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b9b7cdfcc6874/Desktop/MBA/Internship/"/>
    </mc:Choice>
  </mc:AlternateContent>
  <xr:revisionPtr revIDLastSave="2359" documentId="8_{78F0C4E2-452A-4B1A-9B8A-2C18F4EE37CE}" xr6:coauthVersionLast="47" xr6:coauthVersionMax="47" xr10:uidLastSave="{C3A63D93-A0BA-46E6-AE53-4BF35A627A5F}"/>
  <bookViews>
    <workbookView xWindow="-110" yWindow="-110" windowWidth="19420" windowHeight="11500" activeTab="2" xr2:uid="{7B1D488D-B2DC-4DF5-A8FE-60C0CC477FD9}"/>
  </bookViews>
  <sheets>
    <sheet name="Brownian Motion simulation" sheetId="1" r:id="rId1"/>
    <sheet name="Black-Scholes" sheetId="2" r:id="rId2"/>
    <sheet name="Normal Distribution" sheetId="3" r:id="rId3"/>
    <sheet name="Monte Carlo Simulation" sheetId="4" r:id="rId4"/>
    <sheet name="NIFTY 50_HistoricalData" sheetId="6" r:id="rId5"/>
    <sheet name="News" sheetId="7" r:id="rId6"/>
    <sheet name="NIFTY movement on Thursdays " sheetId="13" r:id="rId7"/>
    <sheet name="Data Metrics" sheetId="8" r:id="rId8"/>
    <sheet name="3rd Day Trading Pattern" sheetId="15" r:id="rId9"/>
    <sheet name="4th day Trading Pattern" sheetId="14" r:id="rId10"/>
    <sheet name="5th Day Trading Pattern" sheetId="16" r:id="rId11"/>
    <sheet name="6th Day Trading Pattern" sheetId="17" r:id="rId12"/>
    <sheet name="7th Day Trading Pattern" sheetId="18" r:id="rId13"/>
    <sheet name="8th Day Trading Pattern" sheetId="19" r:id="rId14"/>
    <sheet name="9th Day Trading Pattern" sheetId="20" r:id="rId15"/>
    <sheet name="Macroeconomic Monte Carlo" sheetId="21" r:id="rId16"/>
    <sheet name="Simulation" sheetId="22" r:id="rId17"/>
    <sheet name="Additional Macro Variables" sheetId="23" r:id="rId18"/>
    <sheet name="Multiple Regression Result" sheetId="25" r:id="rId19"/>
    <sheet name="Lag Study" sheetId="26" r:id="rId20"/>
    <sheet name="Tail Risk Hedging" sheetId="27" r:id="rId21"/>
    <sheet name="Sheet2" sheetId="28" r:id="rId22"/>
    <sheet name="Weekly Analysis" sheetId="29" r:id="rId23"/>
  </sheets>
  <definedNames>
    <definedName name="_xlnm._FilterDatabase" localSheetId="9" hidden="1">'4th day Trading Pattern'!$E$1:$E$1245</definedName>
    <definedName name="_xlnm._FilterDatabase" localSheetId="7" hidden="1">'Data Metrics'!$L$1:$L$1245</definedName>
    <definedName name="_xlnm._FilterDatabase" localSheetId="4" hidden="1">'NIFTY 50_HistoricalData'!$D$1:$D$1245</definedName>
    <definedName name="_xlnm._FilterDatabase" localSheetId="6" hidden="1">'NIFTY movement on Thursdays '!$K$1:$K$1245</definedName>
    <definedName name="_xlnm._FilterDatabase" localSheetId="21" hidden="1">Sheet2!$D$1:$D$1245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8" l="1"/>
  <c r="D56" i="28"/>
  <c r="D71" i="28"/>
  <c r="D144" i="28"/>
  <c r="D145" i="28"/>
  <c r="D178" i="28"/>
  <c r="D212" i="28"/>
  <c r="D213" i="28"/>
  <c r="D216" i="28"/>
  <c r="D217" i="28"/>
  <c r="D218" i="28"/>
  <c r="D233" i="28"/>
  <c r="D236" i="28"/>
  <c r="D253" i="28"/>
  <c r="D286" i="28"/>
  <c r="D300" i="28"/>
  <c r="D301" i="28"/>
  <c r="D322" i="28"/>
  <c r="D324" i="28"/>
  <c r="D325" i="28"/>
  <c r="D326" i="28"/>
  <c r="D329" i="28"/>
  <c r="D373" i="28"/>
  <c r="D430" i="28"/>
  <c r="D432" i="28"/>
  <c r="D433" i="28"/>
  <c r="D434" i="28"/>
  <c r="D464" i="28"/>
  <c r="D489" i="28"/>
  <c r="D504" i="28"/>
  <c r="D505" i="28"/>
  <c r="D540" i="28"/>
  <c r="D553" i="28"/>
  <c r="D576" i="28"/>
  <c r="D587" i="28"/>
  <c r="D588" i="28"/>
  <c r="D612" i="28"/>
  <c r="D624" i="28"/>
  <c r="D625" i="28"/>
  <c r="D684" i="28"/>
  <c r="D685" i="28"/>
  <c r="D686" i="28"/>
  <c r="D720" i="28"/>
  <c r="D732" i="28"/>
  <c r="D733" i="28"/>
  <c r="D734" i="28"/>
  <c r="D756" i="28"/>
  <c r="D761" i="28"/>
  <c r="D768" i="28"/>
  <c r="D792" i="28"/>
  <c r="D793" i="28"/>
  <c r="D804" i="28"/>
  <c r="D805" i="28"/>
  <c r="D806" i="28"/>
  <c r="D809" i="28"/>
  <c r="D828" i="28"/>
  <c r="D829" i="28"/>
  <c r="D833" i="28"/>
  <c r="D839" i="28"/>
  <c r="D841" i="28"/>
  <c r="D864" i="28"/>
  <c r="D876" i="28"/>
  <c r="D877" i="28"/>
  <c r="D896" i="28"/>
  <c r="D905" i="28"/>
  <c r="D934" i="28"/>
  <c r="D936" i="28"/>
  <c r="D953" i="28"/>
  <c r="D960" i="28"/>
  <c r="D973" i="28"/>
  <c r="D974" i="28"/>
  <c r="D975" i="28"/>
  <c r="D1008" i="28"/>
  <c r="D1009" i="28"/>
  <c r="D1044" i="28"/>
  <c r="D1056" i="28"/>
  <c r="D1061" i="28"/>
  <c r="D1066" i="28"/>
  <c r="D1068" i="28"/>
  <c r="D1114" i="28"/>
  <c r="D1116" i="28"/>
  <c r="D1128" i="28"/>
  <c r="D1139" i="28"/>
  <c r="D1140" i="28"/>
  <c r="D1141" i="28"/>
  <c r="D1152" i="28"/>
  <c r="D1153" i="28"/>
  <c r="D1157" i="28"/>
  <c r="D1161" i="28"/>
  <c r="D1176" i="28"/>
  <c r="D1177" i="28"/>
  <c r="D1186" i="28"/>
  <c r="D1200" i="28"/>
  <c r="D1201" i="28"/>
  <c r="D1202" i="28"/>
  <c r="D1203" i="28"/>
  <c r="D1212" i="28"/>
  <c r="D1222" i="28"/>
  <c r="C3" i="28"/>
  <c r="D3" i="28" s="1"/>
  <c r="C4" i="28"/>
  <c r="D4" i="28" s="1"/>
  <c r="C5" i="28"/>
  <c r="D5" i="28" s="1"/>
  <c r="C6" i="28"/>
  <c r="D6" i="28" s="1"/>
  <c r="C7" i="28"/>
  <c r="D7" i="28" s="1"/>
  <c r="C8" i="28"/>
  <c r="D8" i="28" s="1"/>
  <c r="C9" i="28"/>
  <c r="D9" i="28" s="1"/>
  <c r="C10" i="28"/>
  <c r="D10" i="28" s="1"/>
  <c r="C11" i="28"/>
  <c r="D11" i="28" s="1"/>
  <c r="C12" i="28"/>
  <c r="D12" i="28" s="1"/>
  <c r="C13" i="28"/>
  <c r="D13" i="28" s="1"/>
  <c r="C14" i="28"/>
  <c r="D14" i="28" s="1"/>
  <c r="C15" i="28"/>
  <c r="D15" i="28" s="1"/>
  <c r="C16" i="28"/>
  <c r="D16" i="28" s="1"/>
  <c r="C17" i="28"/>
  <c r="D17" i="28" s="1"/>
  <c r="C18" i="28"/>
  <c r="D18" i="28" s="1"/>
  <c r="C19" i="28"/>
  <c r="D19" i="28" s="1"/>
  <c r="C20" i="28"/>
  <c r="D20" i="28" s="1"/>
  <c r="C21" i="28"/>
  <c r="D21" i="28" s="1"/>
  <c r="C22" i="28"/>
  <c r="D22" i="28" s="1"/>
  <c r="C23" i="28"/>
  <c r="D23" i="28" s="1"/>
  <c r="C24" i="28"/>
  <c r="D24" i="28" s="1"/>
  <c r="C25" i="28"/>
  <c r="D25" i="28" s="1"/>
  <c r="C26" i="28"/>
  <c r="D26" i="28" s="1"/>
  <c r="C27" i="28"/>
  <c r="D27" i="28" s="1"/>
  <c r="C28" i="28"/>
  <c r="D28" i="28" s="1"/>
  <c r="C29" i="28"/>
  <c r="D29" i="28" s="1"/>
  <c r="C30" i="28"/>
  <c r="D30" i="28" s="1"/>
  <c r="C31" i="28"/>
  <c r="D31" i="28" s="1"/>
  <c r="C32" i="28"/>
  <c r="D32" i="28" s="1"/>
  <c r="C33" i="28"/>
  <c r="D33" i="28" s="1"/>
  <c r="C34" i="28"/>
  <c r="D34" i="28" s="1"/>
  <c r="C35" i="28"/>
  <c r="D35" i="28" s="1"/>
  <c r="C36" i="28"/>
  <c r="C37" i="28"/>
  <c r="D37" i="28" s="1"/>
  <c r="C38" i="28"/>
  <c r="D38" i="28" s="1"/>
  <c r="C39" i="28"/>
  <c r="D39" i="28" s="1"/>
  <c r="C40" i="28"/>
  <c r="D40" i="28" s="1"/>
  <c r="C41" i="28"/>
  <c r="D41" i="28" s="1"/>
  <c r="C42" i="28"/>
  <c r="D42" i="28" s="1"/>
  <c r="C43" i="28"/>
  <c r="D43" i="28" s="1"/>
  <c r="C44" i="28"/>
  <c r="D44" i="28" s="1"/>
  <c r="C45" i="28"/>
  <c r="D45" i="28" s="1"/>
  <c r="C46" i="28"/>
  <c r="D46" i="28" s="1"/>
  <c r="C47" i="28"/>
  <c r="D47" i="28" s="1"/>
  <c r="C48" i="28"/>
  <c r="D48" i="28" s="1"/>
  <c r="C49" i="28"/>
  <c r="D49" i="28" s="1"/>
  <c r="C50" i="28"/>
  <c r="D50" i="28" s="1"/>
  <c r="C51" i="28"/>
  <c r="D51" i="28" s="1"/>
  <c r="C52" i="28"/>
  <c r="D52" i="28" s="1"/>
  <c r="C53" i="28"/>
  <c r="D53" i="28" s="1"/>
  <c r="C54" i="28"/>
  <c r="D54" i="28" s="1"/>
  <c r="C55" i="28"/>
  <c r="D55" i="28" s="1"/>
  <c r="C56" i="28"/>
  <c r="C57" i="28"/>
  <c r="D57" i="28" s="1"/>
  <c r="C58" i="28"/>
  <c r="D58" i="28" s="1"/>
  <c r="C59" i="28"/>
  <c r="D59" i="28" s="1"/>
  <c r="C60" i="28"/>
  <c r="D60" i="28" s="1"/>
  <c r="C61" i="28"/>
  <c r="D61" i="28" s="1"/>
  <c r="C62" i="28"/>
  <c r="D62" i="28" s="1"/>
  <c r="C63" i="28"/>
  <c r="D63" i="28" s="1"/>
  <c r="C64" i="28"/>
  <c r="D64" i="28" s="1"/>
  <c r="C65" i="28"/>
  <c r="D65" i="28" s="1"/>
  <c r="C66" i="28"/>
  <c r="D66" i="28" s="1"/>
  <c r="C67" i="28"/>
  <c r="D67" i="28" s="1"/>
  <c r="C68" i="28"/>
  <c r="D68" i="28" s="1"/>
  <c r="C69" i="28"/>
  <c r="D69" i="28" s="1"/>
  <c r="C70" i="28"/>
  <c r="D70" i="28" s="1"/>
  <c r="C71" i="28"/>
  <c r="C72" i="28"/>
  <c r="D72" i="28" s="1"/>
  <c r="C73" i="28"/>
  <c r="D73" i="28" s="1"/>
  <c r="C74" i="28"/>
  <c r="D74" i="28" s="1"/>
  <c r="C75" i="28"/>
  <c r="D75" i="28" s="1"/>
  <c r="C76" i="28"/>
  <c r="D76" i="28" s="1"/>
  <c r="C77" i="28"/>
  <c r="D77" i="28" s="1"/>
  <c r="C78" i="28"/>
  <c r="D78" i="28" s="1"/>
  <c r="C79" i="28"/>
  <c r="D79" i="28" s="1"/>
  <c r="C80" i="28"/>
  <c r="D80" i="28" s="1"/>
  <c r="C81" i="28"/>
  <c r="D81" i="28" s="1"/>
  <c r="C82" i="28"/>
  <c r="D82" i="28" s="1"/>
  <c r="C83" i="28"/>
  <c r="D83" i="28" s="1"/>
  <c r="C84" i="28"/>
  <c r="D84" i="28" s="1"/>
  <c r="C85" i="28"/>
  <c r="D85" i="28" s="1"/>
  <c r="C86" i="28"/>
  <c r="D86" i="28" s="1"/>
  <c r="C87" i="28"/>
  <c r="D87" i="28" s="1"/>
  <c r="C88" i="28"/>
  <c r="D88" i="28" s="1"/>
  <c r="C89" i="28"/>
  <c r="D89" i="28" s="1"/>
  <c r="C90" i="28"/>
  <c r="D90" i="28" s="1"/>
  <c r="C91" i="28"/>
  <c r="D91" i="28" s="1"/>
  <c r="C92" i="28"/>
  <c r="D92" i="28" s="1"/>
  <c r="C93" i="28"/>
  <c r="D93" i="28" s="1"/>
  <c r="C94" i="28"/>
  <c r="D94" i="28" s="1"/>
  <c r="C95" i="28"/>
  <c r="D95" i="28" s="1"/>
  <c r="C96" i="28"/>
  <c r="D96" i="28" s="1"/>
  <c r="C97" i="28"/>
  <c r="D97" i="28" s="1"/>
  <c r="C98" i="28"/>
  <c r="D98" i="28" s="1"/>
  <c r="C99" i="28"/>
  <c r="D99" i="28" s="1"/>
  <c r="C100" i="28"/>
  <c r="D100" i="28" s="1"/>
  <c r="C101" i="28"/>
  <c r="D101" i="28" s="1"/>
  <c r="C102" i="28"/>
  <c r="D102" i="28" s="1"/>
  <c r="C103" i="28"/>
  <c r="D103" i="28" s="1"/>
  <c r="C104" i="28"/>
  <c r="D104" i="28" s="1"/>
  <c r="C105" i="28"/>
  <c r="D105" i="28" s="1"/>
  <c r="C106" i="28"/>
  <c r="D106" i="28" s="1"/>
  <c r="C107" i="28"/>
  <c r="D107" i="28" s="1"/>
  <c r="C108" i="28"/>
  <c r="D108" i="28" s="1"/>
  <c r="C109" i="28"/>
  <c r="D109" i="28" s="1"/>
  <c r="C110" i="28"/>
  <c r="D110" i="28" s="1"/>
  <c r="C111" i="28"/>
  <c r="D111" i="28" s="1"/>
  <c r="C112" i="28"/>
  <c r="D112" i="28" s="1"/>
  <c r="C113" i="28"/>
  <c r="D113" i="28" s="1"/>
  <c r="C114" i="28"/>
  <c r="D114" i="28" s="1"/>
  <c r="C115" i="28"/>
  <c r="D115" i="28" s="1"/>
  <c r="C116" i="28"/>
  <c r="D116" i="28" s="1"/>
  <c r="C117" i="28"/>
  <c r="D117" i="28" s="1"/>
  <c r="C118" i="28"/>
  <c r="D118" i="28" s="1"/>
  <c r="C119" i="28"/>
  <c r="D119" i="28" s="1"/>
  <c r="C120" i="28"/>
  <c r="D120" i="28" s="1"/>
  <c r="C121" i="28"/>
  <c r="D121" i="28" s="1"/>
  <c r="C122" i="28"/>
  <c r="D122" i="28" s="1"/>
  <c r="C123" i="28"/>
  <c r="D123" i="28" s="1"/>
  <c r="C124" i="28"/>
  <c r="D124" i="28" s="1"/>
  <c r="C125" i="28"/>
  <c r="D125" i="28" s="1"/>
  <c r="C126" i="28"/>
  <c r="D126" i="28" s="1"/>
  <c r="C127" i="28"/>
  <c r="D127" i="28" s="1"/>
  <c r="C128" i="28"/>
  <c r="D128" i="28" s="1"/>
  <c r="C129" i="28"/>
  <c r="D129" i="28" s="1"/>
  <c r="C130" i="28"/>
  <c r="D130" i="28" s="1"/>
  <c r="C131" i="28"/>
  <c r="D131" i="28" s="1"/>
  <c r="C132" i="28"/>
  <c r="D132" i="28" s="1"/>
  <c r="C133" i="28"/>
  <c r="D133" i="28" s="1"/>
  <c r="C134" i="28"/>
  <c r="D134" i="28" s="1"/>
  <c r="C135" i="28"/>
  <c r="D135" i="28" s="1"/>
  <c r="C136" i="28"/>
  <c r="D136" i="28" s="1"/>
  <c r="C137" i="28"/>
  <c r="D137" i="28" s="1"/>
  <c r="C138" i="28"/>
  <c r="D138" i="28" s="1"/>
  <c r="C139" i="28"/>
  <c r="D139" i="28" s="1"/>
  <c r="C140" i="28"/>
  <c r="D140" i="28" s="1"/>
  <c r="C141" i="28"/>
  <c r="D141" i="28" s="1"/>
  <c r="C142" i="28"/>
  <c r="D142" i="28" s="1"/>
  <c r="C143" i="28"/>
  <c r="D143" i="28" s="1"/>
  <c r="C144" i="28"/>
  <c r="C145" i="28"/>
  <c r="C146" i="28"/>
  <c r="D146" i="28" s="1"/>
  <c r="C147" i="28"/>
  <c r="D147" i="28" s="1"/>
  <c r="C148" i="28"/>
  <c r="D148" i="28" s="1"/>
  <c r="C149" i="28"/>
  <c r="D149" i="28" s="1"/>
  <c r="C150" i="28"/>
  <c r="D150" i="28" s="1"/>
  <c r="C151" i="28"/>
  <c r="D151" i="28" s="1"/>
  <c r="C152" i="28"/>
  <c r="D152" i="28" s="1"/>
  <c r="C153" i="28"/>
  <c r="D153" i="28" s="1"/>
  <c r="C154" i="28"/>
  <c r="D154" i="28" s="1"/>
  <c r="C155" i="28"/>
  <c r="D155" i="28" s="1"/>
  <c r="C156" i="28"/>
  <c r="D156" i="28" s="1"/>
  <c r="C157" i="28"/>
  <c r="D157" i="28" s="1"/>
  <c r="C158" i="28"/>
  <c r="D158" i="28" s="1"/>
  <c r="C159" i="28"/>
  <c r="D159" i="28" s="1"/>
  <c r="C160" i="28"/>
  <c r="D160" i="28" s="1"/>
  <c r="C161" i="28"/>
  <c r="D161" i="28" s="1"/>
  <c r="C162" i="28"/>
  <c r="D162" i="28" s="1"/>
  <c r="C163" i="28"/>
  <c r="D163" i="28" s="1"/>
  <c r="C164" i="28"/>
  <c r="D164" i="28" s="1"/>
  <c r="C165" i="28"/>
  <c r="D165" i="28" s="1"/>
  <c r="C166" i="28"/>
  <c r="D166" i="28" s="1"/>
  <c r="C167" i="28"/>
  <c r="D167" i="28" s="1"/>
  <c r="C168" i="28"/>
  <c r="D168" i="28" s="1"/>
  <c r="C169" i="28"/>
  <c r="D169" i="28" s="1"/>
  <c r="C170" i="28"/>
  <c r="D170" i="28" s="1"/>
  <c r="C171" i="28"/>
  <c r="D171" i="28" s="1"/>
  <c r="C172" i="28"/>
  <c r="D172" i="28" s="1"/>
  <c r="C173" i="28"/>
  <c r="D173" i="28" s="1"/>
  <c r="C174" i="28"/>
  <c r="D174" i="28" s="1"/>
  <c r="C175" i="28"/>
  <c r="D175" i="28" s="1"/>
  <c r="C176" i="28"/>
  <c r="D176" i="28" s="1"/>
  <c r="C177" i="28"/>
  <c r="D177" i="28" s="1"/>
  <c r="C178" i="28"/>
  <c r="C179" i="28"/>
  <c r="D179" i="28" s="1"/>
  <c r="C180" i="28"/>
  <c r="D180" i="28" s="1"/>
  <c r="C181" i="28"/>
  <c r="D181" i="28" s="1"/>
  <c r="C182" i="28"/>
  <c r="D182" i="28" s="1"/>
  <c r="C183" i="28"/>
  <c r="D183" i="28" s="1"/>
  <c r="C184" i="28"/>
  <c r="D184" i="28" s="1"/>
  <c r="C185" i="28"/>
  <c r="D185" i="28" s="1"/>
  <c r="C186" i="28"/>
  <c r="D186" i="28" s="1"/>
  <c r="C187" i="28"/>
  <c r="D187" i="28" s="1"/>
  <c r="C188" i="28"/>
  <c r="D188" i="28" s="1"/>
  <c r="C189" i="28"/>
  <c r="D189" i="28" s="1"/>
  <c r="C190" i="28"/>
  <c r="D190" i="28" s="1"/>
  <c r="C191" i="28"/>
  <c r="D191" i="28" s="1"/>
  <c r="C192" i="28"/>
  <c r="D192" i="28" s="1"/>
  <c r="C193" i="28"/>
  <c r="D193" i="28" s="1"/>
  <c r="C194" i="28"/>
  <c r="D194" i="28" s="1"/>
  <c r="C195" i="28"/>
  <c r="D195" i="28" s="1"/>
  <c r="C196" i="28"/>
  <c r="D196" i="28" s="1"/>
  <c r="C197" i="28"/>
  <c r="D197" i="28" s="1"/>
  <c r="C198" i="28"/>
  <c r="D198" i="28" s="1"/>
  <c r="C199" i="28"/>
  <c r="D199" i="28" s="1"/>
  <c r="C200" i="28"/>
  <c r="D200" i="28" s="1"/>
  <c r="C201" i="28"/>
  <c r="D201" i="28" s="1"/>
  <c r="C202" i="28"/>
  <c r="D202" i="28" s="1"/>
  <c r="C203" i="28"/>
  <c r="D203" i="28" s="1"/>
  <c r="C204" i="28"/>
  <c r="D204" i="28" s="1"/>
  <c r="C205" i="28"/>
  <c r="D205" i="28" s="1"/>
  <c r="C206" i="28"/>
  <c r="D206" i="28" s="1"/>
  <c r="C207" i="28"/>
  <c r="D207" i="28" s="1"/>
  <c r="C208" i="28"/>
  <c r="D208" i="28" s="1"/>
  <c r="C209" i="28"/>
  <c r="D209" i="28" s="1"/>
  <c r="C210" i="28"/>
  <c r="D210" i="28" s="1"/>
  <c r="C211" i="28"/>
  <c r="D211" i="28" s="1"/>
  <c r="C212" i="28"/>
  <c r="C213" i="28"/>
  <c r="C214" i="28"/>
  <c r="D214" i="28" s="1"/>
  <c r="C215" i="28"/>
  <c r="D215" i="28" s="1"/>
  <c r="C216" i="28"/>
  <c r="C217" i="28"/>
  <c r="C218" i="28"/>
  <c r="C219" i="28"/>
  <c r="D219" i="28" s="1"/>
  <c r="C220" i="28"/>
  <c r="D220" i="28" s="1"/>
  <c r="C221" i="28"/>
  <c r="D221" i="28" s="1"/>
  <c r="C222" i="28"/>
  <c r="D222" i="28" s="1"/>
  <c r="C223" i="28"/>
  <c r="D223" i="28" s="1"/>
  <c r="C224" i="28"/>
  <c r="D224" i="28" s="1"/>
  <c r="C225" i="28"/>
  <c r="D225" i="28" s="1"/>
  <c r="C226" i="28"/>
  <c r="D226" i="28" s="1"/>
  <c r="C227" i="28"/>
  <c r="D227" i="28" s="1"/>
  <c r="C228" i="28"/>
  <c r="D228" i="28" s="1"/>
  <c r="C229" i="28"/>
  <c r="D229" i="28" s="1"/>
  <c r="C230" i="28"/>
  <c r="D230" i="28" s="1"/>
  <c r="C231" i="28"/>
  <c r="D231" i="28" s="1"/>
  <c r="C232" i="28"/>
  <c r="D232" i="28" s="1"/>
  <c r="C233" i="28"/>
  <c r="C234" i="28"/>
  <c r="D234" i="28" s="1"/>
  <c r="C235" i="28"/>
  <c r="D235" i="28" s="1"/>
  <c r="C236" i="28"/>
  <c r="C237" i="28"/>
  <c r="D237" i="28" s="1"/>
  <c r="C238" i="28"/>
  <c r="D238" i="28" s="1"/>
  <c r="C239" i="28"/>
  <c r="D239" i="28" s="1"/>
  <c r="C240" i="28"/>
  <c r="D240" i="28" s="1"/>
  <c r="C241" i="28"/>
  <c r="D241" i="28" s="1"/>
  <c r="C242" i="28"/>
  <c r="D242" i="28" s="1"/>
  <c r="C243" i="28"/>
  <c r="D243" i="28" s="1"/>
  <c r="C244" i="28"/>
  <c r="D244" i="28" s="1"/>
  <c r="C245" i="28"/>
  <c r="D245" i="28" s="1"/>
  <c r="C246" i="28"/>
  <c r="D246" i="28" s="1"/>
  <c r="C247" i="28"/>
  <c r="D247" i="28" s="1"/>
  <c r="C248" i="28"/>
  <c r="D248" i="28" s="1"/>
  <c r="C249" i="28"/>
  <c r="D249" i="28" s="1"/>
  <c r="C250" i="28"/>
  <c r="D250" i="28" s="1"/>
  <c r="C251" i="28"/>
  <c r="D251" i="28" s="1"/>
  <c r="C252" i="28"/>
  <c r="D252" i="28" s="1"/>
  <c r="C253" i="28"/>
  <c r="C254" i="28"/>
  <c r="D254" i="28" s="1"/>
  <c r="C255" i="28"/>
  <c r="D255" i="28" s="1"/>
  <c r="C256" i="28"/>
  <c r="D256" i="28" s="1"/>
  <c r="C257" i="28"/>
  <c r="D257" i="28" s="1"/>
  <c r="C258" i="28"/>
  <c r="D258" i="28" s="1"/>
  <c r="C259" i="28"/>
  <c r="D259" i="28" s="1"/>
  <c r="C260" i="28"/>
  <c r="D260" i="28" s="1"/>
  <c r="C261" i="28"/>
  <c r="D261" i="28" s="1"/>
  <c r="C262" i="28"/>
  <c r="D262" i="28" s="1"/>
  <c r="C263" i="28"/>
  <c r="D263" i="28" s="1"/>
  <c r="C264" i="28"/>
  <c r="D264" i="28" s="1"/>
  <c r="C265" i="28"/>
  <c r="D265" i="28" s="1"/>
  <c r="C266" i="28"/>
  <c r="D266" i="28" s="1"/>
  <c r="C267" i="28"/>
  <c r="D267" i="28" s="1"/>
  <c r="C268" i="28"/>
  <c r="D268" i="28" s="1"/>
  <c r="C269" i="28"/>
  <c r="D269" i="28" s="1"/>
  <c r="C270" i="28"/>
  <c r="D270" i="28" s="1"/>
  <c r="C271" i="28"/>
  <c r="D271" i="28" s="1"/>
  <c r="C272" i="28"/>
  <c r="D272" i="28" s="1"/>
  <c r="C273" i="28"/>
  <c r="D273" i="28" s="1"/>
  <c r="C274" i="28"/>
  <c r="D274" i="28" s="1"/>
  <c r="C275" i="28"/>
  <c r="D275" i="28" s="1"/>
  <c r="C276" i="28"/>
  <c r="D276" i="28" s="1"/>
  <c r="C277" i="28"/>
  <c r="D277" i="28" s="1"/>
  <c r="C278" i="28"/>
  <c r="D278" i="28" s="1"/>
  <c r="C279" i="28"/>
  <c r="D279" i="28" s="1"/>
  <c r="C280" i="28"/>
  <c r="D280" i="28" s="1"/>
  <c r="C281" i="28"/>
  <c r="D281" i="28" s="1"/>
  <c r="C282" i="28"/>
  <c r="D282" i="28" s="1"/>
  <c r="C283" i="28"/>
  <c r="D283" i="28" s="1"/>
  <c r="C284" i="28"/>
  <c r="D284" i="28" s="1"/>
  <c r="C285" i="28"/>
  <c r="D285" i="28" s="1"/>
  <c r="C286" i="28"/>
  <c r="C287" i="28"/>
  <c r="D287" i="28" s="1"/>
  <c r="C288" i="28"/>
  <c r="D288" i="28" s="1"/>
  <c r="C289" i="28"/>
  <c r="D289" i="28" s="1"/>
  <c r="C290" i="28"/>
  <c r="D290" i="28" s="1"/>
  <c r="C291" i="28"/>
  <c r="D291" i="28" s="1"/>
  <c r="C292" i="28"/>
  <c r="D292" i="28" s="1"/>
  <c r="C293" i="28"/>
  <c r="D293" i="28" s="1"/>
  <c r="C294" i="28"/>
  <c r="D294" i="28" s="1"/>
  <c r="C295" i="28"/>
  <c r="D295" i="28" s="1"/>
  <c r="C296" i="28"/>
  <c r="D296" i="28" s="1"/>
  <c r="C297" i="28"/>
  <c r="D297" i="28" s="1"/>
  <c r="C298" i="28"/>
  <c r="D298" i="28" s="1"/>
  <c r="C299" i="28"/>
  <c r="D299" i="28" s="1"/>
  <c r="C300" i="28"/>
  <c r="C301" i="28"/>
  <c r="C302" i="28"/>
  <c r="D302" i="28" s="1"/>
  <c r="C303" i="28"/>
  <c r="D303" i="28" s="1"/>
  <c r="C304" i="28"/>
  <c r="D304" i="28" s="1"/>
  <c r="C305" i="28"/>
  <c r="D305" i="28" s="1"/>
  <c r="C306" i="28"/>
  <c r="D306" i="28" s="1"/>
  <c r="C307" i="28"/>
  <c r="D307" i="28" s="1"/>
  <c r="C308" i="28"/>
  <c r="D308" i="28" s="1"/>
  <c r="C309" i="28"/>
  <c r="D309" i="28" s="1"/>
  <c r="C310" i="28"/>
  <c r="D310" i="28" s="1"/>
  <c r="C311" i="28"/>
  <c r="D311" i="28" s="1"/>
  <c r="C312" i="28"/>
  <c r="D312" i="28" s="1"/>
  <c r="C313" i="28"/>
  <c r="D313" i="28" s="1"/>
  <c r="C314" i="28"/>
  <c r="D314" i="28" s="1"/>
  <c r="C315" i="28"/>
  <c r="D315" i="28" s="1"/>
  <c r="C316" i="28"/>
  <c r="D316" i="28" s="1"/>
  <c r="C317" i="28"/>
  <c r="D317" i="28" s="1"/>
  <c r="C318" i="28"/>
  <c r="D318" i="28" s="1"/>
  <c r="C319" i="28"/>
  <c r="D319" i="28" s="1"/>
  <c r="C320" i="28"/>
  <c r="D320" i="28" s="1"/>
  <c r="C321" i="28"/>
  <c r="D321" i="28" s="1"/>
  <c r="C322" i="28"/>
  <c r="C323" i="28"/>
  <c r="D323" i="28" s="1"/>
  <c r="C324" i="28"/>
  <c r="C325" i="28"/>
  <c r="C326" i="28"/>
  <c r="C327" i="28"/>
  <c r="D327" i="28" s="1"/>
  <c r="C328" i="28"/>
  <c r="D328" i="28" s="1"/>
  <c r="C329" i="28"/>
  <c r="C330" i="28"/>
  <c r="D330" i="28" s="1"/>
  <c r="C331" i="28"/>
  <c r="D331" i="28" s="1"/>
  <c r="C332" i="28"/>
  <c r="D332" i="28" s="1"/>
  <c r="C333" i="28"/>
  <c r="D333" i="28" s="1"/>
  <c r="C334" i="28"/>
  <c r="D334" i="28" s="1"/>
  <c r="C335" i="28"/>
  <c r="D335" i="28" s="1"/>
  <c r="C336" i="28"/>
  <c r="D336" i="28" s="1"/>
  <c r="C337" i="28"/>
  <c r="D337" i="28" s="1"/>
  <c r="C338" i="28"/>
  <c r="D338" i="28" s="1"/>
  <c r="C339" i="28"/>
  <c r="D339" i="28" s="1"/>
  <c r="C340" i="28"/>
  <c r="D340" i="28" s="1"/>
  <c r="C341" i="28"/>
  <c r="D341" i="28" s="1"/>
  <c r="C342" i="28"/>
  <c r="D342" i="28" s="1"/>
  <c r="C343" i="28"/>
  <c r="D343" i="28" s="1"/>
  <c r="C344" i="28"/>
  <c r="D344" i="28" s="1"/>
  <c r="C345" i="28"/>
  <c r="D345" i="28" s="1"/>
  <c r="C346" i="28"/>
  <c r="D346" i="28" s="1"/>
  <c r="C347" i="28"/>
  <c r="D347" i="28" s="1"/>
  <c r="C348" i="28"/>
  <c r="D348" i="28" s="1"/>
  <c r="C349" i="28"/>
  <c r="D349" i="28" s="1"/>
  <c r="C350" i="28"/>
  <c r="D350" i="28" s="1"/>
  <c r="C351" i="28"/>
  <c r="D351" i="28" s="1"/>
  <c r="C352" i="28"/>
  <c r="D352" i="28" s="1"/>
  <c r="C353" i="28"/>
  <c r="D353" i="28" s="1"/>
  <c r="C354" i="28"/>
  <c r="D354" i="28" s="1"/>
  <c r="C355" i="28"/>
  <c r="D355" i="28" s="1"/>
  <c r="C356" i="28"/>
  <c r="D356" i="28" s="1"/>
  <c r="C357" i="28"/>
  <c r="D357" i="28" s="1"/>
  <c r="C358" i="28"/>
  <c r="D358" i="28" s="1"/>
  <c r="C359" i="28"/>
  <c r="D359" i="28" s="1"/>
  <c r="C360" i="28"/>
  <c r="D360" i="28" s="1"/>
  <c r="C361" i="28"/>
  <c r="D361" i="28" s="1"/>
  <c r="C362" i="28"/>
  <c r="D362" i="28" s="1"/>
  <c r="C363" i="28"/>
  <c r="D363" i="28" s="1"/>
  <c r="C364" i="28"/>
  <c r="D364" i="28" s="1"/>
  <c r="C365" i="28"/>
  <c r="D365" i="28" s="1"/>
  <c r="C366" i="28"/>
  <c r="D366" i="28" s="1"/>
  <c r="C367" i="28"/>
  <c r="D367" i="28" s="1"/>
  <c r="C368" i="28"/>
  <c r="D368" i="28" s="1"/>
  <c r="C369" i="28"/>
  <c r="D369" i="28" s="1"/>
  <c r="C370" i="28"/>
  <c r="D370" i="28" s="1"/>
  <c r="C371" i="28"/>
  <c r="D371" i="28" s="1"/>
  <c r="C372" i="28"/>
  <c r="D372" i="28" s="1"/>
  <c r="C373" i="28"/>
  <c r="C374" i="28"/>
  <c r="D374" i="28" s="1"/>
  <c r="C375" i="28"/>
  <c r="D375" i="28" s="1"/>
  <c r="C376" i="28"/>
  <c r="D376" i="28" s="1"/>
  <c r="C377" i="28"/>
  <c r="D377" i="28" s="1"/>
  <c r="C378" i="28"/>
  <c r="D378" i="28" s="1"/>
  <c r="C379" i="28"/>
  <c r="D379" i="28" s="1"/>
  <c r="C380" i="28"/>
  <c r="D380" i="28" s="1"/>
  <c r="C381" i="28"/>
  <c r="D381" i="28" s="1"/>
  <c r="C382" i="28"/>
  <c r="D382" i="28" s="1"/>
  <c r="C383" i="28"/>
  <c r="D383" i="28" s="1"/>
  <c r="C384" i="28"/>
  <c r="D384" i="28" s="1"/>
  <c r="C385" i="28"/>
  <c r="D385" i="28" s="1"/>
  <c r="C386" i="28"/>
  <c r="D386" i="28" s="1"/>
  <c r="C387" i="28"/>
  <c r="D387" i="28" s="1"/>
  <c r="C388" i="28"/>
  <c r="D388" i="28" s="1"/>
  <c r="C389" i="28"/>
  <c r="D389" i="28" s="1"/>
  <c r="C390" i="28"/>
  <c r="D390" i="28" s="1"/>
  <c r="C391" i="28"/>
  <c r="D391" i="28" s="1"/>
  <c r="C392" i="28"/>
  <c r="D392" i="28" s="1"/>
  <c r="C393" i="28"/>
  <c r="D393" i="28" s="1"/>
  <c r="C394" i="28"/>
  <c r="D394" i="28" s="1"/>
  <c r="C395" i="28"/>
  <c r="D395" i="28" s="1"/>
  <c r="C396" i="28"/>
  <c r="D396" i="28" s="1"/>
  <c r="C397" i="28"/>
  <c r="D397" i="28" s="1"/>
  <c r="C398" i="28"/>
  <c r="D398" i="28" s="1"/>
  <c r="C399" i="28"/>
  <c r="D399" i="28" s="1"/>
  <c r="C400" i="28"/>
  <c r="D400" i="28" s="1"/>
  <c r="C401" i="28"/>
  <c r="D401" i="28" s="1"/>
  <c r="C402" i="28"/>
  <c r="D402" i="28" s="1"/>
  <c r="C403" i="28"/>
  <c r="D403" i="28" s="1"/>
  <c r="C404" i="28"/>
  <c r="D404" i="28" s="1"/>
  <c r="C405" i="28"/>
  <c r="D405" i="28" s="1"/>
  <c r="C406" i="28"/>
  <c r="D406" i="28" s="1"/>
  <c r="C407" i="28"/>
  <c r="D407" i="28" s="1"/>
  <c r="C408" i="28"/>
  <c r="D408" i="28" s="1"/>
  <c r="C409" i="28"/>
  <c r="D409" i="28" s="1"/>
  <c r="C410" i="28"/>
  <c r="D410" i="28" s="1"/>
  <c r="C411" i="28"/>
  <c r="D411" i="28" s="1"/>
  <c r="C412" i="28"/>
  <c r="D412" i="28" s="1"/>
  <c r="C413" i="28"/>
  <c r="D413" i="28" s="1"/>
  <c r="C414" i="28"/>
  <c r="D414" i="28" s="1"/>
  <c r="C415" i="28"/>
  <c r="D415" i="28" s="1"/>
  <c r="C416" i="28"/>
  <c r="D416" i="28" s="1"/>
  <c r="C417" i="28"/>
  <c r="D417" i="28" s="1"/>
  <c r="C418" i="28"/>
  <c r="D418" i="28" s="1"/>
  <c r="C419" i="28"/>
  <c r="D419" i="28" s="1"/>
  <c r="C420" i="28"/>
  <c r="D420" i="28" s="1"/>
  <c r="C421" i="28"/>
  <c r="D421" i="28" s="1"/>
  <c r="C422" i="28"/>
  <c r="D422" i="28" s="1"/>
  <c r="C423" i="28"/>
  <c r="D423" i="28" s="1"/>
  <c r="C424" i="28"/>
  <c r="D424" i="28" s="1"/>
  <c r="C425" i="28"/>
  <c r="D425" i="28" s="1"/>
  <c r="C426" i="28"/>
  <c r="D426" i="28" s="1"/>
  <c r="C427" i="28"/>
  <c r="D427" i="28" s="1"/>
  <c r="C428" i="28"/>
  <c r="D428" i="28" s="1"/>
  <c r="C429" i="28"/>
  <c r="D429" i="28" s="1"/>
  <c r="C430" i="28"/>
  <c r="C431" i="28"/>
  <c r="D431" i="28" s="1"/>
  <c r="C432" i="28"/>
  <c r="C433" i="28"/>
  <c r="C434" i="28"/>
  <c r="C435" i="28"/>
  <c r="D435" i="28" s="1"/>
  <c r="C436" i="28"/>
  <c r="D436" i="28" s="1"/>
  <c r="C437" i="28"/>
  <c r="D437" i="28" s="1"/>
  <c r="C438" i="28"/>
  <c r="D438" i="28" s="1"/>
  <c r="C439" i="28"/>
  <c r="D439" i="28" s="1"/>
  <c r="C440" i="28"/>
  <c r="D440" i="28" s="1"/>
  <c r="C441" i="28"/>
  <c r="D441" i="28" s="1"/>
  <c r="C442" i="28"/>
  <c r="D442" i="28" s="1"/>
  <c r="C443" i="28"/>
  <c r="D443" i="28" s="1"/>
  <c r="C444" i="28"/>
  <c r="D444" i="28" s="1"/>
  <c r="C445" i="28"/>
  <c r="D445" i="28" s="1"/>
  <c r="C446" i="28"/>
  <c r="D446" i="28" s="1"/>
  <c r="C447" i="28"/>
  <c r="D447" i="28" s="1"/>
  <c r="C448" i="28"/>
  <c r="D448" i="28" s="1"/>
  <c r="C449" i="28"/>
  <c r="D449" i="28" s="1"/>
  <c r="C450" i="28"/>
  <c r="D450" i="28" s="1"/>
  <c r="C451" i="28"/>
  <c r="D451" i="28" s="1"/>
  <c r="C452" i="28"/>
  <c r="D452" i="28" s="1"/>
  <c r="C453" i="28"/>
  <c r="D453" i="28" s="1"/>
  <c r="C454" i="28"/>
  <c r="D454" i="28" s="1"/>
  <c r="C455" i="28"/>
  <c r="D455" i="28" s="1"/>
  <c r="C456" i="28"/>
  <c r="D456" i="28" s="1"/>
  <c r="C457" i="28"/>
  <c r="D457" i="28" s="1"/>
  <c r="C458" i="28"/>
  <c r="D458" i="28" s="1"/>
  <c r="C459" i="28"/>
  <c r="D459" i="28" s="1"/>
  <c r="C460" i="28"/>
  <c r="D460" i="28" s="1"/>
  <c r="C461" i="28"/>
  <c r="D461" i="28" s="1"/>
  <c r="C462" i="28"/>
  <c r="D462" i="28" s="1"/>
  <c r="C463" i="28"/>
  <c r="D463" i="28" s="1"/>
  <c r="C464" i="28"/>
  <c r="C465" i="28"/>
  <c r="D465" i="28" s="1"/>
  <c r="C466" i="28"/>
  <c r="D466" i="28" s="1"/>
  <c r="C467" i="28"/>
  <c r="D467" i="28" s="1"/>
  <c r="C468" i="28"/>
  <c r="D468" i="28" s="1"/>
  <c r="C469" i="28"/>
  <c r="D469" i="28" s="1"/>
  <c r="C470" i="28"/>
  <c r="D470" i="28" s="1"/>
  <c r="C471" i="28"/>
  <c r="D471" i="28" s="1"/>
  <c r="C472" i="28"/>
  <c r="D472" i="28" s="1"/>
  <c r="C473" i="28"/>
  <c r="D473" i="28" s="1"/>
  <c r="C474" i="28"/>
  <c r="D474" i="28" s="1"/>
  <c r="C475" i="28"/>
  <c r="D475" i="28" s="1"/>
  <c r="C476" i="28"/>
  <c r="D476" i="28" s="1"/>
  <c r="C477" i="28"/>
  <c r="D477" i="28" s="1"/>
  <c r="C478" i="28"/>
  <c r="D478" i="28" s="1"/>
  <c r="C479" i="28"/>
  <c r="D479" i="28" s="1"/>
  <c r="C480" i="28"/>
  <c r="D480" i="28" s="1"/>
  <c r="C481" i="28"/>
  <c r="D481" i="28" s="1"/>
  <c r="C482" i="28"/>
  <c r="D482" i="28" s="1"/>
  <c r="C483" i="28"/>
  <c r="D483" i="28" s="1"/>
  <c r="C484" i="28"/>
  <c r="D484" i="28" s="1"/>
  <c r="C485" i="28"/>
  <c r="D485" i="28" s="1"/>
  <c r="C486" i="28"/>
  <c r="D486" i="28" s="1"/>
  <c r="C487" i="28"/>
  <c r="D487" i="28" s="1"/>
  <c r="C488" i="28"/>
  <c r="D488" i="28" s="1"/>
  <c r="C489" i="28"/>
  <c r="C490" i="28"/>
  <c r="D490" i="28" s="1"/>
  <c r="C491" i="28"/>
  <c r="D491" i="28" s="1"/>
  <c r="C492" i="28"/>
  <c r="D492" i="28" s="1"/>
  <c r="C493" i="28"/>
  <c r="D493" i="28" s="1"/>
  <c r="C494" i="28"/>
  <c r="D494" i="28" s="1"/>
  <c r="C495" i="28"/>
  <c r="D495" i="28" s="1"/>
  <c r="C496" i="28"/>
  <c r="D496" i="28" s="1"/>
  <c r="C497" i="28"/>
  <c r="D497" i="28" s="1"/>
  <c r="C498" i="28"/>
  <c r="D498" i="28" s="1"/>
  <c r="C499" i="28"/>
  <c r="D499" i="28" s="1"/>
  <c r="C500" i="28"/>
  <c r="D500" i="28" s="1"/>
  <c r="C501" i="28"/>
  <c r="D501" i="28" s="1"/>
  <c r="C502" i="28"/>
  <c r="D502" i="28" s="1"/>
  <c r="C503" i="28"/>
  <c r="D503" i="28" s="1"/>
  <c r="C504" i="28"/>
  <c r="C505" i="28"/>
  <c r="C506" i="28"/>
  <c r="D506" i="28" s="1"/>
  <c r="C507" i="28"/>
  <c r="D507" i="28" s="1"/>
  <c r="C508" i="28"/>
  <c r="D508" i="28" s="1"/>
  <c r="C509" i="28"/>
  <c r="D509" i="28" s="1"/>
  <c r="C510" i="28"/>
  <c r="D510" i="28" s="1"/>
  <c r="C511" i="28"/>
  <c r="D511" i="28" s="1"/>
  <c r="C512" i="28"/>
  <c r="D512" i="28" s="1"/>
  <c r="C513" i="28"/>
  <c r="D513" i="28" s="1"/>
  <c r="C514" i="28"/>
  <c r="D514" i="28" s="1"/>
  <c r="C515" i="28"/>
  <c r="D515" i="28" s="1"/>
  <c r="C516" i="28"/>
  <c r="D516" i="28" s="1"/>
  <c r="C517" i="28"/>
  <c r="D517" i="28" s="1"/>
  <c r="C518" i="28"/>
  <c r="D518" i="28" s="1"/>
  <c r="C519" i="28"/>
  <c r="D519" i="28" s="1"/>
  <c r="C520" i="28"/>
  <c r="D520" i="28" s="1"/>
  <c r="C521" i="28"/>
  <c r="D521" i="28" s="1"/>
  <c r="C522" i="28"/>
  <c r="D522" i="28" s="1"/>
  <c r="C523" i="28"/>
  <c r="D523" i="28" s="1"/>
  <c r="C524" i="28"/>
  <c r="D524" i="28" s="1"/>
  <c r="C525" i="28"/>
  <c r="D525" i="28" s="1"/>
  <c r="C526" i="28"/>
  <c r="D526" i="28" s="1"/>
  <c r="C527" i="28"/>
  <c r="D527" i="28" s="1"/>
  <c r="C528" i="28"/>
  <c r="D528" i="28" s="1"/>
  <c r="C529" i="28"/>
  <c r="D529" i="28" s="1"/>
  <c r="C530" i="28"/>
  <c r="D530" i="28" s="1"/>
  <c r="C531" i="28"/>
  <c r="D531" i="28" s="1"/>
  <c r="C532" i="28"/>
  <c r="D532" i="28" s="1"/>
  <c r="C533" i="28"/>
  <c r="D533" i="28" s="1"/>
  <c r="C534" i="28"/>
  <c r="D534" i="28" s="1"/>
  <c r="C535" i="28"/>
  <c r="D535" i="28" s="1"/>
  <c r="C536" i="28"/>
  <c r="D536" i="28" s="1"/>
  <c r="C537" i="28"/>
  <c r="D537" i="28" s="1"/>
  <c r="C538" i="28"/>
  <c r="D538" i="28" s="1"/>
  <c r="C539" i="28"/>
  <c r="D539" i="28" s="1"/>
  <c r="C540" i="28"/>
  <c r="C541" i="28"/>
  <c r="D541" i="28" s="1"/>
  <c r="C542" i="28"/>
  <c r="D542" i="28" s="1"/>
  <c r="C543" i="28"/>
  <c r="D543" i="28" s="1"/>
  <c r="C544" i="28"/>
  <c r="D544" i="28" s="1"/>
  <c r="C545" i="28"/>
  <c r="D545" i="28" s="1"/>
  <c r="C546" i="28"/>
  <c r="D546" i="28" s="1"/>
  <c r="C547" i="28"/>
  <c r="D547" i="28" s="1"/>
  <c r="C548" i="28"/>
  <c r="D548" i="28" s="1"/>
  <c r="C549" i="28"/>
  <c r="D549" i="28" s="1"/>
  <c r="C550" i="28"/>
  <c r="D550" i="28" s="1"/>
  <c r="C551" i="28"/>
  <c r="D551" i="28" s="1"/>
  <c r="C552" i="28"/>
  <c r="D552" i="28" s="1"/>
  <c r="C553" i="28"/>
  <c r="C554" i="28"/>
  <c r="D554" i="28" s="1"/>
  <c r="C555" i="28"/>
  <c r="D555" i="28" s="1"/>
  <c r="C556" i="28"/>
  <c r="D556" i="28" s="1"/>
  <c r="C557" i="28"/>
  <c r="D557" i="28" s="1"/>
  <c r="C558" i="28"/>
  <c r="D558" i="28" s="1"/>
  <c r="C559" i="28"/>
  <c r="D559" i="28" s="1"/>
  <c r="C560" i="28"/>
  <c r="D560" i="28" s="1"/>
  <c r="C561" i="28"/>
  <c r="D561" i="28" s="1"/>
  <c r="C562" i="28"/>
  <c r="D562" i="28" s="1"/>
  <c r="C563" i="28"/>
  <c r="D563" i="28" s="1"/>
  <c r="C564" i="28"/>
  <c r="D564" i="28" s="1"/>
  <c r="C565" i="28"/>
  <c r="D565" i="28" s="1"/>
  <c r="C566" i="28"/>
  <c r="D566" i="28" s="1"/>
  <c r="C567" i="28"/>
  <c r="D567" i="28" s="1"/>
  <c r="C568" i="28"/>
  <c r="D568" i="28" s="1"/>
  <c r="C569" i="28"/>
  <c r="D569" i="28" s="1"/>
  <c r="C570" i="28"/>
  <c r="D570" i="28" s="1"/>
  <c r="C571" i="28"/>
  <c r="D571" i="28" s="1"/>
  <c r="C572" i="28"/>
  <c r="D572" i="28" s="1"/>
  <c r="C573" i="28"/>
  <c r="D573" i="28" s="1"/>
  <c r="C574" i="28"/>
  <c r="D574" i="28" s="1"/>
  <c r="C575" i="28"/>
  <c r="D575" i="28" s="1"/>
  <c r="C576" i="28"/>
  <c r="C577" i="28"/>
  <c r="D577" i="28" s="1"/>
  <c r="C578" i="28"/>
  <c r="D578" i="28" s="1"/>
  <c r="C579" i="28"/>
  <c r="D579" i="28" s="1"/>
  <c r="C580" i="28"/>
  <c r="D580" i="28" s="1"/>
  <c r="C581" i="28"/>
  <c r="D581" i="28" s="1"/>
  <c r="C582" i="28"/>
  <c r="D582" i="28" s="1"/>
  <c r="C583" i="28"/>
  <c r="D583" i="28" s="1"/>
  <c r="C584" i="28"/>
  <c r="D584" i="28" s="1"/>
  <c r="C585" i="28"/>
  <c r="D585" i="28" s="1"/>
  <c r="C586" i="28"/>
  <c r="D586" i="28" s="1"/>
  <c r="C587" i="28"/>
  <c r="C588" i="28"/>
  <c r="C589" i="28"/>
  <c r="D589" i="28" s="1"/>
  <c r="C590" i="28"/>
  <c r="D590" i="28" s="1"/>
  <c r="C591" i="28"/>
  <c r="D591" i="28" s="1"/>
  <c r="C592" i="28"/>
  <c r="D592" i="28" s="1"/>
  <c r="C593" i="28"/>
  <c r="D593" i="28" s="1"/>
  <c r="C594" i="28"/>
  <c r="D594" i="28" s="1"/>
  <c r="C595" i="28"/>
  <c r="D595" i="28" s="1"/>
  <c r="C596" i="28"/>
  <c r="D596" i="28" s="1"/>
  <c r="C597" i="28"/>
  <c r="D597" i="28" s="1"/>
  <c r="C598" i="28"/>
  <c r="D598" i="28" s="1"/>
  <c r="C599" i="28"/>
  <c r="D599" i="28" s="1"/>
  <c r="C600" i="28"/>
  <c r="D600" i="28" s="1"/>
  <c r="C601" i="28"/>
  <c r="D601" i="28" s="1"/>
  <c r="C602" i="28"/>
  <c r="D602" i="28" s="1"/>
  <c r="C603" i="28"/>
  <c r="D603" i="28" s="1"/>
  <c r="C604" i="28"/>
  <c r="D604" i="28" s="1"/>
  <c r="C605" i="28"/>
  <c r="D605" i="28" s="1"/>
  <c r="C606" i="28"/>
  <c r="D606" i="28" s="1"/>
  <c r="C607" i="28"/>
  <c r="D607" i="28" s="1"/>
  <c r="C608" i="28"/>
  <c r="D608" i="28" s="1"/>
  <c r="C609" i="28"/>
  <c r="D609" i="28" s="1"/>
  <c r="C610" i="28"/>
  <c r="D610" i="28" s="1"/>
  <c r="C611" i="28"/>
  <c r="D611" i="28" s="1"/>
  <c r="C612" i="28"/>
  <c r="C613" i="28"/>
  <c r="D613" i="28" s="1"/>
  <c r="C614" i="28"/>
  <c r="D614" i="28" s="1"/>
  <c r="C615" i="28"/>
  <c r="D615" i="28" s="1"/>
  <c r="C616" i="28"/>
  <c r="D616" i="28" s="1"/>
  <c r="C617" i="28"/>
  <c r="D617" i="28" s="1"/>
  <c r="C618" i="28"/>
  <c r="D618" i="28" s="1"/>
  <c r="C619" i="28"/>
  <c r="D619" i="28" s="1"/>
  <c r="C620" i="28"/>
  <c r="D620" i="28" s="1"/>
  <c r="C621" i="28"/>
  <c r="D621" i="28" s="1"/>
  <c r="C622" i="28"/>
  <c r="D622" i="28" s="1"/>
  <c r="C623" i="28"/>
  <c r="D623" i="28" s="1"/>
  <c r="C624" i="28"/>
  <c r="C625" i="28"/>
  <c r="C626" i="28"/>
  <c r="D626" i="28" s="1"/>
  <c r="C627" i="28"/>
  <c r="D627" i="28" s="1"/>
  <c r="C628" i="28"/>
  <c r="D628" i="28" s="1"/>
  <c r="C629" i="28"/>
  <c r="D629" i="28" s="1"/>
  <c r="C630" i="28"/>
  <c r="D630" i="28" s="1"/>
  <c r="C631" i="28"/>
  <c r="D631" i="28" s="1"/>
  <c r="C632" i="28"/>
  <c r="D632" i="28" s="1"/>
  <c r="C633" i="28"/>
  <c r="D633" i="28" s="1"/>
  <c r="C634" i="28"/>
  <c r="D634" i="28" s="1"/>
  <c r="C635" i="28"/>
  <c r="D635" i="28" s="1"/>
  <c r="C636" i="28"/>
  <c r="D636" i="28" s="1"/>
  <c r="C637" i="28"/>
  <c r="D637" i="28" s="1"/>
  <c r="C638" i="28"/>
  <c r="D638" i="28" s="1"/>
  <c r="C639" i="28"/>
  <c r="D639" i="28" s="1"/>
  <c r="C640" i="28"/>
  <c r="D640" i="28" s="1"/>
  <c r="C641" i="28"/>
  <c r="D641" i="28" s="1"/>
  <c r="C642" i="28"/>
  <c r="D642" i="28" s="1"/>
  <c r="C643" i="28"/>
  <c r="D643" i="28" s="1"/>
  <c r="C644" i="28"/>
  <c r="D644" i="28" s="1"/>
  <c r="C645" i="28"/>
  <c r="D645" i="28" s="1"/>
  <c r="C646" i="28"/>
  <c r="D646" i="28" s="1"/>
  <c r="C647" i="28"/>
  <c r="D647" i="28" s="1"/>
  <c r="C648" i="28"/>
  <c r="D648" i="28" s="1"/>
  <c r="C649" i="28"/>
  <c r="D649" i="28" s="1"/>
  <c r="C650" i="28"/>
  <c r="D650" i="28" s="1"/>
  <c r="C651" i="28"/>
  <c r="D651" i="28" s="1"/>
  <c r="C652" i="28"/>
  <c r="D652" i="28" s="1"/>
  <c r="C653" i="28"/>
  <c r="D653" i="28" s="1"/>
  <c r="C654" i="28"/>
  <c r="D654" i="28" s="1"/>
  <c r="C655" i="28"/>
  <c r="D655" i="28" s="1"/>
  <c r="C656" i="28"/>
  <c r="D656" i="28" s="1"/>
  <c r="C657" i="28"/>
  <c r="D657" i="28" s="1"/>
  <c r="C658" i="28"/>
  <c r="D658" i="28" s="1"/>
  <c r="C659" i="28"/>
  <c r="D659" i="28" s="1"/>
  <c r="C660" i="28"/>
  <c r="D660" i="28" s="1"/>
  <c r="C661" i="28"/>
  <c r="D661" i="28" s="1"/>
  <c r="C662" i="28"/>
  <c r="D662" i="28" s="1"/>
  <c r="C663" i="28"/>
  <c r="D663" i="28" s="1"/>
  <c r="C664" i="28"/>
  <c r="D664" i="28" s="1"/>
  <c r="C665" i="28"/>
  <c r="D665" i="28" s="1"/>
  <c r="C666" i="28"/>
  <c r="D666" i="28" s="1"/>
  <c r="C667" i="28"/>
  <c r="D667" i="28" s="1"/>
  <c r="C668" i="28"/>
  <c r="D668" i="28" s="1"/>
  <c r="C669" i="28"/>
  <c r="D669" i="28" s="1"/>
  <c r="C670" i="28"/>
  <c r="D670" i="28" s="1"/>
  <c r="C671" i="28"/>
  <c r="D671" i="28" s="1"/>
  <c r="C672" i="28"/>
  <c r="D672" i="28" s="1"/>
  <c r="C673" i="28"/>
  <c r="D673" i="28" s="1"/>
  <c r="C674" i="28"/>
  <c r="D674" i="28" s="1"/>
  <c r="C675" i="28"/>
  <c r="D675" i="28" s="1"/>
  <c r="C676" i="28"/>
  <c r="D676" i="28" s="1"/>
  <c r="C677" i="28"/>
  <c r="D677" i="28" s="1"/>
  <c r="C678" i="28"/>
  <c r="D678" i="28" s="1"/>
  <c r="C679" i="28"/>
  <c r="D679" i="28" s="1"/>
  <c r="C680" i="28"/>
  <c r="D680" i="28" s="1"/>
  <c r="C681" i="28"/>
  <c r="D681" i="28" s="1"/>
  <c r="C682" i="28"/>
  <c r="D682" i="28" s="1"/>
  <c r="C683" i="28"/>
  <c r="D683" i="28" s="1"/>
  <c r="C684" i="28"/>
  <c r="C685" i="28"/>
  <c r="C686" i="28"/>
  <c r="C687" i="28"/>
  <c r="D687" i="28" s="1"/>
  <c r="C688" i="28"/>
  <c r="D688" i="28" s="1"/>
  <c r="C689" i="28"/>
  <c r="D689" i="28" s="1"/>
  <c r="C690" i="28"/>
  <c r="D690" i="28" s="1"/>
  <c r="C691" i="28"/>
  <c r="D691" i="28" s="1"/>
  <c r="C692" i="28"/>
  <c r="D692" i="28" s="1"/>
  <c r="C693" i="28"/>
  <c r="D693" i="28" s="1"/>
  <c r="C694" i="28"/>
  <c r="D694" i="28" s="1"/>
  <c r="C695" i="28"/>
  <c r="D695" i="28" s="1"/>
  <c r="C696" i="28"/>
  <c r="D696" i="28" s="1"/>
  <c r="C697" i="28"/>
  <c r="D697" i="28" s="1"/>
  <c r="C698" i="28"/>
  <c r="D698" i="28" s="1"/>
  <c r="C699" i="28"/>
  <c r="D699" i="28" s="1"/>
  <c r="C700" i="28"/>
  <c r="D700" i="28" s="1"/>
  <c r="C701" i="28"/>
  <c r="D701" i="28" s="1"/>
  <c r="C702" i="28"/>
  <c r="D702" i="28" s="1"/>
  <c r="C703" i="28"/>
  <c r="D703" i="28" s="1"/>
  <c r="C704" i="28"/>
  <c r="D704" i="28" s="1"/>
  <c r="C705" i="28"/>
  <c r="D705" i="28" s="1"/>
  <c r="C706" i="28"/>
  <c r="D706" i="28" s="1"/>
  <c r="C707" i="28"/>
  <c r="D707" i="28" s="1"/>
  <c r="C708" i="28"/>
  <c r="D708" i="28" s="1"/>
  <c r="C709" i="28"/>
  <c r="D709" i="28" s="1"/>
  <c r="C710" i="28"/>
  <c r="D710" i="28" s="1"/>
  <c r="C711" i="28"/>
  <c r="D711" i="28" s="1"/>
  <c r="C712" i="28"/>
  <c r="D712" i="28" s="1"/>
  <c r="C713" i="28"/>
  <c r="D713" i="28" s="1"/>
  <c r="C714" i="28"/>
  <c r="D714" i="28" s="1"/>
  <c r="C715" i="28"/>
  <c r="D715" i="28" s="1"/>
  <c r="C716" i="28"/>
  <c r="D716" i="28" s="1"/>
  <c r="C717" i="28"/>
  <c r="D717" i="28" s="1"/>
  <c r="C718" i="28"/>
  <c r="D718" i="28" s="1"/>
  <c r="C719" i="28"/>
  <c r="D719" i="28" s="1"/>
  <c r="C720" i="28"/>
  <c r="C721" i="28"/>
  <c r="D721" i="28" s="1"/>
  <c r="C722" i="28"/>
  <c r="D722" i="28" s="1"/>
  <c r="C723" i="28"/>
  <c r="D723" i="28" s="1"/>
  <c r="C724" i="28"/>
  <c r="D724" i="28" s="1"/>
  <c r="C725" i="28"/>
  <c r="D725" i="28" s="1"/>
  <c r="C726" i="28"/>
  <c r="D726" i="28" s="1"/>
  <c r="C727" i="28"/>
  <c r="D727" i="28" s="1"/>
  <c r="C728" i="28"/>
  <c r="D728" i="28" s="1"/>
  <c r="C729" i="28"/>
  <c r="D729" i="28" s="1"/>
  <c r="C730" i="28"/>
  <c r="D730" i="28" s="1"/>
  <c r="C731" i="28"/>
  <c r="D731" i="28" s="1"/>
  <c r="C732" i="28"/>
  <c r="C733" i="28"/>
  <c r="C734" i="28"/>
  <c r="C735" i="28"/>
  <c r="D735" i="28" s="1"/>
  <c r="C736" i="28"/>
  <c r="D736" i="28" s="1"/>
  <c r="C737" i="28"/>
  <c r="D737" i="28" s="1"/>
  <c r="C738" i="28"/>
  <c r="D738" i="28" s="1"/>
  <c r="C739" i="28"/>
  <c r="D739" i="28" s="1"/>
  <c r="C740" i="28"/>
  <c r="D740" i="28" s="1"/>
  <c r="C741" i="28"/>
  <c r="D741" i="28" s="1"/>
  <c r="C742" i="28"/>
  <c r="D742" i="28" s="1"/>
  <c r="C743" i="28"/>
  <c r="D743" i="28" s="1"/>
  <c r="C744" i="28"/>
  <c r="D744" i="28" s="1"/>
  <c r="C745" i="28"/>
  <c r="D745" i="28" s="1"/>
  <c r="C746" i="28"/>
  <c r="D746" i="28" s="1"/>
  <c r="C747" i="28"/>
  <c r="D747" i="28" s="1"/>
  <c r="C748" i="28"/>
  <c r="D748" i="28" s="1"/>
  <c r="C749" i="28"/>
  <c r="D749" i="28" s="1"/>
  <c r="C750" i="28"/>
  <c r="D750" i="28" s="1"/>
  <c r="C751" i="28"/>
  <c r="D751" i="28" s="1"/>
  <c r="C752" i="28"/>
  <c r="D752" i="28" s="1"/>
  <c r="C753" i="28"/>
  <c r="D753" i="28" s="1"/>
  <c r="C754" i="28"/>
  <c r="D754" i="28" s="1"/>
  <c r="C755" i="28"/>
  <c r="D755" i="28" s="1"/>
  <c r="C756" i="28"/>
  <c r="C757" i="28"/>
  <c r="D757" i="28" s="1"/>
  <c r="C758" i="28"/>
  <c r="D758" i="28" s="1"/>
  <c r="C759" i="28"/>
  <c r="D759" i="28" s="1"/>
  <c r="C760" i="28"/>
  <c r="D760" i="28" s="1"/>
  <c r="C761" i="28"/>
  <c r="C762" i="28"/>
  <c r="D762" i="28" s="1"/>
  <c r="C763" i="28"/>
  <c r="D763" i="28" s="1"/>
  <c r="C764" i="28"/>
  <c r="D764" i="28" s="1"/>
  <c r="C765" i="28"/>
  <c r="D765" i="28" s="1"/>
  <c r="C766" i="28"/>
  <c r="D766" i="28" s="1"/>
  <c r="C767" i="28"/>
  <c r="D767" i="28" s="1"/>
  <c r="C768" i="28"/>
  <c r="C769" i="28"/>
  <c r="D769" i="28" s="1"/>
  <c r="C770" i="28"/>
  <c r="D770" i="28" s="1"/>
  <c r="C771" i="28"/>
  <c r="D771" i="28" s="1"/>
  <c r="C772" i="28"/>
  <c r="D772" i="28" s="1"/>
  <c r="C773" i="28"/>
  <c r="D773" i="28" s="1"/>
  <c r="C774" i="28"/>
  <c r="D774" i="28" s="1"/>
  <c r="C775" i="28"/>
  <c r="D775" i="28" s="1"/>
  <c r="C776" i="28"/>
  <c r="D776" i="28" s="1"/>
  <c r="C777" i="28"/>
  <c r="D777" i="28" s="1"/>
  <c r="C778" i="28"/>
  <c r="D778" i="28" s="1"/>
  <c r="C779" i="28"/>
  <c r="D779" i="28" s="1"/>
  <c r="C780" i="28"/>
  <c r="D780" i="28" s="1"/>
  <c r="C781" i="28"/>
  <c r="D781" i="28" s="1"/>
  <c r="C782" i="28"/>
  <c r="D782" i="28" s="1"/>
  <c r="C783" i="28"/>
  <c r="D783" i="28" s="1"/>
  <c r="C784" i="28"/>
  <c r="D784" i="28" s="1"/>
  <c r="C785" i="28"/>
  <c r="D785" i="28" s="1"/>
  <c r="C786" i="28"/>
  <c r="D786" i="28" s="1"/>
  <c r="C787" i="28"/>
  <c r="D787" i="28" s="1"/>
  <c r="C788" i="28"/>
  <c r="D788" i="28" s="1"/>
  <c r="C789" i="28"/>
  <c r="D789" i="28" s="1"/>
  <c r="C790" i="28"/>
  <c r="D790" i="28" s="1"/>
  <c r="C791" i="28"/>
  <c r="D791" i="28" s="1"/>
  <c r="C792" i="28"/>
  <c r="C793" i="28"/>
  <c r="C794" i="28"/>
  <c r="D794" i="28" s="1"/>
  <c r="C795" i="28"/>
  <c r="D795" i="28" s="1"/>
  <c r="C796" i="28"/>
  <c r="D796" i="28" s="1"/>
  <c r="C797" i="28"/>
  <c r="D797" i="28" s="1"/>
  <c r="C798" i="28"/>
  <c r="D798" i="28" s="1"/>
  <c r="C799" i="28"/>
  <c r="D799" i="28" s="1"/>
  <c r="C800" i="28"/>
  <c r="D800" i="28" s="1"/>
  <c r="C801" i="28"/>
  <c r="D801" i="28" s="1"/>
  <c r="C802" i="28"/>
  <c r="D802" i="28" s="1"/>
  <c r="C803" i="28"/>
  <c r="D803" i="28" s="1"/>
  <c r="C804" i="28"/>
  <c r="C805" i="28"/>
  <c r="C806" i="28"/>
  <c r="C807" i="28"/>
  <c r="D807" i="28" s="1"/>
  <c r="C808" i="28"/>
  <c r="D808" i="28" s="1"/>
  <c r="C809" i="28"/>
  <c r="C810" i="28"/>
  <c r="D810" i="28" s="1"/>
  <c r="C811" i="28"/>
  <c r="D811" i="28" s="1"/>
  <c r="C812" i="28"/>
  <c r="D812" i="28" s="1"/>
  <c r="C813" i="28"/>
  <c r="D813" i="28" s="1"/>
  <c r="C814" i="28"/>
  <c r="D814" i="28" s="1"/>
  <c r="C815" i="28"/>
  <c r="D815" i="28" s="1"/>
  <c r="C816" i="28"/>
  <c r="D816" i="28" s="1"/>
  <c r="C817" i="28"/>
  <c r="D817" i="28" s="1"/>
  <c r="C818" i="28"/>
  <c r="D818" i="28" s="1"/>
  <c r="C819" i="28"/>
  <c r="D819" i="28" s="1"/>
  <c r="C820" i="28"/>
  <c r="D820" i="28" s="1"/>
  <c r="C821" i="28"/>
  <c r="D821" i="28" s="1"/>
  <c r="C822" i="28"/>
  <c r="D822" i="28" s="1"/>
  <c r="C823" i="28"/>
  <c r="D823" i="28" s="1"/>
  <c r="C824" i="28"/>
  <c r="D824" i="28" s="1"/>
  <c r="C825" i="28"/>
  <c r="D825" i="28" s="1"/>
  <c r="C826" i="28"/>
  <c r="D826" i="28" s="1"/>
  <c r="C827" i="28"/>
  <c r="D827" i="28" s="1"/>
  <c r="C828" i="28"/>
  <c r="C829" i="28"/>
  <c r="C830" i="28"/>
  <c r="D830" i="28" s="1"/>
  <c r="C831" i="28"/>
  <c r="D831" i="28" s="1"/>
  <c r="C832" i="28"/>
  <c r="D832" i="28" s="1"/>
  <c r="C833" i="28"/>
  <c r="C834" i="28"/>
  <c r="D834" i="28" s="1"/>
  <c r="C835" i="28"/>
  <c r="D835" i="28" s="1"/>
  <c r="C836" i="28"/>
  <c r="D836" i="28" s="1"/>
  <c r="C837" i="28"/>
  <c r="D837" i="28" s="1"/>
  <c r="C838" i="28"/>
  <c r="D838" i="28" s="1"/>
  <c r="C839" i="28"/>
  <c r="C840" i="28"/>
  <c r="D840" i="28" s="1"/>
  <c r="C841" i="28"/>
  <c r="C842" i="28"/>
  <c r="D842" i="28" s="1"/>
  <c r="C843" i="28"/>
  <c r="D843" i="28" s="1"/>
  <c r="C844" i="28"/>
  <c r="D844" i="28" s="1"/>
  <c r="C845" i="28"/>
  <c r="D845" i="28" s="1"/>
  <c r="C846" i="28"/>
  <c r="D846" i="28" s="1"/>
  <c r="C847" i="28"/>
  <c r="D847" i="28" s="1"/>
  <c r="C848" i="28"/>
  <c r="D848" i="28" s="1"/>
  <c r="C849" i="28"/>
  <c r="D849" i="28" s="1"/>
  <c r="C850" i="28"/>
  <c r="D850" i="28" s="1"/>
  <c r="C851" i="28"/>
  <c r="D851" i="28" s="1"/>
  <c r="C852" i="28"/>
  <c r="D852" i="28" s="1"/>
  <c r="C853" i="28"/>
  <c r="D853" i="28" s="1"/>
  <c r="C854" i="28"/>
  <c r="D854" i="28" s="1"/>
  <c r="C855" i="28"/>
  <c r="D855" i="28" s="1"/>
  <c r="C856" i="28"/>
  <c r="D856" i="28" s="1"/>
  <c r="C857" i="28"/>
  <c r="D857" i="28" s="1"/>
  <c r="C858" i="28"/>
  <c r="D858" i="28" s="1"/>
  <c r="C859" i="28"/>
  <c r="D859" i="28" s="1"/>
  <c r="C860" i="28"/>
  <c r="D860" i="28" s="1"/>
  <c r="C861" i="28"/>
  <c r="D861" i="28" s="1"/>
  <c r="C862" i="28"/>
  <c r="D862" i="28" s="1"/>
  <c r="C863" i="28"/>
  <c r="D863" i="28" s="1"/>
  <c r="C864" i="28"/>
  <c r="C865" i="28"/>
  <c r="D865" i="28" s="1"/>
  <c r="C866" i="28"/>
  <c r="D866" i="28" s="1"/>
  <c r="C867" i="28"/>
  <c r="D867" i="28" s="1"/>
  <c r="C868" i="28"/>
  <c r="D868" i="28" s="1"/>
  <c r="C869" i="28"/>
  <c r="D869" i="28" s="1"/>
  <c r="C870" i="28"/>
  <c r="D870" i="28" s="1"/>
  <c r="C871" i="28"/>
  <c r="D871" i="28" s="1"/>
  <c r="C872" i="28"/>
  <c r="D872" i="28" s="1"/>
  <c r="C873" i="28"/>
  <c r="D873" i="28" s="1"/>
  <c r="C874" i="28"/>
  <c r="D874" i="28" s="1"/>
  <c r="C875" i="28"/>
  <c r="D875" i="28" s="1"/>
  <c r="C876" i="28"/>
  <c r="C877" i="28"/>
  <c r="C878" i="28"/>
  <c r="D878" i="28" s="1"/>
  <c r="C879" i="28"/>
  <c r="D879" i="28" s="1"/>
  <c r="C880" i="28"/>
  <c r="D880" i="28" s="1"/>
  <c r="C881" i="28"/>
  <c r="D881" i="28" s="1"/>
  <c r="C882" i="28"/>
  <c r="D882" i="28" s="1"/>
  <c r="C883" i="28"/>
  <c r="D883" i="28" s="1"/>
  <c r="C884" i="28"/>
  <c r="D884" i="28" s="1"/>
  <c r="C885" i="28"/>
  <c r="D885" i="28" s="1"/>
  <c r="C886" i="28"/>
  <c r="D886" i="28" s="1"/>
  <c r="C887" i="28"/>
  <c r="D887" i="28" s="1"/>
  <c r="C888" i="28"/>
  <c r="D888" i="28" s="1"/>
  <c r="C889" i="28"/>
  <c r="D889" i="28" s="1"/>
  <c r="C890" i="28"/>
  <c r="D890" i="28" s="1"/>
  <c r="C891" i="28"/>
  <c r="D891" i="28" s="1"/>
  <c r="C892" i="28"/>
  <c r="D892" i="28" s="1"/>
  <c r="C893" i="28"/>
  <c r="D893" i="28" s="1"/>
  <c r="C894" i="28"/>
  <c r="D894" i="28" s="1"/>
  <c r="C895" i="28"/>
  <c r="D895" i="28" s="1"/>
  <c r="C896" i="28"/>
  <c r="C897" i="28"/>
  <c r="D897" i="28" s="1"/>
  <c r="C898" i="28"/>
  <c r="D898" i="28" s="1"/>
  <c r="C899" i="28"/>
  <c r="D899" i="28" s="1"/>
  <c r="C900" i="28"/>
  <c r="D900" i="28" s="1"/>
  <c r="C901" i="28"/>
  <c r="D901" i="28" s="1"/>
  <c r="C902" i="28"/>
  <c r="D902" i="28" s="1"/>
  <c r="C903" i="28"/>
  <c r="D903" i="28" s="1"/>
  <c r="C904" i="28"/>
  <c r="D904" i="28" s="1"/>
  <c r="C905" i="28"/>
  <c r="C906" i="28"/>
  <c r="D906" i="28" s="1"/>
  <c r="C907" i="28"/>
  <c r="D907" i="28" s="1"/>
  <c r="C908" i="28"/>
  <c r="D908" i="28" s="1"/>
  <c r="C909" i="28"/>
  <c r="D909" i="28" s="1"/>
  <c r="C910" i="28"/>
  <c r="D910" i="28" s="1"/>
  <c r="C911" i="28"/>
  <c r="D911" i="28" s="1"/>
  <c r="C912" i="28"/>
  <c r="D912" i="28" s="1"/>
  <c r="C913" i="28"/>
  <c r="D913" i="28" s="1"/>
  <c r="C914" i="28"/>
  <c r="D914" i="28" s="1"/>
  <c r="C915" i="28"/>
  <c r="D915" i="28" s="1"/>
  <c r="C916" i="28"/>
  <c r="D916" i="28" s="1"/>
  <c r="C917" i="28"/>
  <c r="D917" i="28" s="1"/>
  <c r="C918" i="28"/>
  <c r="D918" i="28" s="1"/>
  <c r="C919" i="28"/>
  <c r="D919" i="28" s="1"/>
  <c r="C920" i="28"/>
  <c r="D920" i="28" s="1"/>
  <c r="C921" i="28"/>
  <c r="D921" i="28" s="1"/>
  <c r="C922" i="28"/>
  <c r="D922" i="28" s="1"/>
  <c r="C923" i="28"/>
  <c r="D923" i="28" s="1"/>
  <c r="C924" i="28"/>
  <c r="D924" i="28" s="1"/>
  <c r="C925" i="28"/>
  <c r="D925" i="28" s="1"/>
  <c r="C926" i="28"/>
  <c r="D926" i="28" s="1"/>
  <c r="C927" i="28"/>
  <c r="D927" i="28" s="1"/>
  <c r="C928" i="28"/>
  <c r="D928" i="28" s="1"/>
  <c r="C929" i="28"/>
  <c r="D929" i="28" s="1"/>
  <c r="C930" i="28"/>
  <c r="D930" i="28" s="1"/>
  <c r="C931" i="28"/>
  <c r="D931" i="28" s="1"/>
  <c r="C932" i="28"/>
  <c r="D932" i="28" s="1"/>
  <c r="C933" i="28"/>
  <c r="D933" i="28" s="1"/>
  <c r="C934" i="28"/>
  <c r="C935" i="28"/>
  <c r="D935" i="28" s="1"/>
  <c r="C936" i="28"/>
  <c r="C937" i="28"/>
  <c r="D937" i="28" s="1"/>
  <c r="C938" i="28"/>
  <c r="D938" i="28" s="1"/>
  <c r="C939" i="28"/>
  <c r="D939" i="28" s="1"/>
  <c r="C940" i="28"/>
  <c r="D940" i="28" s="1"/>
  <c r="C941" i="28"/>
  <c r="D941" i="28" s="1"/>
  <c r="C942" i="28"/>
  <c r="D942" i="28" s="1"/>
  <c r="C943" i="28"/>
  <c r="D943" i="28" s="1"/>
  <c r="C944" i="28"/>
  <c r="D944" i="28" s="1"/>
  <c r="C945" i="28"/>
  <c r="D945" i="28" s="1"/>
  <c r="C946" i="28"/>
  <c r="D946" i="28" s="1"/>
  <c r="C947" i="28"/>
  <c r="D947" i="28" s="1"/>
  <c r="C948" i="28"/>
  <c r="D948" i="28" s="1"/>
  <c r="C949" i="28"/>
  <c r="D949" i="28" s="1"/>
  <c r="C950" i="28"/>
  <c r="D950" i="28" s="1"/>
  <c r="C951" i="28"/>
  <c r="D951" i="28" s="1"/>
  <c r="C952" i="28"/>
  <c r="D952" i="28" s="1"/>
  <c r="C953" i="28"/>
  <c r="C954" i="28"/>
  <c r="D954" i="28" s="1"/>
  <c r="C955" i="28"/>
  <c r="D955" i="28" s="1"/>
  <c r="C956" i="28"/>
  <c r="D956" i="28" s="1"/>
  <c r="C957" i="28"/>
  <c r="D957" i="28" s="1"/>
  <c r="C958" i="28"/>
  <c r="D958" i="28" s="1"/>
  <c r="C959" i="28"/>
  <c r="D959" i="28" s="1"/>
  <c r="C960" i="28"/>
  <c r="C961" i="28"/>
  <c r="D961" i="28" s="1"/>
  <c r="C962" i="28"/>
  <c r="D962" i="28" s="1"/>
  <c r="C963" i="28"/>
  <c r="D963" i="28" s="1"/>
  <c r="C964" i="28"/>
  <c r="D964" i="28" s="1"/>
  <c r="C965" i="28"/>
  <c r="D965" i="28" s="1"/>
  <c r="C966" i="28"/>
  <c r="D966" i="28" s="1"/>
  <c r="C967" i="28"/>
  <c r="D967" i="28" s="1"/>
  <c r="C968" i="28"/>
  <c r="D968" i="28" s="1"/>
  <c r="C969" i="28"/>
  <c r="D969" i="28" s="1"/>
  <c r="C970" i="28"/>
  <c r="D970" i="28" s="1"/>
  <c r="C971" i="28"/>
  <c r="D971" i="28" s="1"/>
  <c r="C972" i="28"/>
  <c r="D972" i="28" s="1"/>
  <c r="C973" i="28"/>
  <c r="C974" i="28"/>
  <c r="C975" i="28"/>
  <c r="C976" i="28"/>
  <c r="D976" i="28" s="1"/>
  <c r="C977" i="28"/>
  <c r="D977" i="28" s="1"/>
  <c r="C978" i="28"/>
  <c r="D978" i="28" s="1"/>
  <c r="C979" i="28"/>
  <c r="D979" i="28" s="1"/>
  <c r="C980" i="28"/>
  <c r="D980" i="28" s="1"/>
  <c r="C981" i="28"/>
  <c r="D981" i="28" s="1"/>
  <c r="C982" i="28"/>
  <c r="D982" i="28" s="1"/>
  <c r="C983" i="28"/>
  <c r="D983" i="28" s="1"/>
  <c r="C984" i="28"/>
  <c r="D984" i="28" s="1"/>
  <c r="C985" i="28"/>
  <c r="D985" i="28" s="1"/>
  <c r="C986" i="28"/>
  <c r="D986" i="28" s="1"/>
  <c r="C987" i="28"/>
  <c r="D987" i="28" s="1"/>
  <c r="C988" i="28"/>
  <c r="D988" i="28" s="1"/>
  <c r="C989" i="28"/>
  <c r="D989" i="28" s="1"/>
  <c r="C990" i="28"/>
  <c r="D990" i="28" s="1"/>
  <c r="C991" i="28"/>
  <c r="D991" i="28" s="1"/>
  <c r="C992" i="28"/>
  <c r="D992" i="28" s="1"/>
  <c r="C993" i="28"/>
  <c r="D993" i="28" s="1"/>
  <c r="C994" i="28"/>
  <c r="D994" i="28" s="1"/>
  <c r="C995" i="28"/>
  <c r="D995" i="28" s="1"/>
  <c r="C996" i="28"/>
  <c r="D996" i="28" s="1"/>
  <c r="C997" i="28"/>
  <c r="D997" i="28" s="1"/>
  <c r="C998" i="28"/>
  <c r="D998" i="28" s="1"/>
  <c r="C999" i="28"/>
  <c r="D999" i="28" s="1"/>
  <c r="C1000" i="28"/>
  <c r="D1000" i="28" s="1"/>
  <c r="C1001" i="28"/>
  <c r="D1001" i="28" s="1"/>
  <c r="C1002" i="28"/>
  <c r="D1002" i="28" s="1"/>
  <c r="C1003" i="28"/>
  <c r="D1003" i="28" s="1"/>
  <c r="C1004" i="28"/>
  <c r="D1004" i="28" s="1"/>
  <c r="C1005" i="28"/>
  <c r="D1005" i="28" s="1"/>
  <c r="C1006" i="28"/>
  <c r="D1006" i="28" s="1"/>
  <c r="C1007" i="28"/>
  <c r="D1007" i="28" s="1"/>
  <c r="C1008" i="28"/>
  <c r="C1009" i="28"/>
  <c r="C1010" i="28"/>
  <c r="D1010" i="28" s="1"/>
  <c r="C1011" i="28"/>
  <c r="D1011" i="28" s="1"/>
  <c r="C1012" i="28"/>
  <c r="D1012" i="28" s="1"/>
  <c r="C1013" i="28"/>
  <c r="D1013" i="28" s="1"/>
  <c r="C1014" i="28"/>
  <c r="D1014" i="28" s="1"/>
  <c r="C1015" i="28"/>
  <c r="D1015" i="28" s="1"/>
  <c r="C1016" i="28"/>
  <c r="D1016" i="28" s="1"/>
  <c r="C1017" i="28"/>
  <c r="D1017" i="28" s="1"/>
  <c r="C1018" i="28"/>
  <c r="D1018" i="28" s="1"/>
  <c r="C1019" i="28"/>
  <c r="D1019" i="28" s="1"/>
  <c r="C1020" i="28"/>
  <c r="D1020" i="28" s="1"/>
  <c r="C1021" i="28"/>
  <c r="D1021" i="28" s="1"/>
  <c r="C1022" i="28"/>
  <c r="D1022" i="28" s="1"/>
  <c r="C1023" i="28"/>
  <c r="D1023" i="28" s="1"/>
  <c r="C1024" i="28"/>
  <c r="D1024" i="28" s="1"/>
  <c r="C1025" i="28"/>
  <c r="D1025" i="28" s="1"/>
  <c r="C1026" i="28"/>
  <c r="D1026" i="28" s="1"/>
  <c r="C1027" i="28"/>
  <c r="D1027" i="28" s="1"/>
  <c r="C1028" i="28"/>
  <c r="D1028" i="28" s="1"/>
  <c r="C1029" i="28"/>
  <c r="D1029" i="28" s="1"/>
  <c r="C1030" i="28"/>
  <c r="D1030" i="28" s="1"/>
  <c r="C1031" i="28"/>
  <c r="D1031" i="28" s="1"/>
  <c r="C1032" i="28"/>
  <c r="D1032" i="28" s="1"/>
  <c r="C1033" i="28"/>
  <c r="D1033" i="28" s="1"/>
  <c r="C1034" i="28"/>
  <c r="D1034" i="28" s="1"/>
  <c r="C1035" i="28"/>
  <c r="D1035" i="28" s="1"/>
  <c r="C1036" i="28"/>
  <c r="D1036" i="28" s="1"/>
  <c r="C1037" i="28"/>
  <c r="D1037" i="28" s="1"/>
  <c r="C1038" i="28"/>
  <c r="D1038" i="28" s="1"/>
  <c r="C1039" i="28"/>
  <c r="D1039" i="28" s="1"/>
  <c r="C1040" i="28"/>
  <c r="D1040" i="28" s="1"/>
  <c r="C1041" i="28"/>
  <c r="D1041" i="28" s="1"/>
  <c r="C1042" i="28"/>
  <c r="D1042" i="28" s="1"/>
  <c r="C1043" i="28"/>
  <c r="D1043" i="28" s="1"/>
  <c r="C1044" i="28"/>
  <c r="C1045" i="28"/>
  <c r="D1045" i="28" s="1"/>
  <c r="C1046" i="28"/>
  <c r="D1046" i="28" s="1"/>
  <c r="C1047" i="28"/>
  <c r="D1047" i="28" s="1"/>
  <c r="C1048" i="28"/>
  <c r="D1048" i="28" s="1"/>
  <c r="C1049" i="28"/>
  <c r="D1049" i="28" s="1"/>
  <c r="C1050" i="28"/>
  <c r="D1050" i="28" s="1"/>
  <c r="C1051" i="28"/>
  <c r="D1051" i="28" s="1"/>
  <c r="C1052" i="28"/>
  <c r="D1052" i="28" s="1"/>
  <c r="C1053" i="28"/>
  <c r="D1053" i="28" s="1"/>
  <c r="C1054" i="28"/>
  <c r="D1054" i="28" s="1"/>
  <c r="C1055" i="28"/>
  <c r="D1055" i="28" s="1"/>
  <c r="C1056" i="28"/>
  <c r="C1057" i="28"/>
  <c r="D1057" i="28" s="1"/>
  <c r="C1058" i="28"/>
  <c r="D1058" i="28" s="1"/>
  <c r="C1059" i="28"/>
  <c r="D1059" i="28" s="1"/>
  <c r="C1060" i="28"/>
  <c r="D1060" i="28" s="1"/>
  <c r="C1061" i="28"/>
  <c r="C1062" i="28"/>
  <c r="D1062" i="28" s="1"/>
  <c r="C1063" i="28"/>
  <c r="D1063" i="28" s="1"/>
  <c r="C1064" i="28"/>
  <c r="D1064" i="28" s="1"/>
  <c r="C1065" i="28"/>
  <c r="D1065" i="28" s="1"/>
  <c r="C1066" i="28"/>
  <c r="C1067" i="28"/>
  <c r="D1067" i="28" s="1"/>
  <c r="C1068" i="28"/>
  <c r="C1069" i="28"/>
  <c r="D1069" i="28" s="1"/>
  <c r="C1070" i="28"/>
  <c r="D1070" i="28" s="1"/>
  <c r="C1071" i="28"/>
  <c r="D1071" i="28" s="1"/>
  <c r="C1072" i="28"/>
  <c r="D1072" i="28" s="1"/>
  <c r="C1073" i="28"/>
  <c r="D1073" i="28" s="1"/>
  <c r="C1074" i="28"/>
  <c r="D1074" i="28" s="1"/>
  <c r="C1075" i="28"/>
  <c r="D1075" i="28" s="1"/>
  <c r="C1076" i="28"/>
  <c r="D1076" i="28" s="1"/>
  <c r="C1077" i="28"/>
  <c r="D1077" i="28" s="1"/>
  <c r="C1078" i="28"/>
  <c r="D1078" i="28" s="1"/>
  <c r="C1079" i="28"/>
  <c r="D1079" i="28" s="1"/>
  <c r="C1080" i="28"/>
  <c r="D1080" i="28" s="1"/>
  <c r="C1081" i="28"/>
  <c r="D1081" i="28" s="1"/>
  <c r="C1082" i="28"/>
  <c r="D1082" i="28" s="1"/>
  <c r="C1083" i="28"/>
  <c r="D1083" i="28" s="1"/>
  <c r="C1084" i="28"/>
  <c r="D1084" i="28" s="1"/>
  <c r="C1085" i="28"/>
  <c r="D1085" i="28" s="1"/>
  <c r="C1086" i="28"/>
  <c r="D1086" i="28" s="1"/>
  <c r="C1087" i="28"/>
  <c r="D1087" i="28" s="1"/>
  <c r="C1088" i="28"/>
  <c r="D1088" i="28" s="1"/>
  <c r="C1089" i="28"/>
  <c r="D1089" i="28" s="1"/>
  <c r="C1090" i="28"/>
  <c r="D1090" i="28" s="1"/>
  <c r="C1091" i="28"/>
  <c r="D1091" i="28" s="1"/>
  <c r="C1092" i="28"/>
  <c r="D1092" i="28" s="1"/>
  <c r="C1093" i="28"/>
  <c r="D1093" i="28" s="1"/>
  <c r="C1094" i="28"/>
  <c r="D1094" i="28" s="1"/>
  <c r="C1095" i="28"/>
  <c r="D1095" i="28" s="1"/>
  <c r="C1096" i="28"/>
  <c r="D1096" i="28" s="1"/>
  <c r="C1097" i="28"/>
  <c r="D1097" i="28" s="1"/>
  <c r="C1098" i="28"/>
  <c r="D1098" i="28" s="1"/>
  <c r="C1099" i="28"/>
  <c r="D1099" i="28" s="1"/>
  <c r="C1100" i="28"/>
  <c r="D1100" i="28" s="1"/>
  <c r="C1101" i="28"/>
  <c r="D1101" i="28" s="1"/>
  <c r="C1102" i="28"/>
  <c r="D1102" i="28" s="1"/>
  <c r="C1103" i="28"/>
  <c r="D1103" i="28" s="1"/>
  <c r="C1104" i="28"/>
  <c r="D1104" i="28" s="1"/>
  <c r="C1105" i="28"/>
  <c r="D1105" i="28" s="1"/>
  <c r="C1106" i="28"/>
  <c r="D1106" i="28" s="1"/>
  <c r="C1107" i="28"/>
  <c r="D1107" i="28" s="1"/>
  <c r="C1108" i="28"/>
  <c r="D1108" i="28" s="1"/>
  <c r="C1109" i="28"/>
  <c r="D1109" i="28" s="1"/>
  <c r="C1110" i="28"/>
  <c r="D1110" i="28" s="1"/>
  <c r="C1111" i="28"/>
  <c r="D1111" i="28" s="1"/>
  <c r="C1112" i="28"/>
  <c r="D1112" i="28" s="1"/>
  <c r="C1113" i="28"/>
  <c r="D1113" i="28" s="1"/>
  <c r="C1114" i="28"/>
  <c r="C1115" i="28"/>
  <c r="D1115" i="28" s="1"/>
  <c r="C1116" i="28"/>
  <c r="C1117" i="28"/>
  <c r="D1117" i="28" s="1"/>
  <c r="C1118" i="28"/>
  <c r="D1118" i="28" s="1"/>
  <c r="C1119" i="28"/>
  <c r="D1119" i="28" s="1"/>
  <c r="C1120" i="28"/>
  <c r="D1120" i="28" s="1"/>
  <c r="C1121" i="28"/>
  <c r="D1121" i="28" s="1"/>
  <c r="C1122" i="28"/>
  <c r="D1122" i="28" s="1"/>
  <c r="C1123" i="28"/>
  <c r="D1123" i="28" s="1"/>
  <c r="C1124" i="28"/>
  <c r="D1124" i="28" s="1"/>
  <c r="C1125" i="28"/>
  <c r="D1125" i="28" s="1"/>
  <c r="C1126" i="28"/>
  <c r="D1126" i="28" s="1"/>
  <c r="C1127" i="28"/>
  <c r="D1127" i="28" s="1"/>
  <c r="C1128" i="28"/>
  <c r="C1129" i="28"/>
  <c r="D1129" i="28" s="1"/>
  <c r="C1130" i="28"/>
  <c r="D1130" i="28" s="1"/>
  <c r="C1131" i="28"/>
  <c r="D1131" i="28" s="1"/>
  <c r="C1132" i="28"/>
  <c r="D1132" i="28" s="1"/>
  <c r="C1133" i="28"/>
  <c r="D1133" i="28" s="1"/>
  <c r="C1134" i="28"/>
  <c r="D1134" i="28" s="1"/>
  <c r="C1135" i="28"/>
  <c r="D1135" i="28" s="1"/>
  <c r="C1136" i="28"/>
  <c r="D1136" i="28" s="1"/>
  <c r="C1137" i="28"/>
  <c r="D1137" i="28" s="1"/>
  <c r="C1138" i="28"/>
  <c r="D1138" i="28" s="1"/>
  <c r="C1139" i="28"/>
  <c r="C1140" i="28"/>
  <c r="C1141" i="28"/>
  <c r="C1142" i="28"/>
  <c r="D1142" i="28" s="1"/>
  <c r="C1143" i="28"/>
  <c r="D1143" i="28" s="1"/>
  <c r="C1144" i="28"/>
  <c r="D1144" i="28" s="1"/>
  <c r="C1145" i="28"/>
  <c r="D1145" i="28" s="1"/>
  <c r="C1146" i="28"/>
  <c r="D1146" i="28" s="1"/>
  <c r="C1147" i="28"/>
  <c r="D1147" i="28" s="1"/>
  <c r="C1148" i="28"/>
  <c r="D1148" i="28" s="1"/>
  <c r="C1149" i="28"/>
  <c r="D1149" i="28" s="1"/>
  <c r="C1150" i="28"/>
  <c r="D1150" i="28" s="1"/>
  <c r="C1151" i="28"/>
  <c r="D1151" i="28" s="1"/>
  <c r="C1152" i="28"/>
  <c r="C1153" i="28"/>
  <c r="C1154" i="28"/>
  <c r="D1154" i="28" s="1"/>
  <c r="C1155" i="28"/>
  <c r="D1155" i="28" s="1"/>
  <c r="C1156" i="28"/>
  <c r="D1156" i="28" s="1"/>
  <c r="C1157" i="28"/>
  <c r="C1158" i="28"/>
  <c r="D1158" i="28" s="1"/>
  <c r="C1159" i="28"/>
  <c r="D1159" i="28" s="1"/>
  <c r="C1160" i="28"/>
  <c r="D1160" i="28" s="1"/>
  <c r="C1161" i="28"/>
  <c r="C1162" i="28"/>
  <c r="D1162" i="28" s="1"/>
  <c r="C1163" i="28"/>
  <c r="D1163" i="28" s="1"/>
  <c r="C1164" i="28"/>
  <c r="D1164" i="28" s="1"/>
  <c r="C1165" i="28"/>
  <c r="D1165" i="28" s="1"/>
  <c r="C1166" i="28"/>
  <c r="D1166" i="28" s="1"/>
  <c r="C1167" i="28"/>
  <c r="D1167" i="28" s="1"/>
  <c r="C1168" i="28"/>
  <c r="D1168" i="28" s="1"/>
  <c r="C1169" i="28"/>
  <c r="D1169" i="28" s="1"/>
  <c r="C1170" i="28"/>
  <c r="D1170" i="28" s="1"/>
  <c r="C1171" i="28"/>
  <c r="D1171" i="28" s="1"/>
  <c r="C1172" i="28"/>
  <c r="D1172" i="28" s="1"/>
  <c r="C1173" i="28"/>
  <c r="D1173" i="28" s="1"/>
  <c r="C1174" i="28"/>
  <c r="D1174" i="28" s="1"/>
  <c r="C1175" i="28"/>
  <c r="D1175" i="28" s="1"/>
  <c r="C1176" i="28"/>
  <c r="C1177" i="28"/>
  <c r="C1178" i="28"/>
  <c r="D1178" i="28" s="1"/>
  <c r="C1179" i="28"/>
  <c r="D1179" i="28" s="1"/>
  <c r="C1180" i="28"/>
  <c r="D1180" i="28" s="1"/>
  <c r="C1181" i="28"/>
  <c r="D1181" i="28" s="1"/>
  <c r="C1182" i="28"/>
  <c r="D1182" i="28" s="1"/>
  <c r="C1183" i="28"/>
  <c r="D1183" i="28" s="1"/>
  <c r="C1184" i="28"/>
  <c r="D1184" i="28" s="1"/>
  <c r="C1185" i="28"/>
  <c r="D1185" i="28" s="1"/>
  <c r="C1186" i="28"/>
  <c r="C1187" i="28"/>
  <c r="D1187" i="28" s="1"/>
  <c r="C1188" i="28"/>
  <c r="D1188" i="28" s="1"/>
  <c r="C1189" i="28"/>
  <c r="D1189" i="28" s="1"/>
  <c r="C1190" i="28"/>
  <c r="D1190" i="28" s="1"/>
  <c r="C1191" i="28"/>
  <c r="D1191" i="28" s="1"/>
  <c r="C1192" i="28"/>
  <c r="D1192" i="28" s="1"/>
  <c r="C1193" i="28"/>
  <c r="D1193" i="28" s="1"/>
  <c r="C1194" i="28"/>
  <c r="D1194" i="28" s="1"/>
  <c r="C1195" i="28"/>
  <c r="D1195" i="28" s="1"/>
  <c r="C1196" i="28"/>
  <c r="D1196" i="28" s="1"/>
  <c r="C1197" i="28"/>
  <c r="D1197" i="28" s="1"/>
  <c r="C1198" i="28"/>
  <c r="D1198" i="28" s="1"/>
  <c r="C1199" i="28"/>
  <c r="D1199" i="28" s="1"/>
  <c r="C1200" i="28"/>
  <c r="C1201" i="28"/>
  <c r="C1202" i="28"/>
  <c r="C1203" i="28"/>
  <c r="C1204" i="28"/>
  <c r="D1204" i="28" s="1"/>
  <c r="C1205" i="28"/>
  <c r="D1205" i="28" s="1"/>
  <c r="C1206" i="28"/>
  <c r="D1206" i="28" s="1"/>
  <c r="C1207" i="28"/>
  <c r="D1207" i="28" s="1"/>
  <c r="C1208" i="28"/>
  <c r="D1208" i="28" s="1"/>
  <c r="C1209" i="28"/>
  <c r="D1209" i="28" s="1"/>
  <c r="C1210" i="28"/>
  <c r="D1210" i="28" s="1"/>
  <c r="C1211" i="28"/>
  <c r="D1211" i="28" s="1"/>
  <c r="C1212" i="28"/>
  <c r="C1213" i="28"/>
  <c r="D1213" i="28" s="1"/>
  <c r="C1214" i="28"/>
  <c r="D1214" i="28" s="1"/>
  <c r="C1215" i="28"/>
  <c r="D1215" i="28" s="1"/>
  <c r="C1216" i="28"/>
  <c r="D1216" i="28" s="1"/>
  <c r="C1217" i="28"/>
  <c r="D1217" i="28" s="1"/>
  <c r="C1218" i="28"/>
  <c r="D1218" i="28" s="1"/>
  <c r="C1219" i="28"/>
  <c r="D1219" i="28" s="1"/>
  <c r="C1220" i="28"/>
  <c r="D1220" i="28" s="1"/>
  <c r="C1221" i="28"/>
  <c r="D1221" i="28" s="1"/>
  <c r="C1222" i="28"/>
  <c r="C1223" i="28"/>
  <c r="D1223" i="28" s="1"/>
  <c r="C1224" i="28"/>
  <c r="D1224" i="28" s="1"/>
  <c r="C1225" i="28"/>
  <c r="D1225" i="28" s="1"/>
  <c r="C1226" i="28"/>
  <c r="D1226" i="28" s="1"/>
  <c r="C1227" i="28"/>
  <c r="D1227" i="28" s="1"/>
  <c r="C1228" i="28"/>
  <c r="D1228" i="28" s="1"/>
  <c r="C1229" i="28"/>
  <c r="D1229" i="28" s="1"/>
  <c r="C1230" i="28"/>
  <c r="D1230" i="28" s="1"/>
  <c r="C1231" i="28"/>
  <c r="D1231" i="28" s="1"/>
  <c r="C1232" i="28"/>
  <c r="D1232" i="28" s="1"/>
  <c r="C1233" i="28"/>
  <c r="D1233" i="28" s="1"/>
  <c r="C1234" i="28"/>
  <c r="D1234" i="28" s="1"/>
  <c r="C1235" i="28"/>
  <c r="D1235" i="28" s="1"/>
  <c r="C1236" i="28"/>
  <c r="D1236" i="28" s="1"/>
  <c r="C1237" i="28"/>
  <c r="D1237" i="28" s="1"/>
  <c r="C1238" i="28"/>
  <c r="D1238" i="28" s="1"/>
  <c r="C1239" i="28"/>
  <c r="D1239" i="28" s="1"/>
  <c r="C1240" i="28"/>
  <c r="D1240" i="28" s="1"/>
  <c r="C1241" i="28"/>
  <c r="D1241" i="28" s="1"/>
  <c r="C1242" i="28"/>
  <c r="D1242" i="28" s="1"/>
  <c r="C1243" i="28"/>
  <c r="D1243" i="28" s="1"/>
  <c r="C1244" i="28"/>
  <c r="D1244" i="28" s="1"/>
  <c r="C1245" i="28"/>
  <c r="D1245" i="28" s="1"/>
  <c r="C2" i="28"/>
  <c r="D2" i="28" s="1"/>
  <c r="AH4" i="25"/>
  <c r="AI4" i="25"/>
  <c r="AJ4" i="25"/>
  <c r="AK4" i="25"/>
  <c r="AL4" i="25"/>
  <c r="AH5" i="25"/>
  <c r="AI5" i="25"/>
  <c r="AJ5" i="25"/>
  <c r="AK5" i="25"/>
  <c r="AL5" i="25"/>
  <c r="AH6" i="25"/>
  <c r="AI6" i="25"/>
  <c r="AJ6" i="25"/>
  <c r="AK6" i="25"/>
  <c r="AL6" i="25"/>
  <c r="AH7" i="25"/>
  <c r="AI7" i="25"/>
  <c r="AJ7" i="25"/>
  <c r="AK7" i="25"/>
  <c r="AL7" i="25"/>
  <c r="AH8" i="25"/>
  <c r="AI8" i="25"/>
  <c r="AJ8" i="25"/>
  <c r="AK8" i="25"/>
  <c r="AL8" i="25"/>
  <c r="AH9" i="25"/>
  <c r="AI9" i="25"/>
  <c r="AJ9" i="25"/>
  <c r="AK9" i="25"/>
  <c r="AL9" i="25"/>
  <c r="AH10" i="25"/>
  <c r="AI10" i="25"/>
  <c r="AJ10" i="25"/>
  <c r="AK10" i="25"/>
  <c r="AL10" i="25"/>
  <c r="AH11" i="25"/>
  <c r="AI11" i="25"/>
  <c r="AJ11" i="25"/>
  <c r="AK11" i="25"/>
  <c r="AL11" i="25"/>
  <c r="AH12" i="25"/>
  <c r="AI12" i="25"/>
  <c r="AJ12" i="25"/>
  <c r="AK12" i="25"/>
  <c r="AL12" i="25"/>
  <c r="AH13" i="25"/>
  <c r="AI13" i="25"/>
  <c r="AJ13" i="25"/>
  <c r="AK13" i="25"/>
  <c r="AL13" i="25"/>
  <c r="AH14" i="25"/>
  <c r="AI14" i="25"/>
  <c r="AJ14" i="25"/>
  <c r="AK14" i="25"/>
  <c r="AL14" i="25"/>
  <c r="AH15" i="25"/>
  <c r="AI15" i="25"/>
  <c r="AJ15" i="25"/>
  <c r="AK15" i="25"/>
  <c r="AL15" i="25"/>
  <c r="AH16" i="25"/>
  <c r="AI16" i="25"/>
  <c r="AJ16" i="25"/>
  <c r="AK16" i="25"/>
  <c r="AL16" i="25"/>
  <c r="AH17" i="25"/>
  <c r="AI17" i="25"/>
  <c r="AJ17" i="25"/>
  <c r="AK17" i="25"/>
  <c r="AL17" i="25"/>
  <c r="AH18" i="25"/>
  <c r="AI18" i="25"/>
  <c r="AJ18" i="25"/>
  <c r="AK18" i="25"/>
  <c r="AL18" i="25"/>
  <c r="AH19" i="25"/>
  <c r="AI19" i="25"/>
  <c r="AJ19" i="25"/>
  <c r="AK19" i="25"/>
  <c r="AL19" i="25"/>
  <c r="AH20" i="25"/>
  <c r="AI20" i="25"/>
  <c r="AJ20" i="25"/>
  <c r="AK20" i="25"/>
  <c r="AL20" i="25"/>
  <c r="AH21" i="25"/>
  <c r="AI21" i="25"/>
  <c r="AJ21" i="25"/>
  <c r="AK21" i="25"/>
  <c r="AL21" i="25"/>
  <c r="AH22" i="25"/>
  <c r="AI22" i="25"/>
  <c r="AJ22" i="25"/>
  <c r="AK22" i="25"/>
  <c r="AL22" i="25"/>
  <c r="AH23" i="25"/>
  <c r="AI23" i="25"/>
  <c r="AJ23" i="25"/>
  <c r="AK23" i="25"/>
  <c r="AL23" i="25"/>
  <c r="AH24" i="25"/>
  <c r="AI24" i="25"/>
  <c r="AJ24" i="25"/>
  <c r="AK24" i="25"/>
  <c r="AL24" i="25"/>
  <c r="AH25" i="25"/>
  <c r="AI25" i="25"/>
  <c r="AJ25" i="25"/>
  <c r="AK25" i="25"/>
  <c r="AL25" i="25"/>
  <c r="AH26" i="25"/>
  <c r="AI26" i="25"/>
  <c r="AJ26" i="25"/>
  <c r="AK26" i="25"/>
  <c r="AL26" i="25"/>
  <c r="AH27" i="25"/>
  <c r="AI27" i="25"/>
  <c r="AJ27" i="25"/>
  <c r="AK27" i="25"/>
  <c r="AL27" i="25"/>
  <c r="AH28" i="25"/>
  <c r="AI28" i="25"/>
  <c r="AJ28" i="25"/>
  <c r="AK28" i="25"/>
  <c r="AL28" i="25"/>
  <c r="AH29" i="25"/>
  <c r="AI29" i="25"/>
  <c r="AJ29" i="25"/>
  <c r="AK29" i="25"/>
  <c r="AL29" i="25"/>
  <c r="AH30" i="25"/>
  <c r="AI30" i="25"/>
  <c r="AJ30" i="25"/>
  <c r="AK30" i="25"/>
  <c r="AL30" i="25"/>
  <c r="AH31" i="25"/>
  <c r="AI31" i="25"/>
  <c r="AJ31" i="25"/>
  <c r="AK31" i="25"/>
  <c r="AL31" i="25"/>
  <c r="AH32" i="25"/>
  <c r="AI32" i="25"/>
  <c r="AJ32" i="25"/>
  <c r="AK32" i="25"/>
  <c r="AL32" i="25"/>
  <c r="AH33" i="25"/>
  <c r="AI33" i="25"/>
  <c r="AJ33" i="25"/>
  <c r="AK33" i="25"/>
  <c r="AL33" i="25"/>
  <c r="AH34" i="25"/>
  <c r="AI34" i="25"/>
  <c r="AJ34" i="25"/>
  <c r="AK34" i="25"/>
  <c r="AL34" i="25"/>
  <c r="AH35" i="25"/>
  <c r="AI35" i="25"/>
  <c r="AJ35" i="25"/>
  <c r="AK35" i="25"/>
  <c r="AL35" i="25"/>
  <c r="AH36" i="25"/>
  <c r="AI36" i="25"/>
  <c r="AJ36" i="25"/>
  <c r="AK36" i="25"/>
  <c r="AL36" i="25"/>
  <c r="AH37" i="25"/>
  <c r="AI37" i="25"/>
  <c r="AJ37" i="25"/>
  <c r="AK37" i="25"/>
  <c r="AL37" i="25"/>
  <c r="AH38" i="25"/>
  <c r="AI38" i="25"/>
  <c r="AJ38" i="25"/>
  <c r="AK38" i="25"/>
  <c r="AL38" i="25"/>
  <c r="AH39" i="25"/>
  <c r="AI39" i="25"/>
  <c r="AJ39" i="25"/>
  <c r="AK39" i="25"/>
  <c r="AL39" i="25"/>
  <c r="AH40" i="25"/>
  <c r="AI40" i="25"/>
  <c r="AJ40" i="25"/>
  <c r="AK40" i="25"/>
  <c r="AL40" i="25"/>
  <c r="AH41" i="25"/>
  <c r="AI41" i="25"/>
  <c r="AJ41" i="25"/>
  <c r="AK41" i="25"/>
  <c r="AL41" i="25"/>
  <c r="AH42" i="25"/>
  <c r="AI42" i="25"/>
  <c r="AJ42" i="25"/>
  <c r="AK42" i="25"/>
  <c r="AL42" i="25"/>
  <c r="AH43" i="25"/>
  <c r="AI43" i="25"/>
  <c r="AJ43" i="25"/>
  <c r="AK43" i="25"/>
  <c r="AL43" i="25"/>
  <c r="AH44" i="25"/>
  <c r="AI44" i="25"/>
  <c r="AJ44" i="25"/>
  <c r="AK44" i="25"/>
  <c r="AL44" i="25"/>
  <c r="AH45" i="25"/>
  <c r="AI45" i="25"/>
  <c r="AJ45" i="25"/>
  <c r="AK45" i="25"/>
  <c r="AL45" i="25"/>
  <c r="AH46" i="25"/>
  <c r="AI46" i="25"/>
  <c r="AJ46" i="25"/>
  <c r="AK46" i="25"/>
  <c r="AL46" i="25"/>
  <c r="AH47" i="25"/>
  <c r="AI47" i="25"/>
  <c r="AJ47" i="25"/>
  <c r="AK47" i="25"/>
  <c r="AL47" i="25"/>
  <c r="AH48" i="25"/>
  <c r="AI48" i="25"/>
  <c r="AJ48" i="25"/>
  <c r="AK48" i="25"/>
  <c r="AL48" i="25"/>
  <c r="AH49" i="25"/>
  <c r="AI49" i="25"/>
  <c r="AJ49" i="25"/>
  <c r="AK49" i="25"/>
  <c r="AL49" i="25"/>
  <c r="AH50" i="25"/>
  <c r="AI50" i="25"/>
  <c r="AJ50" i="25"/>
  <c r="AK50" i="25"/>
  <c r="AL50" i="25"/>
  <c r="AH51" i="25"/>
  <c r="AI51" i="25"/>
  <c r="AJ51" i="25"/>
  <c r="AK51" i="25"/>
  <c r="AL51" i="25"/>
  <c r="AH52" i="25"/>
  <c r="AI52" i="25"/>
  <c r="AJ52" i="25"/>
  <c r="AK52" i="25"/>
  <c r="AL52" i="25"/>
  <c r="AH53" i="25"/>
  <c r="AI53" i="25"/>
  <c r="AJ53" i="25"/>
  <c r="AK53" i="25"/>
  <c r="AL53" i="25"/>
  <c r="AH54" i="25"/>
  <c r="AI54" i="25"/>
  <c r="AJ54" i="25"/>
  <c r="AK54" i="25"/>
  <c r="AL54" i="25"/>
  <c r="AH55" i="25"/>
  <c r="AI55" i="25"/>
  <c r="AJ55" i="25"/>
  <c r="AK55" i="25"/>
  <c r="AL55" i="25"/>
  <c r="AH56" i="25"/>
  <c r="AI56" i="25"/>
  <c r="AJ56" i="25"/>
  <c r="AK56" i="25"/>
  <c r="AL56" i="25"/>
  <c r="AH57" i="25"/>
  <c r="AI57" i="25"/>
  <c r="AJ57" i="25"/>
  <c r="AK57" i="25"/>
  <c r="AL57" i="25"/>
  <c r="AH58" i="25"/>
  <c r="AI58" i="25"/>
  <c r="AJ58" i="25"/>
  <c r="AK58" i="25"/>
  <c r="AL58" i="25"/>
  <c r="AH59" i="25"/>
  <c r="AI59" i="25"/>
  <c r="AJ59" i="25"/>
  <c r="AK59" i="25"/>
  <c r="AL59" i="25"/>
  <c r="AH60" i="25"/>
  <c r="AI60" i="25"/>
  <c r="AJ60" i="25"/>
  <c r="AK60" i="25"/>
  <c r="AL60" i="25"/>
  <c r="AH61" i="25"/>
  <c r="AI61" i="25"/>
  <c r="AJ61" i="25"/>
  <c r="AK61" i="25"/>
  <c r="AL61" i="25"/>
  <c r="AH62" i="25"/>
  <c r="AI62" i="25"/>
  <c r="AJ62" i="25"/>
  <c r="AK62" i="25"/>
  <c r="AL62" i="25"/>
  <c r="AH63" i="25"/>
  <c r="AI63" i="25"/>
  <c r="AJ63" i="25"/>
  <c r="AK63" i="25"/>
  <c r="AL63" i="25"/>
  <c r="AH64" i="25"/>
  <c r="AI64" i="25"/>
  <c r="AJ64" i="25"/>
  <c r="AK64" i="25"/>
  <c r="AL64" i="25"/>
  <c r="AH65" i="25"/>
  <c r="AI65" i="25"/>
  <c r="AJ65" i="25"/>
  <c r="AK65" i="25"/>
  <c r="AL65" i="25"/>
  <c r="AH66" i="25"/>
  <c r="AI66" i="25"/>
  <c r="AJ66" i="25"/>
  <c r="AK66" i="25"/>
  <c r="AL66" i="25"/>
  <c r="AH67" i="25"/>
  <c r="AI67" i="25"/>
  <c r="AJ67" i="25"/>
  <c r="AK67" i="25"/>
  <c r="AL67" i="25"/>
  <c r="AH68" i="25"/>
  <c r="AI68" i="25"/>
  <c r="AJ68" i="25"/>
  <c r="AK68" i="25"/>
  <c r="AL68" i="25"/>
  <c r="AH69" i="25"/>
  <c r="AI69" i="25"/>
  <c r="AJ69" i="25"/>
  <c r="AK69" i="25"/>
  <c r="AL69" i="25"/>
  <c r="AH70" i="25"/>
  <c r="AI70" i="25"/>
  <c r="AJ70" i="25"/>
  <c r="AK70" i="25"/>
  <c r="AL70" i="25"/>
  <c r="AH71" i="25"/>
  <c r="AI71" i="25"/>
  <c r="AJ71" i="25"/>
  <c r="AK71" i="25"/>
  <c r="AL71" i="25"/>
  <c r="AH72" i="25"/>
  <c r="AI72" i="25"/>
  <c r="AJ72" i="25"/>
  <c r="AK72" i="25"/>
  <c r="AL72" i="25"/>
  <c r="AH73" i="25"/>
  <c r="AI73" i="25"/>
  <c r="AJ73" i="25"/>
  <c r="AK73" i="25"/>
  <c r="AL73" i="25"/>
  <c r="AH74" i="25"/>
  <c r="AI74" i="25"/>
  <c r="AJ74" i="25"/>
  <c r="AK74" i="25"/>
  <c r="AL74" i="25"/>
  <c r="AH75" i="25"/>
  <c r="AI75" i="25"/>
  <c r="AJ75" i="25"/>
  <c r="AK75" i="25"/>
  <c r="AL75" i="25"/>
  <c r="AH76" i="25"/>
  <c r="AI76" i="25"/>
  <c r="AJ76" i="25"/>
  <c r="AK76" i="25"/>
  <c r="AL76" i="25"/>
  <c r="AH77" i="25"/>
  <c r="AI77" i="25"/>
  <c r="AJ77" i="25"/>
  <c r="AK77" i="25"/>
  <c r="AL77" i="25"/>
  <c r="AH78" i="25"/>
  <c r="AI78" i="25"/>
  <c r="AJ78" i="25"/>
  <c r="AK78" i="25"/>
  <c r="AL78" i="25"/>
  <c r="AH79" i="25"/>
  <c r="AI79" i="25"/>
  <c r="AJ79" i="25"/>
  <c r="AK79" i="25"/>
  <c r="AL79" i="25"/>
  <c r="AH80" i="25"/>
  <c r="AI80" i="25"/>
  <c r="AJ80" i="25"/>
  <c r="AK80" i="25"/>
  <c r="AL80" i="25"/>
  <c r="AH81" i="25"/>
  <c r="AI81" i="25"/>
  <c r="AJ81" i="25"/>
  <c r="AK81" i="25"/>
  <c r="AL81" i="25"/>
  <c r="AH82" i="25"/>
  <c r="AI82" i="25"/>
  <c r="AJ82" i="25"/>
  <c r="AK82" i="25"/>
  <c r="AL82" i="25"/>
  <c r="AH83" i="25"/>
  <c r="AI83" i="25"/>
  <c r="AJ83" i="25"/>
  <c r="AK83" i="25"/>
  <c r="AL83" i="25"/>
  <c r="AH84" i="25"/>
  <c r="AI84" i="25"/>
  <c r="AJ84" i="25"/>
  <c r="AK84" i="25"/>
  <c r="AL84" i="25"/>
  <c r="AH85" i="25"/>
  <c r="AI85" i="25"/>
  <c r="AJ85" i="25"/>
  <c r="AK85" i="25"/>
  <c r="AL85" i="25"/>
  <c r="AH86" i="25"/>
  <c r="AI86" i="25"/>
  <c r="AJ86" i="25"/>
  <c r="AK86" i="25"/>
  <c r="AL86" i="25"/>
  <c r="AH87" i="25"/>
  <c r="AI87" i="25"/>
  <c r="AJ87" i="25"/>
  <c r="AK87" i="25"/>
  <c r="AL87" i="25"/>
  <c r="AH88" i="25"/>
  <c r="AI88" i="25"/>
  <c r="AJ88" i="25"/>
  <c r="AK88" i="25"/>
  <c r="AL88" i="25"/>
  <c r="AH89" i="25"/>
  <c r="AI89" i="25"/>
  <c r="AJ89" i="25"/>
  <c r="AK89" i="25"/>
  <c r="AL89" i="25"/>
  <c r="AH90" i="25"/>
  <c r="AI90" i="25"/>
  <c r="AJ90" i="25"/>
  <c r="AK90" i="25"/>
  <c r="AL90" i="25"/>
  <c r="AH91" i="25"/>
  <c r="AI91" i="25"/>
  <c r="AJ91" i="25"/>
  <c r="AK91" i="25"/>
  <c r="AL91" i="25"/>
  <c r="AH92" i="25"/>
  <c r="AI92" i="25"/>
  <c r="AJ92" i="25"/>
  <c r="AK92" i="25"/>
  <c r="AL92" i="25"/>
  <c r="AH93" i="25"/>
  <c r="AI93" i="25"/>
  <c r="AJ93" i="25"/>
  <c r="AK93" i="25"/>
  <c r="AL93" i="25"/>
  <c r="AH94" i="25"/>
  <c r="AI94" i="25"/>
  <c r="AJ94" i="25"/>
  <c r="AK94" i="25"/>
  <c r="AL94" i="25"/>
  <c r="AH95" i="25"/>
  <c r="AI95" i="25"/>
  <c r="AJ95" i="25"/>
  <c r="AK95" i="25"/>
  <c r="AL95" i="25"/>
  <c r="AH96" i="25"/>
  <c r="AI96" i="25"/>
  <c r="AJ96" i="25"/>
  <c r="AK96" i="25"/>
  <c r="AL96" i="25"/>
  <c r="AH97" i="25"/>
  <c r="AI97" i="25"/>
  <c r="AJ97" i="25"/>
  <c r="AK97" i="25"/>
  <c r="AL97" i="25"/>
  <c r="AH98" i="25"/>
  <c r="AI98" i="25"/>
  <c r="AJ98" i="25"/>
  <c r="AK98" i="25"/>
  <c r="AL98" i="25"/>
  <c r="AH99" i="25"/>
  <c r="AI99" i="25"/>
  <c r="AJ99" i="25"/>
  <c r="AK99" i="25"/>
  <c r="AL99" i="25"/>
  <c r="AH100" i="25"/>
  <c r="AI100" i="25"/>
  <c r="AJ100" i="25"/>
  <c r="AK100" i="25"/>
  <c r="AL100" i="25"/>
  <c r="AH101" i="25"/>
  <c r="AI101" i="25"/>
  <c r="AJ101" i="25"/>
  <c r="AK101" i="25"/>
  <c r="AL101" i="25"/>
  <c r="AH102" i="25"/>
  <c r="AI102" i="25"/>
  <c r="AJ102" i="25"/>
  <c r="AK102" i="25"/>
  <c r="AL102" i="25"/>
  <c r="AH103" i="25"/>
  <c r="AI103" i="25"/>
  <c r="AJ103" i="25"/>
  <c r="AK103" i="25"/>
  <c r="AL103" i="25"/>
  <c r="AH104" i="25"/>
  <c r="AI104" i="25"/>
  <c r="AJ104" i="25"/>
  <c r="AK104" i="25"/>
  <c r="AL104" i="25"/>
  <c r="AH105" i="25"/>
  <c r="AI105" i="25"/>
  <c r="AJ105" i="25"/>
  <c r="AK105" i="25"/>
  <c r="AL105" i="25"/>
  <c r="AH106" i="25"/>
  <c r="AI106" i="25"/>
  <c r="AJ106" i="25"/>
  <c r="AK106" i="25"/>
  <c r="AL106" i="25"/>
  <c r="AH107" i="25"/>
  <c r="AI107" i="25"/>
  <c r="AJ107" i="25"/>
  <c r="AK107" i="25"/>
  <c r="AL107" i="25"/>
  <c r="AH108" i="25"/>
  <c r="AI108" i="25"/>
  <c r="AJ108" i="25"/>
  <c r="AK108" i="25"/>
  <c r="AL108" i="25"/>
  <c r="AH109" i="25"/>
  <c r="AI109" i="25"/>
  <c r="AJ109" i="25"/>
  <c r="AK109" i="25"/>
  <c r="AL109" i="25"/>
  <c r="AH110" i="25"/>
  <c r="AI110" i="25"/>
  <c r="AJ110" i="25"/>
  <c r="AK110" i="25"/>
  <c r="AL110" i="25"/>
  <c r="AH111" i="25"/>
  <c r="AI111" i="25"/>
  <c r="AJ111" i="25"/>
  <c r="AK111" i="25"/>
  <c r="AL111" i="25"/>
  <c r="AH112" i="25"/>
  <c r="AI112" i="25"/>
  <c r="AJ112" i="25"/>
  <c r="AK112" i="25"/>
  <c r="AL112" i="25"/>
  <c r="AH113" i="25"/>
  <c r="AI113" i="25"/>
  <c r="AJ113" i="25"/>
  <c r="AK113" i="25"/>
  <c r="AL113" i="25"/>
  <c r="AH114" i="25"/>
  <c r="AI114" i="25"/>
  <c r="AJ114" i="25"/>
  <c r="AK114" i="25"/>
  <c r="AL114" i="25"/>
  <c r="AH115" i="25"/>
  <c r="AI115" i="25"/>
  <c r="AJ115" i="25"/>
  <c r="AK115" i="25"/>
  <c r="AL115" i="25"/>
  <c r="AH116" i="25"/>
  <c r="AI116" i="25"/>
  <c r="AJ116" i="25"/>
  <c r="AK116" i="25"/>
  <c r="AL116" i="25"/>
  <c r="AH117" i="25"/>
  <c r="AI117" i="25"/>
  <c r="AJ117" i="25"/>
  <c r="AK117" i="25"/>
  <c r="AL117" i="25"/>
  <c r="AH118" i="25"/>
  <c r="AI118" i="25"/>
  <c r="AJ118" i="25"/>
  <c r="AK118" i="25"/>
  <c r="AL118" i="25"/>
  <c r="AH119" i="25"/>
  <c r="AI119" i="25"/>
  <c r="AJ119" i="25"/>
  <c r="AK119" i="25"/>
  <c r="AL119" i="25"/>
  <c r="AH120" i="25"/>
  <c r="AI120" i="25"/>
  <c r="AJ120" i="25"/>
  <c r="AK120" i="25"/>
  <c r="AL120" i="25"/>
  <c r="AH121" i="25"/>
  <c r="AI121" i="25"/>
  <c r="AJ121" i="25"/>
  <c r="AK121" i="25"/>
  <c r="AL121" i="25"/>
  <c r="AH122" i="25"/>
  <c r="AI122" i="25"/>
  <c r="AJ122" i="25"/>
  <c r="AK122" i="25"/>
  <c r="AL122" i="25"/>
  <c r="AL3" i="25"/>
  <c r="AK3" i="25"/>
  <c r="AJ3" i="25"/>
  <c r="AI3" i="25"/>
  <c r="AH3" i="25"/>
  <c r="AE4" i="25"/>
  <c r="AF4" i="25"/>
  <c r="AG4" i="25"/>
  <c r="AF5" i="25"/>
  <c r="AG5" i="25"/>
  <c r="AG6" i="25"/>
  <c r="AC13" i="25"/>
  <c r="AD14" i="25"/>
  <c r="AE14" i="25"/>
  <c r="AE15" i="25"/>
  <c r="AF16" i="25"/>
  <c r="AE27" i="25"/>
  <c r="AD38" i="25"/>
  <c r="AG41" i="25"/>
  <c r="AC48" i="25"/>
  <c r="AD48" i="25"/>
  <c r="AE48" i="25"/>
  <c r="AD50" i="25"/>
  <c r="AE51" i="25"/>
  <c r="AF56" i="25"/>
  <c r="AD62" i="25"/>
  <c r="AG65" i="25"/>
  <c r="AE75" i="25"/>
  <c r="AF75" i="25"/>
  <c r="AG77" i="25"/>
  <c r="AC84" i="25"/>
  <c r="AC85" i="25"/>
  <c r="AD86" i="25"/>
  <c r="AE86" i="25"/>
  <c r="AG101" i="25"/>
  <c r="AC109" i="25"/>
  <c r="AG113" i="25"/>
  <c r="AC120" i="25"/>
  <c r="AD121" i="25"/>
  <c r="AE121" i="25"/>
  <c r="AG3" i="25"/>
  <c r="AF3" i="25"/>
  <c r="AE3" i="25"/>
  <c r="AD3" i="25"/>
  <c r="Z4" i="25"/>
  <c r="AA4" i="25"/>
  <c r="AB4" i="25"/>
  <c r="AA5" i="25"/>
  <c r="AB5" i="25"/>
  <c r="AB6" i="25"/>
  <c r="AB3" i="25"/>
  <c r="AA3" i="25"/>
  <c r="Z3" i="25"/>
  <c r="Y3" i="25"/>
  <c r="S4" i="25"/>
  <c r="T4" i="25"/>
  <c r="U4" i="25"/>
  <c r="V4" i="25"/>
  <c r="W4" i="25"/>
  <c r="S5" i="25"/>
  <c r="T5" i="25"/>
  <c r="U5" i="25"/>
  <c r="V5" i="25"/>
  <c r="W5" i="25"/>
  <c r="S6" i="25"/>
  <c r="T6" i="25"/>
  <c r="U6" i="25"/>
  <c r="V6" i="25"/>
  <c r="W6" i="25"/>
  <c r="S7" i="25"/>
  <c r="T7" i="25"/>
  <c r="U7" i="25"/>
  <c r="V7" i="25"/>
  <c r="W7" i="25"/>
  <c r="S8" i="25"/>
  <c r="T8" i="25"/>
  <c r="U8" i="25"/>
  <c r="V8" i="25"/>
  <c r="W8" i="25"/>
  <c r="S9" i="25"/>
  <c r="T9" i="25"/>
  <c r="U9" i="25"/>
  <c r="V9" i="25"/>
  <c r="W9" i="25"/>
  <c r="S10" i="25"/>
  <c r="T10" i="25"/>
  <c r="U10" i="25"/>
  <c r="V10" i="25"/>
  <c r="W10" i="25"/>
  <c r="S11" i="25"/>
  <c r="T11" i="25"/>
  <c r="U11" i="25"/>
  <c r="V11" i="25"/>
  <c r="W11" i="25"/>
  <c r="S12" i="25"/>
  <c r="T12" i="25"/>
  <c r="U12" i="25"/>
  <c r="V12" i="25"/>
  <c r="W12" i="25"/>
  <c r="S13" i="25"/>
  <c r="T13" i="25"/>
  <c r="U13" i="25"/>
  <c r="V13" i="25"/>
  <c r="W13" i="25"/>
  <c r="S14" i="25"/>
  <c r="T14" i="25"/>
  <c r="U14" i="25"/>
  <c r="V14" i="25"/>
  <c r="W14" i="25"/>
  <c r="S15" i="25"/>
  <c r="T15" i="25"/>
  <c r="U15" i="25"/>
  <c r="V15" i="25"/>
  <c r="W15" i="25"/>
  <c r="S16" i="25"/>
  <c r="T16" i="25"/>
  <c r="U16" i="25"/>
  <c r="V16" i="25"/>
  <c r="W16" i="25"/>
  <c r="S17" i="25"/>
  <c r="T17" i="25"/>
  <c r="U17" i="25"/>
  <c r="V17" i="25"/>
  <c r="W17" i="25"/>
  <c r="S18" i="25"/>
  <c r="T18" i="25"/>
  <c r="U18" i="25"/>
  <c r="V18" i="25"/>
  <c r="W18" i="25"/>
  <c r="S19" i="25"/>
  <c r="T19" i="25"/>
  <c r="U19" i="25"/>
  <c r="V19" i="25"/>
  <c r="W19" i="25"/>
  <c r="S20" i="25"/>
  <c r="T20" i="25"/>
  <c r="U20" i="25"/>
  <c r="V20" i="25"/>
  <c r="W20" i="25"/>
  <c r="S21" i="25"/>
  <c r="T21" i="25"/>
  <c r="U21" i="25"/>
  <c r="V21" i="25"/>
  <c r="W21" i="25"/>
  <c r="S22" i="25"/>
  <c r="T22" i="25"/>
  <c r="U22" i="25"/>
  <c r="V22" i="25"/>
  <c r="W22" i="25"/>
  <c r="S23" i="25"/>
  <c r="T23" i="25"/>
  <c r="U23" i="25"/>
  <c r="V23" i="25"/>
  <c r="W23" i="25"/>
  <c r="S24" i="25"/>
  <c r="T24" i="25"/>
  <c r="U24" i="25"/>
  <c r="V24" i="25"/>
  <c r="W24" i="25"/>
  <c r="S25" i="25"/>
  <c r="T25" i="25"/>
  <c r="U25" i="25"/>
  <c r="V25" i="25"/>
  <c r="W25" i="25"/>
  <c r="S26" i="25"/>
  <c r="T26" i="25"/>
  <c r="U26" i="25"/>
  <c r="V26" i="25"/>
  <c r="W26" i="25"/>
  <c r="S27" i="25"/>
  <c r="T27" i="25"/>
  <c r="U27" i="25"/>
  <c r="V27" i="25"/>
  <c r="W27" i="25"/>
  <c r="S28" i="25"/>
  <c r="T28" i="25"/>
  <c r="U28" i="25"/>
  <c r="V28" i="25"/>
  <c r="W28" i="25"/>
  <c r="S29" i="25"/>
  <c r="T29" i="25"/>
  <c r="U29" i="25"/>
  <c r="V29" i="25"/>
  <c r="W29" i="25"/>
  <c r="S30" i="25"/>
  <c r="T30" i="25"/>
  <c r="U30" i="25"/>
  <c r="V30" i="25"/>
  <c r="W30" i="25"/>
  <c r="S31" i="25"/>
  <c r="T31" i="25"/>
  <c r="U31" i="25"/>
  <c r="V31" i="25"/>
  <c r="W31" i="25"/>
  <c r="S32" i="25"/>
  <c r="T32" i="25"/>
  <c r="U32" i="25"/>
  <c r="V32" i="25"/>
  <c r="W32" i="25"/>
  <c r="S33" i="25"/>
  <c r="T33" i="25"/>
  <c r="U33" i="25"/>
  <c r="V33" i="25"/>
  <c r="W33" i="25"/>
  <c r="S34" i="25"/>
  <c r="T34" i="25"/>
  <c r="U34" i="25"/>
  <c r="V34" i="25"/>
  <c r="W34" i="25"/>
  <c r="S35" i="25"/>
  <c r="T35" i="25"/>
  <c r="U35" i="25"/>
  <c r="V35" i="25"/>
  <c r="W35" i="25"/>
  <c r="S36" i="25"/>
  <c r="T36" i="25"/>
  <c r="U36" i="25"/>
  <c r="V36" i="25"/>
  <c r="W36" i="25"/>
  <c r="S37" i="25"/>
  <c r="T37" i="25"/>
  <c r="U37" i="25"/>
  <c r="V37" i="25"/>
  <c r="W37" i="25"/>
  <c r="S38" i="25"/>
  <c r="T38" i="25"/>
  <c r="U38" i="25"/>
  <c r="V38" i="25"/>
  <c r="W38" i="25"/>
  <c r="S39" i="25"/>
  <c r="T39" i="25"/>
  <c r="U39" i="25"/>
  <c r="V39" i="25"/>
  <c r="W39" i="25"/>
  <c r="S40" i="25"/>
  <c r="T40" i="25"/>
  <c r="U40" i="25"/>
  <c r="V40" i="25"/>
  <c r="W40" i="25"/>
  <c r="S41" i="25"/>
  <c r="T41" i="25"/>
  <c r="U41" i="25"/>
  <c r="V41" i="25"/>
  <c r="W41" i="25"/>
  <c r="S42" i="25"/>
  <c r="T42" i="25"/>
  <c r="U42" i="25"/>
  <c r="V42" i="25"/>
  <c r="W42" i="25"/>
  <c r="S43" i="25"/>
  <c r="T43" i="25"/>
  <c r="U43" i="25"/>
  <c r="V43" i="25"/>
  <c r="W43" i="25"/>
  <c r="S44" i="25"/>
  <c r="T44" i="25"/>
  <c r="U44" i="25"/>
  <c r="V44" i="25"/>
  <c r="W44" i="25"/>
  <c r="S45" i="25"/>
  <c r="T45" i="25"/>
  <c r="U45" i="25"/>
  <c r="V45" i="25"/>
  <c r="W45" i="25"/>
  <c r="S46" i="25"/>
  <c r="T46" i="25"/>
  <c r="U46" i="25"/>
  <c r="V46" i="25"/>
  <c r="W46" i="25"/>
  <c r="S47" i="25"/>
  <c r="T47" i="25"/>
  <c r="U47" i="25"/>
  <c r="V47" i="25"/>
  <c r="W47" i="25"/>
  <c r="S48" i="25"/>
  <c r="T48" i="25"/>
  <c r="U48" i="25"/>
  <c r="V48" i="25"/>
  <c r="W48" i="25"/>
  <c r="S49" i="25"/>
  <c r="T49" i="25"/>
  <c r="U49" i="25"/>
  <c r="V49" i="25"/>
  <c r="W49" i="25"/>
  <c r="S50" i="25"/>
  <c r="T50" i="25"/>
  <c r="U50" i="25"/>
  <c r="V50" i="25"/>
  <c r="W50" i="25"/>
  <c r="S51" i="25"/>
  <c r="T51" i="25"/>
  <c r="U51" i="25"/>
  <c r="V51" i="25"/>
  <c r="W51" i="25"/>
  <c r="S52" i="25"/>
  <c r="T52" i="25"/>
  <c r="U52" i="25"/>
  <c r="V52" i="25"/>
  <c r="W52" i="25"/>
  <c r="S53" i="25"/>
  <c r="T53" i="25"/>
  <c r="U53" i="25"/>
  <c r="V53" i="25"/>
  <c r="W53" i="25"/>
  <c r="S54" i="25"/>
  <c r="T54" i="25"/>
  <c r="U54" i="25"/>
  <c r="V54" i="25"/>
  <c r="W54" i="25"/>
  <c r="S55" i="25"/>
  <c r="T55" i="25"/>
  <c r="U55" i="25"/>
  <c r="V55" i="25"/>
  <c r="W55" i="25"/>
  <c r="S56" i="25"/>
  <c r="T56" i="25"/>
  <c r="U56" i="25"/>
  <c r="V56" i="25"/>
  <c r="W56" i="25"/>
  <c r="S57" i="25"/>
  <c r="T57" i="25"/>
  <c r="U57" i="25"/>
  <c r="V57" i="25"/>
  <c r="W57" i="25"/>
  <c r="S58" i="25"/>
  <c r="T58" i="25"/>
  <c r="U58" i="25"/>
  <c r="V58" i="25"/>
  <c r="W58" i="25"/>
  <c r="S59" i="25"/>
  <c r="T59" i="25"/>
  <c r="U59" i="25"/>
  <c r="V59" i="25"/>
  <c r="W59" i="25"/>
  <c r="S60" i="25"/>
  <c r="T60" i="25"/>
  <c r="U60" i="25"/>
  <c r="V60" i="25"/>
  <c r="W60" i="25"/>
  <c r="S61" i="25"/>
  <c r="T61" i="25"/>
  <c r="U61" i="25"/>
  <c r="V61" i="25"/>
  <c r="W61" i="25"/>
  <c r="S62" i="25"/>
  <c r="T62" i="25"/>
  <c r="U62" i="25"/>
  <c r="V62" i="25"/>
  <c r="W62" i="25"/>
  <c r="S63" i="25"/>
  <c r="T63" i="25"/>
  <c r="U63" i="25"/>
  <c r="V63" i="25"/>
  <c r="W63" i="25"/>
  <c r="S64" i="25"/>
  <c r="T64" i="25"/>
  <c r="U64" i="25"/>
  <c r="V64" i="25"/>
  <c r="W64" i="25"/>
  <c r="S65" i="25"/>
  <c r="T65" i="25"/>
  <c r="U65" i="25"/>
  <c r="V65" i="25"/>
  <c r="W65" i="25"/>
  <c r="S66" i="25"/>
  <c r="T66" i="25"/>
  <c r="U66" i="25"/>
  <c r="V66" i="25"/>
  <c r="W66" i="25"/>
  <c r="S67" i="25"/>
  <c r="T67" i="25"/>
  <c r="U67" i="25"/>
  <c r="V67" i="25"/>
  <c r="W67" i="25"/>
  <c r="S68" i="25"/>
  <c r="T68" i="25"/>
  <c r="U68" i="25"/>
  <c r="V68" i="25"/>
  <c r="W68" i="25"/>
  <c r="S69" i="25"/>
  <c r="T69" i="25"/>
  <c r="U69" i="25"/>
  <c r="V69" i="25"/>
  <c r="W69" i="25"/>
  <c r="S70" i="25"/>
  <c r="T70" i="25"/>
  <c r="U70" i="25"/>
  <c r="V70" i="25"/>
  <c r="W70" i="25"/>
  <c r="S71" i="25"/>
  <c r="T71" i="25"/>
  <c r="U71" i="25"/>
  <c r="V71" i="25"/>
  <c r="W71" i="25"/>
  <c r="S72" i="25"/>
  <c r="T72" i="25"/>
  <c r="U72" i="25"/>
  <c r="V72" i="25"/>
  <c r="W72" i="25"/>
  <c r="S73" i="25"/>
  <c r="T73" i="25"/>
  <c r="U73" i="25"/>
  <c r="V73" i="25"/>
  <c r="W73" i="25"/>
  <c r="S74" i="25"/>
  <c r="T74" i="25"/>
  <c r="U74" i="25"/>
  <c r="V74" i="25"/>
  <c r="W74" i="25"/>
  <c r="S75" i="25"/>
  <c r="T75" i="25"/>
  <c r="U75" i="25"/>
  <c r="V75" i="25"/>
  <c r="W75" i="25"/>
  <c r="S76" i="25"/>
  <c r="T76" i="25"/>
  <c r="U76" i="25"/>
  <c r="V76" i="25"/>
  <c r="W76" i="25"/>
  <c r="S77" i="25"/>
  <c r="T77" i="25"/>
  <c r="U77" i="25"/>
  <c r="V77" i="25"/>
  <c r="W77" i="25"/>
  <c r="S78" i="25"/>
  <c r="T78" i="25"/>
  <c r="U78" i="25"/>
  <c r="V78" i="25"/>
  <c r="W78" i="25"/>
  <c r="S79" i="25"/>
  <c r="T79" i="25"/>
  <c r="U79" i="25"/>
  <c r="V79" i="25"/>
  <c r="W79" i="25"/>
  <c r="S80" i="25"/>
  <c r="T80" i="25"/>
  <c r="U80" i="25"/>
  <c r="V80" i="25"/>
  <c r="W80" i="25"/>
  <c r="S81" i="25"/>
  <c r="T81" i="25"/>
  <c r="U81" i="25"/>
  <c r="V81" i="25"/>
  <c r="W81" i="25"/>
  <c r="S82" i="25"/>
  <c r="T82" i="25"/>
  <c r="U82" i="25"/>
  <c r="V82" i="25"/>
  <c r="W82" i="25"/>
  <c r="S83" i="25"/>
  <c r="T83" i="25"/>
  <c r="U83" i="25"/>
  <c r="V83" i="25"/>
  <c r="W83" i="25"/>
  <c r="S84" i="25"/>
  <c r="T84" i="25"/>
  <c r="U84" i="25"/>
  <c r="V84" i="25"/>
  <c r="W84" i="25"/>
  <c r="S85" i="25"/>
  <c r="T85" i="25"/>
  <c r="U85" i="25"/>
  <c r="V85" i="25"/>
  <c r="W85" i="25"/>
  <c r="S86" i="25"/>
  <c r="T86" i="25"/>
  <c r="U86" i="25"/>
  <c r="V86" i="25"/>
  <c r="W86" i="25"/>
  <c r="S87" i="25"/>
  <c r="T87" i="25"/>
  <c r="U87" i="25"/>
  <c r="V87" i="25"/>
  <c r="W87" i="25"/>
  <c r="S88" i="25"/>
  <c r="T88" i="25"/>
  <c r="U88" i="25"/>
  <c r="V88" i="25"/>
  <c r="W88" i="25"/>
  <c r="S89" i="25"/>
  <c r="T89" i="25"/>
  <c r="U89" i="25"/>
  <c r="V89" i="25"/>
  <c r="W89" i="25"/>
  <c r="S90" i="25"/>
  <c r="T90" i="25"/>
  <c r="U90" i="25"/>
  <c r="V90" i="25"/>
  <c r="W90" i="25"/>
  <c r="S91" i="25"/>
  <c r="T91" i="25"/>
  <c r="U91" i="25"/>
  <c r="V91" i="25"/>
  <c r="W91" i="25"/>
  <c r="S92" i="25"/>
  <c r="T92" i="25"/>
  <c r="U92" i="25"/>
  <c r="V92" i="25"/>
  <c r="W92" i="25"/>
  <c r="S93" i="25"/>
  <c r="T93" i="25"/>
  <c r="U93" i="25"/>
  <c r="V93" i="25"/>
  <c r="W93" i="25"/>
  <c r="S94" i="25"/>
  <c r="T94" i="25"/>
  <c r="U94" i="25"/>
  <c r="V94" i="25"/>
  <c r="W94" i="25"/>
  <c r="S95" i="25"/>
  <c r="T95" i="25"/>
  <c r="U95" i="25"/>
  <c r="V95" i="25"/>
  <c r="W95" i="25"/>
  <c r="S96" i="25"/>
  <c r="T96" i="25"/>
  <c r="U96" i="25"/>
  <c r="V96" i="25"/>
  <c r="W96" i="25"/>
  <c r="S97" i="25"/>
  <c r="T97" i="25"/>
  <c r="U97" i="25"/>
  <c r="V97" i="25"/>
  <c r="W97" i="25"/>
  <c r="S98" i="25"/>
  <c r="T98" i="25"/>
  <c r="U98" i="25"/>
  <c r="V98" i="25"/>
  <c r="W98" i="25"/>
  <c r="S99" i="25"/>
  <c r="T99" i="25"/>
  <c r="U99" i="25"/>
  <c r="V99" i="25"/>
  <c r="W99" i="25"/>
  <c r="S100" i="25"/>
  <c r="T100" i="25"/>
  <c r="U100" i="25"/>
  <c r="V100" i="25"/>
  <c r="W100" i="25"/>
  <c r="S101" i="25"/>
  <c r="T101" i="25"/>
  <c r="U101" i="25"/>
  <c r="V101" i="25"/>
  <c r="W101" i="25"/>
  <c r="S102" i="25"/>
  <c r="T102" i="25"/>
  <c r="U102" i="25"/>
  <c r="V102" i="25"/>
  <c r="W102" i="25"/>
  <c r="S103" i="25"/>
  <c r="T103" i="25"/>
  <c r="U103" i="25"/>
  <c r="V103" i="25"/>
  <c r="W103" i="25"/>
  <c r="S104" i="25"/>
  <c r="T104" i="25"/>
  <c r="U104" i="25"/>
  <c r="V104" i="25"/>
  <c r="W104" i="25"/>
  <c r="S105" i="25"/>
  <c r="T105" i="25"/>
  <c r="U105" i="25"/>
  <c r="V105" i="25"/>
  <c r="W105" i="25"/>
  <c r="S106" i="25"/>
  <c r="T106" i="25"/>
  <c r="U106" i="25"/>
  <c r="V106" i="25"/>
  <c r="W106" i="25"/>
  <c r="S107" i="25"/>
  <c r="T107" i="25"/>
  <c r="U107" i="25"/>
  <c r="V107" i="25"/>
  <c r="W107" i="25"/>
  <c r="S108" i="25"/>
  <c r="T108" i="25"/>
  <c r="U108" i="25"/>
  <c r="V108" i="25"/>
  <c r="W108" i="25"/>
  <c r="S109" i="25"/>
  <c r="T109" i="25"/>
  <c r="U109" i="25"/>
  <c r="V109" i="25"/>
  <c r="W109" i="25"/>
  <c r="S110" i="25"/>
  <c r="T110" i="25"/>
  <c r="U110" i="25"/>
  <c r="V110" i="25"/>
  <c r="W110" i="25"/>
  <c r="S111" i="25"/>
  <c r="T111" i="25"/>
  <c r="U111" i="25"/>
  <c r="V111" i="25"/>
  <c r="W111" i="25"/>
  <c r="S112" i="25"/>
  <c r="T112" i="25"/>
  <c r="U112" i="25"/>
  <c r="V112" i="25"/>
  <c r="W112" i="25"/>
  <c r="S113" i="25"/>
  <c r="T113" i="25"/>
  <c r="U113" i="25"/>
  <c r="V113" i="25"/>
  <c r="W113" i="25"/>
  <c r="S114" i="25"/>
  <c r="T114" i="25"/>
  <c r="U114" i="25"/>
  <c r="V114" i="25"/>
  <c r="W114" i="25"/>
  <c r="S115" i="25"/>
  <c r="T115" i="25"/>
  <c r="U115" i="25"/>
  <c r="V115" i="25"/>
  <c r="W115" i="25"/>
  <c r="S116" i="25"/>
  <c r="T116" i="25"/>
  <c r="U116" i="25"/>
  <c r="V116" i="25"/>
  <c r="W116" i="25"/>
  <c r="S117" i="25"/>
  <c r="T117" i="25"/>
  <c r="U117" i="25"/>
  <c r="V117" i="25"/>
  <c r="W117" i="25"/>
  <c r="S118" i="25"/>
  <c r="T118" i="25"/>
  <c r="U118" i="25"/>
  <c r="V118" i="25"/>
  <c r="W118" i="25"/>
  <c r="S119" i="25"/>
  <c r="T119" i="25"/>
  <c r="U119" i="25"/>
  <c r="V119" i="25"/>
  <c r="W119" i="25"/>
  <c r="S120" i="25"/>
  <c r="T120" i="25"/>
  <c r="U120" i="25"/>
  <c r="V120" i="25"/>
  <c r="W120" i="25"/>
  <c r="S121" i="25"/>
  <c r="T121" i="25"/>
  <c r="U121" i="25"/>
  <c r="V121" i="25"/>
  <c r="W121" i="25"/>
  <c r="S122" i="25"/>
  <c r="T122" i="25"/>
  <c r="U122" i="25"/>
  <c r="V122" i="25"/>
  <c r="W122" i="25"/>
  <c r="W3" i="25"/>
  <c r="V3" i="25"/>
  <c r="U3" i="25"/>
  <c r="T3" i="25"/>
  <c r="S3" i="25"/>
  <c r="O4" i="25"/>
  <c r="P4" i="25"/>
  <c r="Q4" i="25"/>
  <c r="R4" i="25"/>
  <c r="O5" i="25"/>
  <c r="P5" i="25"/>
  <c r="Q5" i="25"/>
  <c r="R5" i="25"/>
  <c r="O6" i="25"/>
  <c r="P6" i="25"/>
  <c r="Q6" i="25"/>
  <c r="R6" i="25"/>
  <c r="O7" i="25"/>
  <c r="P7" i="25"/>
  <c r="Q7" i="25"/>
  <c r="R7" i="25"/>
  <c r="O8" i="25"/>
  <c r="P8" i="25"/>
  <c r="Q8" i="25"/>
  <c r="R8" i="25"/>
  <c r="O9" i="25"/>
  <c r="P9" i="25"/>
  <c r="Q9" i="25"/>
  <c r="R9" i="25"/>
  <c r="O10" i="25"/>
  <c r="P10" i="25"/>
  <c r="Q10" i="25"/>
  <c r="R10" i="25"/>
  <c r="O11" i="25"/>
  <c r="P11" i="25"/>
  <c r="Q11" i="25"/>
  <c r="R11" i="25"/>
  <c r="O12" i="25"/>
  <c r="P12" i="25"/>
  <c r="Q12" i="25"/>
  <c r="R12" i="25"/>
  <c r="O13" i="25"/>
  <c r="P13" i="25"/>
  <c r="Q13" i="25"/>
  <c r="R13" i="25"/>
  <c r="O14" i="25"/>
  <c r="P14" i="25"/>
  <c r="Q14" i="25"/>
  <c r="R14" i="25"/>
  <c r="O15" i="25"/>
  <c r="P15" i="25"/>
  <c r="Q15" i="25"/>
  <c r="R15" i="25"/>
  <c r="O16" i="25"/>
  <c r="P16" i="25"/>
  <c r="Q16" i="25"/>
  <c r="R16" i="25"/>
  <c r="O17" i="25"/>
  <c r="P17" i="25"/>
  <c r="Q17" i="25"/>
  <c r="R17" i="25"/>
  <c r="O18" i="25"/>
  <c r="P18" i="25"/>
  <c r="Q18" i="25"/>
  <c r="R18" i="25"/>
  <c r="O19" i="25"/>
  <c r="P19" i="25"/>
  <c r="Q19" i="25"/>
  <c r="R19" i="25"/>
  <c r="O20" i="25"/>
  <c r="P20" i="25"/>
  <c r="Q20" i="25"/>
  <c r="R20" i="25"/>
  <c r="O21" i="25"/>
  <c r="P21" i="25"/>
  <c r="Q21" i="25"/>
  <c r="R21" i="25"/>
  <c r="O22" i="25"/>
  <c r="P22" i="25"/>
  <c r="Q22" i="25"/>
  <c r="R22" i="25"/>
  <c r="O23" i="25"/>
  <c r="P23" i="25"/>
  <c r="Q23" i="25"/>
  <c r="R23" i="25"/>
  <c r="O24" i="25"/>
  <c r="P24" i="25"/>
  <c r="Q24" i="25"/>
  <c r="R24" i="25"/>
  <c r="O25" i="25"/>
  <c r="P25" i="25"/>
  <c r="Q25" i="25"/>
  <c r="R25" i="25"/>
  <c r="O26" i="25"/>
  <c r="P26" i="25"/>
  <c r="Q26" i="25"/>
  <c r="R26" i="25"/>
  <c r="O27" i="25"/>
  <c r="P27" i="25"/>
  <c r="Q27" i="25"/>
  <c r="R27" i="25"/>
  <c r="O28" i="25"/>
  <c r="P28" i="25"/>
  <c r="Q28" i="25"/>
  <c r="R28" i="25"/>
  <c r="O29" i="25"/>
  <c r="P29" i="25"/>
  <c r="Q29" i="25"/>
  <c r="R29" i="25"/>
  <c r="O30" i="25"/>
  <c r="P30" i="25"/>
  <c r="Q30" i="25"/>
  <c r="R30" i="25"/>
  <c r="O31" i="25"/>
  <c r="P31" i="25"/>
  <c r="Q31" i="25"/>
  <c r="R31" i="25"/>
  <c r="O32" i="25"/>
  <c r="P32" i="25"/>
  <c r="Q32" i="25"/>
  <c r="R32" i="25"/>
  <c r="O33" i="25"/>
  <c r="P33" i="25"/>
  <c r="Q33" i="25"/>
  <c r="R33" i="25"/>
  <c r="O34" i="25"/>
  <c r="P34" i="25"/>
  <c r="Q34" i="25"/>
  <c r="R34" i="25"/>
  <c r="O35" i="25"/>
  <c r="P35" i="25"/>
  <c r="Q35" i="25"/>
  <c r="R35" i="25"/>
  <c r="O36" i="25"/>
  <c r="P36" i="25"/>
  <c r="Q36" i="25"/>
  <c r="R36" i="25"/>
  <c r="O37" i="25"/>
  <c r="P37" i="25"/>
  <c r="Q37" i="25"/>
  <c r="R37" i="25"/>
  <c r="O38" i="25"/>
  <c r="P38" i="25"/>
  <c r="Q38" i="25"/>
  <c r="R38" i="25"/>
  <c r="O39" i="25"/>
  <c r="P39" i="25"/>
  <c r="Q39" i="25"/>
  <c r="R39" i="25"/>
  <c r="O40" i="25"/>
  <c r="P40" i="25"/>
  <c r="Q40" i="25"/>
  <c r="R40" i="25"/>
  <c r="O41" i="25"/>
  <c r="P41" i="25"/>
  <c r="Q41" i="25"/>
  <c r="R41" i="25"/>
  <c r="O42" i="25"/>
  <c r="P42" i="25"/>
  <c r="Q42" i="25"/>
  <c r="R42" i="25"/>
  <c r="O43" i="25"/>
  <c r="P43" i="25"/>
  <c r="Q43" i="25"/>
  <c r="R43" i="25"/>
  <c r="O44" i="25"/>
  <c r="P44" i="25"/>
  <c r="Q44" i="25"/>
  <c r="R44" i="25"/>
  <c r="O45" i="25"/>
  <c r="P45" i="25"/>
  <c r="Q45" i="25"/>
  <c r="R45" i="25"/>
  <c r="O46" i="25"/>
  <c r="P46" i="25"/>
  <c r="Q46" i="25"/>
  <c r="R46" i="25"/>
  <c r="O47" i="25"/>
  <c r="P47" i="25"/>
  <c r="Q47" i="25"/>
  <c r="R47" i="25"/>
  <c r="O48" i="25"/>
  <c r="P48" i="25"/>
  <c r="Q48" i="25"/>
  <c r="R48" i="25"/>
  <c r="O49" i="25"/>
  <c r="P49" i="25"/>
  <c r="Q49" i="25"/>
  <c r="R49" i="25"/>
  <c r="O50" i="25"/>
  <c r="P50" i="25"/>
  <c r="Q50" i="25"/>
  <c r="R50" i="25"/>
  <c r="O51" i="25"/>
  <c r="P51" i="25"/>
  <c r="Q51" i="25"/>
  <c r="R51" i="25"/>
  <c r="O52" i="25"/>
  <c r="P52" i="25"/>
  <c r="Q52" i="25"/>
  <c r="R52" i="25"/>
  <c r="O53" i="25"/>
  <c r="P53" i="25"/>
  <c r="Q53" i="25"/>
  <c r="R53" i="25"/>
  <c r="O54" i="25"/>
  <c r="P54" i="25"/>
  <c r="Q54" i="25"/>
  <c r="R54" i="25"/>
  <c r="O55" i="25"/>
  <c r="P55" i="25"/>
  <c r="Q55" i="25"/>
  <c r="R55" i="25"/>
  <c r="O56" i="25"/>
  <c r="P56" i="25"/>
  <c r="Q56" i="25"/>
  <c r="R56" i="25"/>
  <c r="O57" i="25"/>
  <c r="P57" i="25"/>
  <c r="Q57" i="25"/>
  <c r="R57" i="25"/>
  <c r="O58" i="25"/>
  <c r="P58" i="25"/>
  <c r="Q58" i="25"/>
  <c r="R58" i="25"/>
  <c r="O59" i="25"/>
  <c r="P59" i="25"/>
  <c r="Q59" i="25"/>
  <c r="R59" i="25"/>
  <c r="O60" i="25"/>
  <c r="P60" i="25"/>
  <c r="Q60" i="25"/>
  <c r="R60" i="25"/>
  <c r="O61" i="25"/>
  <c r="P61" i="25"/>
  <c r="Q61" i="25"/>
  <c r="R61" i="25"/>
  <c r="O62" i="25"/>
  <c r="P62" i="25"/>
  <c r="Q62" i="25"/>
  <c r="R62" i="25"/>
  <c r="O63" i="25"/>
  <c r="P63" i="25"/>
  <c r="Q63" i="25"/>
  <c r="R63" i="25"/>
  <c r="O64" i="25"/>
  <c r="P64" i="25"/>
  <c r="Q64" i="25"/>
  <c r="R64" i="25"/>
  <c r="O65" i="25"/>
  <c r="P65" i="25"/>
  <c r="Q65" i="25"/>
  <c r="R65" i="25"/>
  <c r="O66" i="25"/>
  <c r="P66" i="25"/>
  <c r="Q66" i="25"/>
  <c r="R66" i="25"/>
  <c r="O67" i="25"/>
  <c r="P67" i="25"/>
  <c r="Q67" i="25"/>
  <c r="R67" i="25"/>
  <c r="O68" i="25"/>
  <c r="P68" i="25"/>
  <c r="Q68" i="25"/>
  <c r="R68" i="25"/>
  <c r="O69" i="25"/>
  <c r="P69" i="25"/>
  <c r="Q69" i="25"/>
  <c r="R69" i="25"/>
  <c r="O70" i="25"/>
  <c r="P70" i="25"/>
  <c r="Q70" i="25"/>
  <c r="R70" i="25"/>
  <c r="O71" i="25"/>
  <c r="P71" i="25"/>
  <c r="Q71" i="25"/>
  <c r="R71" i="25"/>
  <c r="O72" i="25"/>
  <c r="P72" i="25"/>
  <c r="Q72" i="25"/>
  <c r="R72" i="25"/>
  <c r="O73" i="25"/>
  <c r="P73" i="25"/>
  <c r="Q73" i="25"/>
  <c r="R73" i="25"/>
  <c r="O74" i="25"/>
  <c r="P74" i="25"/>
  <c r="Q74" i="25"/>
  <c r="R74" i="25"/>
  <c r="O75" i="25"/>
  <c r="P75" i="25"/>
  <c r="Q75" i="25"/>
  <c r="R75" i="25"/>
  <c r="O76" i="25"/>
  <c r="P76" i="25"/>
  <c r="Q76" i="25"/>
  <c r="R76" i="25"/>
  <c r="O77" i="25"/>
  <c r="P77" i="25"/>
  <c r="Q77" i="25"/>
  <c r="R77" i="25"/>
  <c r="O78" i="25"/>
  <c r="P78" i="25"/>
  <c r="Q78" i="25"/>
  <c r="R78" i="25"/>
  <c r="O79" i="25"/>
  <c r="P79" i="25"/>
  <c r="Q79" i="25"/>
  <c r="R79" i="25"/>
  <c r="O80" i="25"/>
  <c r="P80" i="25"/>
  <c r="Q80" i="25"/>
  <c r="R80" i="25"/>
  <c r="O81" i="25"/>
  <c r="P81" i="25"/>
  <c r="Q81" i="25"/>
  <c r="R81" i="25"/>
  <c r="O82" i="25"/>
  <c r="P82" i="25"/>
  <c r="Q82" i="25"/>
  <c r="R82" i="25"/>
  <c r="O83" i="25"/>
  <c r="P83" i="25"/>
  <c r="Q83" i="25"/>
  <c r="R83" i="25"/>
  <c r="O84" i="25"/>
  <c r="P84" i="25"/>
  <c r="Q84" i="25"/>
  <c r="R84" i="25"/>
  <c r="O85" i="25"/>
  <c r="P85" i="25"/>
  <c r="Q85" i="25"/>
  <c r="R85" i="25"/>
  <c r="O86" i="25"/>
  <c r="P86" i="25"/>
  <c r="Q86" i="25"/>
  <c r="R86" i="25"/>
  <c r="O87" i="25"/>
  <c r="P87" i="25"/>
  <c r="Q87" i="25"/>
  <c r="R87" i="25"/>
  <c r="O88" i="25"/>
  <c r="P88" i="25"/>
  <c r="Q88" i="25"/>
  <c r="R88" i="25"/>
  <c r="O89" i="25"/>
  <c r="P89" i="25"/>
  <c r="Q89" i="25"/>
  <c r="R89" i="25"/>
  <c r="O90" i="25"/>
  <c r="P90" i="25"/>
  <c r="Q90" i="25"/>
  <c r="R90" i="25"/>
  <c r="O91" i="25"/>
  <c r="P91" i="25"/>
  <c r="Q91" i="25"/>
  <c r="R91" i="25"/>
  <c r="O92" i="25"/>
  <c r="P92" i="25"/>
  <c r="Q92" i="25"/>
  <c r="R92" i="25"/>
  <c r="O93" i="25"/>
  <c r="P93" i="25"/>
  <c r="Q93" i="25"/>
  <c r="R93" i="25"/>
  <c r="O94" i="25"/>
  <c r="P94" i="25"/>
  <c r="Q94" i="25"/>
  <c r="R94" i="25"/>
  <c r="O95" i="25"/>
  <c r="P95" i="25"/>
  <c r="Q95" i="25"/>
  <c r="R95" i="25"/>
  <c r="O96" i="25"/>
  <c r="P96" i="25"/>
  <c r="Q96" i="25"/>
  <c r="R96" i="25"/>
  <c r="O97" i="25"/>
  <c r="P97" i="25"/>
  <c r="Q97" i="25"/>
  <c r="R97" i="25"/>
  <c r="O98" i="25"/>
  <c r="P98" i="25"/>
  <c r="Q98" i="25"/>
  <c r="R98" i="25"/>
  <c r="O99" i="25"/>
  <c r="P99" i="25"/>
  <c r="Q99" i="25"/>
  <c r="R99" i="25"/>
  <c r="O100" i="25"/>
  <c r="P100" i="25"/>
  <c r="Q100" i="25"/>
  <c r="R100" i="25"/>
  <c r="O101" i="25"/>
  <c r="P101" i="25"/>
  <c r="Q101" i="25"/>
  <c r="R101" i="25"/>
  <c r="O102" i="25"/>
  <c r="P102" i="25"/>
  <c r="Q102" i="25"/>
  <c r="R102" i="25"/>
  <c r="O103" i="25"/>
  <c r="P103" i="25"/>
  <c r="Q103" i="25"/>
  <c r="R103" i="25"/>
  <c r="O104" i="25"/>
  <c r="P104" i="25"/>
  <c r="Q104" i="25"/>
  <c r="R104" i="25"/>
  <c r="O105" i="25"/>
  <c r="P105" i="25"/>
  <c r="Q105" i="25"/>
  <c r="R105" i="25"/>
  <c r="O106" i="25"/>
  <c r="P106" i="25"/>
  <c r="Q106" i="25"/>
  <c r="R106" i="25"/>
  <c r="O107" i="25"/>
  <c r="P107" i="25"/>
  <c r="Q107" i="25"/>
  <c r="R107" i="25"/>
  <c r="O108" i="25"/>
  <c r="P108" i="25"/>
  <c r="Q108" i="25"/>
  <c r="R108" i="25"/>
  <c r="O109" i="25"/>
  <c r="P109" i="25"/>
  <c r="Q109" i="25"/>
  <c r="R109" i="25"/>
  <c r="O110" i="25"/>
  <c r="P110" i="25"/>
  <c r="Q110" i="25"/>
  <c r="R110" i="25"/>
  <c r="O111" i="25"/>
  <c r="P111" i="25"/>
  <c r="Q111" i="25"/>
  <c r="R111" i="25"/>
  <c r="O112" i="25"/>
  <c r="P112" i="25"/>
  <c r="Q112" i="25"/>
  <c r="R112" i="25"/>
  <c r="O113" i="25"/>
  <c r="P113" i="25"/>
  <c r="Q113" i="25"/>
  <c r="R113" i="25"/>
  <c r="O114" i="25"/>
  <c r="P114" i="25"/>
  <c r="Q114" i="25"/>
  <c r="R114" i="25"/>
  <c r="O115" i="25"/>
  <c r="P115" i="25"/>
  <c r="Q115" i="25"/>
  <c r="R115" i="25"/>
  <c r="O116" i="25"/>
  <c r="P116" i="25"/>
  <c r="Q116" i="25"/>
  <c r="R116" i="25"/>
  <c r="O117" i="25"/>
  <c r="P117" i="25"/>
  <c r="Q117" i="25"/>
  <c r="R117" i="25"/>
  <c r="O118" i="25"/>
  <c r="P118" i="25"/>
  <c r="Q118" i="25"/>
  <c r="R118" i="25"/>
  <c r="O119" i="25"/>
  <c r="P119" i="25"/>
  <c r="Q119" i="25"/>
  <c r="R119" i="25"/>
  <c r="O120" i="25"/>
  <c r="P120" i="25"/>
  <c r="Q120" i="25"/>
  <c r="R120" i="25"/>
  <c r="O121" i="25"/>
  <c r="P121" i="25"/>
  <c r="Q121" i="25"/>
  <c r="R121" i="25"/>
  <c r="O122" i="25"/>
  <c r="P122" i="25"/>
  <c r="Q122" i="25"/>
  <c r="R122" i="25"/>
  <c r="R3" i="25"/>
  <c r="Q3" i="25"/>
  <c r="P3" i="25"/>
  <c r="O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7" i="25"/>
  <c r="N98" i="25"/>
  <c r="N99" i="25"/>
  <c r="N100" i="25"/>
  <c r="N101" i="25"/>
  <c r="N102" i="25"/>
  <c r="N103" i="25"/>
  <c r="N104" i="25"/>
  <c r="N105" i="25"/>
  <c r="N106" i="25"/>
  <c r="N107" i="25"/>
  <c r="N108" i="25"/>
  <c r="N109" i="25"/>
  <c r="N110" i="25"/>
  <c r="N111" i="25"/>
  <c r="N112" i="25"/>
  <c r="N113" i="25"/>
  <c r="N114" i="25"/>
  <c r="N115" i="25"/>
  <c r="N116" i="25"/>
  <c r="N117" i="25"/>
  <c r="N118" i="25"/>
  <c r="N119" i="25"/>
  <c r="N120" i="25"/>
  <c r="N121" i="25"/>
  <c r="N122" i="25"/>
  <c r="N3" i="25"/>
  <c r="M4" i="25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3" i="25"/>
  <c r="M94" i="25"/>
  <c r="M95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M111" i="25"/>
  <c r="M112" i="25"/>
  <c r="M113" i="25"/>
  <c r="M114" i="25"/>
  <c r="M115" i="25"/>
  <c r="M116" i="25"/>
  <c r="M117" i="25"/>
  <c r="M118" i="25"/>
  <c r="M119" i="25"/>
  <c r="M120" i="25"/>
  <c r="M121" i="25"/>
  <c r="M122" i="25"/>
  <c r="M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L101" i="25"/>
  <c r="L102" i="25"/>
  <c r="L103" i="25"/>
  <c r="L104" i="25"/>
  <c r="L105" i="25"/>
  <c r="L106" i="25"/>
  <c r="L107" i="25"/>
  <c r="L108" i="25"/>
  <c r="L109" i="25"/>
  <c r="L110" i="25"/>
  <c r="L111" i="25"/>
  <c r="L112" i="25"/>
  <c r="L113" i="25"/>
  <c r="L114" i="25"/>
  <c r="L115" i="25"/>
  <c r="L116" i="25"/>
  <c r="L117" i="25"/>
  <c r="L118" i="25"/>
  <c r="L119" i="25"/>
  <c r="L120" i="25"/>
  <c r="L121" i="25"/>
  <c r="L122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K121" i="25"/>
  <c r="K122" i="25"/>
  <c r="K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5" i="25"/>
  <c r="J86" i="25"/>
  <c r="J87" i="25"/>
  <c r="J88" i="25"/>
  <c r="J89" i="25"/>
  <c r="J90" i="25"/>
  <c r="J91" i="25"/>
  <c r="J92" i="25"/>
  <c r="J93" i="25"/>
  <c r="J94" i="25"/>
  <c r="J95" i="25"/>
  <c r="J96" i="25"/>
  <c r="J97" i="25"/>
  <c r="J98" i="25"/>
  <c r="J99" i="25"/>
  <c r="J100" i="25"/>
  <c r="J101" i="25"/>
  <c r="J102" i="25"/>
  <c r="J103" i="25"/>
  <c r="J104" i="25"/>
  <c r="J105" i="25"/>
  <c r="J106" i="25"/>
  <c r="J107" i="25"/>
  <c r="J108" i="25"/>
  <c r="J109" i="25"/>
  <c r="J110" i="25"/>
  <c r="J111" i="25"/>
  <c r="J112" i="25"/>
  <c r="J113" i="25"/>
  <c r="J114" i="25"/>
  <c r="J115" i="25"/>
  <c r="J116" i="25"/>
  <c r="J117" i="25"/>
  <c r="J118" i="25"/>
  <c r="J119" i="25"/>
  <c r="J120" i="25"/>
  <c r="J121" i="25"/>
  <c r="J122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3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122" i="25"/>
  <c r="G121" i="25"/>
  <c r="AC122" i="25" s="1"/>
  <c r="G120" i="25"/>
  <c r="AC121" i="25" s="1"/>
  <c r="G119" i="25"/>
  <c r="AE122" i="25" s="1"/>
  <c r="G118" i="25"/>
  <c r="AD120" i="25" s="1"/>
  <c r="G117" i="25"/>
  <c r="AD119" i="25" s="1"/>
  <c r="G116" i="25"/>
  <c r="G115" i="25"/>
  <c r="AC116" i="25" s="1"/>
  <c r="G114" i="25"/>
  <c r="AD116" i="25" s="1"/>
  <c r="G113" i="25"/>
  <c r="AC114" i="25" s="1"/>
  <c r="G112" i="25"/>
  <c r="AD114" i="25" s="1"/>
  <c r="G111" i="25"/>
  <c r="AD113" i="25" s="1"/>
  <c r="G110" i="25"/>
  <c r="AD112" i="25" s="1"/>
  <c r="G109" i="25"/>
  <c r="AC110" i="25" s="1"/>
  <c r="G108" i="25"/>
  <c r="AD110" i="25" s="1"/>
  <c r="G107" i="25"/>
  <c r="AC108" i="25" s="1"/>
  <c r="G106" i="25"/>
  <c r="AC107" i="25" s="1"/>
  <c r="G105" i="25"/>
  <c r="AD107" i="25" s="1"/>
  <c r="G104" i="25"/>
  <c r="AF108" i="25" s="1"/>
  <c r="G103" i="25"/>
  <c r="G102" i="25"/>
  <c r="AD104" i="25" s="1"/>
  <c r="G101" i="25"/>
  <c r="AG106" i="25" s="1"/>
  <c r="G100" i="25"/>
  <c r="AD102" i="25" s="1"/>
  <c r="G99" i="25"/>
  <c r="AF103" i="25" s="1"/>
  <c r="G98" i="25"/>
  <c r="AD100" i="25" s="1"/>
  <c r="G97" i="25"/>
  <c r="AC98" i="25" s="1"/>
  <c r="G96" i="25"/>
  <c r="AD98" i="25" s="1"/>
  <c r="G95" i="25"/>
  <c r="AD97" i="25" s="1"/>
  <c r="G94" i="25"/>
  <c r="AE97" i="25" s="1"/>
  <c r="G93" i="25"/>
  <c r="AD95" i="25" s="1"/>
  <c r="G92" i="25"/>
  <c r="G91" i="25"/>
  <c r="AG96" i="25" s="1"/>
  <c r="G90" i="25"/>
  <c r="AF94" i="25" s="1"/>
  <c r="G89" i="25"/>
  <c r="AE92" i="25" s="1"/>
  <c r="G88" i="25"/>
  <c r="AD90" i="25" s="1"/>
  <c r="G87" i="25"/>
  <c r="AD89" i="25" s="1"/>
  <c r="G86" i="25"/>
  <c r="AD88" i="25" s="1"/>
  <c r="G85" i="25"/>
  <c r="AC86" i="25" s="1"/>
  <c r="G84" i="25"/>
  <c r="AE87" i="25" s="1"/>
  <c r="G83" i="25"/>
  <c r="AF87" i="25" s="1"/>
  <c r="G82" i="25"/>
  <c r="AF86" i="25" s="1"/>
  <c r="G81" i="25"/>
  <c r="AD83" i="25" s="1"/>
  <c r="G80" i="25"/>
  <c r="AD82" i="25" s="1"/>
  <c r="G79" i="25"/>
  <c r="G78" i="25"/>
  <c r="AF82" i="25" s="1"/>
  <c r="G77" i="25"/>
  <c r="AC78" i="25" s="1"/>
  <c r="G76" i="25"/>
  <c r="AF80" i="25" s="1"/>
  <c r="G75" i="25"/>
  <c r="AF79" i="25" s="1"/>
  <c r="G74" i="25"/>
  <c r="AD76" i="25" s="1"/>
  <c r="G73" i="25"/>
  <c r="AC74" i="25" s="1"/>
  <c r="G72" i="25"/>
  <c r="AC73" i="25" s="1"/>
  <c r="G71" i="25"/>
  <c r="AD73" i="25" s="1"/>
  <c r="G70" i="25"/>
  <c r="AG75" i="25" s="1"/>
  <c r="G69" i="25"/>
  <c r="AD71" i="25" s="1"/>
  <c r="G68" i="25"/>
  <c r="G67" i="25"/>
  <c r="AG72" i="25" s="1"/>
  <c r="G66" i="25"/>
  <c r="AD68" i="25" s="1"/>
  <c r="G65" i="25"/>
  <c r="AC66" i="25" s="1"/>
  <c r="G64" i="25"/>
  <c r="AD66" i="25" s="1"/>
  <c r="G63" i="25"/>
  <c r="AD65" i="25" s="1"/>
  <c r="G62" i="25"/>
  <c r="AD64" i="25" s="1"/>
  <c r="G61" i="25"/>
  <c r="AC62" i="25" s="1"/>
  <c r="G60" i="25"/>
  <c r="AF64" i="25" s="1"/>
  <c r="G59" i="25"/>
  <c r="AC60" i="25" s="1"/>
  <c r="G58" i="25"/>
  <c r="AF62" i="25" s="1"/>
  <c r="G57" i="25"/>
  <c r="AD59" i="25" s="1"/>
  <c r="G56" i="25"/>
  <c r="AD58" i="25" s="1"/>
  <c r="G55" i="25"/>
  <c r="G54" i="25"/>
  <c r="AF58" i="25" s="1"/>
  <c r="G53" i="25"/>
  <c r="AC54" i="25" s="1"/>
  <c r="G52" i="25"/>
  <c r="AD54" i="25" s="1"/>
  <c r="G51" i="25"/>
  <c r="AF55" i="25" s="1"/>
  <c r="G50" i="25"/>
  <c r="AD52" i="25" s="1"/>
  <c r="G49" i="25"/>
  <c r="AC50" i="25" s="1"/>
  <c r="G48" i="25"/>
  <c r="AC49" i="25" s="1"/>
  <c r="G47" i="25"/>
  <c r="AD49" i="25" s="1"/>
  <c r="G46" i="25"/>
  <c r="AE49" i="25" s="1"/>
  <c r="G45" i="25"/>
  <c r="AD47" i="25" s="1"/>
  <c r="G44" i="25"/>
  <c r="G43" i="25"/>
  <c r="AE46" i="25" s="1"/>
  <c r="G42" i="25"/>
  <c r="AF46" i="25" s="1"/>
  <c r="G41" i="25"/>
  <c r="AG46" i="25" s="1"/>
  <c r="G40" i="25"/>
  <c r="AD42" i="25" s="1"/>
  <c r="G39" i="25"/>
  <c r="G38" i="25"/>
  <c r="AD40" i="25" s="1"/>
  <c r="G37" i="25"/>
  <c r="AC38" i="25" s="1"/>
  <c r="G36" i="25"/>
  <c r="AF40" i="25" s="1"/>
  <c r="G35" i="25"/>
  <c r="AD37" i="25" s="1"/>
  <c r="G34" i="25"/>
  <c r="AC35" i="25" s="1"/>
  <c r="G33" i="25"/>
  <c r="AD35" i="25" s="1"/>
  <c r="G32" i="25"/>
  <c r="AD34" i="25" s="1"/>
  <c r="G31" i="25"/>
  <c r="G30" i="25"/>
  <c r="AF34" i="25" s="1"/>
  <c r="G29" i="25"/>
  <c r="AG34" i="25" s="1"/>
  <c r="G28" i="25"/>
  <c r="AD30" i="25" s="1"/>
  <c r="G27" i="25"/>
  <c r="G26" i="25"/>
  <c r="AD28" i="25" s="1"/>
  <c r="G25" i="25"/>
  <c r="AC26" i="25" s="1"/>
  <c r="G24" i="25"/>
  <c r="AC25" i="25" s="1"/>
  <c r="G23" i="25"/>
  <c r="AD25" i="25" s="1"/>
  <c r="G22" i="25"/>
  <c r="AE25" i="25" s="1"/>
  <c r="G21" i="25"/>
  <c r="AD23" i="25" s="1"/>
  <c r="G20" i="25"/>
  <c r="G19" i="25"/>
  <c r="AC20" i="25" s="1"/>
  <c r="G18" i="25"/>
  <c r="AD20" i="25" s="1"/>
  <c r="G17" i="25"/>
  <c r="AC18" i="25" s="1"/>
  <c r="G16" i="25"/>
  <c r="AD18" i="25" s="1"/>
  <c r="G15" i="25"/>
  <c r="G14" i="25"/>
  <c r="AD16" i="25" s="1"/>
  <c r="G13" i="25"/>
  <c r="AC14" i="25" s="1"/>
  <c r="G12" i="25"/>
  <c r="AG17" i="25" s="1"/>
  <c r="G11" i="25"/>
  <c r="AD13" i="25" s="1"/>
  <c r="G10" i="25"/>
  <c r="AF14" i="25" s="1"/>
  <c r="G9" i="25"/>
  <c r="AD11" i="25" s="1"/>
  <c r="G8" i="25"/>
  <c r="AD10" i="25" s="1"/>
  <c r="G7" i="25"/>
  <c r="G6" i="25"/>
  <c r="AF10" i="25" s="1"/>
  <c r="G5" i="25"/>
  <c r="AG10" i="25" s="1"/>
  <c r="G4" i="25"/>
  <c r="AF8" i="25" s="1"/>
  <c r="G3" i="25"/>
  <c r="G2" i="25"/>
  <c r="AD4" i="25" s="1"/>
  <c r="G122" i="25"/>
  <c r="F121" i="25"/>
  <c r="X122" i="25" s="1"/>
  <c r="F120" i="25"/>
  <c r="Y122" i="25" s="1"/>
  <c r="F119" i="25"/>
  <c r="Y121" i="25" s="1"/>
  <c r="F118" i="25"/>
  <c r="X119" i="25" s="1"/>
  <c r="F117" i="25"/>
  <c r="X118" i="25" s="1"/>
  <c r="F116" i="25"/>
  <c r="X117" i="25" s="1"/>
  <c r="F115" i="25"/>
  <c r="Y117" i="25" s="1"/>
  <c r="F114" i="25"/>
  <c r="AA118" i="25" s="1"/>
  <c r="F113" i="25"/>
  <c r="AB118" i="25" s="1"/>
  <c r="F112" i="25"/>
  <c r="AA116" i="25" s="1"/>
  <c r="F111" i="25"/>
  <c r="F110" i="25"/>
  <c r="F109" i="25"/>
  <c r="Y111" i="25" s="1"/>
  <c r="F108" i="25"/>
  <c r="Y110" i="25" s="1"/>
  <c r="F107" i="25"/>
  <c r="Z110" i="25" s="1"/>
  <c r="F106" i="25"/>
  <c r="Z109" i="25" s="1"/>
  <c r="F105" i="25"/>
  <c r="X106" i="25" s="1"/>
  <c r="F104" i="25"/>
  <c r="Y106" i="25" s="1"/>
  <c r="F103" i="25"/>
  <c r="Y105" i="25" s="1"/>
  <c r="F102" i="25"/>
  <c r="AA106" i="25" s="1"/>
  <c r="F101" i="25"/>
  <c r="AB106" i="25" s="1"/>
  <c r="F100" i="25"/>
  <c r="AA104" i="25" s="1"/>
  <c r="F99" i="25"/>
  <c r="F98" i="25"/>
  <c r="AA102" i="25" s="1"/>
  <c r="F97" i="25"/>
  <c r="AA101" i="25" s="1"/>
  <c r="F96" i="25"/>
  <c r="AB101" i="25" s="1"/>
  <c r="F95" i="25"/>
  <c r="AA99" i="25" s="1"/>
  <c r="F94" i="25"/>
  <c r="F93" i="25"/>
  <c r="X94" i="25" s="1"/>
  <c r="F92" i="25"/>
  <c r="Z95" i="25" s="1"/>
  <c r="F91" i="25"/>
  <c r="Y93" i="25" s="1"/>
  <c r="F90" i="25"/>
  <c r="Y92" i="25" s="1"/>
  <c r="F89" i="25"/>
  <c r="AB94" i="25" s="1"/>
  <c r="F88" i="25"/>
  <c r="F87" i="25"/>
  <c r="F86" i="25"/>
  <c r="F85" i="25"/>
  <c r="Y87" i="25" s="1"/>
  <c r="F84" i="25"/>
  <c r="Z87" i="25" s="1"/>
  <c r="F83" i="25"/>
  <c r="X84" i="25" s="1"/>
  <c r="F82" i="25"/>
  <c r="X83" i="25" s="1"/>
  <c r="F81" i="25"/>
  <c r="X82" i="25" s="1"/>
  <c r="F80" i="25"/>
  <c r="AA84" i="25" s="1"/>
  <c r="F79" i="25"/>
  <c r="Y81" i="25" s="1"/>
  <c r="F78" i="25"/>
  <c r="Y80" i="25" s="1"/>
  <c r="F77" i="25"/>
  <c r="AB82" i="25" s="1"/>
  <c r="F76" i="25"/>
  <c r="AA80" i="25" s="1"/>
  <c r="F75" i="25"/>
  <c r="F74" i="25"/>
  <c r="F73" i="25"/>
  <c r="AA77" i="25" s="1"/>
  <c r="F72" i="25"/>
  <c r="X73" i="25" s="1"/>
  <c r="F71" i="25"/>
  <c r="Y73" i="25" s="1"/>
  <c r="F70" i="25"/>
  <c r="AB75" i="25" s="1"/>
  <c r="F69" i="25"/>
  <c r="X70" i="25" s="1"/>
  <c r="F68" i="25"/>
  <c r="X69" i="25" s="1"/>
  <c r="F67" i="25"/>
  <c r="Y69" i="25" s="1"/>
  <c r="F66" i="25"/>
  <c r="Y68" i="25" s="1"/>
  <c r="F65" i="25"/>
  <c r="AB70" i="25" s="1"/>
  <c r="F64" i="25"/>
  <c r="AA68" i="25" s="1"/>
  <c r="F63" i="25"/>
  <c r="F62" i="25"/>
  <c r="AA66" i="25" s="1"/>
  <c r="F61" i="25"/>
  <c r="Y63" i="25" s="1"/>
  <c r="F60" i="25"/>
  <c r="AA64" i="25" s="1"/>
  <c r="F59" i="25"/>
  <c r="Z62" i="25" s="1"/>
  <c r="F58" i="25"/>
  <c r="F57" i="25"/>
  <c r="X58" i="25" s="1"/>
  <c r="F56" i="25"/>
  <c r="AB61" i="25" s="1"/>
  <c r="F55" i="25"/>
  <c r="Y57" i="25" s="1"/>
  <c r="F54" i="25"/>
  <c r="AA58" i="25" s="1"/>
  <c r="F53" i="25"/>
  <c r="Y55" i="25" s="1"/>
  <c r="F52" i="25"/>
  <c r="Y54" i="25" s="1"/>
  <c r="F51" i="25"/>
  <c r="F50" i="25"/>
  <c r="F49" i="25"/>
  <c r="AA53" i="25" s="1"/>
  <c r="F48" i="25"/>
  <c r="AA52" i="25" s="1"/>
  <c r="F47" i="25"/>
  <c r="Z50" i="25" s="1"/>
  <c r="F46" i="25"/>
  <c r="AB51" i="25" s="1"/>
  <c r="F45" i="25"/>
  <c r="X46" i="25" s="1"/>
  <c r="F44" i="25"/>
  <c r="Y46" i="25" s="1"/>
  <c r="F43" i="25"/>
  <c r="Y45" i="25" s="1"/>
  <c r="F42" i="25"/>
  <c r="Y44" i="25" s="1"/>
  <c r="F41" i="25"/>
  <c r="X42" i="25" s="1"/>
  <c r="F40" i="25"/>
  <c r="AA44" i="25" s="1"/>
  <c r="F39" i="25"/>
  <c r="F38" i="25"/>
  <c r="AA42" i="25" s="1"/>
  <c r="F37" i="25"/>
  <c r="F36" i="25"/>
  <c r="AA40" i="25" s="1"/>
  <c r="F35" i="25"/>
  <c r="Z38" i="25" s="1"/>
  <c r="F34" i="25"/>
  <c r="Z37" i="25" s="1"/>
  <c r="F33" i="25"/>
  <c r="X34" i="25" s="1"/>
  <c r="F32" i="25"/>
  <c r="Z35" i="25" s="1"/>
  <c r="F31" i="25"/>
  <c r="Y33" i="25" s="1"/>
  <c r="F30" i="25"/>
  <c r="AA34" i="25" s="1"/>
  <c r="F29" i="25"/>
  <c r="AB34" i="25" s="1"/>
  <c r="F28" i="25"/>
  <c r="Y30" i="25" s="1"/>
  <c r="F27" i="25"/>
  <c r="F26" i="25"/>
  <c r="Y28" i="25" s="1"/>
  <c r="F25" i="25"/>
  <c r="F24" i="25"/>
  <c r="AA28" i="25" s="1"/>
  <c r="F23" i="25"/>
  <c r="X24" i="25" s="1"/>
  <c r="F22" i="25"/>
  <c r="AB27" i="25" s="1"/>
  <c r="F21" i="25"/>
  <c r="X22" i="25" s="1"/>
  <c r="F20" i="25"/>
  <c r="Z23" i="25" s="1"/>
  <c r="F19" i="25"/>
  <c r="Y21" i="25" s="1"/>
  <c r="F18" i="25"/>
  <c r="AA22" i="25" s="1"/>
  <c r="F17" i="25"/>
  <c r="X18" i="25" s="1"/>
  <c r="F16" i="25"/>
  <c r="Y18" i="25" s="1"/>
  <c r="F15" i="25"/>
  <c r="F14" i="25"/>
  <c r="Y16" i="25" s="1"/>
  <c r="F13" i="25"/>
  <c r="F12" i="25"/>
  <c r="AA16" i="25" s="1"/>
  <c r="F11" i="25"/>
  <c r="X12" i="25" s="1"/>
  <c r="F10" i="25"/>
  <c r="F9" i="25"/>
  <c r="X10" i="25" s="1"/>
  <c r="F8" i="25"/>
  <c r="Z11" i="25" s="1"/>
  <c r="F7" i="25"/>
  <c r="Y9" i="25" s="1"/>
  <c r="F6" i="25"/>
  <c r="F5" i="25"/>
  <c r="Z8" i="25" s="1"/>
  <c r="F4" i="25"/>
  <c r="AA8" i="25" s="1"/>
  <c r="F3" i="25"/>
  <c r="F2" i="25"/>
  <c r="F122" i="25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2" i="23"/>
  <c r="AF104" i="25" l="1"/>
  <c r="AG99" i="25"/>
  <c r="AF63" i="25"/>
  <c r="AC37" i="25"/>
  <c r="AG63" i="25"/>
  <c r="AF99" i="25"/>
  <c r="AE63" i="25"/>
  <c r="AF32" i="25"/>
  <c r="AE99" i="25"/>
  <c r="AE62" i="25"/>
  <c r="AG29" i="25"/>
  <c r="AE104" i="25"/>
  <c r="AE32" i="25"/>
  <c r="AG112" i="25"/>
  <c r="AF112" i="25"/>
  <c r="AG74" i="25"/>
  <c r="AF111" i="25"/>
  <c r="AG89" i="25"/>
  <c r="AF74" i="25"/>
  <c r="AE111" i="25"/>
  <c r="AG88" i="25"/>
  <c r="AE74" i="25"/>
  <c r="AE56" i="25"/>
  <c r="AE39" i="25"/>
  <c r="AC24" i="25"/>
  <c r="AD8" i="25"/>
  <c r="AG40" i="25"/>
  <c r="AF39" i="25"/>
  <c r="AE109" i="25"/>
  <c r="AF88" i="25"/>
  <c r="AD74" i="25"/>
  <c r="AD56" i="25"/>
  <c r="AF38" i="25"/>
  <c r="AF118" i="25"/>
  <c r="AC118" i="25"/>
  <c r="AD32" i="25"/>
  <c r="AD61" i="25"/>
  <c r="AC97" i="25"/>
  <c r="AC61" i="25"/>
  <c r="AD26" i="25"/>
  <c r="AD24" i="25"/>
  <c r="AD122" i="25"/>
  <c r="AD109" i="25"/>
  <c r="AC70" i="25"/>
  <c r="AG53" i="25"/>
  <c r="AE38" i="25"/>
  <c r="AG16" i="25"/>
  <c r="AD87" i="25"/>
  <c r="AF17" i="25"/>
  <c r="AF12" i="25"/>
  <c r="AE96" i="25"/>
  <c r="AF77" i="25"/>
  <c r="AD51" i="25"/>
  <c r="AF41" i="25"/>
  <c r="AE36" i="25"/>
  <c r="AD27" i="25"/>
  <c r="AE12" i="25"/>
  <c r="AF110" i="25"/>
  <c r="AD96" i="25"/>
  <c r="AF65" i="25"/>
  <c r="AE60" i="25"/>
  <c r="AG50" i="25"/>
  <c r="AD36" i="25"/>
  <c r="AG26" i="25"/>
  <c r="AD12" i="25"/>
  <c r="AC119" i="25"/>
  <c r="AE110" i="25"/>
  <c r="AF101" i="25"/>
  <c r="AC96" i="25"/>
  <c r="AE85" i="25"/>
  <c r="AG64" i="25"/>
  <c r="AD60" i="25"/>
  <c r="AF50" i="25"/>
  <c r="AC36" i="25"/>
  <c r="AF26" i="25"/>
  <c r="AG15" i="25"/>
  <c r="AC12" i="25"/>
  <c r="AG118" i="25"/>
  <c r="AF100" i="25"/>
  <c r="AC95" i="25"/>
  <c r="AD85" i="25"/>
  <c r="AD75" i="25"/>
  <c r="AE50" i="25"/>
  <c r="AG39" i="25"/>
  <c r="AC34" i="25"/>
  <c r="AE26" i="25"/>
  <c r="AF15" i="25"/>
  <c r="AC10" i="25"/>
  <c r="AF89" i="25"/>
  <c r="AF84" i="25"/>
  <c r="AE24" i="25"/>
  <c r="AE84" i="25"/>
  <c r="AG122" i="25"/>
  <c r="AF113" i="25"/>
  <c r="AE108" i="25"/>
  <c r="AD99" i="25"/>
  <c r="AD84" i="25"/>
  <c r="AD63" i="25"/>
  <c r="AF122" i="25"/>
  <c r="AD108" i="25"/>
  <c r="AG98" i="25"/>
  <c r="AG87" i="25"/>
  <c r="AD72" i="25"/>
  <c r="AF53" i="25"/>
  <c r="AC47" i="25"/>
  <c r="AF29" i="25"/>
  <c r="AC23" i="25"/>
  <c r="AE13" i="25"/>
  <c r="AF98" i="25"/>
  <c r="AC82" i="25"/>
  <c r="AC72" i="25"/>
  <c r="AG51" i="25"/>
  <c r="AC46" i="25"/>
  <c r="AE37" i="25"/>
  <c r="AG27" i="25"/>
  <c r="AC22" i="25"/>
  <c r="AD15" i="25"/>
  <c r="AG111" i="25"/>
  <c r="AC106" i="25"/>
  <c r="AE98" i="25"/>
  <c r="AD80" i="25"/>
  <c r="AC71" i="25"/>
  <c r="AE61" i="25"/>
  <c r="AF51" i="25"/>
  <c r="AC42" i="25"/>
  <c r="AF27" i="25"/>
  <c r="AE89" i="25"/>
  <c r="AE65" i="25"/>
  <c r="AG7" i="25"/>
  <c r="AC75" i="25"/>
  <c r="AG55" i="25"/>
  <c r="AD78" i="25"/>
  <c r="AF70" i="25"/>
  <c r="AC51" i="25"/>
  <c r="AC27" i="25"/>
  <c r="AD6" i="25"/>
  <c r="AF116" i="25"/>
  <c r="AG94" i="25"/>
  <c r="AF22" i="25"/>
  <c r="AC6" i="25"/>
  <c r="AC102" i="25"/>
  <c r="AE68" i="25"/>
  <c r="AC30" i="25"/>
  <c r="AG115" i="25"/>
  <c r="AG91" i="25"/>
  <c r="AE77" i="25"/>
  <c r="AG67" i="25"/>
  <c r="AC59" i="25"/>
  <c r="AE44" i="25"/>
  <c r="AE5" i="25"/>
  <c r="AF115" i="25"/>
  <c r="AD111" i="25"/>
  <c r="AE101" i="25"/>
  <c r="AF91" i="25"/>
  <c r="AC87" i="25"/>
  <c r="AC83" i="25"/>
  <c r="AG76" i="25"/>
  <c r="AF67" i="25"/>
  <c r="AC63" i="25"/>
  <c r="AG58" i="25"/>
  <c r="AE53" i="25"/>
  <c r="AD44" i="25"/>
  <c r="AD39" i="25"/>
  <c r="AE29" i="25"/>
  <c r="AG19" i="25"/>
  <c r="AC15" i="25"/>
  <c r="AC11" i="25"/>
  <c r="AE17" i="25"/>
  <c r="AE73" i="25"/>
  <c r="AC3" i="25"/>
  <c r="AE120" i="25"/>
  <c r="AC111" i="25"/>
  <c r="AD101" i="25"/>
  <c r="AG86" i="25"/>
  <c r="AG82" i="25"/>
  <c r="AF76" i="25"/>
  <c r="AG62" i="25"/>
  <c r="AG52" i="25"/>
  <c r="AG43" i="25"/>
  <c r="AC39" i="25"/>
  <c r="AG28" i="25"/>
  <c r="AG14" i="25"/>
  <c r="AE113" i="25"/>
  <c r="AG79" i="25"/>
  <c r="AG103" i="25"/>
  <c r="AG70" i="25"/>
  <c r="AE41" i="25"/>
  <c r="AG31" i="25"/>
  <c r="AG22" i="25"/>
  <c r="AC99" i="25"/>
  <c r="AE116" i="25"/>
  <c r="AC94" i="25"/>
  <c r="AF44" i="25"/>
  <c r="AE20" i="25"/>
  <c r="AG110" i="25"/>
  <c r="AF106" i="25"/>
  <c r="AG100" i="25"/>
  <c r="AC90" i="25"/>
  <c r="AE72" i="25"/>
  <c r="AC58" i="25"/>
  <c r="AF52" i="25"/>
  <c r="AG38" i="25"/>
  <c r="AF28" i="25"/>
  <c r="AD9" i="25"/>
  <c r="AF11" i="25"/>
  <c r="AD33" i="25"/>
  <c r="AF35" i="25"/>
  <c r="AD57" i="25"/>
  <c r="AF59" i="25"/>
  <c r="AD81" i="25"/>
  <c r="AF83" i="25"/>
  <c r="AD105" i="25"/>
  <c r="AF107" i="25"/>
  <c r="AC21" i="25"/>
  <c r="AE23" i="25"/>
  <c r="AG25" i="25"/>
  <c r="AC45" i="25"/>
  <c r="AE47" i="25"/>
  <c r="AG49" i="25"/>
  <c r="AC69" i="25"/>
  <c r="AE71" i="25"/>
  <c r="AG73" i="25"/>
  <c r="AC93" i="25"/>
  <c r="AE95" i="25"/>
  <c r="AG97" i="25"/>
  <c r="AC117" i="25"/>
  <c r="AE119" i="25"/>
  <c r="AG121" i="25"/>
  <c r="X9" i="25"/>
  <c r="AC80" i="25"/>
  <c r="AF72" i="25"/>
  <c r="AG36" i="25"/>
  <c r="AG48" i="25"/>
  <c r="AC56" i="25"/>
  <c r="AC32" i="25"/>
  <c r="AE118" i="25"/>
  <c r="AC44" i="25"/>
  <c r="AD118" i="25"/>
  <c r="AE106" i="25"/>
  <c r="AD94" i="25"/>
  <c r="AE82" i="25"/>
  <c r="AE10" i="25"/>
  <c r="AC4" i="25"/>
  <c r="AE6" i="25"/>
  <c r="AG8" i="25"/>
  <c r="AD5" i="25"/>
  <c r="AF7" i="25"/>
  <c r="AC28" i="25"/>
  <c r="AE30" i="25"/>
  <c r="AG32" i="25"/>
  <c r="AD29" i="25"/>
  <c r="AF31" i="25"/>
  <c r="AC52" i="25"/>
  <c r="AE54" i="25"/>
  <c r="AG56" i="25"/>
  <c r="AC76" i="25"/>
  <c r="AE78" i="25"/>
  <c r="AG80" i="25"/>
  <c r="AC100" i="25"/>
  <c r="AE102" i="25"/>
  <c r="AG104" i="25"/>
  <c r="AE19" i="25"/>
  <c r="AC17" i="25"/>
  <c r="AG21" i="25"/>
  <c r="AE43" i="25"/>
  <c r="AG45" i="25"/>
  <c r="AC41" i="25"/>
  <c r="AC65" i="25"/>
  <c r="AG69" i="25"/>
  <c r="AE67" i="25"/>
  <c r="AE91" i="25"/>
  <c r="AC89" i="25"/>
  <c r="AG93" i="25"/>
  <c r="AE115" i="25"/>
  <c r="AC113" i="25"/>
  <c r="AG117" i="25"/>
  <c r="AF120" i="25"/>
  <c r="AF92" i="25"/>
  <c r="AD77" i="25"/>
  <c r="AE58" i="25"/>
  <c r="AE34" i="25"/>
  <c r="AD7" i="25"/>
  <c r="AF9" i="25"/>
  <c r="AF33" i="25"/>
  <c r="AD31" i="25"/>
  <c r="AD55" i="25"/>
  <c r="AF57" i="25"/>
  <c r="AF81" i="25"/>
  <c r="AD79" i="25"/>
  <c r="AD103" i="25"/>
  <c r="AF105" i="25"/>
  <c r="AD21" i="25"/>
  <c r="AF23" i="25"/>
  <c r="AD45" i="25"/>
  <c r="AF47" i="25"/>
  <c r="AD69" i="25"/>
  <c r="AF71" i="25"/>
  <c r="AD93" i="25"/>
  <c r="AF95" i="25"/>
  <c r="AD117" i="25"/>
  <c r="AF119" i="25"/>
  <c r="X33" i="25"/>
  <c r="AC92" i="25"/>
  <c r="AG24" i="25"/>
  <c r="AC9" i="25"/>
  <c r="AE11" i="25"/>
  <c r="AG13" i="25"/>
  <c r="AC33" i="25"/>
  <c r="AE35" i="25"/>
  <c r="AG37" i="25"/>
  <c r="AC57" i="25"/>
  <c r="AE59" i="25"/>
  <c r="AG61" i="25"/>
  <c r="AC81" i="25"/>
  <c r="AE83" i="25"/>
  <c r="AG85" i="25"/>
  <c r="AC105" i="25"/>
  <c r="AE107" i="25"/>
  <c r="AG109" i="25"/>
  <c r="AG60" i="25"/>
  <c r="AF24" i="25"/>
  <c r="AC8" i="25"/>
  <c r="AC68" i="25"/>
  <c r="AF60" i="25"/>
  <c r="AF36" i="25"/>
  <c r="AF48" i="25"/>
  <c r="AD106" i="25"/>
  <c r="AE94" i="25"/>
  <c r="AC16" i="25"/>
  <c r="AE18" i="25"/>
  <c r="AG20" i="25"/>
  <c r="AD17" i="25"/>
  <c r="AF19" i="25"/>
  <c r="AC40" i="25"/>
  <c r="AE42" i="25"/>
  <c r="AG44" i="25"/>
  <c r="AD41" i="25"/>
  <c r="AF43" i="25"/>
  <c r="AC64" i="25"/>
  <c r="AE66" i="25"/>
  <c r="AG68" i="25"/>
  <c r="AC88" i="25"/>
  <c r="AE90" i="25"/>
  <c r="AG92" i="25"/>
  <c r="AC112" i="25"/>
  <c r="AE114" i="25"/>
  <c r="AG116" i="25"/>
  <c r="AG120" i="25"/>
  <c r="AE70" i="25"/>
  <c r="AE22" i="25"/>
  <c r="AC5" i="25"/>
  <c r="AE7" i="25"/>
  <c r="AG9" i="25"/>
  <c r="AC29" i="25"/>
  <c r="AG33" i="25"/>
  <c r="AE31" i="25"/>
  <c r="AC53" i="25"/>
  <c r="AG57" i="25"/>
  <c r="AE55" i="25"/>
  <c r="AC77" i="25"/>
  <c r="AG81" i="25"/>
  <c r="AE79" i="25"/>
  <c r="AE103" i="25"/>
  <c r="AC101" i="25"/>
  <c r="AG105" i="25"/>
  <c r="AG108" i="25"/>
  <c r="AD70" i="25"/>
  <c r="AD22" i="25"/>
  <c r="AF21" i="25"/>
  <c r="AD19" i="25"/>
  <c r="AF45" i="25"/>
  <c r="AD43" i="25"/>
  <c r="AD67" i="25"/>
  <c r="AF69" i="25"/>
  <c r="AF93" i="25"/>
  <c r="AD91" i="25"/>
  <c r="AF117" i="25"/>
  <c r="AD115" i="25"/>
  <c r="AG11" i="25"/>
  <c r="AC7" i="25"/>
  <c r="AE9" i="25"/>
  <c r="AE21" i="25"/>
  <c r="AC19" i="25"/>
  <c r="AG23" i="25"/>
  <c r="AE33" i="25"/>
  <c r="AG35" i="25"/>
  <c r="AC31" i="25"/>
  <c r="AG47" i="25"/>
  <c r="AC43" i="25"/>
  <c r="AE45" i="25"/>
  <c r="AG59" i="25"/>
  <c r="AE57" i="25"/>
  <c r="AC55" i="25"/>
  <c r="AC67" i="25"/>
  <c r="AG71" i="25"/>
  <c r="AE69" i="25"/>
  <c r="AE81" i="25"/>
  <c r="AC79" i="25"/>
  <c r="AG83" i="25"/>
  <c r="AG95" i="25"/>
  <c r="AE93" i="25"/>
  <c r="AC91" i="25"/>
  <c r="AC103" i="25"/>
  <c r="AG107" i="25"/>
  <c r="AE105" i="25"/>
  <c r="AE117" i="25"/>
  <c r="AC115" i="25"/>
  <c r="AG119" i="25"/>
  <c r="Y34" i="25"/>
  <c r="AC104" i="25"/>
  <c r="AF96" i="25"/>
  <c r="AD92" i="25"/>
  <c r="AG84" i="25"/>
  <c r="AE80" i="25"/>
  <c r="AF68" i="25"/>
  <c r="AD53" i="25"/>
  <c r="AD46" i="25"/>
  <c r="AF20" i="25"/>
  <c r="AG12" i="25"/>
  <c r="AE8" i="25"/>
  <c r="AG114" i="25"/>
  <c r="AE112" i="25"/>
  <c r="AG102" i="25"/>
  <c r="AE100" i="25"/>
  <c r="AG90" i="25"/>
  <c r="AE88" i="25"/>
  <c r="AG78" i="25"/>
  <c r="AE76" i="25"/>
  <c r="AG66" i="25"/>
  <c r="AE64" i="25"/>
  <c r="AG54" i="25"/>
  <c r="AE52" i="25"/>
  <c r="AG42" i="25"/>
  <c r="AE40" i="25"/>
  <c r="AG30" i="25"/>
  <c r="AE28" i="25"/>
  <c r="AG18" i="25"/>
  <c r="AE16" i="25"/>
  <c r="AF114" i="25"/>
  <c r="AF102" i="25"/>
  <c r="AF90" i="25"/>
  <c r="AF78" i="25"/>
  <c r="AF66" i="25"/>
  <c r="AF54" i="25"/>
  <c r="AF42" i="25"/>
  <c r="AF30" i="25"/>
  <c r="AF18" i="25"/>
  <c r="AF6" i="25"/>
  <c r="AF121" i="25"/>
  <c r="AF109" i="25"/>
  <c r="AF97" i="25"/>
  <c r="AF85" i="25"/>
  <c r="AF73" i="25"/>
  <c r="AF61" i="25"/>
  <c r="AF49" i="25"/>
  <c r="AF37" i="25"/>
  <c r="AF25" i="25"/>
  <c r="AF13" i="25"/>
  <c r="AA13" i="25"/>
  <c r="Y13" i="25"/>
  <c r="Y11" i="25"/>
  <c r="AB109" i="25"/>
  <c r="AA109" i="25"/>
  <c r="X93" i="25"/>
  <c r="Z74" i="25"/>
  <c r="X57" i="25"/>
  <c r="AB52" i="25"/>
  <c r="Z34" i="25"/>
  <c r="X114" i="25"/>
  <c r="AA87" i="25"/>
  <c r="AB48" i="25"/>
  <c r="AB112" i="25"/>
  <c r="Z86" i="25"/>
  <c r="AA48" i="25"/>
  <c r="Z10" i="25"/>
  <c r="AA111" i="25"/>
  <c r="AA75" i="25"/>
  <c r="X45" i="25"/>
  <c r="Y10" i="25"/>
  <c r="X72" i="25"/>
  <c r="Y109" i="25"/>
  <c r="AA70" i="25"/>
  <c r="Z107" i="25"/>
  <c r="Z70" i="25"/>
  <c r="Y107" i="25"/>
  <c r="Y70" i="25"/>
  <c r="AA25" i="25"/>
  <c r="Z94" i="25"/>
  <c r="Z59" i="25"/>
  <c r="Y25" i="25"/>
  <c r="AA93" i="25"/>
  <c r="AA27" i="25"/>
  <c r="Y94" i="25"/>
  <c r="Y59" i="25"/>
  <c r="Y23" i="25"/>
  <c r="Y85" i="25"/>
  <c r="X68" i="25"/>
  <c r="X120" i="25"/>
  <c r="AA105" i="25"/>
  <c r="Z82" i="25"/>
  <c r="AB64" i="25"/>
  <c r="AB40" i="25"/>
  <c r="Z122" i="25"/>
  <c r="AA82" i="25"/>
  <c r="AB22" i="25"/>
  <c r="Z116" i="25"/>
  <c r="X105" i="25"/>
  <c r="Y82" i="25"/>
  <c r="AA63" i="25"/>
  <c r="AB36" i="25"/>
  <c r="Z22" i="25"/>
  <c r="X48" i="25"/>
  <c r="Y116" i="25"/>
  <c r="Z98" i="25"/>
  <c r="X81" i="25"/>
  <c r="Y61" i="25"/>
  <c r="AA36" i="25"/>
  <c r="Y22" i="25"/>
  <c r="X116" i="25"/>
  <c r="AA94" i="25"/>
  <c r="AB76" i="25"/>
  <c r="X60" i="25"/>
  <c r="X36" i="25"/>
  <c r="AA15" i="25"/>
  <c r="AA56" i="25"/>
  <c r="Z104" i="25"/>
  <c r="X66" i="25"/>
  <c r="Z56" i="25"/>
  <c r="AB120" i="25"/>
  <c r="X104" i="25"/>
  <c r="AB72" i="25"/>
  <c r="X56" i="25"/>
  <c r="X21" i="25"/>
  <c r="AA85" i="25"/>
  <c r="AA61" i="25"/>
  <c r="X32" i="25"/>
  <c r="X20" i="25"/>
  <c r="AB108" i="25"/>
  <c r="AB49" i="25"/>
  <c r="AB37" i="25"/>
  <c r="Z119" i="25"/>
  <c r="AA108" i="25"/>
  <c r="AA97" i="25"/>
  <c r="Z83" i="25"/>
  <c r="Z71" i="25"/>
  <c r="AB60" i="25"/>
  <c r="AA49" i="25"/>
  <c r="AA37" i="25"/>
  <c r="Z26" i="25"/>
  <c r="Z14" i="25"/>
  <c r="Z44" i="25"/>
  <c r="Y104" i="25"/>
  <c r="Y56" i="25"/>
  <c r="Z32" i="25"/>
  <c r="AB85" i="25"/>
  <c r="X44" i="25"/>
  <c r="Y32" i="25"/>
  <c r="AA120" i="25"/>
  <c r="AA72" i="25"/>
  <c r="AB97" i="25"/>
  <c r="Y119" i="25"/>
  <c r="X108" i="25"/>
  <c r="Y97" i="25"/>
  <c r="Y83" i="25"/>
  <c r="Y71" i="25"/>
  <c r="AA60" i="25"/>
  <c r="Y49" i="25"/>
  <c r="Y37" i="25"/>
  <c r="AB25" i="25"/>
  <c r="AB13" i="25"/>
  <c r="X121" i="25"/>
  <c r="AB77" i="25"/>
  <c r="Y50" i="25"/>
  <c r="Z27" i="25"/>
  <c r="Z15" i="25"/>
  <c r="Y98" i="25"/>
  <c r="X61" i="25"/>
  <c r="X109" i="25"/>
  <c r="Y14" i="25"/>
  <c r="Y86" i="25"/>
  <c r="X49" i="25"/>
  <c r="AA113" i="25"/>
  <c r="X97" i="25"/>
  <c r="Z118" i="25"/>
  <c r="AB96" i="25"/>
  <c r="Y74" i="25"/>
  <c r="X25" i="25"/>
  <c r="X13" i="25"/>
  <c r="Y118" i="25"/>
  <c r="AA96" i="25"/>
  <c r="X90" i="25"/>
  <c r="X85" i="25"/>
  <c r="Z80" i="25"/>
  <c r="AB73" i="25"/>
  <c r="AA69" i="25"/>
  <c r="Z63" i="25"/>
  <c r="Z47" i="25"/>
  <c r="Y40" i="25"/>
  <c r="X30" i="25"/>
  <c r="AB24" i="25"/>
  <c r="AB12" i="25"/>
  <c r="AB121" i="25"/>
  <c r="AA117" i="25"/>
  <c r="Z111" i="25"/>
  <c r="AB100" i="25"/>
  <c r="X96" i="25"/>
  <c r="AB89" i="25"/>
  <c r="AB84" i="25"/>
  <c r="AA73" i="25"/>
  <c r="Z58" i="25"/>
  <c r="AA51" i="25"/>
  <c r="Y47" i="25"/>
  <c r="AA39" i="25"/>
  <c r="Y35" i="25"/>
  <c r="AB29" i="25"/>
  <c r="AA24" i="25"/>
  <c r="AB17" i="25"/>
  <c r="AA12" i="25"/>
  <c r="AA88" i="25"/>
  <c r="AB65" i="25"/>
  <c r="Y26" i="25"/>
  <c r="AA65" i="25"/>
  <c r="X37" i="25"/>
  <c r="AA81" i="25"/>
  <c r="AA30" i="25"/>
  <c r="AA121" i="25"/>
  <c r="Z106" i="25"/>
  <c r="AA100" i="25"/>
  <c r="AA89" i="25"/>
  <c r="X80" i="25"/>
  <c r="Y62" i="25"/>
  <c r="Y58" i="25"/>
  <c r="Z51" i="25"/>
  <c r="Z46" i="25"/>
  <c r="Z39" i="25"/>
  <c r="AB28" i="25"/>
  <c r="AB16" i="25"/>
  <c r="Z99" i="25"/>
  <c r="Y38" i="25"/>
  <c r="AA76" i="25"/>
  <c r="AB113" i="25"/>
  <c r="Z92" i="25"/>
  <c r="Z75" i="25"/>
  <c r="AB53" i="25"/>
  <c r="AB41" i="25"/>
  <c r="X102" i="25"/>
  <c r="AA112" i="25"/>
  <c r="X92" i="25"/>
  <c r="Y95" i="25"/>
  <c r="AB88" i="25"/>
  <c r="X78" i="25"/>
  <c r="Z68" i="25"/>
  <c r="AA57" i="25"/>
  <c r="Y12" i="25"/>
  <c r="AA14" i="25"/>
  <c r="Y60" i="25"/>
  <c r="AA62" i="25"/>
  <c r="Y96" i="25"/>
  <c r="AA98" i="25"/>
  <c r="Z13" i="25"/>
  <c r="Z85" i="25"/>
  <c r="Z61" i="25"/>
  <c r="X26" i="25"/>
  <c r="Z28" i="25"/>
  <c r="AB30" i="25"/>
  <c r="Y27" i="25"/>
  <c r="AA29" i="25"/>
  <c r="X50" i="25"/>
  <c r="Z52" i="25"/>
  <c r="AB54" i="25"/>
  <c r="X74" i="25"/>
  <c r="Z76" i="25"/>
  <c r="AB78" i="25"/>
  <c r="X98" i="25"/>
  <c r="Z100" i="25"/>
  <c r="AB102" i="25"/>
  <c r="Y4" i="25"/>
  <c r="AB7" i="25"/>
  <c r="Z5" i="25"/>
  <c r="X51" i="25"/>
  <c r="Z53" i="25"/>
  <c r="AB55" i="25"/>
  <c r="X87" i="25"/>
  <c r="Z89" i="25"/>
  <c r="AB91" i="25"/>
  <c r="X28" i="25"/>
  <c r="Z30" i="25"/>
  <c r="AB32" i="25"/>
  <c r="Y29" i="25"/>
  <c r="AA31" i="25"/>
  <c r="X76" i="25"/>
  <c r="Z78" i="25"/>
  <c r="AB80" i="25"/>
  <c r="Y77" i="25"/>
  <c r="AA79" i="25"/>
  <c r="X112" i="25"/>
  <c r="Z114" i="25"/>
  <c r="AB116" i="25"/>
  <c r="Y113" i="25"/>
  <c r="AA115" i="25"/>
  <c r="X89" i="25"/>
  <c r="Z91" i="25"/>
  <c r="AB93" i="25"/>
  <c r="AB99" i="25"/>
  <c r="AB63" i="25"/>
  <c r="AA9" i="25"/>
  <c r="Y7" i="25"/>
  <c r="X6" i="25"/>
  <c r="Y31" i="25"/>
  <c r="AA33" i="25"/>
  <c r="X19" i="25"/>
  <c r="Z21" i="25"/>
  <c r="AB23" i="25"/>
  <c r="X43" i="25"/>
  <c r="Z45" i="25"/>
  <c r="AB47" i="25"/>
  <c r="X67" i="25"/>
  <c r="Z69" i="25"/>
  <c r="AB71" i="25"/>
  <c r="X115" i="25"/>
  <c r="Z117" i="25"/>
  <c r="AB119" i="25"/>
  <c r="Y51" i="25"/>
  <c r="Y115" i="25"/>
  <c r="Y103" i="25"/>
  <c r="Y99" i="25"/>
  <c r="Y91" i="25"/>
  <c r="Y79" i="25"/>
  <c r="Y75" i="25"/>
  <c r="Y67" i="25"/>
  <c r="AA54" i="25"/>
  <c r="X47" i="25"/>
  <c r="Y20" i="25"/>
  <c r="X11" i="25"/>
  <c r="Y36" i="25"/>
  <c r="AA38" i="25"/>
  <c r="Y72" i="25"/>
  <c r="AA74" i="25"/>
  <c r="Y108" i="25"/>
  <c r="AA110" i="25"/>
  <c r="Z49" i="25"/>
  <c r="X23" i="25"/>
  <c r="Z97" i="25"/>
  <c r="X27" i="25"/>
  <c r="Z29" i="25"/>
  <c r="AB31" i="25"/>
  <c r="X75" i="25"/>
  <c r="Z77" i="25"/>
  <c r="AB79" i="25"/>
  <c r="X111" i="25"/>
  <c r="Z113" i="25"/>
  <c r="AB115" i="25"/>
  <c r="Y52" i="25"/>
  <c r="X16" i="25"/>
  <c r="Z18" i="25"/>
  <c r="AB20" i="25"/>
  <c r="Y17" i="25"/>
  <c r="AA19" i="25"/>
  <c r="X52" i="25"/>
  <c r="Z54" i="25"/>
  <c r="AB56" i="25"/>
  <c r="Y53" i="25"/>
  <c r="AA55" i="25"/>
  <c r="X88" i="25"/>
  <c r="Z90" i="25"/>
  <c r="AB92" i="25"/>
  <c r="Y89" i="25"/>
  <c r="AA91" i="25"/>
  <c r="Y112" i="25"/>
  <c r="AA92" i="25"/>
  <c r="Y76" i="25"/>
  <c r="X35" i="25"/>
  <c r="X17" i="25"/>
  <c r="Z19" i="25"/>
  <c r="AB21" i="25"/>
  <c r="X41" i="25"/>
  <c r="Z43" i="25"/>
  <c r="AB45" i="25"/>
  <c r="X65" i="25"/>
  <c r="Z67" i="25"/>
  <c r="AB69" i="25"/>
  <c r="X113" i="25"/>
  <c r="Z115" i="25"/>
  <c r="AB117" i="25"/>
  <c r="AB111" i="25"/>
  <c r="AA6" i="25"/>
  <c r="Y43" i="25"/>
  <c r="AA45" i="25"/>
  <c r="AA20" i="25"/>
  <c r="Z9" i="25"/>
  <c r="AB11" i="25"/>
  <c r="X7" i="25"/>
  <c r="Y8" i="25"/>
  <c r="X91" i="25"/>
  <c r="Z93" i="25"/>
  <c r="AB95" i="25"/>
  <c r="Y42" i="25"/>
  <c r="AA114" i="25"/>
  <c r="X107" i="25"/>
  <c r="X95" i="25"/>
  <c r="AA90" i="25"/>
  <c r="AA78" i="25"/>
  <c r="X71" i="25"/>
  <c r="X59" i="25"/>
  <c r="AB46" i="25"/>
  <c r="AB10" i="25"/>
  <c r="Y24" i="25"/>
  <c r="AA26" i="25"/>
  <c r="Y48" i="25"/>
  <c r="AA50" i="25"/>
  <c r="Y84" i="25"/>
  <c r="AA86" i="25"/>
  <c r="Y120" i="25"/>
  <c r="AA122" i="25"/>
  <c r="Z121" i="25"/>
  <c r="Z73" i="25"/>
  <c r="AB39" i="25"/>
  <c r="X14" i="25"/>
  <c r="Z16" i="25"/>
  <c r="AB18" i="25"/>
  <c r="Y15" i="25"/>
  <c r="AA17" i="25"/>
  <c r="X38" i="25"/>
  <c r="Z40" i="25"/>
  <c r="AB42" i="25"/>
  <c r="Y39" i="25"/>
  <c r="AA41" i="25"/>
  <c r="X62" i="25"/>
  <c r="Z64" i="25"/>
  <c r="AB66" i="25"/>
  <c r="X86" i="25"/>
  <c r="Z88" i="25"/>
  <c r="AB90" i="25"/>
  <c r="X110" i="25"/>
  <c r="Z112" i="25"/>
  <c r="AB114" i="25"/>
  <c r="X15" i="25"/>
  <c r="Z17" i="25"/>
  <c r="AB19" i="25"/>
  <c r="X39" i="25"/>
  <c r="Z41" i="25"/>
  <c r="AB43" i="25"/>
  <c r="X63" i="25"/>
  <c r="Z65" i="25"/>
  <c r="AB67" i="25"/>
  <c r="X99" i="25"/>
  <c r="Z101" i="25"/>
  <c r="AB103" i="25"/>
  <c r="X4" i="25"/>
  <c r="Z6" i="25"/>
  <c r="AB8" i="25"/>
  <c r="Y5" i="25"/>
  <c r="AA7" i="25"/>
  <c r="X40" i="25"/>
  <c r="Z42" i="25"/>
  <c r="AB44" i="25"/>
  <c r="Y41" i="25"/>
  <c r="AA43" i="25"/>
  <c r="X64" i="25"/>
  <c r="Z66" i="25"/>
  <c r="AB68" i="25"/>
  <c r="Y65" i="25"/>
  <c r="AA67" i="25"/>
  <c r="X100" i="25"/>
  <c r="Z102" i="25"/>
  <c r="AB104" i="25"/>
  <c r="Y101" i="25"/>
  <c r="AA103" i="25"/>
  <c r="X3" i="25"/>
  <c r="Y100" i="25"/>
  <c r="Y88" i="25"/>
  <c r="Y64" i="25"/>
  <c r="Z25" i="25"/>
  <c r="X5" i="25"/>
  <c r="Z7" i="25"/>
  <c r="AB9" i="25"/>
  <c r="Y6" i="25"/>
  <c r="X29" i="25"/>
  <c r="Z31" i="25"/>
  <c r="AB33" i="25"/>
  <c r="X53" i="25"/>
  <c r="Z55" i="25"/>
  <c r="AB57" i="25"/>
  <c r="X77" i="25"/>
  <c r="Z79" i="25"/>
  <c r="AB81" i="25"/>
  <c r="X101" i="25"/>
  <c r="Z103" i="25"/>
  <c r="AB105" i="25"/>
  <c r="AB87" i="25"/>
  <c r="AB15" i="25"/>
  <c r="Y19" i="25"/>
  <c r="AA21" i="25"/>
  <c r="X31" i="25"/>
  <c r="Z33" i="25"/>
  <c r="AB35" i="25"/>
  <c r="X55" i="25"/>
  <c r="Z57" i="25"/>
  <c r="AB59" i="25"/>
  <c r="X79" i="25"/>
  <c r="Z81" i="25"/>
  <c r="AB83" i="25"/>
  <c r="X103" i="25"/>
  <c r="Z105" i="25"/>
  <c r="AB107" i="25"/>
  <c r="Z20" i="25"/>
  <c r="Y114" i="25"/>
  <c r="Y102" i="25"/>
  <c r="Y90" i="25"/>
  <c r="Y78" i="25"/>
  <c r="Y66" i="25"/>
  <c r="AB58" i="25"/>
  <c r="X54" i="25"/>
  <c r="AA46" i="25"/>
  <c r="AA32" i="25"/>
  <c r="AA18" i="25"/>
  <c r="AA10" i="25"/>
  <c r="X8" i="25"/>
  <c r="AB122" i="25"/>
  <c r="Z120" i="25"/>
  <c r="AB110" i="25"/>
  <c r="Z108" i="25"/>
  <c r="AB98" i="25"/>
  <c r="Z96" i="25"/>
  <c r="AB86" i="25"/>
  <c r="Z84" i="25"/>
  <c r="AB74" i="25"/>
  <c r="Z72" i="25"/>
  <c r="AB62" i="25"/>
  <c r="Z60" i="25"/>
  <c r="AB50" i="25"/>
  <c r="Z48" i="25"/>
  <c r="AB38" i="25"/>
  <c r="Z36" i="25"/>
  <c r="AB26" i="25"/>
  <c r="Z24" i="25"/>
  <c r="AB14" i="25"/>
  <c r="Z12" i="25"/>
  <c r="AA119" i="25"/>
  <c r="AA107" i="25"/>
  <c r="AA95" i="25"/>
  <c r="AA83" i="25"/>
  <c r="AA71" i="25"/>
  <c r="AA59" i="25"/>
  <c r="AA47" i="25"/>
  <c r="AA35" i="25"/>
  <c r="AA23" i="25"/>
  <c r="AA11" i="25"/>
  <c r="K3" i="23" l="1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K102" i="23"/>
  <c r="K103" i="23"/>
  <c r="K104" i="23"/>
  <c r="K105" i="23"/>
  <c r="K106" i="23"/>
  <c r="K107" i="23"/>
  <c r="K108" i="23"/>
  <c r="K109" i="23"/>
  <c r="K110" i="23"/>
  <c r="K111" i="23"/>
  <c r="K112" i="23"/>
  <c r="K113" i="23"/>
  <c r="K114" i="23"/>
  <c r="K115" i="23"/>
  <c r="K116" i="23"/>
  <c r="K117" i="23"/>
  <c r="K118" i="23"/>
  <c r="K119" i="23"/>
  <c r="K120" i="23"/>
  <c r="K121" i="23"/>
  <c r="K122" i="23"/>
  <c r="K123" i="23"/>
  <c r="K124" i="23"/>
  <c r="K125" i="23"/>
  <c r="K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2" i="23"/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2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2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3" i="22"/>
  <c r="H2" i="22"/>
  <c r="M16" i="20"/>
  <c r="M15" i="20"/>
  <c r="M13" i="20"/>
  <c r="M12" i="20"/>
  <c r="M10" i="20"/>
  <c r="M11" i="20" s="1"/>
  <c r="M9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518" i="20"/>
  <c r="F519" i="20"/>
  <c r="F520" i="20"/>
  <c r="F521" i="20"/>
  <c r="F522" i="20"/>
  <c r="F523" i="20"/>
  <c r="F524" i="20"/>
  <c r="F525" i="20"/>
  <c r="F526" i="20"/>
  <c r="F527" i="20"/>
  <c r="F528" i="20"/>
  <c r="F529" i="20"/>
  <c r="F530" i="20"/>
  <c r="F531" i="20"/>
  <c r="F532" i="20"/>
  <c r="F533" i="20"/>
  <c r="F534" i="20"/>
  <c r="F535" i="20"/>
  <c r="F536" i="20"/>
  <c r="F537" i="20"/>
  <c r="F538" i="20"/>
  <c r="F539" i="20"/>
  <c r="F540" i="20"/>
  <c r="F541" i="20"/>
  <c r="F542" i="20"/>
  <c r="F543" i="20"/>
  <c r="F544" i="20"/>
  <c r="F545" i="20"/>
  <c r="F546" i="20"/>
  <c r="F547" i="20"/>
  <c r="F548" i="20"/>
  <c r="F549" i="20"/>
  <c r="F550" i="20"/>
  <c r="F551" i="20"/>
  <c r="F552" i="20"/>
  <c r="F553" i="20"/>
  <c r="F554" i="20"/>
  <c r="F555" i="20"/>
  <c r="F556" i="20"/>
  <c r="F557" i="20"/>
  <c r="F558" i="20"/>
  <c r="F559" i="20"/>
  <c r="F560" i="20"/>
  <c r="F561" i="20"/>
  <c r="F562" i="20"/>
  <c r="F563" i="20"/>
  <c r="F564" i="20"/>
  <c r="F565" i="20"/>
  <c r="F566" i="20"/>
  <c r="F567" i="20"/>
  <c r="F568" i="20"/>
  <c r="F569" i="20"/>
  <c r="F570" i="20"/>
  <c r="F571" i="20"/>
  <c r="F572" i="20"/>
  <c r="F573" i="20"/>
  <c r="F574" i="20"/>
  <c r="F575" i="20"/>
  <c r="F576" i="20"/>
  <c r="F577" i="20"/>
  <c r="F578" i="20"/>
  <c r="F579" i="20"/>
  <c r="F580" i="20"/>
  <c r="F581" i="20"/>
  <c r="F582" i="20"/>
  <c r="F583" i="20"/>
  <c r="F584" i="20"/>
  <c r="F585" i="20"/>
  <c r="F586" i="20"/>
  <c r="F587" i="20"/>
  <c r="F588" i="20"/>
  <c r="F589" i="20"/>
  <c r="F590" i="20"/>
  <c r="F591" i="20"/>
  <c r="F592" i="20"/>
  <c r="F593" i="20"/>
  <c r="F594" i="20"/>
  <c r="F595" i="20"/>
  <c r="F596" i="20"/>
  <c r="F597" i="20"/>
  <c r="F598" i="20"/>
  <c r="F599" i="20"/>
  <c r="F600" i="20"/>
  <c r="F601" i="20"/>
  <c r="F602" i="20"/>
  <c r="F603" i="20"/>
  <c r="F604" i="20"/>
  <c r="F605" i="20"/>
  <c r="F606" i="20"/>
  <c r="F607" i="20"/>
  <c r="F608" i="20"/>
  <c r="F609" i="20"/>
  <c r="F610" i="20"/>
  <c r="F611" i="20"/>
  <c r="F612" i="20"/>
  <c r="F613" i="20"/>
  <c r="F614" i="20"/>
  <c r="F615" i="20"/>
  <c r="F616" i="20"/>
  <c r="F617" i="20"/>
  <c r="F618" i="20"/>
  <c r="F619" i="20"/>
  <c r="F620" i="20"/>
  <c r="F621" i="20"/>
  <c r="F622" i="20"/>
  <c r="F623" i="20"/>
  <c r="F624" i="20"/>
  <c r="F625" i="20"/>
  <c r="F626" i="20"/>
  <c r="F627" i="20"/>
  <c r="F628" i="20"/>
  <c r="F629" i="20"/>
  <c r="F630" i="20"/>
  <c r="F631" i="20"/>
  <c r="F632" i="20"/>
  <c r="F633" i="20"/>
  <c r="F634" i="20"/>
  <c r="F635" i="20"/>
  <c r="F636" i="20"/>
  <c r="F637" i="20"/>
  <c r="F638" i="20"/>
  <c r="F639" i="20"/>
  <c r="F640" i="20"/>
  <c r="F641" i="20"/>
  <c r="F642" i="20"/>
  <c r="F643" i="20"/>
  <c r="F644" i="20"/>
  <c r="F645" i="20"/>
  <c r="F646" i="20"/>
  <c r="F647" i="20"/>
  <c r="F648" i="20"/>
  <c r="F649" i="20"/>
  <c r="F650" i="20"/>
  <c r="F651" i="20"/>
  <c r="F652" i="20"/>
  <c r="F653" i="20"/>
  <c r="F654" i="20"/>
  <c r="F655" i="20"/>
  <c r="F656" i="20"/>
  <c r="F657" i="20"/>
  <c r="F658" i="20"/>
  <c r="F659" i="20"/>
  <c r="F660" i="20"/>
  <c r="F661" i="20"/>
  <c r="F662" i="20"/>
  <c r="F663" i="20"/>
  <c r="F664" i="20"/>
  <c r="F665" i="20"/>
  <c r="F666" i="20"/>
  <c r="F667" i="20"/>
  <c r="F668" i="20"/>
  <c r="F669" i="20"/>
  <c r="F670" i="20"/>
  <c r="F671" i="20"/>
  <c r="F672" i="20"/>
  <c r="F673" i="20"/>
  <c r="F674" i="20"/>
  <c r="F675" i="20"/>
  <c r="F676" i="20"/>
  <c r="F677" i="20"/>
  <c r="F678" i="20"/>
  <c r="F679" i="20"/>
  <c r="F680" i="20"/>
  <c r="F681" i="20"/>
  <c r="F682" i="20"/>
  <c r="F683" i="20"/>
  <c r="F684" i="20"/>
  <c r="F685" i="20"/>
  <c r="F686" i="20"/>
  <c r="F687" i="20"/>
  <c r="F688" i="20"/>
  <c r="F689" i="20"/>
  <c r="F690" i="20"/>
  <c r="F691" i="20"/>
  <c r="F692" i="20"/>
  <c r="F693" i="20"/>
  <c r="F694" i="20"/>
  <c r="F695" i="20"/>
  <c r="F696" i="20"/>
  <c r="F697" i="20"/>
  <c r="F698" i="20"/>
  <c r="F699" i="20"/>
  <c r="F700" i="20"/>
  <c r="F701" i="20"/>
  <c r="F702" i="20"/>
  <c r="F703" i="20"/>
  <c r="F704" i="20"/>
  <c r="F705" i="20"/>
  <c r="F706" i="20"/>
  <c r="F707" i="20"/>
  <c r="F708" i="20"/>
  <c r="F709" i="20"/>
  <c r="F710" i="20"/>
  <c r="F711" i="20"/>
  <c r="F712" i="20"/>
  <c r="F713" i="20"/>
  <c r="F714" i="20"/>
  <c r="F715" i="20"/>
  <c r="F716" i="20"/>
  <c r="F717" i="20"/>
  <c r="F718" i="20"/>
  <c r="F719" i="20"/>
  <c r="F720" i="20"/>
  <c r="F721" i="20"/>
  <c r="F722" i="20"/>
  <c r="F723" i="20"/>
  <c r="F724" i="20"/>
  <c r="F725" i="20"/>
  <c r="F726" i="20"/>
  <c r="F727" i="20"/>
  <c r="F728" i="20"/>
  <c r="F729" i="20"/>
  <c r="F730" i="20"/>
  <c r="F731" i="20"/>
  <c r="F732" i="20"/>
  <c r="F733" i="20"/>
  <c r="F734" i="20"/>
  <c r="F735" i="20"/>
  <c r="F736" i="20"/>
  <c r="F737" i="20"/>
  <c r="F738" i="20"/>
  <c r="F739" i="20"/>
  <c r="F740" i="20"/>
  <c r="F741" i="20"/>
  <c r="F742" i="20"/>
  <c r="F743" i="20"/>
  <c r="F744" i="20"/>
  <c r="F745" i="20"/>
  <c r="F746" i="20"/>
  <c r="F747" i="20"/>
  <c r="F748" i="20"/>
  <c r="F749" i="20"/>
  <c r="F750" i="20"/>
  <c r="F751" i="20"/>
  <c r="F752" i="20"/>
  <c r="F753" i="20"/>
  <c r="F754" i="20"/>
  <c r="F755" i="20"/>
  <c r="F756" i="20"/>
  <c r="F757" i="20"/>
  <c r="F758" i="20"/>
  <c r="F759" i="20"/>
  <c r="F760" i="20"/>
  <c r="F761" i="20"/>
  <c r="F762" i="20"/>
  <c r="F763" i="20"/>
  <c r="F764" i="20"/>
  <c r="F765" i="20"/>
  <c r="F766" i="20"/>
  <c r="F767" i="20"/>
  <c r="F768" i="20"/>
  <c r="F769" i="20"/>
  <c r="F770" i="20"/>
  <c r="F771" i="20"/>
  <c r="F772" i="20"/>
  <c r="F773" i="20"/>
  <c r="F774" i="20"/>
  <c r="F775" i="20"/>
  <c r="F776" i="20"/>
  <c r="F777" i="20"/>
  <c r="F778" i="20"/>
  <c r="F779" i="20"/>
  <c r="F780" i="20"/>
  <c r="F781" i="20"/>
  <c r="F782" i="20"/>
  <c r="F783" i="20"/>
  <c r="F784" i="20"/>
  <c r="F785" i="20"/>
  <c r="F786" i="20"/>
  <c r="F787" i="20"/>
  <c r="F788" i="20"/>
  <c r="F789" i="20"/>
  <c r="F790" i="20"/>
  <c r="F791" i="20"/>
  <c r="F792" i="20"/>
  <c r="F793" i="20"/>
  <c r="F794" i="20"/>
  <c r="F795" i="20"/>
  <c r="F796" i="20"/>
  <c r="F797" i="20"/>
  <c r="F798" i="20"/>
  <c r="F799" i="20"/>
  <c r="F800" i="20"/>
  <c r="F801" i="20"/>
  <c r="F802" i="20"/>
  <c r="F803" i="20"/>
  <c r="F804" i="20"/>
  <c r="F805" i="20"/>
  <c r="F806" i="20"/>
  <c r="F807" i="20"/>
  <c r="F808" i="20"/>
  <c r="F809" i="20"/>
  <c r="F810" i="20"/>
  <c r="F811" i="20"/>
  <c r="F812" i="20"/>
  <c r="F813" i="20"/>
  <c r="F814" i="20"/>
  <c r="F815" i="20"/>
  <c r="F816" i="20"/>
  <c r="F817" i="20"/>
  <c r="F818" i="20"/>
  <c r="F819" i="20"/>
  <c r="F820" i="20"/>
  <c r="F821" i="20"/>
  <c r="F822" i="20"/>
  <c r="F823" i="20"/>
  <c r="F824" i="20"/>
  <c r="F825" i="20"/>
  <c r="F826" i="20"/>
  <c r="F827" i="20"/>
  <c r="F828" i="20"/>
  <c r="F829" i="20"/>
  <c r="F830" i="20"/>
  <c r="F831" i="20"/>
  <c r="F832" i="20"/>
  <c r="F833" i="20"/>
  <c r="F834" i="20"/>
  <c r="F835" i="20"/>
  <c r="F836" i="20"/>
  <c r="F837" i="20"/>
  <c r="F838" i="20"/>
  <c r="F839" i="20"/>
  <c r="F840" i="20"/>
  <c r="F841" i="20"/>
  <c r="F842" i="20"/>
  <c r="F843" i="20"/>
  <c r="F844" i="20"/>
  <c r="F845" i="20"/>
  <c r="F846" i="20"/>
  <c r="F847" i="20"/>
  <c r="F848" i="20"/>
  <c r="F849" i="20"/>
  <c r="F850" i="20"/>
  <c r="F851" i="20"/>
  <c r="F852" i="20"/>
  <c r="F853" i="20"/>
  <c r="F854" i="20"/>
  <c r="F855" i="20"/>
  <c r="F856" i="20"/>
  <c r="F857" i="20"/>
  <c r="F858" i="20"/>
  <c r="F859" i="20"/>
  <c r="F860" i="20"/>
  <c r="F861" i="20"/>
  <c r="F862" i="20"/>
  <c r="F863" i="20"/>
  <c r="F864" i="20"/>
  <c r="F865" i="20"/>
  <c r="F866" i="20"/>
  <c r="F867" i="20"/>
  <c r="F868" i="20"/>
  <c r="F869" i="20"/>
  <c r="F870" i="20"/>
  <c r="F871" i="20"/>
  <c r="F872" i="20"/>
  <c r="F873" i="20"/>
  <c r="F874" i="20"/>
  <c r="F875" i="20"/>
  <c r="F876" i="20"/>
  <c r="F877" i="20"/>
  <c r="F878" i="20"/>
  <c r="F879" i="20"/>
  <c r="F880" i="20"/>
  <c r="F881" i="20"/>
  <c r="F882" i="20"/>
  <c r="F883" i="20"/>
  <c r="F884" i="20"/>
  <c r="F885" i="20"/>
  <c r="F886" i="20"/>
  <c r="F887" i="20"/>
  <c r="F888" i="20"/>
  <c r="F889" i="20"/>
  <c r="F890" i="20"/>
  <c r="F891" i="20"/>
  <c r="F892" i="20"/>
  <c r="F893" i="20"/>
  <c r="F894" i="20"/>
  <c r="F895" i="20"/>
  <c r="F896" i="20"/>
  <c r="F897" i="20"/>
  <c r="F898" i="20"/>
  <c r="F899" i="20"/>
  <c r="F900" i="20"/>
  <c r="F901" i="20"/>
  <c r="F902" i="20"/>
  <c r="F903" i="20"/>
  <c r="F904" i="20"/>
  <c r="F905" i="20"/>
  <c r="F906" i="20"/>
  <c r="F907" i="20"/>
  <c r="F908" i="20"/>
  <c r="F909" i="20"/>
  <c r="F910" i="20"/>
  <c r="F911" i="20"/>
  <c r="F912" i="20"/>
  <c r="F913" i="20"/>
  <c r="F914" i="20"/>
  <c r="F915" i="20"/>
  <c r="F916" i="20"/>
  <c r="F917" i="20"/>
  <c r="F918" i="20"/>
  <c r="F919" i="20"/>
  <c r="F920" i="20"/>
  <c r="F921" i="20"/>
  <c r="F922" i="20"/>
  <c r="F923" i="20"/>
  <c r="F924" i="20"/>
  <c r="F925" i="20"/>
  <c r="F926" i="20"/>
  <c r="F927" i="20"/>
  <c r="F928" i="20"/>
  <c r="F929" i="20"/>
  <c r="F930" i="20"/>
  <c r="F931" i="20"/>
  <c r="F932" i="20"/>
  <c r="F933" i="20"/>
  <c r="F934" i="20"/>
  <c r="F935" i="20"/>
  <c r="F936" i="20"/>
  <c r="F937" i="20"/>
  <c r="F938" i="20"/>
  <c r="F939" i="20"/>
  <c r="F940" i="20"/>
  <c r="F941" i="20"/>
  <c r="F942" i="20"/>
  <c r="F943" i="20"/>
  <c r="F944" i="20"/>
  <c r="F945" i="20"/>
  <c r="F946" i="20"/>
  <c r="F947" i="20"/>
  <c r="F948" i="20"/>
  <c r="F949" i="20"/>
  <c r="F950" i="20"/>
  <c r="F951" i="20"/>
  <c r="F952" i="20"/>
  <c r="F953" i="20"/>
  <c r="F954" i="20"/>
  <c r="F955" i="20"/>
  <c r="F956" i="20"/>
  <c r="F957" i="20"/>
  <c r="F958" i="20"/>
  <c r="F959" i="20"/>
  <c r="F960" i="20"/>
  <c r="F961" i="20"/>
  <c r="F962" i="20"/>
  <c r="F963" i="20"/>
  <c r="F964" i="20"/>
  <c r="F965" i="20"/>
  <c r="F966" i="20"/>
  <c r="F967" i="20"/>
  <c r="F968" i="20"/>
  <c r="F969" i="20"/>
  <c r="F970" i="20"/>
  <c r="F971" i="20"/>
  <c r="F972" i="20"/>
  <c r="F973" i="20"/>
  <c r="F974" i="20"/>
  <c r="F975" i="20"/>
  <c r="F976" i="20"/>
  <c r="F977" i="20"/>
  <c r="F978" i="20"/>
  <c r="F979" i="20"/>
  <c r="F980" i="20"/>
  <c r="F981" i="20"/>
  <c r="F982" i="20"/>
  <c r="F983" i="20"/>
  <c r="F984" i="20"/>
  <c r="F985" i="20"/>
  <c r="F986" i="20"/>
  <c r="F987" i="20"/>
  <c r="F988" i="20"/>
  <c r="F989" i="20"/>
  <c r="F990" i="20"/>
  <c r="F991" i="20"/>
  <c r="F992" i="20"/>
  <c r="F993" i="20"/>
  <c r="F994" i="20"/>
  <c r="F995" i="20"/>
  <c r="F996" i="20"/>
  <c r="F997" i="20"/>
  <c r="F998" i="20"/>
  <c r="F999" i="20"/>
  <c r="F1000" i="20"/>
  <c r="F1001" i="20"/>
  <c r="F1002" i="20"/>
  <c r="F1003" i="20"/>
  <c r="F1004" i="20"/>
  <c r="F1005" i="20"/>
  <c r="F1006" i="20"/>
  <c r="F1007" i="20"/>
  <c r="F1008" i="20"/>
  <c r="F1009" i="20"/>
  <c r="F1010" i="20"/>
  <c r="F1011" i="20"/>
  <c r="F1012" i="20"/>
  <c r="F1013" i="20"/>
  <c r="F1014" i="20"/>
  <c r="F1015" i="20"/>
  <c r="F1016" i="20"/>
  <c r="F1017" i="20"/>
  <c r="F1018" i="20"/>
  <c r="F1019" i="20"/>
  <c r="F1020" i="20"/>
  <c r="F1021" i="20"/>
  <c r="F1022" i="20"/>
  <c r="F1023" i="20"/>
  <c r="F1024" i="20"/>
  <c r="F1025" i="20"/>
  <c r="F1026" i="20"/>
  <c r="F1027" i="20"/>
  <c r="F1028" i="20"/>
  <c r="F1029" i="20"/>
  <c r="F1030" i="20"/>
  <c r="F1031" i="20"/>
  <c r="F1032" i="20"/>
  <c r="F1033" i="20"/>
  <c r="F1034" i="20"/>
  <c r="F1035" i="20"/>
  <c r="F1036" i="20"/>
  <c r="F1037" i="20"/>
  <c r="F1038" i="20"/>
  <c r="F1039" i="20"/>
  <c r="F1040" i="20"/>
  <c r="F1041" i="20"/>
  <c r="F1042" i="20"/>
  <c r="F1043" i="20"/>
  <c r="F1044" i="20"/>
  <c r="F1045" i="20"/>
  <c r="F1046" i="20"/>
  <c r="F1047" i="20"/>
  <c r="F1048" i="20"/>
  <c r="F1049" i="20"/>
  <c r="F1050" i="20"/>
  <c r="F1051" i="20"/>
  <c r="F1052" i="20"/>
  <c r="F1053" i="20"/>
  <c r="F1054" i="20"/>
  <c r="F1055" i="20"/>
  <c r="F1056" i="20"/>
  <c r="F1057" i="20"/>
  <c r="F1058" i="20"/>
  <c r="F1059" i="20"/>
  <c r="F1060" i="20"/>
  <c r="F1061" i="20"/>
  <c r="F1062" i="20"/>
  <c r="F1063" i="20"/>
  <c r="F1064" i="20"/>
  <c r="F1065" i="20"/>
  <c r="F1066" i="20"/>
  <c r="F1067" i="20"/>
  <c r="F1068" i="20"/>
  <c r="F1069" i="20"/>
  <c r="F1070" i="20"/>
  <c r="F1071" i="20"/>
  <c r="F1072" i="20"/>
  <c r="F1073" i="20"/>
  <c r="F1074" i="20"/>
  <c r="F1075" i="20"/>
  <c r="F1076" i="20"/>
  <c r="F1077" i="20"/>
  <c r="F1078" i="20"/>
  <c r="F1079" i="20"/>
  <c r="F1080" i="20"/>
  <c r="F1081" i="20"/>
  <c r="F1082" i="20"/>
  <c r="F1083" i="20"/>
  <c r="F1084" i="20"/>
  <c r="F1085" i="20"/>
  <c r="F1086" i="20"/>
  <c r="F1087" i="20"/>
  <c r="F1088" i="20"/>
  <c r="F1089" i="20"/>
  <c r="F1090" i="20"/>
  <c r="F1091" i="20"/>
  <c r="F1092" i="20"/>
  <c r="F1093" i="20"/>
  <c r="F1094" i="20"/>
  <c r="F1095" i="20"/>
  <c r="F1096" i="20"/>
  <c r="F1097" i="20"/>
  <c r="F1098" i="20"/>
  <c r="F1099" i="20"/>
  <c r="F1100" i="20"/>
  <c r="F1101" i="20"/>
  <c r="F1102" i="20"/>
  <c r="F1103" i="20"/>
  <c r="F1104" i="20"/>
  <c r="F1105" i="20"/>
  <c r="F1106" i="20"/>
  <c r="F1107" i="20"/>
  <c r="F1108" i="20"/>
  <c r="F1109" i="20"/>
  <c r="F1110" i="20"/>
  <c r="F1111" i="20"/>
  <c r="F1112" i="20"/>
  <c r="F1113" i="20"/>
  <c r="F1114" i="20"/>
  <c r="F1115" i="20"/>
  <c r="F1116" i="20"/>
  <c r="F1117" i="20"/>
  <c r="F1118" i="20"/>
  <c r="F1119" i="20"/>
  <c r="F1120" i="20"/>
  <c r="F1121" i="20"/>
  <c r="F1122" i="20"/>
  <c r="F1123" i="20"/>
  <c r="F1124" i="20"/>
  <c r="F1125" i="20"/>
  <c r="F1126" i="20"/>
  <c r="F1127" i="20"/>
  <c r="F1128" i="20"/>
  <c r="F1129" i="20"/>
  <c r="F1130" i="20"/>
  <c r="F1131" i="20"/>
  <c r="F1132" i="20"/>
  <c r="F1133" i="20"/>
  <c r="F1134" i="20"/>
  <c r="F1135" i="20"/>
  <c r="F1136" i="20"/>
  <c r="F1137" i="20"/>
  <c r="F1138" i="20"/>
  <c r="F1139" i="20"/>
  <c r="F1140" i="20"/>
  <c r="F1141" i="20"/>
  <c r="F1142" i="20"/>
  <c r="F1143" i="20"/>
  <c r="F1144" i="20"/>
  <c r="F1145" i="20"/>
  <c r="F1146" i="20"/>
  <c r="F1147" i="20"/>
  <c r="F1148" i="20"/>
  <c r="F1149" i="20"/>
  <c r="F1150" i="20"/>
  <c r="F1151" i="20"/>
  <c r="F1152" i="20"/>
  <c r="F1153" i="20"/>
  <c r="F1154" i="20"/>
  <c r="F1155" i="20"/>
  <c r="F1156" i="20"/>
  <c r="F1157" i="20"/>
  <c r="F1158" i="20"/>
  <c r="F1159" i="20"/>
  <c r="F1160" i="20"/>
  <c r="F1161" i="20"/>
  <c r="F1162" i="20"/>
  <c r="F1163" i="20"/>
  <c r="F1164" i="20"/>
  <c r="F1165" i="20"/>
  <c r="F1166" i="20"/>
  <c r="F1167" i="20"/>
  <c r="F1168" i="20"/>
  <c r="F1169" i="20"/>
  <c r="F1170" i="20"/>
  <c r="F1171" i="20"/>
  <c r="F1172" i="20"/>
  <c r="F1173" i="20"/>
  <c r="F1174" i="20"/>
  <c r="F1175" i="20"/>
  <c r="F1176" i="20"/>
  <c r="F1177" i="20"/>
  <c r="F1178" i="20"/>
  <c r="F1179" i="20"/>
  <c r="F1180" i="20"/>
  <c r="F1181" i="20"/>
  <c r="F1182" i="20"/>
  <c r="F1183" i="20"/>
  <c r="F1184" i="20"/>
  <c r="F1185" i="20"/>
  <c r="F1186" i="20"/>
  <c r="F1187" i="20"/>
  <c r="F1188" i="20"/>
  <c r="F1189" i="20"/>
  <c r="F1190" i="20"/>
  <c r="F1191" i="20"/>
  <c r="F1192" i="20"/>
  <c r="F1193" i="20"/>
  <c r="F1194" i="20"/>
  <c r="F1195" i="20"/>
  <c r="F1196" i="20"/>
  <c r="F1197" i="20"/>
  <c r="F1198" i="20"/>
  <c r="F1199" i="20"/>
  <c r="F1200" i="20"/>
  <c r="F1201" i="20"/>
  <c r="F1202" i="20"/>
  <c r="F1203" i="20"/>
  <c r="F1204" i="20"/>
  <c r="F1205" i="20"/>
  <c r="F1206" i="20"/>
  <c r="F1207" i="20"/>
  <c r="F1208" i="20"/>
  <c r="F1209" i="20"/>
  <c r="F1210" i="20"/>
  <c r="F1211" i="20"/>
  <c r="F1212" i="20"/>
  <c r="F1213" i="20"/>
  <c r="F1214" i="20"/>
  <c r="F1215" i="20"/>
  <c r="F1216" i="20"/>
  <c r="F1217" i="20"/>
  <c r="F1218" i="20"/>
  <c r="F1219" i="20"/>
  <c r="F1220" i="20"/>
  <c r="F1221" i="20"/>
  <c r="F1222" i="20"/>
  <c r="F1223" i="20"/>
  <c r="F1224" i="20"/>
  <c r="F1225" i="20"/>
  <c r="F1226" i="20"/>
  <c r="F1227" i="20"/>
  <c r="F1228" i="20"/>
  <c r="F1229" i="20"/>
  <c r="F1230" i="20"/>
  <c r="F1231" i="20"/>
  <c r="F1232" i="20"/>
  <c r="F1233" i="20"/>
  <c r="F1234" i="20"/>
  <c r="F1235" i="20"/>
  <c r="F1236" i="20"/>
  <c r="F1237" i="20"/>
  <c r="F1238" i="20"/>
  <c r="F1239" i="20"/>
  <c r="F1240" i="20"/>
  <c r="F1241" i="20"/>
  <c r="F1242" i="20"/>
  <c r="F1243" i="20"/>
  <c r="F1244" i="20"/>
  <c r="F1245" i="20"/>
  <c r="F2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818" i="20"/>
  <c r="E819" i="20"/>
  <c r="E820" i="20"/>
  <c r="E821" i="20"/>
  <c r="E822" i="20"/>
  <c r="E823" i="20"/>
  <c r="E824" i="20"/>
  <c r="E825" i="20"/>
  <c r="E826" i="20"/>
  <c r="E827" i="20"/>
  <c r="E828" i="20"/>
  <c r="E829" i="20"/>
  <c r="E830" i="20"/>
  <c r="E831" i="20"/>
  <c r="E832" i="20"/>
  <c r="E833" i="20"/>
  <c r="E834" i="20"/>
  <c r="E835" i="20"/>
  <c r="E836" i="20"/>
  <c r="E837" i="20"/>
  <c r="E838" i="20"/>
  <c r="E839" i="20"/>
  <c r="E840" i="20"/>
  <c r="E841" i="20"/>
  <c r="E842" i="20"/>
  <c r="E843" i="20"/>
  <c r="E844" i="20"/>
  <c r="E845" i="20"/>
  <c r="E846" i="20"/>
  <c r="E847" i="20"/>
  <c r="E848" i="20"/>
  <c r="E849" i="20"/>
  <c r="E850" i="20"/>
  <c r="E851" i="20"/>
  <c r="E852" i="20"/>
  <c r="E853" i="20"/>
  <c r="E854" i="20"/>
  <c r="E855" i="20"/>
  <c r="E856" i="20"/>
  <c r="E857" i="20"/>
  <c r="E858" i="20"/>
  <c r="E859" i="20"/>
  <c r="E860" i="20"/>
  <c r="E861" i="20"/>
  <c r="E862" i="20"/>
  <c r="E863" i="20"/>
  <c r="E864" i="20"/>
  <c r="E865" i="20"/>
  <c r="E866" i="20"/>
  <c r="E867" i="20"/>
  <c r="E868" i="20"/>
  <c r="E869" i="20"/>
  <c r="E870" i="20"/>
  <c r="E871" i="20"/>
  <c r="E872" i="20"/>
  <c r="E873" i="20"/>
  <c r="E874" i="20"/>
  <c r="E875" i="20"/>
  <c r="E876" i="20"/>
  <c r="E877" i="20"/>
  <c r="E878" i="20"/>
  <c r="E879" i="20"/>
  <c r="E880" i="20"/>
  <c r="E881" i="20"/>
  <c r="E882" i="20"/>
  <c r="E883" i="20"/>
  <c r="E884" i="20"/>
  <c r="E885" i="20"/>
  <c r="E886" i="20"/>
  <c r="E887" i="20"/>
  <c r="E888" i="20"/>
  <c r="E889" i="20"/>
  <c r="E890" i="20"/>
  <c r="E891" i="20"/>
  <c r="E892" i="20"/>
  <c r="E893" i="20"/>
  <c r="E894" i="20"/>
  <c r="E895" i="20"/>
  <c r="E896" i="20"/>
  <c r="E897" i="20"/>
  <c r="E898" i="20"/>
  <c r="E899" i="20"/>
  <c r="E900" i="20"/>
  <c r="E901" i="20"/>
  <c r="E902" i="20"/>
  <c r="E903" i="20"/>
  <c r="E904" i="20"/>
  <c r="E905" i="20"/>
  <c r="E906" i="20"/>
  <c r="E907" i="20"/>
  <c r="E908" i="20"/>
  <c r="E909" i="20"/>
  <c r="E910" i="20"/>
  <c r="E911" i="20"/>
  <c r="E912" i="20"/>
  <c r="E913" i="20"/>
  <c r="E914" i="20"/>
  <c r="E915" i="20"/>
  <c r="E916" i="20"/>
  <c r="E917" i="20"/>
  <c r="E918" i="20"/>
  <c r="E919" i="20"/>
  <c r="E920" i="20"/>
  <c r="E921" i="20"/>
  <c r="E922" i="20"/>
  <c r="E923" i="20"/>
  <c r="E924" i="20"/>
  <c r="E925" i="20"/>
  <c r="E926" i="20"/>
  <c r="E927" i="20"/>
  <c r="E928" i="20"/>
  <c r="E929" i="20"/>
  <c r="E930" i="20"/>
  <c r="E931" i="20"/>
  <c r="E932" i="20"/>
  <c r="E933" i="20"/>
  <c r="E934" i="20"/>
  <c r="E935" i="20"/>
  <c r="E936" i="20"/>
  <c r="E937" i="20"/>
  <c r="E938" i="20"/>
  <c r="E939" i="20"/>
  <c r="E940" i="20"/>
  <c r="E941" i="20"/>
  <c r="E942" i="20"/>
  <c r="E943" i="20"/>
  <c r="E944" i="20"/>
  <c r="E945" i="20"/>
  <c r="E946" i="20"/>
  <c r="E947" i="20"/>
  <c r="E948" i="20"/>
  <c r="E949" i="20"/>
  <c r="E950" i="20"/>
  <c r="E951" i="20"/>
  <c r="E952" i="20"/>
  <c r="E953" i="20"/>
  <c r="E954" i="20"/>
  <c r="E955" i="20"/>
  <c r="E956" i="20"/>
  <c r="E957" i="20"/>
  <c r="E958" i="20"/>
  <c r="E959" i="20"/>
  <c r="E960" i="20"/>
  <c r="E961" i="20"/>
  <c r="E962" i="20"/>
  <c r="E963" i="20"/>
  <c r="E964" i="20"/>
  <c r="E965" i="20"/>
  <c r="E966" i="20"/>
  <c r="E967" i="20"/>
  <c r="E968" i="20"/>
  <c r="E969" i="20"/>
  <c r="E970" i="20"/>
  <c r="E971" i="20"/>
  <c r="E972" i="20"/>
  <c r="E973" i="20"/>
  <c r="E974" i="20"/>
  <c r="E975" i="20"/>
  <c r="E976" i="20"/>
  <c r="E977" i="20"/>
  <c r="E978" i="20"/>
  <c r="E979" i="20"/>
  <c r="E980" i="20"/>
  <c r="E981" i="20"/>
  <c r="E982" i="20"/>
  <c r="E983" i="20"/>
  <c r="E984" i="20"/>
  <c r="E985" i="20"/>
  <c r="E986" i="20"/>
  <c r="E987" i="20"/>
  <c r="E988" i="20"/>
  <c r="E989" i="20"/>
  <c r="E990" i="20"/>
  <c r="E991" i="20"/>
  <c r="E992" i="20"/>
  <c r="E993" i="20"/>
  <c r="E994" i="20"/>
  <c r="E995" i="20"/>
  <c r="E996" i="20"/>
  <c r="E997" i="20"/>
  <c r="E998" i="20"/>
  <c r="E999" i="20"/>
  <c r="E1000" i="20"/>
  <c r="E1001" i="20"/>
  <c r="E1002" i="20"/>
  <c r="E1003" i="20"/>
  <c r="E1004" i="20"/>
  <c r="E1005" i="20"/>
  <c r="E1006" i="20"/>
  <c r="E1007" i="20"/>
  <c r="E1008" i="20"/>
  <c r="E1009" i="20"/>
  <c r="E1010" i="20"/>
  <c r="E1011" i="20"/>
  <c r="E1012" i="20"/>
  <c r="E1013" i="20"/>
  <c r="E1014" i="20"/>
  <c r="E1015" i="20"/>
  <c r="E1016" i="20"/>
  <c r="E1017" i="20"/>
  <c r="E1018" i="20"/>
  <c r="E1019" i="20"/>
  <c r="E1020" i="20"/>
  <c r="E1021" i="20"/>
  <c r="E1022" i="20"/>
  <c r="E1023" i="20"/>
  <c r="E1024" i="20"/>
  <c r="E1025" i="20"/>
  <c r="E1026" i="20"/>
  <c r="E1027" i="20"/>
  <c r="E1028" i="20"/>
  <c r="E1029" i="20"/>
  <c r="E1030" i="20"/>
  <c r="E1031" i="20"/>
  <c r="E1032" i="20"/>
  <c r="E1033" i="20"/>
  <c r="E1034" i="20"/>
  <c r="E1035" i="20"/>
  <c r="E1036" i="20"/>
  <c r="E1037" i="20"/>
  <c r="E1038" i="20"/>
  <c r="E1039" i="20"/>
  <c r="E1040" i="20"/>
  <c r="E1041" i="20"/>
  <c r="E1042" i="20"/>
  <c r="E1043" i="20"/>
  <c r="E1044" i="20"/>
  <c r="E1045" i="20"/>
  <c r="E1046" i="20"/>
  <c r="E1047" i="20"/>
  <c r="E1048" i="20"/>
  <c r="E1049" i="20"/>
  <c r="E1050" i="20"/>
  <c r="E1051" i="20"/>
  <c r="E1052" i="20"/>
  <c r="E1053" i="20"/>
  <c r="E1054" i="20"/>
  <c r="E1055" i="20"/>
  <c r="E1056" i="20"/>
  <c r="E1057" i="20"/>
  <c r="E1058" i="20"/>
  <c r="E1059" i="20"/>
  <c r="E1060" i="20"/>
  <c r="E1061" i="20"/>
  <c r="E1062" i="20"/>
  <c r="E1063" i="20"/>
  <c r="E1064" i="20"/>
  <c r="E1065" i="20"/>
  <c r="E1066" i="20"/>
  <c r="E1067" i="20"/>
  <c r="E1068" i="20"/>
  <c r="E1069" i="20"/>
  <c r="E1070" i="20"/>
  <c r="E1071" i="20"/>
  <c r="E1072" i="20"/>
  <c r="E1073" i="20"/>
  <c r="E1074" i="20"/>
  <c r="E1075" i="20"/>
  <c r="E1076" i="20"/>
  <c r="E1077" i="20"/>
  <c r="E1078" i="20"/>
  <c r="E1079" i="20"/>
  <c r="E1080" i="20"/>
  <c r="E1081" i="20"/>
  <c r="E1082" i="20"/>
  <c r="E1083" i="20"/>
  <c r="E1084" i="20"/>
  <c r="E1085" i="20"/>
  <c r="E1086" i="20"/>
  <c r="E1087" i="20"/>
  <c r="E1088" i="20"/>
  <c r="E1089" i="20"/>
  <c r="E1090" i="20"/>
  <c r="E1091" i="20"/>
  <c r="E1092" i="20"/>
  <c r="E1093" i="20"/>
  <c r="E1094" i="20"/>
  <c r="E1095" i="20"/>
  <c r="E1096" i="20"/>
  <c r="E1097" i="20"/>
  <c r="E1098" i="20"/>
  <c r="E1099" i="20"/>
  <c r="E1100" i="20"/>
  <c r="E1101" i="20"/>
  <c r="E1102" i="20"/>
  <c r="E1103" i="20"/>
  <c r="E1104" i="20"/>
  <c r="E1105" i="20"/>
  <c r="E1106" i="20"/>
  <c r="E1107" i="20"/>
  <c r="E1108" i="20"/>
  <c r="E1109" i="20"/>
  <c r="E1110" i="20"/>
  <c r="E1111" i="20"/>
  <c r="E1112" i="20"/>
  <c r="E1113" i="20"/>
  <c r="E1114" i="20"/>
  <c r="E1115" i="20"/>
  <c r="E1116" i="20"/>
  <c r="E1117" i="20"/>
  <c r="E1118" i="20"/>
  <c r="E1119" i="20"/>
  <c r="E1120" i="20"/>
  <c r="E1121" i="20"/>
  <c r="E1122" i="20"/>
  <c r="E1123" i="20"/>
  <c r="E1124" i="20"/>
  <c r="E1125" i="20"/>
  <c r="E1126" i="20"/>
  <c r="E1127" i="20"/>
  <c r="E1128" i="20"/>
  <c r="E1129" i="20"/>
  <c r="E1130" i="20"/>
  <c r="E1131" i="20"/>
  <c r="E1132" i="20"/>
  <c r="E1133" i="20"/>
  <c r="E1134" i="20"/>
  <c r="E1135" i="20"/>
  <c r="E1136" i="20"/>
  <c r="E1137" i="20"/>
  <c r="E1138" i="20"/>
  <c r="E1139" i="20"/>
  <c r="E1140" i="20"/>
  <c r="E1141" i="20"/>
  <c r="E1142" i="20"/>
  <c r="E1143" i="20"/>
  <c r="E1144" i="20"/>
  <c r="E1145" i="20"/>
  <c r="E1146" i="20"/>
  <c r="E1147" i="20"/>
  <c r="E1148" i="20"/>
  <c r="E1149" i="20"/>
  <c r="E1150" i="20"/>
  <c r="E1151" i="20"/>
  <c r="E1152" i="20"/>
  <c r="E1153" i="20"/>
  <c r="E1154" i="20"/>
  <c r="E1155" i="20"/>
  <c r="E1156" i="20"/>
  <c r="E1157" i="20"/>
  <c r="E1158" i="20"/>
  <c r="E1159" i="20"/>
  <c r="E1160" i="20"/>
  <c r="E1161" i="20"/>
  <c r="E1162" i="20"/>
  <c r="E1163" i="20"/>
  <c r="E1164" i="20"/>
  <c r="E1165" i="20"/>
  <c r="E1166" i="20"/>
  <c r="E1167" i="20"/>
  <c r="E1168" i="20"/>
  <c r="E1169" i="20"/>
  <c r="E1170" i="20"/>
  <c r="E1171" i="20"/>
  <c r="E1172" i="20"/>
  <c r="E1173" i="20"/>
  <c r="E1174" i="20"/>
  <c r="E1175" i="20"/>
  <c r="E1176" i="20"/>
  <c r="E1177" i="20"/>
  <c r="E1178" i="20"/>
  <c r="E1179" i="20"/>
  <c r="E1180" i="20"/>
  <c r="E1181" i="20"/>
  <c r="E1182" i="20"/>
  <c r="E1183" i="20"/>
  <c r="E1184" i="20"/>
  <c r="E1185" i="20"/>
  <c r="E1186" i="20"/>
  <c r="E1187" i="20"/>
  <c r="E1188" i="20"/>
  <c r="E1189" i="20"/>
  <c r="E1190" i="20"/>
  <c r="E1191" i="20"/>
  <c r="E1192" i="20"/>
  <c r="E1193" i="20"/>
  <c r="E1194" i="20"/>
  <c r="E1195" i="20"/>
  <c r="E1196" i="20"/>
  <c r="E1197" i="20"/>
  <c r="E1198" i="20"/>
  <c r="E1199" i="20"/>
  <c r="E1200" i="20"/>
  <c r="E1201" i="20"/>
  <c r="E1202" i="20"/>
  <c r="E1203" i="20"/>
  <c r="E1204" i="20"/>
  <c r="E1205" i="20"/>
  <c r="E1206" i="20"/>
  <c r="E1207" i="20"/>
  <c r="E1208" i="20"/>
  <c r="E1209" i="20"/>
  <c r="E1210" i="20"/>
  <c r="E1211" i="20"/>
  <c r="E1212" i="20"/>
  <c r="E1213" i="20"/>
  <c r="E1214" i="20"/>
  <c r="E1215" i="20"/>
  <c r="E1216" i="20"/>
  <c r="E1217" i="20"/>
  <c r="E1218" i="20"/>
  <c r="E1219" i="20"/>
  <c r="E1220" i="20"/>
  <c r="E1221" i="20"/>
  <c r="E1222" i="20"/>
  <c r="E1223" i="20"/>
  <c r="E1224" i="20"/>
  <c r="E1225" i="20"/>
  <c r="E1226" i="20"/>
  <c r="E1227" i="20"/>
  <c r="E1228" i="20"/>
  <c r="E1229" i="20"/>
  <c r="E1230" i="20"/>
  <c r="E1231" i="20"/>
  <c r="E1232" i="20"/>
  <c r="E1233" i="20"/>
  <c r="E1234" i="20"/>
  <c r="E1235" i="20"/>
  <c r="E1236" i="20"/>
  <c r="E1237" i="20"/>
  <c r="E1238" i="20"/>
  <c r="E1239" i="20"/>
  <c r="E1240" i="20"/>
  <c r="E1241" i="20"/>
  <c r="E1242" i="20"/>
  <c r="E1243" i="20"/>
  <c r="E1244" i="20"/>
  <c r="E1245" i="20"/>
  <c r="E11" i="20"/>
  <c r="C1245" i="20"/>
  <c r="D1245" i="20" s="1"/>
  <c r="D1244" i="20"/>
  <c r="C1244" i="20"/>
  <c r="C1243" i="20"/>
  <c r="D1243" i="20" s="1"/>
  <c r="C1242" i="20"/>
  <c r="D1242" i="20" s="1"/>
  <c r="C1241" i="20"/>
  <c r="D1241" i="20" s="1"/>
  <c r="D1240" i="20"/>
  <c r="C1240" i="20"/>
  <c r="C1239" i="20"/>
  <c r="D1239" i="20" s="1"/>
  <c r="D1238" i="20"/>
  <c r="C1238" i="20"/>
  <c r="D1237" i="20"/>
  <c r="C1237" i="20"/>
  <c r="C1236" i="20"/>
  <c r="D1236" i="20" s="1"/>
  <c r="D1235" i="20"/>
  <c r="C1235" i="20"/>
  <c r="D1234" i="20"/>
  <c r="C1234" i="20"/>
  <c r="C1233" i="20"/>
  <c r="D1233" i="20" s="1"/>
  <c r="D1232" i="20"/>
  <c r="C1232" i="20"/>
  <c r="C1231" i="20"/>
  <c r="D1231" i="20" s="1"/>
  <c r="C1230" i="20"/>
  <c r="D1230" i="20" s="1"/>
  <c r="D1229" i="20"/>
  <c r="C1229" i="20"/>
  <c r="C1228" i="20"/>
  <c r="D1228" i="20" s="1"/>
  <c r="D1227" i="20"/>
  <c r="C1227" i="20"/>
  <c r="D1226" i="20"/>
  <c r="C1226" i="20"/>
  <c r="C1225" i="20"/>
  <c r="D1225" i="20" s="1"/>
  <c r="C1224" i="20"/>
  <c r="D1224" i="20" s="1"/>
  <c r="C1223" i="20"/>
  <c r="D1223" i="20" s="1"/>
  <c r="D1222" i="20"/>
  <c r="C1222" i="20"/>
  <c r="D1221" i="20"/>
  <c r="C1221" i="20"/>
  <c r="D1220" i="20"/>
  <c r="C1220" i="20"/>
  <c r="D1219" i="20"/>
  <c r="C1219" i="20"/>
  <c r="C1218" i="20"/>
  <c r="D1218" i="20" s="1"/>
  <c r="D1217" i="20"/>
  <c r="C1217" i="20"/>
  <c r="C1216" i="20"/>
  <c r="D1216" i="20" s="1"/>
  <c r="C1215" i="20"/>
  <c r="D1215" i="20" s="1"/>
  <c r="D1214" i="20"/>
  <c r="C1214" i="20"/>
  <c r="C1213" i="20"/>
  <c r="D1213" i="20" s="1"/>
  <c r="C1212" i="20"/>
  <c r="D1212" i="20" s="1"/>
  <c r="D1211" i="20"/>
  <c r="C1211" i="20"/>
  <c r="C1210" i="20"/>
  <c r="D1210" i="20" s="1"/>
  <c r="D1209" i="20"/>
  <c r="C1209" i="20"/>
  <c r="D1208" i="20"/>
  <c r="C1208" i="20"/>
  <c r="D1207" i="20"/>
  <c r="C1207" i="20"/>
  <c r="C1206" i="20"/>
  <c r="D1206" i="20" s="1"/>
  <c r="C1205" i="20"/>
  <c r="D1205" i="20" s="1"/>
  <c r="D1204" i="20"/>
  <c r="C1204" i="20"/>
  <c r="C1203" i="20"/>
  <c r="D1203" i="20" s="1"/>
  <c r="D1202" i="20"/>
  <c r="C1202" i="20"/>
  <c r="D1201" i="20"/>
  <c r="C1201" i="20"/>
  <c r="C1200" i="20"/>
  <c r="D1200" i="20" s="1"/>
  <c r="D1199" i="20"/>
  <c r="C1199" i="20"/>
  <c r="D1198" i="20"/>
  <c r="C1198" i="20"/>
  <c r="C1197" i="20"/>
  <c r="D1197" i="20" s="1"/>
  <c r="D1196" i="20"/>
  <c r="C1196" i="20"/>
  <c r="C1195" i="20"/>
  <c r="D1195" i="20" s="1"/>
  <c r="C1194" i="20"/>
  <c r="D1194" i="20" s="1"/>
  <c r="C1193" i="20"/>
  <c r="D1193" i="20" s="1"/>
  <c r="C1192" i="20"/>
  <c r="D1192" i="20" s="1"/>
  <c r="D1191" i="20"/>
  <c r="C1191" i="20"/>
  <c r="D1190" i="20"/>
  <c r="C1190" i="20"/>
  <c r="C1189" i="20"/>
  <c r="D1189" i="20" s="1"/>
  <c r="C1188" i="20"/>
  <c r="D1188" i="20" s="1"/>
  <c r="C1187" i="20"/>
  <c r="D1187" i="20" s="1"/>
  <c r="D1186" i="20"/>
  <c r="C1186" i="20"/>
  <c r="D1185" i="20"/>
  <c r="C1185" i="20"/>
  <c r="D1184" i="20"/>
  <c r="C1184" i="20"/>
  <c r="D1183" i="20"/>
  <c r="C1183" i="20"/>
  <c r="C1182" i="20"/>
  <c r="D1182" i="20" s="1"/>
  <c r="C1181" i="20"/>
  <c r="D1181" i="20" s="1"/>
  <c r="D1180" i="20"/>
  <c r="C1180" i="20"/>
  <c r="C1179" i="20"/>
  <c r="D1179" i="20" s="1"/>
  <c r="D1178" i="20"/>
  <c r="C1178" i="20"/>
  <c r="C1177" i="20"/>
  <c r="D1177" i="20" s="1"/>
  <c r="C1176" i="20"/>
  <c r="D1176" i="20" s="1"/>
  <c r="D1175" i="20"/>
  <c r="C1175" i="20"/>
  <c r="C1174" i="20"/>
  <c r="D1174" i="20" s="1"/>
  <c r="D1173" i="20"/>
  <c r="C1173" i="20"/>
  <c r="D1172" i="20"/>
  <c r="C1172" i="20"/>
  <c r="C1171" i="20"/>
  <c r="D1171" i="20" s="1"/>
  <c r="C1170" i="20"/>
  <c r="D1170" i="20" s="1"/>
  <c r="C1169" i="20"/>
  <c r="D1169" i="20" s="1"/>
  <c r="D1168" i="20"/>
  <c r="C1168" i="20"/>
  <c r="C1167" i="20"/>
  <c r="D1167" i="20" s="1"/>
  <c r="D1166" i="20"/>
  <c r="C1166" i="20"/>
  <c r="D1165" i="20"/>
  <c r="C1165" i="20"/>
  <c r="C1164" i="20"/>
  <c r="D1164" i="20" s="1"/>
  <c r="D1163" i="20"/>
  <c r="C1163" i="20"/>
  <c r="D1162" i="20"/>
  <c r="C1162" i="20"/>
  <c r="D1161" i="20"/>
  <c r="C1161" i="20"/>
  <c r="D1160" i="20"/>
  <c r="C1160" i="20"/>
  <c r="D1159" i="20"/>
  <c r="C1159" i="20"/>
  <c r="C1158" i="20"/>
  <c r="D1158" i="20" s="1"/>
  <c r="D1157" i="20"/>
  <c r="C1157" i="20"/>
  <c r="C1156" i="20"/>
  <c r="D1156" i="20" s="1"/>
  <c r="D1155" i="20"/>
  <c r="C1155" i="20"/>
  <c r="D1154" i="20"/>
  <c r="C1154" i="20"/>
  <c r="C1153" i="20"/>
  <c r="D1153" i="20" s="1"/>
  <c r="C1152" i="20"/>
  <c r="D1152" i="20" s="1"/>
  <c r="C1151" i="20"/>
  <c r="D1151" i="20" s="1"/>
  <c r="D1150" i="20"/>
  <c r="C1150" i="20"/>
  <c r="D1149" i="20"/>
  <c r="C1149" i="20"/>
  <c r="D1148" i="20"/>
  <c r="C1148" i="20"/>
  <c r="D1147" i="20"/>
  <c r="C1147" i="20"/>
  <c r="C1146" i="20"/>
  <c r="D1146" i="20" s="1"/>
  <c r="D1145" i="20"/>
  <c r="C1145" i="20"/>
  <c r="D1144" i="20"/>
  <c r="C1144" i="20"/>
  <c r="C1143" i="20"/>
  <c r="D1143" i="20" s="1"/>
  <c r="D1142" i="20"/>
  <c r="C1142" i="20"/>
  <c r="C1141" i="20"/>
  <c r="D1141" i="20" s="1"/>
  <c r="C1140" i="20"/>
  <c r="D1140" i="20" s="1"/>
  <c r="D1139" i="20"/>
  <c r="C1139" i="20"/>
  <c r="C1138" i="20"/>
  <c r="D1138" i="20" s="1"/>
  <c r="D1137" i="20"/>
  <c r="C1137" i="20"/>
  <c r="D1136" i="20"/>
  <c r="C1136" i="20"/>
  <c r="D1135" i="20"/>
  <c r="C1135" i="20"/>
  <c r="C1134" i="20"/>
  <c r="D1134" i="20" s="1"/>
  <c r="C1133" i="20"/>
  <c r="D1133" i="20" s="1"/>
  <c r="D1132" i="20"/>
  <c r="C1132" i="20"/>
  <c r="C1131" i="20"/>
  <c r="D1131" i="20" s="1"/>
  <c r="D1130" i="20"/>
  <c r="C1130" i="20"/>
  <c r="D1129" i="20"/>
  <c r="C1129" i="20"/>
  <c r="C1128" i="20"/>
  <c r="D1128" i="20" s="1"/>
  <c r="D1127" i="20"/>
  <c r="C1127" i="20"/>
  <c r="D1126" i="20"/>
  <c r="C1126" i="20"/>
  <c r="C1125" i="20"/>
  <c r="D1125" i="20" s="1"/>
  <c r="D1124" i="20"/>
  <c r="C1124" i="20"/>
  <c r="C1123" i="20"/>
  <c r="D1123" i="20" s="1"/>
  <c r="C1122" i="20"/>
  <c r="D1122" i="20" s="1"/>
  <c r="C1121" i="20"/>
  <c r="D1121" i="20" s="1"/>
  <c r="C1120" i="20"/>
  <c r="D1120" i="20" s="1"/>
  <c r="D1119" i="20"/>
  <c r="C1119" i="20"/>
  <c r="D1118" i="20"/>
  <c r="C1118" i="20"/>
  <c r="C1117" i="20"/>
  <c r="D1117" i="20" s="1"/>
  <c r="C1116" i="20"/>
  <c r="D1116" i="20" s="1"/>
  <c r="C1115" i="20"/>
  <c r="D1115" i="20" s="1"/>
  <c r="D1114" i="20"/>
  <c r="C1114" i="20"/>
  <c r="D1113" i="20"/>
  <c r="C1113" i="20"/>
  <c r="C1112" i="20"/>
  <c r="D1112" i="20" s="1"/>
  <c r="D1111" i="20"/>
  <c r="C1111" i="20"/>
  <c r="C1110" i="20"/>
  <c r="D1110" i="20" s="1"/>
  <c r="C1109" i="20"/>
  <c r="D1109" i="20" s="1"/>
  <c r="C1108" i="20"/>
  <c r="D1108" i="20" s="1"/>
  <c r="C1107" i="20"/>
  <c r="D1107" i="20" s="1"/>
  <c r="D1106" i="20"/>
  <c r="C1106" i="20"/>
  <c r="C1105" i="20"/>
  <c r="D1105" i="20" s="1"/>
  <c r="C1104" i="20"/>
  <c r="D1104" i="20" s="1"/>
  <c r="D1103" i="20"/>
  <c r="C1103" i="20"/>
  <c r="C1102" i="20"/>
  <c r="D1102" i="20" s="1"/>
  <c r="D1101" i="20"/>
  <c r="C1101" i="20"/>
  <c r="D1100" i="20"/>
  <c r="C1100" i="20"/>
  <c r="C1099" i="20"/>
  <c r="D1099" i="20" s="1"/>
  <c r="C1098" i="20"/>
  <c r="D1098" i="20" s="1"/>
  <c r="C1097" i="20"/>
  <c r="D1097" i="20" s="1"/>
  <c r="C1096" i="20"/>
  <c r="D1096" i="20" s="1"/>
  <c r="D1095" i="20"/>
  <c r="C1095" i="20"/>
  <c r="C1094" i="20"/>
  <c r="D1094" i="20" s="1"/>
  <c r="D1093" i="20"/>
  <c r="C1093" i="20"/>
  <c r="C1092" i="20"/>
  <c r="D1092" i="20" s="1"/>
  <c r="D1091" i="20"/>
  <c r="C1091" i="20"/>
  <c r="C1090" i="20"/>
  <c r="D1090" i="20" s="1"/>
  <c r="C1089" i="20"/>
  <c r="D1089" i="20" s="1"/>
  <c r="D1088" i="20"/>
  <c r="C1088" i="20"/>
  <c r="D1087" i="20"/>
  <c r="C1087" i="20"/>
  <c r="C1086" i="20"/>
  <c r="D1086" i="20" s="1"/>
  <c r="D1085" i="20"/>
  <c r="C1085" i="20"/>
  <c r="C1084" i="20"/>
  <c r="D1084" i="20" s="1"/>
  <c r="C1083" i="20"/>
  <c r="D1083" i="20" s="1"/>
  <c r="C1082" i="20"/>
  <c r="D1082" i="20" s="1"/>
  <c r="C1081" i="20"/>
  <c r="D1081" i="20" s="1"/>
  <c r="C1080" i="20"/>
  <c r="D1080" i="20" s="1"/>
  <c r="C1079" i="20"/>
  <c r="D1079" i="20" s="1"/>
  <c r="D1078" i="20"/>
  <c r="C1078" i="20"/>
  <c r="D1077" i="20"/>
  <c r="C1077" i="20"/>
  <c r="D1076" i="20"/>
  <c r="C1076" i="20"/>
  <c r="D1075" i="20"/>
  <c r="C1075" i="20"/>
  <c r="C1074" i="20"/>
  <c r="D1074" i="20" s="1"/>
  <c r="D1073" i="20"/>
  <c r="C1073" i="20"/>
  <c r="C1072" i="20"/>
  <c r="D1072" i="20" s="1"/>
  <c r="C1071" i="20"/>
  <c r="D1071" i="20" s="1"/>
  <c r="D1070" i="20"/>
  <c r="C1070" i="20"/>
  <c r="D1069" i="20"/>
  <c r="C1069" i="20"/>
  <c r="C1068" i="20"/>
  <c r="D1068" i="20" s="1"/>
  <c r="D1067" i="20"/>
  <c r="C1067" i="20"/>
  <c r="C1066" i="20"/>
  <c r="D1066" i="20" s="1"/>
  <c r="D1065" i="20"/>
  <c r="C1065" i="20"/>
  <c r="C1064" i="20"/>
  <c r="D1064" i="20" s="1"/>
  <c r="D1063" i="20"/>
  <c r="C1063" i="20"/>
  <c r="C1062" i="20"/>
  <c r="D1062" i="20" s="1"/>
  <c r="C1061" i="20"/>
  <c r="D1061" i="20" s="1"/>
  <c r="D1060" i="20"/>
  <c r="C1060" i="20"/>
  <c r="D1059" i="20"/>
  <c r="C1059" i="20"/>
  <c r="C1058" i="20"/>
  <c r="D1058" i="20" s="1"/>
  <c r="C1057" i="20"/>
  <c r="D1057" i="20" s="1"/>
  <c r="C1056" i="20"/>
  <c r="D1056" i="20" s="1"/>
  <c r="D1055" i="20"/>
  <c r="C1055" i="20"/>
  <c r="C1054" i="20"/>
  <c r="D1054" i="20" s="1"/>
  <c r="C1053" i="20"/>
  <c r="D1053" i="20" s="1"/>
  <c r="D1052" i="20"/>
  <c r="C1052" i="20"/>
  <c r="D1051" i="20"/>
  <c r="C1051" i="20"/>
  <c r="C1050" i="20"/>
  <c r="D1050" i="20" s="1"/>
  <c r="C1049" i="20"/>
  <c r="D1049" i="20" s="1"/>
  <c r="C1048" i="20"/>
  <c r="D1048" i="20" s="1"/>
  <c r="D1047" i="20"/>
  <c r="C1047" i="20"/>
  <c r="D1046" i="20"/>
  <c r="C1046" i="20"/>
  <c r="C1045" i="20"/>
  <c r="D1045" i="20" s="1"/>
  <c r="C1044" i="20"/>
  <c r="D1044" i="20" s="1"/>
  <c r="D1043" i="20"/>
  <c r="C1043" i="20"/>
  <c r="D1042" i="20"/>
  <c r="C1042" i="20"/>
  <c r="C1041" i="20"/>
  <c r="D1041" i="20" s="1"/>
  <c r="C1040" i="20"/>
  <c r="D1040" i="20" s="1"/>
  <c r="D1039" i="20"/>
  <c r="C1039" i="20"/>
  <c r="C1038" i="20"/>
  <c r="D1038" i="20" s="1"/>
  <c r="C1037" i="20"/>
  <c r="D1037" i="20" s="1"/>
  <c r="C1036" i="20"/>
  <c r="D1036" i="20" s="1"/>
  <c r="C1035" i="20"/>
  <c r="D1035" i="20" s="1"/>
  <c r="D1034" i="20"/>
  <c r="C1034" i="20"/>
  <c r="C1033" i="20"/>
  <c r="D1033" i="20" s="1"/>
  <c r="C1032" i="20"/>
  <c r="D1032" i="20" s="1"/>
  <c r="C1031" i="20"/>
  <c r="D1031" i="20" s="1"/>
  <c r="C1030" i="20"/>
  <c r="D1030" i="20" s="1"/>
  <c r="D1029" i="20"/>
  <c r="C1029" i="20"/>
  <c r="C1028" i="20"/>
  <c r="D1028" i="20" s="1"/>
  <c r="C1027" i="20"/>
  <c r="D1027" i="20" s="1"/>
  <c r="C1026" i="20"/>
  <c r="D1026" i="20" s="1"/>
  <c r="C1025" i="20"/>
  <c r="D1025" i="20" s="1"/>
  <c r="C1024" i="20"/>
  <c r="D1024" i="20" s="1"/>
  <c r="C1023" i="20"/>
  <c r="D1023" i="20" s="1"/>
  <c r="C1022" i="20"/>
  <c r="D1022" i="20" s="1"/>
  <c r="D1021" i="20"/>
  <c r="C1021" i="20"/>
  <c r="C1020" i="20"/>
  <c r="D1020" i="20" s="1"/>
  <c r="D1019" i="20"/>
  <c r="C1019" i="20"/>
  <c r="C1018" i="20"/>
  <c r="D1018" i="20" s="1"/>
  <c r="D1017" i="20"/>
  <c r="C1017" i="20"/>
  <c r="D1016" i="20"/>
  <c r="C1016" i="20"/>
  <c r="C1015" i="20"/>
  <c r="D1015" i="20" s="1"/>
  <c r="C1014" i="20"/>
  <c r="D1014" i="20" s="1"/>
  <c r="C1013" i="20"/>
  <c r="D1013" i="20" s="1"/>
  <c r="C1012" i="20"/>
  <c r="D1012" i="20" s="1"/>
  <c r="C1011" i="20"/>
  <c r="D1011" i="20" s="1"/>
  <c r="C1010" i="20"/>
  <c r="D1010" i="20" s="1"/>
  <c r="C1009" i="20"/>
  <c r="D1009" i="20" s="1"/>
  <c r="C1008" i="20"/>
  <c r="D1008" i="20" s="1"/>
  <c r="C1007" i="20"/>
  <c r="D1007" i="20" s="1"/>
  <c r="D1006" i="20"/>
  <c r="C1006" i="20"/>
  <c r="C1005" i="20"/>
  <c r="D1005" i="20" s="1"/>
  <c r="D1004" i="20"/>
  <c r="C1004" i="20"/>
  <c r="D1003" i="20"/>
  <c r="C1003" i="20"/>
  <c r="C1002" i="20"/>
  <c r="D1002" i="20" s="1"/>
  <c r="D1001" i="20"/>
  <c r="C1001" i="20"/>
  <c r="D1000" i="20"/>
  <c r="C1000" i="20"/>
  <c r="C999" i="20"/>
  <c r="D999" i="20" s="1"/>
  <c r="C998" i="20"/>
  <c r="D998" i="20" s="1"/>
  <c r="D997" i="20"/>
  <c r="C997" i="20"/>
  <c r="C996" i="20"/>
  <c r="D996" i="20" s="1"/>
  <c r="C995" i="20"/>
  <c r="D995" i="20" s="1"/>
  <c r="C994" i="20"/>
  <c r="D994" i="20" s="1"/>
  <c r="D993" i="20"/>
  <c r="C993" i="20"/>
  <c r="D992" i="20"/>
  <c r="C992" i="20"/>
  <c r="C991" i="20"/>
  <c r="D991" i="20" s="1"/>
  <c r="C990" i="20"/>
  <c r="D990" i="20" s="1"/>
  <c r="C989" i="20"/>
  <c r="D989" i="20" s="1"/>
  <c r="D988" i="20"/>
  <c r="C988" i="20"/>
  <c r="C987" i="20"/>
  <c r="D987" i="20" s="1"/>
  <c r="C986" i="20"/>
  <c r="D986" i="20" s="1"/>
  <c r="C985" i="20"/>
  <c r="D985" i="20" s="1"/>
  <c r="C984" i="20"/>
  <c r="D984" i="20" s="1"/>
  <c r="D983" i="20"/>
  <c r="C983" i="20"/>
  <c r="C982" i="20"/>
  <c r="D982" i="20" s="1"/>
  <c r="C981" i="20"/>
  <c r="D981" i="20" s="1"/>
  <c r="D980" i="20"/>
  <c r="C980" i="20"/>
  <c r="C979" i="20"/>
  <c r="D979" i="20" s="1"/>
  <c r="C978" i="20"/>
  <c r="D978" i="20" s="1"/>
  <c r="C977" i="20"/>
  <c r="D977" i="20" s="1"/>
  <c r="C976" i="20"/>
  <c r="D976" i="20" s="1"/>
  <c r="D975" i="20"/>
  <c r="C975" i="20"/>
  <c r="D974" i="20"/>
  <c r="C974" i="20"/>
  <c r="C973" i="20"/>
  <c r="D973" i="20" s="1"/>
  <c r="C972" i="20"/>
  <c r="D972" i="20" s="1"/>
  <c r="C971" i="20"/>
  <c r="D971" i="20" s="1"/>
  <c r="D970" i="20"/>
  <c r="C970" i="20"/>
  <c r="C969" i="20"/>
  <c r="D969" i="20" s="1"/>
  <c r="C968" i="20"/>
  <c r="D968" i="20" s="1"/>
  <c r="D967" i="20"/>
  <c r="C967" i="20"/>
  <c r="C966" i="20"/>
  <c r="D966" i="20" s="1"/>
  <c r="D965" i="20"/>
  <c r="C965" i="20"/>
  <c r="C964" i="20"/>
  <c r="D964" i="20" s="1"/>
  <c r="C963" i="20"/>
  <c r="D963" i="20" s="1"/>
  <c r="D962" i="20"/>
  <c r="C962" i="20"/>
  <c r="D961" i="20"/>
  <c r="C961" i="20"/>
  <c r="C960" i="20"/>
  <c r="D960" i="20" s="1"/>
  <c r="D959" i="20"/>
  <c r="C959" i="20"/>
  <c r="D958" i="20"/>
  <c r="C958" i="20"/>
  <c r="D957" i="20"/>
  <c r="C957" i="20"/>
  <c r="C956" i="20"/>
  <c r="D956" i="20" s="1"/>
  <c r="C955" i="20"/>
  <c r="D955" i="20" s="1"/>
  <c r="C954" i="20"/>
  <c r="D954" i="20" s="1"/>
  <c r="C953" i="20"/>
  <c r="D953" i="20" s="1"/>
  <c r="C952" i="20"/>
  <c r="D952" i="20" s="1"/>
  <c r="C951" i="20"/>
  <c r="D951" i="20" s="1"/>
  <c r="C950" i="20"/>
  <c r="D950" i="20" s="1"/>
  <c r="D949" i="20"/>
  <c r="C949" i="20"/>
  <c r="C948" i="20"/>
  <c r="D948" i="20" s="1"/>
  <c r="D947" i="20"/>
  <c r="C947" i="20"/>
  <c r="C946" i="20"/>
  <c r="D946" i="20" s="1"/>
  <c r="C945" i="20"/>
  <c r="D945" i="20" s="1"/>
  <c r="D944" i="20"/>
  <c r="C944" i="20"/>
  <c r="C943" i="20"/>
  <c r="D943" i="20" s="1"/>
  <c r="C942" i="20"/>
  <c r="D942" i="20" s="1"/>
  <c r="C941" i="20"/>
  <c r="D941" i="20" s="1"/>
  <c r="C940" i="20"/>
  <c r="D940" i="20" s="1"/>
  <c r="D939" i="20"/>
  <c r="C939" i="20"/>
  <c r="D938" i="20"/>
  <c r="C938" i="20"/>
  <c r="C937" i="20"/>
  <c r="D937" i="20" s="1"/>
  <c r="C936" i="20"/>
  <c r="D936" i="20" s="1"/>
  <c r="C935" i="20"/>
  <c r="D935" i="20" s="1"/>
  <c r="D934" i="20"/>
  <c r="C934" i="20"/>
  <c r="C933" i="20"/>
  <c r="D933" i="20" s="1"/>
  <c r="C932" i="20"/>
  <c r="D932" i="20" s="1"/>
  <c r="D931" i="20"/>
  <c r="C931" i="20"/>
  <c r="C930" i="20"/>
  <c r="D930" i="20" s="1"/>
  <c r="D929" i="20"/>
  <c r="C929" i="20"/>
  <c r="D928" i="20"/>
  <c r="C928" i="20"/>
  <c r="C927" i="20"/>
  <c r="D927" i="20" s="1"/>
  <c r="C926" i="20"/>
  <c r="D926" i="20" s="1"/>
  <c r="D925" i="20"/>
  <c r="C925" i="20"/>
  <c r="C924" i="20"/>
  <c r="D924" i="20" s="1"/>
  <c r="C923" i="20"/>
  <c r="D923" i="20" s="1"/>
  <c r="C922" i="20"/>
  <c r="D922" i="20" s="1"/>
  <c r="D921" i="20"/>
  <c r="C921" i="20"/>
  <c r="D920" i="20"/>
  <c r="C920" i="20"/>
  <c r="C919" i="20"/>
  <c r="D919" i="20" s="1"/>
  <c r="C918" i="20"/>
  <c r="D918" i="20" s="1"/>
  <c r="C917" i="20"/>
  <c r="D917" i="20" s="1"/>
  <c r="D916" i="20"/>
  <c r="C916" i="20"/>
  <c r="D915" i="20"/>
  <c r="C915" i="20"/>
  <c r="C914" i="20"/>
  <c r="D914" i="20" s="1"/>
  <c r="C913" i="20"/>
  <c r="D913" i="20" s="1"/>
  <c r="C912" i="20"/>
  <c r="D912" i="20" s="1"/>
  <c r="D911" i="20"/>
  <c r="C911" i="20"/>
  <c r="C910" i="20"/>
  <c r="D910" i="20" s="1"/>
  <c r="C909" i="20"/>
  <c r="D909" i="20" s="1"/>
  <c r="D908" i="20"/>
  <c r="C908" i="20"/>
  <c r="D907" i="20"/>
  <c r="C907" i="20"/>
  <c r="C906" i="20"/>
  <c r="D906" i="20" s="1"/>
  <c r="C905" i="20"/>
  <c r="D905" i="20" s="1"/>
  <c r="C904" i="20"/>
  <c r="D904" i="20" s="1"/>
  <c r="D903" i="20"/>
  <c r="C903" i="20"/>
  <c r="C902" i="20"/>
  <c r="D902" i="20" s="1"/>
  <c r="C901" i="20"/>
  <c r="D901" i="20" s="1"/>
  <c r="C900" i="20"/>
  <c r="D900" i="20" s="1"/>
  <c r="D899" i="20"/>
  <c r="C899" i="20"/>
  <c r="D898" i="20"/>
  <c r="C898" i="20"/>
  <c r="C897" i="20"/>
  <c r="D897" i="20" s="1"/>
  <c r="C896" i="20"/>
  <c r="D896" i="20" s="1"/>
  <c r="D895" i="20"/>
  <c r="C895" i="20"/>
  <c r="C894" i="20"/>
  <c r="D894" i="20" s="1"/>
  <c r="C893" i="20"/>
  <c r="D893" i="20" s="1"/>
  <c r="C892" i="20"/>
  <c r="D892" i="20" s="1"/>
  <c r="C891" i="20"/>
  <c r="D891" i="20" s="1"/>
  <c r="D890" i="20"/>
  <c r="C890" i="20"/>
  <c r="D889" i="20"/>
  <c r="C889" i="20"/>
  <c r="C888" i="20"/>
  <c r="D888" i="20" s="1"/>
  <c r="C887" i="20"/>
  <c r="D887" i="20" s="1"/>
  <c r="C886" i="20"/>
  <c r="D886" i="20" s="1"/>
  <c r="D885" i="20"/>
  <c r="C885" i="20"/>
  <c r="C884" i="20"/>
  <c r="D884" i="20" s="1"/>
  <c r="C883" i="20"/>
  <c r="D883" i="20" s="1"/>
  <c r="C882" i="20"/>
  <c r="D882" i="20" s="1"/>
  <c r="C881" i="20"/>
  <c r="D881" i="20" s="1"/>
  <c r="D880" i="20"/>
  <c r="C880" i="20"/>
  <c r="C879" i="20"/>
  <c r="D879" i="20" s="1"/>
  <c r="C878" i="20"/>
  <c r="D878" i="20" s="1"/>
  <c r="D877" i="20"/>
  <c r="C877" i="20"/>
  <c r="C876" i="20"/>
  <c r="D876" i="20" s="1"/>
  <c r="D875" i="20"/>
  <c r="C875" i="20"/>
  <c r="C874" i="20"/>
  <c r="D874" i="20" s="1"/>
  <c r="D873" i="20"/>
  <c r="C873" i="20"/>
  <c r="D872" i="20"/>
  <c r="C872" i="20"/>
  <c r="C871" i="20"/>
  <c r="D871" i="20" s="1"/>
  <c r="C870" i="20"/>
  <c r="D870" i="20" s="1"/>
  <c r="C869" i="20"/>
  <c r="D869" i="20" s="1"/>
  <c r="C868" i="20"/>
  <c r="D868" i="20" s="1"/>
  <c r="C867" i="20"/>
  <c r="D867" i="20" s="1"/>
  <c r="D866" i="20"/>
  <c r="C866" i="20"/>
  <c r="C865" i="20"/>
  <c r="D865" i="20" s="1"/>
  <c r="C864" i="20"/>
  <c r="D864" i="20" s="1"/>
  <c r="C863" i="20"/>
  <c r="D863" i="20" s="1"/>
  <c r="D862" i="20"/>
  <c r="C862" i="20"/>
  <c r="C861" i="20"/>
  <c r="D861" i="20" s="1"/>
  <c r="C860" i="20"/>
  <c r="D860" i="20" s="1"/>
  <c r="D859" i="20"/>
  <c r="C859" i="20"/>
  <c r="C858" i="20"/>
  <c r="D858" i="20" s="1"/>
  <c r="D857" i="20"/>
  <c r="C857" i="20"/>
  <c r="C856" i="20"/>
  <c r="D856" i="20" s="1"/>
  <c r="C855" i="20"/>
  <c r="D855" i="20" s="1"/>
  <c r="C854" i="20"/>
  <c r="D854" i="20" s="1"/>
  <c r="C853" i="20"/>
  <c r="D853" i="20" s="1"/>
  <c r="C852" i="20"/>
  <c r="D852" i="20" s="1"/>
  <c r="C851" i="20"/>
  <c r="D851" i="20" s="1"/>
  <c r="C850" i="20"/>
  <c r="D850" i="20" s="1"/>
  <c r="D849" i="20"/>
  <c r="C849" i="20"/>
  <c r="C848" i="20"/>
  <c r="D848" i="20" s="1"/>
  <c r="D847" i="20"/>
  <c r="C847" i="20"/>
  <c r="C846" i="20"/>
  <c r="D846" i="20" s="1"/>
  <c r="C845" i="20"/>
  <c r="D845" i="20" s="1"/>
  <c r="D844" i="20"/>
  <c r="C844" i="20"/>
  <c r="D843" i="20"/>
  <c r="C843" i="20"/>
  <c r="C842" i="20"/>
  <c r="D842" i="20" s="1"/>
  <c r="C841" i="20"/>
  <c r="D841" i="20" s="1"/>
  <c r="C840" i="20"/>
  <c r="D840" i="20" s="1"/>
  <c r="D839" i="20"/>
  <c r="C839" i="20"/>
  <c r="C838" i="20"/>
  <c r="D838" i="20" s="1"/>
  <c r="C837" i="20"/>
  <c r="D837" i="20" s="1"/>
  <c r="D836" i="20"/>
  <c r="C836" i="20"/>
  <c r="D835" i="20"/>
  <c r="C835" i="20"/>
  <c r="C834" i="20"/>
  <c r="D834" i="20" s="1"/>
  <c r="C833" i="20"/>
  <c r="D833" i="20" s="1"/>
  <c r="C832" i="20"/>
  <c r="D832" i="20" s="1"/>
  <c r="D831" i="20"/>
  <c r="C831" i="20"/>
  <c r="D830" i="20"/>
  <c r="C830" i="20"/>
  <c r="C829" i="20"/>
  <c r="D829" i="20" s="1"/>
  <c r="C828" i="20"/>
  <c r="D828" i="20" s="1"/>
  <c r="D827" i="20"/>
  <c r="C827" i="20"/>
  <c r="D826" i="20"/>
  <c r="C826" i="20"/>
  <c r="C825" i="20"/>
  <c r="D825" i="20" s="1"/>
  <c r="C824" i="20"/>
  <c r="D824" i="20" s="1"/>
  <c r="D823" i="20"/>
  <c r="C823" i="20"/>
  <c r="C822" i="20"/>
  <c r="D822" i="20" s="1"/>
  <c r="C821" i="20"/>
  <c r="D821" i="20" s="1"/>
  <c r="C820" i="20"/>
  <c r="D820" i="20" s="1"/>
  <c r="C819" i="20"/>
  <c r="D819" i="20" s="1"/>
  <c r="D818" i="20"/>
  <c r="C818" i="20"/>
  <c r="C817" i="20"/>
  <c r="D817" i="20" s="1"/>
  <c r="C816" i="20"/>
  <c r="D816" i="20" s="1"/>
  <c r="C815" i="20"/>
  <c r="D815" i="20" s="1"/>
  <c r="C814" i="20"/>
  <c r="D814" i="20" s="1"/>
  <c r="D813" i="20"/>
  <c r="C813" i="20"/>
  <c r="C812" i="20"/>
  <c r="D812" i="20" s="1"/>
  <c r="C811" i="20"/>
  <c r="D811" i="20" s="1"/>
  <c r="C810" i="20"/>
  <c r="D810" i="20" s="1"/>
  <c r="C809" i="20"/>
  <c r="D809" i="20" s="1"/>
  <c r="C808" i="20"/>
  <c r="D808" i="20" s="1"/>
  <c r="C807" i="20"/>
  <c r="D807" i="20" s="1"/>
  <c r="C806" i="20"/>
  <c r="D806" i="20" s="1"/>
  <c r="D805" i="20"/>
  <c r="C805" i="20"/>
  <c r="C804" i="20"/>
  <c r="D804" i="20" s="1"/>
  <c r="D803" i="20"/>
  <c r="C803" i="20"/>
  <c r="C802" i="20"/>
  <c r="D802" i="20" s="1"/>
  <c r="D801" i="20"/>
  <c r="C801" i="20"/>
  <c r="D800" i="20"/>
  <c r="C800" i="20"/>
  <c r="C799" i="20"/>
  <c r="D799" i="20" s="1"/>
  <c r="C798" i="20"/>
  <c r="D798" i="20" s="1"/>
  <c r="C797" i="20"/>
  <c r="D797" i="20" s="1"/>
  <c r="C796" i="20"/>
  <c r="D796" i="20" s="1"/>
  <c r="C795" i="20"/>
  <c r="D795" i="20" s="1"/>
  <c r="C794" i="20"/>
  <c r="D794" i="20" s="1"/>
  <c r="C793" i="20"/>
  <c r="D793" i="20" s="1"/>
  <c r="C792" i="20"/>
  <c r="D792" i="20" s="1"/>
  <c r="C791" i="20"/>
  <c r="D791" i="20" s="1"/>
  <c r="D790" i="20"/>
  <c r="C790" i="20"/>
  <c r="D789" i="20"/>
  <c r="C789" i="20"/>
  <c r="D788" i="20"/>
  <c r="C788" i="20"/>
  <c r="D787" i="20"/>
  <c r="C787" i="20"/>
  <c r="C786" i="20"/>
  <c r="D786" i="20" s="1"/>
  <c r="D785" i="20"/>
  <c r="C785" i="20"/>
  <c r="D784" i="20"/>
  <c r="C784" i="20"/>
  <c r="C783" i="20"/>
  <c r="D783" i="20" s="1"/>
  <c r="D782" i="20"/>
  <c r="C782" i="20"/>
  <c r="D781" i="20"/>
  <c r="C781" i="20"/>
  <c r="C780" i="20"/>
  <c r="D780" i="20" s="1"/>
  <c r="C779" i="20"/>
  <c r="D779" i="20" s="1"/>
  <c r="C778" i="20"/>
  <c r="D778" i="20" s="1"/>
  <c r="D777" i="20"/>
  <c r="C777" i="20"/>
  <c r="D776" i="20"/>
  <c r="C776" i="20"/>
  <c r="C775" i="20"/>
  <c r="D775" i="20" s="1"/>
  <c r="C774" i="20"/>
  <c r="D774" i="20" s="1"/>
  <c r="C773" i="20"/>
  <c r="D773" i="20" s="1"/>
  <c r="D772" i="20"/>
  <c r="C772" i="20"/>
  <c r="C771" i="20"/>
  <c r="D771" i="20" s="1"/>
  <c r="C770" i="20"/>
  <c r="D770" i="20" s="1"/>
  <c r="C769" i="20"/>
  <c r="D769" i="20" s="1"/>
  <c r="C768" i="20"/>
  <c r="D768" i="20" s="1"/>
  <c r="D767" i="20"/>
  <c r="C767" i="20"/>
  <c r="C766" i="20"/>
  <c r="D766" i="20" s="1"/>
  <c r="C765" i="20"/>
  <c r="D765" i="20" s="1"/>
  <c r="D764" i="20"/>
  <c r="C764" i="20"/>
  <c r="C763" i="20"/>
  <c r="D763" i="20" s="1"/>
  <c r="C762" i="20"/>
  <c r="D762" i="20" s="1"/>
  <c r="C761" i="20"/>
  <c r="D761" i="20" s="1"/>
  <c r="C760" i="20"/>
  <c r="D760" i="20" s="1"/>
  <c r="D759" i="20"/>
  <c r="C759" i="20"/>
  <c r="D758" i="20"/>
  <c r="C758" i="20"/>
  <c r="C757" i="20"/>
  <c r="D757" i="20" s="1"/>
  <c r="C756" i="20"/>
  <c r="D756" i="20" s="1"/>
  <c r="C755" i="20"/>
  <c r="D755" i="20" s="1"/>
  <c r="D754" i="20"/>
  <c r="C754" i="20"/>
  <c r="C753" i="20"/>
  <c r="D753" i="20" s="1"/>
  <c r="C752" i="20"/>
  <c r="D752" i="20" s="1"/>
  <c r="D751" i="20"/>
  <c r="C751" i="20"/>
  <c r="C750" i="20"/>
  <c r="D750" i="20" s="1"/>
  <c r="D749" i="20"/>
  <c r="C749" i="20"/>
  <c r="C748" i="20"/>
  <c r="D748" i="20" s="1"/>
  <c r="C747" i="20"/>
  <c r="D747" i="20" s="1"/>
  <c r="D746" i="20"/>
  <c r="C746" i="20"/>
  <c r="D745" i="20"/>
  <c r="C745" i="20"/>
  <c r="C744" i="20"/>
  <c r="D744" i="20" s="1"/>
  <c r="D743" i="20"/>
  <c r="C743" i="20"/>
  <c r="D742" i="20"/>
  <c r="C742" i="20"/>
  <c r="D741" i="20"/>
  <c r="C741" i="20"/>
  <c r="C740" i="20"/>
  <c r="D740" i="20" s="1"/>
  <c r="C739" i="20"/>
  <c r="D739" i="20" s="1"/>
  <c r="C738" i="20"/>
  <c r="D738" i="20" s="1"/>
  <c r="C737" i="20"/>
  <c r="D737" i="20" s="1"/>
  <c r="C736" i="20"/>
  <c r="D736" i="20" s="1"/>
  <c r="C735" i="20"/>
  <c r="D735" i="20" s="1"/>
  <c r="C734" i="20"/>
  <c r="D734" i="20" s="1"/>
  <c r="D733" i="20"/>
  <c r="C733" i="20"/>
  <c r="C732" i="20"/>
  <c r="D732" i="20" s="1"/>
  <c r="C731" i="20"/>
  <c r="D731" i="20" s="1"/>
  <c r="C730" i="20"/>
  <c r="D730" i="20" s="1"/>
  <c r="C729" i="20"/>
  <c r="D729" i="20" s="1"/>
  <c r="C728" i="20"/>
  <c r="D728" i="20" s="1"/>
  <c r="D727" i="20"/>
  <c r="C727" i="20"/>
  <c r="C726" i="20"/>
  <c r="D726" i="20" s="1"/>
  <c r="C725" i="20"/>
  <c r="D725" i="20" s="1"/>
  <c r="C724" i="20"/>
  <c r="D724" i="20" s="1"/>
  <c r="C723" i="20"/>
  <c r="D723" i="20" s="1"/>
  <c r="C722" i="20"/>
  <c r="D722" i="20" s="1"/>
  <c r="D721" i="20"/>
  <c r="C721" i="20"/>
  <c r="D720" i="20"/>
  <c r="C720" i="20"/>
  <c r="C719" i="20"/>
  <c r="D719" i="20" s="1"/>
  <c r="C718" i="20"/>
  <c r="D718" i="20" s="1"/>
  <c r="C717" i="20"/>
  <c r="D717" i="20" s="1"/>
  <c r="C716" i="20"/>
  <c r="D716" i="20" s="1"/>
  <c r="D715" i="20"/>
  <c r="C715" i="20"/>
  <c r="C714" i="20"/>
  <c r="D714" i="20" s="1"/>
  <c r="C713" i="20"/>
  <c r="D713" i="20" s="1"/>
  <c r="D712" i="20"/>
  <c r="C712" i="20"/>
  <c r="C711" i="20"/>
  <c r="D711" i="20" s="1"/>
  <c r="C710" i="20"/>
  <c r="D710" i="20" s="1"/>
  <c r="D709" i="20"/>
  <c r="C709" i="20"/>
  <c r="D708" i="20"/>
  <c r="C708" i="20"/>
  <c r="C707" i="20"/>
  <c r="D707" i="20" s="1"/>
  <c r="D706" i="20"/>
  <c r="C706" i="20"/>
  <c r="D705" i="20"/>
  <c r="C705" i="20"/>
  <c r="C704" i="20"/>
  <c r="D704" i="20" s="1"/>
  <c r="D703" i="20"/>
  <c r="C703" i="20"/>
  <c r="D702" i="20"/>
  <c r="C702" i="20"/>
  <c r="C701" i="20"/>
  <c r="D701" i="20" s="1"/>
  <c r="C700" i="20"/>
  <c r="D700" i="20" s="1"/>
  <c r="C699" i="20"/>
  <c r="D699" i="20" s="1"/>
  <c r="C698" i="20"/>
  <c r="D698" i="20" s="1"/>
  <c r="D697" i="20"/>
  <c r="C697" i="20"/>
  <c r="C696" i="20"/>
  <c r="D696" i="20" s="1"/>
  <c r="C695" i="20"/>
  <c r="D695" i="20" s="1"/>
  <c r="C694" i="20"/>
  <c r="D694" i="20" s="1"/>
  <c r="C693" i="20"/>
  <c r="D693" i="20" s="1"/>
  <c r="C692" i="20"/>
  <c r="D692" i="20" s="1"/>
  <c r="D691" i="20"/>
  <c r="C691" i="20"/>
  <c r="C690" i="20"/>
  <c r="D690" i="20" s="1"/>
  <c r="C689" i="20"/>
  <c r="D689" i="20" s="1"/>
  <c r="D688" i="20"/>
  <c r="C688" i="20"/>
  <c r="C687" i="20"/>
  <c r="D687" i="20" s="1"/>
  <c r="C686" i="20"/>
  <c r="D686" i="20" s="1"/>
  <c r="D685" i="20"/>
  <c r="C685" i="20"/>
  <c r="D684" i="20"/>
  <c r="C684" i="20"/>
  <c r="C683" i="20"/>
  <c r="D683" i="20" s="1"/>
  <c r="C682" i="20"/>
  <c r="D682" i="20" s="1"/>
  <c r="C681" i="20"/>
  <c r="D681" i="20" s="1"/>
  <c r="C680" i="20"/>
  <c r="D680" i="20" s="1"/>
  <c r="D679" i="20"/>
  <c r="C679" i="20"/>
  <c r="C678" i="20"/>
  <c r="D678" i="20" s="1"/>
  <c r="C677" i="20"/>
  <c r="D677" i="20" s="1"/>
  <c r="D676" i="20"/>
  <c r="C676" i="20"/>
  <c r="C675" i="20"/>
  <c r="D675" i="20" s="1"/>
  <c r="C674" i="20"/>
  <c r="D674" i="20" s="1"/>
  <c r="D673" i="20"/>
  <c r="C673" i="20"/>
  <c r="D672" i="20"/>
  <c r="C672" i="20"/>
  <c r="C671" i="20"/>
  <c r="D671" i="20" s="1"/>
  <c r="D670" i="20"/>
  <c r="C670" i="20"/>
  <c r="D669" i="20"/>
  <c r="C669" i="20"/>
  <c r="C668" i="20"/>
  <c r="D668" i="20" s="1"/>
  <c r="D667" i="20"/>
  <c r="C667" i="20"/>
  <c r="D666" i="20"/>
  <c r="C666" i="20"/>
  <c r="C665" i="20"/>
  <c r="D665" i="20" s="1"/>
  <c r="C664" i="20"/>
  <c r="D664" i="20" s="1"/>
  <c r="C663" i="20"/>
  <c r="D663" i="20" s="1"/>
  <c r="C662" i="20"/>
  <c r="D662" i="20" s="1"/>
  <c r="D661" i="20"/>
  <c r="C661" i="20"/>
  <c r="C660" i="20"/>
  <c r="D660" i="20" s="1"/>
  <c r="C659" i="20"/>
  <c r="D659" i="20" s="1"/>
  <c r="C658" i="20"/>
  <c r="D658" i="20" s="1"/>
  <c r="C657" i="20"/>
  <c r="D657" i="20" s="1"/>
  <c r="C656" i="20"/>
  <c r="D656" i="20" s="1"/>
  <c r="D655" i="20"/>
  <c r="C655" i="20"/>
  <c r="C654" i="20"/>
  <c r="D654" i="20" s="1"/>
  <c r="C653" i="20"/>
  <c r="D653" i="20" s="1"/>
  <c r="D652" i="20"/>
  <c r="C652" i="20"/>
  <c r="C651" i="20"/>
  <c r="D651" i="20" s="1"/>
  <c r="C650" i="20"/>
  <c r="D650" i="20" s="1"/>
  <c r="D649" i="20"/>
  <c r="C649" i="20"/>
  <c r="D648" i="20"/>
  <c r="C648" i="20"/>
  <c r="C647" i="20"/>
  <c r="D647" i="20" s="1"/>
  <c r="C646" i="20"/>
  <c r="D646" i="20" s="1"/>
  <c r="C645" i="20"/>
  <c r="D645" i="20" s="1"/>
  <c r="C644" i="20"/>
  <c r="D644" i="20" s="1"/>
  <c r="D643" i="20"/>
  <c r="C643" i="20"/>
  <c r="C642" i="20"/>
  <c r="D642" i="20" s="1"/>
  <c r="C641" i="20"/>
  <c r="D641" i="20" s="1"/>
  <c r="D640" i="20"/>
  <c r="C640" i="20"/>
  <c r="C639" i="20"/>
  <c r="D639" i="20" s="1"/>
  <c r="C638" i="20"/>
  <c r="D638" i="20" s="1"/>
  <c r="D637" i="20"/>
  <c r="C637" i="20"/>
  <c r="D636" i="20"/>
  <c r="C636" i="20"/>
  <c r="C635" i="20"/>
  <c r="D635" i="20" s="1"/>
  <c r="C634" i="20"/>
  <c r="D634" i="20" s="1"/>
  <c r="D633" i="20"/>
  <c r="C633" i="20"/>
  <c r="C632" i="20"/>
  <c r="D632" i="20" s="1"/>
  <c r="D631" i="20"/>
  <c r="C631" i="20"/>
  <c r="D630" i="20"/>
  <c r="C630" i="20"/>
  <c r="C629" i="20"/>
  <c r="D629" i="20" s="1"/>
  <c r="C628" i="20"/>
  <c r="D628" i="20" s="1"/>
  <c r="C627" i="20"/>
  <c r="D627" i="20" s="1"/>
  <c r="C626" i="20"/>
  <c r="D626" i="20" s="1"/>
  <c r="D625" i="20"/>
  <c r="C625" i="20"/>
  <c r="C624" i="20"/>
  <c r="D624" i="20" s="1"/>
  <c r="C623" i="20"/>
  <c r="D623" i="20" s="1"/>
  <c r="C622" i="20"/>
  <c r="D622" i="20" s="1"/>
  <c r="C621" i="20"/>
  <c r="D621" i="20" s="1"/>
  <c r="C620" i="20"/>
  <c r="D620" i="20" s="1"/>
  <c r="D619" i="20"/>
  <c r="C619" i="20"/>
  <c r="C618" i="20"/>
  <c r="D618" i="20" s="1"/>
  <c r="C617" i="20"/>
  <c r="D617" i="20" s="1"/>
  <c r="C616" i="20"/>
  <c r="D616" i="20" s="1"/>
  <c r="C615" i="20"/>
  <c r="D615" i="20" s="1"/>
  <c r="C614" i="20"/>
  <c r="D614" i="20" s="1"/>
  <c r="D613" i="20"/>
  <c r="C613" i="20"/>
  <c r="D612" i="20"/>
  <c r="C612" i="20"/>
  <c r="C611" i="20"/>
  <c r="D611" i="20" s="1"/>
  <c r="C610" i="20"/>
  <c r="D610" i="20" s="1"/>
  <c r="C609" i="20"/>
  <c r="D609" i="20" s="1"/>
  <c r="C608" i="20"/>
  <c r="D608" i="20" s="1"/>
  <c r="D607" i="20"/>
  <c r="C607" i="20"/>
  <c r="C606" i="20"/>
  <c r="D606" i="20" s="1"/>
  <c r="C605" i="20"/>
  <c r="D605" i="20" s="1"/>
  <c r="D604" i="20"/>
  <c r="C604" i="20"/>
  <c r="C603" i="20"/>
  <c r="D603" i="20" s="1"/>
  <c r="C602" i="20"/>
  <c r="D602" i="20" s="1"/>
  <c r="D601" i="20"/>
  <c r="C601" i="20"/>
  <c r="D600" i="20"/>
  <c r="C600" i="20"/>
  <c r="C599" i="20"/>
  <c r="D599" i="20" s="1"/>
  <c r="D598" i="20"/>
  <c r="C598" i="20"/>
  <c r="D597" i="20"/>
  <c r="C597" i="20"/>
  <c r="C596" i="20"/>
  <c r="D596" i="20" s="1"/>
  <c r="D595" i="20"/>
  <c r="C595" i="20"/>
  <c r="D594" i="20"/>
  <c r="C594" i="20"/>
  <c r="C593" i="20"/>
  <c r="D593" i="20" s="1"/>
  <c r="C592" i="20"/>
  <c r="D592" i="20" s="1"/>
  <c r="C591" i="20"/>
  <c r="D591" i="20" s="1"/>
  <c r="C590" i="20"/>
  <c r="D590" i="20" s="1"/>
  <c r="D589" i="20"/>
  <c r="C589" i="20"/>
  <c r="C588" i="20"/>
  <c r="D588" i="20" s="1"/>
  <c r="C587" i="20"/>
  <c r="D587" i="20" s="1"/>
  <c r="C586" i="20"/>
  <c r="D586" i="20" s="1"/>
  <c r="C585" i="20"/>
  <c r="D585" i="20" s="1"/>
  <c r="C584" i="20"/>
  <c r="D584" i="20" s="1"/>
  <c r="D583" i="20"/>
  <c r="C583" i="20"/>
  <c r="C582" i="20"/>
  <c r="D582" i="20" s="1"/>
  <c r="C581" i="20"/>
  <c r="D581" i="20" s="1"/>
  <c r="C580" i="20"/>
  <c r="D580" i="20" s="1"/>
  <c r="C579" i="20"/>
  <c r="D579" i="20" s="1"/>
  <c r="C578" i="20"/>
  <c r="D578" i="20" s="1"/>
  <c r="D577" i="20"/>
  <c r="C577" i="20"/>
  <c r="D576" i="20"/>
  <c r="C576" i="20"/>
  <c r="C575" i="20"/>
  <c r="D575" i="20" s="1"/>
  <c r="C574" i="20"/>
  <c r="D574" i="20" s="1"/>
  <c r="C573" i="20"/>
  <c r="D573" i="20" s="1"/>
  <c r="C572" i="20"/>
  <c r="D572" i="20" s="1"/>
  <c r="D571" i="20"/>
  <c r="C571" i="20"/>
  <c r="C570" i="20"/>
  <c r="D570" i="20" s="1"/>
  <c r="C569" i="20"/>
  <c r="D569" i="20" s="1"/>
  <c r="D568" i="20"/>
  <c r="C568" i="20"/>
  <c r="C567" i="20"/>
  <c r="D567" i="20" s="1"/>
  <c r="C566" i="20"/>
  <c r="D566" i="20" s="1"/>
  <c r="D565" i="20"/>
  <c r="C565" i="20"/>
  <c r="D564" i="20"/>
  <c r="C564" i="20"/>
  <c r="C563" i="20"/>
  <c r="D563" i="20" s="1"/>
  <c r="D562" i="20"/>
  <c r="C562" i="20"/>
  <c r="D561" i="20"/>
  <c r="C561" i="20"/>
  <c r="C560" i="20"/>
  <c r="D560" i="20" s="1"/>
  <c r="D559" i="20"/>
  <c r="C559" i="20"/>
  <c r="D558" i="20"/>
  <c r="C558" i="20"/>
  <c r="C557" i="20"/>
  <c r="D557" i="20" s="1"/>
  <c r="C556" i="20"/>
  <c r="D556" i="20" s="1"/>
  <c r="C555" i="20"/>
  <c r="D555" i="20" s="1"/>
  <c r="C554" i="20"/>
  <c r="D554" i="20" s="1"/>
  <c r="D553" i="20"/>
  <c r="C553" i="20"/>
  <c r="C552" i="20"/>
  <c r="D552" i="20" s="1"/>
  <c r="C551" i="20"/>
  <c r="D551" i="20" s="1"/>
  <c r="C550" i="20"/>
  <c r="D550" i="20" s="1"/>
  <c r="C549" i="20"/>
  <c r="D549" i="20" s="1"/>
  <c r="C548" i="20"/>
  <c r="D548" i="20" s="1"/>
  <c r="D547" i="20"/>
  <c r="C547" i="20"/>
  <c r="C546" i="20"/>
  <c r="D546" i="20" s="1"/>
  <c r="C545" i="20"/>
  <c r="D545" i="20" s="1"/>
  <c r="D544" i="20"/>
  <c r="C544" i="20"/>
  <c r="C543" i="20"/>
  <c r="D543" i="20" s="1"/>
  <c r="C542" i="20"/>
  <c r="D542" i="20" s="1"/>
  <c r="D541" i="20"/>
  <c r="C541" i="20"/>
  <c r="D540" i="20"/>
  <c r="C540" i="20"/>
  <c r="C539" i="20"/>
  <c r="D539" i="20" s="1"/>
  <c r="C538" i="20"/>
  <c r="D538" i="20" s="1"/>
  <c r="C537" i="20"/>
  <c r="D537" i="20" s="1"/>
  <c r="C536" i="20"/>
  <c r="D536" i="20" s="1"/>
  <c r="D535" i="20"/>
  <c r="C535" i="20"/>
  <c r="C534" i="20"/>
  <c r="D534" i="20" s="1"/>
  <c r="C533" i="20"/>
  <c r="D533" i="20" s="1"/>
  <c r="D532" i="20"/>
  <c r="C532" i="20"/>
  <c r="C531" i="20"/>
  <c r="D531" i="20" s="1"/>
  <c r="C530" i="20"/>
  <c r="D530" i="20" s="1"/>
  <c r="D529" i="20"/>
  <c r="C529" i="20"/>
  <c r="D528" i="20"/>
  <c r="C528" i="20"/>
  <c r="C527" i="20"/>
  <c r="D527" i="20" s="1"/>
  <c r="D526" i="20"/>
  <c r="C526" i="20"/>
  <c r="D525" i="20"/>
  <c r="C525" i="20"/>
  <c r="C524" i="20"/>
  <c r="D524" i="20" s="1"/>
  <c r="D523" i="20"/>
  <c r="C523" i="20"/>
  <c r="D522" i="20"/>
  <c r="C522" i="20"/>
  <c r="C521" i="20"/>
  <c r="D521" i="20" s="1"/>
  <c r="C520" i="20"/>
  <c r="D520" i="20" s="1"/>
  <c r="C519" i="20"/>
  <c r="D519" i="20" s="1"/>
  <c r="C518" i="20"/>
  <c r="D518" i="20" s="1"/>
  <c r="D517" i="20"/>
  <c r="C517" i="20"/>
  <c r="C516" i="20"/>
  <c r="D516" i="20" s="1"/>
  <c r="C515" i="20"/>
  <c r="D515" i="20" s="1"/>
  <c r="C514" i="20"/>
  <c r="D514" i="20" s="1"/>
  <c r="C513" i="20"/>
  <c r="D513" i="20" s="1"/>
  <c r="C512" i="20"/>
  <c r="D512" i="20" s="1"/>
  <c r="D511" i="20"/>
  <c r="C511" i="20"/>
  <c r="C510" i="20"/>
  <c r="D510" i="20" s="1"/>
  <c r="C509" i="20"/>
  <c r="D509" i="20" s="1"/>
  <c r="D508" i="20"/>
  <c r="C508" i="20"/>
  <c r="C507" i="20"/>
  <c r="D507" i="20" s="1"/>
  <c r="C506" i="20"/>
  <c r="D506" i="20" s="1"/>
  <c r="D505" i="20"/>
  <c r="C505" i="20"/>
  <c r="D504" i="20"/>
  <c r="C504" i="20"/>
  <c r="C503" i="20"/>
  <c r="D503" i="20" s="1"/>
  <c r="C502" i="20"/>
  <c r="D502" i="20" s="1"/>
  <c r="C501" i="20"/>
  <c r="D501" i="20" s="1"/>
  <c r="C500" i="20"/>
  <c r="D500" i="20" s="1"/>
  <c r="D499" i="20"/>
  <c r="C499" i="20"/>
  <c r="C498" i="20"/>
  <c r="D498" i="20" s="1"/>
  <c r="C497" i="20"/>
  <c r="D497" i="20" s="1"/>
  <c r="D496" i="20"/>
  <c r="C496" i="20"/>
  <c r="C495" i="20"/>
  <c r="D495" i="20" s="1"/>
  <c r="C494" i="20"/>
  <c r="D494" i="20" s="1"/>
  <c r="D493" i="20"/>
  <c r="C493" i="20"/>
  <c r="D492" i="20"/>
  <c r="C492" i="20"/>
  <c r="C491" i="20"/>
  <c r="D491" i="20" s="1"/>
  <c r="C490" i="20"/>
  <c r="D490" i="20" s="1"/>
  <c r="D489" i="20"/>
  <c r="C489" i="20"/>
  <c r="C488" i="20"/>
  <c r="D488" i="20" s="1"/>
  <c r="D487" i="20"/>
  <c r="C487" i="20"/>
  <c r="D486" i="20"/>
  <c r="C486" i="20"/>
  <c r="C485" i="20"/>
  <c r="D485" i="20" s="1"/>
  <c r="C484" i="20"/>
  <c r="D484" i="20" s="1"/>
  <c r="C483" i="20"/>
  <c r="D483" i="20" s="1"/>
  <c r="C482" i="20"/>
  <c r="D482" i="20" s="1"/>
  <c r="D481" i="20"/>
  <c r="C481" i="20"/>
  <c r="C480" i="20"/>
  <c r="D480" i="20" s="1"/>
  <c r="C479" i="20"/>
  <c r="D479" i="20" s="1"/>
  <c r="C478" i="20"/>
  <c r="D478" i="20" s="1"/>
  <c r="C477" i="20"/>
  <c r="D477" i="20" s="1"/>
  <c r="C476" i="20"/>
  <c r="D476" i="20" s="1"/>
  <c r="D475" i="20"/>
  <c r="C475" i="20"/>
  <c r="C474" i="20"/>
  <c r="D474" i="20" s="1"/>
  <c r="C473" i="20"/>
  <c r="D473" i="20" s="1"/>
  <c r="C472" i="20"/>
  <c r="D472" i="20" s="1"/>
  <c r="C471" i="20"/>
  <c r="D471" i="20" s="1"/>
  <c r="C470" i="20"/>
  <c r="D470" i="20" s="1"/>
  <c r="D469" i="20"/>
  <c r="C469" i="20"/>
  <c r="D468" i="20"/>
  <c r="C468" i="20"/>
  <c r="C467" i="20"/>
  <c r="D467" i="20" s="1"/>
  <c r="C466" i="20"/>
  <c r="D466" i="20" s="1"/>
  <c r="C465" i="20"/>
  <c r="D465" i="20" s="1"/>
  <c r="C464" i="20"/>
  <c r="D464" i="20" s="1"/>
  <c r="D463" i="20"/>
  <c r="C463" i="20"/>
  <c r="C462" i="20"/>
  <c r="D462" i="20" s="1"/>
  <c r="C461" i="20"/>
  <c r="D461" i="20" s="1"/>
  <c r="D460" i="20"/>
  <c r="C460" i="20"/>
  <c r="C459" i="20"/>
  <c r="D459" i="20" s="1"/>
  <c r="C458" i="20"/>
  <c r="D458" i="20" s="1"/>
  <c r="D457" i="20"/>
  <c r="C457" i="20"/>
  <c r="D456" i="20"/>
  <c r="C456" i="20"/>
  <c r="C455" i="20"/>
  <c r="D455" i="20" s="1"/>
  <c r="D454" i="20"/>
  <c r="C454" i="20"/>
  <c r="D453" i="20"/>
  <c r="C453" i="20"/>
  <c r="C452" i="20"/>
  <c r="D452" i="20" s="1"/>
  <c r="D451" i="20"/>
  <c r="C451" i="20"/>
  <c r="D450" i="20"/>
  <c r="C450" i="20"/>
  <c r="C449" i="20"/>
  <c r="D449" i="20" s="1"/>
  <c r="C448" i="20"/>
  <c r="D448" i="20" s="1"/>
  <c r="C447" i="20"/>
  <c r="D447" i="20" s="1"/>
  <c r="C446" i="20"/>
  <c r="D446" i="20" s="1"/>
  <c r="D445" i="20"/>
  <c r="C445" i="20"/>
  <c r="C444" i="20"/>
  <c r="D444" i="20" s="1"/>
  <c r="C443" i="20"/>
  <c r="D443" i="20" s="1"/>
  <c r="C442" i="20"/>
  <c r="D442" i="20" s="1"/>
  <c r="C441" i="20"/>
  <c r="D441" i="20" s="1"/>
  <c r="C440" i="20"/>
  <c r="D440" i="20" s="1"/>
  <c r="D439" i="20"/>
  <c r="C439" i="20"/>
  <c r="C438" i="20"/>
  <c r="D438" i="20" s="1"/>
  <c r="C437" i="20"/>
  <c r="D437" i="20" s="1"/>
  <c r="C436" i="20"/>
  <c r="D436" i="20" s="1"/>
  <c r="C435" i="20"/>
  <c r="D435" i="20" s="1"/>
  <c r="C434" i="20"/>
  <c r="D434" i="20" s="1"/>
  <c r="D433" i="20"/>
  <c r="C433" i="20"/>
  <c r="D432" i="20"/>
  <c r="C432" i="20"/>
  <c r="C431" i="20"/>
  <c r="D431" i="20" s="1"/>
  <c r="C430" i="20"/>
  <c r="D430" i="20" s="1"/>
  <c r="C429" i="20"/>
  <c r="D429" i="20" s="1"/>
  <c r="C428" i="20"/>
  <c r="D428" i="20" s="1"/>
  <c r="D427" i="20"/>
  <c r="C427" i="20"/>
  <c r="C426" i="20"/>
  <c r="D426" i="20" s="1"/>
  <c r="C425" i="20"/>
  <c r="D425" i="20" s="1"/>
  <c r="D424" i="20"/>
  <c r="C424" i="20"/>
  <c r="C423" i="20"/>
  <c r="D423" i="20" s="1"/>
  <c r="C422" i="20"/>
  <c r="D422" i="20" s="1"/>
  <c r="D421" i="20"/>
  <c r="C421" i="20"/>
  <c r="C420" i="20"/>
  <c r="D420" i="20" s="1"/>
  <c r="C419" i="20"/>
  <c r="D419" i="20" s="1"/>
  <c r="D418" i="20"/>
  <c r="C418" i="20"/>
  <c r="C417" i="20"/>
  <c r="D417" i="20" s="1"/>
  <c r="C416" i="20"/>
  <c r="D416" i="20" s="1"/>
  <c r="D415" i="20"/>
  <c r="C415" i="20"/>
  <c r="D414" i="20"/>
  <c r="C414" i="20"/>
  <c r="C413" i="20"/>
  <c r="D413" i="20" s="1"/>
  <c r="D412" i="20"/>
  <c r="C412" i="20"/>
  <c r="D411" i="20"/>
  <c r="C411" i="20"/>
  <c r="C410" i="20"/>
  <c r="D410" i="20" s="1"/>
  <c r="D409" i="20"/>
  <c r="C409" i="20"/>
  <c r="C408" i="20"/>
  <c r="D408" i="20" s="1"/>
  <c r="C407" i="20"/>
  <c r="D407" i="20" s="1"/>
  <c r="C406" i="20"/>
  <c r="D406" i="20" s="1"/>
  <c r="D405" i="20"/>
  <c r="C405" i="20"/>
  <c r="C404" i="20"/>
  <c r="D404" i="20" s="1"/>
  <c r="D403" i="20"/>
  <c r="C403" i="20"/>
  <c r="D402" i="20"/>
  <c r="C402" i="20"/>
  <c r="C401" i="20"/>
  <c r="D401" i="20" s="1"/>
  <c r="C400" i="20"/>
  <c r="D400" i="20" s="1"/>
  <c r="D399" i="20"/>
  <c r="C399" i="20"/>
  <c r="D398" i="20"/>
  <c r="C398" i="20"/>
  <c r="D397" i="20"/>
  <c r="C397" i="20"/>
  <c r="C396" i="20"/>
  <c r="D396" i="20" s="1"/>
  <c r="C395" i="20"/>
  <c r="D395" i="20" s="1"/>
  <c r="D394" i="20"/>
  <c r="C394" i="20"/>
  <c r="C393" i="20"/>
  <c r="D393" i="20" s="1"/>
  <c r="D392" i="20"/>
  <c r="C392" i="20"/>
  <c r="D391" i="20"/>
  <c r="C391" i="20"/>
  <c r="C390" i="20"/>
  <c r="D390" i="20" s="1"/>
  <c r="C389" i="20"/>
  <c r="D389" i="20" s="1"/>
  <c r="C388" i="20"/>
  <c r="D388" i="20" s="1"/>
  <c r="C387" i="20"/>
  <c r="D387" i="20" s="1"/>
  <c r="D386" i="20"/>
  <c r="C386" i="20"/>
  <c r="D385" i="20"/>
  <c r="C385" i="20"/>
  <c r="C384" i="20"/>
  <c r="D384" i="20" s="1"/>
  <c r="C383" i="20"/>
  <c r="D383" i="20" s="1"/>
  <c r="D382" i="20"/>
  <c r="C382" i="20"/>
  <c r="D381" i="20"/>
  <c r="C381" i="20"/>
  <c r="C380" i="20"/>
  <c r="D380" i="20" s="1"/>
  <c r="D379" i="20"/>
  <c r="C379" i="20"/>
  <c r="C378" i="20"/>
  <c r="D378" i="20" s="1"/>
  <c r="C377" i="20"/>
  <c r="D377" i="20" s="1"/>
  <c r="D376" i="20"/>
  <c r="C376" i="20"/>
  <c r="C375" i="20"/>
  <c r="D375" i="20" s="1"/>
  <c r="C374" i="20"/>
  <c r="D374" i="20" s="1"/>
  <c r="D373" i="20"/>
  <c r="C373" i="20"/>
  <c r="D372" i="20"/>
  <c r="C372" i="20"/>
  <c r="C371" i="20"/>
  <c r="D371" i="20" s="1"/>
  <c r="C370" i="20"/>
  <c r="D370" i="20" s="1"/>
  <c r="D369" i="20"/>
  <c r="C369" i="20"/>
  <c r="D368" i="20"/>
  <c r="C368" i="20"/>
  <c r="D367" i="20"/>
  <c r="C367" i="20"/>
  <c r="D366" i="20"/>
  <c r="C366" i="20"/>
  <c r="C365" i="20"/>
  <c r="D365" i="20" s="1"/>
  <c r="C364" i="20"/>
  <c r="D364" i="20" s="1"/>
  <c r="C363" i="20"/>
  <c r="D363" i="20" s="1"/>
  <c r="C362" i="20"/>
  <c r="D362" i="20" s="1"/>
  <c r="D361" i="20"/>
  <c r="C361" i="20"/>
  <c r="D360" i="20"/>
  <c r="C360" i="20"/>
  <c r="C359" i="20"/>
  <c r="D359" i="20" s="1"/>
  <c r="C358" i="20"/>
  <c r="D358" i="20" s="1"/>
  <c r="C357" i="20"/>
  <c r="D357" i="20" s="1"/>
  <c r="D356" i="20"/>
  <c r="C356" i="20"/>
  <c r="D355" i="20"/>
  <c r="C355" i="20"/>
  <c r="C354" i="20"/>
  <c r="D354" i="20" s="1"/>
  <c r="C353" i="20"/>
  <c r="D353" i="20" s="1"/>
  <c r="D352" i="20"/>
  <c r="C352" i="20"/>
  <c r="C351" i="20"/>
  <c r="D351" i="20" s="1"/>
  <c r="C350" i="20"/>
  <c r="D350" i="20" s="1"/>
  <c r="D349" i="20"/>
  <c r="C349" i="20"/>
  <c r="C348" i="20"/>
  <c r="D348" i="20" s="1"/>
  <c r="C347" i="20"/>
  <c r="D347" i="20" s="1"/>
  <c r="D346" i="20"/>
  <c r="C346" i="20"/>
  <c r="C345" i="20"/>
  <c r="D345" i="20" s="1"/>
  <c r="C344" i="20"/>
  <c r="D344" i="20" s="1"/>
  <c r="D343" i="20"/>
  <c r="C343" i="20"/>
  <c r="D342" i="20"/>
  <c r="C342" i="20"/>
  <c r="C341" i="20"/>
  <c r="D341" i="20" s="1"/>
  <c r="D340" i="20"/>
  <c r="C340" i="20"/>
  <c r="D339" i="20"/>
  <c r="C339" i="20"/>
  <c r="C338" i="20"/>
  <c r="D338" i="20" s="1"/>
  <c r="D337" i="20"/>
  <c r="C337" i="20"/>
  <c r="C336" i="20"/>
  <c r="D336" i="20" s="1"/>
  <c r="C335" i="20"/>
  <c r="D335" i="20" s="1"/>
  <c r="C334" i="20"/>
  <c r="D334" i="20" s="1"/>
  <c r="D333" i="20"/>
  <c r="C333" i="20"/>
  <c r="C332" i="20"/>
  <c r="D332" i="20" s="1"/>
  <c r="D331" i="20"/>
  <c r="C331" i="20"/>
  <c r="D330" i="20"/>
  <c r="C330" i="20"/>
  <c r="C329" i="20"/>
  <c r="D329" i="20" s="1"/>
  <c r="C328" i="20"/>
  <c r="D328" i="20" s="1"/>
  <c r="D327" i="20"/>
  <c r="C327" i="20"/>
  <c r="D326" i="20"/>
  <c r="C326" i="20"/>
  <c r="D325" i="20"/>
  <c r="C325" i="20"/>
  <c r="D324" i="20"/>
  <c r="C324" i="20"/>
  <c r="C323" i="20"/>
  <c r="D323" i="20" s="1"/>
  <c r="D322" i="20"/>
  <c r="C322" i="20"/>
  <c r="C321" i="20"/>
  <c r="D321" i="20" s="1"/>
  <c r="D320" i="20"/>
  <c r="C320" i="20"/>
  <c r="D319" i="20"/>
  <c r="C319" i="20"/>
  <c r="C318" i="20"/>
  <c r="D318" i="20" s="1"/>
  <c r="C317" i="20"/>
  <c r="D317" i="20" s="1"/>
  <c r="C316" i="20"/>
  <c r="D316" i="20" s="1"/>
  <c r="C315" i="20"/>
  <c r="D315" i="20" s="1"/>
  <c r="D314" i="20"/>
  <c r="C314" i="20"/>
  <c r="D313" i="20"/>
  <c r="C313" i="20"/>
  <c r="C312" i="20"/>
  <c r="D312" i="20" s="1"/>
  <c r="C311" i="20"/>
  <c r="D311" i="20" s="1"/>
  <c r="D310" i="20"/>
  <c r="C310" i="20"/>
  <c r="D309" i="20"/>
  <c r="C309" i="20"/>
  <c r="C308" i="20"/>
  <c r="D308" i="20" s="1"/>
  <c r="D307" i="20"/>
  <c r="C307" i="20"/>
  <c r="C306" i="20"/>
  <c r="D306" i="20" s="1"/>
  <c r="C305" i="20"/>
  <c r="D305" i="20" s="1"/>
  <c r="D304" i="20"/>
  <c r="C304" i="20"/>
  <c r="C303" i="20"/>
  <c r="D303" i="20" s="1"/>
  <c r="C302" i="20"/>
  <c r="D302" i="20" s="1"/>
  <c r="D301" i="20"/>
  <c r="C301" i="20"/>
  <c r="D300" i="20"/>
  <c r="C300" i="20"/>
  <c r="C299" i="20"/>
  <c r="D299" i="20" s="1"/>
  <c r="C298" i="20"/>
  <c r="D298" i="20" s="1"/>
  <c r="D297" i="20"/>
  <c r="C297" i="20"/>
  <c r="D296" i="20"/>
  <c r="C296" i="20"/>
  <c r="D295" i="20"/>
  <c r="C295" i="20"/>
  <c r="D294" i="20"/>
  <c r="C294" i="20"/>
  <c r="C293" i="20"/>
  <c r="D293" i="20" s="1"/>
  <c r="C292" i="20"/>
  <c r="D292" i="20" s="1"/>
  <c r="C291" i="20"/>
  <c r="D291" i="20" s="1"/>
  <c r="C290" i="20"/>
  <c r="D290" i="20" s="1"/>
  <c r="D289" i="20"/>
  <c r="C289" i="20"/>
  <c r="D288" i="20"/>
  <c r="C288" i="20"/>
  <c r="C287" i="20"/>
  <c r="D287" i="20" s="1"/>
  <c r="C286" i="20"/>
  <c r="D286" i="20" s="1"/>
  <c r="C285" i="20"/>
  <c r="D285" i="20" s="1"/>
  <c r="D284" i="20"/>
  <c r="C284" i="20"/>
  <c r="D283" i="20"/>
  <c r="C283" i="20"/>
  <c r="C282" i="20"/>
  <c r="D282" i="20" s="1"/>
  <c r="C281" i="20"/>
  <c r="D281" i="20" s="1"/>
  <c r="D280" i="20"/>
  <c r="C280" i="20"/>
  <c r="C279" i="20"/>
  <c r="D279" i="20" s="1"/>
  <c r="C278" i="20"/>
  <c r="D278" i="20" s="1"/>
  <c r="D277" i="20"/>
  <c r="C277" i="20"/>
  <c r="C276" i="20"/>
  <c r="D276" i="20" s="1"/>
  <c r="C275" i="20"/>
  <c r="D275" i="20" s="1"/>
  <c r="D274" i="20"/>
  <c r="C274" i="20"/>
  <c r="C273" i="20"/>
  <c r="D273" i="20" s="1"/>
  <c r="C272" i="20"/>
  <c r="D272" i="20" s="1"/>
  <c r="D271" i="20"/>
  <c r="C271" i="20"/>
  <c r="D270" i="20"/>
  <c r="C270" i="20"/>
  <c r="C269" i="20"/>
  <c r="D269" i="20" s="1"/>
  <c r="D268" i="20"/>
  <c r="C268" i="20"/>
  <c r="D267" i="20"/>
  <c r="C267" i="20"/>
  <c r="C266" i="20"/>
  <c r="D266" i="20" s="1"/>
  <c r="D265" i="20"/>
  <c r="C265" i="20"/>
  <c r="C264" i="20"/>
  <c r="D264" i="20" s="1"/>
  <c r="C263" i="20"/>
  <c r="D263" i="20" s="1"/>
  <c r="C262" i="20"/>
  <c r="D262" i="20" s="1"/>
  <c r="D261" i="20"/>
  <c r="C261" i="20"/>
  <c r="C260" i="20"/>
  <c r="D260" i="20" s="1"/>
  <c r="D259" i="20"/>
  <c r="C259" i="20"/>
  <c r="D258" i="20"/>
  <c r="C258" i="20"/>
  <c r="C257" i="20"/>
  <c r="D257" i="20" s="1"/>
  <c r="C256" i="20"/>
  <c r="D256" i="20" s="1"/>
  <c r="D255" i="20"/>
  <c r="C255" i="20"/>
  <c r="D254" i="20"/>
  <c r="C254" i="20"/>
  <c r="D253" i="20"/>
  <c r="C253" i="20"/>
  <c r="D252" i="20"/>
  <c r="C252" i="20"/>
  <c r="C251" i="20"/>
  <c r="D251" i="20" s="1"/>
  <c r="D250" i="20"/>
  <c r="C250" i="20"/>
  <c r="C249" i="20"/>
  <c r="D249" i="20" s="1"/>
  <c r="D248" i="20"/>
  <c r="C248" i="20"/>
  <c r="D247" i="20"/>
  <c r="C247" i="20"/>
  <c r="C246" i="20"/>
  <c r="D246" i="20" s="1"/>
  <c r="C245" i="20"/>
  <c r="D245" i="20" s="1"/>
  <c r="C244" i="20"/>
  <c r="D244" i="20" s="1"/>
  <c r="C243" i="20"/>
  <c r="D243" i="20" s="1"/>
  <c r="D242" i="20"/>
  <c r="C242" i="20"/>
  <c r="D241" i="20"/>
  <c r="C241" i="20"/>
  <c r="C240" i="20"/>
  <c r="D240" i="20" s="1"/>
  <c r="C239" i="20"/>
  <c r="D239" i="20" s="1"/>
  <c r="D238" i="20"/>
  <c r="C238" i="20"/>
  <c r="D237" i="20"/>
  <c r="C237" i="20"/>
  <c r="C236" i="20"/>
  <c r="D236" i="20" s="1"/>
  <c r="D235" i="20"/>
  <c r="C235" i="20"/>
  <c r="C234" i="20"/>
  <c r="D234" i="20" s="1"/>
  <c r="C233" i="20"/>
  <c r="D233" i="20" s="1"/>
  <c r="D232" i="20"/>
  <c r="C232" i="20"/>
  <c r="C231" i="20"/>
  <c r="D231" i="20" s="1"/>
  <c r="C230" i="20"/>
  <c r="D230" i="20" s="1"/>
  <c r="D229" i="20"/>
  <c r="C229" i="20"/>
  <c r="D228" i="20"/>
  <c r="C228" i="20"/>
  <c r="C227" i="20"/>
  <c r="D227" i="20" s="1"/>
  <c r="C226" i="20"/>
  <c r="D226" i="20" s="1"/>
  <c r="D225" i="20"/>
  <c r="C225" i="20"/>
  <c r="D224" i="20"/>
  <c r="C224" i="20"/>
  <c r="D223" i="20"/>
  <c r="C223" i="20"/>
  <c r="D222" i="20"/>
  <c r="C222" i="20"/>
  <c r="C221" i="20"/>
  <c r="D221" i="20" s="1"/>
  <c r="C220" i="20"/>
  <c r="D220" i="20" s="1"/>
  <c r="C219" i="20"/>
  <c r="D219" i="20" s="1"/>
  <c r="C218" i="20"/>
  <c r="D218" i="20" s="1"/>
  <c r="D217" i="20"/>
  <c r="C217" i="20"/>
  <c r="D216" i="20"/>
  <c r="C216" i="20"/>
  <c r="C215" i="20"/>
  <c r="D215" i="20" s="1"/>
  <c r="C214" i="20"/>
  <c r="D214" i="20" s="1"/>
  <c r="C213" i="20"/>
  <c r="D213" i="20" s="1"/>
  <c r="D212" i="20"/>
  <c r="C212" i="20"/>
  <c r="D211" i="20"/>
  <c r="C211" i="20"/>
  <c r="C210" i="20"/>
  <c r="D210" i="20" s="1"/>
  <c r="C209" i="20"/>
  <c r="D209" i="20" s="1"/>
  <c r="D208" i="20"/>
  <c r="C208" i="20"/>
  <c r="C207" i="20"/>
  <c r="D207" i="20" s="1"/>
  <c r="C206" i="20"/>
  <c r="D206" i="20" s="1"/>
  <c r="D205" i="20"/>
  <c r="C205" i="20"/>
  <c r="C204" i="20"/>
  <c r="D204" i="20" s="1"/>
  <c r="C203" i="20"/>
  <c r="D203" i="20" s="1"/>
  <c r="D202" i="20"/>
  <c r="C202" i="20"/>
  <c r="C201" i="20"/>
  <c r="D201" i="20" s="1"/>
  <c r="C200" i="20"/>
  <c r="D200" i="20" s="1"/>
  <c r="D199" i="20"/>
  <c r="C199" i="20"/>
  <c r="D198" i="20"/>
  <c r="C198" i="20"/>
  <c r="C197" i="20"/>
  <c r="D197" i="20" s="1"/>
  <c r="D196" i="20"/>
  <c r="C196" i="20"/>
  <c r="D195" i="20"/>
  <c r="C195" i="20"/>
  <c r="C194" i="20"/>
  <c r="D194" i="20" s="1"/>
  <c r="D193" i="20"/>
  <c r="C193" i="20"/>
  <c r="C192" i="20"/>
  <c r="D192" i="20" s="1"/>
  <c r="C191" i="20"/>
  <c r="D191" i="20" s="1"/>
  <c r="C190" i="20"/>
  <c r="D190" i="20" s="1"/>
  <c r="D189" i="20"/>
  <c r="C189" i="20"/>
  <c r="C188" i="20"/>
  <c r="D188" i="20" s="1"/>
  <c r="D187" i="20"/>
  <c r="C187" i="20"/>
  <c r="D186" i="20"/>
  <c r="C186" i="20"/>
  <c r="C185" i="20"/>
  <c r="D185" i="20" s="1"/>
  <c r="C184" i="20"/>
  <c r="D184" i="20" s="1"/>
  <c r="D183" i="20"/>
  <c r="C183" i="20"/>
  <c r="D182" i="20"/>
  <c r="C182" i="20"/>
  <c r="D181" i="20"/>
  <c r="C181" i="20"/>
  <c r="D180" i="20"/>
  <c r="C180" i="20"/>
  <c r="C179" i="20"/>
  <c r="D179" i="20" s="1"/>
  <c r="D178" i="20"/>
  <c r="C178" i="20"/>
  <c r="C177" i="20"/>
  <c r="D177" i="20" s="1"/>
  <c r="D176" i="20"/>
  <c r="C176" i="20"/>
  <c r="D175" i="20"/>
  <c r="C175" i="20"/>
  <c r="C174" i="20"/>
  <c r="D174" i="20" s="1"/>
  <c r="C173" i="20"/>
  <c r="D173" i="20" s="1"/>
  <c r="C172" i="20"/>
  <c r="D172" i="20" s="1"/>
  <c r="C171" i="20"/>
  <c r="D171" i="20" s="1"/>
  <c r="D170" i="20"/>
  <c r="C170" i="20"/>
  <c r="D169" i="20"/>
  <c r="C169" i="20"/>
  <c r="C168" i="20"/>
  <c r="D168" i="20" s="1"/>
  <c r="C167" i="20"/>
  <c r="D167" i="20" s="1"/>
  <c r="D166" i="20"/>
  <c r="C166" i="20"/>
  <c r="D165" i="20"/>
  <c r="C165" i="20"/>
  <c r="C164" i="20"/>
  <c r="D164" i="20" s="1"/>
  <c r="D163" i="20"/>
  <c r="C163" i="20"/>
  <c r="C162" i="20"/>
  <c r="D162" i="20" s="1"/>
  <c r="C161" i="20"/>
  <c r="D161" i="20" s="1"/>
  <c r="D160" i="20"/>
  <c r="C160" i="20"/>
  <c r="C159" i="20"/>
  <c r="D159" i="20" s="1"/>
  <c r="C158" i="20"/>
  <c r="D158" i="20" s="1"/>
  <c r="D157" i="20"/>
  <c r="C157" i="20"/>
  <c r="D156" i="20"/>
  <c r="C156" i="20"/>
  <c r="C155" i="20"/>
  <c r="D155" i="20" s="1"/>
  <c r="C154" i="20"/>
  <c r="D154" i="20" s="1"/>
  <c r="D153" i="20"/>
  <c r="C153" i="20"/>
  <c r="D152" i="20"/>
  <c r="C152" i="20"/>
  <c r="D151" i="20"/>
  <c r="C151" i="20"/>
  <c r="D150" i="20"/>
  <c r="C150" i="20"/>
  <c r="C149" i="20"/>
  <c r="D149" i="20" s="1"/>
  <c r="C148" i="20"/>
  <c r="D148" i="20" s="1"/>
  <c r="C147" i="20"/>
  <c r="D147" i="20" s="1"/>
  <c r="C146" i="20"/>
  <c r="D146" i="20" s="1"/>
  <c r="D145" i="20"/>
  <c r="C145" i="20"/>
  <c r="D144" i="20"/>
  <c r="C144" i="20"/>
  <c r="C143" i="20"/>
  <c r="D143" i="20" s="1"/>
  <c r="C142" i="20"/>
  <c r="D142" i="20" s="1"/>
  <c r="C141" i="20"/>
  <c r="D141" i="20" s="1"/>
  <c r="D140" i="20"/>
  <c r="C140" i="20"/>
  <c r="D139" i="20"/>
  <c r="C139" i="20"/>
  <c r="C138" i="20"/>
  <c r="D138" i="20" s="1"/>
  <c r="C137" i="20"/>
  <c r="D137" i="20" s="1"/>
  <c r="D136" i="20"/>
  <c r="C136" i="20"/>
  <c r="C135" i="20"/>
  <c r="D135" i="20" s="1"/>
  <c r="C134" i="20"/>
  <c r="D134" i="20" s="1"/>
  <c r="D133" i="20"/>
  <c r="C133" i="20"/>
  <c r="C132" i="20"/>
  <c r="D132" i="20" s="1"/>
  <c r="C131" i="20"/>
  <c r="D131" i="20" s="1"/>
  <c r="D130" i="20"/>
  <c r="C130" i="20"/>
  <c r="C129" i="20"/>
  <c r="D129" i="20" s="1"/>
  <c r="C128" i="20"/>
  <c r="D128" i="20" s="1"/>
  <c r="D127" i="20"/>
  <c r="C127" i="20"/>
  <c r="D126" i="20"/>
  <c r="C126" i="20"/>
  <c r="C125" i="20"/>
  <c r="D125" i="20" s="1"/>
  <c r="D124" i="20"/>
  <c r="C124" i="20"/>
  <c r="D123" i="20"/>
  <c r="C123" i="20"/>
  <c r="C122" i="20"/>
  <c r="D122" i="20" s="1"/>
  <c r="D121" i="20"/>
  <c r="C121" i="20"/>
  <c r="C120" i="20"/>
  <c r="D120" i="20" s="1"/>
  <c r="C119" i="20"/>
  <c r="D119" i="20" s="1"/>
  <c r="C118" i="20"/>
  <c r="D118" i="20" s="1"/>
  <c r="D117" i="20"/>
  <c r="C117" i="20"/>
  <c r="C116" i="20"/>
  <c r="D116" i="20" s="1"/>
  <c r="D115" i="20"/>
  <c r="C115" i="20"/>
  <c r="D114" i="20"/>
  <c r="C114" i="20"/>
  <c r="C113" i="20"/>
  <c r="D113" i="20" s="1"/>
  <c r="C112" i="20"/>
  <c r="D112" i="20" s="1"/>
  <c r="D111" i="20"/>
  <c r="C111" i="20"/>
  <c r="D110" i="20"/>
  <c r="C110" i="20"/>
  <c r="D109" i="20"/>
  <c r="C109" i="20"/>
  <c r="D108" i="20"/>
  <c r="C108" i="20"/>
  <c r="C107" i="20"/>
  <c r="D107" i="20" s="1"/>
  <c r="D106" i="20"/>
  <c r="C106" i="20"/>
  <c r="D105" i="20"/>
  <c r="C105" i="20"/>
  <c r="D104" i="20"/>
  <c r="C104" i="20"/>
  <c r="D103" i="20"/>
  <c r="C103" i="20"/>
  <c r="C102" i="20"/>
  <c r="D102" i="20" s="1"/>
  <c r="C101" i="20"/>
  <c r="D101" i="20" s="1"/>
  <c r="C100" i="20"/>
  <c r="D100" i="20" s="1"/>
  <c r="C99" i="20"/>
  <c r="D99" i="20" s="1"/>
  <c r="D98" i="20"/>
  <c r="C98" i="20"/>
  <c r="D97" i="20"/>
  <c r="C97" i="20"/>
  <c r="C96" i="20"/>
  <c r="D96" i="20" s="1"/>
  <c r="C95" i="20"/>
  <c r="D95" i="20" s="1"/>
  <c r="D94" i="20"/>
  <c r="C94" i="20"/>
  <c r="D93" i="20"/>
  <c r="C93" i="20"/>
  <c r="C92" i="20"/>
  <c r="D92" i="20" s="1"/>
  <c r="D91" i="20"/>
  <c r="C91" i="20"/>
  <c r="C90" i="20"/>
  <c r="D90" i="20" s="1"/>
  <c r="C89" i="20"/>
  <c r="D89" i="20" s="1"/>
  <c r="D88" i="20"/>
  <c r="C88" i="20"/>
  <c r="C87" i="20"/>
  <c r="D87" i="20" s="1"/>
  <c r="C86" i="20"/>
  <c r="D86" i="20" s="1"/>
  <c r="D85" i="20"/>
  <c r="C85" i="20"/>
  <c r="D84" i="20"/>
  <c r="C84" i="20"/>
  <c r="C83" i="20"/>
  <c r="D83" i="20" s="1"/>
  <c r="C82" i="20"/>
  <c r="D82" i="20" s="1"/>
  <c r="D81" i="20"/>
  <c r="C81" i="20"/>
  <c r="D80" i="20"/>
  <c r="C80" i="20"/>
  <c r="D79" i="20"/>
  <c r="C79" i="20"/>
  <c r="D78" i="20"/>
  <c r="C78" i="20"/>
  <c r="C77" i="20"/>
  <c r="D77" i="20" s="1"/>
  <c r="C76" i="20"/>
  <c r="D76" i="20" s="1"/>
  <c r="D75" i="20"/>
  <c r="C75" i="20"/>
  <c r="C74" i="20"/>
  <c r="D74" i="20" s="1"/>
  <c r="D73" i="20"/>
  <c r="C73" i="20"/>
  <c r="C72" i="20"/>
  <c r="D72" i="20" s="1"/>
  <c r="C71" i="20"/>
  <c r="D71" i="20" s="1"/>
  <c r="C70" i="20"/>
  <c r="D70" i="20" s="1"/>
  <c r="C69" i="20"/>
  <c r="D69" i="20" s="1"/>
  <c r="D68" i="20"/>
  <c r="C68" i="20"/>
  <c r="D67" i="20"/>
  <c r="C67" i="20"/>
  <c r="D66" i="20"/>
  <c r="C66" i="20"/>
  <c r="C65" i="20"/>
  <c r="D65" i="20" s="1"/>
  <c r="D64" i="20"/>
  <c r="C64" i="20"/>
  <c r="C63" i="20"/>
  <c r="D63" i="20" s="1"/>
  <c r="D62" i="20"/>
  <c r="C62" i="20"/>
  <c r="D61" i="20"/>
  <c r="C61" i="20"/>
  <c r="C60" i="20"/>
  <c r="D60" i="20" s="1"/>
  <c r="C59" i="20"/>
  <c r="D59" i="20" s="1"/>
  <c r="D58" i="20"/>
  <c r="C58" i="20"/>
  <c r="C57" i="20"/>
  <c r="D57" i="20" s="1"/>
  <c r="C56" i="20"/>
  <c r="D56" i="20" s="1"/>
  <c r="D55" i="20"/>
  <c r="C55" i="20"/>
  <c r="D54" i="20"/>
  <c r="C54" i="20"/>
  <c r="C53" i="20"/>
  <c r="D53" i="20" s="1"/>
  <c r="D52" i="20"/>
  <c r="C52" i="20"/>
  <c r="D51" i="20"/>
  <c r="C51" i="20"/>
  <c r="C50" i="20"/>
  <c r="D50" i="20" s="1"/>
  <c r="D49" i="20"/>
  <c r="C49" i="20"/>
  <c r="C48" i="20"/>
  <c r="D48" i="20" s="1"/>
  <c r="C47" i="20"/>
  <c r="D47" i="20" s="1"/>
  <c r="D46" i="20"/>
  <c r="C46" i="20"/>
  <c r="D45" i="20"/>
  <c r="C45" i="20"/>
  <c r="C44" i="20"/>
  <c r="D44" i="20" s="1"/>
  <c r="D43" i="20"/>
  <c r="C43" i="20"/>
  <c r="D42" i="20"/>
  <c r="C42" i="20"/>
  <c r="C41" i="20"/>
  <c r="D41" i="20" s="1"/>
  <c r="C40" i="20"/>
  <c r="D40" i="20" s="1"/>
  <c r="C39" i="20"/>
  <c r="D39" i="20" s="1"/>
  <c r="D38" i="20"/>
  <c r="C38" i="20"/>
  <c r="D37" i="20"/>
  <c r="C37" i="20"/>
  <c r="C36" i="20"/>
  <c r="D36" i="20" s="1"/>
  <c r="C35" i="20"/>
  <c r="D35" i="20" s="1"/>
  <c r="D34" i="20"/>
  <c r="C34" i="20"/>
  <c r="C33" i="20"/>
  <c r="D33" i="20" s="1"/>
  <c r="D32" i="20"/>
  <c r="C32" i="20"/>
  <c r="D31" i="20"/>
  <c r="C31" i="20"/>
  <c r="C30" i="20"/>
  <c r="D30" i="20" s="1"/>
  <c r="C29" i="20"/>
  <c r="D29" i="20" s="1"/>
  <c r="C28" i="20"/>
  <c r="D28" i="20" s="1"/>
  <c r="C27" i="20"/>
  <c r="D27" i="20" s="1"/>
  <c r="D26" i="20"/>
  <c r="C26" i="20"/>
  <c r="D25" i="20"/>
  <c r="C25" i="20"/>
  <c r="C24" i="20"/>
  <c r="D24" i="20" s="1"/>
  <c r="C23" i="20"/>
  <c r="D23" i="20" s="1"/>
  <c r="D22" i="20"/>
  <c r="C22" i="20"/>
  <c r="D21" i="20"/>
  <c r="C21" i="20"/>
  <c r="D20" i="20"/>
  <c r="C20" i="20"/>
  <c r="D19" i="20"/>
  <c r="C19" i="20"/>
  <c r="C18" i="20"/>
  <c r="D18" i="20" s="1"/>
  <c r="C17" i="20"/>
  <c r="D17" i="20" s="1"/>
  <c r="D16" i="20"/>
  <c r="C16" i="20"/>
  <c r="C15" i="20"/>
  <c r="D15" i="20" s="1"/>
  <c r="C14" i="20"/>
  <c r="D14" i="20" s="1"/>
  <c r="D13" i="20"/>
  <c r="C13" i="20"/>
  <c r="D12" i="20"/>
  <c r="C12" i="20"/>
  <c r="C11" i="20"/>
  <c r="D11" i="20" s="1"/>
  <c r="C10" i="20"/>
  <c r="D10" i="20" s="1"/>
  <c r="D9" i="20"/>
  <c r="C9" i="20"/>
  <c r="D8" i="20"/>
  <c r="C8" i="20"/>
  <c r="D7" i="20"/>
  <c r="C7" i="20"/>
  <c r="D6" i="20"/>
  <c r="C6" i="20"/>
  <c r="C5" i="20"/>
  <c r="D5" i="20" s="1"/>
  <c r="C4" i="20"/>
  <c r="D4" i="20" s="1"/>
  <c r="D3" i="20"/>
  <c r="C3" i="20"/>
  <c r="L15" i="19"/>
  <c r="L14" i="19"/>
  <c r="L12" i="19"/>
  <c r="L11" i="19"/>
  <c r="L10" i="19"/>
  <c r="L9" i="19"/>
  <c r="L8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1" i="19"/>
  <c r="F472" i="19"/>
  <c r="F473" i="19"/>
  <c r="F474" i="19"/>
  <c r="F475" i="19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519" i="19"/>
  <c r="F520" i="19"/>
  <c r="F521" i="19"/>
  <c r="F522" i="19"/>
  <c r="F523" i="19"/>
  <c r="F524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2" i="19"/>
  <c r="F543" i="19"/>
  <c r="F544" i="19"/>
  <c r="F545" i="19"/>
  <c r="F546" i="19"/>
  <c r="F547" i="19"/>
  <c r="F548" i="19"/>
  <c r="F549" i="19"/>
  <c r="F550" i="19"/>
  <c r="F551" i="19"/>
  <c r="F552" i="19"/>
  <c r="F553" i="19"/>
  <c r="F554" i="19"/>
  <c r="F555" i="19"/>
  <c r="F556" i="19"/>
  <c r="F557" i="19"/>
  <c r="F558" i="19"/>
  <c r="F559" i="19"/>
  <c r="F560" i="19"/>
  <c r="F561" i="19"/>
  <c r="F562" i="19"/>
  <c r="F563" i="19"/>
  <c r="F564" i="19"/>
  <c r="F565" i="19"/>
  <c r="F566" i="19"/>
  <c r="F567" i="19"/>
  <c r="F568" i="19"/>
  <c r="F569" i="19"/>
  <c r="F570" i="19"/>
  <c r="F571" i="19"/>
  <c r="F572" i="19"/>
  <c r="F573" i="19"/>
  <c r="F574" i="19"/>
  <c r="F575" i="19"/>
  <c r="F576" i="19"/>
  <c r="F577" i="19"/>
  <c r="F578" i="19"/>
  <c r="F579" i="19"/>
  <c r="F580" i="19"/>
  <c r="F581" i="19"/>
  <c r="F582" i="19"/>
  <c r="F583" i="19"/>
  <c r="F584" i="19"/>
  <c r="F585" i="19"/>
  <c r="F586" i="19"/>
  <c r="F587" i="19"/>
  <c r="F588" i="19"/>
  <c r="F589" i="19"/>
  <c r="F590" i="19"/>
  <c r="F591" i="19"/>
  <c r="F592" i="19"/>
  <c r="F593" i="19"/>
  <c r="F594" i="19"/>
  <c r="F595" i="19"/>
  <c r="F596" i="19"/>
  <c r="F597" i="19"/>
  <c r="F598" i="19"/>
  <c r="F599" i="19"/>
  <c r="F600" i="19"/>
  <c r="F601" i="19"/>
  <c r="F602" i="19"/>
  <c r="F603" i="19"/>
  <c r="F604" i="19"/>
  <c r="F605" i="19"/>
  <c r="F606" i="19"/>
  <c r="F607" i="19"/>
  <c r="F608" i="19"/>
  <c r="F609" i="19"/>
  <c r="F610" i="19"/>
  <c r="F611" i="19"/>
  <c r="F612" i="19"/>
  <c r="F613" i="19"/>
  <c r="F614" i="19"/>
  <c r="F615" i="19"/>
  <c r="F616" i="19"/>
  <c r="F617" i="19"/>
  <c r="F618" i="19"/>
  <c r="F619" i="19"/>
  <c r="F620" i="19"/>
  <c r="F621" i="19"/>
  <c r="F622" i="19"/>
  <c r="F623" i="19"/>
  <c r="F624" i="19"/>
  <c r="F625" i="19"/>
  <c r="F626" i="19"/>
  <c r="F627" i="19"/>
  <c r="F628" i="19"/>
  <c r="F629" i="19"/>
  <c r="F630" i="19"/>
  <c r="F631" i="19"/>
  <c r="F632" i="19"/>
  <c r="F633" i="19"/>
  <c r="F634" i="19"/>
  <c r="F635" i="19"/>
  <c r="F636" i="19"/>
  <c r="F637" i="19"/>
  <c r="F638" i="19"/>
  <c r="F639" i="19"/>
  <c r="F640" i="19"/>
  <c r="F641" i="19"/>
  <c r="F642" i="19"/>
  <c r="F643" i="19"/>
  <c r="F644" i="19"/>
  <c r="F645" i="19"/>
  <c r="F646" i="19"/>
  <c r="F647" i="19"/>
  <c r="F648" i="19"/>
  <c r="F649" i="19"/>
  <c r="F650" i="19"/>
  <c r="F651" i="19"/>
  <c r="F652" i="19"/>
  <c r="F653" i="19"/>
  <c r="F654" i="19"/>
  <c r="F655" i="19"/>
  <c r="F656" i="19"/>
  <c r="F657" i="19"/>
  <c r="F658" i="19"/>
  <c r="F659" i="19"/>
  <c r="F660" i="19"/>
  <c r="F661" i="19"/>
  <c r="F662" i="19"/>
  <c r="F663" i="19"/>
  <c r="F664" i="19"/>
  <c r="F665" i="19"/>
  <c r="F666" i="19"/>
  <c r="F667" i="19"/>
  <c r="F668" i="19"/>
  <c r="F669" i="19"/>
  <c r="F670" i="19"/>
  <c r="F671" i="19"/>
  <c r="F672" i="19"/>
  <c r="F673" i="19"/>
  <c r="F674" i="19"/>
  <c r="F675" i="19"/>
  <c r="F676" i="19"/>
  <c r="F677" i="19"/>
  <c r="F678" i="19"/>
  <c r="F679" i="19"/>
  <c r="F680" i="19"/>
  <c r="F681" i="19"/>
  <c r="F682" i="19"/>
  <c r="F683" i="19"/>
  <c r="F684" i="19"/>
  <c r="F685" i="19"/>
  <c r="F686" i="19"/>
  <c r="F687" i="19"/>
  <c r="F688" i="19"/>
  <c r="F689" i="19"/>
  <c r="F690" i="19"/>
  <c r="F691" i="19"/>
  <c r="F692" i="19"/>
  <c r="F693" i="19"/>
  <c r="F694" i="19"/>
  <c r="F695" i="19"/>
  <c r="F696" i="19"/>
  <c r="F697" i="19"/>
  <c r="F698" i="19"/>
  <c r="F699" i="19"/>
  <c r="F700" i="19"/>
  <c r="F701" i="19"/>
  <c r="F702" i="19"/>
  <c r="F703" i="19"/>
  <c r="F704" i="19"/>
  <c r="F705" i="19"/>
  <c r="F706" i="19"/>
  <c r="F707" i="19"/>
  <c r="F708" i="19"/>
  <c r="F709" i="19"/>
  <c r="F710" i="19"/>
  <c r="F711" i="19"/>
  <c r="F712" i="19"/>
  <c r="F713" i="19"/>
  <c r="F714" i="19"/>
  <c r="F715" i="19"/>
  <c r="F716" i="19"/>
  <c r="F717" i="19"/>
  <c r="F718" i="19"/>
  <c r="F719" i="19"/>
  <c r="F720" i="19"/>
  <c r="F721" i="19"/>
  <c r="F722" i="19"/>
  <c r="F723" i="19"/>
  <c r="F724" i="19"/>
  <c r="F725" i="19"/>
  <c r="F726" i="19"/>
  <c r="F727" i="19"/>
  <c r="F728" i="19"/>
  <c r="F729" i="19"/>
  <c r="F730" i="19"/>
  <c r="F731" i="19"/>
  <c r="F732" i="19"/>
  <c r="F733" i="19"/>
  <c r="F734" i="19"/>
  <c r="F735" i="19"/>
  <c r="F736" i="19"/>
  <c r="F737" i="19"/>
  <c r="F738" i="19"/>
  <c r="F739" i="19"/>
  <c r="F740" i="19"/>
  <c r="F741" i="19"/>
  <c r="F742" i="19"/>
  <c r="F743" i="19"/>
  <c r="F744" i="19"/>
  <c r="F745" i="19"/>
  <c r="F746" i="19"/>
  <c r="F747" i="19"/>
  <c r="F748" i="19"/>
  <c r="F749" i="19"/>
  <c r="F750" i="19"/>
  <c r="F751" i="19"/>
  <c r="F752" i="19"/>
  <c r="F753" i="19"/>
  <c r="F754" i="19"/>
  <c r="F755" i="19"/>
  <c r="F756" i="19"/>
  <c r="F757" i="19"/>
  <c r="F758" i="19"/>
  <c r="F759" i="19"/>
  <c r="F760" i="19"/>
  <c r="F761" i="19"/>
  <c r="F762" i="19"/>
  <c r="F763" i="19"/>
  <c r="F764" i="19"/>
  <c r="F765" i="19"/>
  <c r="F766" i="19"/>
  <c r="F767" i="19"/>
  <c r="F768" i="19"/>
  <c r="F769" i="19"/>
  <c r="F770" i="19"/>
  <c r="F771" i="19"/>
  <c r="F772" i="19"/>
  <c r="F773" i="19"/>
  <c r="F774" i="19"/>
  <c r="F775" i="19"/>
  <c r="F776" i="19"/>
  <c r="F777" i="19"/>
  <c r="F778" i="19"/>
  <c r="F779" i="19"/>
  <c r="F780" i="19"/>
  <c r="F781" i="19"/>
  <c r="F782" i="19"/>
  <c r="F783" i="19"/>
  <c r="F784" i="19"/>
  <c r="F785" i="19"/>
  <c r="F786" i="19"/>
  <c r="F787" i="19"/>
  <c r="F788" i="19"/>
  <c r="F789" i="19"/>
  <c r="F790" i="19"/>
  <c r="F791" i="19"/>
  <c r="F792" i="19"/>
  <c r="F793" i="19"/>
  <c r="F794" i="19"/>
  <c r="F795" i="19"/>
  <c r="F796" i="19"/>
  <c r="F797" i="19"/>
  <c r="F798" i="19"/>
  <c r="F799" i="19"/>
  <c r="F800" i="19"/>
  <c r="F801" i="19"/>
  <c r="F802" i="19"/>
  <c r="F803" i="19"/>
  <c r="F804" i="19"/>
  <c r="F805" i="19"/>
  <c r="F806" i="19"/>
  <c r="F807" i="19"/>
  <c r="F808" i="19"/>
  <c r="F809" i="19"/>
  <c r="F810" i="19"/>
  <c r="F811" i="19"/>
  <c r="F812" i="19"/>
  <c r="F813" i="19"/>
  <c r="F814" i="19"/>
  <c r="F815" i="19"/>
  <c r="F816" i="19"/>
  <c r="F817" i="19"/>
  <c r="F818" i="19"/>
  <c r="F819" i="19"/>
  <c r="F820" i="19"/>
  <c r="F821" i="19"/>
  <c r="F822" i="19"/>
  <c r="F823" i="19"/>
  <c r="F824" i="19"/>
  <c r="F825" i="19"/>
  <c r="F826" i="19"/>
  <c r="F827" i="19"/>
  <c r="F828" i="19"/>
  <c r="F829" i="19"/>
  <c r="F830" i="19"/>
  <c r="F831" i="19"/>
  <c r="F832" i="19"/>
  <c r="F833" i="19"/>
  <c r="F834" i="19"/>
  <c r="F835" i="19"/>
  <c r="F836" i="19"/>
  <c r="F837" i="19"/>
  <c r="F838" i="19"/>
  <c r="F839" i="19"/>
  <c r="F840" i="19"/>
  <c r="F841" i="19"/>
  <c r="F842" i="19"/>
  <c r="F843" i="19"/>
  <c r="F844" i="19"/>
  <c r="F845" i="19"/>
  <c r="F846" i="19"/>
  <c r="F847" i="19"/>
  <c r="F848" i="19"/>
  <c r="F849" i="19"/>
  <c r="F850" i="19"/>
  <c r="F851" i="19"/>
  <c r="F852" i="19"/>
  <c r="F853" i="19"/>
  <c r="F854" i="19"/>
  <c r="F855" i="19"/>
  <c r="F856" i="19"/>
  <c r="F857" i="19"/>
  <c r="F858" i="19"/>
  <c r="F859" i="19"/>
  <c r="F860" i="19"/>
  <c r="F861" i="19"/>
  <c r="F862" i="19"/>
  <c r="F863" i="19"/>
  <c r="F864" i="19"/>
  <c r="F865" i="19"/>
  <c r="F866" i="19"/>
  <c r="F867" i="19"/>
  <c r="F868" i="19"/>
  <c r="F869" i="19"/>
  <c r="F870" i="19"/>
  <c r="F871" i="19"/>
  <c r="F872" i="19"/>
  <c r="F873" i="19"/>
  <c r="F874" i="19"/>
  <c r="F875" i="19"/>
  <c r="F876" i="19"/>
  <c r="F877" i="19"/>
  <c r="F878" i="19"/>
  <c r="F879" i="19"/>
  <c r="F880" i="19"/>
  <c r="F881" i="19"/>
  <c r="F882" i="19"/>
  <c r="F883" i="19"/>
  <c r="F884" i="19"/>
  <c r="F885" i="19"/>
  <c r="F886" i="19"/>
  <c r="F887" i="19"/>
  <c r="F888" i="19"/>
  <c r="F889" i="19"/>
  <c r="F890" i="19"/>
  <c r="F891" i="19"/>
  <c r="F892" i="19"/>
  <c r="F893" i="19"/>
  <c r="F894" i="19"/>
  <c r="F895" i="19"/>
  <c r="F896" i="19"/>
  <c r="F897" i="19"/>
  <c r="F898" i="19"/>
  <c r="F899" i="19"/>
  <c r="F900" i="19"/>
  <c r="F901" i="19"/>
  <c r="F902" i="19"/>
  <c r="F903" i="19"/>
  <c r="F904" i="19"/>
  <c r="F905" i="19"/>
  <c r="F906" i="19"/>
  <c r="F907" i="19"/>
  <c r="F908" i="19"/>
  <c r="F909" i="19"/>
  <c r="F910" i="19"/>
  <c r="F911" i="19"/>
  <c r="F912" i="19"/>
  <c r="F913" i="19"/>
  <c r="F914" i="19"/>
  <c r="F915" i="19"/>
  <c r="F916" i="19"/>
  <c r="F917" i="19"/>
  <c r="F918" i="19"/>
  <c r="F919" i="19"/>
  <c r="F920" i="19"/>
  <c r="F921" i="19"/>
  <c r="F922" i="19"/>
  <c r="F923" i="19"/>
  <c r="F924" i="19"/>
  <c r="F925" i="19"/>
  <c r="F926" i="19"/>
  <c r="F927" i="19"/>
  <c r="F928" i="19"/>
  <c r="F929" i="19"/>
  <c r="F930" i="19"/>
  <c r="F931" i="19"/>
  <c r="F932" i="19"/>
  <c r="F933" i="19"/>
  <c r="F934" i="19"/>
  <c r="F935" i="19"/>
  <c r="F936" i="19"/>
  <c r="F937" i="19"/>
  <c r="F938" i="19"/>
  <c r="F939" i="19"/>
  <c r="F940" i="19"/>
  <c r="F941" i="19"/>
  <c r="F942" i="19"/>
  <c r="F943" i="19"/>
  <c r="F944" i="19"/>
  <c r="F945" i="19"/>
  <c r="F946" i="19"/>
  <c r="F947" i="19"/>
  <c r="F948" i="19"/>
  <c r="F949" i="19"/>
  <c r="F950" i="19"/>
  <c r="F951" i="19"/>
  <c r="F952" i="19"/>
  <c r="F953" i="19"/>
  <c r="F954" i="19"/>
  <c r="F955" i="19"/>
  <c r="F956" i="19"/>
  <c r="F957" i="19"/>
  <c r="F958" i="19"/>
  <c r="F959" i="19"/>
  <c r="F960" i="19"/>
  <c r="F961" i="19"/>
  <c r="F962" i="19"/>
  <c r="F963" i="19"/>
  <c r="F964" i="19"/>
  <c r="F965" i="19"/>
  <c r="F966" i="19"/>
  <c r="F967" i="19"/>
  <c r="F968" i="19"/>
  <c r="F969" i="19"/>
  <c r="F970" i="19"/>
  <c r="F971" i="19"/>
  <c r="F972" i="19"/>
  <c r="F973" i="19"/>
  <c r="F974" i="19"/>
  <c r="F975" i="19"/>
  <c r="F976" i="19"/>
  <c r="F977" i="19"/>
  <c r="F978" i="19"/>
  <c r="F979" i="19"/>
  <c r="F980" i="19"/>
  <c r="F981" i="19"/>
  <c r="F982" i="19"/>
  <c r="F983" i="19"/>
  <c r="F984" i="19"/>
  <c r="F985" i="19"/>
  <c r="F986" i="19"/>
  <c r="F987" i="19"/>
  <c r="F988" i="19"/>
  <c r="F989" i="19"/>
  <c r="F990" i="19"/>
  <c r="F991" i="19"/>
  <c r="F992" i="19"/>
  <c r="F993" i="19"/>
  <c r="F994" i="19"/>
  <c r="F995" i="19"/>
  <c r="F996" i="19"/>
  <c r="F997" i="19"/>
  <c r="F998" i="19"/>
  <c r="F999" i="19"/>
  <c r="F1000" i="19"/>
  <c r="F1001" i="19"/>
  <c r="F1002" i="19"/>
  <c r="F1003" i="19"/>
  <c r="F1004" i="19"/>
  <c r="F1005" i="19"/>
  <c r="F1006" i="19"/>
  <c r="F1007" i="19"/>
  <c r="F1008" i="19"/>
  <c r="F1009" i="19"/>
  <c r="F1010" i="19"/>
  <c r="F1011" i="19"/>
  <c r="F1012" i="19"/>
  <c r="F1013" i="19"/>
  <c r="F1014" i="19"/>
  <c r="F1015" i="19"/>
  <c r="F1016" i="19"/>
  <c r="F1017" i="19"/>
  <c r="F1018" i="19"/>
  <c r="F1019" i="19"/>
  <c r="F1020" i="19"/>
  <c r="F1021" i="19"/>
  <c r="F1022" i="19"/>
  <c r="F1023" i="19"/>
  <c r="F1024" i="19"/>
  <c r="F1025" i="19"/>
  <c r="F1026" i="19"/>
  <c r="F1027" i="19"/>
  <c r="F1028" i="19"/>
  <c r="F1029" i="19"/>
  <c r="F1030" i="19"/>
  <c r="F1031" i="19"/>
  <c r="F1032" i="19"/>
  <c r="F1033" i="19"/>
  <c r="F1034" i="19"/>
  <c r="F1035" i="19"/>
  <c r="F1036" i="19"/>
  <c r="F1037" i="19"/>
  <c r="F1038" i="19"/>
  <c r="F1039" i="19"/>
  <c r="F1040" i="19"/>
  <c r="F1041" i="19"/>
  <c r="F1042" i="19"/>
  <c r="F1043" i="19"/>
  <c r="F1044" i="19"/>
  <c r="F1045" i="19"/>
  <c r="F1046" i="19"/>
  <c r="F1047" i="19"/>
  <c r="F1048" i="19"/>
  <c r="F1049" i="19"/>
  <c r="F1050" i="19"/>
  <c r="F1051" i="19"/>
  <c r="F1052" i="19"/>
  <c r="F1053" i="19"/>
  <c r="F1054" i="19"/>
  <c r="F1055" i="19"/>
  <c r="F1056" i="19"/>
  <c r="F1057" i="19"/>
  <c r="F1058" i="19"/>
  <c r="F1059" i="19"/>
  <c r="F1060" i="19"/>
  <c r="F1061" i="19"/>
  <c r="F1062" i="19"/>
  <c r="F1063" i="19"/>
  <c r="F1064" i="19"/>
  <c r="F1065" i="19"/>
  <c r="F1066" i="19"/>
  <c r="F1067" i="19"/>
  <c r="F1068" i="19"/>
  <c r="F1069" i="19"/>
  <c r="F1070" i="19"/>
  <c r="F1071" i="19"/>
  <c r="F1072" i="19"/>
  <c r="F1073" i="19"/>
  <c r="F1074" i="19"/>
  <c r="F1075" i="19"/>
  <c r="F1076" i="19"/>
  <c r="F1077" i="19"/>
  <c r="F1078" i="19"/>
  <c r="F1079" i="19"/>
  <c r="F1080" i="19"/>
  <c r="F1081" i="19"/>
  <c r="F1082" i="19"/>
  <c r="F1083" i="19"/>
  <c r="F1084" i="19"/>
  <c r="F1085" i="19"/>
  <c r="F1086" i="19"/>
  <c r="F1087" i="19"/>
  <c r="F1088" i="19"/>
  <c r="F1089" i="19"/>
  <c r="F1090" i="19"/>
  <c r="F1091" i="19"/>
  <c r="F1092" i="19"/>
  <c r="F1093" i="19"/>
  <c r="F1094" i="19"/>
  <c r="F1095" i="19"/>
  <c r="F1096" i="19"/>
  <c r="F1097" i="19"/>
  <c r="F1098" i="19"/>
  <c r="F1099" i="19"/>
  <c r="F1100" i="19"/>
  <c r="F1101" i="19"/>
  <c r="F1102" i="19"/>
  <c r="F1103" i="19"/>
  <c r="F1104" i="19"/>
  <c r="F1105" i="19"/>
  <c r="F1106" i="19"/>
  <c r="F1107" i="19"/>
  <c r="F1108" i="19"/>
  <c r="F1109" i="19"/>
  <c r="F1110" i="19"/>
  <c r="F1111" i="19"/>
  <c r="F1112" i="19"/>
  <c r="F1113" i="19"/>
  <c r="F1114" i="19"/>
  <c r="F1115" i="19"/>
  <c r="F1116" i="19"/>
  <c r="F1117" i="19"/>
  <c r="F1118" i="19"/>
  <c r="F1119" i="19"/>
  <c r="F1120" i="19"/>
  <c r="F1121" i="19"/>
  <c r="F1122" i="19"/>
  <c r="F1123" i="19"/>
  <c r="F1124" i="19"/>
  <c r="F1125" i="19"/>
  <c r="F1126" i="19"/>
  <c r="F1127" i="19"/>
  <c r="F1128" i="19"/>
  <c r="F1129" i="19"/>
  <c r="F1130" i="19"/>
  <c r="F1131" i="19"/>
  <c r="F1132" i="19"/>
  <c r="F1133" i="19"/>
  <c r="F1134" i="19"/>
  <c r="F1135" i="19"/>
  <c r="F1136" i="19"/>
  <c r="F1137" i="19"/>
  <c r="F1138" i="19"/>
  <c r="F1139" i="19"/>
  <c r="F1140" i="19"/>
  <c r="F1141" i="19"/>
  <c r="F1142" i="19"/>
  <c r="F1143" i="19"/>
  <c r="F1144" i="19"/>
  <c r="F1145" i="19"/>
  <c r="F1146" i="19"/>
  <c r="F1147" i="19"/>
  <c r="F1148" i="19"/>
  <c r="F1149" i="19"/>
  <c r="F1150" i="19"/>
  <c r="F1151" i="19"/>
  <c r="F1152" i="19"/>
  <c r="F1153" i="19"/>
  <c r="F1154" i="19"/>
  <c r="F1155" i="19"/>
  <c r="F1156" i="19"/>
  <c r="F1157" i="19"/>
  <c r="F1158" i="19"/>
  <c r="F1159" i="19"/>
  <c r="F1160" i="19"/>
  <c r="F1161" i="19"/>
  <c r="F1162" i="19"/>
  <c r="F1163" i="19"/>
  <c r="F1164" i="19"/>
  <c r="F1165" i="19"/>
  <c r="F1166" i="19"/>
  <c r="F1167" i="19"/>
  <c r="F1168" i="19"/>
  <c r="F1169" i="19"/>
  <c r="F1170" i="19"/>
  <c r="F1171" i="19"/>
  <c r="F1172" i="19"/>
  <c r="F1173" i="19"/>
  <c r="F1174" i="19"/>
  <c r="F1175" i="19"/>
  <c r="F1176" i="19"/>
  <c r="F1177" i="19"/>
  <c r="F1178" i="19"/>
  <c r="F1179" i="19"/>
  <c r="F1180" i="19"/>
  <c r="F1181" i="19"/>
  <c r="F1182" i="19"/>
  <c r="F1183" i="19"/>
  <c r="F1184" i="19"/>
  <c r="F1185" i="19"/>
  <c r="F1186" i="19"/>
  <c r="F1187" i="19"/>
  <c r="F1188" i="19"/>
  <c r="F1189" i="19"/>
  <c r="F1190" i="19"/>
  <c r="F1191" i="19"/>
  <c r="F1192" i="19"/>
  <c r="F1193" i="19"/>
  <c r="F1194" i="19"/>
  <c r="F1195" i="19"/>
  <c r="F1196" i="19"/>
  <c r="F1197" i="19"/>
  <c r="F1198" i="19"/>
  <c r="F1199" i="19"/>
  <c r="F1200" i="19"/>
  <c r="F1201" i="19"/>
  <c r="F1202" i="19"/>
  <c r="F1203" i="19"/>
  <c r="F1204" i="19"/>
  <c r="F1205" i="19"/>
  <c r="F1206" i="19"/>
  <c r="F1207" i="19"/>
  <c r="F1208" i="19"/>
  <c r="F1209" i="19"/>
  <c r="F1210" i="19"/>
  <c r="F1211" i="19"/>
  <c r="F1212" i="19"/>
  <c r="F1213" i="19"/>
  <c r="F1214" i="19"/>
  <c r="F1215" i="19"/>
  <c r="F1216" i="19"/>
  <c r="F1217" i="19"/>
  <c r="F1218" i="19"/>
  <c r="F1219" i="19"/>
  <c r="F1220" i="19"/>
  <c r="F1221" i="19"/>
  <c r="F1222" i="19"/>
  <c r="F1223" i="19"/>
  <c r="F1224" i="19"/>
  <c r="F1225" i="19"/>
  <c r="F1226" i="19"/>
  <c r="F1227" i="19"/>
  <c r="F1228" i="19"/>
  <c r="F1229" i="19"/>
  <c r="F1230" i="19"/>
  <c r="F1231" i="19"/>
  <c r="F1232" i="19"/>
  <c r="F1233" i="19"/>
  <c r="F1234" i="19"/>
  <c r="F1235" i="19"/>
  <c r="F1236" i="19"/>
  <c r="F1237" i="19"/>
  <c r="F1238" i="19"/>
  <c r="F1239" i="19"/>
  <c r="F1240" i="19"/>
  <c r="F1241" i="19"/>
  <c r="F1242" i="19"/>
  <c r="F1243" i="19"/>
  <c r="F1244" i="19"/>
  <c r="F1245" i="19"/>
  <c r="F2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533" i="19"/>
  <c r="E534" i="19"/>
  <c r="E535" i="19"/>
  <c r="E536" i="19"/>
  <c r="E537" i="19"/>
  <c r="E538" i="19"/>
  <c r="E539" i="19"/>
  <c r="E540" i="19"/>
  <c r="E541" i="19"/>
  <c r="E542" i="19"/>
  <c r="E543" i="19"/>
  <c r="E544" i="19"/>
  <c r="E545" i="19"/>
  <c r="E546" i="19"/>
  <c r="E547" i="19"/>
  <c r="E548" i="19"/>
  <c r="E549" i="19"/>
  <c r="E550" i="19"/>
  <c r="E551" i="19"/>
  <c r="E552" i="19"/>
  <c r="E553" i="19"/>
  <c r="E554" i="19"/>
  <c r="E555" i="19"/>
  <c r="E556" i="19"/>
  <c r="E557" i="19"/>
  <c r="E558" i="19"/>
  <c r="E559" i="19"/>
  <c r="E560" i="19"/>
  <c r="E561" i="19"/>
  <c r="E562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77" i="19"/>
  <c r="E578" i="19"/>
  <c r="E579" i="19"/>
  <c r="E580" i="19"/>
  <c r="E581" i="19"/>
  <c r="E582" i="19"/>
  <c r="E583" i="19"/>
  <c r="E584" i="19"/>
  <c r="E585" i="19"/>
  <c r="E586" i="19"/>
  <c r="E587" i="19"/>
  <c r="E588" i="19"/>
  <c r="E589" i="19"/>
  <c r="E590" i="19"/>
  <c r="E591" i="19"/>
  <c r="E592" i="19"/>
  <c r="E593" i="19"/>
  <c r="E594" i="19"/>
  <c r="E595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35" i="19"/>
  <c r="E636" i="19"/>
  <c r="E637" i="19"/>
  <c r="E638" i="19"/>
  <c r="E639" i="19"/>
  <c r="E640" i="19"/>
  <c r="E641" i="19"/>
  <c r="E642" i="19"/>
  <c r="E643" i="19"/>
  <c r="E644" i="19"/>
  <c r="E645" i="19"/>
  <c r="E646" i="19"/>
  <c r="E647" i="19"/>
  <c r="E648" i="19"/>
  <c r="E649" i="19"/>
  <c r="E650" i="19"/>
  <c r="E651" i="19"/>
  <c r="E652" i="19"/>
  <c r="E653" i="19"/>
  <c r="E654" i="19"/>
  <c r="E655" i="19"/>
  <c r="E656" i="19"/>
  <c r="E657" i="19"/>
  <c r="E658" i="19"/>
  <c r="E659" i="19"/>
  <c r="E660" i="19"/>
  <c r="E661" i="19"/>
  <c r="E662" i="19"/>
  <c r="E663" i="19"/>
  <c r="E664" i="19"/>
  <c r="E665" i="19"/>
  <c r="E666" i="19"/>
  <c r="E667" i="19"/>
  <c r="E668" i="19"/>
  <c r="E669" i="19"/>
  <c r="E670" i="19"/>
  <c r="E671" i="19"/>
  <c r="E672" i="19"/>
  <c r="E673" i="19"/>
  <c r="E674" i="19"/>
  <c r="E675" i="19"/>
  <c r="E676" i="19"/>
  <c r="E677" i="19"/>
  <c r="E678" i="19"/>
  <c r="E679" i="19"/>
  <c r="E680" i="19"/>
  <c r="E681" i="19"/>
  <c r="E682" i="19"/>
  <c r="E683" i="19"/>
  <c r="E684" i="19"/>
  <c r="E685" i="19"/>
  <c r="E686" i="19"/>
  <c r="E687" i="19"/>
  <c r="E688" i="19"/>
  <c r="E689" i="19"/>
  <c r="E690" i="19"/>
  <c r="E691" i="19"/>
  <c r="E692" i="19"/>
  <c r="E693" i="19"/>
  <c r="E694" i="19"/>
  <c r="E695" i="19"/>
  <c r="E696" i="19"/>
  <c r="E697" i="19"/>
  <c r="E698" i="19"/>
  <c r="E699" i="19"/>
  <c r="E700" i="19"/>
  <c r="E701" i="19"/>
  <c r="E702" i="19"/>
  <c r="E703" i="19"/>
  <c r="E704" i="19"/>
  <c r="E705" i="19"/>
  <c r="E706" i="19"/>
  <c r="E707" i="19"/>
  <c r="E708" i="19"/>
  <c r="E709" i="19"/>
  <c r="E710" i="19"/>
  <c r="E711" i="19"/>
  <c r="E712" i="19"/>
  <c r="E713" i="19"/>
  <c r="E714" i="19"/>
  <c r="E715" i="19"/>
  <c r="E716" i="19"/>
  <c r="E717" i="19"/>
  <c r="E718" i="19"/>
  <c r="E719" i="19"/>
  <c r="E720" i="19"/>
  <c r="E721" i="19"/>
  <c r="E722" i="19"/>
  <c r="E723" i="19"/>
  <c r="E724" i="19"/>
  <c r="E725" i="19"/>
  <c r="E726" i="19"/>
  <c r="E727" i="19"/>
  <c r="E728" i="19"/>
  <c r="E729" i="19"/>
  <c r="E730" i="19"/>
  <c r="E731" i="19"/>
  <c r="E732" i="19"/>
  <c r="E733" i="19"/>
  <c r="E734" i="19"/>
  <c r="E735" i="19"/>
  <c r="E736" i="19"/>
  <c r="E737" i="19"/>
  <c r="E738" i="19"/>
  <c r="E739" i="19"/>
  <c r="E740" i="19"/>
  <c r="E741" i="19"/>
  <c r="E742" i="19"/>
  <c r="E743" i="19"/>
  <c r="E744" i="19"/>
  <c r="E745" i="19"/>
  <c r="E746" i="19"/>
  <c r="E747" i="19"/>
  <c r="E748" i="19"/>
  <c r="E749" i="19"/>
  <c r="E750" i="19"/>
  <c r="E751" i="19"/>
  <c r="E752" i="19"/>
  <c r="E753" i="19"/>
  <c r="E754" i="19"/>
  <c r="E755" i="19"/>
  <c r="E756" i="19"/>
  <c r="E757" i="19"/>
  <c r="E758" i="19"/>
  <c r="E759" i="19"/>
  <c r="E760" i="19"/>
  <c r="E761" i="19"/>
  <c r="E762" i="19"/>
  <c r="E763" i="19"/>
  <c r="E764" i="19"/>
  <c r="E765" i="19"/>
  <c r="E766" i="19"/>
  <c r="E767" i="19"/>
  <c r="E768" i="19"/>
  <c r="E769" i="19"/>
  <c r="E770" i="19"/>
  <c r="E771" i="19"/>
  <c r="E772" i="19"/>
  <c r="E773" i="19"/>
  <c r="E774" i="19"/>
  <c r="E775" i="19"/>
  <c r="E776" i="19"/>
  <c r="E777" i="19"/>
  <c r="E778" i="19"/>
  <c r="E779" i="19"/>
  <c r="E780" i="19"/>
  <c r="E781" i="19"/>
  <c r="E782" i="19"/>
  <c r="E783" i="19"/>
  <c r="E784" i="19"/>
  <c r="E785" i="19"/>
  <c r="E786" i="19"/>
  <c r="E787" i="19"/>
  <c r="E788" i="19"/>
  <c r="E789" i="19"/>
  <c r="E790" i="19"/>
  <c r="E791" i="19"/>
  <c r="E792" i="19"/>
  <c r="E793" i="19"/>
  <c r="E794" i="19"/>
  <c r="E795" i="19"/>
  <c r="E796" i="19"/>
  <c r="E797" i="19"/>
  <c r="E798" i="19"/>
  <c r="E799" i="19"/>
  <c r="E800" i="19"/>
  <c r="E801" i="19"/>
  <c r="E802" i="19"/>
  <c r="E803" i="19"/>
  <c r="E804" i="19"/>
  <c r="E805" i="19"/>
  <c r="E806" i="19"/>
  <c r="E807" i="19"/>
  <c r="E808" i="19"/>
  <c r="E809" i="19"/>
  <c r="E810" i="19"/>
  <c r="E811" i="19"/>
  <c r="E812" i="19"/>
  <c r="E813" i="19"/>
  <c r="E814" i="19"/>
  <c r="E81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3" i="19"/>
  <c r="E834" i="19"/>
  <c r="E835" i="19"/>
  <c r="E836" i="19"/>
  <c r="E837" i="19"/>
  <c r="E838" i="19"/>
  <c r="E839" i="19"/>
  <c r="E840" i="19"/>
  <c r="E841" i="19"/>
  <c r="E842" i="19"/>
  <c r="E843" i="19"/>
  <c r="E844" i="19"/>
  <c r="E845" i="19"/>
  <c r="E846" i="19"/>
  <c r="E847" i="19"/>
  <c r="E848" i="19"/>
  <c r="E849" i="19"/>
  <c r="E850" i="19"/>
  <c r="E851" i="19"/>
  <c r="E852" i="19"/>
  <c r="E853" i="19"/>
  <c r="E854" i="19"/>
  <c r="E855" i="19"/>
  <c r="E856" i="19"/>
  <c r="E857" i="19"/>
  <c r="E858" i="19"/>
  <c r="E859" i="19"/>
  <c r="E860" i="19"/>
  <c r="E861" i="19"/>
  <c r="E862" i="19"/>
  <c r="E863" i="19"/>
  <c r="E864" i="19"/>
  <c r="E865" i="19"/>
  <c r="E866" i="19"/>
  <c r="E867" i="19"/>
  <c r="E868" i="19"/>
  <c r="E869" i="19"/>
  <c r="E870" i="19"/>
  <c r="E871" i="19"/>
  <c r="E872" i="19"/>
  <c r="E873" i="19"/>
  <c r="E874" i="19"/>
  <c r="E875" i="19"/>
  <c r="E876" i="19"/>
  <c r="E877" i="19"/>
  <c r="E878" i="19"/>
  <c r="E879" i="19"/>
  <c r="E880" i="19"/>
  <c r="E881" i="19"/>
  <c r="E882" i="19"/>
  <c r="E883" i="19"/>
  <c r="E884" i="19"/>
  <c r="E885" i="19"/>
  <c r="E886" i="19"/>
  <c r="E887" i="19"/>
  <c r="E888" i="19"/>
  <c r="E889" i="19"/>
  <c r="E890" i="19"/>
  <c r="E891" i="19"/>
  <c r="E892" i="19"/>
  <c r="E893" i="19"/>
  <c r="E894" i="19"/>
  <c r="E895" i="19"/>
  <c r="E896" i="19"/>
  <c r="E897" i="19"/>
  <c r="E898" i="19"/>
  <c r="E899" i="19"/>
  <c r="E900" i="19"/>
  <c r="E901" i="19"/>
  <c r="E902" i="19"/>
  <c r="E903" i="19"/>
  <c r="E904" i="19"/>
  <c r="E905" i="19"/>
  <c r="E906" i="19"/>
  <c r="E907" i="19"/>
  <c r="E908" i="19"/>
  <c r="E909" i="19"/>
  <c r="E910" i="19"/>
  <c r="E911" i="19"/>
  <c r="E912" i="19"/>
  <c r="E913" i="19"/>
  <c r="E914" i="19"/>
  <c r="E915" i="19"/>
  <c r="E916" i="19"/>
  <c r="E917" i="19"/>
  <c r="E918" i="19"/>
  <c r="E919" i="19"/>
  <c r="E920" i="19"/>
  <c r="E921" i="19"/>
  <c r="E922" i="19"/>
  <c r="E923" i="19"/>
  <c r="E924" i="19"/>
  <c r="E925" i="19"/>
  <c r="E926" i="19"/>
  <c r="E927" i="19"/>
  <c r="E928" i="19"/>
  <c r="E929" i="19"/>
  <c r="E930" i="19"/>
  <c r="E931" i="19"/>
  <c r="E932" i="19"/>
  <c r="E933" i="19"/>
  <c r="E934" i="19"/>
  <c r="E935" i="19"/>
  <c r="E936" i="19"/>
  <c r="E937" i="19"/>
  <c r="E938" i="19"/>
  <c r="E939" i="19"/>
  <c r="E940" i="19"/>
  <c r="E941" i="19"/>
  <c r="E942" i="19"/>
  <c r="E943" i="19"/>
  <c r="E944" i="19"/>
  <c r="E945" i="19"/>
  <c r="E946" i="19"/>
  <c r="E947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71" i="19"/>
  <c r="E972" i="19"/>
  <c r="E973" i="19"/>
  <c r="E974" i="19"/>
  <c r="E975" i="19"/>
  <c r="E976" i="19"/>
  <c r="E977" i="19"/>
  <c r="E978" i="19"/>
  <c r="E979" i="19"/>
  <c r="E980" i="19"/>
  <c r="E981" i="19"/>
  <c r="E982" i="19"/>
  <c r="E983" i="19"/>
  <c r="E984" i="19"/>
  <c r="E985" i="19"/>
  <c r="E986" i="19"/>
  <c r="E987" i="19"/>
  <c r="E988" i="19"/>
  <c r="E989" i="19"/>
  <c r="E990" i="19"/>
  <c r="E991" i="19"/>
  <c r="E992" i="19"/>
  <c r="E993" i="19"/>
  <c r="E994" i="19"/>
  <c r="E995" i="19"/>
  <c r="E996" i="19"/>
  <c r="E997" i="19"/>
  <c r="E998" i="19"/>
  <c r="E999" i="19"/>
  <c r="E1000" i="19"/>
  <c r="E1001" i="19"/>
  <c r="E1002" i="19"/>
  <c r="E1003" i="19"/>
  <c r="E1004" i="19"/>
  <c r="E1005" i="19"/>
  <c r="E1006" i="19"/>
  <c r="E1007" i="19"/>
  <c r="E1008" i="19"/>
  <c r="E1009" i="19"/>
  <c r="E1010" i="19"/>
  <c r="E1011" i="19"/>
  <c r="E1012" i="19"/>
  <c r="E1013" i="19"/>
  <c r="E1014" i="19"/>
  <c r="E1015" i="19"/>
  <c r="E1016" i="19"/>
  <c r="E1017" i="19"/>
  <c r="E1018" i="19"/>
  <c r="E1019" i="19"/>
  <c r="E1020" i="19"/>
  <c r="E1021" i="19"/>
  <c r="E1022" i="19"/>
  <c r="E1023" i="19"/>
  <c r="E1024" i="19"/>
  <c r="E1025" i="19"/>
  <c r="E1026" i="19"/>
  <c r="E1027" i="19"/>
  <c r="E1028" i="19"/>
  <c r="E1029" i="19"/>
  <c r="E1030" i="19"/>
  <c r="E1031" i="19"/>
  <c r="E1032" i="19"/>
  <c r="E1033" i="19"/>
  <c r="E1034" i="19"/>
  <c r="E1035" i="19"/>
  <c r="E1036" i="19"/>
  <c r="E1037" i="19"/>
  <c r="E1038" i="19"/>
  <c r="E1039" i="19"/>
  <c r="E1040" i="19"/>
  <c r="E1041" i="19"/>
  <c r="E1042" i="19"/>
  <c r="E1043" i="19"/>
  <c r="E1044" i="19"/>
  <c r="E1045" i="19"/>
  <c r="E1046" i="19"/>
  <c r="E1047" i="19"/>
  <c r="E1048" i="19"/>
  <c r="E1049" i="19"/>
  <c r="E1050" i="19"/>
  <c r="E1051" i="19"/>
  <c r="E1052" i="19"/>
  <c r="E1053" i="19"/>
  <c r="E1054" i="19"/>
  <c r="E1055" i="19"/>
  <c r="E1056" i="19"/>
  <c r="E1057" i="19"/>
  <c r="E1058" i="19"/>
  <c r="E1059" i="19"/>
  <c r="E1060" i="19"/>
  <c r="E1061" i="19"/>
  <c r="E1062" i="19"/>
  <c r="E1063" i="19"/>
  <c r="E1064" i="19"/>
  <c r="E1065" i="19"/>
  <c r="E1066" i="19"/>
  <c r="E1067" i="19"/>
  <c r="E1068" i="19"/>
  <c r="E1069" i="19"/>
  <c r="E1070" i="19"/>
  <c r="E1071" i="19"/>
  <c r="E1072" i="19"/>
  <c r="E1073" i="19"/>
  <c r="E1074" i="19"/>
  <c r="E1075" i="19"/>
  <c r="E1076" i="19"/>
  <c r="E1077" i="19"/>
  <c r="E1078" i="19"/>
  <c r="E1079" i="19"/>
  <c r="E1080" i="19"/>
  <c r="E1081" i="19"/>
  <c r="E1082" i="19"/>
  <c r="E1083" i="19"/>
  <c r="E1084" i="19"/>
  <c r="E1085" i="19"/>
  <c r="E1086" i="19"/>
  <c r="E1087" i="19"/>
  <c r="E1088" i="19"/>
  <c r="E1089" i="19"/>
  <c r="E1090" i="19"/>
  <c r="E1091" i="19"/>
  <c r="E1092" i="19"/>
  <c r="E1093" i="19"/>
  <c r="E1094" i="19"/>
  <c r="E1095" i="19"/>
  <c r="E1096" i="19"/>
  <c r="E1097" i="19"/>
  <c r="E1098" i="19"/>
  <c r="E1099" i="19"/>
  <c r="E1100" i="19"/>
  <c r="E1101" i="19"/>
  <c r="E1102" i="19"/>
  <c r="E1103" i="19"/>
  <c r="E1104" i="19"/>
  <c r="E1105" i="19"/>
  <c r="E1106" i="19"/>
  <c r="E1107" i="19"/>
  <c r="E1108" i="19"/>
  <c r="E1109" i="19"/>
  <c r="E1110" i="19"/>
  <c r="E1111" i="19"/>
  <c r="E1112" i="19"/>
  <c r="E1113" i="19"/>
  <c r="E1114" i="19"/>
  <c r="E1115" i="19"/>
  <c r="E1116" i="19"/>
  <c r="E1117" i="19"/>
  <c r="E1118" i="19"/>
  <c r="E1119" i="19"/>
  <c r="E1120" i="19"/>
  <c r="E1121" i="19"/>
  <c r="E1122" i="19"/>
  <c r="E1123" i="19"/>
  <c r="E1124" i="19"/>
  <c r="E1125" i="19"/>
  <c r="E1126" i="19"/>
  <c r="E1127" i="19"/>
  <c r="E1128" i="19"/>
  <c r="E1129" i="19"/>
  <c r="E1130" i="19"/>
  <c r="E1131" i="19"/>
  <c r="E1132" i="19"/>
  <c r="E1133" i="19"/>
  <c r="E1134" i="19"/>
  <c r="E1135" i="19"/>
  <c r="E1136" i="19"/>
  <c r="E1137" i="19"/>
  <c r="E1138" i="19"/>
  <c r="E1139" i="19"/>
  <c r="E1140" i="19"/>
  <c r="E1141" i="19"/>
  <c r="E1142" i="19"/>
  <c r="E1143" i="19"/>
  <c r="E1144" i="19"/>
  <c r="E1145" i="19"/>
  <c r="E1146" i="19"/>
  <c r="E1147" i="19"/>
  <c r="E1148" i="19"/>
  <c r="E1149" i="19"/>
  <c r="E1150" i="19"/>
  <c r="E1151" i="19"/>
  <c r="E1152" i="19"/>
  <c r="E1153" i="19"/>
  <c r="E1154" i="19"/>
  <c r="E1155" i="19"/>
  <c r="E1156" i="19"/>
  <c r="E1157" i="19"/>
  <c r="E1158" i="19"/>
  <c r="E1159" i="19"/>
  <c r="E1160" i="19"/>
  <c r="E1161" i="19"/>
  <c r="E1162" i="19"/>
  <c r="E1163" i="19"/>
  <c r="E1164" i="19"/>
  <c r="E1165" i="19"/>
  <c r="E1166" i="19"/>
  <c r="E1167" i="19"/>
  <c r="E1168" i="19"/>
  <c r="E1169" i="19"/>
  <c r="E1170" i="19"/>
  <c r="E1171" i="19"/>
  <c r="E1172" i="19"/>
  <c r="E1173" i="19"/>
  <c r="E1174" i="19"/>
  <c r="E1175" i="19"/>
  <c r="E1176" i="19"/>
  <c r="E1177" i="19"/>
  <c r="E1178" i="19"/>
  <c r="E1179" i="19"/>
  <c r="E1180" i="19"/>
  <c r="E1181" i="19"/>
  <c r="E1182" i="19"/>
  <c r="E1183" i="19"/>
  <c r="E1184" i="19"/>
  <c r="E1185" i="19"/>
  <c r="E1186" i="19"/>
  <c r="E1187" i="19"/>
  <c r="E1188" i="19"/>
  <c r="E1189" i="19"/>
  <c r="E1190" i="19"/>
  <c r="E1191" i="19"/>
  <c r="E1192" i="19"/>
  <c r="E1193" i="19"/>
  <c r="E1194" i="19"/>
  <c r="E1195" i="19"/>
  <c r="E1196" i="19"/>
  <c r="E1197" i="19"/>
  <c r="E1198" i="19"/>
  <c r="E1199" i="19"/>
  <c r="E1200" i="19"/>
  <c r="E1201" i="19"/>
  <c r="E1202" i="19"/>
  <c r="E1203" i="19"/>
  <c r="E1204" i="19"/>
  <c r="E1205" i="19"/>
  <c r="E1206" i="19"/>
  <c r="E1207" i="19"/>
  <c r="E1208" i="19"/>
  <c r="E1209" i="19"/>
  <c r="E1210" i="19"/>
  <c r="E1211" i="19"/>
  <c r="E1212" i="19"/>
  <c r="E1213" i="19"/>
  <c r="E1214" i="19"/>
  <c r="E1215" i="19"/>
  <c r="E1216" i="19"/>
  <c r="E1217" i="19"/>
  <c r="E1218" i="19"/>
  <c r="E1219" i="19"/>
  <c r="E1220" i="19"/>
  <c r="E1221" i="19"/>
  <c r="E1222" i="19"/>
  <c r="E1223" i="19"/>
  <c r="E1224" i="19"/>
  <c r="E1225" i="19"/>
  <c r="E1226" i="19"/>
  <c r="E1227" i="19"/>
  <c r="E1228" i="19"/>
  <c r="E1229" i="19"/>
  <c r="E1230" i="19"/>
  <c r="E1231" i="19"/>
  <c r="E1232" i="19"/>
  <c r="E1233" i="19"/>
  <c r="E1234" i="19"/>
  <c r="E1235" i="19"/>
  <c r="E1236" i="19"/>
  <c r="E1237" i="19"/>
  <c r="E1238" i="19"/>
  <c r="E1239" i="19"/>
  <c r="E1240" i="19"/>
  <c r="E1241" i="19"/>
  <c r="E1242" i="19"/>
  <c r="E1243" i="19"/>
  <c r="E1244" i="19"/>
  <c r="E1245" i="19"/>
  <c r="E10" i="19"/>
  <c r="E10" i="18"/>
  <c r="E11" i="18"/>
  <c r="E12" i="18"/>
  <c r="E13" i="18"/>
  <c r="E14" i="18"/>
  <c r="G14" i="18" s="1"/>
  <c r="E15" i="18"/>
  <c r="G15" i="18" s="1"/>
  <c r="E16" i="18"/>
  <c r="E17" i="18"/>
  <c r="E18" i="18"/>
  <c r="E19" i="18"/>
  <c r="G19" i="18" s="1"/>
  <c r="E20" i="18"/>
  <c r="G20" i="18" s="1"/>
  <c r="E21" i="18"/>
  <c r="E22" i="18"/>
  <c r="E23" i="18"/>
  <c r="E24" i="18"/>
  <c r="E25" i="18"/>
  <c r="E26" i="18"/>
  <c r="E27" i="18"/>
  <c r="E28" i="18"/>
  <c r="E29" i="18"/>
  <c r="E30" i="18"/>
  <c r="F30" i="18" s="1"/>
  <c r="E31" i="18"/>
  <c r="E32" i="18"/>
  <c r="E33" i="18"/>
  <c r="E34" i="18"/>
  <c r="E35" i="18"/>
  <c r="E36" i="18"/>
  <c r="E37" i="18"/>
  <c r="E38" i="18"/>
  <c r="E39" i="18"/>
  <c r="F39" i="18" s="1"/>
  <c r="E40" i="18"/>
  <c r="E41" i="18"/>
  <c r="E42" i="18"/>
  <c r="E43" i="18"/>
  <c r="E44" i="18"/>
  <c r="E45" i="18"/>
  <c r="E46" i="18"/>
  <c r="E47" i="18"/>
  <c r="E48" i="18"/>
  <c r="E49" i="18"/>
  <c r="E50" i="18"/>
  <c r="F50" i="18" s="1"/>
  <c r="E51" i="18"/>
  <c r="E52" i="18"/>
  <c r="E53" i="18"/>
  <c r="G53" i="18" s="1"/>
  <c r="E54" i="18"/>
  <c r="E55" i="18"/>
  <c r="E56" i="18"/>
  <c r="F56" i="18" s="1"/>
  <c r="E57" i="18"/>
  <c r="E58" i="18"/>
  <c r="E59" i="18"/>
  <c r="E60" i="18"/>
  <c r="E61" i="18"/>
  <c r="E62" i="18"/>
  <c r="E63" i="18"/>
  <c r="E64" i="18"/>
  <c r="E65" i="18"/>
  <c r="F65" i="18" s="1"/>
  <c r="E66" i="18"/>
  <c r="E67" i="18"/>
  <c r="E68" i="18"/>
  <c r="E69" i="18"/>
  <c r="F69" i="18" s="1"/>
  <c r="E70" i="18"/>
  <c r="E71" i="18"/>
  <c r="E72" i="18"/>
  <c r="E73" i="18"/>
  <c r="E74" i="18"/>
  <c r="E75" i="18"/>
  <c r="G75" i="18" s="1"/>
  <c r="E76" i="18"/>
  <c r="E77" i="18"/>
  <c r="E78" i="18"/>
  <c r="G78" i="18" s="1"/>
  <c r="E79" i="18"/>
  <c r="F79" i="18" s="1"/>
  <c r="E80" i="18"/>
  <c r="G80" i="18" s="1"/>
  <c r="E81" i="18"/>
  <c r="F81" i="18" s="1"/>
  <c r="E82" i="18"/>
  <c r="E83" i="18"/>
  <c r="E84" i="18"/>
  <c r="E85" i="18"/>
  <c r="E86" i="18"/>
  <c r="F86" i="18" s="1"/>
  <c r="E87" i="18"/>
  <c r="G87" i="18" s="1"/>
  <c r="E88" i="18"/>
  <c r="E89" i="18"/>
  <c r="E90" i="18"/>
  <c r="E91" i="18"/>
  <c r="G91" i="18" s="1"/>
  <c r="E92" i="18"/>
  <c r="G92" i="18" s="1"/>
  <c r="E93" i="18"/>
  <c r="E94" i="18"/>
  <c r="E95" i="18"/>
  <c r="E96" i="18"/>
  <c r="E97" i="18"/>
  <c r="E98" i="18"/>
  <c r="G98" i="18" s="1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G110" i="18" s="1"/>
  <c r="E111" i="18"/>
  <c r="G111" i="18" s="1"/>
  <c r="E112" i="18"/>
  <c r="E113" i="18"/>
  <c r="E114" i="18"/>
  <c r="E115" i="18"/>
  <c r="E116" i="18"/>
  <c r="E117" i="18"/>
  <c r="E118" i="18"/>
  <c r="E119" i="18"/>
  <c r="E120" i="18"/>
  <c r="E121" i="18"/>
  <c r="E122" i="18"/>
  <c r="F122" i="18" s="1"/>
  <c r="E123" i="18"/>
  <c r="G123" i="18" s="1"/>
  <c r="E124" i="18"/>
  <c r="E125" i="18"/>
  <c r="G125" i="18" s="1"/>
  <c r="E126" i="18"/>
  <c r="E127" i="18"/>
  <c r="E128" i="18"/>
  <c r="G128" i="18" s="1"/>
  <c r="E129" i="18"/>
  <c r="F129" i="18" s="1"/>
  <c r="E130" i="18"/>
  <c r="E131" i="18"/>
  <c r="E132" i="18"/>
  <c r="E133" i="18"/>
  <c r="E134" i="18"/>
  <c r="E135" i="18"/>
  <c r="E136" i="18"/>
  <c r="E137" i="18"/>
  <c r="E138" i="18"/>
  <c r="E139" i="18"/>
  <c r="G139" i="18" s="1"/>
  <c r="E140" i="18"/>
  <c r="G140" i="18" s="1"/>
  <c r="E141" i="18"/>
  <c r="E142" i="18"/>
  <c r="E143" i="18"/>
  <c r="E144" i="18"/>
  <c r="E145" i="18"/>
  <c r="E146" i="18"/>
  <c r="G146" i="18" s="1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F158" i="18" s="1"/>
  <c r="E159" i="18"/>
  <c r="E160" i="18"/>
  <c r="E161" i="18"/>
  <c r="E162" i="18"/>
  <c r="E163" i="18"/>
  <c r="G163" i="18" s="1"/>
  <c r="E164" i="18"/>
  <c r="G164" i="18" s="1"/>
  <c r="E165" i="18"/>
  <c r="E166" i="18"/>
  <c r="E167" i="18"/>
  <c r="E168" i="18"/>
  <c r="E169" i="18"/>
  <c r="E170" i="18"/>
  <c r="F170" i="18" s="1"/>
  <c r="E171" i="18"/>
  <c r="G171" i="18" s="1"/>
  <c r="E172" i="18"/>
  <c r="E173" i="18"/>
  <c r="E174" i="18"/>
  <c r="F174" i="18" s="1"/>
  <c r="E175" i="18"/>
  <c r="E176" i="18"/>
  <c r="F176" i="18" s="1"/>
  <c r="E177" i="18"/>
  <c r="E178" i="18"/>
  <c r="E179" i="18"/>
  <c r="E180" i="18"/>
  <c r="E181" i="18"/>
  <c r="E182" i="18"/>
  <c r="G182" i="18" s="1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G194" i="18" s="1"/>
  <c r="E195" i="18"/>
  <c r="G195" i="18" s="1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G212" i="18" s="1"/>
  <c r="E213" i="18"/>
  <c r="F213" i="18" s="1"/>
  <c r="E214" i="18"/>
  <c r="E215" i="18"/>
  <c r="E216" i="18"/>
  <c r="E217" i="18"/>
  <c r="E218" i="18"/>
  <c r="G218" i="18" s="1"/>
  <c r="E219" i="18"/>
  <c r="G219" i="18" s="1"/>
  <c r="E220" i="18"/>
  <c r="E221" i="18"/>
  <c r="E222" i="18"/>
  <c r="E223" i="18"/>
  <c r="E224" i="18"/>
  <c r="E225" i="18"/>
  <c r="E226" i="18"/>
  <c r="E227" i="18"/>
  <c r="E228" i="18"/>
  <c r="E229" i="18"/>
  <c r="E230" i="18"/>
  <c r="F230" i="18" s="1"/>
  <c r="E231" i="18"/>
  <c r="F231" i="18" s="1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F243" i="18" s="1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G255" i="18" s="1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G267" i="18" s="1"/>
  <c r="E268" i="18"/>
  <c r="E269" i="18"/>
  <c r="E270" i="18"/>
  <c r="G270" i="18" s="1"/>
  <c r="E271" i="18"/>
  <c r="G271" i="18" s="1"/>
  <c r="E272" i="18"/>
  <c r="F272" i="18" s="1"/>
  <c r="E273" i="18"/>
  <c r="E274" i="18"/>
  <c r="E275" i="18"/>
  <c r="E276" i="18"/>
  <c r="E277" i="18"/>
  <c r="E278" i="18"/>
  <c r="E279" i="18"/>
  <c r="G279" i="18" s="1"/>
  <c r="E280" i="18"/>
  <c r="E281" i="18"/>
  <c r="E282" i="18"/>
  <c r="G282" i="18" s="1"/>
  <c r="E283" i="18"/>
  <c r="G283" i="18" s="1"/>
  <c r="E284" i="18"/>
  <c r="G284" i="18" s="1"/>
  <c r="E285" i="18"/>
  <c r="E286" i="18"/>
  <c r="E287" i="18"/>
  <c r="E288" i="18"/>
  <c r="E289" i="18"/>
  <c r="E290" i="18"/>
  <c r="E291" i="18"/>
  <c r="E292" i="18"/>
  <c r="E293" i="18"/>
  <c r="F293" i="18" s="1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G307" i="18" s="1"/>
  <c r="E308" i="18"/>
  <c r="F308" i="18" s="1"/>
  <c r="E309" i="18"/>
  <c r="E310" i="18"/>
  <c r="E311" i="18"/>
  <c r="E312" i="18"/>
  <c r="E313" i="18"/>
  <c r="E314" i="18"/>
  <c r="G314" i="18" s="1"/>
  <c r="E315" i="18"/>
  <c r="G315" i="18" s="1"/>
  <c r="E316" i="18"/>
  <c r="E317" i="18"/>
  <c r="E318" i="18"/>
  <c r="F318" i="18" s="1"/>
  <c r="E319" i="18"/>
  <c r="E320" i="18"/>
  <c r="F320" i="18" s="1"/>
  <c r="E321" i="18"/>
  <c r="E322" i="18"/>
  <c r="E323" i="18"/>
  <c r="E324" i="18"/>
  <c r="E325" i="18"/>
  <c r="E326" i="18"/>
  <c r="F326" i="18" s="1"/>
  <c r="E327" i="18"/>
  <c r="G327" i="18" s="1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G339" i="18" s="1"/>
  <c r="E340" i="18"/>
  <c r="E341" i="18"/>
  <c r="E342" i="18"/>
  <c r="E343" i="18"/>
  <c r="F343" i="18" s="1"/>
  <c r="E344" i="18"/>
  <c r="F344" i="18" s="1"/>
  <c r="E345" i="18"/>
  <c r="E346" i="18"/>
  <c r="E347" i="18"/>
  <c r="E348" i="18"/>
  <c r="E349" i="18"/>
  <c r="E350" i="18"/>
  <c r="E351" i="18"/>
  <c r="F351" i="18" s="1"/>
  <c r="E352" i="18"/>
  <c r="E353" i="18"/>
  <c r="F353" i="18" s="1"/>
  <c r="E354" i="18"/>
  <c r="E355" i="18"/>
  <c r="E356" i="18"/>
  <c r="E357" i="18"/>
  <c r="F357" i="18" s="1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G374" i="18" s="1"/>
  <c r="E375" i="18"/>
  <c r="G375" i="18" s="1"/>
  <c r="E376" i="18"/>
  <c r="E377" i="18"/>
  <c r="E378" i="18"/>
  <c r="G378" i="18" s="1"/>
  <c r="E379" i="18"/>
  <c r="E380" i="18"/>
  <c r="E381" i="18"/>
  <c r="E382" i="18"/>
  <c r="E383" i="18"/>
  <c r="E384" i="18"/>
  <c r="E385" i="18"/>
  <c r="E386" i="18"/>
  <c r="E387" i="18"/>
  <c r="F387" i="18" s="1"/>
  <c r="E388" i="18"/>
  <c r="E389" i="18"/>
  <c r="G389" i="18" s="1"/>
  <c r="E390" i="18"/>
  <c r="G390" i="18" s="1"/>
  <c r="E391" i="18"/>
  <c r="G391" i="18" s="1"/>
  <c r="E392" i="18"/>
  <c r="G392" i="18" s="1"/>
  <c r="E393" i="18"/>
  <c r="E394" i="18"/>
  <c r="E395" i="18"/>
  <c r="E396" i="18"/>
  <c r="E397" i="18"/>
  <c r="E398" i="18"/>
  <c r="E399" i="18"/>
  <c r="E400" i="18"/>
  <c r="E401" i="18"/>
  <c r="E402" i="18"/>
  <c r="F402" i="18" s="1"/>
  <c r="E403" i="18"/>
  <c r="F403" i="18" s="1"/>
  <c r="E404" i="18"/>
  <c r="G404" i="18" s="1"/>
  <c r="E405" i="18"/>
  <c r="E406" i="18"/>
  <c r="E407" i="18"/>
  <c r="E408" i="18"/>
  <c r="E409" i="18"/>
  <c r="E410" i="18"/>
  <c r="G410" i="18" s="1"/>
  <c r="E411" i="18"/>
  <c r="E412" i="18"/>
  <c r="E413" i="18"/>
  <c r="E414" i="18"/>
  <c r="G414" i="18" s="1"/>
  <c r="E415" i="18"/>
  <c r="G415" i="18" s="1"/>
  <c r="E416" i="18"/>
  <c r="E417" i="18"/>
  <c r="F417" i="18" s="1"/>
  <c r="E418" i="18"/>
  <c r="E419" i="18"/>
  <c r="E420" i="18"/>
  <c r="E421" i="18"/>
  <c r="E422" i="18"/>
  <c r="G422" i="18" s="1"/>
  <c r="E423" i="18"/>
  <c r="E424" i="18"/>
  <c r="E425" i="18"/>
  <c r="E426" i="18"/>
  <c r="F426" i="18" s="1"/>
  <c r="E427" i="18"/>
  <c r="F427" i="18" s="1"/>
  <c r="E428" i="18"/>
  <c r="E429" i="18"/>
  <c r="E430" i="18"/>
  <c r="E431" i="18"/>
  <c r="E432" i="18"/>
  <c r="E433" i="18"/>
  <c r="E434" i="18"/>
  <c r="F434" i="18" s="1"/>
  <c r="E435" i="18"/>
  <c r="F435" i="18" s="1"/>
  <c r="E436" i="18"/>
  <c r="E437" i="18"/>
  <c r="E438" i="18"/>
  <c r="E439" i="18"/>
  <c r="G439" i="18" s="1"/>
  <c r="E440" i="18"/>
  <c r="G440" i="18" s="1"/>
  <c r="E441" i="18"/>
  <c r="E442" i="18"/>
  <c r="E443" i="18"/>
  <c r="E444" i="18"/>
  <c r="E445" i="18"/>
  <c r="E446" i="18"/>
  <c r="E447" i="18"/>
  <c r="F447" i="18" s="1"/>
  <c r="E448" i="18"/>
  <c r="E449" i="18"/>
  <c r="E450" i="18"/>
  <c r="E451" i="18"/>
  <c r="E452" i="18"/>
  <c r="F452" i="18" s="1"/>
  <c r="E453" i="18"/>
  <c r="E454" i="18"/>
  <c r="E455" i="18"/>
  <c r="E456" i="18"/>
  <c r="E457" i="18"/>
  <c r="E458" i="18"/>
  <c r="G458" i="18" s="1"/>
  <c r="E459" i="18"/>
  <c r="G459" i="18" s="1"/>
  <c r="E460" i="18"/>
  <c r="E461" i="18"/>
  <c r="E462" i="18"/>
  <c r="F462" i="18" s="1"/>
  <c r="E463" i="18"/>
  <c r="E464" i="18"/>
  <c r="E465" i="18"/>
  <c r="E466" i="18"/>
  <c r="E467" i="18"/>
  <c r="E468" i="18"/>
  <c r="E469" i="18"/>
  <c r="E470" i="18"/>
  <c r="F470" i="18" s="1"/>
  <c r="E471" i="18"/>
  <c r="E472" i="18"/>
  <c r="E473" i="18"/>
  <c r="G473" i="18" s="1"/>
  <c r="E474" i="18"/>
  <c r="E475" i="18"/>
  <c r="E476" i="18"/>
  <c r="E477" i="18"/>
  <c r="E478" i="18"/>
  <c r="E479" i="18"/>
  <c r="E480" i="18"/>
  <c r="E481" i="18"/>
  <c r="E482" i="18"/>
  <c r="F482" i="18" s="1"/>
  <c r="E483" i="18"/>
  <c r="F483" i="18" s="1"/>
  <c r="E484" i="18"/>
  <c r="E485" i="18"/>
  <c r="G485" i="18" s="1"/>
  <c r="E486" i="18"/>
  <c r="E487" i="18"/>
  <c r="E488" i="18"/>
  <c r="E489" i="18"/>
  <c r="E490" i="18"/>
  <c r="E491" i="18"/>
  <c r="E492" i="18"/>
  <c r="E493" i="18"/>
  <c r="E494" i="18"/>
  <c r="E495" i="18"/>
  <c r="E496" i="18"/>
  <c r="E497" i="18"/>
  <c r="F497" i="18" s="1"/>
  <c r="E498" i="18"/>
  <c r="E499" i="18"/>
  <c r="E500" i="18"/>
  <c r="G500" i="18" s="1"/>
  <c r="E501" i="18"/>
  <c r="F501" i="18" s="1"/>
  <c r="E502" i="18"/>
  <c r="E503" i="18"/>
  <c r="E504" i="18"/>
  <c r="E505" i="18"/>
  <c r="E506" i="18"/>
  <c r="F506" i="18" s="1"/>
  <c r="E507" i="18"/>
  <c r="F507" i="18" s="1"/>
  <c r="E508" i="18"/>
  <c r="E509" i="18"/>
  <c r="G509" i="18" s="1"/>
  <c r="E510" i="18"/>
  <c r="E511" i="18"/>
  <c r="F511" i="18" s="1"/>
  <c r="E512" i="18"/>
  <c r="F512" i="18" s="1"/>
  <c r="E513" i="18"/>
  <c r="E514" i="18"/>
  <c r="E515" i="18"/>
  <c r="E516" i="18"/>
  <c r="E517" i="18"/>
  <c r="E518" i="18"/>
  <c r="F518" i="18" s="1"/>
  <c r="E519" i="18"/>
  <c r="E520" i="18"/>
  <c r="E521" i="18"/>
  <c r="E522" i="18"/>
  <c r="E523" i="18"/>
  <c r="G523" i="18" s="1"/>
  <c r="E524" i="18"/>
  <c r="G524" i="18" s="1"/>
  <c r="E525" i="18"/>
  <c r="E526" i="18"/>
  <c r="E527" i="18"/>
  <c r="E528" i="18"/>
  <c r="E529" i="18"/>
  <c r="E530" i="18"/>
  <c r="E531" i="18"/>
  <c r="E532" i="18"/>
  <c r="E533" i="18"/>
  <c r="E534" i="18"/>
  <c r="E535" i="18"/>
  <c r="E536" i="18"/>
  <c r="G536" i="18" s="1"/>
  <c r="E537" i="18"/>
  <c r="E538" i="18"/>
  <c r="E539" i="18"/>
  <c r="E540" i="18"/>
  <c r="E541" i="18"/>
  <c r="E542" i="18"/>
  <c r="F542" i="18" s="1"/>
  <c r="E543" i="18"/>
  <c r="G543" i="18" s="1"/>
  <c r="E544" i="18"/>
  <c r="E545" i="18"/>
  <c r="F545" i="18" s="1"/>
  <c r="E546" i="18"/>
  <c r="G546" i="18" s="1"/>
  <c r="E547" i="18"/>
  <c r="F547" i="18" s="1"/>
  <c r="E548" i="18"/>
  <c r="E549" i="18"/>
  <c r="E550" i="18"/>
  <c r="E551" i="18"/>
  <c r="E552" i="18"/>
  <c r="E553" i="18"/>
  <c r="E554" i="18"/>
  <c r="G554" i="18" s="1"/>
  <c r="E555" i="18"/>
  <c r="G555" i="18" s="1"/>
  <c r="E556" i="18"/>
  <c r="E557" i="18"/>
  <c r="F557" i="18" s="1"/>
  <c r="E558" i="18"/>
  <c r="G558" i="18" s="1"/>
  <c r="E559" i="18"/>
  <c r="E560" i="18"/>
  <c r="F560" i="18" s="1"/>
  <c r="E561" i="18"/>
  <c r="G561" i="18" s="1"/>
  <c r="E562" i="18"/>
  <c r="E563" i="18"/>
  <c r="E564" i="18"/>
  <c r="E565" i="18"/>
  <c r="E566" i="18"/>
  <c r="E567" i="18"/>
  <c r="G567" i="18" s="1"/>
  <c r="E568" i="18"/>
  <c r="E569" i="18"/>
  <c r="E570" i="18"/>
  <c r="G570" i="18" s="1"/>
  <c r="E571" i="18"/>
  <c r="G571" i="18" s="1"/>
  <c r="E572" i="18"/>
  <c r="G572" i="18" s="1"/>
  <c r="E573" i="18"/>
  <c r="E574" i="18"/>
  <c r="E575" i="18"/>
  <c r="E576" i="18"/>
  <c r="E577" i="18"/>
  <c r="E578" i="18"/>
  <c r="E579" i="18"/>
  <c r="E580" i="18"/>
  <c r="E581" i="18"/>
  <c r="E582" i="18"/>
  <c r="F582" i="18" s="1"/>
  <c r="E583" i="18"/>
  <c r="E584" i="18"/>
  <c r="G584" i="18" s="1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G596" i="18" s="1"/>
  <c r="E597" i="18"/>
  <c r="G597" i="18" s="1"/>
  <c r="E598" i="18"/>
  <c r="E599" i="18"/>
  <c r="E600" i="18"/>
  <c r="E601" i="18"/>
  <c r="E602" i="18"/>
  <c r="E603" i="18"/>
  <c r="E604" i="18"/>
  <c r="E605" i="18"/>
  <c r="E606" i="18"/>
  <c r="E607" i="18"/>
  <c r="E608" i="18"/>
  <c r="F608" i="18" s="1"/>
  <c r="E609" i="18"/>
  <c r="E610" i="18"/>
  <c r="E611" i="18"/>
  <c r="E612" i="18"/>
  <c r="E613" i="18"/>
  <c r="E614" i="18"/>
  <c r="E615" i="18"/>
  <c r="F615" i="18" s="1"/>
  <c r="E616" i="18"/>
  <c r="E617" i="18"/>
  <c r="E618" i="18"/>
  <c r="E619" i="18"/>
  <c r="E620" i="18"/>
  <c r="E621" i="18"/>
  <c r="E622" i="18"/>
  <c r="E623" i="18"/>
  <c r="E624" i="18"/>
  <c r="E625" i="18"/>
  <c r="E626" i="18"/>
  <c r="G626" i="18" s="1"/>
  <c r="E627" i="18"/>
  <c r="G627" i="18" s="1"/>
  <c r="E628" i="18"/>
  <c r="E629" i="18"/>
  <c r="E630" i="18"/>
  <c r="E631" i="18"/>
  <c r="F631" i="18" s="1"/>
  <c r="E632" i="18"/>
  <c r="F632" i="18" s="1"/>
  <c r="E633" i="18"/>
  <c r="E634" i="18"/>
  <c r="E635" i="18"/>
  <c r="E636" i="18"/>
  <c r="E637" i="18"/>
  <c r="E638" i="18"/>
  <c r="G638" i="18" s="1"/>
  <c r="E639" i="18"/>
  <c r="F639" i="18" s="1"/>
  <c r="E640" i="18"/>
  <c r="E641" i="18"/>
  <c r="E642" i="18"/>
  <c r="E643" i="18"/>
  <c r="E644" i="18"/>
  <c r="G644" i="18" s="1"/>
  <c r="E645" i="18"/>
  <c r="F645" i="18" s="1"/>
  <c r="E646" i="18"/>
  <c r="E647" i="18"/>
  <c r="E648" i="18"/>
  <c r="E649" i="18"/>
  <c r="E650" i="18"/>
  <c r="G650" i="18" s="1"/>
  <c r="E651" i="18"/>
  <c r="G651" i="18" s="1"/>
  <c r="E652" i="18"/>
  <c r="E653" i="18"/>
  <c r="E654" i="18"/>
  <c r="G654" i="18" s="1"/>
  <c r="E655" i="18"/>
  <c r="E656" i="18"/>
  <c r="E657" i="18"/>
  <c r="E658" i="18"/>
  <c r="E659" i="18"/>
  <c r="E660" i="18"/>
  <c r="E661" i="18"/>
  <c r="E662" i="18"/>
  <c r="F662" i="18" s="1"/>
  <c r="E663" i="18"/>
  <c r="F663" i="18" s="1"/>
  <c r="E664" i="18"/>
  <c r="E665" i="18"/>
  <c r="G665" i="18" s="1"/>
  <c r="E666" i="18"/>
  <c r="E667" i="18"/>
  <c r="E668" i="18"/>
  <c r="E669" i="18"/>
  <c r="G669" i="18" s="1"/>
  <c r="E670" i="18"/>
  <c r="E671" i="18"/>
  <c r="E672" i="18"/>
  <c r="E673" i="18"/>
  <c r="E674" i="18"/>
  <c r="G674" i="18" s="1"/>
  <c r="E675" i="18"/>
  <c r="E676" i="18"/>
  <c r="E677" i="18"/>
  <c r="E678" i="18"/>
  <c r="G678" i="18" s="1"/>
  <c r="E679" i="18"/>
  <c r="G679" i="18" s="1"/>
  <c r="E680" i="18"/>
  <c r="E681" i="18"/>
  <c r="G681" i="18" s="1"/>
  <c r="E682" i="18"/>
  <c r="E683" i="18"/>
  <c r="E684" i="18"/>
  <c r="E685" i="18"/>
  <c r="E686" i="18"/>
  <c r="E687" i="18"/>
  <c r="G687" i="18" s="1"/>
  <c r="E688" i="18"/>
  <c r="E689" i="18"/>
  <c r="G689" i="18" s="1"/>
  <c r="E690" i="18"/>
  <c r="E691" i="18"/>
  <c r="F691" i="18" s="1"/>
  <c r="E692" i="18"/>
  <c r="G692" i="18" s="1"/>
  <c r="E693" i="18"/>
  <c r="E694" i="18"/>
  <c r="E695" i="18"/>
  <c r="E696" i="18"/>
  <c r="E697" i="18"/>
  <c r="E698" i="18"/>
  <c r="E699" i="18"/>
  <c r="E700" i="18"/>
  <c r="E701" i="18"/>
  <c r="E702" i="18"/>
  <c r="G702" i="18" s="1"/>
  <c r="E703" i="18"/>
  <c r="E704" i="18"/>
  <c r="E705" i="18"/>
  <c r="F705" i="18" s="1"/>
  <c r="E706" i="18"/>
  <c r="E707" i="18"/>
  <c r="E708" i="18"/>
  <c r="E709" i="18"/>
  <c r="E710" i="18"/>
  <c r="E711" i="18"/>
  <c r="E712" i="18"/>
  <c r="E713" i="18"/>
  <c r="E714" i="18"/>
  <c r="G714" i="18" s="1"/>
  <c r="E715" i="18"/>
  <c r="G715" i="18" s="1"/>
  <c r="E716" i="18"/>
  <c r="G716" i="18" s="1"/>
  <c r="E717" i="18"/>
  <c r="E718" i="18"/>
  <c r="E719" i="18"/>
  <c r="E720" i="18"/>
  <c r="E721" i="18"/>
  <c r="E722" i="18"/>
  <c r="G722" i="18" s="1"/>
  <c r="E723" i="18"/>
  <c r="G723" i="18" s="1"/>
  <c r="E724" i="18"/>
  <c r="E725" i="18"/>
  <c r="E726" i="18"/>
  <c r="E727" i="18"/>
  <c r="E728" i="18"/>
  <c r="G728" i="18" s="1"/>
  <c r="E729" i="18"/>
  <c r="G729" i="18" s="1"/>
  <c r="E730" i="18"/>
  <c r="E731" i="18"/>
  <c r="E732" i="18"/>
  <c r="E733" i="18"/>
  <c r="E734" i="18"/>
  <c r="E735" i="18"/>
  <c r="F735" i="18" s="1"/>
  <c r="E736" i="18"/>
  <c r="E737" i="18"/>
  <c r="E738" i="18"/>
  <c r="F738" i="18" s="1"/>
  <c r="E739" i="18"/>
  <c r="E740" i="18"/>
  <c r="F740" i="18" s="1"/>
  <c r="E741" i="18"/>
  <c r="E742" i="18"/>
  <c r="E743" i="18"/>
  <c r="E744" i="18"/>
  <c r="E745" i="18"/>
  <c r="E746" i="18"/>
  <c r="E747" i="18"/>
  <c r="E748" i="18"/>
  <c r="E749" i="18"/>
  <c r="E750" i="18"/>
  <c r="F750" i="18" s="1"/>
  <c r="E751" i="18"/>
  <c r="E752" i="18"/>
  <c r="F752" i="18" s="1"/>
  <c r="E753" i="18"/>
  <c r="E754" i="18"/>
  <c r="E755" i="18"/>
  <c r="E756" i="18"/>
  <c r="E757" i="18"/>
  <c r="E758" i="18"/>
  <c r="E759" i="18"/>
  <c r="E760" i="18"/>
  <c r="E761" i="18"/>
  <c r="G761" i="18" s="1"/>
  <c r="E762" i="18"/>
  <c r="E763" i="18"/>
  <c r="E764" i="18"/>
  <c r="E765" i="18"/>
  <c r="E766" i="18"/>
  <c r="E767" i="18"/>
  <c r="E768" i="18"/>
  <c r="E769" i="18"/>
  <c r="E770" i="18"/>
  <c r="G770" i="18" s="1"/>
  <c r="E771" i="18"/>
  <c r="G771" i="18" s="1"/>
  <c r="E772" i="18"/>
  <c r="E773" i="18"/>
  <c r="E774" i="18"/>
  <c r="E775" i="18"/>
  <c r="E776" i="18"/>
  <c r="F776" i="18" s="1"/>
  <c r="E777" i="18"/>
  <c r="E778" i="18"/>
  <c r="E779" i="18"/>
  <c r="E780" i="18"/>
  <c r="E781" i="18"/>
  <c r="E782" i="18"/>
  <c r="F782" i="18" s="1"/>
  <c r="E783" i="18"/>
  <c r="G783" i="18" s="1"/>
  <c r="E784" i="18"/>
  <c r="E785" i="18"/>
  <c r="E786" i="18"/>
  <c r="E787" i="18"/>
  <c r="E788" i="18"/>
  <c r="E789" i="18"/>
  <c r="F789" i="18" s="1"/>
  <c r="E790" i="18"/>
  <c r="E791" i="18"/>
  <c r="E792" i="18"/>
  <c r="E793" i="18"/>
  <c r="E794" i="18"/>
  <c r="E795" i="18"/>
  <c r="G795" i="18" s="1"/>
  <c r="E796" i="18"/>
  <c r="E797" i="18"/>
  <c r="E798" i="18"/>
  <c r="F798" i="18" s="1"/>
  <c r="E799" i="18"/>
  <c r="E800" i="18"/>
  <c r="G800" i="18" s="1"/>
  <c r="E801" i="18"/>
  <c r="F801" i="18" s="1"/>
  <c r="E802" i="18"/>
  <c r="E803" i="18"/>
  <c r="E804" i="18"/>
  <c r="E805" i="18"/>
  <c r="E806" i="18"/>
  <c r="G806" i="18" s="1"/>
  <c r="E807" i="18"/>
  <c r="G807" i="18" s="1"/>
  <c r="E808" i="18"/>
  <c r="E809" i="18"/>
  <c r="G809" i="18" s="1"/>
  <c r="E810" i="18"/>
  <c r="E811" i="18"/>
  <c r="G811" i="18" s="1"/>
  <c r="E812" i="18"/>
  <c r="G812" i="18" s="1"/>
  <c r="E813" i="18"/>
  <c r="E814" i="18"/>
  <c r="E815" i="18"/>
  <c r="E816" i="18"/>
  <c r="E817" i="18"/>
  <c r="E818" i="18"/>
  <c r="G818" i="18" s="1"/>
  <c r="E819" i="18"/>
  <c r="E820" i="18"/>
  <c r="E821" i="18"/>
  <c r="G821" i="18" s="1"/>
  <c r="E822" i="18"/>
  <c r="F822" i="18" s="1"/>
  <c r="E823" i="18"/>
  <c r="G823" i="18" s="1"/>
  <c r="E824" i="18"/>
  <c r="G824" i="18" s="1"/>
  <c r="E825" i="18"/>
  <c r="E826" i="18"/>
  <c r="E827" i="18"/>
  <c r="E828" i="18"/>
  <c r="E829" i="18"/>
  <c r="E830" i="18"/>
  <c r="E831" i="18"/>
  <c r="E832" i="18"/>
  <c r="E833" i="18"/>
  <c r="G833" i="18" s="1"/>
  <c r="E834" i="18"/>
  <c r="E835" i="18"/>
  <c r="G835" i="18" s="1"/>
  <c r="E836" i="18"/>
  <c r="F836" i="18" s="1"/>
  <c r="E837" i="18"/>
  <c r="E838" i="18"/>
  <c r="E839" i="18"/>
  <c r="E840" i="18"/>
  <c r="E841" i="18"/>
  <c r="E842" i="18"/>
  <c r="E843" i="18"/>
  <c r="E844" i="18"/>
  <c r="E845" i="18"/>
  <c r="E846" i="18"/>
  <c r="E847" i="18"/>
  <c r="G847" i="18" s="1"/>
  <c r="E848" i="18"/>
  <c r="G848" i="18" s="1"/>
  <c r="E849" i="18"/>
  <c r="E850" i="18"/>
  <c r="E851" i="18"/>
  <c r="E852" i="18"/>
  <c r="E853" i="18"/>
  <c r="E854" i="18"/>
  <c r="F854" i="18" s="1"/>
  <c r="E855" i="18"/>
  <c r="E856" i="18"/>
  <c r="E857" i="18"/>
  <c r="E858" i="18"/>
  <c r="E859" i="18"/>
  <c r="E860" i="18"/>
  <c r="E861" i="18"/>
  <c r="E862" i="18"/>
  <c r="E863" i="18"/>
  <c r="E864" i="18"/>
  <c r="E865" i="18"/>
  <c r="E866" i="18"/>
  <c r="G866" i="18" s="1"/>
  <c r="E867" i="18"/>
  <c r="G867" i="18" s="1"/>
  <c r="E868" i="18"/>
  <c r="E869" i="18"/>
  <c r="E870" i="18"/>
  <c r="E871" i="18"/>
  <c r="E872" i="18"/>
  <c r="E873" i="18"/>
  <c r="E874" i="18"/>
  <c r="E875" i="18"/>
  <c r="E876" i="18"/>
  <c r="E877" i="18"/>
  <c r="E878" i="18"/>
  <c r="F878" i="18" s="1"/>
  <c r="E879" i="18"/>
  <c r="E880" i="18"/>
  <c r="E881" i="18"/>
  <c r="E882" i="18"/>
  <c r="F882" i="18" s="1"/>
  <c r="E883" i="18"/>
  <c r="G883" i="18" s="1"/>
  <c r="E884" i="18"/>
  <c r="G884" i="18" s="1"/>
  <c r="E885" i="18"/>
  <c r="E886" i="18"/>
  <c r="E887" i="18"/>
  <c r="E888" i="18"/>
  <c r="E889" i="18"/>
  <c r="E890" i="18"/>
  <c r="E891" i="18"/>
  <c r="G891" i="18" s="1"/>
  <c r="E892" i="18"/>
  <c r="E893" i="18"/>
  <c r="E894" i="18"/>
  <c r="E895" i="18"/>
  <c r="E896" i="18"/>
  <c r="E897" i="18"/>
  <c r="E898" i="18"/>
  <c r="E899" i="18"/>
  <c r="E900" i="18"/>
  <c r="E901" i="18"/>
  <c r="E902" i="18"/>
  <c r="E903" i="18"/>
  <c r="G903" i="18" s="1"/>
  <c r="E904" i="18"/>
  <c r="E905" i="18"/>
  <c r="E906" i="18"/>
  <c r="E907" i="18"/>
  <c r="E908" i="18"/>
  <c r="G908" i="18" s="1"/>
  <c r="E909" i="18"/>
  <c r="G909" i="18" s="1"/>
  <c r="E910" i="18"/>
  <c r="E911" i="18"/>
  <c r="E912" i="18"/>
  <c r="E913" i="18"/>
  <c r="E914" i="18"/>
  <c r="F914" i="18" s="1"/>
  <c r="E915" i="18"/>
  <c r="F915" i="18" s="1"/>
  <c r="E916" i="18"/>
  <c r="E917" i="18"/>
  <c r="E918" i="18"/>
  <c r="G918" i="18" s="1"/>
  <c r="E919" i="18"/>
  <c r="G919" i="18" s="1"/>
  <c r="E920" i="18"/>
  <c r="E921" i="18"/>
  <c r="E922" i="18"/>
  <c r="E923" i="18"/>
  <c r="E924" i="18"/>
  <c r="E925" i="18"/>
  <c r="E926" i="18"/>
  <c r="E927" i="18"/>
  <c r="G927" i="18" s="1"/>
  <c r="E928" i="18"/>
  <c r="E929" i="18"/>
  <c r="G929" i="18" s="1"/>
  <c r="E930" i="18"/>
  <c r="G930" i="18" s="1"/>
  <c r="E931" i="18"/>
  <c r="G931" i="18" s="1"/>
  <c r="E932" i="18"/>
  <c r="G932" i="18" s="1"/>
  <c r="E933" i="18"/>
  <c r="E934" i="18"/>
  <c r="E935" i="18"/>
  <c r="E936" i="18"/>
  <c r="E937" i="18"/>
  <c r="E938" i="18"/>
  <c r="F938" i="18" s="1"/>
  <c r="E939" i="18"/>
  <c r="G939" i="18" s="1"/>
  <c r="E940" i="18"/>
  <c r="E941" i="18"/>
  <c r="E942" i="18"/>
  <c r="E943" i="18"/>
  <c r="E944" i="18"/>
  <c r="G944" i="18" s="1"/>
  <c r="E945" i="18"/>
  <c r="E946" i="18"/>
  <c r="E947" i="18"/>
  <c r="E948" i="18"/>
  <c r="E949" i="18"/>
  <c r="E950" i="18"/>
  <c r="E951" i="18"/>
  <c r="E952" i="18"/>
  <c r="E953" i="18"/>
  <c r="E954" i="18"/>
  <c r="G954" i="18" s="1"/>
  <c r="E955" i="18"/>
  <c r="G955" i="18" s="1"/>
  <c r="E956" i="18"/>
  <c r="G956" i="18" s="1"/>
  <c r="E957" i="18"/>
  <c r="E958" i="18"/>
  <c r="E959" i="18"/>
  <c r="E960" i="18"/>
  <c r="E961" i="18"/>
  <c r="E962" i="18"/>
  <c r="E963" i="18"/>
  <c r="G963" i="18" s="1"/>
  <c r="E964" i="18"/>
  <c r="E965" i="18"/>
  <c r="E966" i="18"/>
  <c r="F966" i="18" s="1"/>
  <c r="E967" i="18"/>
  <c r="G967" i="18" s="1"/>
  <c r="E968" i="18"/>
  <c r="G968" i="18" s="1"/>
  <c r="E969" i="18"/>
  <c r="E970" i="18"/>
  <c r="E971" i="18"/>
  <c r="E972" i="18"/>
  <c r="E973" i="18"/>
  <c r="E974" i="18"/>
  <c r="E975" i="18"/>
  <c r="G975" i="18" s="1"/>
  <c r="E976" i="18"/>
  <c r="E977" i="18"/>
  <c r="E978" i="18"/>
  <c r="G978" i="18" s="1"/>
  <c r="E979" i="18"/>
  <c r="F979" i="18" s="1"/>
  <c r="E980" i="18"/>
  <c r="E981" i="18"/>
  <c r="E982" i="18"/>
  <c r="E983" i="18"/>
  <c r="E984" i="18"/>
  <c r="E985" i="18"/>
  <c r="E986" i="18"/>
  <c r="F986" i="18" s="1"/>
  <c r="E987" i="18"/>
  <c r="E988" i="18"/>
  <c r="E989" i="18"/>
  <c r="E990" i="18"/>
  <c r="E991" i="18"/>
  <c r="F991" i="18" s="1"/>
  <c r="E992" i="18"/>
  <c r="E993" i="18"/>
  <c r="E994" i="18"/>
  <c r="E995" i="18"/>
  <c r="E996" i="18"/>
  <c r="E997" i="18"/>
  <c r="G997" i="18" s="1"/>
  <c r="E998" i="18"/>
  <c r="G998" i="18" s="1"/>
  <c r="E999" i="18"/>
  <c r="G999" i="18" s="1"/>
  <c r="E1000" i="18"/>
  <c r="E1001" i="18"/>
  <c r="E1002" i="18"/>
  <c r="E1003" i="18"/>
  <c r="E1004" i="18"/>
  <c r="G1004" i="18" s="1"/>
  <c r="E1005" i="18"/>
  <c r="E1006" i="18"/>
  <c r="E1007" i="18"/>
  <c r="E1008" i="18"/>
  <c r="E1009" i="18"/>
  <c r="E1010" i="18"/>
  <c r="F1010" i="18" s="1"/>
  <c r="E1011" i="18"/>
  <c r="E1012" i="18"/>
  <c r="E1013" i="18"/>
  <c r="E1014" i="18"/>
  <c r="E1015" i="18"/>
  <c r="G1015" i="18" s="1"/>
  <c r="E1016" i="18"/>
  <c r="G1016" i="18" s="1"/>
  <c r="E1017" i="18"/>
  <c r="E1018" i="18"/>
  <c r="E1019" i="18"/>
  <c r="E1020" i="18"/>
  <c r="E1021" i="18"/>
  <c r="E1022" i="18"/>
  <c r="G1022" i="18" s="1"/>
  <c r="E1023" i="18"/>
  <c r="G1023" i="18" s="1"/>
  <c r="E1024" i="18"/>
  <c r="E1025" i="18"/>
  <c r="E1026" i="18"/>
  <c r="E1027" i="18"/>
  <c r="E1028" i="18"/>
  <c r="E1029" i="18"/>
  <c r="G1029" i="18" s="1"/>
  <c r="E1030" i="18"/>
  <c r="E1031" i="18"/>
  <c r="E1032" i="18"/>
  <c r="E1033" i="18"/>
  <c r="E1034" i="18"/>
  <c r="E1035" i="18"/>
  <c r="F1035" i="18" s="1"/>
  <c r="E1036" i="18"/>
  <c r="E1037" i="18"/>
  <c r="E1038" i="18"/>
  <c r="E1039" i="18"/>
  <c r="G1039" i="18" s="1"/>
  <c r="E1040" i="18"/>
  <c r="G1040" i="18" s="1"/>
  <c r="E1041" i="18"/>
  <c r="F1041" i="18" s="1"/>
  <c r="E1042" i="18"/>
  <c r="E1043" i="18"/>
  <c r="E1044" i="18"/>
  <c r="E1045" i="18"/>
  <c r="E1046" i="18"/>
  <c r="E1047" i="18"/>
  <c r="E1048" i="18"/>
  <c r="E1049" i="18"/>
  <c r="E1050" i="18"/>
  <c r="E1051" i="18"/>
  <c r="E1052" i="18"/>
  <c r="F1052" i="18" s="1"/>
  <c r="E1053" i="18"/>
  <c r="F1053" i="18" s="1"/>
  <c r="E1054" i="18"/>
  <c r="E1055" i="18"/>
  <c r="E1056" i="18"/>
  <c r="E1057" i="18"/>
  <c r="E1058" i="18"/>
  <c r="E1059" i="18"/>
  <c r="E1060" i="18"/>
  <c r="E1061" i="18"/>
  <c r="E1062" i="18"/>
  <c r="G1062" i="18" s="1"/>
  <c r="E1063" i="18"/>
  <c r="E1064" i="18"/>
  <c r="G1064" i="18" s="1"/>
  <c r="E1065" i="18"/>
  <c r="E1066" i="18"/>
  <c r="E1067" i="18"/>
  <c r="E1068" i="18"/>
  <c r="E1069" i="18"/>
  <c r="E1070" i="18"/>
  <c r="G1070" i="18" s="1"/>
  <c r="E1071" i="18"/>
  <c r="E1072" i="18"/>
  <c r="E1073" i="18"/>
  <c r="E1074" i="18"/>
  <c r="E1075" i="18"/>
  <c r="G1075" i="18" s="1"/>
  <c r="E1076" i="18"/>
  <c r="G1076" i="18" s="1"/>
  <c r="E1077" i="18"/>
  <c r="E1078" i="18"/>
  <c r="E1079" i="18"/>
  <c r="E1080" i="18"/>
  <c r="E1081" i="18"/>
  <c r="E1082" i="18"/>
  <c r="G1082" i="18" s="1"/>
  <c r="E1083" i="18"/>
  <c r="E1084" i="18"/>
  <c r="E1085" i="18"/>
  <c r="E1086" i="18"/>
  <c r="F1086" i="18" s="1"/>
  <c r="E1087" i="18"/>
  <c r="G1087" i="18" s="1"/>
  <c r="E1088" i="18"/>
  <c r="E1089" i="18"/>
  <c r="E1090" i="18"/>
  <c r="E1091" i="18"/>
  <c r="E1092" i="18"/>
  <c r="E1093" i="18"/>
  <c r="E1094" i="18"/>
  <c r="G1094" i="18" s="1"/>
  <c r="E1095" i="18"/>
  <c r="G1095" i="18" s="1"/>
  <c r="E1096" i="18"/>
  <c r="E1097" i="18"/>
  <c r="G1097" i="18" s="1"/>
  <c r="E1098" i="18"/>
  <c r="G1098" i="18" s="1"/>
  <c r="E1099" i="18"/>
  <c r="G1099" i="18" s="1"/>
  <c r="E1100" i="18"/>
  <c r="G1100" i="18" s="1"/>
  <c r="E1101" i="18"/>
  <c r="E1102" i="18"/>
  <c r="E1103" i="18"/>
  <c r="E1104" i="18"/>
  <c r="E1105" i="18"/>
  <c r="E1106" i="18"/>
  <c r="F1106" i="18" s="1"/>
  <c r="E1107" i="18"/>
  <c r="E1108" i="18"/>
  <c r="E1109" i="18"/>
  <c r="G1109" i="18" s="1"/>
  <c r="E1110" i="18"/>
  <c r="E1111" i="18"/>
  <c r="G1111" i="18" s="1"/>
  <c r="E1112" i="18"/>
  <c r="E1113" i="18"/>
  <c r="F1113" i="18" s="1"/>
  <c r="E1114" i="18"/>
  <c r="E1115" i="18"/>
  <c r="E1116" i="18"/>
  <c r="E1117" i="18"/>
  <c r="E1118" i="18"/>
  <c r="G1118" i="18" s="1"/>
  <c r="E1119" i="18"/>
  <c r="F1119" i="18" s="1"/>
  <c r="E1120" i="18"/>
  <c r="E1121" i="18"/>
  <c r="E1122" i="18"/>
  <c r="E1123" i="18"/>
  <c r="E1124" i="18"/>
  <c r="E1125" i="18"/>
  <c r="E1126" i="18"/>
  <c r="E1127" i="18"/>
  <c r="F1127" i="18" s="1"/>
  <c r="E1128" i="18"/>
  <c r="E1129" i="18"/>
  <c r="E1130" i="18"/>
  <c r="F1130" i="18" s="1"/>
  <c r="E1131" i="18"/>
  <c r="E1132" i="18"/>
  <c r="E1133" i="18"/>
  <c r="E1134" i="18"/>
  <c r="F1134" i="18" s="1"/>
  <c r="E1135" i="18"/>
  <c r="G1135" i="18" s="1"/>
  <c r="E1136" i="18"/>
  <c r="G1136" i="18" s="1"/>
  <c r="E1137" i="18"/>
  <c r="E1138" i="18"/>
  <c r="E1139" i="18"/>
  <c r="E1140" i="18"/>
  <c r="E1141" i="18"/>
  <c r="E1142" i="18"/>
  <c r="F1142" i="18" s="1"/>
  <c r="E1143" i="18"/>
  <c r="E1144" i="18"/>
  <c r="E1145" i="18"/>
  <c r="E1146" i="18"/>
  <c r="E1147" i="18"/>
  <c r="E1148" i="18"/>
  <c r="G1148" i="18" s="1"/>
  <c r="E1149" i="18"/>
  <c r="E1150" i="18"/>
  <c r="E1151" i="18"/>
  <c r="E1152" i="18"/>
  <c r="G1152" i="18" s="1"/>
  <c r="E1153" i="18"/>
  <c r="E1154" i="18"/>
  <c r="G1154" i="18" s="1"/>
  <c r="E1155" i="18"/>
  <c r="F1155" i="18" s="1"/>
  <c r="E1156" i="18"/>
  <c r="E1157" i="18"/>
  <c r="E1158" i="18"/>
  <c r="E1159" i="18"/>
  <c r="E1160" i="18"/>
  <c r="E1161" i="18"/>
  <c r="E1162" i="18"/>
  <c r="E1163" i="18"/>
  <c r="E1164" i="18"/>
  <c r="E1165" i="18"/>
  <c r="E1166" i="18"/>
  <c r="E1167" i="18"/>
  <c r="F1167" i="18" s="1"/>
  <c r="E1168" i="18"/>
  <c r="E1169" i="18"/>
  <c r="E1170" i="18"/>
  <c r="G1170" i="18" s="1"/>
  <c r="E1171" i="18"/>
  <c r="G1171" i="18" s="1"/>
  <c r="E1172" i="18"/>
  <c r="E1173" i="18"/>
  <c r="F1173" i="18" s="1"/>
  <c r="E1174" i="18"/>
  <c r="E1175" i="18"/>
  <c r="E1176" i="18"/>
  <c r="E1177" i="18"/>
  <c r="E1178" i="18"/>
  <c r="E1179" i="18"/>
  <c r="G1179" i="18" s="1"/>
  <c r="E1180" i="18"/>
  <c r="E1181" i="18"/>
  <c r="F1181" i="18" s="1"/>
  <c r="E1182" i="18"/>
  <c r="E1183" i="18"/>
  <c r="F1183" i="18" s="1"/>
  <c r="E1184" i="18"/>
  <c r="G1184" i="18" s="1"/>
  <c r="E1185" i="18"/>
  <c r="G1185" i="18" s="1"/>
  <c r="E1186" i="18"/>
  <c r="E1187" i="18"/>
  <c r="E1188" i="18"/>
  <c r="E1189" i="18"/>
  <c r="E1190" i="18"/>
  <c r="F1190" i="18" s="1"/>
  <c r="E1191" i="18"/>
  <c r="F1191" i="18" s="1"/>
  <c r="E1192" i="18"/>
  <c r="E1193" i="18"/>
  <c r="E1194" i="18"/>
  <c r="F1194" i="18" s="1"/>
  <c r="E1195" i="18"/>
  <c r="E1196" i="18"/>
  <c r="E1197" i="18"/>
  <c r="E1198" i="18"/>
  <c r="E1199" i="18"/>
  <c r="E1200" i="18"/>
  <c r="E1201" i="18"/>
  <c r="E1202" i="18"/>
  <c r="F1202" i="18" s="1"/>
  <c r="E1203" i="18"/>
  <c r="E1204" i="18"/>
  <c r="E1205" i="18"/>
  <c r="E1206" i="18"/>
  <c r="E1207" i="18"/>
  <c r="E1208" i="18"/>
  <c r="E1209" i="18"/>
  <c r="E1210" i="18"/>
  <c r="E1211" i="18"/>
  <c r="E1212" i="18"/>
  <c r="E1213" i="18"/>
  <c r="E1214" i="18"/>
  <c r="F1214" i="18" s="1"/>
  <c r="G1214" i="18" s="1"/>
  <c r="E1215" i="18"/>
  <c r="F1215" i="18" s="1"/>
  <c r="E1216" i="18"/>
  <c r="E1217" i="18"/>
  <c r="E1218" i="18"/>
  <c r="E1219" i="18"/>
  <c r="E1220" i="18"/>
  <c r="E1221" i="18"/>
  <c r="E1222" i="18"/>
  <c r="E1223" i="18"/>
  <c r="E1224" i="18"/>
  <c r="F1224" i="18" s="1"/>
  <c r="E1225" i="18"/>
  <c r="E1226" i="18"/>
  <c r="E1227" i="18"/>
  <c r="E1228" i="18"/>
  <c r="E1229" i="18"/>
  <c r="E1230" i="18"/>
  <c r="G1230" i="18" s="1"/>
  <c r="E1231" i="18"/>
  <c r="E1232" i="18"/>
  <c r="F1232" i="18" s="1"/>
  <c r="E1233" i="18"/>
  <c r="E1234" i="18"/>
  <c r="E1235" i="18"/>
  <c r="E1236" i="18"/>
  <c r="E1237" i="18"/>
  <c r="E1238" i="18"/>
  <c r="F1238" i="18" s="1"/>
  <c r="E1239" i="18"/>
  <c r="G1239" i="18" s="1"/>
  <c r="E1240" i="18"/>
  <c r="E1241" i="18"/>
  <c r="G1241" i="18" s="1"/>
  <c r="E1242" i="18"/>
  <c r="G1242" i="18" s="1"/>
  <c r="E1243" i="18"/>
  <c r="G1243" i="18" s="1"/>
  <c r="E1244" i="18"/>
  <c r="G1244" i="18" s="1"/>
  <c r="E1245" i="18"/>
  <c r="G28" i="18"/>
  <c r="G51" i="18"/>
  <c r="F62" i="18"/>
  <c r="F63" i="18"/>
  <c r="G74" i="18"/>
  <c r="F82" i="18"/>
  <c r="G88" i="18"/>
  <c r="G97" i="18"/>
  <c r="F113" i="18"/>
  <c r="F115" i="18"/>
  <c r="F116" i="18"/>
  <c r="G122" i="18"/>
  <c r="F124" i="18"/>
  <c r="F135" i="18"/>
  <c r="F136" i="18"/>
  <c r="G158" i="18"/>
  <c r="G160" i="18"/>
  <c r="F165" i="18"/>
  <c r="F166" i="18"/>
  <c r="G172" i="18"/>
  <c r="G181" i="18"/>
  <c r="F183" i="18"/>
  <c r="F184" i="18"/>
  <c r="G197" i="18"/>
  <c r="G207" i="18"/>
  <c r="F208" i="18"/>
  <c r="F209" i="18"/>
  <c r="G220" i="18"/>
  <c r="F226" i="18"/>
  <c r="F227" i="18"/>
  <c r="G232" i="18"/>
  <c r="G236" i="18"/>
  <c r="G241" i="18"/>
  <c r="G256" i="18"/>
  <c r="F268" i="18"/>
  <c r="G269" i="18"/>
  <c r="G278" i="18"/>
  <c r="G281" i="18"/>
  <c r="G290" i="18"/>
  <c r="F291" i="18"/>
  <c r="G304" i="18"/>
  <c r="F316" i="18"/>
  <c r="G325" i="18"/>
  <c r="G334" i="18"/>
  <c r="F340" i="18"/>
  <c r="G341" i="18"/>
  <c r="G351" i="18"/>
  <c r="G352" i="18"/>
  <c r="F361" i="18"/>
  <c r="F370" i="18"/>
  <c r="F371" i="18"/>
  <c r="F376" i="18"/>
  <c r="G377" i="18"/>
  <c r="G379" i="18"/>
  <c r="G387" i="18"/>
  <c r="F388" i="18"/>
  <c r="F398" i="18"/>
  <c r="F399" i="18"/>
  <c r="G400" i="18"/>
  <c r="G401" i="18"/>
  <c r="G412" i="18"/>
  <c r="F421" i="18"/>
  <c r="G436" i="18"/>
  <c r="G448" i="18"/>
  <c r="G460" i="18"/>
  <c r="F464" i="18"/>
  <c r="G466" i="18"/>
  <c r="G472" i="18"/>
  <c r="G484" i="18"/>
  <c r="F493" i="18"/>
  <c r="G494" i="18"/>
  <c r="F495" i="18"/>
  <c r="F502" i="18"/>
  <c r="G508" i="18"/>
  <c r="F515" i="18"/>
  <c r="G520" i="18"/>
  <c r="F530" i="18"/>
  <c r="F531" i="18"/>
  <c r="G542" i="18"/>
  <c r="G562" i="18"/>
  <c r="G598" i="18"/>
  <c r="G601" i="18"/>
  <c r="F603" i="18"/>
  <c r="G604" i="18"/>
  <c r="G628" i="18"/>
  <c r="F637" i="18"/>
  <c r="G640" i="18"/>
  <c r="G641" i="18"/>
  <c r="F647" i="18"/>
  <c r="G652" i="18"/>
  <c r="F661" i="18"/>
  <c r="G664" i="18"/>
  <c r="F673" i="18"/>
  <c r="G675" i="18"/>
  <c r="G682" i="18"/>
  <c r="G694" i="18"/>
  <c r="F697" i="18"/>
  <c r="G700" i="18"/>
  <c r="G701" i="18"/>
  <c r="F706" i="18"/>
  <c r="F710" i="18"/>
  <c r="F711" i="18"/>
  <c r="G712" i="18"/>
  <c r="G736" i="18"/>
  <c r="G758" i="18"/>
  <c r="G759" i="18"/>
  <c r="F760" i="18"/>
  <c r="G766" i="18"/>
  <c r="G773" i="18"/>
  <c r="G784" i="18"/>
  <c r="F793" i="18"/>
  <c r="F797" i="18"/>
  <c r="F802" i="18"/>
  <c r="F803" i="18"/>
  <c r="G808" i="18"/>
  <c r="F818" i="18"/>
  <c r="F820" i="18"/>
  <c r="G829" i="18"/>
  <c r="G832" i="18"/>
  <c r="F841" i="18"/>
  <c r="G842" i="18"/>
  <c r="F843" i="18"/>
  <c r="G844" i="18"/>
  <c r="G845" i="18"/>
  <c r="G854" i="18"/>
  <c r="F857" i="18"/>
  <c r="G860" i="18"/>
  <c r="F863" i="18"/>
  <c r="G868" i="18"/>
  <c r="F886" i="18"/>
  <c r="G890" i="18"/>
  <c r="G892" i="18"/>
  <c r="F893" i="18"/>
  <c r="F895" i="18"/>
  <c r="F896" i="18"/>
  <c r="G897" i="18"/>
  <c r="G898" i="18"/>
  <c r="G904" i="18"/>
  <c r="G910" i="18"/>
  <c r="G911" i="18"/>
  <c r="G916" i="18"/>
  <c r="G917" i="18"/>
  <c r="G920" i="18"/>
  <c r="F922" i="18"/>
  <c r="G923" i="18"/>
  <c r="G928" i="18"/>
  <c r="G935" i="18"/>
  <c r="G937" i="18"/>
  <c r="G941" i="18"/>
  <c r="F950" i="18"/>
  <c r="F951" i="18"/>
  <c r="G952" i="18"/>
  <c r="G953" i="18"/>
  <c r="F958" i="18"/>
  <c r="F959" i="18"/>
  <c r="G976" i="18"/>
  <c r="F982" i="18"/>
  <c r="F985" i="18"/>
  <c r="G986" i="18"/>
  <c r="G987" i="18"/>
  <c r="G992" i="18"/>
  <c r="G1000" i="18"/>
  <c r="F1011" i="18"/>
  <c r="F1025" i="18"/>
  <c r="F1036" i="18"/>
  <c r="G1037" i="18"/>
  <c r="G1038" i="18"/>
  <c r="G1042" i="18"/>
  <c r="F1054" i="18"/>
  <c r="F1055" i="18"/>
  <c r="F1057" i="18"/>
  <c r="F1058" i="18"/>
  <c r="G1059" i="18"/>
  <c r="G1061" i="18"/>
  <c r="G1066" i="18"/>
  <c r="G1067" i="18"/>
  <c r="G1072" i="18"/>
  <c r="G1073" i="18"/>
  <c r="F1079" i="18"/>
  <c r="F1084" i="18"/>
  <c r="G1085" i="18"/>
  <c r="F1088" i="18"/>
  <c r="G1096" i="18"/>
  <c r="G1106" i="18"/>
  <c r="F1108" i="18"/>
  <c r="G1123" i="18"/>
  <c r="G1124" i="18"/>
  <c r="F1126" i="18"/>
  <c r="G1129" i="18"/>
  <c r="G1132" i="18"/>
  <c r="F1141" i="18"/>
  <c r="F1153" i="18"/>
  <c r="F1156" i="18"/>
  <c r="G1166" i="18"/>
  <c r="F1168" i="18"/>
  <c r="G1177" i="18"/>
  <c r="F1180" i="18"/>
  <c r="G1186" i="18"/>
  <c r="F1189" i="18"/>
  <c r="G1192" i="18"/>
  <c r="G1194" i="18"/>
  <c r="G1197" i="18"/>
  <c r="G1198" i="18"/>
  <c r="G1199" i="18"/>
  <c r="G1210" i="18"/>
  <c r="G1211" i="18"/>
  <c r="F1213" i="18"/>
  <c r="F1223" i="18"/>
  <c r="F1226" i="18"/>
  <c r="F1227" i="18"/>
  <c r="G1229" i="18"/>
  <c r="G1231" i="18"/>
  <c r="G42" i="18"/>
  <c r="G54" i="18"/>
  <c r="G55" i="18"/>
  <c r="G68" i="18"/>
  <c r="G198" i="18"/>
  <c r="F199" i="18"/>
  <c r="F200" i="18"/>
  <c r="G235" i="18"/>
  <c r="F342" i="18"/>
  <c r="F354" i="18"/>
  <c r="F362" i="18"/>
  <c r="G380" i="18"/>
  <c r="F390" i="18"/>
  <c r="F446" i="18"/>
  <c r="F450" i="18"/>
  <c r="G486" i="18"/>
  <c r="F487" i="18"/>
  <c r="F488" i="18"/>
  <c r="G522" i="18"/>
  <c r="F602" i="18"/>
  <c r="G630" i="18"/>
  <c r="F638" i="18"/>
  <c r="F646" i="18"/>
  <c r="G690" i="18"/>
  <c r="G726" i="18"/>
  <c r="G774" i="18"/>
  <c r="F775" i="18"/>
  <c r="F834" i="18"/>
  <c r="F858" i="18"/>
  <c r="G859" i="18"/>
  <c r="G865" i="18"/>
  <c r="G889" i="18"/>
  <c r="F902" i="18"/>
  <c r="F903" i="18"/>
  <c r="G938" i="18"/>
  <c r="G949" i="18"/>
  <c r="F961" i="18"/>
  <c r="G965" i="18"/>
  <c r="F999" i="18"/>
  <c r="F1021" i="18"/>
  <c r="G1035" i="18"/>
  <c r="F1045" i="18"/>
  <c r="G1050" i="18"/>
  <c r="F1081" i="18"/>
  <c r="G1093" i="18"/>
  <c r="F1095" i="18"/>
  <c r="G1131" i="18"/>
  <c r="F1146" i="18"/>
  <c r="F1147" i="18"/>
  <c r="F1151" i="18"/>
  <c r="E9" i="18"/>
  <c r="F77" i="18"/>
  <c r="G126" i="18"/>
  <c r="G127" i="18"/>
  <c r="F222" i="18"/>
  <c r="F306" i="18"/>
  <c r="G510" i="18"/>
  <c r="F594" i="18"/>
  <c r="G606" i="18"/>
  <c r="F655" i="18"/>
  <c r="F656" i="18"/>
  <c r="F1014" i="18"/>
  <c r="F1026" i="18"/>
  <c r="G1063" i="18"/>
  <c r="G1074" i="18"/>
  <c r="F11" i="18"/>
  <c r="G12" i="18"/>
  <c r="F24" i="18"/>
  <c r="F36" i="18"/>
  <c r="G38" i="18"/>
  <c r="G40" i="18"/>
  <c r="G49" i="18"/>
  <c r="F52" i="18"/>
  <c r="F61" i="18"/>
  <c r="F74" i="18"/>
  <c r="G76" i="18"/>
  <c r="F96" i="18"/>
  <c r="F99" i="18"/>
  <c r="F100" i="18"/>
  <c r="G108" i="18"/>
  <c r="G109" i="18"/>
  <c r="G120" i="18"/>
  <c r="G124" i="18"/>
  <c r="G138" i="18"/>
  <c r="F144" i="18"/>
  <c r="G148" i="18"/>
  <c r="G156" i="18"/>
  <c r="F168" i="18"/>
  <c r="F169" i="18"/>
  <c r="F172" i="18"/>
  <c r="F193" i="18"/>
  <c r="G206" i="18"/>
  <c r="G208" i="18"/>
  <c r="F228" i="18"/>
  <c r="F244" i="18"/>
  <c r="F254" i="18"/>
  <c r="F259" i="18"/>
  <c r="F260" i="18"/>
  <c r="G264" i="18"/>
  <c r="F276" i="18"/>
  <c r="G277" i="18"/>
  <c r="G300" i="18"/>
  <c r="F312" i="18"/>
  <c r="G313" i="18"/>
  <c r="F327" i="18"/>
  <c r="G328" i="18"/>
  <c r="F336" i="18"/>
  <c r="G348" i="18"/>
  <c r="G360" i="18"/>
  <c r="F363" i="18"/>
  <c r="F364" i="18"/>
  <c r="F372" i="18"/>
  <c r="G385" i="18"/>
  <c r="F396" i="18"/>
  <c r="G408" i="18"/>
  <c r="G432" i="18"/>
  <c r="G444" i="18"/>
  <c r="G447" i="18"/>
  <c r="F456" i="18"/>
  <c r="F468" i="18"/>
  <c r="G468" i="18" s="1"/>
  <c r="F480" i="18"/>
  <c r="G492" i="18"/>
  <c r="G495" i="18"/>
  <c r="F516" i="18"/>
  <c r="G518" i="18"/>
  <c r="F519" i="18"/>
  <c r="G519" i="18" s="1"/>
  <c r="F532" i="18"/>
  <c r="G540" i="18"/>
  <c r="F552" i="18"/>
  <c r="F553" i="18"/>
  <c r="G564" i="18"/>
  <c r="G566" i="18"/>
  <c r="G568" i="18"/>
  <c r="F577" i="18"/>
  <c r="G580" i="18"/>
  <c r="F590" i="18"/>
  <c r="G591" i="18"/>
  <c r="G600" i="18"/>
  <c r="F612" i="18"/>
  <c r="G624" i="18"/>
  <c r="F636" i="18"/>
  <c r="F648" i="18"/>
  <c r="G649" i="18"/>
  <c r="G660" i="18"/>
  <c r="F674" i="18"/>
  <c r="F675" i="18"/>
  <c r="F676" i="18"/>
  <c r="F684" i="18"/>
  <c r="G685" i="18"/>
  <c r="G696" i="18"/>
  <c r="F698" i="18"/>
  <c r="G699" i="18"/>
  <c r="F708" i="18"/>
  <c r="G724" i="18"/>
  <c r="G732" i="18"/>
  <c r="F744" i="18"/>
  <c r="F747" i="18"/>
  <c r="G756" i="18"/>
  <c r="G760" i="18"/>
  <c r="F780" i="18"/>
  <c r="G782" i="18"/>
  <c r="F783" i="18"/>
  <c r="G810" i="18"/>
  <c r="G816" i="18"/>
  <c r="G820" i="18"/>
  <c r="F828" i="18"/>
  <c r="G840" i="18"/>
  <c r="G852" i="18"/>
  <c r="F876" i="18"/>
  <c r="G878" i="18"/>
  <c r="F879" i="18"/>
  <c r="G888" i="18"/>
  <c r="G900" i="18"/>
  <c r="G901" i="18"/>
  <c r="G906" i="18"/>
  <c r="G907" i="18"/>
  <c r="G924" i="18"/>
  <c r="G936" i="18"/>
  <c r="G940" i="18"/>
  <c r="G948" i="18"/>
  <c r="F960" i="18"/>
  <c r="G964" i="18"/>
  <c r="F972" i="18"/>
  <c r="G974" i="18"/>
  <c r="G984" i="18"/>
  <c r="G985" i="18"/>
  <c r="G988" i="18"/>
  <c r="G996" i="18"/>
  <c r="G1008" i="18"/>
  <c r="G1020" i="18"/>
  <c r="G1046" i="18"/>
  <c r="G1048" i="18"/>
  <c r="G1060" i="18"/>
  <c r="G1068" i="18"/>
  <c r="F1080" i="18"/>
  <c r="G1081" i="18"/>
  <c r="G1084" i="18"/>
  <c r="G1092" i="18"/>
  <c r="G1116" i="18"/>
  <c r="G1120" i="18"/>
  <c r="F1128" i="18"/>
  <c r="F1140" i="18"/>
  <c r="G1142" i="18"/>
  <c r="G1164" i="18"/>
  <c r="G1165" i="18"/>
  <c r="F1178" i="18"/>
  <c r="G1189" i="18"/>
  <c r="G1201" i="18"/>
  <c r="G1203" i="18"/>
  <c r="G1204" i="18"/>
  <c r="G1212" i="18"/>
  <c r="F1236" i="18"/>
  <c r="G136" i="18"/>
  <c r="G222" i="18"/>
  <c r="G268" i="18"/>
  <c r="G292" i="18"/>
  <c r="G424" i="18"/>
  <c r="G556" i="18"/>
  <c r="G592" i="18"/>
  <c r="G796" i="18"/>
  <c r="G856" i="18"/>
  <c r="G1012" i="18"/>
  <c r="G1024" i="18"/>
  <c r="C1245" i="19"/>
  <c r="D1245" i="19" s="1"/>
  <c r="C1244" i="19"/>
  <c r="D1244" i="19" s="1"/>
  <c r="D1243" i="19"/>
  <c r="C1243" i="19"/>
  <c r="C1242" i="19"/>
  <c r="D1242" i="19" s="1"/>
  <c r="D1241" i="19"/>
  <c r="C1241" i="19"/>
  <c r="C1240" i="19"/>
  <c r="D1240" i="19" s="1"/>
  <c r="C1239" i="19"/>
  <c r="D1239" i="19" s="1"/>
  <c r="C1238" i="19"/>
  <c r="D1238" i="19" s="1"/>
  <c r="D1237" i="19"/>
  <c r="C1237" i="19"/>
  <c r="C1236" i="19"/>
  <c r="D1236" i="19" s="1"/>
  <c r="C1235" i="19"/>
  <c r="D1235" i="19" s="1"/>
  <c r="C1234" i="19"/>
  <c r="D1234" i="19" s="1"/>
  <c r="C1233" i="19"/>
  <c r="D1233" i="19" s="1"/>
  <c r="C1232" i="19"/>
  <c r="D1232" i="19" s="1"/>
  <c r="D1231" i="19"/>
  <c r="C1231" i="19"/>
  <c r="D1230" i="19"/>
  <c r="C1230" i="19"/>
  <c r="D1229" i="19"/>
  <c r="C1229" i="19"/>
  <c r="C1228" i="19"/>
  <c r="D1228" i="19" s="1"/>
  <c r="C1227" i="19"/>
  <c r="D1227" i="19" s="1"/>
  <c r="C1226" i="19"/>
  <c r="D1226" i="19" s="1"/>
  <c r="D1225" i="19"/>
  <c r="C1225" i="19"/>
  <c r="C1224" i="19"/>
  <c r="D1224" i="19" s="1"/>
  <c r="D1223" i="19"/>
  <c r="C1223" i="19"/>
  <c r="D1222" i="19"/>
  <c r="C1222" i="19"/>
  <c r="C1221" i="19"/>
  <c r="D1221" i="19" s="1"/>
  <c r="C1220" i="19"/>
  <c r="D1220" i="19" s="1"/>
  <c r="D1219" i="19"/>
  <c r="C1219" i="19"/>
  <c r="D1218" i="19"/>
  <c r="C1218" i="19"/>
  <c r="C1217" i="19"/>
  <c r="D1217" i="19" s="1"/>
  <c r="D1216" i="19"/>
  <c r="C1216" i="19"/>
  <c r="C1215" i="19"/>
  <c r="D1215" i="19" s="1"/>
  <c r="C1214" i="19"/>
  <c r="D1214" i="19" s="1"/>
  <c r="D1213" i="19"/>
  <c r="C1213" i="19"/>
  <c r="D1212" i="19"/>
  <c r="C1212" i="19"/>
  <c r="D1211" i="19"/>
  <c r="C1211" i="19"/>
  <c r="C1210" i="19"/>
  <c r="D1210" i="19" s="1"/>
  <c r="C1209" i="19"/>
  <c r="D1209" i="19" s="1"/>
  <c r="C1208" i="19"/>
  <c r="D1208" i="19" s="1"/>
  <c r="D1207" i="19"/>
  <c r="C1207" i="19"/>
  <c r="C1206" i="19"/>
  <c r="D1206" i="19" s="1"/>
  <c r="D1205" i="19"/>
  <c r="C1205" i="19"/>
  <c r="C1204" i="19"/>
  <c r="D1204" i="19" s="1"/>
  <c r="C1203" i="19"/>
  <c r="D1203" i="19" s="1"/>
  <c r="C1202" i="19"/>
  <c r="D1202" i="19" s="1"/>
  <c r="D1201" i="19"/>
  <c r="C1201" i="19"/>
  <c r="C1200" i="19"/>
  <c r="D1200" i="19" s="1"/>
  <c r="C1199" i="19"/>
  <c r="D1199" i="19" s="1"/>
  <c r="C1198" i="19"/>
  <c r="D1198" i="19" s="1"/>
  <c r="C1197" i="19"/>
  <c r="D1197" i="19" s="1"/>
  <c r="C1196" i="19"/>
  <c r="D1196" i="19" s="1"/>
  <c r="D1195" i="19"/>
  <c r="C1195" i="19"/>
  <c r="D1194" i="19"/>
  <c r="C1194" i="19"/>
  <c r="D1193" i="19"/>
  <c r="C1193" i="19"/>
  <c r="C1192" i="19"/>
  <c r="D1192" i="19" s="1"/>
  <c r="C1191" i="19"/>
  <c r="D1191" i="19" s="1"/>
  <c r="C1190" i="19"/>
  <c r="D1190" i="19" s="1"/>
  <c r="D1189" i="19"/>
  <c r="C1189" i="19"/>
  <c r="C1188" i="19"/>
  <c r="D1188" i="19" s="1"/>
  <c r="D1187" i="19"/>
  <c r="C1187" i="19"/>
  <c r="D1186" i="19"/>
  <c r="C1186" i="19"/>
  <c r="C1185" i="19"/>
  <c r="D1185" i="19" s="1"/>
  <c r="C1184" i="19"/>
  <c r="D1184" i="19" s="1"/>
  <c r="D1183" i="19"/>
  <c r="C1183" i="19"/>
  <c r="D1182" i="19"/>
  <c r="C1182" i="19"/>
  <c r="C1181" i="19"/>
  <c r="D1181" i="19" s="1"/>
  <c r="D1180" i="19"/>
  <c r="C1180" i="19"/>
  <c r="C1179" i="19"/>
  <c r="D1179" i="19" s="1"/>
  <c r="C1178" i="19"/>
  <c r="D1178" i="19" s="1"/>
  <c r="D1177" i="19"/>
  <c r="C1177" i="19"/>
  <c r="D1176" i="19"/>
  <c r="C1176" i="19"/>
  <c r="D1175" i="19"/>
  <c r="C1175" i="19"/>
  <c r="C1174" i="19"/>
  <c r="D1174" i="19" s="1"/>
  <c r="C1173" i="19"/>
  <c r="D1173" i="19" s="1"/>
  <c r="C1172" i="19"/>
  <c r="D1172" i="19" s="1"/>
  <c r="D1171" i="19"/>
  <c r="C1171" i="19"/>
  <c r="C1170" i="19"/>
  <c r="D1170" i="19" s="1"/>
  <c r="D1169" i="19"/>
  <c r="C1169" i="19"/>
  <c r="C1168" i="19"/>
  <c r="D1168" i="19" s="1"/>
  <c r="C1167" i="19"/>
  <c r="D1167" i="19" s="1"/>
  <c r="C1166" i="19"/>
  <c r="D1166" i="19" s="1"/>
  <c r="D1165" i="19"/>
  <c r="C1165" i="19"/>
  <c r="C1164" i="19"/>
  <c r="D1164" i="19" s="1"/>
  <c r="C1163" i="19"/>
  <c r="D1163" i="19" s="1"/>
  <c r="C1162" i="19"/>
  <c r="D1162" i="19" s="1"/>
  <c r="C1161" i="19"/>
  <c r="D1161" i="19" s="1"/>
  <c r="C1160" i="19"/>
  <c r="D1160" i="19" s="1"/>
  <c r="D1159" i="19"/>
  <c r="C1159" i="19"/>
  <c r="D1158" i="19"/>
  <c r="C1158" i="19"/>
  <c r="C1157" i="19"/>
  <c r="D1157" i="19" s="1"/>
  <c r="C1156" i="19"/>
  <c r="D1156" i="19" s="1"/>
  <c r="C1155" i="19"/>
  <c r="D1155" i="19" s="1"/>
  <c r="C1154" i="19"/>
  <c r="D1154" i="19" s="1"/>
  <c r="D1153" i="19"/>
  <c r="C1153" i="19"/>
  <c r="C1152" i="19"/>
  <c r="D1152" i="19" s="1"/>
  <c r="D1151" i="19"/>
  <c r="C1151" i="19"/>
  <c r="D1150" i="19"/>
  <c r="C1150" i="19"/>
  <c r="C1149" i="19"/>
  <c r="D1149" i="19" s="1"/>
  <c r="C1148" i="19"/>
  <c r="D1148" i="19" s="1"/>
  <c r="D1147" i="19"/>
  <c r="C1147" i="19"/>
  <c r="D1146" i="19"/>
  <c r="C1146" i="19"/>
  <c r="C1145" i="19"/>
  <c r="D1145" i="19" s="1"/>
  <c r="D1144" i="19"/>
  <c r="C1144" i="19"/>
  <c r="C1143" i="19"/>
  <c r="D1143" i="19" s="1"/>
  <c r="C1142" i="19"/>
  <c r="D1142" i="19" s="1"/>
  <c r="D1141" i="19"/>
  <c r="C1141" i="19"/>
  <c r="D1140" i="19"/>
  <c r="C1140" i="19"/>
  <c r="D1139" i="19"/>
  <c r="C1139" i="19"/>
  <c r="C1138" i="19"/>
  <c r="D1138" i="19" s="1"/>
  <c r="C1137" i="19"/>
  <c r="D1137" i="19" s="1"/>
  <c r="C1136" i="19"/>
  <c r="D1136" i="19" s="1"/>
  <c r="D1135" i="19"/>
  <c r="C1135" i="19"/>
  <c r="C1134" i="19"/>
  <c r="D1134" i="19" s="1"/>
  <c r="C1133" i="19"/>
  <c r="D1133" i="19" s="1"/>
  <c r="D1132" i="19"/>
  <c r="C1132" i="19"/>
  <c r="C1131" i="19"/>
  <c r="D1131" i="19" s="1"/>
  <c r="C1130" i="19"/>
  <c r="D1130" i="19" s="1"/>
  <c r="D1129" i="19"/>
  <c r="C1129" i="19"/>
  <c r="C1128" i="19"/>
  <c r="D1128" i="19" s="1"/>
  <c r="C1127" i="19"/>
  <c r="D1127" i="19" s="1"/>
  <c r="C1126" i="19"/>
  <c r="D1126" i="19" s="1"/>
  <c r="C1125" i="19"/>
  <c r="D1125" i="19" s="1"/>
  <c r="C1124" i="19"/>
  <c r="D1124" i="19" s="1"/>
  <c r="D1123" i="19"/>
  <c r="C1123" i="19"/>
  <c r="D1122" i="19"/>
  <c r="C1122" i="19"/>
  <c r="D1121" i="19"/>
  <c r="C1121" i="19"/>
  <c r="C1120" i="19"/>
  <c r="D1120" i="19" s="1"/>
  <c r="C1119" i="19"/>
  <c r="D1119" i="19" s="1"/>
  <c r="C1118" i="19"/>
  <c r="D1118" i="19" s="1"/>
  <c r="D1117" i="19"/>
  <c r="C1117" i="19"/>
  <c r="C1116" i="19"/>
  <c r="D1116" i="19" s="1"/>
  <c r="D1115" i="19"/>
  <c r="C1115" i="19"/>
  <c r="D1114" i="19"/>
  <c r="C1114" i="19"/>
  <c r="C1113" i="19"/>
  <c r="D1113" i="19" s="1"/>
  <c r="C1112" i="19"/>
  <c r="D1112" i="19" s="1"/>
  <c r="D1111" i="19"/>
  <c r="C1111" i="19"/>
  <c r="D1110" i="19"/>
  <c r="C1110" i="19"/>
  <c r="C1109" i="19"/>
  <c r="D1109" i="19" s="1"/>
  <c r="D1108" i="19"/>
  <c r="C1108" i="19"/>
  <c r="C1107" i="19"/>
  <c r="D1107" i="19" s="1"/>
  <c r="C1106" i="19"/>
  <c r="D1106" i="19" s="1"/>
  <c r="D1105" i="19"/>
  <c r="C1105" i="19"/>
  <c r="C1104" i="19"/>
  <c r="D1104" i="19" s="1"/>
  <c r="C1103" i="19"/>
  <c r="D1103" i="19" s="1"/>
  <c r="C1102" i="19"/>
  <c r="D1102" i="19" s="1"/>
  <c r="C1101" i="19"/>
  <c r="D1101" i="19" s="1"/>
  <c r="C1100" i="19"/>
  <c r="D1100" i="19" s="1"/>
  <c r="D1099" i="19"/>
  <c r="C1099" i="19"/>
  <c r="C1098" i="19"/>
  <c r="D1098" i="19" s="1"/>
  <c r="D1097" i="19"/>
  <c r="C1097" i="19"/>
  <c r="C1096" i="19"/>
  <c r="D1096" i="19" s="1"/>
  <c r="C1095" i="19"/>
  <c r="D1095" i="19" s="1"/>
  <c r="C1094" i="19"/>
  <c r="D1094" i="19" s="1"/>
  <c r="D1093" i="19"/>
  <c r="C1093" i="19"/>
  <c r="C1092" i="19"/>
  <c r="D1092" i="19" s="1"/>
  <c r="C1091" i="19"/>
  <c r="D1091" i="19" s="1"/>
  <c r="C1090" i="19"/>
  <c r="D1090" i="19" s="1"/>
  <c r="C1089" i="19"/>
  <c r="D1089" i="19" s="1"/>
  <c r="C1088" i="19"/>
  <c r="D1088" i="19" s="1"/>
  <c r="D1087" i="19"/>
  <c r="C1087" i="19"/>
  <c r="D1086" i="19"/>
  <c r="C1086" i="19"/>
  <c r="D1085" i="19"/>
  <c r="C1085" i="19"/>
  <c r="C1084" i="19"/>
  <c r="D1084" i="19" s="1"/>
  <c r="C1083" i="19"/>
  <c r="D1083" i="19" s="1"/>
  <c r="C1082" i="19"/>
  <c r="D1082" i="19" s="1"/>
  <c r="D1081" i="19"/>
  <c r="C1081" i="19"/>
  <c r="C1080" i="19"/>
  <c r="D1080" i="19" s="1"/>
  <c r="D1079" i="19"/>
  <c r="C1079" i="19"/>
  <c r="D1078" i="19"/>
  <c r="C1078" i="19"/>
  <c r="C1077" i="19"/>
  <c r="D1077" i="19" s="1"/>
  <c r="C1076" i="19"/>
  <c r="D1076" i="19" s="1"/>
  <c r="D1075" i="19"/>
  <c r="C1075" i="19"/>
  <c r="D1074" i="19"/>
  <c r="C1074" i="19"/>
  <c r="C1073" i="19"/>
  <c r="D1073" i="19" s="1"/>
  <c r="D1072" i="19"/>
  <c r="C1072" i="19"/>
  <c r="C1071" i="19"/>
  <c r="D1071" i="19" s="1"/>
  <c r="C1070" i="19"/>
  <c r="D1070" i="19" s="1"/>
  <c r="D1069" i="19"/>
  <c r="C1069" i="19"/>
  <c r="D1068" i="19"/>
  <c r="C1068" i="19"/>
  <c r="D1067" i="19"/>
  <c r="C1067" i="19"/>
  <c r="C1066" i="19"/>
  <c r="D1066" i="19" s="1"/>
  <c r="C1065" i="19"/>
  <c r="D1065" i="19" s="1"/>
  <c r="C1064" i="19"/>
  <c r="D1064" i="19" s="1"/>
  <c r="D1063" i="19"/>
  <c r="C1063" i="19"/>
  <c r="C1062" i="19"/>
  <c r="D1062" i="19" s="1"/>
  <c r="D1061" i="19"/>
  <c r="C1061" i="19"/>
  <c r="C1060" i="19"/>
  <c r="D1060" i="19" s="1"/>
  <c r="C1059" i="19"/>
  <c r="D1059" i="19" s="1"/>
  <c r="C1058" i="19"/>
  <c r="D1058" i="19" s="1"/>
  <c r="D1057" i="19"/>
  <c r="C1057" i="19"/>
  <c r="D1056" i="19"/>
  <c r="C1056" i="19"/>
  <c r="C1055" i="19"/>
  <c r="D1055" i="19" s="1"/>
  <c r="C1054" i="19"/>
  <c r="D1054" i="19" s="1"/>
  <c r="C1053" i="19"/>
  <c r="D1053" i="19" s="1"/>
  <c r="C1052" i="19"/>
  <c r="D1052" i="19" s="1"/>
  <c r="D1051" i="19"/>
  <c r="C1051" i="19"/>
  <c r="D1050" i="19"/>
  <c r="C1050" i="19"/>
  <c r="D1049" i="19"/>
  <c r="C1049" i="19"/>
  <c r="C1048" i="19"/>
  <c r="D1048" i="19" s="1"/>
  <c r="C1047" i="19"/>
  <c r="D1047" i="19" s="1"/>
  <c r="C1046" i="19"/>
  <c r="D1046" i="19" s="1"/>
  <c r="D1045" i="19"/>
  <c r="C1045" i="19"/>
  <c r="C1044" i="19"/>
  <c r="D1044" i="19" s="1"/>
  <c r="D1043" i="19"/>
  <c r="C1043" i="19"/>
  <c r="C1042" i="19"/>
  <c r="D1042" i="19" s="1"/>
  <c r="C1041" i="19"/>
  <c r="D1041" i="19" s="1"/>
  <c r="C1040" i="19"/>
  <c r="D1040" i="19" s="1"/>
  <c r="D1039" i="19"/>
  <c r="C1039" i="19"/>
  <c r="D1038" i="19"/>
  <c r="C1038" i="19"/>
  <c r="C1037" i="19"/>
  <c r="D1037" i="19" s="1"/>
  <c r="D1036" i="19"/>
  <c r="C1036" i="19"/>
  <c r="C1035" i="19"/>
  <c r="D1035" i="19" s="1"/>
  <c r="C1034" i="19"/>
  <c r="D1034" i="19" s="1"/>
  <c r="D1033" i="19"/>
  <c r="C1033" i="19"/>
  <c r="D1032" i="19"/>
  <c r="C1032" i="19"/>
  <c r="D1031" i="19"/>
  <c r="C1031" i="19"/>
  <c r="C1030" i="19"/>
  <c r="D1030" i="19" s="1"/>
  <c r="C1029" i="19"/>
  <c r="D1029" i="19" s="1"/>
  <c r="C1028" i="19"/>
  <c r="D1028" i="19" s="1"/>
  <c r="D1027" i="19"/>
  <c r="C1027" i="19"/>
  <c r="C1026" i="19"/>
  <c r="D1026" i="19" s="1"/>
  <c r="D1025" i="19"/>
  <c r="C1025" i="19"/>
  <c r="C1024" i="19"/>
  <c r="D1024" i="19" s="1"/>
  <c r="C1023" i="19"/>
  <c r="D1023" i="19" s="1"/>
  <c r="C1022" i="19"/>
  <c r="D1022" i="19" s="1"/>
  <c r="D1021" i="19"/>
  <c r="C1021" i="19"/>
  <c r="C1020" i="19"/>
  <c r="D1020" i="19" s="1"/>
  <c r="C1019" i="19"/>
  <c r="D1019" i="19" s="1"/>
  <c r="D1018" i="19"/>
  <c r="C1018" i="19"/>
  <c r="C1017" i="19"/>
  <c r="D1017" i="19" s="1"/>
  <c r="C1016" i="19"/>
  <c r="D1016" i="19" s="1"/>
  <c r="D1015" i="19"/>
  <c r="C1015" i="19"/>
  <c r="D1014" i="19"/>
  <c r="C1014" i="19"/>
  <c r="C1013" i="19"/>
  <c r="D1013" i="19" s="1"/>
  <c r="C1012" i="19"/>
  <c r="D1012" i="19" s="1"/>
  <c r="C1011" i="19"/>
  <c r="D1011" i="19" s="1"/>
  <c r="C1010" i="19"/>
  <c r="D1010" i="19" s="1"/>
  <c r="D1009" i="19"/>
  <c r="C1009" i="19"/>
  <c r="C1008" i="19"/>
  <c r="D1008" i="19" s="1"/>
  <c r="D1007" i="19"/>
  <c r="C1007" i="19"/>
  <c r="D1006" i="19"/>
  <c r="C1006" i="19"/>
  <c r="C1005" i="19"/>
  <c r="D1005" i="19" s="1"/>
  <c r="C1004" i="19"/>
  <c r="D1004" i="19" s="1"/>
  <c r="D1003" i="19"/>
  <c r="C1003" i="19"/>
  <c r="D1002" i="19"/>
  <c r="C1002" i="19"/>
  <c r="C1001" i="19"/>
  <c r="D1001" i="19" s="1"/>
  <c r="D1000" i="19"/>
  <c r="C1000" i="19"/>
  <c r="C999" i="19"/>
  <c r="D999" i="19" s="1"/>
  <c r="C998" i="19"/>
  <c r="D998" i="19" s="1"/>
  <c r="D997" i="19"/>
  <c r="C997" i="19"/>
  <c r="C996" i="19"/>
  <c r="D996" i="19" s="1"/>
  <c r="D995" i="19"/>
  <c r="C995" i="19"/>
  <c r="C994" i="19"/>
  <c r="D994" i="19" s="1"/>
  <c r="C993" i="19"/>
  <c r="D993" i="19" s="1"/>
  <c r="C992" i="19"/>
  <c r="D992" i="19" s="1"/>
  <c r="D991" i="19"/>
  <c r="C991" i="19"/>
  <c r="C990" i="19"/>
  <c r="D990" i="19" s="1"/>
  <c r="D989" i="19"/>
  <c r="C989" i="19"/>
  <c r="C988" i="19"/>
  <c r="D988" i="19" s="1"/>
  <c r="C987" i="19"/>
  <c r="D987" i="19" s="1"/>
  <c r="C986" i="19"/>
  <c r="D986" i="19" s="1"/>
  <c r="D985" i="19"/>
  <c r="C985" i="19"/>
  <c r="C984" i="19"/>
  <c r="D984" i="19" s="1"/>
  <c r="C983" i="19"/>
  <c r="D983" i="19" s="1"/>
  <c r="C982" i="19"/>
  <c r="D982" i="19" s="1"/>
  <c r="C981" i="19"/>
  <c r="D981" i="19" s="1"/>
  <c r="C980" i="19"/>
  <c r="D980" i="19" s="1"/>
  <c r="D979" i="19"/>
  <c r="C979" i="19"/>
  <c r="D978" i="19"/>
  <c r="C978" i="19"/>
  <c r="D977" i="19"/>
  <c r="C977" i="19"/>
  <c r="C976" i="19"/>
  <c r="D976" i="19" s="1"/>
  <c r="C975" i="19"/>
  <c r="D975" i="19" s="1"/>
  <c r="C974" i="19"/>
  <c r="D974" i="19" s="1"/>
  <c r="D973" i="19"/>
  <c r="C973" i="19"/>
  <c r="D972" i="19"/>
  <c r="C972" i="19"/>
  <c r="D971" i="19"/>
  <c r="C971" i="19"/>
  <c r="D970" i="19"/>
  <c r="C970" i="19"/>
  <c r="C969" i="19"/>
  <c r="D969" i="19" s="1"/>
  <c r="C968" i="19"/>
  <c r="D968" i="19" s="1"/>
  <c r="D967" i="19"/>
  <c r="C967" i="19"/>
  <c r="D966" i="19"/>
  <c r="C966" i="19"/>
  <c r="D965" i="19"/>
  <c r="C965" i="19"/>
  <c r="D964" i="19"/>
  <c r="C964" i="19"/>
  <c r="C963" i="19"/>
  <c r="D963" i="19" s="1"/>
  <c r="C962" i="19"/>
  <c r="D962" i="19" s="1"/>
  <c r="D961" i="19"/>
  <c r="C961" i="19"/>
  <c r="C960" i="19"/>
  <c r="D960" i="19" s="1"/>
  <c r="C959" i="19"/>
  <c r="D959" i="19" s="1"/>
  <c r="C958" i="19"/>
  <c r="D958" i="19" s="1"/>
  <c r="C957" i="19"/>
  <c r="D957" i="19" s="1"/>
  <c r="C956" i="19"/>
  <c r="D956" i="19" s="1"/>
  <c r="D955" i="19"/>
  <c r="C955" i="19"/>
  <c r="C954" i="19"/>
  <c r="D954" i="19" s="1"/>
  <c r="D953" i="19"/>
  <c r="C953" i="19"/>
  <c r="C952" i="19"/>
  <c r="D952" i="19" s="1"/>
  <c r="C951" i="19"/>
  <c r="D951" i="19" s="1"/>
  <c r="C950" i="19"/>
  <c r="D950" i="19" s="1"/>
  <c r="D949" i="19"/>
  <c r="C949" i="19"/>
  <c r="C948" i="19"/>
  <c r="D948" i="19" s="1"/>
  <c r="C947" i="19"/>
  <c r="D947" i="19" s="1"/>
  <c r="C946" i="19"/>
  <c r="D946" i="19" s="1"/>
  <c r="C945" i="19"/>
  <c r="D945" i="19" s="1"/>
  <c r="C944" i="19"/>
  <c r="D944" i="19" s="1"/>
  <c r="D943" i="19"/>
  <c r="C943" i="19"/>
  <c r="D942" i="19"/>
  <c r="C942" i="19"/>
  <c r="D941" i="19"/>
  <c r="C941" i="19"/>
  <c r="C940" i="19"/>
  <c r="D940" i="19" s="1"/>
  <c r="C939" i="19"/>
  <c r="D939" i="19" s="1"/>
  <c r="C938" i="19"/>
  <c r="D938" i="19" s="1"/>
  <c r="D937" i="19"/>
  <c r="C937" i="19"/>
  <c r="C936" i="19"/>
  <c r="D936" i="19" s="1"/>
  <c r="D935" i="19"/>
  <c r="C935" i="19"/>
  <c r="D934" i="19"/>
  <c r="C934" i="19"/>
  <c r="C933" i="19"/>
  <c r="D933" i="19" s="1"/>
  <c r="C932" i="19"/>
  <c r="D932" i="19" s="1"/>
  <c r="D931" i="19"/>
  <c r="C931" i="19"/>
  <c r="D930" i="19"/>
  <c r="C930" i="19"/>
  <c r="C929" i="19"/>
  <c r="D929" i="19" s="1"/>
  <c r="D928" i="19"/>
  <c r="C928" i="19"/>
  <c r="C927" i="19"/>
  <c r="D927" i="19" s="1"/>
  <c r="C926" i="19"/>
  <c r="D926" i="19" s="1"/>
  <c r="D925" i="19"/>
  <c r="C925" i="19"/>
  <c r="D924" i="19"/>
  <c r="C924" i="19"/>
  <c r="D923" i="19"/>
  <c r="C923" i="19"/>
  <c r="C922" i="19"/>
  <c r="D922" i="19" s="1"/>
  <c r="C921" i="19"/>
  <c r="D921" i="19" s="1"/>
  <c r="C920" i="19"/>
  <c r="D920" i="19" s="1"/>
  <c r="D919" i="19"/>
  <c r="C919" i="19"/>
  <c r="C918" i="19"/>
  <c r="D918" i="19" s="1"/>
  <c r="D917" i="19"/>
  <c r="C917" i="19"/>
  <c r="C916" i="19"/>
  <c r="D916" i="19" s="1"/>
  <c r="C915" i="19"/>
  <c r="D915" i="19" s="1"/>
  <c r="C914" i="19"/>
  <c r="D914" i="19" s="1"/>
  <c r="D913" i="19"/>
  <c r="C913" i="19"/>
  <c r="D912" i="19"/>
  <c r="C912" i="19"/>
  <c r="C911" i="19"/>
  <c r="D911" i="19" s="1"/>
  <c r="C910" i="19"/>
  <c r="D910" i="19" s="1"/>
  <c r="C909" i="19"/>
  <c r="D909" i="19" s="1"/>
  <c r="C908" i="19"/>
  <c r="D908" i="19" s="1"/>
  <c r="D907" i="19"/>
  <c r="C907" i="19"/>
  <c r="D906" i="19"/>
  <c r="C906" i="19"/>
  <c r="C905" i="19"/>
  <c r="D905" i="19" s="1"/>
  <c r="C904" i="19"/>
  <c r="D904" i="19" s="1"/>
  <c r="C903" i="19"/>
  <c r="D903" i="19" s="1"/>
  <c r="C902" i="19"/>
  <c r="D902" i="19" s="1"/>
  <c r="D901" i="19"/>
  <c r="C901" i="19"/>
  <c r="C900" i="19"/>
  <c r="D900" i="19" s="1"/>
  <c r="D899" i="19"/>
  <c r="C899" i="19"/>
  <c r="D898" i="19"/>
  <c r="C898" i="19"/>
  <c r="C897" i="19"/>
  <c r="D897" i="19" s="1"/>
  <c r="C896" i="19"/>
  <c r="D896" i="19" s="1"/>
  <c r="D895" i="19"/>
  <c r="C895" i="19"/>
  <c r="D894" i="19"/>
  <c r="C894" i="19"/>
  <c r="C893" i="19"/>
  <c r="D893" i="19" s="1"/>
  <c r="C892" i="19"/>
  <c r="D892" i="19" s="1"/>
  <c r="C891" i="19"/>
  <c r="D891" i="19" s="1"/>
  <c r="C890" i="19"/>
  <c r="D890" i="19" s="1"/>
  <c r="D889" i="19"/>
  <c r="C889" i="19"/>
  <c r="D888" i="19"/>
  <c r="C888" i="19"/>
  <c r="D887" i="19"/>
  <c r="C887" i="19"/>
  <c r="C886" i="19"/>
  <c r="D886" i="19" s="1"/>
  <c r="C885" i="19"/>
  <c r="D885" i="19" s="1"/>
  <c r="C884" i="19"/>
  <c r="D884" i="19" s="1"/>
  <c r="D883" i="19"/>
  <c r="C883" i="19"/>
  <c r="C882" i="19"/>
  <c r="D882" i="19" s="1"/>
  <c r="D881" i="19"/>
  <c r="C881" i="19"/>
  <c r="C880" i="19"/>
  <c r="D880" i="19" s="1"/>
  <c r="C879" i="19"/>
  <c r="D879" i="19" s="1"/>
  <c r="C878" i="19"/>
  <c r="D878" i="19" s="1"/>
  <c r="D877" i="19"/>
  <c r="C877" i="19"/>
  <c r="C876" i="19"/>
  <c r="D876" i="19" s="1"/>
  <c r="C875" i="19"/>
  <c r="D875" i="19" s="1"/>
  <c r="C874" i="19"/>
  <c r="D874" i="19" s="1"/>
  <c r="C873" i="19"/>
  <c r="D873" i="19" s="1"/>
  <c r="C872" i="19"/>
  <c r="D872" i="19" s="1"/>
  <c r="D871" i="19"/>
  <c r="C871" i="19"/>
  <c r="C870" i="19"/>
  <c r="D870" i="19" s="1"/>
  <c r="C869" i="19"/>
  <c r="D869" i="19" s="1"/>
  <c r="C868" i="19"/>
  <c r="D868" i="19" s="1"/>
  <c r="C867" i="19"/>
  <c r="D867" i="19" s="1"/>
  <c r="C866" i="19"/>
  <c r="D866" i="19" s="1"/>
  <c r="D865" i="19"/>
  <c r="C865" i="19"/>
  <c r="C864" i="19"/>
  <c r="D864" i="19" s="1"/>
  <c r="D863" i="19"/>
  <c r="C863" i="19"/>
  <c r="D862" i="19"/>
  <c r="C862" i="19"/>
  <c r="C861" i="19"/>
  <c r="D861" i="19" s="1"/>
  <c r="C860" i="19"/>
  <c r="D860" i="19" s="1"/>
  <c r="D859" i="19"/>
  <c r="C859" i="19"/>
  <c r="D858" i="19"/>
  <c r="C858" i="19"/>
  <c r="C857" i="19"/>
  <c r="D857" i="19" s="1"/>
  <c r="D856" i="19"/>
  <c r="C856" i="19"/>
  <c r="C855" i="19"/>
  <c r="D855" i="19" s="1"/>
  <c r="C854" i="19"/>
  <c r="D854" i="19" s="1"/>
  <c r="D853" i="19"/>
  <c r="C853" i="19"/>
  <c r="D852" i="19"/>
  <c r="C852" i="19"/>
  <c r="D851" i="19"/>
  <c r="C851" i="19"/>
  <c r="C850" i="19"/>
  <c r="D850" i="19" s="1"/>
  <c r="C849" i="19"/>
  <c r="D849" i="19" s="1"/>
  <c r="C848" i="19"/>
  <c r="D848" i="19" s="1"/>
  <c r="D847" i="19"/>
  <c r="C847" i="19"/>
  <c r="C846" i="19"/>
  <c r="D846" i="19" s="1"/>
  <c r="C845" i="19"/>
  <c r="D845" i="19" s="1"/>
  <c r="D844" i="19"/>
  <c r="C844" i="19"/>
  <c r="C843" i="19"/>
  <c r="D843" i="19" s="1"/>
  <c r="C842" i="19"/>
  <c r="D842" i="19" s="1"/>
  <c r="D841" i="19"/>
  <c r="C841" i="19"/>
  <c r="C840" i="19"/>
  <c r="D840" i="19" s="1"/>
  <c r="C839" i="19"/>
  <c r="D839" i="19" s="1"/>
  <c r="C838" i="19"/>
  <c r="D838" i="19" s="1"/>
  <c r="C837" i="19"/>
  <c r="D837" i="19" s="1"/>
  <c r="C836" i="19"/>
  <c r="D836" i="19" s="1"/>
  <c r="D835" i="19"/>
  <c r="C835" i="19"/>
  <c r="C834" i="19"/>
  <c r="D834" i="19" s="1"/>
  <c r="D833" i="19"/>
  <c r="C833" i="19"/>
  <c r="C832" i="19"/>
  <c r="D832" i="19" s="1"/>
  <c r="C831" i="19"/>
  <c r="D831" i="19" s="1"/>
  <c r="C830" i="19"/>
  <c r="D830" i="19" s="1"/>
  <c r="D829" i="19"/>
  <c r="C829" i="19"/>
  <c r="C828" i="19"/>
  <c r="D828" i="19" s="1"/>
  <c r="D827" i="19"/>
  <c r="C827" i="19"/>
  <c r="D826" i="19"/>
  <c r="C826" i="19"/>
  <c r="C825" i="19"/>
  <c r="D825" i="19" s="1"/>
  <c r="C824" i="19"/>
  <c r="D824" i="19" s="1"/>
  <c r="D823" i="19"/>
  <c r="C823" i="19"/>
  <c r="D822" i="19"/>
  <c r="C822" i="19"/>
  <c r="C821" i="19"/>
  <c r="D821" i="19" s="1"/>
  <c r="D820" i="19"/>
  <c r="C820" i="19"/>
  <c r="C819" i="19"/>
  <c r="D819" i="19" s="1"/>
  <c r="C818" i="19"/>
  <c r="D818" i="19" s="1"/>
  <c r="D817" i="19"/>
  <c r="C817" i="19"/>
  <c r="C816" i="19"/>
  <c r="D816" i="19" s="1"/>
  <c r="D815" i="19"/>
  <c r="C815" i="19"/>
  <c r="D814" i="19"/>
  <c r="C814" i="19"/>
  <c r="C813" i="19"/>
  <c r="D813" i="19" s="1"/>
  <c r="C812" i="19"/>
  <c r="D812" i="19" s="1"/>
  <c r="D811" i="19"/>
  <c r="C811" i="19"/>
  <c r="C810" i="19"/>
  <c r="D810" i="19" s="1"/>
  <c r="D809" i="19"/>
  <c r="C809" i="19"/>
  <c r="C808" i="19"/>
  <c r="D808" i="19" s="1"/>
  <c r="C807" i="19"/>
  <c r="D807" i="19" s="1"/>
  <c r="C806" i="19"/>
  <c r="D806" i="19" s="1"/>
  <c r="D805" i="19"/>
  <c r="C805" i="19"/>
  <c r="C804" i="19"/>
  <c r="D804" i="19" s="1"/>
  <c r="C803" i="19"/>
  <c r="D803" i="19" s="1"/>
  <c r="C802" i="19"/>
  <c r="D802" i="19" s="1"/>
  <c r="C801" i="19"/>
  <c r="D801" i="19" s="1"/>
  <c r="C800" i="19"/>
  <c r="D800" i="19" s="1"/>
  <c r="D799" i="19"/>
  <c r="C799" i="19"/>
  <c r="C798" i="19"/>
  <c r="D798" i="19" s="1"/>
  <c r="D797" i="19"/>
  <c r="C797" i="19"/>
  <c r="C796" i="19"/>
  <c r="D796" i="19" s="1"/>
  <c r="C795" i="19"/>
  <c r="D795" i="19" s="1"/>
  <c r="C794" i="19"/>
  <c r="D794" i="19" s="1"/>
  <c r="D793" i="19"/>
  <c r="C793" i="19"/>
  <c r="C792" i="19"/>
  <c r="D792" i="19" s="1"/>
  <c r="C791" i="19"/>
  <c r="D791" i="19" s="1"/>
  <c r="D790" i="19"/>
  <c r="C790" i="19"/>
  <c r="C789" i="19"/>
  <c r="D789" i="19" s="1"/>
  <c r="C788" i="19"/>
  <c r="D788" i="19" s="1"/>
  <c r="D787" i="19"/>
  <c r="C787" i="19"/>
  <c r="D786" i="19"/>
  <c r="C786" i="19"/>
  <c r="C785" i="19"/>
  <c r="D785" i="19" s="1"/>
  <c r="D784" i="19"/>
  <c r="C784" i="19"/>
  <c r="C783" i="19"/>
  <c r="D783" i="19" s="1"/>
  <c r="C782" i="19"/>
  <c r="D782" i="19" s="1"/>
  <c r="D781" i="19"/>
  <c r="C781" i="19"/>
  <c r="D780" i="19"/>
  <c r="C780" i="19"/>
  <c r="D779" i="19"/>
  <c r="C779" i="19"/>
  <c r="C778" i="19"/>
  <c r="D778" i="19" s="1"/>
  <c r="C777" i="19"/>
  <c r="D777" i="19" s="1"/>
  <c r="C776" i="19"/>
  <c r="D776" i="19" s="1"/>
  <c r="D775" i="19"/>
  <c r="C775" i="19"/>
  <c r="C774" i="19"/>
  <c r="D774" i="19" s="1"/>
  <c r="D773" i="19"/>
  <c r="C773" i="19"/>
  <c r="C772" i="19"/>
  <c r="D772" i="19" s="1"/>
  <c r="C771" i="19"/>
  <c r="D771" i="19" s="1"/>
  <c r="C770" i="19"/>
  <c r="D770" i="19" s="1"/>
  <c r="D769" i="19"/>
  <c r="C769" i="19"/>
  <c r="D768" i="19"/>
  <c r="C768" i="19"/>
  <c r="C767" i="19"/>
  <c r="D767" i="19" s="1"/>
  <c r="C766" i="19"/>
  <c r="D766" i="19" s="1"/>
  <c r="C765" i="19"/>
  <c r="D765" i="19" s="1"/>
  <c r="C764" i="19"/>
  <c r="D764" i="19" s="1"/>
  <c r="D763" i="19"/>
  <c r="C763" i="19"/>
  <c r="C762" i="19"/>
  <c r="D762" i="19" s="1"/>
  <c r="C761" i="19"/>
  <c r="D761" i="19" s="1"/>
  <c r="C760" i="19"/>
  <c r="D760" i="19" s="1"/>
  <c r="C759" i="19"/>
  <c r="D759" i="19" s="1"/>
  <c r="C758" i="19"/>
  <c r="D758" i="19" s="1"/>
  <c r="D757" i="19"/>
  <c r="C757" i="19"/>
  <c r="C756" i="19"/>
  <c r="D756" i="19" s="1"/>
  <c r="C755" i="19"/>
  <c r="D755" i="19" s="1"/>
  <c r="D754" i="19"/>
  <c r="C754" i="19"/>
  <c r="C753" i="19"/>
  <c r="D753" i="19" s="1"/>
  <c r="C752" i="19"/>
  <c r="D752" i="19" s="1"/>
  <c r="D751" i="19"/>
  <c r="C751" i="19"/>
  <c r="D750" i="19"/>
  <c r="C750" i="19"/>
  <c r="C749" i="19"/>
  <c r="D749" i="19" s="1"/>
  <c r="C748" i="19"/>
  <c r="D748" i="19" s="1"/>
  <c r="C747" i="19"/>
  <c r="D747" i="19" s="1"/>
  <c r="C746" i="19"/>
  <c r="D746" i="19" s="1"/>
  <c r="D745" i="19"/>
  <c r="C745" i="19"/>
  <c r="D744" i="19"/>
  <c r="C744" i="19"/>
  <c r="D743" i="19"/>
  <c r="C743" i="19"/>
  <c r="C742" i="19"/>
  <c r="D742" i="19" s="1"/>
  <c r="C741" i="19"/>
  <c r="D741" i="19" s="1"/>
  <c r="C740" i="19"/>
  <c r="D740" i="19" s="1"/>
  <c r="D739" i="19"/>
  <c r="C739" i="19"/>
  <c r="C738" i="19"/>
  <c r="D738" i="19" s="1"/>
  <c r="D737" i="19"/>
  <c r="C737" i="19"/>
  <c r="C736" i="19"/>
  <c r="D736" i="19" s="1"/>
  <c r="D735" i="19"/>
  <c r="C735" i="19"/>
  <c r="D734" i="19"/>
  <c r="C734" i="19"/>
  <c r="D733" i="19"/>
  <c r="C733" i="19"/>
  <c r="C732" i="19"/>
  <c r="D732" i="19" s="1"/>
  <c r="C731" i="19"/>
  <c r="D731" i="19" s="1"/>
  <c r="D730" i="19"/>
  <c r="C730" i="19"/>
  <c r="D729" i="19"/>
  <c r="C729" i="19"/>
  <c r="C728" i="19"/>
  <c r="D728" i="19" s="1"/>
  <c r="D727" i="19"/>
  <c r="C727" i="19"/>
  <c r="C726" i="19"/>
  <c r="D726" i="19" s="1"/>
  <c r="C725" i="19"/>
  <c r="D725" i="19" s="1"/>
  <c r="D724" i="19"/>
  <c r="C724" i="19"/>
  <c r="C723" i="19"/>
  <c r="D723" i="19" s="1"/>
  <c r="D722" i="19"/>
  <c r="C722" i="19"/>
  <c r="D721" i="19"/>
  <c r="C721" i="19"/>
  <c r="C720" i="19"/>
  <c r="D720" i="19" s="1"/>
  <c r="D719" i="19"/>
  <c r="C719" i="19"/>
  <c r="C718" i="19"/>
  <c r="D718" i="19" s="1"/>
  <c r="D717" i="19"/>
  <c r="C717" i="19"/>
  <c r="D716" i="19"/>
  <c r="C716" i="19"/>
  <c r="D715" i="19"/>
  <c r="C715" i="19"/>
  <c r="C714" i="19"/>
  <c r="D714" i="19" s="1"/>
  <c r="C713" i="19"/>
  <c r="D713" i="19" s="1"/>
  <c r="D712" i="19"/>
  <c r="C712" i="19"/>
  <c r="D711" i="19"/>
  <c r="C711" i="19"/>
  <c r="C710" i="19"/>
  <c r="D710" i="19" s="1"/>
  <c r="D709" i="19"/>
  <c r="C709" i="19"/>
  <c r="C708" i="19"/>
  <c r="D708" i="19" s="1"/>
  <c r="C707" i="19"/>
  <c r="D707" i="19" s="1"/>
  <c r="C706" i="19"/>
  <c r="D706" i="19" s="1"/>
  <c r="D705" i="19"/>
  <c r="C705" i="19"/>
  <c r="D704" i="19"/>
  <c r="C704" i="19"/>
  <c r="D703" i="19"/>
  <c r="C703" i="19"/>
  <c r="C702" i="19"/>
  <c r="D702" i="19" s="1"/>
  <c r="D701" i="19"/>
  <c r="C701" i="19"/>
  <c r="C700" i="19"/>
  <c r="D700" i="19" s="1"/>
  <c r="C699" i="19"/>
  <c r="D699" i="19" s="1"/>
  <c r="D698" i="19"/>
  <c r="C698" i="19"/>
  <c r="D697" i="19"/>
  <c r="C697" i="19"/>
  <c r="C696" i="19"/>
  <c r="D696" i="19" s="1"/>
  <c r="C695" i="19"/>
  <c r="D695" i="19" s="1"/>
  <c r="C694" i="19"/>
  <c r="D694" i="19" s="1"/>
  <c r="D693" i="19"/>
  <c r="C693" i="19"/>
  <c r="C692" i="19"/>
  <c r="D692" i="19" s="1"/>
  <c r="D691" i="19"/>
  <c r="C691" i="19"/>
  <c r="C690" i="19"/>
  <c r="D690" i="19" s="1"/>
  <c r="D689" i="19"/>
  <c r="C689" i="19"/>
  <c r="D688" i="19"/>
  <c r="C688" i="19"/>
  <c r="C687" i="19"/>
  <c r="D687" i="19" s="1"/>
  <c r="D686" i="19"/>
  <c r="C686" i="19"/>
  <c r="D685" i="19"/>
  <c r="C685" i="19"/>
  <c r="C684" i="19"/>
  <c r="D684" i="19" s="1"/>
  <c r="D683" i="19"/>
  <c r="C683" i="19"/>
  <c r="C682" i="19"/>
  <c r="D682" i="19" s="1"/>
  <c r="C681" i="19"/>
  <c r="D681" i="19" s="1"/>
  <c r="C680" i="19"/>
  <c r="D680" i="19" s="1"/>
  <c r="D679" i="19"/>
  <c r="C679" i="19"/>
  <c r="C678" i="19"/>
  <c r="D678" i="19" s="1"/>
  <c r="C677" i="19"/>
  <c r="D677" i="19" s="1"/>
  <c r="D676" i="19"/>
  <c r="C676" i="19"/>
  <c r="D675" i="19"/>
  <c r="C675" i="19"/>
  <c r="C674" i="19"/>
  <c r="D674" i="19" s="1"/>
  <c r="D673" i="19"/>
  <c r="C673" i="19"/>
  <c r="C672" i="19"/>
  <c r="D672" i="19" s="1"/>
  <c r="D671" i="19"/>
  <c r="C671" i="19"/>
  <c r="D670" i="19"/>
  <c r="C670" i="19"/>
  <c r="C669" i="19"/>
  <c r="D669" i="19" s="1"/>
  <c r="C668" i="19"/>
  <c r="D668" i="19" s="1"/>
  <c r="D667" i="19"/>
  <c r="C667" i="19"/>
  <c r="C666" i="19"/>
  <c r="D666" i="19" s="1"/>
  <c r="D665" i="19"/>
  <c r="C665" i="19"/>
  <c r="C664" i="19"/>
  <c r="D664" i="19" s="1"/>
  <c r="D663" i="19"/>
  <c r="C663" i="19"/>
  <c r="D662" i="19"/>
  <c r="C662" i="19"/>
  <c r="D661" i="19"/>
  <c r="C661" i="19"/>
  <c r="C660" i="19"/>
  <c r="D660" i="19" s="1"/>
  <c r="C659" i="19"/>
  <c r="D659" i="19" s="1"/>
  <c r="D658" i="19"/>
  <c r="C658" i="19"/>
  <c r="D657" i="19"/>
  <c r="C657" i="19"/>
  <c r="C656" i="19"/>
  <c r="D656" i="19" s="1"/>
  <c r="D655" i="19"/>
  <c r="C655" i="19"/>
  <c r="C654" i="19"/>
  <c r="D654" i="19" s="1"/>
  <c r="C653" i="19"/>
  <c r="D653" i="19" s="1"/>
  <c r="D652" i="19"/>
  <c r="C652" i="19"/>
  <c r="C651" i="19"/>
  <c r="D651" i="19" s="1"/>
  <c r="D650" i="19"/>
  <c r="C650" i="19"/>
  <c r="D649" i="19"/>
  <c r="C649" i="19"/>
  <c r="C648" i="19"/>
  <c r="D648" i="19" s="1"/>
  <c r="C647" i="19"/>
  <c r="D647" i="19" s="1"/>
  <c r="C646" i="19"/>
  <c r="D646" i="19" s="1"/>
  <c r="D645" i="19"/>
  <c r="C645" i="19"/>
  <c r="D644" i="19"/>
  <c r="C644" i="19"/>
  <c r="D643" i="19"/>
  <c r="C643" i="19"/>
  <c r="C642" i="19"/>
  <c r="D642" i="19" s="1"/>
  <c r="C641" i="19"/>
  <c r="D641" i="19" s="1"/>
  <c r="C640" i="19"/>
  <c r="D640" i="19" s="1"/>
  <c r="D639" i="19"/>
  <c r="C639" i="19"/>
  <c r="C638" i="19"/>
  <c r="D638" i="19" s="1"/>
  <c r="D637" i="19"/>
  <c r="C637" i="19"/>
  <c r="C636" i="19"/>
  <c r="D636" i="19" s="1"/>
  <c r="C635" i="19"/>
  <c r="D635" i="19" s="1"/>
  <c r="D634" i="19"/>
  <c r="C634" i="19"/>
  <c r="D633" i="19"/>
  <c r="C633" i="19"/>
  <c r="D632" i="19"/>
  <c r="C632" i="19"/>
  <c r="D631" i="19"/>
  <c r="C631" i="19"/>
  <c r="C630" i="19"/>
  <c r="D630" i="19" s="1"/>
  <c r="D629" i="19"/>
  <c r="C629" i="19"/>
  <c r="C628" i="19"/>
  <c r="D628" i="19" s="1"/>
  <c r="D627" i="19"/>
  <c r="C627" i="19"/>
  <c r="D626" i="19"/>
  <c r="C626" i="19"/>
  <c r="D625" i="19"/>
  <c r="C625" i="19"/>
  <c r="C624" i="19"/>
  <c r="D624" i="19" s="1"/>
  <c r="C623" i="19"/>
  <c r="D623" i="19" s="1"/>
  <c r="C622" i="19"/>
  <c r="D622" i="19" s="1"/>
  <c r="C621" i="19"/>
  <c r="D621" i="19" s="1"/>
  <c r="C620" i="19"/>
  <c r="D620" i="19" s="1"/>
  <c r="D619" i="19"/>
  <c r="C619" i="19"/>
  <c r="C618" i="19"/>
  <c r="D618" i="19" s="1"/>
  <c r="D617" i="19"/>
  <c r="C617" i="19"/>
  <c r="D616" i="19"/>
  <c r="C616" i="19"/>
  <c r="C615" i="19"/>
  <c r="D615" i="19" s="1"/>
  <c r="C614" i="19"/>
  <c r="D614" i="19" s="1"/>
  <c r="D613" i="19"/>
  <c r="C613" i="19"/>
  <c r="C612" i="19"/>
  <c r="D612" i="19" s="1"/>
  <c r="D611" i="19"/>
  <c r="C611" i="19"/>
  <c r="C610" i="19"/>
  <c r="D610" i="19" s="1"/>
  <c r="C609" i="19"/>
  <c r="D609" i="19" s="1"/>
  <c r="D608" i="19"/>
  <c r="C608" i="19"/>
  <c r="D607" i="19"/>
  <c r="C607" i="19"/>
  <c r="C606" i="19"/>
  <c r="D606" i="19" s="1"/>
  <c r="C605" i="19"/>
  <c r="D605" i="19" s="1"/>
  <c r="D604" i="19"/>
  <c r="C604" i="19"/>
  <c r="D603" i="19"/>
  <c r="C603" i="19"/>
  <c r="C602" i="19"/>
  <c r="D602" i="19" s="1"/>
  <c r="D601" i="19"/>
  <c r="C601" i="19"/>
  <c r="C600" i="19"/>
  <c r="D600" i="19" s="1"/>
  <c r="D599" i="19"/>
  <c r="C599" i="19"/>
  <c r="D598" i="19"/>
  <c r="C598" i="19"/>
  <c r="C597" i="19"/>
  <c r="D597" i="19" s="1"/>
  <c r="C596" i="19"/>
  <c r="D596" i="19" s="1"/>
  <c r="D595" i="19"/>
  <c r="C595" i="19"/>
  <c r="C594" i="19"/>
  <c r="D594" i="19" s="1"/>
  <c r="D593" i="19"/>
  <c r="C593" i="19"/>
  <c r="C592" i="19"/>
  <c r="D592" i="19" s="1"/>
  <c r="D591" i="19"/>
  <c r="C591" i="19"/>
  <c r="D590" i="19"/>
  <c r="C590" i="19"/>
  <c r="D589" i="19"/>
  <c r="C589" i="19"/>
  <c r="C588" i="19"/>
  <c r="D588" i="19" s="1"/>
  <c r="C587" i="19"/>
  <c r="D587" i="19" s="1"/>
  <c r="D586" i="19"/>
  <c r="C586" i="19"/>
  <c r="D585" i="19"/>
  <c r="C585" i="19"/>
  <c r="C584" i="19"/>
  <c r="D584" i="19" s="1"/>
  <c r="D583" i="19"/>
  <c r="C583" i="19"/>
  <c r="C582" i="19"/>
  <c r="D582" i="19" s="1"/>
  <c r="C581" i="19"/>
  <c r="D581" i="19" s="1"/>
  <c r="D580" i="19"/>
  <c r="C580" i="19"/>
  <c r="C579" i="19"/>
  <c r="D579" i="19" s="1"/>
  <c r="D578" i="19"/>
  <c r="C578" i="19"/>
  <c r="D577" i="19"/>
  <c r="C577" i="19"/>
  <c r="C576" i="19"/>
  <c r="D576" i="19" s="1"/>
  <c r="C575" i="19"/>
  <c r="D575" i="19" s="1"/>
  <c r="C574" i="19"/>
  <c r="D574" i="19" s="1"/>
  <c r="D573" i="19"/>
  <c r="C573" i="19"/>
  <c r="D572" i="19"/>
  <c r="C572" i="19"/>
  <c r="D571" i="19"/>
  <c r="C571" i="19"/>
  <c r="C570" i="19"/>
  <c r="D570" i="19" s="1"/>
  <c r="C569" i="19"/>
  <c r="D569" i="19" s="1"/>
  <c r="C568" i="19"/>
  <c r="D568" i="19" s="1"/>
  <c r="D567" i="19"/>
  <c r="C567" i="19"/>
  <c r="C566" i="19"/>
  <c r="D566" i="19" s="1"/>
  <c r="D565" i="19"/>
  <c r="C565" i="19"/>
  <c r="C564" i="19"/>
  <c r="D564" i="19" s="1"/>
  <c r="C563" i="19"/>
  <c r="D563" i="19" s="1"/>
  <c r="D562" i="19"/>
  <c r="C562" i="19"/>
  <c r="C561" i="19"/>
  <c r="D561" i="19" s="1"/>
  <c r="D560" i="19"/>
  <c r="C560" i="19"/>
  <c r="D559" i="19"/>
  <c r="C559" i="19"/>
  <c r="C558" i="19"/>
  <c r="D558" i="19" s="1"/>
  <c r="D557" i="19"/>
  <c r="C557" i="19"/>
  <c r="C556" i="19"/>
  <c r="D556" i="19" s="1"/>
  <c r="D555" i="19"/>
  <c r="C555" i="19"/>
  <c r="D554" i="19"/>
  <c r="C554" i="19"/>
  <c r="D553" i="19"/>
  <c r="C553" i="19"/>
  <c r="C552" i="19"/>
  <c r="D552" i="19" s="1"/>
  <c r="C551" i="19"/>
  <c r="D551" i="19" s="1"/>
  <c r="C550" i="19"/>
  <c r="D550" i="19" s="1"/>
  <c r="C549" i="19"/>
  <c r="D549" i="19" s="1"/>
  <c r="D548" i="19"/>
  <c r="C548" i="19"/>
  <c r="D547" i="19"/>
  <c r="C547" i="19"/>
  <c r="C546" i="19"/>
  <c r="D546" i="19" s="1"/>
  <c r="D545" i="19"/>
  <c r="C545" i="19"/>
  <c r="D544" i="19"/>
  <c r="C544" i="19"/>
  <c r="C543" i="19"/>
  <c r="D543" i="19" s="1"/>
  <c r="C542" i="19"/>
  <c r="D542" i="19" s="1"/>
  <c r="D541" i="19"/>
  <c r="C541" i="19"/>
  <c r="C540" i="19"/>
  <c r="D540" i="19" s="1"/>
  <c r="D539" i="19"/>
  <c r="C539" i="19"/>
  <c r="C538" i="19"/>
  <c r="D538" i="19" s="1"/>
  <c r="C537" i="19"/>
  <c r="D537" i="19" s="1"/>
  <c r="D536" i="19"/>
  <c r="C536" i="19"/>
  <c r="D535" i="19"/>
  <c r="C535" i="19"/>
  <c r="C534" i="19"/>
  <c r="D534" i="19" s="1"/>
  <c r="C533" i="19"/>
  <c r="D533" i="19" s="1"/>
  <c r="D532" i="19"/>
  <c r="C532" i="19"/>
  <c r="D531" i="19"/>
  <c r="C531" i="19"/>
  <c r="C530" i="19"/>
  <c r="D530" i="19" s="1"/>
  <c r="D529" i="19"/>
  <c r="C529" i="19"/>
  <c r="C528" i="19"/>
  <c r="D528" i="19" s="1"/>
  <c r="D527" i="19"/>
  <c r="C527" i="19"/>
  <c r="D526" i="19"/>
  <c r="C526" i="19"/>
  <c r="C525" i="19"/>
  <c r="D525" i="19" s="1"/>
  <c r="C524" i="19"/>
  <c r="D524" i="19" s="1"/>
  <c r="D523" i="19"/>
  <c r="C523" i="19"/>
  <c r="C522" i="19"/>
  <c r="D522" i="19" s="1"/>
  <c r="D521" i="19"/>
  <c r="C521" i="19"/>
  <c r="C520" i="19"/>
  <c r="D520" i="19" s="1"/>
  <c r="D519" i="19"/>
  <c r="C519" i="19"/>
  <c r="D518" i="19"/>
  <c r="C518" i="19"/>
  <c r="D517" i="19"/>
  <c r="C517" i="19"/>
  <c r="C516" i="19"/>
  <c r="D516" i="19" s="1"/>
  <c r="C515" i="19"/>
  <c r="D515" i="19" s="1"/>
  <c r="D514" i="19"/>
  <c r="C514" i="19"/>
  <c r="D513" i="19"/>
  <c r="C513" i="19"/>
  <c r="C512" i="19"/>
  <c r="D512" i="19" s="1"/>
  <c r="D511" i="19"/>
  <c r="C511" i="19"/>
  <c r="C510" i="19"/>
  <c r="D510" i="19" s="1"/>
  <c r="C509" i="19"/>
  <c r="D509" i="19" s="1"/>
  <c r="D508" i="19"/>
  <c r="C508" i="19"/>
  <c r="C507" i="19"/>
  <c r="D507" i="19" s="1"/>
  <c r="D506" i="19"/>
  <c r="C506" i="19"/>
  <c r="D505" i="19"/>
  <c r="C505" i="19"/>
  <c r="C504" i="19"/>
  <c r="D504" i="19" s="1"/>
  <c r="D503" i="19"/>
  <c r="C503" i="19"/>
  <c r="C502" i="19"/>
  <c r="D502" i="19" s="1"/>
  <c r="D501" i="19"/>
  <c r="C501" i="19"/>
  <c r="D500" i="19"/>
  <c r="C500" i="19"/>
  <c r="D499" i="19"/>
  <c r="C499" i="19"/>
  <c r="C498" i="19"/>
  <c r="D498" i="19" s="1"/>
  <c r="C497" i="19"/>
  <c r="D497" i="19" s="1"/>
  <c r="D496" i="19"/>
  <c r="C496" i="19"/>
  <c r="D495" i="19"/>
  <c r="C495" i="19"/>
  <c r="C494" i="19"/>
  <c r="D494" i="19" s="1"/>
  <c r="D493" i="19"/>
  <c r="C493" i="19"/>
  <c r="C492" i="19"/>
  <c r="D492" i="19" s="1"/>
  <c r="C491" i="19"/>
  <c r="D491" i="19" s="1"/>
  <c r="C490" i="19"/>
  <c r="D490" i="19" s="1"/>
  <c r="D489" i="19"/>
  <c r="C489" i="19"/>
  <c r="D488" i="19"/>
  <c r="C488" i="19"/>
  <c r="D487" i="19"/>
  <c r="C487" i="19"/>
  <c r="C486" i="19"/>
  <c r="D486" i="19" s="1"/>
  <c r="D485" i="19"/>
  <c r="C485" i="19"/>
  <c r="C484" i="19"/>
  <c r="D484" i="19" s="1"/>
  <c r="C483" i="19"/>
  <c r="D483" i="19" s="1"/>
  <c r="D482" i="19"/>
  <c r="C482" i="19"/>
  <c r="D481" i="19"/>
  <c r="C481" i="19"/>
  <c r="D480" i="19"/>
  <c r="C480" i="19"/>
  <c r="D479" i="19"/>
  <c r="C479" i="19"/>
  <c r="C478" i="19"/>
  <c r="D478" i="19" s="1"/>
  <c r="C477" i="19"/>
  <c r="D477" i="19" s="1"/>
  <c r="D476" i="19"/>
  <c r="C476" i="19"/>
  <c r="D475" i="19"/>
  <c r="C475" i="19"/>
  <c r="D474" i="19"/>
  <c r="C474" i="19"/>
  <c r="D473" i="19"/>
  <c r="C473" i="19"/>
  <c r="C472" i="19"/>
  <c r="D472" i="19" s="1"/>
  <c r="D471" i="19"/>
  <c r="C471" i="19"/>
  <c r="D470" i="19"/>
  <c r="C470" i="19"/>
  <c r="D469" i="19"/>
  <c r="C469" i="19"/>
  <c r="D468" i="19"/>
  <c r="C468" i="19"/>
  <c r="D467" i="19"/>
  <c r="C467" i="19"/>
  <c r="C466" i="19"/>
  <c r="D466" i="19" s="1"/>
  <c r="D465" i="19"/>
  <c r="C465" i="19"/>
  <c r="D464" i="19"/>
  <c r="C464" i="19"/>
  <c r="D463" i="19"/>
  <c r="C463" i="19"/>
  <c r="D462" i="19"/>
  <c r="C462" i="19"/>
  <c r="D461" i="19"/>
  <c r="C461" i="19"/>
  <c r="C460" i="19"/>
  <c r="D460" i="19" s="1"/>
  <c r="D459" i="19"/>
  <c r="C459" i="19"/>
  <c r="D458" i="19"/>
  <c r="C458" i="19"/>
  <c r="D457" i="19"/>
  <c r="C457" i="19"/>
  <c r="D456" i="19"/>
  <c r="C456" i="19"/>
  <c r="D455" i="19"/>
  <c r="C455" i="19"/>
  <c r="C454" i="19"/>
  <c r="D454" i="19" s="1"/>
  <c r="C453" i="19"/>
  <c r="D453" i="19" s="1"/>
  <c r="D452" i="19"/>
  <c r="C452" i="19"/>
  <c r="D451" i="19"/>
  <c r="C451" i="19"/>
  <c r="D450" i="19"/>
  <c r="C450" i="19"/>
  <c r="D449" i="19"/>
  <c r="C449" i="19"/>
  <c r="C448" i="19"/>
  <c r="D448" i="19" s="1"/>
  <c r="C447" i="19"/>
  <c r="D447" i="19" s="1"/>
  <c r="D446" i="19"/>
  <c r="C446" i="19"/>
  <c r="D445" i="19"/>
  <c r="C445" i="19"/>
  <c r="D444" i="19"/>
  <c r="C444" i="19"/>
  <c r="D443" i="19"/>
  <c r="C443" i="19"/>
  <c r="C442" i="19"/>
  <c r="D442" i="19" s="1"/>
  <c r="C441" i="19"/>
  <c r="D441" i="19" s="1"/>
  <c r="D440" i="19"/>
  <c r="C440" i="19"/>
  <c r="D439" i="19"/>
  <c r="C439" i="19"/>
  <c r="D438" i="19"/>
  <c r="C438" i="19"/>
  <c r="D437" i="19"/>
  <c r="C437" i="19"/>
  <c r="C436" i="19"/>
  <c r="D436" i="19" s="1"/>
  <c r="D435" i="19"/>
  <c r="C435" i="19"/>
  <c r="D434" i="19"/>
  <c r="C434" i="19"/>
  <c r="D433" i="19"/>
  <c r="C433" i="19"/>
  <c r="D432" i="19"/>
  <c r="C432" i="19"/>
  <c r="D431" i="19"/>
  <c r="C431" i="19"/>
  <c r="C430" i="19"/>
  <c r="D430" i="19" s="1"/>
  <c r="D429" i="19"/>
  <c r="C429" i="19"/>
  <c r="D428" i="19"/>
  <c r="C428" i="19"/>
  <c r="D427" i="19"/>
  <c r="C427" i="19"/>
  <c r="D426" i="19"/>
  <c r="C426" i="19"/>
  <c r="D425" i="19"/>
  <c r="C425" i="19"/>
  <c r="C424" i="19"/>
  <c r="D424" i="19" s="1"/>
  <c r="D423" i="19"/>
  <c r="C423" i="19"/>
  <c r="D422" i="19"/>
  <c r="C422" i="19"/>
  <c r="D421" i="19"/>
  <c r="C421" i="19"/>
  <c r="D420" i="19"/>
  <c r="C420" i="19"/>
  <c r="D419" i="19"/>
  <c r="C419" i="19"/>
  <c r="C418" i="19"/>
  <c r="D418" i="19" s="1"/>
  <c r="C417" i="19"/>
  <c r="D417" i="19" s="1"/>
  <c r="D416" i="19"/>
  <c r="C416" i="19"/>
  <c r="D415" i="19"/>
  <c r="C415" i="19"/>
  <c r="D414" i="19"/>
  <c r="C414" i="19"/>
  <c r="D413" i="19"/>
  <c r="C413" i="19"/>
  <c r="C412" i="19"/>
  <c r="D412" i="19" s="1"/>
  <c r="C411" i="19"/>
  <c r="D411" i="19" s="1"/>
  <c r="D410" i="19"/>
  <c r="C410" i="19"/>
  <c r="D409" i="19"/>
  <c r="C409" i="19"/>
  <c r="D408" i="19"/>
  <c r="C408" i="19"/>
  <c r="D407" i="19"/>
  <c r="C407" i="19"/>
  <c r="C406" i="19"/>
  <c r="D406" i="19" s="1"/>
  <c r="C405" i="19"/>
  <c r="D405" i="19" s="1"/>
  <c r="D404" i="19"/>
  <c r="C404" i="19"/>
  <c r="D403" i="19"/>
  <c r="C403" i="19"/>
  <c r="D402" i="19"/>
  <c r="C402" i="19"/>
  <c r="D401" i="19"/>
  <c r="C401" i="19"/>
  <c r="C400" i="19"/>
  <c r="D400" i="19" s="1"/>
  <c r="D399" i="19"/>
  <c r="C399" i="19"/>
  <c r="D398" i="19"/>
  <c r="C398" i="19"/>
  <c r="D397" i="19"/>
  <c r="C397" i="19"/>
  <c r="D396" i="19"/>
  <c r="C396" i="19"/>
  <c r="D395" i="19"/>
  <c r="C395" i="19"/>
  <c r="C394" i="19"/>
  <c r="D394" i="19" s="1"/>
  <c r="C393" i="19"/>
  <c r="D393" i="19" s="1"/>
  <c r="D392" i="19"/>
  <c r="C392" i="19"/>
  <c r="D391" i="19"/>
  <c r="C391" i="19"/>
  <c r="D390" i="19"/>
  <c r="C390" i="19"/>
  <c r="D389" i="19"/>
  <c r="C389" i="19"/>
  <c r="C388" i="19"/>
  <c r="D388" i="19" s="1"/>
  <c r="D387" i="19"/>
  <c r="C387" i="19"/>
  <c r="D386" i="19"/>
  <c r="C386" i="19"/>
  <c r="D385" i="19"/>
  <c r="C385" i="19"/>
  <c r="D384" i="19"/>
  <c r="C384" i="19"/>
  <c r="D383" i="19"/>
  <c r="C383" i="19"/>
  <c r="C382" i="19"/>
  <c r="D382" i="19" s="1"/>
  <c r="C381" i="19"/>
  <c r="D381" i="19" s="1"/>
  <c r="D380" i="19"/>
  <c r="C380" i="19"/>
  <c r="D379" i="19"/>
  <c r="C379" i="19"/>
  <c r="D378" i="19"/>
  <c r="C378" i="19"/>
  <c r="D377" i="19"/>
  <c r="C377" i="19"/>
  <c r="C376" i="19"/>
  <c r="D376" i="19" s="1"/>
  <c r="C375" i="19"/>
  <c r="D375" i="19" s="1"/>
  <c r="D374" i="19"/>
  <c r="C374" i="19"/>
  <c r="D373" i="19"/>
  <c r="C373" i="19"/>
  <c r="D372" i="19"/>
  <c r="C372" i="19"/>
  <c r="D371" i="19"/>
  <c r="C371" i="19"/>
  <c r="C370" i="19"/>
  <c r="D370" i="19" s="1"/>
  <c r="C369" i="19"/>
  <c r="D369" i="19" s="1"/>
  <c r="D368" i="19"/>
  <c r="C368" i="19"/>
  <c r="D367" i="19"/>
  <c r="C367" i="19"/>
  <c r="D366" i="19"/>
  <c r="C366" i="19"/>
  <c r="D365" i="19"/>
  <c r="C365" i="19"/>
  <c r="C364" i="19"/>
  <c r="D364" i="19" s="1"/>
  <c r="D363" i="19"/>
  <c r="C363" i="19"/>
  <c r="D362" i="19"/>
  <c r="C362" i="19"/>
  <c r="D361" i="19"/>
  <c r="C361" i="19"/>
  <c r="D360" i="19"/>
  <c r="C360" i="19"/>
  <c r="D359" i="19"/>
  <c r="C359" i="19"/>
  <c r="C358" i="19"/>
  <c r="D358" i="19" s="1"/>
  <c r="D357" i="19"/>
  <c r="C357" i="19"/>
  <c r="D356" i="19"/>
  <c r="C356" i="19"/>
  <c r="D355" i="19"/>
  <c r="C355" i="19"/>
  <c r="D354" i="19"/>
  <c r="C354" i="19"/>
  <c r="D353" i="19"/>
  <c r="C353" i="19"/>
  <c r="C352" i="19"/>
  <c r="D352" i="19" s="1"/>
  <c r="D351" i="19"/>
  <c r="C351" i="19"/>
  <c r="D350" i="19"/>
  <c r="C350" i="19"/>
  <c r="D349" i="19"/>
  <c r="C349" i="19"/>
  <c r="D348" i="19"/>
  <c r="C348" i="19"/>
  <c r="D347" i="19"/>
  <c r="C347" i="19"/>
  <c r="C346" i="19"/>
  <c r="D346" i="19" s="1"/>
  <c r="C345" i="19"/>
  <c r="D345" i="19" s="1"/>
  <c r="D344" i="19"/>
  <c r="C344" i="19"/>
  <c r="D343" i="19"/>
  <c r="C343" i="19"/>
  <c r="D342" i="19"/>
  <c r="C342" i="19"/>
  <c r="D341" i="19"/>
  <c r="C341" i="19"/>
  <c r="C340" i="19"/>
  <c r="D340" i="19" s="1"/>
  <c r="C339" i="19"/>
  <c r="D339" i="19" s="1"/>
  <c r="D338" i="19"/>
  <c r="C338" i="19"/>
  <c r="D337" i="19"/>
  <c r="C337" i="19"/>
  <c r="D336" i="19"/>
  <c r="C336" i="19"/>
  <c r="D335" i="19"/>
  <c r="C335" i="19"/>
  <c r="C334" i="19"/>
  <c r="D334" i="19" s="1"/>
  <c r="C333" i="19"/>
  <c r="D333" i="19" s="1"/>
  <c r="D332" i="19"/>
  <c r="C332" i="19"/>
  <c r="D331" i="19"/>
  <c r="C331" i="19"/>
  <c r="D330" i="19"/>
  <c r="C330" i="19"/>
  <c r="D329" i="19"/>
  <c r="C329" i="19"/>
  <c r="C328" i="19"/>
  <c r="D328" i="19" s="1"/>
  <c r="D327" i="19"/>
  <c r="C327" i="19"/>
  <c r="D326" i="19"/>
  <c r="C326" i="19"/>
  <c r="D325" i="19"/>
  <c r="C325" i="19"/>
  <c r="D324" i="19"/>
  <c r="C324" i="19"/>
  <c r="D323" i="19"/>
  <c r="C323" i="19"/>
  <c r="C322" i="19"/>
  <c r="D322" i="19" s="1"/>
  <c r="C321" i="19"/>
  <c r="D321" i="19" s="1"/>
  <c r="D320" i="19"/>
  <c r="C320" i="19"/>
  <c r="D319" i="19"/>
  <c r="C319" i="19"/>
  <c r="D318" i="19"/>
  <c r="C318" i="19"/>
  <c r="D317" i="19"/>
  <c r="C317" i="19"/>
  <c r="C316" i="19"/>
  <c r="D316" i="19" s="1"/>
  <c r="D315" i="19"/>
  <c r="C315" i="19"/>
  <c r="D314" i="19"/>
  <c r="C314" i="19"/>
  <c r="D313" i="19"/>
  <c r="C313" i="19"/>
  <c r="D312" i="19"/>
  <c r="C312" i="19"/>
  <c r="D311" i="19"/>
  <c r="C311" i="19"/>
  <c r="C310" i="19"/>
  <c r="D310" i="19" s="1"/>
  <c r="C309" i="19"/>
  <c r="D309" i="19" s="1"/>
  <c r="D308" i="19"/>
  <c r="C308" i="19"/>
  <c r="D307" i="19"/>
  <c r="C307" i="19"/>
  <c r="D306" i="19"/>
  <c r="C306" i="19"/>
  <c r="D305" i="19"/>
  <c r="C305" i="19"/>
  <c r="C304" i="19"/>
  <c r="D304" i="19" s="1"/>
  <c r="C303" i="19"/>
  <c r="D303" i="19" s="1"/>
  <c r="D302" i="19"/>
  <c r="C302" i="19"/>
  <c r="D301" i="19"/>
  <c r="C301" i="19"/>
  <c r="D300" i="19"/>
  <c r="C300" i="19"/>
  <c r="D299" i="19"/>
  <c r="C299" i="19"/>
  <c r="C298" i="19"/>
  <c r="D298" i="19" s="1"/>
  <c r="C297" i="19"/>
  <c r="D297" i="19" s="1"/>
  <c r="D296" i="19"/>
  <c r="C296" i="19"/>
  <c r="D295" i="19"/>
  <c r="C295" i="19"/>
  <c r="D294" i="19"/>
  <c r="C294" i="19"/>
  <c r="D293" i="19"/>
  <c r="C293" i="19"/>
  <c r="C292" i="19"/>
  <c r="D292" i="19" s="1"/>
  <c r="D291" i="19"/>
  <c r="C291" i="19"/>
  <c r="D290" i="19"/>
  <c r="C290" i="19"/>
  <c r="D289" i="19"/>
  <c r="C289" i="19"/>
  <c r="D288" i="19"/>
  <c r="C288" i="19"/>
  <c r="D287" i="19"/>
  <c r="C287" i="19"/>
  <c r="C286" i="19"/>
  <c r="D286" i="19" s="1"/>
  <c r="D285" i="19"/>
  <c r="C285" i="19"/>
  <c r="D284" i="19"/>
  <c r="C284" i="19"/>
  <c r="D283" i="19"/>
  <c r="C283" i="19"/>
  <c r="D282" i="19"/>
  <c r="C282" i="19"/>
  <c r="D281" i="19"/>
  <c r="C281" i="19"/>
  <c r="C280" i="19"/>
  <c r="D280" i="19" s="1"/>
  <c r="D279" i="19"/>
  <c r="C279" i="19"/>
  <c r="D278" i="19"/>
  <c r="C278" i="19"/>
  <c r="D277" i="19"/>
  <c r="C277" i="19"/>
  <c r="D276" i="19"/>
  <c r="C276" i="19"/>
  <c r="D275" i="19"/>
  <c r="C275" i="19"/>
  <c r="C274" i="19"/>
  <c r="D274" i="19" s="1"/>
  <c r="C273" i="19"/>
  <c r="D273" i="19" s="1"/>
  <c r="D272" i="19"/>
  <c r="C272" i="19"/>
  <c r="D271" i="19"/>
  <c r="C271" i="19"/>
  <c r="D270" i="19"/>
  <c r="C270" i="19"/>
  <c r="D269" i="19"/>
  <c r="C269" i="19"/>
  <c r="C268" i="19"/>
  <c r="D268" i="19" s="1"/>
  <c r="C267" i="19"/>
  <c r="D267" i="19" s="1"/>
  <c r="D266" i="19"/>
  <c r="C266" i="19"/>
  <c r="D265" i="19"/>
  <c r="C265" i="19"/>
  <c r="D264" i="19"/>
  <c r="C264" i="19"/>
  <c r="D263" i="19"/>
  <c r="C263" i="19"/>
  <c r="C262" i="19"/>
  <c r="D262" i="19" s="1"/>
  <c r="C261" i="19"/>
  <c r="D261" i="19" s="1"/>
  <c r="D260" i="19"/>
  <c r="C260" i="19"/>
  <c r="D259" i="19"/>
  <c r="C259" i="19"/>
  <c r="D258" i="19"/>
  <c r="C258" i="19"/>
  <c r="D257" i="19"/>
  <c r="C257" i="19"/>
  <c r="C256" i="19"/>
  <c r="D256" i="19" s="1"/>
  <c r="D255" i="19"/>
  <c r="C255" i="19"/>
  <c r="D254" i="19"/>
  <c r="C254" i="19"/>
  <c r="D253" i="19"/>
  <c r="C253" i="19"/>
  <c r="D252" i="19"/>
  <c r="C252" i="19"/>
  <c r="D251" i="19"/>
  <c r="C251" i="19"/>
  <c r="C250" i="19"/>
  <c r="D250" i="19" s="1"/>
  <c r="C249" i="19"/>
  <c r="D249" i="19" s="1"/>
  <c r="D248" i="19"/>
  <c r="C248" i="19"/>
  <c r="D247" i="19"/>
  <c r="C247" i="19"/>
  <c r="D246" i="19"/>
  <c r="C246" i="19"/>
  <c r="D245" i="19"/>
  <c r="C245" i="19"/>
  <c r="C244" i="19"/>
  <c r="D244" i="19" s="1"/>
  <c r="D243" i="19"/>
  <c r="C243" i="19"/>
  <c r="D242" i="19"/>
  <c r="C242" i="19"/>
  <c r="D241" i="19"/>
  <c r="C241" i="19"/>
  <c r="D240" i="19"/>
  <c r="C240" i="19"/>
  <c r="D239" i="19"/>
  <c r="C239" i="19"/>
  <c r="C238" i="19"/>
  <c r="D238" i="19" s="1"/>
  <c r="C237" i="19"/>
  <c r="D237" i="19" s="1"/>
  <c r="D236" i="19"/>
  <c r="C236" i="19"/>
  <c r="D235" i="19"/>
  <c r="C235" i="19"/>
  <c r="D234" i="19"/>
  <c r="C234" i="19"/>
  <c r="D233" i="19"/>
  <c r="C233" i="19"/>
  <c r="C232" i="19"/>
  <c r="D232" i="19" s="1"/>
  <c r="C231" i="19"/>
  <c r="D231" i="19" s="1"/>
  <c r="D230" i="19"/>
  <c r="C230" i="19"/>
  <c r="D229" i="19"/>
  <c r="C229" i="19"/>
  <c r="D228" i="19"/>
  <c r="C228" i="19"/>
  <c r="D227" i="19"/>
  <c r="C227" i="19"/>
  <c r="C226" i="19"/>
  <c r="D226" i="19" s="1"/>
  <c r="C225" i="19"/>
  <c r="D225" i="19" s="1"/>
  <c r="D224" i="19"/>
  <c r="C224" i="19"/>
  <c r="D223" i="19"/>
  <c r="C223" i="19"/>
  <c r="D222" i="19"/>
  <c r="C222" i="19"/>
  <c r="D221" i="19"/>
  <c r="C221" i="19"/>
  <c r="C220" i="19"/>
  <c r="D220" i="19" s="1"/>
  <c r="D219" i="19"/>
  <c r="C219" i="19"/>
  <c r="D218" i="19"/>
  <c r="C218" i="19"/>
  <c r="D217" i="19"/>
  <c r="C217" i="19"/>
  <c r="D216" i="19"/>
  <c r="C216" i="19"/>
  <c r="D215" i="19"/>
  <c r="C215" i="19"/>
  <c r="C214" i="19"/>
  <c r="D214" i="19" s="1"/>
  <c r="D213" i="19"/>
  <c r="C213" i="19"/>
  <c r="D212" i="19"/>
  <c r="C212" i="19"/>
  <c r="D211" i="19"/>
  <c r="C211" i="19"/>
  <c r="D210" i="19"/>
  <c r="C210" i="19"/>
  <c r="D209" i="19"/>
  <c r="C209" i="19"/>
  <c r="C208" i="19"/>
  <c r="D208" i="19" s="1"/>
  <c r="D207" i="19"/>
  <c r="C207" i="19"/>
  <c r="D206" i="19"/>
  <c r="C206" i="19"/>
  <c r="D205" i="19"/>
  <c r="C205" i="19"/>
  <c r="D204" i="19"/>
  <c r="C204" i="19"/>
  <c r="D203" i="19"/>
  <c r="C203" i="19"/>
  <c r="C202" i="19"/>
  <c r="D202" i="19" s="1"/>
  <c r="C201" i="19"/>
  <c r="D201" i="19" s="1"/>
  <c r="D200" i="19"/>
  <c r="C200" i="19"/>
  <c r="D199" i="19"/>
  <c r="C199" i="19"/>
  <c r="D198" i="19"/>
  <c r="C198" i="19"/>
  <c r="D197" i="19"/>
  <c r="C197" i="19"/>
  <c r="C196" i="19"/>
  <c r="D196" i="19" s="1"/>
  <c r="C195" i="19"/>
  <c r="D195" i="19" s="1"/>
  <c r="D194" i="19"/>
  <c r="C194" i="19"/>
  <c r="D193" i="19"/>
  <c r="C193" i="19"/>
  <c r="D192" i="19"/>
  <c r="C192" i="19"/>
  <c r="D191" i="19"/>
  <c r="C191" i="19"/>
  <c r="D190" i="19"/>
  <c r="C190" i="19"/>
  <c r="C189" i="19"/>
  <c r="D189" i="19" s="1"/>
  <c r="D188" i="19"/>
  <c r="C188" i="19"/>
  <c r="D187" i="19"/>
  <c r="C187" i="19"/>
  <c r="D186" i="19"/>
  <c r="C186" i="19"/>
  <c r="D185" i="19"/>
  <c r="C185" i="19"/>
  <c r="D184" i="19"/>
  <c r="C184" i="19"/>
  <c r="C183" i="19"/>
  <c r="D183" i="19" s="1"/>
  <c r="D182" i="19"/>
  <c r="C182" i="19"/>
  <c r="D181" i="19"/>
  <c r="C181" i="19"/>
  <c r="D180" i="19"/>
  <c r="C180" i="19"/>
  <c r="D179" i="19"/>
  <c r="C179" i="19"/>
  <c r="D178" i="19"/>
  <c r="C178" i="19"/>
  <c r="C177" i="19"/>
  <c r="D177" i="19" s="1"/>
  <c r="D176" i="19"/>
  <c r="C176" i="19"/>
  <c r="D175" i="19"/>
  <c r="C175" i="19"/>
  <c r="D174" i="19"/>
  <c r="C174" i="19"/>
  <c r="D173" i="19"/>
  <c r="C173" i="19"/>
  <c r="D172" i="19"/>
  <c r="C172" i="19"/>
  <c r="C171" i="19"/>
  <c r="D171" i="19" s="1"/>
  <c r="D170" i="19"/>
  <c r="C170" i="19"/>
  <c r="D169" i="19"/>
  <c r="C169" i="19"/>
  <c r="D168" i="19"/>
  <c r="C168" i="19"/>
  <c r="D167" i="19"/>
  <c r="C167" i="19"/>
  <c r="D166" i="19"/>
  <c r="C166" i="19"/>
  <c r="C165" i="19"/>
  <c r="D165" i="19" s="1"/>
  <c r="D164" i="19"/>
  <c r="C164" i="19"/>
  <c r="D163" i="19"/>
  <c r="C163" i="19"/>
  <c r="D162" i="19"/>
  <c r="C162" i="19"/>
  <c r="D161" i="19"/>
  <c r="C161" i="19"/>
  <c r="D160" i="19"/>
  <c r="C160" i="19"/>
  <c r="C159" i="19"/>
  <c r="D159" i="19" s="1"/>
  <c r="D158" i="19"/>
  <c r="C158" i="19"/>
  <c r="D157" i="19"/>
  <c r="C157" i="19"/>
  <c r="D156" i="19"/>
  <c r="C156" i="19"/>
  <c r="D155" i="19"/>
  <c r="C155" i="19"/>
  <c r="D154" i="19"/>
  <c r="C154" i="19"/>
  <c r="C153" i="19"/>
  <c r="D153" i="19" s="1"/>
  <c r="D152" i="19"/>
  <c r="C152" i="19"/>
  <c r="D151" i="19"/>
  <c r="C151" i="19"/>
  <c r="D150" i="19"/>
  <c r="C150" i="19"/>
  <c r="D149" i="19"/>
  <c r="C149" i="19"/>
  <c r="D148" i="19"/>
  <c r="C148" i="19"/>
  <c r="C147" i="19"/>
  <c r="D147" i="19" s="1"/>
  <c r="D146" i="19"/>
  <c r="C146" i="19"/>
  <c r="D145" i="19"/>
  <c r="C145" i="19"/>
  <c r="D144" i="19"/>
  <c r="C144" i="19"/>
  <c r="D143" i="19"/>
  <c r="C143" i="19"/>
  <c r="D142" i="19"/>
  <c r="C142" i="19"/>
  <c r="C141" i="19"/>
  <c r="D141" i="19" s="1"/>
  <c r="D140" i="19"/>
  <c r="C140" i="19"/>
  <c r="D139" i="19"/>
  <c r="C139" i="19"/>
  <c r="D138" i="19"/>
  <c r="C138" i="19"/>
  <c r="D137" i="19"/>
  <c r="C137" i="19"/>
  <c r="D136" i="19"/>
  <c r="C136" i="19"/>
  <c r="C135" i="19"/>
  <c r="D135" i="19" s="1"/>
  <c r="D134" i="19"/>
  <c r="C134" i="19"/>
  <c r="D133" i="19"/>
  <c r="C133" i="19"/>
  <c r="D132" i="19"/>
  <c r="C132" i="19"/>
  <c r="D131" i="19"/>
  <c r="C131" i="19"/>
  <c r="D130" i="19"/>
  <c r="C130" i="19"/>
  <c r="C129" i="19"/>
  <c r="D129" i="19" s="1"/>
  <c r="D128" i="19"/>
  <c r="C128" i="19"/>
  <c r="D127" i="19"/>
  <c r="C127" i="19"/>
  <c r="D126" i="19"/>
  <c r="C126" i="19"/>
  <c r="D125" i="19"/>
  <c r="C125" i="19"/>
  <c r="D124" i="19"/>
  <c r="C124" i="19"/>
  <c r="C123" i="19"/>
  <c r="D123" i="19" s="1"/>
  <c r="D122" i="19"/>
  <c r="C122" i="19"/>
  <c r="D121" i="19"/>
  <c r="C121" i="19"/>
  <c r="D120" i="19"/>
  <c r="C120" i="19"/>
  <c r="D119" i="19"/>
  <c r="C119" i="19"/>
  <c r="D118" i="19"/>
  <c r="C118" i="19"/>
  <c r="C117" i="19"/>
  <c r="D117" i="19" s="1"/>
  <c r="D116" i="19"/>
  <c r="C116" i="19"/>
  <c r="D115" i="19"/>
  <c r="C115" i="19"/>
  <c r="D114" i="19"/>
  <c r="C114" i="19"/>
  <c r="D113" i="19"/>
  <c r="C113" i="19"/>
  <c r="D112" i="19"/>
  <c r="C112" i="19"/>
  <c r="C111" i="19"/>
  <c r="D111" i="19" s="1"/>
  <c r="D110" i="19"/>
  <c r="C110" i="19"/>
  <c r="D109" i="19"/>
  <c r="C109" i="19"/>
  <c r="D108" i="19"/>
  <c r="C108" i="19"/>
  <c r="D107" i="19"/>
  <c r="C107" i="19"/>
  <c r="D106" i="19"/>
  <c r="C106" i="19"/>
  <c r="C105" i="19"/>
  <c r="D105" i="19" s="1"/>
  <c r="D104" i="19"/>
  <c r="C104" i="19"/>
  <c r="D103" i="19"/>
  <c r="C103" i="19"/>
  <c r="D102" i="19"/>
  <c r="C102" i="19"/>
  <c r="D101" i="19"/>
  <c r="C101" i="19"/>
  <c r="D100" i="19"/>
  <c r="C100" i="19"/>
  <c r="C99" i="19"/>
  <c r="D99" i="19" s="1"/>
  <c r="D98" i="19"/>
  <c r="C98" i="19"/>
  <c r="D97" i="19"/>
  <c r="C97" i="19"/>
  <c r="D96" i="19"/>
  <c r="C96" i="19"/>
  <c r="D95" i="19"/>
  <c r="C95" i="19"/>
  <c r="D94" i="19"/>
  <c r="C94" i="19"/>
  <c r="C93" i="19"/>
  <c r="D93" i="19" s="1"/>
  <c r="D92" i="19"/>
  <c r="C92" i="19"/>
  <c r="D91" i="19"/>
  <c r="C91" i="19"/>
  <c r="D90" i="19"/>
  <c r="C90" i="19"/>
  <c r="D89" i="19"/>
  <c r="C89" i="19"/>
  <c r="D88" i="19"/>
  <c r="C88" i="19"/>
  <c r="C87" i="19"/>
  <c r="D87" i="19" s="1"/>
  <c r="D86" i="19"/>
  <c r="C86" i="19"/>
  <c r="D85" i="19"/>
  <c r="C85" i="19"/>
  <c r="D84" i="19"/>
  <c r="C84" i="19"/>
  <c r="D83" i="19"/>
  <c r="C83" i="19"/>
  <c r="D82" i="19"/>
  <c r="C82" i="19"/>
  <c r="C81" i="19"/>
  <c r="D81" i="19" s="1"/>
  <c r="D80" i="19"/>
  <c r="C80" i="19"/>
  <c r="D79" i="19"/>
  <c r="C79" i="19"/>
  <c r="D78" i="19"/>
  <c r="C78" i="19"/>
  <c r="D77" i="19"/>
  <c r="C77" i="19"/>
  <c r="D76" i="19"/>
  <c r="C76" i="19"/>
  <c r="C75" i="19"/>
  <c r="D75" i="19" s="1"/>
  <c r="D74" i="19"/>
  <c r="C74" i="19"/>
  <c r="D73" i="19"/>
  <c r="C73" i="19"/>
  <c r="D72" i="19"/>
  <c r="C72" i="19"/>
  <c r="D71" i="19"/>
  <c r="C71" i="19"/>
  <c r="D70" i="19"/>
  <c r="C70" i="19"/>
  <c r="C69" i="19"/>
  <c r="D69" i="19" s="1"/>
  <c r="D68" i="19"/>
  <c r="C68" i="19"/>
  <c r="D67" i="19"/>
  <c r="C67" i="19"/>
  <c r="D66" i="19"/>
  <c r="C66" i="19"/>
  <c r="D65" i="19"/>
  <c r="C65" i="19"/>
  <c r="D64" i="19"/>
  <c r="C64" i="19"/>
  <c r="C63" i="19"/>
  <c r="D63" i="19" s="1"/>
  <c r="D62" i="19"/>
  <c r="C62" i="19"/>
  <c r="D61" i="19"/>
  <c r="C61" i="19"/>
  <c r="D60" i="19"/>
  <c r="C60" i="19"/>
  <c r="D59" i="19"/>
  <c r="C59" i="19"/>
  <c r="D58" i="19"/>
  <c r="C58" i="19"/>
  <c r="C57" i="19"/>
  <c r="D57" i="19" s="1"/>
  <c r="D56" i="19"/>
  <c r="C56" i="19"/>
  <c r="D55" i="19"/>
  <c r="C55" i="19"/>
  <c r="D54" i="19"/>
  <c r="C54" i="19"/>
  <c r="D53" i="19"/>
  <c r="C53" i="19"/>
  <c r="D52" i="19"/>
  <c r="C52" i="19"/>
  <c r="C51" i="19"/>
  <c r="D51" i="19" s="1"/>
  <c r="D50" i="19"/>
  <c r="C50" i="19"/>
  <c r="D49" i="19"/>
  <c r="C49" i="19"/>
  <c r="D48" i="19"/>
  <c r="C48" i="19"/>
  <c r="D47" i="19"/>
  <c r="C47" i="19"/>
  <c r="D46" i="19"/>
  <c r="C46" i="19"/>
  <c r="C45" i="19"/>
  <c r="D45" i="19" s="1"/>
  <c r="D44" i="19"/>
  <c r="C44" i="19"/>
  <c r="D43" i="19"/>
  <c r="C43" i="19"/>
  <c r="D42" i="19"/>
  <c r="C42" i="19"/>
  <c r="D41" i="19"/>
  <c r="C41" i="19"/>
  <c r="D40" i="19"/>
  <c r="C40" i="19"/>
  <c r="C39" i="19"/>
  <c r="D39" i="19" s="1"/>
  <c r="D38" i="19"/>
  <c r="C38" i="19"/>
  <c r="D37" i="19"/>
  <c r="C37" i="19"/>
  <c r="D36" i="19"/>
  <c r="C36" i="19"/>
  <c r="D35" i="19"/>
  <c r="C35" i="19"/>
  <c r="D34" i="19"/>
  <c r="C34" i="19"/>
  <c r="C33" i="19"/>
  <c r="D33" i="19" s="1"/>
  <c r="D32" i="19"/>
  <c r="C32" i="19"/>
  <c r="D31" i="19"/>
  <c r="C31" i="19"/>
  <c r="D30" i="19"/>
  <c r="C30" i="19"/>
  <c r="D29" i="19"/>
  <c r="C29" i="19"/>
  <c r="D28" i="19"/>
  <c r="C28" i="19"/>
  <c r="C27" i="19"/>
  <c r="D27" i="19" s="1"/>
  <c r="D26" i="19"/>
  <c r="C26" i="19"/>
  <c r="D25" i="19"/>
  <c r="C25" i="19"/>
  <c r="D24" i="19"/>
  <c r="C24" i="19"/>
  <c r="D23" i="19"/>
  <c r="C23" i="19"/>
  <c r="D22" i="19"/>
  <c r="C22" i="19"/>
  <c r="C21" i="19"/>
  <c r="D21" i="19" s="1"/>
  <c r="D20" i="19"/>
  <c r="C20" i="19"/>
  <c r="D19" i="19"/>
  <c r="C19" i="19"/>
  <c r="D18" i="19"/>
  <c r="C18" i="19"/>
  <c r="D17" i="19"/>
  <c r="C17" i="19"/>
  <c r="D16" i="19"/>
  <c r="C16" i="19"/>
  <c r="C15" i="19"/>
  <c r="D15" i="19" s="1"/>
  <c r="D14" i="19"/>
  <c r="C14" i="19"/>
  <c r="D13" i="19"/>
  <c r="C13" i="19"/>
  <c r="D12" i="19"/>
  <c r="C12" i="19"/>
  <c r="D11" i="19"/>
  <c r="C11" i="19"/>
  <c r="D10" i="19"/>
  <c r="C10" i="19"/>
  <c r="C9" i="19"/>
  <c r="D9" i="19" s="1"/>
  <c r="D8" i="19"/>
  <c r="C8" i="19"/>
  <c r="D7" i="19"/>
  <c r="C7" i="19"/>
  <c r="D6" i="19"/>
  <c r="C6" i="19"/>
  <c r="D5" i="19"/>
  <c r="C5" i="19"/>
  <c r="D4" i="19"/>
  <c r="C4" i="19"/>
  <c r="C3" i="19"/>
  <c r="D3" i="19" s="1"/>
  <c r="G3" i="18"/>
  <c r="G4" i="18"/>
  <c r="G5" i="18"/>
  <c r="G6" i="18"/>
  <c r="G7" i="18"/>
  <c r="G8" i="18"/>
  <c r="G9" i="18"/>
  <c r="G10" i="18"/>
  <c r="G11" i="18"/>
  <c r="G13" i="18"/>
  <c r="G24" i="18"/>
  <c r="G25" i="18"/>
  <c r="G36" i="18"/>
  <c r="G37" i="18"/>
  <c r="G48" i="18"/>
  <c r="G61" i="18"/>
  <c r="G62" i="18"/>
  <c r="G73" i="18"/>
  <c r="G85" i="18"/>
  <c r="G86" i="18"/>
  <c r="G121" i="18"/>
  <c r="G133" i="18"/>
  <c r="G134" i="18"/>
  <c r="G135" i="18"/>
  <c r="G144" i="18"/>
  <c r="G145" i="18"/>
  <c r="G157" i="18"/>
  <c r="G168" i="18"/>
  <c r="G169" i="18"/>
  <c r="G170" i="18"/>
  <c r="G180" i="18"/>
  <c r="G193" i="18"/>
  <c r="G205" i="18"/>
  <c r="G217" i="18"/>
  <c r="G228" i="18"/>
  <c r="G229" i="18"/>
  <c r="G240" i="18"/>
  <c r="G253" i="18"/>
  <c r="G254" i="18"/>
  <c r="G265" i="18"/>
  <c r="G276" i="18"/>
  <c r="G288" i="18"/>
  <c r="G289" i="18"/>
  <c r="G301" i="18"/>
  <c r="G324" i="18"/>
  <c r="G326" i="18"/>
  <c r="G336" i="18"/>
  <c r="G337" i="18"/>
  <c r="G349" i="18"/>
  <c r="G362" i="18"/>
  <c r="G363" i="18"/>
  <c r="G372" i="18"/>
  <c r="G373" i="18"/>
  <c r="G384" i="18"/>
  <c r="G397" i="18"/>
  <c r="G409" i="18"/>
  <c r="G411" i="18"/>
  <c r="G421" i="18"/>
  <c r="G433" i="18"/>
  <c r="G445" i="18"/>
  <c r="G457" i="18"/>
  <c r="G470" i="18"/>
  <c r="G480" i="18"/>
  <c r="G481" i="18"/>
  <c r="G493" i="18"/>
  <c r="G505" i="18"/>
  <c r="G516" i="18"/>
  <c r="G517" i="18"/>
  <c r="G528" i="18"/>
  <c r="G529" i="18"/>
  <c r="G530" i="18"/>
  <c r="G541" i="18"/>
  <c r="G553" i="18"/>
  <c r="G565" i="18"/>
  <c r="G576" i="18"/>
  <c r="G577" i="18"/>
  <c r="G589" i="18"/>
  <c r="G612" i="18"/>
  <c r="G613" i="18"/>
  <c r="G625" i="18"/>
  <c r="G636" i="18"/>
  <c r="G637" i="18"/>
  <c r="G661" i="18"/>
  <c r="G672" i="18"/>
  <c r="G673" i="18"/>
  <c r="G697" i="18"/>
  <c r="G708" i="18"/>
  <c r="G709" i="18"/>
  <c r="G710" i="18"/>
  <c r="G711" i="18"/>
  <c r="G733" i="18"/>
  <c r="G744" i="18"/>
  <c r="G745" i="18"/>
  <c r="G757" i="18"/>
  <c r="G768" i="18"/>
  <c r="G769" i="18"/>
  <c r="G780" i="18"/>
  <c r="G781" i="18"/>
  <c r="G792" i="18"/>
  <c r="G793" i="18"/>
  <c r="G794" i="18"/>
  <c r="G805" i="18"/>
  <c r="G817" i="18"/>
  <c r="G830" i="18"/>
  <c r="G841" i="18"/>
  <c r="G843" i="18"/>
  <c r="G853" i="18"/>
  <c r="G864" i="18"/>
  <c r="G876" i="18"/>
  <c r="G877" i="18"/>
  <c r="G902" i="18"/>
  <c r="G912" i="18"/>
  <c r="G913" i="18"/>
  <c r="G925" i="18"/>
  <c r="G960" i="18"/>
  <c r="G961" i="18"/>
  <c r="G972" i="18"/>
  <c r="G973" i="18"/>
  <c r="G1009" i="18"/>
  <c r="G1021" i="18"/>
  <c r="G1033" i="18"/>
  <c r="G1044" i="18"/>
  <c r="G1045" i="18"/>
  <c r="G1056" i="18"/>
  <c r="G1057" i="18"/>
  <c r="G1058" i="18"/>
  <c r="G1069" i="18"/>
  <c r="G1104" i="18"/>
  <c r="G1105" i="18"/>
  <c r="G1117" i="18"/>
  <c r="G1128" i="18"/>
  <c r="G1130" i="18"/>
  <c r="G1140" i="18"/>
  <c r="G1141" i="18"/>
  <c r="G1153" i="18"/>
  <c r="G1178" i="18"/>
  <c r="G1190" i="18"/>
  <c r="G1191" i="18"/>
  <c r="G1200" i="18"/>
  <c r="G1213" i="18"/>
  <c r="G1224" i="18"/>
  <c r="G1225" i="18"/>
  <c r="G1226" i="18"/>
  <c r="G1227" i="18"/>
  <c r="G1236" i="18"/>
  <c r="G1237" i="18"/>
  <c r="G2" i="18"/>
  <c r="F3" i="18"/>
  <c r="F4" i="18"/>
  <c r="F5" i="18"/>
  <c r="F6" i="18"/>
  <c r="F7" i="18"/>
  <c r="F8" i="18"/>
  <c r="F9" i="18"/>
  <c r="F10" i="18"/>
  <c r="F12" i="18"/>
  <c r="F13" i="18"/>
  <c r="F25" i="18"/>
  <c r="F37" i="18"/>
  <c r="F38" i="18"/>
  <c r="F40" i="18"/>
  <c r="F48" i="18"/>
  <c r="F49" i="18"/>
  <c r="F73" i="18"/>
  <c r="F85" i="18"/>
  <c r="F97" i="18"/>
  <c r="F98" i="18"/>
  <c r="F109" i="18"/>
  <c r="F120" i="18"/>
  <c r="F121" i="18"/>
  <c r="F133" i="18"/>
  <c r="F134" i="18"/>
  <c r="F145" i="18"/>
  <c r="F146" i="18"/>
  <c r="F156" i="18"/>
  <c r="F157" i="18"/>
  <c r="F180" i="18"/>
  <c r="F181" i="18"/>
  <c r="F204" i="18"/>
  <c r="G204" i="18" s="1"/>
  <c r="F205" i="18"/>
  <c r="F206" i="18"/>
  <c r="F207" i="18"/>
  <c r="F217" i="18"/>
  <c r="F229" i="18"/>
  <c r="F240" i="18"/>
  <c r="F253" i="18"/>
  <c r="F255" i="18"/>
  <c r="F265" i="18"/>
  <c r="F277" i="18"/>
  <c r="F279" i="18"/>
  <c r="F288" i="18"/>
  <c r="F289" i="18"/>
  <c r="F301" i="18"/>
  <c r="F313" i="18"/>
  <c r="F324" i="18"/>
  <c r="F325" i="18"/>
  <c r="F337" i="18"/>
  <c r="F348" i="18"/>
  <c r="F349" i="18"/>
  <c r="F352" i="18"/>
  <c r="F360" i="18"/>
  <c r="F373" i="18"/>
  <c r="F384" i="18"/>
  <c r="F385" i="18"/>
  <c r="F397" i="18"/>
  <c r="F409" i="18"/>
  <c r="F410" i="18"/>
  <c r="F411" i="18"/>
  <c r="F433" i="18"/>
  <c r="F444" i="18"/>
  <c r="F445" i="18"/>
  <c r="F457" i="18"/>
  <c r="F458" i="18"/>
  <c r="F469" i="18"/>
  <c r="F481" i="18"/>
  <c r="F484" i="18"/>
  <c r="F492" i="18"/>
  <c r="F494" i="18"/>
  <c r="F505" i="18"/>
  <c r="F517" i="18"/>
  <c r="F520" i="18"/>
  <c r="F528" i="18"/>
  <c r="F529" i="18"/>
  <c r="F540" i="18"/>
  <c r="F541" i="18"/>
  <c r="F544" i="18"/>
  <c r="G544" i="18" s="1"/>
  <c r="F554" i="18"/>
  <c r="F564" i="18"/>
  <c r="F565" i="18"/>
  <c r="F566" i="18"/>
  <c r="F576" i="18"/>
  <c r="F589" i="18"/>
  <c r="F591" i="18"/>
  <c r="F600" i="18"/>
  <c r="F601" i="18"/>
  <c r="F613" i="18"/>
  <c r="F624" i="18"/>
  <c r="F625" i="18"/>
  <c r="F626" i="18"/>
  <c r="F628" i="18"/>
  <c r="F649" i="18"/>
  <c r="F650" i="18"/>
  <c r="F651" i="18"/>
  <c r="F652" i="18"/>
  <c r="F660" i="18"/>
  <c r="F672" i="18"/>
  <c r="F685" i="18"/>
  <c r="F696" i="18"/>
  <c r="F709" i="18"/>
  <c r="F721" i="18"/>
  <c r="G721" i="18" s="1"/>
  <c r="F732" i="18"/>
  <c r="F733" i="18"/>
  <c r="F745" i="18"/>
  <c r="F757" i="18"/>
  <c r="F758" i="18"/>
  <c r="F768" i="18"/>
  <c r="F769" i="18"/>
  <c r="F781" i="18"/>
  <c r="F792" i="18"/>
  <c r="F794" i="18"/>
  <c r="F796" i="18"/>
  <c r="F805" i="18"/>
  <c r="F817" i="18"/>
  <c r="F829" i="18"/>
  <c r="F830" i="18"/>
  <c r="F832" i="18"/>
  <c r="F840" i="18"/>
  <c r="F853" i="18"/>
  <c r="F864" i="18"/>
  <c r="F866" i="18"/>
  <c r="F867" i="18"/>
  <c r="F877" i="18"/>
  <c r="F888" i="18"/>
  <c r="F889" i="18"/>
  <c r="F900" i="18"/>
  <c r="F901" i="18"/>
  <c r="F912" i="18"/>
  <c r="F913" i="18"/>
  <c r="F925" i="18"/>
  <c r="F937" i="18"/>
  <c r="F948" i="18"/>
  <c r="F949" i="18"/>
  <c r="F973" i="18"/>
  <c r="F984" i="18"/>
  <c r="F996" i="18"/>
  <c r="F997" i="18"/>
  <c r="F998" i="18"/>
  <c r="F1009" i="18"/>
  <c r="F1020" i="18"/>
  <c r="F1033" i="18"/>
  <c r="F1044" i="18"/>
  <c r="F1056" i="18"/>
  <c r="F1068" i="18"/>
  <c r="F1069" i="18"/>
  <c r="F1070" i="18"/>
  <c r="F1092" i="18"/>
  <c r="F1093" i="18"/>
  <c r="F1094" i="18"/>
  <c r="F1104" i="18"/>
  <c r="F1105" i="18"/>
  <c r="F1116" i="18"/>
  <c r="F1117" i="18"/>
  <c r="F1118" i="18"/>
  <c r="F1129" i="18"/>
  <c r="F1152" i="18"/>
  <c r="F1164" i="18"/>
  <c r="F1165" i="18"/>
  <c r="F1166" i="18"/>
  <c r="F1177" i="18"/>
  <c r="F1200" i="18"/>
  <c r="F1201" i="18"/>
  <c r="F1212" i="18"/>
  <c r="F1225" i="18"/>
  <c r="F1237" i="18"/>
  <c r="F2" i="18"/>
  <c r="C1245" i="18"/>
  <c r="D1245" i="18" s="1"/>
  <c r="D1244" i="18"/>
  <c r="C1244" i="18"/>
  <c r="C1243" i="18"/>
  <c r="D1243" i="18" s="1"/>
  <c r="C1242" i="18"/>
  <c r="D1242" i="18" s="1"/>
  <c r="C1241" i="18"/>
  <c r="D1241" i="18" s="1"/>
  <c r="C1240" i="18"/>
  <c r="D1240" i="18" s="1"/>
  <c r="C1239" i="18"/>
  <c r="D1239" i="18" s="1"/>
  <c r="C1238" i="18"/>
  <c r="D1238" i="18" s="1"/>
  <c r="C1237" i="18"/>
  <c r="D1237" i="18" s="1"/>
  <c r="C1236" i="18"/>
  <c r="D1236" i="18" s="1"/>
  <c r="C1235" i="18"/>
  <c r="D1235" i="18" s="1"/>
  <c r="C1234" i="18"/>
  <c r="D1234" i="18" s="1"/>
  <c r="C1233" i="18"/>
  <c r="D1233" i="18" s="1"/>
  <c r="C1232" i="18"/>
  <c r="D1232" i="18" s="1"/>
  <c r="C1231" i="18"/>
  <c r="D1231" i="18" s="1"/>
  <c r="D1230" i="18"/>
  <c r="C1230" i="18"/>
  <c r="C1229" i="18"/>
  <c r="D1229" i="18" s="1"/>
  <c r="C1228" i="18"/>
  <c r="D1228" i="18" s="1"/>
  <c r="C1227" i="18"/>
  <c r="D1227" i="18" s="1"/>
  <c r="D1226" i="18"/>
  <c r="C1226" i="18"/>
  <c r="C1225" i="18"/>
  <c r="D1225" i="18" s="1"/>
  <c r="C1224" i="18"/>
  <c r="D1224" i="18" s="1"/>
  <c r="D1223" i="18"/>
  <c r="C1223" i="18"/>
  <c r="C1222" i="18"/>
  <c r="D1222" i="18" s="1"/>
  <c r="C1221" i="18"/>
  <c r="D1221" i="18" s="1"/>
  <c r="D1220" i="18"/>
  <c r="C1220" i="18"/>
  <c r="C1219" i="18"/>
  <c r="D1219" i="18" s="1"/>
  <c r="D1218" i="18"/>
  <c r="C1218" i="18"/>
  <c r="C1217" i="18"/>
  <c r="D1217" i="18" s="1"/>
  <c r="D1216" i="18"/>
  <c r="C1216" i="18"/>
  <c r="C1215" i="18"/>
  <c r="D1215" i="18" s="1"/>
  <c r="D1214" i="18"/>
  <c r="C1214" i="18"/>
  <c r="C1213" i="18"/>
  <c r="D1213" i="18" s="1"/>
  <c r="C1212" i="18"/>
  <c r="D1212" i="18" s="1"/>
  <c r="C1211" i="18"/>
  <c r="D1211" i="18" s="1"/>
  <c r="D1210" i="18"/>
  <c r="C1210" i="18"/>
  <c r="C1209" i="18"/>
  <c r="D1209" i="18" s="1"/>
  <c r="C1208" i="18"/>
  <c r="D1208" i="18" s="1"/>
  <c r="C1207" i="18"/>
  <c r="D1207" i="18" s="1"/>
  <c r="C1206" i="18"/>
  <c r="D1206" i="18" s="1"/>
  <c r="C1205" i="18"/>
  <c r="D1205" i="18" s="1"/>
  <c r="C1204" i="18"/>
  <c r="D1204" i="18" s="1"/>
  <c r="C1203" i="18"/>
  <c r="D1203" i="18" s="1"/>
  <c r="C1202" i="18"/>
  <c r="D1202" i="18" s="1"/>
  <c r="C1201" i="18"/>
  <c r="D1201" i="18" s="1"/>
  <c r="D1200" i="18"/>
  <c r="C1200" i="18"/>
  <c r="C1199" i="18"/>
  <c r="D1199" i="18" s="1"/>
  <c r="C1198" i="18"/>
  <c r="D1198" i="18" s="1"/>
  <c r="C1197" i="18"/>
  <c r="D1197" i="18" s="1"/>
  <c r="D1196" i="18"/>
  <c r="C1196" i="18"/>
  <c r="C1195" i="18"/>
  <c r="D1195" i="18" s="1"/>
  <c r="D1194" i="18"/>
  <c r="C1194" i="18"/>
  <c r="D1193" i="18"/>
  <c r="C1193" i="18"/>
  <c r="C1192" i="18"/>
  <c r="D1192" i="18" s="1"/>
  <c r="C1191" i="18"/>
  <c r="D1191" i="18" s="1"/>
  <c r="C1190" i="18"/>
  <c r="D1190" i="18" s="1"/>
  <c r="C1189" i="18"/>
  <c r="D1189" i="18" s="1"/>
  <c r="D1188" i="18"/>
  <c r="C1188" i="18"/>
  <c r="D1187" i="18"/>
  <c r="C1187" i="18"/>
  <c r="D1186" i="18"/>
  <c r="C1186" i="18"/>
  <c r="C1185" i="18"/>
  <c r="D1185" i="18" s="1"/>
  <c r="D1184" i="18"/>
  <c r="C1184" i="18"/>
  <c r="C1183" i="18"/>
  <c r="D1183" i="18" s="1"/>
  <c r="C1182" i="18"/>
  <c r="D1182" i="18" s="1"/>
  <c r="D1181" i="18"/>
  <c r="C1181" i="18"/>
  <c r="D1180" i="18"/>
  <c r="C1180" i="18"/>
  <c r="C1179" i="18"/>
  <c r="D1179" i="18" s="1"/>
  <c r="D1178" i="18"/>
  <c r="C1178" i="18"/>
  <c r="C1177" i="18"/>
  <c r="D1177" i="18" s="1"/>
  <c r="C1176" i="18"/>
  <c r="D1176" i="18" s="1"/>
  <c r="C1175" i="18"/>
  <c r="D1175" i="18" s="1"/>
  <c r="D1174" i="18"/>
  <c r="C1174" i="18"/>
  <c r="C1173" i="18"/>
  <c r="D1173" i="18" s="1"/>
  <c r="C1172" i="18"/>
  <c r="D1172" i="18" s="1"/>
  <c r="C1171" i="18"/>
  <c r="D1171" i="18" s="1"/>
  <c r="C1170" i="18"/>
  <c r="D1170" i="18" s="1"/>
  <c r="C1169" i="18"/>
  <c r="D1169" i="18" s="1"/>
  <c r="D1168" i="18"/>
  <c r="C1168" i="18"/>
  <c r="C1167" i="18"/>
  <c r="D1167" i="18" s="1"/>
  <c r="C1166" i="18"/>
  <c r="D1166" i="18" s="1"/>
  <c r="C1165" i="18"/>
  <c r="D1165" i="18" s="1"/>
  <c r="D1164" i="18"/>
  <c r="C1164" i="18"/>
  <c r="C1163" i="18"/>
  <c r="D1163" i="18" s="1"/>
  <c r="C1162" i="18"/>
  <c r="D1162" i="18" s="1"/>
  <c r="C1161" i="18"/>
  <c r="D1161" i="18" s="1"/>
  <c r="D1160" i="18"/>
  <c r="C1160" i="18"/>
  <c r="C1159" i="18"/>
  <c r="D1159" i="18" s="1"/>
  <c r="D1158" i="18"/>
  <c r="C1158" i="18"/>
  <c r="D1157" i="18"/>
  <c r="C1157" i="18"/>
  <c r="C1156" i="18"/>
  <c r="D1156" i="18" s="1"/>
  <c r="C1155" i="18"/>
  <c r="D1155" i="18" s="1"/>
  <c r="D1154" i="18"/>
  <c r="C1154" i="18"/>
  <c r="C1153" i="18"/>
  <c r="D1153" i="18" s="1"/>
  <c r="D1152" i="18"/>
  <c r="C1152" i="18"/>
  <c r="D1151" i="18"/>
  <c r="C1151" i="18"/>
  <c r="D1150" i="18"/>
  <c r="C1150" i="18"/>
  <c r="C1149" i="18"/>
  <c r="D1149" i="18" s="1"/>
  <c r="D1148" i="18"/>
  <c r="C1148" i="18"/>
  <c r="C1147" i="18"/>
  <c r="D1147" i="18" s="1"/>
  <c r="C1146" i="18"/>
  <c r="D1146" i="18" s="1"/>
  <c r="D1145" i="18"/>
  <c r="C1145" i="18"/>
  <c r="D1144" i="18"/>
  <c r="C1144" i="18"/>
  <c r="C1143" i="18"/>
  <c r="D1143" i="18" s="1"/>
  <c r="D1142" i="18"/>
  <c r="C1142" i="18"/>
  <c r="C1141" i="18"/>
  <c r="D1141" i="18" s="1"/>
  <c r="C1140" i="18"/>
  <c r="D1140" i="18" s="1"/>
  <c r="D1139" i="18"/>
  <c r="C1139" i="18"/>
  <c r="C1138" i="18"/>
  <c r="D1138" i="18" s="1"/>
  <c r="C1137" i="18"/>
  <c r="D1137" i="18" s="1"/>
  <c r="C1136" i="18"/>
  <c r="D1136" i="18" s="1"/>
  <c r="C1135" i="18"/>
  <c r="D1135" i="18" s="1"/>
  <c r="C1134" i="18"/>
  <c r="D1134" i="18" s="1"/>
  <c r="C1133" i="18"/>
  <c r="D1133" i="18" s="1"/>
  <c r="C1132" i="18"/>
  <c r="D1132" i="18" s="1"/>
  <c r="C1131" i="18"/>
  <c r="D1131" i="18" s="1"/>
  <c r="D1130" i="18"/>
  <c r="C1130" i="18"/>
  <c r="C1129" i="18"/>
  <c r="D1129" i="18" s="1"/>
  <c r="D1128" i="18"/>
  <c r="C1128" i="18"/>
  <c r="C1127" i="18"/>
  <c r="D1127" i="18" s="1"/>
  <c r="C1126" i="18"/>
  <c r="D1126" i="18" s="1"/>
  <c r="C1125" i="18"/>
  <c r="D1125" i="18" s="1"/>
  <c r="C1124" i="18"/>
  <c r="D1124" i="18" s="1"/>
  <c r="C1123" i="18"/>
  <c r="D1123" i="18" s="1"/>
  <c r="D1122" i="18"/>
  <c r="C1122" i="18"/>
  <c r="D1121" i="18"/>
  <c r="C1121" i="18"/>
  <c r="C1120" i="18"/>
  <c r="D1120" i="18" s="1"/>
  <c r="C1119" i="18"/>
  <c r="D1119" i="18" s="1"/>
  <c r="C1118" i="18"/>
  <c r="D1118" i="18" s="1"/>
  <c r="C1117" i="18"/>
  <c r="D1117" i="18" s="1"/>
  <c r="C1116" i="18"/>
  <c r="D1116" i="18" s="1"/>
  <c r="D1115" i="18"/>
  <c r="C1115" i="18"/>
  <c r="D1114" i="18"/>
  <c r="C1114" i="18"/>
  <c r="C1113" i="18"/>
  <c r="D1113" i="18" s="1"/>
  <c r="D1112" i="18"/>
  <c r="C1112" i="18"/>
  <c r="C1111" i="18"/>
  <c r="D1111" i="18" s="1"/>
  <c r="C1110" i="18"/>
  <c r="D1110" i="18" s="1"/>
  <c r="D1109" i="18"/>
  <c r="C1109" i="18"/>
  <c r="D1108" i="18"/>
  <c r="C1108" i="18"/>
  <c r="C1107" i="18"/>
  <c r="D1107" i="18" s="1"/>
  <c r="D1106" i="18"/>
  <c r="C1106" i="18"/>
  <c r="C1105" i="18"/>
  <c r="D1105" i="18" s="1"/>
  <c r="C1104" i="18"/>
  <c r="D1104" i="18" s="1"/>
  <c r="C1103" i="18"/>
  <c r="D1103" i="18" s="1"/>
  <c r="D1102" i="18"/>
  <c r="C1102" i="18"/>
  <c r="C1101" i="18"/>
  <c r="D1101" i="18" s="1"/>
  <c r="C1100" i="18"/>
  <c r="D1100" i="18" s="1"/>
  <c r="C1099" i="18"/>
  <c r="D1099" i="18" s="1"/>
  <c r="C1098" i="18"/>
  <c r="D1098" i="18" s="1"/>
  <c r="C1097" i="18"/>
  <c r="D1097" i="18" s="1"/>
  <c r="C1096" i="18"/>
  <c r="D1096" i="18" s="1"/>
  <c r="C1095" i="18"/>
  <c r="D1095" i="18" s="1"/>
  <c r="C1094" i="18"/>
  <c r="D1094" i="18" s="1"/>
  <c r="C1093" i="18"/>
  <c r="D1093" i="18" s="1"/>
  <c r="D1092" i="18"/>
  <c r="C1092" i="18"/>
  <c r="C1091" i="18"/>
  <c r="D1091" i="18" s="1"/>
  <c r="C1090" i="18"/>
  <c r="D1090" i="18" s="1"/>
  <c r="C1089" i="18"/>
  <c r="D1089" i="18" s="1"/>
  <c r="C1088" i="18"/>
  <c r="D1088" i="18" s="1"/>
  <c r="C1087" i="18"/>
  <c r="D1087" i="18" s="1"/>
  <c r="D1086" i="18"/>
  <c r="C1086" i="18"/>
  <c r="D1085" i="18"/>
  <c r="C1085" i="18"/>
  <c r="C1084" i="18"/>
  <c r="D1084" i="18" s="1"/>
  <c r="C1083" i="18"/>
  <c r="D1083" i="18" s="1"/>
  <c r="D1082" i="18"/>
  <c r="C1082" i="18"/>
  <c r="C1081" i="18"/>
  <c r="D1081" i="18" s="1"/>
  <c r="C1080" i="18"/>
  <c r="D1080" i="18" s="1"/>
  <c r="D1079" i="18"/>
  <c r="C1079" i="18"/>
  <c r="D1078" i="18"/>
  <c r="C1078" i="18"/>
  <c r="C1077" i="18"/>
  <c r="D1077" i="18" s="1"/>
  <c r="D1076" i="18"/>
  <c r="C1076" i="18"/>
  <c r="C1075" i="18"/>
  <c r="D1075" i="18" s="1"/>
  <c r="C1074" i="18"/>
  <c r="D1074" i="18" s="1"/>
  <c r="C1073" i="18"/>
  <c r="D1073" i="18" s="1"/>
  <c r="D1072" i="18"/>
  <c r="C1072" i="18"/>
  <c r="C1071" i="18"/>
  <c r="D1071" i="18" s="1"/>
  <c r="D1070" i="18"/>
  <c r="C1070" i="18"/>
  <c r="C1069" i="18"/>
  <c r="D1069" i="18" s="1"/>
  <c r="C1068" i="18"/>
  <c r="D1068" i="18" s="1"/>
  <c r="D1067" i="18"/>
  <c r="C1067" i="18"/>
  <c r="C1066" i="18"/>
  <c r="D1066" i="18" s="1"/>
  <c r="C1065" i="18"/>
  <c r="D1065" i="18" s="1"/>
  <c r="C1064" i="18"/>
  <c r="D1064" i="18" s="1"/>
  <c r="C1063" i="18"/>
  <c r="D1063" i="18" s="1"/>
  <c r="C1062" i="18"/>
  <c r="D1062" i="18" s="1"/>
  <c r="C1061" i="18"/>
  <c r="D1061" i="18" s="1"/>
  <c r="D1060" i="18"/>
  <c r="C1060" i="18"/>
  <c r="C1059" i="18"/>
  <c r="D1059" i="18" s="1"/>
  <c r="D1058" i="18"/>
  <c r="C1058" i="18"/>
  <c r="C1057" i="18"/>
  <c r="D1057" i="18" s="1"/>
  <c r="D1056" i="18"/>
  <c r="C1056" i="18"/>
  <c r="C1055" i="18"/>
  <c r="D1055" i="18" s="1"/>
  <c r="C1054" i="18"/>
  <c r="D1054" i="18" s="1"/>
  <c r="C1053" i="18"/>
  <c r="D1053" i="18" s="1"/>
  <c r="C1052" i="18"/>
  <c r="D1052" i="18" s="1"/>
  <c r="C1051" i="18"/>
  <c r="D1051" i="18" s="1"/>
  <c r="D1050" i="18"/>
  <c r="C1050" i="18"/>
  <c r="D1049" i="18"/>
  <c r="C1049" i="18"/>
  <c r="C1048" i="18"/>
  <c r="D1048" i="18" s="1"/>
  <c r="C1047" i="18"/>
  <c r="D1047" i="18" s="1"/>
  <c r="D1046" i="18"/>
  <c r="C1046" i="18"/>
  <c r="C1045" i="18"/>
  <c r="D1045" i="18" s="1"/>
  <c r="C1044" i="18"/>
  <c r="D1044" i="18" s="1"/>
  <c r="D1043" i="18"/>
  <c r="C1043" i="18"/>
  <c r="D1042" i="18"/>
  <c r="C1042" i="18"/>
  <c r="C1041" i="18"/>
  <c r="D1041" i="18" s="1"/>
  <c r="D1040" i="18"/>
  <c r="C1040" i="18"/>
  <c r="C1039" i="18"/>
  <c r="D1039" i="18" s="1"/>
  <c r="D1038" i="18"/>
  <c r="C1038" i="18"/>
  <c r="C1037" i="18"/>
  <c r="D1037" i="18" s="1"/>
  <c r="D1036" i="18"/>
  <c r="C1036" i="18"/>
  <c r="C1035" i="18"/>
  <c r="D1035" i="18" s="1"/>
  <c r="D1034" i="18"/>
  <c r="C1034" i="18"/>
  <c r="C1033" i="18"/>
  <c r="D1033" i="18" s="1"/>
  <c r="C1032" i="18"/>
  <c r="D1032" i="18" s="1"/>
  <c r="D1031" i="18"/>
  <c r="C1031" i="18"/>
  <c r="C1030" i="18"/>
  <c r="D1030" i="18" s="1"/>
  <c r="C1029" i="18"/>
  <c r="D1029" i="18" s="1"/>
  <c r="C1028" i="18"/>
  <c r="D1028" i="18" s="1"/>
  <c r="C1027" i="18"/>
  <c r="D1027" i="18" s="1"/>
  <c r="C1026" i="18"/>
  <c r="D1026" i="18" s="1"/>
  <c r="C1025" i="18"/>
  <c r="D1025" i="18" s="1"/>
  <c r="D1024" i="18"/>
  <c r="C1024" i="18"/>
  <c r="C1023" i="18"/>
  <c r="D1023" i="18" s="1"/>
  <c r="D1022" i="18"/>
  <c r="C1022" i="18"/>
  <c r="C1021" i="18"/>
  <c r="D1021" i="18" s="1"/>
  <c r="D1020" i="18"/>
  <c r="C1020" i="18"/>
  <c r="C1019" i="18"/>
  <c r="D1019" i="18" s="1"/>
  <c r="C1018" i="18"/>
  <c r="D1018" i="18" s="1"/>
  <c r="C1017" i="18"/>
  <c r="D1017" i="18" s="1"/>
  <c r="D1016" i="18"/>
  <c r="C1016" i="18"/>
  <c r="C1015" i="18"/>
  <c r="D1015" i="18" s="1"/>
  <c r="D1014" i="18"/>
  <c r="C1014" i="18"/>
  <c r="D1013" i="18"/>
  <c r="C1013" i="18"/>
  <c r="C1012" i="18"/>
  <c r="D1012" i="18" s="1"/>
  <c r="C1011" i="18"/>
  <c r="D1011" i="18" s="1"/>
  <c r="C1010" i="18"/>
  <c r="D1010" i="18" s="1"/>
  <c r="C1009" i="18"/>
  <c r="D1009" i="18" s="1"/>
  <c r="D1008" i="18"/>
  <c r="C1008" i="18"/>
  <c r="D1007" i="18"/>
  <c r="C1007" i="18"/>
  <c r="D1006" i="18"/>
  <c r="C1006" i="18"/>
  <c r="C1005" i="18"/>
  <c r="D1005" i="18" s="1"/>
  <c r="D1004" i="18"/>
  <c r="C1004" i="18"/>
  <c r="C1003" i="18"/>
  <c r="D1003" i="18" s="1"/>
  <c r="C1002" i="18"/>
  <c r="D1002" i="18" s="1"/>
  <c r="D1001" i="18"/>
  <c r="C1001" i="18"/>
  <c r="D1000" i="18"/>
  <c r="C1000" i="18"/>
  <c r="C999" i="18"/>
  <c r="D999" i="18" s="1"/>
  <c r="D998" i="18"/>
  <c r="C998" i="18"/>
  <c r="C997" i="18"/>
  <c r="D997" i="18" s="1"/>
  <c r="C996" i="18"/>
  <c r="D996" i="18" s="1"/>
  <c r="C995" i="18"/>
  <c r="D995" i="18" s="1"/>
  <c r="C994" i="18"/>
  <c r="D994" i="18" s="1"/>
  <c r="C993" i="18"/>
  <c r="D993" i="18" s="1"/>
  <c r="C992" i="18"/>
  <c r="D992" i="18" s="1"/>
  <c r="C991" i="18"/>
  <c r="D991" i="18" s="1"/>
  <c r="C990" i="18"/>
  <c r="D990" i="18" s="1"/>
  <c r="C989" i="18"/>
  <c r="D989" i="18" s="1"/>
  <c r="C988" i="18"/>
  <c r="D988" i="18" s="1"/>
  <c r="C987" i="18"/>
  <c r="D987" i="18" s="1"/>
  <c r="C986" i="18"/>
  <c r="D986" i="18" s="1"/>
  <c r="C985" i="18"/>
  <c r="D985" i="18" s="1"/>
  <c r="D984" i="18"/>
  <c r="C984" i="18"/>
  <c r="C983" i="18"/>
  <c r="D983" i="18" s="1"/>
  <c r="C982" i="18"/>
  <c r="D982" i="18" s="1"/>
  <c r="C981" i="18"/>
  <c r="D981" i="18" s="1"/>
  <c r="D980" i="18"/>
  <c r="C980" i="18"/>
  <c r="C979" i="18"/>
  <c r="D979" i="18" s="1"/>
  <c r="D978" i="18"/>
  <c r="C978" i="18"/>
  <c r="D977" i="18"/>
  <c r="C977" i="18"/>
  <c r="C976" i="18"/>
  <c r="D976" i="18" s="1"/>
  <c r="C975" i="18"/>
  <c r="D975" i="18" s="1"/>
  <c r="D974" i="18"/>
  <c r="C974" i="18"/>
  <c r="C973" i="18"/>
  <c r="D973" i="18" s="1"/>
  <c r="D972" i="18"/>
  <c r="C972" i="18"/>
  <c r="D971" i="18"/>
  <c r="C971" i="18"/>
  <c r="D970" i="18"/>
  <c r="C970" i="18"/>
  <c r="C969" i="18"/>
  <c r="D969" i="18" s="1"/>
  <c r="C968" i="18"/>
  <c r="D968" i="18" s="1"/>
  <c r="C967" i="18"/>
  <c r="D967" i="18" s="1"/>
  <c r="D966" i="18"/>
  <c r="C966" i="18"/>
  <c r="D965" i="18"/>
  <c r="C965" i="18"/>
  <c r="C964" i="18"/>
  <c r="D964" i="18" s="1"/>
  <c r="D963" i="18"/>
  <c r="C963" i="18"/>
  <c r="D962" i="18"/>
  <c r="C962" i="18"/>
  <c r="C961" i="18"/>
  <c r="D961" i="18" s="1"/>
  <c r="C960" i="18"/>
  <c r="D960" i="18" s="1"/>
  <c r="D959" i="18"/>
  <c r="C959" i="18"/>
  <c r="D958" i="18"/>
  <c r="C958" i="18"/>
  <c r="D957" i="18"/>
  <c r="C957" i="18"/>
  <c r="C956" i="18"/>
  <c r="D956" i="18" s="1"/>
  <c r="C955" i="18"/>
  <c r="D955" i="18" s="1"/>
  <c r="C954" i="18"/>
  <c r="D954" i="18" s="1"/>
  <c r="C953" i="18"/>
  <c r="D953" i="18" s="1"/>
  <c r="D952" i="18"/>
  <c r="C952" i="18"/>
  <c r="C951" i="18"/>
  <c r="D951" i="18" s="1"/>
  <c r="D950" i="18"/>
  <c r="C950" i="18"/>
  <c r="C949" i="18"/>
  <c r="D949" i="18" s="1"/>
  <c r="C948" i="18"/>
  <c r="D948" i="18" s="1"/>
  <c r="C947" i="18"/>
  <c r="D947" i="18" s="1"/>
  <c r="C946" i="18"/>
  <c r="D946" i="18" s="1"/>
  <c r="D945" i="18"/>
  <c r="C945" i="18"/>
  <c r="D944" i="18"/>
  <c r="C944" i="18"/>
  <c r="C943" i="18"/>
  <c r="D943" i="18" s="1"/>
  <c r="D942" i="18"/>
  <c r="C942" i="18"/>
  <c r="D941" i="18"/>
  <c r="C941" i="18"/>
  <c r="C940" i="18"/>
  <c r="D940" i="18" s="1"/>
  <c r="C939" i="18"/>
  <c r="D939" i="18" s="1"/>
  <c r="C938" i="18"/>
  <c r="D938" i="18" s="1"/>
  <c r="C937" i="18"/>
  <c r="D937" i="18" s="1"/>
  <c r="C936" i="18"/>
  <c r="D936" i="18" s="1"/>
  <c r="C935" i="18"/>
  <c r="D935" i="18" s="1"/>
  <c r="C934" i="18"/>
  <c r="D934" i="18" s="1"/>
  <c r="C933" i="18"/>
  <c r="D933" i="18" s="1"/>
  <c r="D932" i="18"/>
  <c r="C932" i="18"/>
  <c r="C931" i="18"/>
  <c r="D931" i="18" s="1"/>
  <c r="D930" i="18"/>
  <c r="C930" i="18"/>
  <c r="D929" i="18"/>
  <c r="C929" i="18"/>
  <c r="D928" i="18"/>
  <c r="C928" i="18"/>
  <c r="C927" i="18"/>
  <c r="D927" i="18" s="1"/>
  <c r="C926" i="18"/>
  <c r="D926" i="18" s="1"/>
  <c r="C925" i="18"/>
  <c r="D925" i="18" s="1"/>
  <c r="D924" i="18"/>
  <c r="C924" i="18"/>
  <c r="C923" i="18"/>
  <c r="D923" i="18" s="1"/>
  <c r="C922" i="18"/>
  <c r="D922" i="18" s="1"/>
  <c r="D921" i="18"/>
  <c r="C921" i="18"/>
  <c r="C920" i="18"/>
  <c r="D920" i="18" s="1"/>
  <c r="C919" i="18"/>
  <c r="D919" i="18" s="1"/>
  <c r="C918" i="18"/>
  <c r="D918" i="18" s="1"/>
  <c r="D917" i="18"/>
  <c r="C917" i="18"/>
  <c r="D916" i="18"/>
  <c r="C916" i="18"/>
  <c r="C915" i="18"/>
  <c r="D915" i="18" s="1"/>
  <c r="D914" i="18"/>
  <c r="C914" i="18"/>
  <c r="C913" i="18"/>
  <c r="D913" i="18" s="1"/>
  <c r="D912" i="18"/>
  <c r="C912" i="18"/>
  <c r="D911" i="18"/>
  <c r="C911" i="18"/>
  <c r="C910" i="18"/>
  <c r="D910" i="18" s="1"/>
  <c r="C909" i="18"/>
  <c r="D909" i="18" s="1"/>
  <c r="C908" i="18"/>
  <c r="D908" i="18" s="1"/>
  <c r="C907" i="18"/>
  <c r="D907" i="18" s="1"/>
  <c r="D906" i="18"/>
  <c r="C906" i="18"/>
  <c r="C905" i="18"/>
  <c r="D905" i="18" s="1"/>
  <c r="D904" i="18"/>
  <c r="C904" i="18"/>
  <c r="D903" i="18"/>
  <c r="C903" i="18"/>
  <c r="D902" i="18"/>
  <c r="C902" i="18"/>
  <c r="C901" i="18"/>
  <c r="D901" i="18" s="1"/>
  <c r="C900" i="18"/>
  <c r="D900" i="18" s="1"/>
  <c r="D899" i="18"/>
  <c r="C899" i="18"/>
  <c r="D898" i="18"/>
  <c r="C898" i="18"/>
  <c r="C897" i="18"/>
  <c r="D897" i="18" s="1"/>
  <c r="C896" i="18"/>
  <c r="D896" i="18" s="1"/>
  <c r="C895" i="18"/>
  <c r="D895" i="18" s="1"/>
  <c r="D894" i="18"/>
  <c r="C894" i="18"/>
  <c r="C893" i="18"/>
  <c r="D893" i="18" s="1"/>
  <c r="C892" i="18"/>
  <c r="D892" i="18" s="1"/>
  <c r="D891" i="18"/>
  <c r="C891" i="18"/>
  <c r="D890" i="18"/>
  <c r="C890" i="18"/>
  <c r="C889" i="18"/>
  <c r="D889" i="18" s="1"/>
  <c r="C888" i="18"/>
  <c r="D888" i="18" s="1"/>
  <c r="D887" i="18"/>
  <c r="C887" i="18"/>
  <c r="D886" i="18"/>
  <c r="C886" i="18"/>
  <c r="D885" i="18"/>
  <c r="C885" i="18"/>
  <c r="C884" i="18"/>
  <c r="D884" i="18" s="1"/>
  <c r="C883" i="18"/>
  <c r="D883" i="18" s="1"/>
  <c r="C882" i="18"/>
  <c r="D882" i="18" s="1"/>
  <c r="C881" i="18"/>
  <c r="D881" i="18" s="1"/>
  <c r="D880" i="18"/>
  <c r="C880" i="18"/>
  <c r="C879" i="18"/>
  <c r="D879" i="18" s="1"/>
  <c r="D878" i="18"/>
  <c r="C878" i="18"/>
  <c r="C877" i="18"/>
  <c r="D877" i="18" s="1"/>
  <c r="D876" i="18"/>
  <c r="C876" i="18"/>
  <c r="C875" i="18"/>
  <c r="D875" i="18" s="1"/>
  <c r="D874" i="18"/>
  <c r="C874" i="18"/>
  <c r="D873" i="18"/>
  <c r="C873" i="18"/>
  <c r="D872" i="18"/>
  <c r="C872" i="18"/>
  <c r="C871" i="18"/>
  <c r="D871" i="18" s="1"/>
  <c r="D870" i="18"/>
  <c r="C870" i="18"/>
  <c r="C869" i="18"/>
  <c r="D869" i="18" s="1"/>
  <c r="D868" i="18"/>
  <c r="C868" i="18"/>
  <c r="D867" i="18"/>
  <c r="C867" i="18"/>
  <c r="C866" i="18"/>
  <c r="D866" i="18" s="1"/>
  <c r="C865" i="18"/>
  <c r="D865" i="18" s="1"/>
  <c r="C864" i="18"/>
  <c r="D864" i="18" s="1"/>
  <c r="C863" i="18"/>
  <c r="D863" i="18" s="1"/>
  <c r="D862" i="18"/>
  <c r="C862" i="18"/>
  <c r="C861" i="18"/>
  <c r="D861" i="18" s="1"/>
  <c r="D860" i="18"/>
  <c r="C860" i="18"/>
  <c r="C859" i="18"/>
  <c r="D859" i="18" s="1"/>
  <c r="D858" i="18"/>
  <c r="C858" i="18"/>
  <c r="C857" i="18"/>
  <c r="D857" i="18" s="1"/>
  <c r="D856" i="18"/>
  <c r="C856" i="18"/>
  <c r="C855" i="18"/>
  <c r="D855" i="18" s="1"/>
  <c r="C854" i="18"/>
  <c r="D854" i="18" s="1"/>
  <c r="C853" i="18"/>
  <c r="D853" i="18" s="1"/>
  <c r="D852" i="18"/>
  <c r="C852" i="18"/>
  <c r="C851" i="18"/>
  <c r="D851" i="18" s="1"/>
  <c r="C850" i="18"/>
  <c r="D850" i="18" s="1"/>
  <c r="D849" i="18"/>
  <c r="C849" i="18"/>
  <c r="C848" i="18"/>
  <c r="D848" i="18" s="1"/>
  <c r="C847" i="18"/>
  <c r="D847" i="18" s="1"/>
  <c r="C846" i="18"/>
  <c r="D846" i="18" s="1"/>
  <c r="D845" i="18"/>
  <c r="C845" i="18"/>
  <c r="C844" i="18"/>
  <c r="D844" i="18" s="1"/>
  <c r="C843" i="18"/>
  <c r="D843" i="18" s="1"/>
  <c r="D842" i="18"/>
  <c r="C842" i="18"/>
  <c r="C841" i="18"/>
  <c r="D841" i="18" s="1"/>
  <c r="D840" i="18"/>
  <c r="C840" i="18"/>
  <c r="D839" i="18"/>
  <c r="C839" i="18"/>
  <c r="C838" i="18"/>
  <c r="D838" i="18" s="1"/>
  <c r="C837" i="18"/>
  <c r="D837" i="18" s="1"/>
  <c r="C836" i="18"/>
  <c r="D836" i="18" s="1"/>
  <c r="C835" i="18"/>
  <c r="D835" i="18" s="1"/>
  <c r="D834" i="18"/>
  <c r="C834" i="18"/>
  <c r="C833" i="18"/>
  <c r="D833" i="18" s="1"/>
  <c r="D832" i="18"/>
  <c r="C832" i="18"/>
  <c r="D831" i="18"/>
  <c r="C831" i="18"/>
  <c r="C830" i="18"/>
  <c r="D830" i="18" s="1"/>
  <c r="C829" i="18"/>
  <c r="D829" i="18" s="1"/>
  <c r="C828" i="18"/>
  <c r="D828" i="18" s="1"/>
  <c r="D827" i="18"/>
  <c r="C827" i="18"/>
  <c r="D826" i="18"/>
  <c r="C826" i="18"/>
  <c r="C825" i="18"/>
  <c r="D825" i="18" s="1"/>
  <c r="D824" i="18"/>
  <c r="C824" i="18"/>
  <c r="C823" i="18"/>
  <c r="D823" i="18" s="1"/>
  <c r="D822" i="18"/>
  <c r="C822" i="18"/>
  <c r="C821" i="18"/>
  <c r="D821" i="18" s="1"/>
  <c r="C820" i="18"/>
  <c r="D820" i="18" s="1"/>
  <c r="D819" i="18"/>
  <c r="C819" i="18"/>
  <c r="C818" i="18"/>
  <c r="D818" i="18" s="1"/>
  <c r="C817" i="18"/>
  <c r="D817" i="18" s="1"/>
  <c r="D816" i="18"/>
  <c r="C816" i="18"/>
  <c r="D815" i="18"/>
  <c r="C815" i="18"/>
  <c r="D814" i="18"/>
  <c r="C814" i="18"/>
  <c r="D813" i="18"/>
  <c r="C813" i="18"/>
  <c r="C812" i="18"/>
  <c r="D812" i="18" s="1"/>
  <c r="C811" i="18"/>
  <c r="D811" i="18" s="1"/>
  <c r="C810" i="18"/>
  <c r="D810" i="18" s="1"/>
  <c r="D809" i="18"/>
  <c r="C809" i="18"/>
  <c r="D808" i="18"/>
  <c r="C808" i="18"/>
  <c r="C807" i="18"/>
  <c r="D807" i="18" s="1"/>
  <c r="D806" i="18"/>
  <c r="C806" i="18"/>
  <c r="C805" i="18"/>
  <c r="D805" i="18" s="1"/>
  <c r="C804" i="18"/>
  <c r="D804" i="18" s="1"/>
  <c r="C803" i="18"/>
  <c r="D803" i="18" s="1"/>
  <c r="C802" i="18"/>
  <c r="D802" i="18" s="1"/>
  <c r="D801" i="18"/>
  <c r="C801" i="18"/>
  <c r="D800" i="18"/>
  <c r="C800" i="18"/>
  <c r="C799" i="18"/>
  <c r="D799" i="18" s="1"/>
  <c r="C798" i="18"/>
  <c r="D798" i="18" s="1"/>
  <c r="C797" i="18"/>
  <c r="D797" i="18" s="1"/>
  <c r="C796" i="18"/>
  <c r="D796" i="18" s="1"/>
  <c r="C795" i="18"/>
  <c r="D795" i="18" s="1"/>
  <c r="C794" i="18"/>
  <c r="D794" i="18" s="1"/>
  <c r="C793" i="18"/>
  <c r="D793" i="18" s="1"/>
  <c r="C792" i="18"/>
  <c r="D792" i="18" s="1"/>
  <c r="D791" i="18"/>
  <c r="C791" i="18"/>
  <c r="C790" i="18"/>
  <c r="D790" i="18" s="1"/>
  <c r="C789" i="18"/>
  <c r="D789" i="18" s="1"/>
  <c r="D788" i="18"/>
  <c r="C788" i="18"/>
  <c r="C787" i="18"/>
  <c r="D787" i="18" s="1"/>
  <c r="D786" i="18"/>
  <c r="C786" i="18"/>
  <c r="D785" i="18"/>
  <c r="C785" i="18"/>
  <c r="C784" i="18"/>
  <c r="D784" i="18" s="1"/>
  <c r="C783" i="18"/>
  <c r="D783" i="18" s="1"/>
  <c r="C782" i="18"/>
  <c r="D782" i="18" s="1"/>
  <c r="C781" i="18"/>
  <c r="D781" i="18" s="1"/>
  <c r="D780" i="18"/>
  <c r="C780" i="18"/>
  <c r="C779" i="18"/>
  <c r="D779" i="18" s="1"/>
  <c r="D778" i="18"/>
  <c r="C778" i="18"/>
  <c r="C777" i="18"/>
  <c r="D777" i="18" s="1"/>
  <c r="C776" i="18"/>
  <c r="D776" i="18" s="1"/>
  <c r="C775" i="18"/>
  <c r="D775" i="18" s="1"/>
  <c r="C774" i="18"/>
  <c r="D774" i="18" s="1"/>
  <c r="D773" i="18"/>
  <c r="C773" i="18"/>
  <c r="C772" i="18"/>
  <c r="D772" i="18" s="1"/>
  <c r="D771" i="18"/>
  <c r="C771" i="18"/>
  <c r="C770" i="18"/>
  <c r="D770" i="18" s="1"/>
  <c r="C769" i="18"/>
  <c r="D769" i="18" s="1"/>
  <c r="D768" i="18"/>
  <c r="C768" i="18"/>
  <c r="D767" i="18"/>
  <c r="C767" i="18"/>
  <c r="C766" i="18"/>
  <c r="D766" i="18" s="1"/>
  <c r="C765" i="18"/>
  <c r="D765" i="18" s="1"/>
  <c r="D764" i="18"/>
  <c r="C764" i="18"/>
  <c r="C763" i="18"/>
  <c r="D763" i="18" s="1"/>
  <c r="C762" i="18"/>
  <c r="D762" i="18" s="1"/>
  <c r="C761" i="18"/>
  <c r="D761" i="18" s="1"/>
  <c r="D760" i="18"/>
  <c r="C760" i="18"/>
  <c r="D759" i="18"/>
  <c r="C759" i="18"/>
  <c r="C758" i="18"/>
  <c r="D758" i="18" s="1"/>
  <c r="C757" i="18"/>
  <c r="D757" i="18" s="1"/>
  <c r="D756" i="18"/>
  <c r="C756" i="18"/>
  <c r="D755" i="18"/>
  <c r="C755" i="18"/>
  <c r="D754" i="18"/>
  <c r="C754" i="18"/>
  <c r="C753" i="18"/>
  <c r="D753" i="18" s="1"/>
  <c r="D752" i="18"/>
  <c r="C752" i="18"/>
  <c r="C751" i="18"/>
  <c r="D751" i="18" s="1"/>
  <c r="C750" i="18"/>
  <c r="D750" i="18" s="1"/>
  <c r="D749" i="18"/>
  <c r="C749" i="18"/>
  <c r="C748" i="18"/>
  <c r="D748" i="18" s="1"/>
  <c r="D747" i="18"/>
  <c r="C747" i="18"/>
  <c r="C746" i="18"/>
  <c r="D746" i="18" s="1"/>
  <c r="C745" i="18"/>
  <c r="D745" i="18" s="1"/>
  <c r="C744" i="18"/>
  <c r="D744" i="18" s="1"/>
  <c r="C743" i="18"/>
  <c r="D743" i="18" s="1"/>
  <c r="D742" i="18"/>
  <c r="C742" i="18"/>
  <c r="D741" i="18"/>
  <c r="C741" i="18"/>
  <c r="C740" i="18"/>
  <c r="D740" i="18" s="1"/>
  <c r="C739" i="18"/>
  <c r="D739" i="18" s="1"/>
  <c r="C738" i="18"/>
  <c r="D738" i="18" s="1"/>
  <c r="C737" i="18"/>
  <c r="D737" i="18" s="1"/>
  <c r="D736" i="18"/>
  <c r="C736" i="18"/>
  <c r="C735" i="18"/>
  <c r="D735" i="18" s="1"/>
  <c r="D734" i="18"/>
  <c r="C734" i="18"/>
  <c r="D733" i="18"/>
  <c r="C733" i="18"/>
  <c r="C732" i="18"/>
  <c r="D732" i="18" s="1"/>
  <c r="D731" i="18"/>
  <c r="C731" i="18"/>
  <c r="D730" i="18"/>
  <c r="C730" i="18"/>
  <c r="C729" i="18"/>
  <c r="D729" i="18" s="1"/>
  <c r="D728" i="18"/>
  <c r="C728" i="18"/>
  <c r="C727" i="18"/>
  <c r="D727" i="18" s="1"/>
  <c r="D726" i="18"/>
  <c r="C726" i="18"/>
  <c r="C725" i="18"/>
  <c r="D725" i="18" s="1"/>
  <c r="D724" i="18"/>
  <c r="C724" i="18"/>
  <c r="C723" i="18"/>
  <c r="D723" i="18" s="1"/>
  <c r="D722" i="18"/>
  <c r="C722" i="18"/>
  <c r="C721" i="18"/>
  <c r="D721" i="18" s="1"/>
  <c r="D720" i="18"/>
  <c r="C720" i="18"/>
  <c r="D719" i="18"/>
  <c r="C719" i="18"/>
  <c r="C718" i="18"/>
  <c r="D718" i="18" s="1"/>
  <c r="C717" i="18"/>
  <c r="D717" i="18" s="1"/>
  <c r="D716" i="18"/>
  <c r="C716" i="18"/>
  <c r="D715" i="18"/>
  <c r="C715" i="18"/>
  <c r="C714" i="18"/>
  <c r="D714" i="18" s="1"/>
  <c r="D713" i="18"/>
  <c r="C713" i="18"/>
  <c r="D712" i="18"/>
  <c r="C712" i="18"/>
  <c r="C711" i="18"/>
  <c r="D711" i="18" s="1"/>
  <c r="D710" i="18"/>
  <c r="C710" i="18"/>
  <c r="D709" i="18"/>
  <c r="C709" i="18"/>
  <c r="C708" i="18"/>
  <c r="D708" i="18" s="1"/>
  <c r="D707" i="18"/>
  <c r="C707" i="18"/>
  <c r="D706" i="18"/>
  <c r="C706" i="18"/>
  <c r="C705" i="18"/>
  <c r="D705" i="18" s="1"/>
  <c r="D704" i="18"/>
  <c r="C704" i="18"/>
  <c r="C703" i="18"/>
  <c r="D703" i="18" s="1"/>
  <c r="D702" i="18"/>
  <c r="C702" i="18"/>
  <c r="C701" i="18"/>
  <c r="D701" i="18" s="1"/>
  <c r="D700" i="18"/>
  <c r="C700" i="18"/>
  <c r="C699" i="18"/>
  <c r="D699" i="18" s="1"/>
  <c r="D698" i="18"/>
  <c r="C698" i="18"/>
  <c r="C697" i="18"/>
  <c r="D697" i="18" s="1"/>
  <c r="D696" i="18"/>
  <c r="C696" i="18"/>
  <c r="C695" i="18"/>
  <c r="D695" i="18" s="1"/>
  <c r="C694" i="18"/>
  <c r="D694" i="18" s="1"/>
  <c r="C693" i="18"/>
  <c r="D693" i="18" s="1"/>
  <c r="D692" i="18"/>
  <c r="C692" i="18"/>
  <c r="C691" i="18"/>
  <c r="D691" i="18" s="1"/>
  <c r="C690" i="18"/>
  <c r="D690" i="18" s="1"/>
  <c r="D689" i="18"/>
  <c r="C689" i="18"/>
  <c r="C688" i="18"/>
  <c r="D688" i="18" s="1"/>
  <c r="C687" i="18"/>
  <c r="D687" i="18" s="1"/>
  <c r="D686" i="18"/>
  <c r="C686" i="18"/>
  <c r="C685" i="18"/>
  <c r="D685" i="18" s="1"/>
  <c r="C684" i="18"/>
  <c r="D684" i="18" s="1"/>
  <c r="D683" i="18"/>
  <c r="C683" i="18"/>
  <c r="C682" i="18"/>
  <c r="D682" i="18" s="1"/>
  <c r="C681" i="18"/>
  <c r="D681" i="18" s="1"/>
  <c r="D680" i="18"/>
  <c r="C680" i="18"/>
  <c r="C679" i="18"/>
  <c r="D679" i="18" s="1"/>
  <c r="C678" i="18"/>
  <c r="D678" i="18" s="1"/>
  <c r="C677" i="18"/>
  <c r="D677" i="18" s="1"/>
  <c r="D676" i="18"/>
  <c r="C676" i="18"/>
  <c r="C675" i="18"/>
  <c r="D675" i="18" s="1"/>
  <c r="D674" i="18"/>
  <c r="C674" i="18"/>
  <c r="C673" i="18"/>
  <c r="D673" i="18" s="1"/>
  <c r="C672" i="18"/>
  <c r="D672" i="18" s="1"/>
  <c r="D671" i="18"/>
  <c r="C671" i="18"/>
  <c r="D670" i="18"/>
  <c r="C670" i="18"/>
  <c r="C669" i="18"/>
  <c r="D669" i="18" s="1"/>
  <c r="D668" i="18"/>
  <c r="C668" i="18"/>
  <c r="C667" i="18"/>
  <c r="D667" i="18" s="1"/>
  <c r="C666" i="18"/>
  <c r="D666" i="18" s="1"/>
  <c r="C665" i="18"/>
  <c r="D665" i="18" s="1"/>
  <c r="C664" i="18"/>
  <c r="D664" i="18" s="1"/>
  <c r="C663" i="18"/>
  <c r="D663" i="18" s="1"/>
  <c r="D662" i="18"/>
  <c r="C662" i="18"/>
  <c r="D661" i="18"/>
  <c r="C661" i="18"/>
  <c r="C660" i="18"/>
  <c r="D660" i="18" s="1"/>
  <c r="C659" i="18"/>
  <c r="D659" i="18" s="1"/>
  <c r="D658" i="18"/>
  <c r="C658" i="18"/>
  <c r="C657" i="18"/>
  <c r="D657" i="18" s="1"/>
  <c r="D656" i="18"/>
  <c r="C656" i="18"/>
  <c r="C655" i="18"/>
  <c r="D655" i="18" s="1"/>
  <c r="D654" i="18"/>
  <c r="C654" i="18"/>
  <c r="C653" i="18"/>
  <c r="D653" i="18" s="1"/>
  <c r="C652" i="18"/>
  <c r="D652" i="18" s="1"/>
  <c r="C651" i="18"/>
  <c r="D651" i="18" s="1"/>
  <c r="D650" i="18"/>
  <c r="C650" i="18"/>
  <c r="C649" i="18"/>
  <c r="D649" i="18" s="1"/>
  <c r="C648" i="18"/>
  <c r="D648" i="18" s="1"/>
  <c r="D647" i="18"/>
  <c r="C647" i="18"/>
  <c r="D646" i="18"/>
  <c r="C646" i="18"/>
  <c r="C645" i="18"/>
  <c r="D645" i="18" s="1"/>
  <c r="D644" i="18"/>
  <c r="C644" i="18"/>
  <c r="D643" i="18"/>
  <c r="C643" i="18"/>
  <c r="C642" i="18"/>
  <c r="D642" i="18" s="1"/>
  <c r="C641" i="18"/>
  <c r="D641" i="18" s="1"/>
  <c r="D640" i="18"/>
  <c r="C640" i="18"/>
  <c r="C639" i="18"/>
  <c r="D639" i="18" s="1"/>
  <c r="D638" i="18"/>
  <c r="C638" i="18"/>
  <c r="D637" i="18"/>
  <c r="C637" i="18"/>
  <c r="C636" i="18"/>
  <c r="D636" i="18" s="1"/>
  <c r="D635" i="18"/>
  <c r="C635" i="18"/>
  <c r="C634" i="18"/>
  <c r="D634" i="18" s="1"/>
  <c r="C633" i="18"/>
  <c r="D633" i="18" s="1"/>
  <c r="D632" i="18"/>
  <c r="C632" i="18"/>
  <c r="C631" i="18"/>
  <c r="D631" i="18" s="1"/>
  <c r="D630" i="18"/>
  <c r="C630" i="18"/>
  <c r="C629" i="18"/>
  <c r="D629" i="18" s="1"/>
  <c r="D628" i="18"/>
  <c r="C628" i="18"/>
  <c r="C627" i="18"/>
  <c r="D627" i="18" s="1"/>
  <c r="D626" i="18"/>
  <c r="C626" i="18"/>
  <c r="C625" i="18"/>
  <c r="D625" i="18" s="1"/>
  <c r="D624" i="18"/>
  <c r="C624" i="18"/>
  <c r="C623" i="18"/>
  <c r="D623" i="18" s="1"/>
  <c r="D622" i="18"/>
  <c r="C622" i="18"/>
  <c r="C621" i="18"/>
  <c r="D621" i="18" s="1"/>
  <c r="D620" i="18"/>
  <c r="C620" i="18"/>
  <c r="C619" i="18"/>
  <c r="D619" i="18" s="1"/>
  <c r="C618" i="18"/>
  <c r="D618" i="18" s="1"/>
  <c r="D617" i="18"/>
  <c r="C617" i="18"/>
  <c r="C616" i="18"/>
  <c r="D616" i="18" s="1"/>
  <c r="C615" i="18"/>
  <c r="D615" i="18" s="1"/>
  <c r="D614" i="18"/>
  <c r="C614" i="18"/>
  <c r="C613" i="18"/>
  <c r="D613" i="18" s="1"/>
  <c r="C612" i="18"/>
  <c r="D612" i="18" s="1"/>
  <c r="D611" i="18"/>
  <c r="C611" i="18"/>
  <c r="C610" i="18"/>
  <c r="D610" i="18" s="1"/>
  <c r="C609" i="18"/>
  <c r="D609" i="18" s="1"/>
  <c r="D608" i="18"/>
  <c r="C608" i="18"/>
  <c r="C607" i="18"/>
  <c r="D607" i="18" s="1"/>
  <c r="C606" i="18"/>
  <c r="D606" i="18" s="1"/>
  <c r="C605" i="18"/>
  <c r="D605" i="18" s="1"/>
  <c r="D604" i="18"/>
  <c r="C604" i="18"/>
  <c r="C603" i="18"/>
  <c r="D603" i="18" s="1"/>
  <c r="D602" i="18"/>
  <c r="C602" i="18"/>
  <c r="D601" i="18"/>
  <c r="C601" i="18"/>
  <c r="D600" i="18"/>
  <c r="C600" i="18"/>
  <c r="C599" i="18"/>
  <c r="D599" i="18" s="1"/>
  <c r="D598" i="18"/>
  <c r="C598" i="18"/>
  <c r="C597" i="18"/>
  <c r="D597" i="18" s="1"/>
  <c r="D596" i="18"/>
  <c r="C596" i="18"/>
  <c r="C595" i="18"/>
  <c r="D595" i="18" s="1"/>
  <c r="C594" i="18"/>
  <c r="D594" i="18" s="1"/>
  <c r="C593" i="18"/>
  <c r="D593" i="18" s="1"/>
  <c r="C592" i="18"/>
  <c r="D592" i="18" s="1"/>
  <c r="C591" i="18"/>
  <c r="D591" i="18" s="1"/>
  <c r="D590" i="18"/>
  <c r="C590" i="18"/>
  <c r="C589" i="18"/>
  <c r="D589" i="18" s="1"/>
  <c r="D588" i="18"/>
  <c r="C588" i="18"/>
  <c r="D587" i="18"/>
  <c r="C587" i="18"/>
  <c r="C586" i="18"/>
  <c r="D586" i="18" s="1"/>
  <c r="C585" i="18"/>
  <c r="D585" i="18" s="1"/>
  <c r="D584" i="18"/>
  <c r="C584" i="18"/>
  <c r="C583" i="18"/>
  <c r="D583" i="18" s="1"/>
  <c r="C582" i="18"/>
  <c r="D582" i="18" s="1"/>
  <c r="D581" i="18"/>
  <c r="C581" i="18"/>
  <c r="D580" i="18"/>
  <c r="C580" i="18"/>
  <c r="C579" i="18"/>
  <c r="D579" i="18" s="1"/>
  <c r="D578" i="18"/>
  <c r="C578" i="18"/>
  <c r="C577" i="18"/>
  <c r="D577" i="18" s="1"/>
  <c r="C576" i="18"/>
  <c r="D576" i="18" s="1"/>
  <c r="C575" i="18"/>
  <c r="D575" i="18" s="1"/>
  <c r="D574" i="18"/>
  <c r="C574" i="18"/>
  <c r="C573" i="18"/>
  <c r="D573" i="18" s="1"/>
  <c r="D572" i="18"/>
  <c r="C572" i="18"/>
  <c r="D571" i="18"/>
  <c r="C571" i="18"/>
  <c r="C570" i="18"/>
  <c r="D570" i="18" s="1"/>
  <c r="C569" i="18"/>
  <c r="D569" i="18" s="1"/>
  <c r="C568" i="18"/>
  <c r="D568" i="18" s="1"/>
  <c r="C567" i="18"/>
  <c r="D567" i="18" s="1"/>
  <c r="D566" i="18"/>
  <c r="C566" i="18"/>
  <c r="D565" i="18"/>
  <c r="C565" i="18"/>
  <c r="C564" i="18"/>
  <c r="D564" i="18" s="1"/>
  <c r="D563" i="18"/>
  <c r="C563" i="18"/>
  <c r="C562" i="18"/>
  <c r="D562" i="18" s="1"/>
  <c r="C561" i="18"/>
  <c r="D561" i="18" s="1"/>
  <c r="D560" i="18"/>
  <c r="C560" i="18"/>
  <c r="C559" i="18"/>
  <c r="D559" i="18" s="1"/>
  <c r="D558" i="18"/>
  <c r="C558" i="18"/>
  <c r="C557" i="18"/>
  <c r="D557" i="18" s="1"/>
  <c r="D556" i="18"/>
  <c r="C556" i="18"/>
  <c r="C555" i="18"/>
  <c r="D555" i="18" s="1"/>
  <c r="D554" i="18"/>
  <c r="C554" i="18"/>
  <c r="C553" i="18"/>
  <c r="D553" i="18" s="1"/>
  <c r="D552" i="18"/>
  <c r="C552" i="18"/>
  <c r="C551" i="18"/>
  <c r="D551" i="18" s="1"/>
  <c r="C550" i="18"/>
  <c r="D550" i="18" s="1"/>
  <c r="C549" i="18"/>
  <c r="D549" i="18" s="1"/>
  <c r="D548" i="18"/>
  <c r="C548" i="18"/>
  <c r="D547" i="18"/>
  <c r="C547" i="18"/>
  <c r="C546" i="18"/>
  <c r="D546" i="18" s="1"/>
  <c r="D545" i="18"/>
  <c r="C545" i="18"/>
  <c r="C544" i="18"/>
  <c r="D544" i="18" s="1"/>
  <c r="C543" i="18"/>
  <c r="D543" i="18" s="1"/>
  <c r="D542" i="18"/>
  <c r="C542" i="18"/>
  <c r="C541" i="18"/>
  <c r="D541" i="18" s="1"/>
  <c r="C540" i="18"/>
  <c r="D540" i="18" s="1"/>
  <c r="D539" i="18"/>
  <c r="C539" i="18"/>
  <c r="C538" i="18"/>
  <c r="D538" i="18" s="1"/>
  <c r="C537" i="18"/>
  <c r="D537" i="18" s="1"/>
  <c r="D536" i="18"/>
  <c r="C536" i="18"/>
  <c r="C535" i="18"/>
  <c r="D535" i="18" s="1"/>
  <c r="C534" i="18"/>
  <c r="D534" i="18" s="1"/>
  <c r="D533" i="18"/>
  <c r="C533" i="18"/>
  <c r="D532" i="18"/>
  <c r="C532" i="18"/>
  <c r="C531" i="18"/>
  <c r="D531" i="18" s="1"/>
  <c r="D530" i="18"/>
  <c r="C530" i="18"/>
  <c r="C529" i="18"/>
  <c r="D529" i="18" s="1"/>
  <c r="D528" i="18"/>
  <c r="C528" i="18"/>
  <c r="C527" i="18"/>
  <c r="D527" i="18" s="1"/>
  <c r="D526" i="18"/>
  <c r="C526" i="18"/>
  <c r="C525" i="18"/>
  <c r="D525" i="18" s="1"/>
  <c r="D524" i="18"/>
  <c r="C524" i="18"/>
  <c r="C523" i="18"/>
  <c r="D523" i="18" s="1"/>
  <c r="C522" i="18"/>
  <c r="D522" i="18" s="1"/>
  <c r="C521" i="18"/>
  <c r="D521" i="18" s="1"/>
  <c r="C520" i="18"/>
  <c r="D520" i="18" s="1"/>
  <c r="C519" i="18"/>
  <c r="D519" i="18" s="1"/>
  <c r="D518" i="18"/>
  <c r="C518" i="18"/>
  <c r="D517" i="18"/>
  <c r="C517" i="18"/>
  <c r="C516" i="18"/>
  <c r="D516" i="18" s="1"/>
  <c r="D515" i="18"/>
  <c r="C515" i="18"/>
  <c r="C514" i="18"/>
  <c r="D514" i="18" s="1"/>
  <c r="C513" i="18"/>
  <c r="D513" i="18" s="1"/>
  <c r="D512" i="18"/>
  <c r="C512" i="18"/>
  <c r="C511" i="18"/>
  <c r="D511" i="18" s="1"/>
  <c r="D510" i="18"/>
  <c r="C510" i="18"/>
  <c r="C509" i="18"/>
  <c r="D509" i="18" s="1"/>
  <c r="D508" i="18"/>
  <c r="C508" i="18"/>
  <c r="C507" i="18"/>
  <c r="D507" i="18" s="1"/>
  <c r="D506" i="18"/>
  <c r="C506" i="18"/>
  <c r="C505" i="18"/>
  <c r="D505" i="18" s="1"/>
  <c r="D504" i="18"/>
  <c r="C504" i="18"/>
  <c r="D503" i="18"/>
  <c r="C503" i="18"/>
  <c r="C502" i="18"/>
  <c r="D502" i="18" s="1"/>
  <c r="C501" i="18"/>
  <c r="D501" i="18" s="1"/>
  <c r="D500" i="18"/>
  <c r="C500" i="18"/>
  <c r="D499" i="18"/>
  <c r="C499" i="18"/>
  <c r="C498" i="18"/>
  <c r="D498" i="18" s="1"/>
  <c r="D497" i="18"/>
  <c r="C497" i="18"/>
  <c r="D496" i="18"/>
  <c r="C496" i="18"/>
  <c r="C495" i="18"/>
  <c r="D495" i="18" s="1"/>
  <c r="D494" i="18"/>
  <c r="C494" i="18"/>
  <c r="D493" i="18"/>
  <c r="C493" i="18"/>
  <c r="C492" i="18"/>
  <c r="D492" i="18" s="1"/>
  <c r="C491" i="18"/>
  <c r="D491" i="18" s="1"/>
  <c r="D490" i="18"/>
  <c r="C490" i="18"/>
  <c r="C489" i="18"/>
  <c r="D489" i="18" s="1"/>
  <c r="D488" i="18"/>
  <c r="C488" i="18"/>
  <c r="D487" i="18"/>
  <c r="C487" i="18"/>
  <c r="D486" i="18"/>
  <c r="C486" i="18"/>
  <c r="C485" i="18"/>
  <c r="D485" i="18" s="1"/>
  <c r="C484" i="18"/>
  <c r="D484" i="18" s="1"/>
  <c r="C483" i="18"/>
  <c r="D483" i="18" s="1"/>
  <c r="D482" i="18"/>
  <c r="C482" i="18"/>
  <c r="C481" i="18"/>
  <c r="D481" i="18" s="1"/>
  <c r="D480" i="18"/>
  <c r="C480" i="18"/>
  <c r="C479" i="18"/>
  <c r="D479" i="18" s="1"/>
  <c r="C478" i="18"/>
  <c r="D478" i="18" s="1"/>
  <c r="C477" i="18"/>
  <c r="D477" i="18" s="1"/>
  <c r="D476" i="18"/>
  <c r="C476" i="18"/>
  <c r="C475" i="18"/>
  <c r="D475" i="18" s="1"/>
  <c r="C474" i="18"/>
  <c r="D474" i="18" s="1"/>
  <c r="D473" i="18"/>
  <c r="C473" i="18"/>
  <c r="C472" i="18"/>
  <c r="D472" i="18" s="1"/>
  <c r="C471" i="18"/>
  <c r="D471" i="18" s="1"/>
  <c r="D470" i="18"/>
  <c r="C470" i="18"/>
  <c r="C469" i="18"/>
  <c r="D469" i="18" s="1"/>
  <c r="C468" i="18"/>
  <c r="D468" i="18" s="1"/>
  <c r="D467" i="18"/>
  <c r="C467" i="18"/>
  <c r="C466" i="18"/>
  <c r="D466" i="18" s="1"/>
  <c r="C465" i="18"/>
  <c r="D465" i="18" s="1"/>
  <c r="D464" i="18"/>
  <c r="C464" i="18"/>
  <c r="D463" i="18"/>
  <c r="C463" i="18"/>
  <c r="C462" i="18"/>
  <c r="D462" i="18" s="1"/>
  <c r="C461" i="18"/>
  <c r="D461" i="18" s="1"/>
  <c r="D460" i="18"/>
  <c r="C460" i="18"/>
  <c r="C459" i="18"/>
  <c r="D459" i="18" s="1"/>
  <c r="D458" i="18"/>
  <c r="C458" i="18"/>
  <c r="D457" i="18"/>
  <c r="C457" i="18"/>
  <c r="D456" i="18"/>
  <c r="C456" i="18"/>
  <c r="D455" i="18"/>
  <c r="C455" i="18"/>
  <c r="D454" i="18"/>
  <c r="C454" i="18"/>
  <c r="C453" i="18"/>
  <c r="D453" i="18" s="1"/>
  <c r="D452" i="18"/>
  <c r="C452" i="18"/>
  <c r="C451" i="18"/>
  <c r="D451" i="18" s="1"/>
  <c r="D450" i="18"/>
  <c r="C450" i="18"/>
  <c r="D449" i="18"/>
  <c r="C449" i="18"/>
  <c r="C448" i="18"/>
  <c r="D448" i="18" s="1"/>
  <c r="C447" i="18"/>
  <c r="D447" i="18" s="1"/>
  <c r="D446" i="18"/>
  <c r="C446" i="18"/>
  <c r="D445" i="18"/>
  <c r="C445" i="18"/>
  <c r="C444" i="18"/>
  <c r="D444" i="18" s="1"/>
  <c r="D443" i="18"/>
  <c r="C443" i="18"/>
  <c r="D442" i="18"/>
  <c r="C442" i="18"/>
  <c r="C441" i="18"/>
  <c r="D441" i="18" s="1"/>
  <c r="D440" i="18"/>
  <c r="C440" i="18"/>
  <c r="C439" i="18"/>
  <c r="D439" i="18" s="1"/>
  <c r="D438" i="18"/>
  <c r="C438" i="18"/>
  <c r="C437" i="18"/>
  <c r="D437" i="18" s="1"/>
  <c r="D436" i="18"/>
  <c r="C436" i="18"/>
  <c r="C435" i="18"/>
  <c r="D435" i="18" s="1"/>
  <c r="D434" i="18"/>
  <c r="C434" i="18"/>
  <c r="C433" i="18"/>
  <c r="D433" i="18" s="1"/>
  <c r="C432" i="18"/>
  <c r="D432" i="18" s="1"/>
  <c r="D431" i="18"/>
  <c r="C431" i="18"/>
  <c r="C430" i="18"/>
  <c r="D430" i="18" s="1"/>
  <c r="C429" i="18"/>
  <c r="D429" i="18" s="1"/>
  <c r="D428" i="18"/>
  <c r="C428" i="18"/>
  <c r="D427" i="18"/>
  <c r="C427" i="18"/>
  <c r="C426" i="18"/>
  <c r="D426" i="18" s="1"/>
  <c r="C425" i="18"/>
  <c r="D425" i="18" s="1"/>
  <c r="D424" i="18"/>
  <c r="C424" i="18"/>
  <c r="C423" i="18"/>
  <c r="D423" i="18" s="1"/>
  <c r="D422" i="18"/>
  <c r="C422" i="18"/>
  <c r="D421" i="18"/>
  <c r="C421" i="18"/>
  <c r="C420" i="18"/>
  <c r="D420" i="18" s="1"/>
  <c r="D419" i="18"/>
  <c r="C419" i="18"/>
  <c r="C418" i="18"/>
  <c r="D418" i="18" s="1"/>
  <c r="C417" i="18"/>
  <c r="D417" i="18" s="1"/>
  <c r="D416" i="18"/>
  <c r="C416" i="18"/>
  <c r="C415" i="18"/>
  <c r="D415" i="18" s="1"/>
  <c r="D414" i="18"/>
  <c r="C414" i="18"/>
  <c r="C413" i="18"/>
  <c r="D413" i="18" s="1"/>
  <c r="D412" i="18"/>
  <c r="C412" i="18"/>
  <c r="C411" i="18"/>
  <c r="D411" i="18" s="1"/>
  <c r="D410" i="18"/>
  <c r="C410" i="18"/>
  <c r="C409" i="18"/>
  <c r="D409" i="18" s="1"/>
  <c r="D408" i="18"/>
  <c r="C408" i="18"/>
  <c r="C407" i="18"/>
  <c r="D407" i="18" s="1"/>
  <c r="D406" i="18"/>
  <c r="C406" i="18"/>
  <c r="C405" i="18"/>
  <c r="D405" i="18" s="1"/>
  <c r="D404" i="18"/>
  <c r="C404" i="18"/>
  <c r="C403" i="18"/>
  <c r="D403" i="18" s="1"/>
  <c r="C402" i="18"/>
  <c r="D402" i="18" s="1"/>
  <c r="D401" i="18"/>
  <c r="C401" i="18"/>
  <c r="C400" i="18"/>
  <c r="D400" i="18" s="1"/>
  <c r="C399" i="18"/>
  <c r="D399" i="18" s="1"/>
  <c r="D398" i="18"/>
  <c r="C398" i="18"/>
  <c r="C397" i="18"/>
  <c r="D397" i="18" s="1"/>
  <c r="C396" i="18"/>
  <c r="D396" i="18" s="1"/>
  <c r="D395" i="18"/>
  <c r="C395" i="18"/>
  <c r="C394" i="18"/>
  <c r="D394" i="18" s="1"/>
  <c r="C393" i="18"/>
  <c r="D393" i="18" s="1"/>
  <c r="D392" i="18"/>
  <c r="C392" i="18"/>
  <c r="C391" i="18"/>
  <c r="D391" i="18" s="1"/>
  <c r="C390" i="18"/>
  <c r="D390" i="18" s="1"/>
  <c r="C389" i="18"/>
  <c r="D389" i="18" s="1"/>
  <c r="D388" i="18"/>
  <c r="C388" i="18"/>
  <c r="C387" i="18"/>
  <c r="D387" i="18" s="1"/>
  <c r="D386" i="18"/>
  <c r="C386" i="18"/>
  <c r="D385" i="18"/>
  <c r="C385" i="18"/>
  <c r="D384" i="18"/>
  <c r="C384" i="18"/>
  <c r="C383" i="18"/>
  <c r="D383" i="18" s="1"/>
  <c r="D382" i="18"/>
  <c r="C382" i="18"/>
  <c r="C381" i="18"/>
  <c r="D381" i="18" s="1"/>
  <c r="D380" i="18"/>
  <c r="C380" i="18"/>
  <c r="C379" i="18"/>
  <c r="D379" i="18" s="1"/>
  <c r="C378" i="18"/>
  <c r="D378" i="18" s="1"/>
  <c r="C377" i="18"/>
  <c r="D377" i="18" s="1"/>
  <c r="C376" i="18"/>
  <c r="D376" i="18" s="1"/>
  <c r="C375" i="18"/>
  <c r="D375" i="18" s="1"/>
  <c r="D374" i="18"/>
  <c r="C374" i="18"/>
  <c r="C373" i="18"/>
  <c r="D373" i="18" s="1"/>
  <c r="D372" i="18"/>
  <c r="C372" i="18"/>
  <c r="D371" i="18"/>
  <c r="C371" i="18"/>
  <c r="C370" i="18"/>
  <c r="D370" i="18" s="1"/>
  <c r="C369" i="18"/>
  <c r="D369" i="18" s="1"/>
  <c r="D368" i="18"/>
  <c r="C368" i="18"/>
  <c r="C367" i="18"/>
  <c r="D367" i="18" s="1"/>
  <c r="D366" i="18"/>
  <c r="C366" i="18"/>
  <c r="D365" i="18"/>
  <c r="C365" i="18"/>
  <c r="D364" i="18"/>
  <c r="C364" i="18"/>
  <c r="C363" i="18"/>
  <c r="D363" i="18" s="1"/>
  <c r="D362" i="18"/>
  <c r="C362" i="18"/>
  <c r="C361" i="18"/>
  <c r="D361" i="18" s="1"/>
  <c r="C360" i="18"/>
  <c r="D360" i="18" s="1"/>
  <c r="D359" i="18"/>
  <c r="C359" i="18"/>
  <c r="C358" i="18"/>
  <c r="D358" i="18" s="1"/>
  <c r="C357" i="18"/>
  <c r="D357" i="18" s="1"/>
  <c r="D356" i="18"/>
  <c r="C356" i="18"/>
  <c r="C355" i="18"/>
  <c r="D355" i="18" s="1"/>
  <c r="C354" i="18"/>
  <c r="D354" i="18" s="1"/>
  <c r="C353" i="18"/>
  <c r="D353" i="18" s="1"/>
  <c r="D352" i="18"/>
  <c r="C352" i="18"/>
  <c r="D351" i="18"/>
  <c r="C351" i="18"/>
  <c r="D350" i="18"/>
  <c r="C350" i="18"/>
  <c r="C349" i="18"/>
  <c r="D349" i="18" s="1"/>
  <c r="C348" i="18"/>
  <c r="D348" i="18" s="1"/>
  <c r="C347" i="18"/>
  <c r="D347" i="18" s="1"/>
  <c r="C346" i="18"/>
  <c r="D346" i="18" s="1"/>
  <c r="C345" i="18"/>
  <c r="D345" i="18" s="1"/>
  <c r="D344" i="18"/>
  <c r="C344" i="18"/>
  <c r="C343" i="18"/>
  <c r="D343" i="18" s="1"/>
  <c r="D342" i="18"/>
  <c r="C342" i="18"/>
  <c r="C341" i="18"/>
  <c r="D341" i="18" s="1"/>
  <c r="C340" i="18"/>
  <c r="D340" i="18" s="1"/>
  <c r="D339" i="18"/>
  <c r="C339" i="18"/>
  <c r="D338" i="18"/>
  <c r="C338" i="18"/>
  <c r="C337" i="18"/>
  <c r="D337" i="18" s="1"/>
  <c r="D336" i="18"/>
  <c r="C336" i="18"/>
  <c r="C335" i="18"/>
  <c r="D335" i="18" s="1"/>
  <c r="C334" i="18"/>
  <c r="D334" i="18" s="1"/>
  <c r="C333" i="18"/>
  <c r="D333" i="18" s="1"/>
  <c r="D332" i="18"/>
  <c r="C332" i="18"/>
  <c r="C331" i="18"/>
  <c r="D331" i="18" s="1"/>
  <c r="C330" i="18"/>
  <c r="D330" i="18" s="1"/>
  <c r="D329" i="18"/>
  <c r="C329" i="18"/>
  <c r="C328" i="18"/>
  <c r="D328" i="18" s="1"/>
  <c r="C327" i="18"/>
  <c r="D327" i="18" s="1"/>
  <c r="D326" i="18"/>
  <c r="C326" i="18"/>
  <c r="C325" i="18"/>
  <c r="D325" i="18" s="1"/>
  <c r="C324" i="18"/>
  <c r="D324" i="18" s="1"/>
  <c r="C323" i="18"/>
  <c r="D323" i="18" s="1"/>
  <c r="C322" i="18"/>
  <c r="D322" i="18" s="1"/>
  <c r="D321" i="18"/>
  <c r="C321" i="18"/>
  <c r="D320" i="18"/>
  <c r="C320" i="18"/>
  <c r="C319" i="18"/>
  <c r="D319" i="18" s="1"/>
  <c r="D318" i="18"/>
  <c r="C318" i="18"/>
  <c r="C317" i="18"/>
  <c r="D317" i="18" s="1"/>
  <c r="D316" i="18"/>
  <c r="C316" i="18"/>
  <c r="D315" i="18"/>
  <c r="C315" i="18"/>
  <c r="D314" i="18"/>
  <c r="C314" i="18"/>
  <c r="C313" i="18"/>
  <c r="D313" i="18" s="1"/>
  <c r="C312" i="18"/>
  <c r="D312" i="18" s="1"/>
  <c r="C311" i="18"/>
  <c r="D311" i="18" s="1"/>
  <c r="C310" i="18"/>
  <c r="D310" i="18" s="1"/>
  <c r="C309" i="18"/>
  <c r="D309" i="18" s="1"/>
  <c r="D308" i="18"/>
  <c r="C308" i="18"/>
  <c r="C307" i="18"/>
  <c r="D307" i="18" s="1"/>
  <c r="D306" i="18"/>
  <c r="C306" i="18"/>
  <c r="D305" i="18"/>
  <c r="C305" i="18"/>
  <c r="C304" i="18"/>
  <c r="D304" i="18" s="1"/>
  <c r="D303" i="18"/>
  <c r="C303" i="18"/>
  <c r="D302" i="18"/>
  <c r="C302" i="18"/>
  <c r="C301" i="18"/>
  <c r="D301" i="18" s="1"/>
  <c r="C300" i="18"/>
  <c r="D300" i="18" s="1"/>
  <c r="C299" i="18"/>
  <c r="D299" i="18" s="1"/>
  <c r="C298" i="18"/>
  <c r="D298" i="18" s="1"/>
  <c r="C297" i="18"/>
  <c r="D297" i="18" s="1"/>
  <c r="D296" i="18"/>
  <c r="C296" i="18"/>
  <c r="C295" i="18"/>
  <c r="D295" i="18" s="1"/>
  <c r="C294" i="18"/>
  <c r="D294" i="18" s="1"/>
  <c r="D293" i="18"/>
  <c r="C293" i="18"/>
  <c r="D292" i="18"/>
  <c r="C292" i="18"/>
  <c r="C291" i="18"/>
  <c r="D291" i="18" s="1"/>
  <c r="D290" i="18"/>
  <c r="C290" i="18"/>
  <c r="C289" i="18"/>
  <c r="D289" i="18" s="1"/>
  <c r="C288" i="18"/>
  <c r="D288" i="18" s="1"/>
  <c r="C287" i="18"/>
  <c r="D287" i="18" s="1"/>
  <c r="C286" i="18"/>
  <c r="D286" i="18" s="1"/>
  <c r="C285" i="18"/>
  <c r="D285" i="18" s="1"/>
  <c r="D284" i="18"/>
  <c r="C284" i="18"/>
  <c r="C283" i="18"/>
  <c r="D283" i="18" s="1"/>
  <c r="C282" i="18"/>
  <c r="D282" i="18" s="1"/>
  <c r="C281" i="18"/>
  <c r="D281" i="18" s="1"/>
  <c r="D280" i="18"/>
  <c r="C280" i="18"/>
  <c r="D279" i="18"/>
  <c r="C279" i="18"/>
  <c r="D278" i="18"/>
  <c r="C278" i="18"/>
  <c r="C277" i="18"/>
  <c r="D277" i="18" s="1"/>
  <c r="C276" i="18"/>
  <c r="D276" i="18" s="1"/>
  <c r="C275" i="18"/>
  <c r="D275" i="18" s="1"/>
  <c r="C274" i="18"/>
  <c r="D274" i="18" s="1"/>
  <c r="C273" i="18"/>
  <c r="D273" i="18" s="1"/>
  <c r="D272" i="18"/>
  <c r="C272" i="18"/>
  <c r="C271" i="18"/>
  <c r="D271" i="18" s="1"/>
  <c r="D270" i="18"/>
  <c r="C270" i="18"/>
  <c r="C269" i="18"/>
  <c r="D269" i="18" s="1"/>
  <c r="C268" i="18"/>
  <c r="D268" i="18" s="1"/>
  <c r="D267" i="18"/>
  <c r="C267" i="18"/>
  <c r="D266" i="18"/>
  <c r="C266" i="18"/>
  <c r="C265" i="18"/>
  <c r="D265" i="18" s="1"/>
  <c r="C264" i="18"/>
  <c r="D264" i="18" s="1"/>
  <c r="C263" i="18"/>
  <c r="D263" i="18" s="1"/>
  <c r="C262" i="18"/>
  <c r="D262" i="18" s="1"/>
  <c r="C261" i="18"/>
  <c r="D261" i="18" s="1"/>
  <c r="D260" i="18"/>
  <c r="C260" i="18"/>
  <c r="C259" i="18"/>
  <c r="D259" i="18" s="1"/>
  <c r="C258" i="18"/>
  <c r="D258" i="18" s="1"/>
  <c r="D257" i="18"/>
  <c r="C257" i="18"/>
  <c r="C256" i="18"/>
  <c r="D256" i="18" s="1"/>
  <c r="C255" i="18"/>
  <c r="D255" i="18" s="1"/>
  <c r="D254" i="18"/>
  <c r="C254" i="18"/>
  <c r="C253" i="18"/>
  <c r="D253" i="18" s="1"/>
  <c r="C252" i="18"/>
  <c r="D252" i="18" s="1"/>
  <c r="C251" i="18"/>
  <c r="D251" i="18" s="1"/>
  <c r="C250" i="18"/>
  <c r="D250" i="18" s="1"/>
  <c r="C249" i="18"/>
  <c r="D249" i="18" s="1"/>
  <c r="D248" i="18"/>
  <c r="C248" i="18"/>
  <c r="C247" i="18"/>
  <c r="D247" i="18" s="1"/>
  <c r="D246" i="18"/>
  <c r="C246" i="18"/>
  <c r="C245" i="18"/>
  <c r="D245" i="18" s="1"/>
  <c r="D244" i="18"/>
  <c r="C244" i="18"/>
  <c r="C243" i="18"/>
  <c r="D243" i="18" s="1"/>
  <c r="D242" i="18"/>
  <c r="C242" i="18"/>
  <c r="C241" i="18"/>
  <c r="D241" i="18" s="1"/>
  <c r="C240" i="18"/>
  <c r="D240" i="18" s="1"/>
  <c r="C239" i="18"/>
  <c r="D239" i="18" s="1"/>
  <c r="C238" i="18"/>
  <c r="D238" i="18" s="1"/>
  <c r="C237" i="18"/>
  <c r="D237" i="18" s="1"/>
  <c r="D236" i="18"/>
  <c r="C236" i="18"/>
  <c r="C235" i="18"/>
  <c r="D235" i="18" s="1"/>
  <c r="D234" i="18"/>
  <c r="C234" i="18"/>
  <c r="D233" i="18"/>
  <c r="C233" i="18"/>
  <c r="C232" i="18"/>
  <c r="D232" i="18" s="1"/>
  <c r="D231" i="18"/>
  <c r="C231" i="18"/>
  <c r="D230" i="18"/>
  <c r="C230" i="18"/>
  <c r="C229" i="18"/>
  <c r="D229" i="18" s="1"/>
  <c r="C228" i="18"/>
  <c r="D228" i="18" s="1"/>
  <c r="C227" i="18"/>
  <c r="D227" i="18" s="1"/>
  <c r="C226" i="18"/>
  <c r="D226" i="18" s="1"/>
  <c r="C225" i="18"/>
  <c r="D225" i="18" s="1"/>
  <c r="D224" i="18"/>
  <c r="C224" i="18"/>
  <c r="C223" i="18"/>
  <c r="D223" i="18" s="1"/>
  <c r="C222" i="18"/>
  <c r="D222" i="18" s="1"/>
  <c r="D221" i="18"/>
  <c r="C221" i="18"/>
  <c r="D220" i="18"/>
  <c r="C220" i="18"/>
  <c r="C219" i="18"/>
  <c r="D219" i="18" s="1"/>
  <c r="D218" i="18"/>
  <c r="C218" i="18"/>
  <c r="C217" i="18"/>
  <c r="D217" i="18" s="1"/>
  <c r="D216" i="18"/>
  <c r="C216" i="18"/>
  <c r="C215" i="18"/>
  <c r="D215" i="18" s="1"/>
  <c r="C214" i="18"/>
  <c r="D214" i="18" s="1"/>
  <c r="C213" i="18"/>
  <c r="D213" i="18" s="1"/>
  <c r="D212" i="18"/>
  <c r="C212" i="18"/>
  <c r="C211" i="18"/>
  <c r="D211" i="18" s="1"/>
  <c r="C210" i="18"/>
  <c r="D210" i="18" s="1"/>
  <c r="C209" i="18"/>
  <c r="D209" i="18" s="1"/>
  <c r="D208" i="18"/>
  <c r="C208" i="18"/>
  <c r="D207" i="18"/>
  <c r="C207" i="18"/>
  <c r="D206" i="18"/>
  <c r="C206" i="18"/>
  <c r="C205" i="18"/>
  <c r="D205" i="18" s="1"/>
  <c r="C204" i="18"/>
  <c r="D204" i="18" s="1"/>
  <c r="C203" i="18"/>
  <c r="D203" i="18" s="1"/>
  <c r="C202" i="18"/>
  <c r="D202" i="18" s="1"/>
  <c r="C201" i="18"/>
  <c r="D201" i="18" s="1"/>
  <c r="D200" i="18"/>
  <c r="C200" i="18"/>
  <c r="C199" i="18"/>
  <c r="D199" i="18" s="1"/>
  <c r="D198" i="18"/>
  <c r="C198" i="18"/>
  <c r="C197" i="18"/>
  <c r="D197" i="18" s="1"/>
  <c r="C196" i="18"/>
  <c r="D196" i="18" s="1"/>
  <c r="D195" i="18"/>
  <c r="C195" i="18"/>
  <c r="D194" i="18"/>
  <c r="C194" i="18"/>
  <c r="C193" i="18"/>
  <c r="D193" i="18" s="1"/>
  <c r="C192" i="18"/>
  <c r="D192" i="18" s="1"/>
  <c r="C191" i="18"/>
  <c r="D191" i="18" s="1"/>
  <c r="C190" i="18"/>
  <c r="D190" i="18" s="1"/>
  <c r="C189" i="18"/>
  <c r="D189" i="18" s="1"/>
  <c r="D188" i="18"/>
  <c r="C188" i="18"/>
  <c r="C187" i="18"/>
  <c r="D187" i="18" s="1"/>
  <c r="C186" i="18"/>
  <c r="D186" i="18" s="1"/>
  <c r="D185" i="18"/>
  <c r="C185" i="18"/>
  <c r="C184" i="18"/>
  <c r="D184" i="18" s="1"/>
  <c r="C183" i="18"/>
  <c r="D183" i="18" s="1"/>
  <c r="D182" i="18"/>
  <c r="C182" i="18"/>
  <c r="C181" i="18"/>
  <c r="D181" i="18" s="1"/>
  <c r="C180" i="18"/>
  <c r="D180" i="18" s="1"/>
  <c r="C179" i="18"/>
  <c r="D179" i="18" s="1"/>
  <c r="C178" i="18"/>
  <c r="D178" i="18" s="1"/>
  <c r="C177" i="18"/>
  <c r="D177" i="18" s="1"/>
  <c r="D176" i="18"/>
  <c r="C176" i="18"/>
  <c r="C175" i="18"/>
  <c r="D175" i="18" s="1"/>
  <c r="D174" i="18"/>
  <c r="C174" i="18"/>
  <c r="C173" i="18"/>
  <c r="D173" i="18" s="1"/>
  <c r="D172" i="18"/>
  <c r="C172" i="18"/>
  <c r="C171" i="18"/>
  <c r="D171" i="18" s="1"/>
  <c r="D170" i="18"/>
  <c r="C170" i="18"/>
  <c r="C169" i="18"/>
  <c r="D169" i="18" s="1"/>
  <c r="C168" i="18"/>
  <c r="D168" i="18" s="1"/>
  <c r="C167" i="18"/>
  <c r="D167" i="18" s="1"/>
  <c r="C166" i="18"/>
  <c r="D166" i="18" s="1"/>
  <c r="C165" i="18"/>
  <c r="D165" i="18" s="1"/>
  <c r="D164" i="18"/>
  <c r="C164" i="18"/>
  <c r="C163" i="18"/>
  <c r="D163" i="18" s="1"/>
  <c r="D162" i="18"/>
  <c r="C162" i="18"/>
  <c r="D161" i="18"/>
  <c r="C161" i="18"/>
  <c r="C160" i="18"/>
  <c r="D160" i="18" s="1"/>
  <c r="D159" i="18"/>
  <c r="C159" i="18"/>
  <c r="D158" i="18"/>
  <c r="C158" i="18"/>
  <c r="C157" i="18"/>
  <c r="D157" i="18" s="1"/>
  <c r="C156" i="18"/>
  <c r="D156" i="18" s="1"/>
  <c r="C155" i="18"/>
  <c r="D155" i="18" s="1"/>
  <c r="C154" i="18"/>
  <c r="D154" i="18" s="1"/>
  <c r="C153" i="18"/>
  <c r="D153" i="18" s="1"/>
  <c r="D152" i="18"/>
  <c r="C152" i="18"/>
  <c r="C151" i="18"/>
  <c r="D151" i="18" s="1"/>
  <c r="D150" i="18"/>
  <c r="C150" i="18"/>
  <c r="D149" i="18"/>
  <c r="C149" i="18"/>
  <c r="D148" i="18"/>
  <c r="C148" i="18"/>
  <c r="C147" i="18"/>
  <c r="D147" i="18" s="1"/>
  <c r="D146" i="18"/>
  <c r="C146" i="18"/>
  <c r="C145" i="18"/>
  <c r="D145" i="18" s="1"/>
  <c r="C144" i="18"/>
  <c r="D144" i="18" s="1"/>
  <c r="D143" i="18"/>
  <c r="C143" i="18"/>
  <c r="C142" i="18"/>
  <c r="D142" i="18" s="1"/>
  <c r="C141" i="18"/>
  <c r="D141" i="18" s="1"/>
  <c r="D140" i="18"/>
  <c r="C140" i="18"/>
  <c r="C139" i="18"/>
  <c r="D139" i="18" s="1"/>
  <c r="C138" i="18"/>
  <c r="D138" i="18" s="1"/>
  <c r="C137" i="18"/>
  <c r="D137" i="18" s="1"/>
  <c r="D136" i="18"/>
  <c r="C136" i="18"/>
  <c r="D135" i="18"/>
  <c r="C135" i="18"/>
  <c r="D134" i="18"/>
  <c r="C134" i="18"/>
  <c r="C133" i="18"/>
  <c r="D133" i="18" s="1"/>
  <c r="C132" i="18"/>
  <c r="D132" i="18" s="1"/>
  <c r="C131" i="18"/>
  <c r="D131" i="18" s="1"/>
  <c r="C130" i="18"/>
  <c r="D130" i="18" s="1"/>
  <c r="C129" i="18"/>
  <c r="D129" i="18" s="1"/>
  <c r="D128" i="18"/>
  <c r="C128" i="18"/>
  <c r="C127" i="18"/>
  <c r="D127" i="18" s="1"/>
  <c r="D126" i="18"/>
  <c r="C126" i="18"/>
  <c r="C125" i="18"/>
  <c r="D125" i="18" s="1"/>
  <c r="C124" i="18"/>
  <c r="D124" i="18" s="1"/>
  <c r="D123" i="18"/>
  <c r="C123" i="18"/>
  <c r="D122" i="18"/>
  <c r="C122" i="18"/>
  <c r="C121" i="18"/>
  <c r="D121" i="18" s="1"/>
  <c r="D120" i="18"/>
  <c r="C120" i="18"/>
  <c r="C119" i="18"/>
  <c r="D119" i="18" s="1"/>
  <c r="C118" i="18"/>
  <c r="D118" i="18" s="1"/>
  <c r="C117" i="18"/>
  <c r="D117" i="18" s="1"/>
  <c r="D116" i="18"/>
  <c r="C116" i="18"/>
  <c r="C115" i="18"/>
  <c r="D115" i="18" s="1"/>
  <c r="C114" i="18"/>
  <c r="D114" i="18" s="1"/>
  <c r="D113" i="18"/>
  <c r="C113" i="18"/>
  <c r="C112" i="18"/>
  <c r="D112" i="18" s="1"/>
  <c r="C111" i="18"/>
  <c r="D111" i="18" s="1"/>
  <c r="D110" i="18"/>
  <c r="C110" i="18"/>
  <c r="C109" i="18"/>
  <c r="D109" i="18" s="1"/>
  <c r="C108" i="18"/>
  <c r="D108" i="18" s="1"/>
  <c r="C107" i="18"/>
  <c r="D107" i="18" s="1"/>
  <c r="C106" i="18"/>
  <c r="D106" i="18" s="1"/>
  <c r="D105" i="18"/>
  <c r="C105" i="18"/>
  <c r="D104" i="18"/>
  <c r="C104" i="18"/>
  <c r="C103" i="18"/>
  <c r="D103" i="18" s="1"/>
  <c r="D102" i="18"/>
  <c r="C102" i="18"/>
  <c r="C101" i="18"/>
  <c r="D101" i="18" s="1"/>
  <c r="D100" i="18"/>
  <c r="C100" i="18"/>
  <c r="D99" i="18"/>
  <c r="C99" i="18"/>
  <c r="D98" i="18"/>
  <c r="C98" i="18"/>
  <c r="C97" i="18"/>
  <c r="D97" i="18" s="1"/>
  <c r="C96" i="18"/>
  <c r="D96" i="18" s="1"/>
  <c r="C95" i="18"/>
  <c r="D95" i="18" s="1"/>
  <c r="C94" i="18"/>
  <c r="D94" i="18" s="1"/>
  <c r="C93" i="18"/>
  <c r="D93" i="18" s="1"/>
  <c r="D92" i="18"/>
  <c r="C92" i="18"/>
  <c r="C91" i="18"/>
  <c r="D91" i="18" s="1"/>
  <c r="D90" i="18"/>
  <c r="C90" i="18"/>
  <c r="D89" i="18"/>
  <c r="C89" i="18"/>
  <c r="C88" i="18"/>
  <c r="D88" i="18" s="1"/>
  <c r="D87" i="18"/>
  <c r="C87" i="18"/>
  <c r="D86" i="18"/>
  <c r="C86" i="18"/>
  <c r="C85" i="18"/>
  <c r="D85" i="18" s="1"/>
  <c r="C84" i="18"/>
  <c r="D84" i="18" s="1"/>
  <c r="C83" i="18"/>
  <c r="D83" i="18" s="1"/>
  <c r="C82" i="18"/>
  <c r="D82" i="18" s="1"/>
  <c r="C81" i="18"/>
  <c r="D81" i="18" s="1"/>
  <c r="D80" i="18"/>
  <c r="C80" i="18"/>
  <c r="C79" i="18"/>
  <c r="D79" i="18" s="1"/>
  <c r="C78" i="18"/>
  <c r="D78" i="18" s="1"/>
  <c r="D77" i="18"/>
  <c r="C77" i="18"/>
  <c r="D76" i="18"/>
  <c r="C76" i="18"/>
  <c r="C75" i="18"/>
  <c r="D75" i="18" s="1"/>
  <c r="D74" i="18"/>
  <c r="C74" i="18"/>
  <c r="C73" i="18"/>
  <c r="D73" i="18" s="1"/>
  <c r="C72" i="18"/>
  <c r="D72" i="18" s="1"/>
  <c r="C71" i="18"/>
  <c r="D71" i="18" s="1"/>
  <c r="C70" i="18"/>
  <c r="D70" i="18" s="1"/>
  <c r="C69" i="18"/>
  <c r="D69" i="18" s="1"/>
  <c r="D68" i="18"/>
  <c r="C68" i="18"/>
  <c r="C67" i="18"/>
  <c r="D67" i="18" s="1"/>
  <c r="C66" i="18"/>
  <c r="D66" i="18" s="1"/>
  <c r="C65" i="18"/>
  <c r="D65" i="18" s="1"/>
  <c r="D64" i="18"/>
  <c r="C64" i="18"/>
  <c r="D63" i="18"/>
  <c r="C63" i="18"/>
  <c r="D62" i="18"/>
  <c r="C62" i="18"/>
  <c r="C61" i="18"/>
  <c r="D61" i="18" s="1"/>
  <c r="C60" i="18"/>
  <c r="D60" i="18" s="1"/>
  <c r="C59" i="18"/>
  <c r="D59" i="18" s="1"/>
  <c r="C58" i="18"/>
  <c r="D58" i="18" s="1"/>
  <c r="C57" i="18"/>
  <c r="D57" i="18" s="1"/>
  <c r="D56" i="18"/>
  <c r="C56" i="18"/>
  <c r="C55" i="18"/>
  <c r="D55" i="18" s="1"/>
  <c r="D54" i="18"/>
  <c r="C54" i="18"/>
  <c r="C53" i="18"/>
  <c r="D53" i="18" s="1"/>
  <c r="C52" i="18"/>
  <c r="D52" i="18" s="1"/>
  <c r="D51" i="18"/>
  <c r="C51" i="18"/>
  <c r="D50" i="18"/>
  <c r="C50" i="18"/>
  <c r="C49" i="18"/>
  <c r="D49" i="18" s="1"/>
  <c r="D48" i="18"/>
  <c r="C48" i="18"/>
  <c r="D47" i="18"/>
  <c r="C47" i="18"/>
  <c r="D46" i="18"/>
  <c r="C46" i="18"/>
  <c r="D45" i="18"/>
  <c r="C45" i="18"/>
  <c r="D44" i="18"/>
  <c r="C44" i="18"/>
  <c r="C43" i="18"/>
  <c r="D43" i="18" s="1"/>
  <c r="D42" i="18"/>
  <c r="C42" i="18"/>
  <c r="C41" i="18"/>
  <c r="D41" i="18" s="1"/>
  <c r="C40" i="18"/>
  <c r="D40" i="18" s="1"/>
  <c r="D39" i="18"/>
  <c r="C39" i="18"/>
  <c r="D38" i="18"/>
  <c r="C38" i="18"/>
  <c r="C37" i="18"/>
  <c r="D37" i="18" s="1"/>
  <c r="D36" i="18"/>
  <c r="C36" i="18"/>
  <c r="C35" i="18"/>
  <c r="D35" i="18" s="1"/>
  <c r="D34" i="18"/>
  <c r="C34" i="18"/>
  <c r="D33" i="18"/>
  <c r="C33" i="18"/>
  <c r="D32" i="18"/>
  <c r="C32" i="18"/>
  <c r="C31" i="18"/>
  <c r="D31" i="18" s="1"/>
  <c r="D30" i="18"/>
  <c r="C30" i="18"/>
  <c r="C29" i="18"/>
  <c r="D29" i="18" s="1"/>
  <c r="C28" i="18"/>
  <c r="D28" i="18" s="1"/>
  <c r="D27" i="18"/>
  <c r="C27" i="18"/>
  <c r="D26" i="18"/>
  <c r="C26" i="18"/>
  <c r="C25" i="18"/>
  <c r="D25" i="18" s="1"/>
  <c r="D24" i="18"/>
  <c r="C24" i="18"/>
  <c r="C23" i="18"/>
  <c r="D23" i="18" s="1"/>
  <c r="C22" i="18"/>
  <c r="D22" i="18" s="1"/>
  <c r="D21" i="18"/>
  <c r="C21" i="18"/>
  <c r="D20" i="18"/>
  <c r="C20" i="18"/>
  <c r="C19" i="18"/>
  <c r="D19" i="18" s="1"/>
  <c r="D18" i="18"/>
  <c r="C18" i="18"/>
  <c r="C17" i="18"/>
  <c r="D17" i="18" s="1"/>
  <c r="C16" i="18"/>
  <c r="D16" i="18" s="1"/>
  <c r="D15" i="18"/>
  <c r="C15" i="18"/>
  <c r="D14" i="18"/>
  <c r="C14" i="18"/>
  <c r="C13" i="18"/>
  <c r="D13" i="18" s="1"/>
  <c r="D12" i="18"/>
  <c r="C12" i="18"/>
  <c r="C11" i="18"/>
  <c r="D11" i="18" s="1"/>
  <c r="C10" i="18"/>
  <c r="D10" i="18" s="1"/>
  <c r="D9" i="18"/>
  <c r="C9" i="18"/>
  <c r="D8" i="18"/>
  <c r="C8" i="18"/>
  <c r="C7" i="18"/>
  <c r="D7" i="18" s="1"/>
  <c r="D6" i="18"/>
  <c r="C6" i="18"/>
  <c r="C5" i="18"/>
  <c r="D5" i="18" s="1"/>
  <c r="C4" i="18"/>
  <c r="D4" i="18" s="1"/>
  <c r="D3" i="18"/>
  <c r="C3" i="18"/>
  <c r="N14" i="17"/>
  <c r="N13" i="17"/>
  <c r="N11" i="17"/>
  <c r="N10" i="17"/>
  <c r="N9" i="17"/>
  <c r="E8" i="17"/>
  <c r="E9" i="17"/>
  <c r="E10" i="17"/>
  <c r="E11" i="17"/>
  <c r="F11" i="17" s="1"/>
  <c r="E12" i="17"/>
  <c r="F12" i="17" s="1"/>
  <c r="E13" i="17"/>
  <c r="E14" i="17"/>
  <c r="F14" i="17" s="1"/>
  <c r="E15" i="17"/>
  <c r="F15" i="17" s="1"/>
  <c r="E16" i="17"/>
  <c r="F16" i="17" s="1"/>
  <c r="E17" i="17"/>
  <c r="E18" i="17"/>
  <c r="G18" i="17" s="1"/>
  <c r="E19" i="17"/>
  <c r="E20" i="17"/>
  <c r="E21" i="17"/>
  <c r="E22" i="17"/>
  <c r="E23" i="17"/>
  <c r="E24" i="17"/>
  <c r="F24" i="17" s="1"/>
  <c r="E25" i="17"/>
  <c r="F25" i="17" s="1"/>
  <c r="E26" i="17"/>
  <c r="F26" i="17" s="1"/>
  <c r="E27" i="17"/>
  <c r="F27" i="17" s="1"/>
  <c r="E28" i="17"/>
  <c r="F28" i="17" s="1"/>
  <c r="E29" i="17"/>
  <c r="F29" i="17" s="1"/>
  <c r="E30" i="17"/>
  <c r="F30" i="17" s="1"/>
  <c r="E31" i="17"/>
  <c r="E32" i="17"/>
  <c r="E33" i="17"/>
  <c r="E34" i="17"/>
  <c r="E35" i="17"/>
  <c r="G35" i="17" s="1"/>
  <c r="E36" i="17"/>
  <c r="F36" i="17" s="1"/>
  <c r="E37" i="17"/>
  <c r="G37" i="17" s="1"/>
  <c r="E38" i="17"/>
  <c r="E39" i="17"/>
  <c r="G39" i="17" s="1"/>
  <c r="E40" i="17"/>
  <c r="E41" i="17"/>
  <c r="F41" i="17" s="1"/>
  <c r="E42" i="17"/>
  <c r="F42" i="17" s="1"/>
  <c r="E43" i="17"/>
  <c r="E44" i="17"/>
  <c r="E45" i="17"/>
  <c r="E46" i="17"/>
  <c r="E47" i="17"/>
  <c r="E48" i="17"/>
  <c r="F48" i="17" s="1"/>
  <c r="E49" i="17"/>
  <c r="E50" i="17"/>
  <c r="E51" i="17"/>
  <c r="E52" i="17"/>
  <c r="E53" i="17"/>
  <c r="G53" i="17" s="1"/>
  <c r="E54" i="17"/>
  <c r="E55" i="17"/>
  <c r="G55" i="17" s="1"/>
  <c r="E56" i="17"/>
  <c r="E57" i="17"/>
  <c r="E58" i="17"/>
  <c r="E59" i="17"/>
  <c r="E60" i="17"/>
  <c r="E61" i="17"/>
  <c r="F61" i="17" s="1"/>
  <c r="E62" i="17"/>
  <c r="G62" i="17" s="1"/>
  <c r="E63" i="17"/>
  <c r="E64" i="17"/>
  <c r="E65" i="17"/>
  <c r="E66" i="17"/>
  <c r="F66" i="17" s="1"/>
  <c r="E67" i="17"/>
  <c r="E68" i="17"/>
  <c r="E69" i="17"/>
  <c r="E70" i="17"/>
  <c r="E71" i="17"/>
  <c r="E72" i="17"/>
  <c r="E73" i="17"/>
  <c r="E74" i="17"/>
  <c r="E75" i="17"/>
  <c r="G75" i="17" s="1"/>
  <c r="E76" i="17"/>
  <c r="G76" i="17" s="1"/>
  <c r="E77" i="17"/>
  <c r="G77" i="17" s="1"/>
  <c r="E78" i="17"/>
  <c r="G78" i="17" s="1"/>
  <c r="E79" i="17"/>
  <c r="G79" i="17" s="1"/>
  <c r="E80" i="17"/>
  <c r="E81" i="17"/>
  <c r="E82" i="17"/>
  <c r="E83" i="17"/>
  <c r="G83" i="17" s="1"/>
  <c r="E84" i="17"/>
  <c r="F84" i="17" s="1"/>
  <c r="E85" i="17"/>
  <c r="E86" i="17"/>
  <c r="F86" i="17" s="1"/>
  <c r="E87" i="17"/>
  <c r="E88" i="17"/>
  <c r="E89" i="17"/>
  <c r="E90" i="17"/>
  <c r="F90" i="17" s="1"/>
  <c r="E91" i="17"/>
  <c r="E92" i="17"/>
  <c r="E93" i="17"/>
  <c r="E94" i="17"/>
  <c r="E95" i="17"/>
  <c r="G95" i="17" s="1"/>
  <c r="E96" i="17"/>
  <c r="F96" i="17" s="1"/>
  <c r="E97" i="17"/>
  <c r="F97" i="17" s="1"/>
  <c r="E98" i="17"/>
  <c r="E99" i="17"/>
  <c r="E100" i="17"/>
  <c r="E101" i="17"/>
  <c r="E102" i="17"/>
  <c r="E103" i="17"/>
  <c r="E104" i="17"/>
  <c r="E105" i="17"/>
  <c r="E106" i="17"/>
  <c r="E107" i="17"/>
  <c r="G107" i="17" s="1"/>
  <c r="E108" i="17"/>
  <c r="F108" i="17" s="1"/>
  <c r="E109" i="17"/>
  <c r="G109" i="17" s="1"/>
  <c r="E110" i="17"/>
  <c r="F110" i="17" s="1"/>
  <c r="E111" i="17"/>
  <c r="E112" i="17"/>
  <c r="E113" i="17"/>
  <c r="F113" i="17" s="1"/>
  <c r="E114" i="17"/>
  <c r="F114" i="17" s="1"/>
  <c r="E115" i="17"/>
  <c r="E116" i="17"/>
  <c r="E117" i="17"/>
  <c r="E118" i="17"/>
  <c r="E119" i="17"/>
  <c r="E120" i="17"/>
  <c r="F120" i="17" s="1"/>
  <c r="E121" i="17"/>
  <c r="G121" i="17" s="1"/>
  <c r="E122" i="17"/>
  <c r="E123" i="17"/>
  <c r="G123" i="17" s="1"/>
  <c r="E124" i="17"/>
  <c r="G124" i="17" s="1"/>
  <c r="E125" i="17"/>
  <c r="E126" i="17"/>
  <c r="E127" i="17"/>
  <c r="G127" i="17" s="1"/>
  <c r="E128" i="17"/>
  <c r="E129" i="17"/>
  <c r="E130" i="17"/>
  <c r="E131" i="17"/>
  <c r="G131" i="17" s="1"/>
  <c r="E132" i="17"/>
  <c r="F132" i="17" s="1"/>
  <c r="E133" i="17"/>
  <c r="F133" i="17" s="1"/>
  <c r="E134" i="17"/>
  <c r="F134" i="17" s="1"/>
  <c r="E135" i="17"/>
  <c r="F135" i="17" s="1"/>
  <c r="E136" i="17"/>
  <c r="E137" i="17"/>
  <c r="E138" i="17"/>
  <c r="E139" i="17"/>
  <c r="E140" i="17"/>
  <c r="E141" i="17"/>
  <c r="E142" i="17"/>
  <c r="E143" i="17"/>
  <c r="E144" i="17"/>
  <c r="E145" i="17"/>
  <c r="G145" i="17" s="1"/>
  <c r="E146" i="17"/>
  <c r="E147" i="17"/>
  <c r="G147" i="17" s="1"/>
  <c r="E148" i="17"/>
  <c r="E149" i="17"/>
  <c r="G149" i="17" s="1"/>
  <c r="E150" i="17"/>
  <c r="E151" i="17"/>
  <c r="E152" i="17"/>
  <c r="E153" i="17"/>
  <c r="E154" i="17"/>
  <c r="E155" i="17"/>
  <c r="G155" i="17" s="1"/>
  <c r="E156" i="17"/>
  <c r="E157" i="17"/>
  <c r="E158" i="17"/>
  <c r="G158" i="17" s="1"/>
  <c r="E159" i="17"/>
  <c r="G159" i="17" s="1"/>
  <c r="E160" i="17"/>
  <c r="E161" i="17"/>
  <c r="F161" i="17" s="1"/>
  <c r="E162" i="17"/>
  <c r="E163" i="17"/>
  <c r="G163" i="17" s="1"/>
  <c r="E164" i="17"/>
  <c r="E165" i="17"/>
  <c r="E166" i="17"/>
  <c r="E167" i="17"/>
  <c r="F167" i="17" s="1"/>
  <c r="E168" i="17"/>
  <c r="F168" i="17" s="1"/>
  <c r="E169" i="17"/>
  <c r="F169" i="17" s="1"/>
  <c r="E170" i="17"/>
  <c r="E171" i="17"/>
  <c r="E172" i="17"/>
  <c r="E173" i="17"/>
  <c r="E174" i="17"/>
  <c r="E175" i="17"/>
  <c r="E176" i="17"/>
  <c r="E177" i="17"/>
  <c r="E178" i="17"/>
  <c r="E179" i="17"/>
  <c r="G179" i="17" s="1"/>
  <c r="E180" i="17"/>
  <c r="F180" i="17" s="1"/>
  <c r="E181" i="17"/>
  <c r="E182" i="17"/>
  <c r="G182" i="17" s="1"/>
  <c r="E183" i="17"/>
  <c r="F183" i="17" s="1"/>
  <c r="E184" i="17"/>
  <c r="E185" i="17"/>
  <c r="E186" i="17"/>
  <c r="F186" i="17" s="1"/>
  <c r="E187" i="17"/>
  <c r="G187" i="17" s="1"/>
  <c r="E188" i="17"/>
  <c r="E189" i="17"/>
  <c r="E190" i="17"/>
  <c r="E191" i="17"/>
  <c r="E192" i="17"/>
  <c r="F192" i="17" s="1"/>
  <c r="E193" i="17"/>
  <c r="G193" i="17" s="1"/>
  <c r="E194" i="17"/>
  <c r="E195" i="17"/>
  <c r="E196" i="17"/>
  <c r="E197" i="17"/>
  <c r="E198" i="17"/>
  <c r="E199" i="17"/>
  <c r="E200" i="17"/>
  <c r="E201" i="17"/>
  <c r="E202" i="17"/>
  <c r="E203" i="17"/>
  <c r="E204" i="17"/>
  <c r="F204" i="17" s="1"/>
  <c r="E205" i="17"/>
  <c r="E206" i="17"/>
  <c r="G206" i="17" s="1"/>
  <c r="E207" i="17"/>
  <c r="G207" i="17" s="1"/>
  <c r="E208" i="17"/>
  <c r="G208" i="17" s="1"/>
  <c r="E209" i="17"/>
  <c r="G209" i="17" s="1"/>
  <c r="E210" i="17"/>
  <c r="E211" i="17"/>
  <c r="E212" i="17"/>
  <c r="E213" i="17"/>
  <c r="E214" i="17"/>
  <c r="E215" i="17"/>
  <c r="F215" i="17" s="1"/>
  <c r="E216" i="17"/>
  <c r="E217" i="17"/>
  <c r="F217" i="17" s="1"/>
  <c r="E218" i="17"/>
  <c r="E219" i="17"/>
  <c r="E220" i="17"/>
  <c r="E221" i="17"/>
  <c r="G221" i="17" s="1"/>
  <c r="E222" i="17"/>
  <c r="F222" i="17" s="1"/>
  <c r="E223" i="17"/>
  <c r="G223" i="17" s="1"/>
  <c r="E224" i="17"/>
  <c r="E225" i="17"/>
  <c r="E226" i="17"/>
  <c r="E227" i="17"/>
  <c r="G227" i="17" s="1"/>
  <c r="E228" i="17"/>
  <c r="F228" i="17" s="1"/>
  <c r="E229" i="17"/>
  <c r="G229" i="17" s="1"/>
  <c r="E230" i="17"/>
  <c r="E231" i="17"/>
  <c r="F231" i="17" s="1"/>
  <c r="E232" i="17"/>
  <c r="E233" i="17"/>
  <c r="F233" i="17" s="1"/>
  <c r="E234" i="17"/>
  <c r="E235" i="17"/>
  <c r="E236" i="17"/>
  <c r="E237" i="17"/>
  <c r="E238" i="17"/>
  <c r="E239" i="17"/>
  <c r="F239" i="17" s="1"/>
  <c r="E240" i="17"/>
  <c r="E241" i="17"/>
  <c r="G241" i="17" s="1"/>
  <c r="E242" i="17"/>
  <c r="G242" i="17" s="1"/>
  <c r="E243" i="17"/>
  <c r="E244" i="17"/>
  <c r="E245" i="17"/>
  <c r="G245" i="17" s="1"/>
  <c r="E246" i="17"/>
  <c r="G246" i="17" s="1"/>
  <c r="E247" i="17"/>
  <c r="G247" i="17" s="1"/>
  <c r="E248" i="17"/>
  <c r="E249" i="17"/>
  <c r="E250" i="17"/>
  <c r="E251" i="17"/>
  <c r="E252" i="17"/>
  <c r="F252" i="17" s="1"/>
  <c r="E253" i="17"/>
  <c r="E254" i="17"/>
  <c r="E255" i="17"/>
  <c r="E256" i="17"/>
  <c r="E257" i="17"/>
  <c r="F257" i="17" s="1"/>
  <c r="E258" i="17"/>
  <c r="F258" i="17" s="1"/>
  <c r="E259" i="17"/>
  <c r="E260" i="17"/>
  <c r="E261" i="17"/>
  <c r="E262" i="17"/>
  <c r="E263" i="17"/>
  <c r="F263" i="17" s="1"/>
  <c r="E264" i="17"/>
  <c r="F264" i="17" s="1"/>
  <c r="E265" i="17"/>
  <c r="G265" i="17" s="1"/>
  <c r="E266" i="17"/>
  <c r="E267" i="17"/>
  <c r="G267" i="17" s="1"/>
  <c r="E268" i="17"/>
  <c r="E269" i="17"/>
  <c r="E270" i="17"/>
  <c r="E271" i="17"/>
  <c r="E272" i="17"/>
  <c r="E273" i="17"/>
  <c r="E274" i="17"/>
  <c r="E275" i="17"/>
  <c r="E276" i="17"/>
  <c r="F276" i="17" s="1"/>
  <c r="E277" i="17"/>
  <c r="F277" i="17" s="1"/>
  <c r="E278" i="17"/>
  <c r="F278" i="17" s="1"/>
  <c r="E279" i="17"/>
  <c r="F279" i="17" s="1"/>
  <c r="E280" i="17"/>
  <c r="E281" i="17"/>
  <c r="E282" i="17"/>
  <c r="E283" i="17"/>
  <c r="E284" i="17"/>
  <c r="E285" i="17"/>
  <c r="E286" i="17"/>
  <c r="E287" i="17"/>
  <c r="E288" i="17"/>
  <c r="F288" i="17" s="1"/>
  <c r="E289" i="17"/>
  <c r="F289" i="17" s="1"/>
  <c r="E290" i="17"/>
  <c r="F290" i="17" s="1"/>
  <c r="E291" i="17"/>
  <c r="F291" i="17" s="1"/>
  <c r="E292" i="17"/>
  <c r="F292" i="17" s="1"/>
  <c r="E293" i="17"/>
  <c r="G293" i="17" s="1"/>
  <c r="E294" i="17"/>
  <c r="E295" i="17"/>
  <c r="E296" i="17"/>
  <c r="E297" i="17"/>
  <c r="E298" i="17"/>
  <c r="E299" i="17"/>
  <c r="G299" i="17" s="1"/>
  <c r="E300" i="17"/>
  <c r="E301" i="17"/>
  <c r="G301" i="17" s="1"/>
  <c r="E302" i="17"/>
  <c r="E303" i="17"/>
  <c r="E304" i="17"/>
  <c r="E305" i="17"/>
  <c r="E306" i="17"/>
  <c r="E307" i="17"/>
  <c r="E308" i="17"/>
  <c r="E309" i="17"/>
  <c r="E310" i="17"/>
  <c r="E311" i="17"/>
  <c r="G311" i="17" s="1"/>
  <c r="E312" i="17"/>
  <c r="E313" i="17"/>
  <c r="E314" i="17"/>
  <c r="F314" i="17" s="1"/>
  <c r="E315" i="17"/>
  <c r="G315" i="17" s="1"/>
  <c r="E316" i="17"/>
  <c r="F316" i="17" s="1"/>
  <c r="E317" i="17"/>
  <c r="E318" i="17"/>
  <c r="E319" i="17"/>
  <c r="G319" i="17" s="1"/>
  <c r="E320" i="17"/>
  <c r="E321" i="17"/>
  <c r="G321" i="17" s="1"/>
  <c r="E322" i="17"/>
  <c r="E323" i="17"/>
  <c r="F323" i="17" s="1"/>
  <c r="E324" i="17"/>
  <c r="F324" i="17" s="1"/>
  <c r="E325" i="17"/>
  <c r="G325" i="17" s="1"/>
  <c r="E326" i="17"/>
  <c r="E327" i="17"/>
  <c r="E328" i="17"/>
  <c r="G328" i="17" s="1"/>
  <c r="E329" i="17"/>
  <c r="G329" i="17" s="1"/>
  <c r="E330" i="17"/>
  <c r="E331" i="17"/>
  <c r="E332" i="17"/>
  <c r="E333" i="17"/>
  <c r="E334" i="17"/>
  <c r="E335" i="17"/>
  <c r="E336" i="17"/>
  <c r="F336" i="17" s="1"/>
  <c r="E337" i="17"/>
  <c r="G337" i="17" s="1"/>
  <c r="E338" i="17"/>
  <c r="E339" i="17"/>
  <c r="G339" i="17" s="1"/>
  <c r="E340" i="17"/>
  <c r="F340" i="17" s="1"/>
  <c r="E341" i="17"/>
  <c r="E342" i="17"/>
  <c r="F342" i="17" s="1"/>
  <c r="E343" i="17"/>
  <c r="E344" i="17"/>
  <c r="E345" i="17"/>
  <c r="E346" i="17"/>
  <c r="E347" i="17"/>
  <c r="E348" i="17"/>
  <c r="E349" i="17"/>
  <c r="F349" i="17" s="1"/>
  <c r="E350" i="17"/>
  <c r="E351" i="17"/>
  <c r="E352" i="17"/>
  <c r="G352" i="17" s="1"/>
  <c r="E353" i="17"/>
  <c r="E354" i="17"/>
  <c r="E355" i="17"/>
  <c r="G355" i="17" s="1"/>
  <c r="E356" i="17"/>
  <c r="E357" i="17"/>
  <c r="E358" i="17"/>
  <c r="E359" i="17"/>
  <c r="E360" i="17"/>
  <c r="E361" i="17"/>
  <c r="E362" i="17"/>
  <c r="F362" i="17" s="1"/>
  <c r="E363" i="17"/>
  <c r="F363" i="17" s="1"/>
  <c r="E364" i="17"/>
  <c r="E365" i="17"/>
  <c r="F365" i="17" s="1"/>
  <c r="E366" i="17"/>
  <c r="E367" i="17"/>
  <c r="E368" i="17"/>
  <c r="E369" i="17"/>
  <c r="E370" i="17"/>
  <c r="E371" i="17"/>
  <c r="E372" i="17"/>
  <c r="F372" i="17" s="1"/>
  <c r="E373" i="17"/>
  <c r="G373" i="17" s="1"/>
  <c r="E374" i="17"/>
  <c r="E375" i="17"/>
  <c r="E376" i="17"/>
  <c r="G376" i="17" s="1"/>
  <c r="E377" i="17"/>
  <c r="G377" i="17" s="1"/>
  <c r="E378" i="17"/>
  <c r="G378" i="17" s="1"/>
  <c r="E379" i="17"/>
  <c r="G379" i="17" s="1"/>
  <c r="E380" i="17"/>
  <c r="E381" i="17"/>
  <c r="E382" i="17"/>
  <c r="E383" i="17"/>
  <c r="F383" i="17" s="1"/>
  <c r="E384" i="17"/>
  <c r="F384" i="17" s="1"/>
  <c r="E385" i="17"/>
  <c r="F385" i="17" s="1"/>
  <c r="E386" i="17"/>
  <c r="E387" i="17"/>
  <c r="E388" i="17"/>
  <c r="E389" i="17"/>
  <c r="E390" i="17"/>
  <c r="F390" i="17" s="1"/>
  <c r="E391" i="17"/>
  <c r="G391" i="17" s="1"/>
  <c r="E392" i="17"/>
  <c r="E393" i="17"/>
  <c r="E394" i="17"/>
  <c r="E395" i="17"/>
  <c r="G395" i="17" s="1"/>
  <c r="E396" i="17"/>
  <c r="E397" i="17"/>
  <c r="F397" i="17" s="1"/>
  <c r="E398" i="17"/>
  <c r="G398" i="17" s="1"/>
  <c r="E399" i="17"/>
  <c r="E400" i="17"/>
  <c r="E401" i="17"/>
  <c r="E402" i="17"/>
  <c r="F402" i="17" s="1"/>
  <c r="E403" i="17"/>
  <c r="E404" i="17"/>
  <c r="E405" i="17"/>
  <c r="E406" i="17"/>
  <c r="E407" i="17"/>
  <c r="G407" i="17" s="1"/>
  <c r="E408" i="17"/>
  <c r="F408" i="17" s="1"/>
  <c r="E409" i="17"/>
  <c r="G409" i="17" s="1"/>
  <c r="E410" i="17"/>
  <c r="E411" i="17"/>
  <c r="G411" i="17" s="1"/>
  <c r="E412" i="17"/>
  <c r="E413" i="17"/>
  <c r="G413" i="17" s="1"/>
  <c r="E414" i="17"/>
  <c r="F414" i="17" s="1"/>
  <c r="E415" i="17"/>
  <c r="E416" i="17"/>
  <c r="E417" i="17"/>
  <c r="E418" i="17"/>
  <c r="E419" i="17"/>
  <c r="F419" i="17" s="1"/>
  <c r="E420" i="17"/>
  <c r="F420" i="17" s="1"/>
  <c r="E421" i="17"/>
  <c r="F421" i="17" s="1"/>
  <c r="E422" i="17"/>
  <c r="G422" i="17" s="1"/>
  <c r="E423" i="17"/>
  <c r="E424" i="17"/>
  <c r="G424" i="17" s="1"/>
  <c r="E425" i="17"/>
  <c r="E426" i="17"/>
  <c r="E427" i="17"/>
  <c r="E428" i="17"/>
  <c r="E429" i="17"/>
  <c r="E430" i="17"/>
  <c r="E431" i="17"/>
  <c r="E432" i="17"/>
  <c r="E433" i="17"/>
  <c r="E434" i="17"/>
  <c r="F434" i="17" s="1"/>
  <c r="E435" i="17"/>
  <c r="E436" i="17"/>
  <c r="E437" i="17"/>
  <c r="G437" i="17" s="1"/>
  <c r="E438" i="17"/>
  <c r="E439" i="17"/>
  <c r="G439" i="17" s="1"/>
  <c r="E440" i="17"/>
  <c r="E441" i="17"/>
  <c r="E442" i="17"/>
  <c r="E443" i="17"/>
  <c r="G443" i="17" s="1"/>
  <c r="E444" i="17"/>
  <c r="F444" i="17" s="1"/>
  <c r="E445" i="17"/>
  <c r="G445" i="17" s="1"/>
  <c r="E446" i="17"/>
  <c r="E447" i="17"/>
  <c r="E448" i="17"/>
  <c r="E449" i="17"/>
  <c r="F449" i="17" s="1"/>
  <c r="E450" i="17"/>
  <c r="F450" i="17" s="1"/>
  <c r="E451" i="17"/>
  <c r="E452" i="17"/>
  <c r="E453" i="17"/>
  <c r="G453" i="17" s="1"/>
  <c r="E454" i="17"/>
  <c r="E455" i="17"/>
  <c r="F455" i="17" s="1"/>
  <c r="E456" i="17"/>
  <c r="F456" i="17" s="1"/>
  <c r="E457" i="17"/>
  <c r="G457" i="17" s="1"/>
  <c r="E458" i="17"/>
  <c r="G458" i="17" s="1"/>
  <c r="E459" i="17"/>
  <c r="G459" i="17" s="1"/>
  <c r="E460" i="17"/>
  <c r="G460" i="17" s="1"/>
  <c r="E461" i="17"/>
  <c r="E462" i="17"/>
  <c r="E463" i="17"/>
  <c r="E464" i="17"/>
  <c r="E465" i="17"/>
  <c r="G465" i="17" s="1"/>
  <c r="E466" i="17"/>
  <c r="E467" i="17"/>
  <c r="E468" i="17"/>
  <c r="F468" i="17" s="1"/>
  <c r="E469" i="17"/>
  <c r="F469" i="17" s="1"/>
  <c r="E470" i="17"/>
  <c r="E471" i="17"/>
  <c r="F471" i="17" s="1"/>
  <c r="E472" i="17"/>
  <c r="F472" i="17" s="1"/>
  <c r="E473" i="17"/>
  <c r="F473" i="17" s="1"/>
  <c r="E474" i="17"/>
  <c r="G474" i="17" s="1"/>
  <c r="E475" i="17"/>
  <c r="E476" i="17"/>
  <c r="E477" i="17"/>
  <c r="E478" i="17"/>
  <c r="E479" i="17"/>
  <c r="E480" i="17"/>
  <c r="E481" i="17"/>
  <c r="E482" i="17"/>
  <c r="E483" i="17"/>
  <c r="E484" i="17"/>
  <c r="G484" i="17" s="1"/>
  <c r="E485" i="17"/>
  <c r="G485" i="17" s="1"/>
  <c r="E486" i="17"/>
  <c r="E487" i="17"/>
  <c r="E488" i="17"/>
  <c r="E489" i="17"/>
  <c r="E490" i="17"/>
  <c r="E491" i="17"/>
  <c r="E492" i="17"/>
  <c r="F492" i="17" s="1"/>
  <c r="E493" i="17"/>
  <c r="E494" i="17"/>
  <c r="E495" i="17"/>
  <c r="E496" i="17"/>
  <c r="E497" i="17"/>
  <c r="E498" i="17"/>
  <c r="G498" i="17" s="1"/>
  <c r="E499" i="17"/>
  <c r="E500" i="17"/>
  <c r="E501" i="17"/>
  <c r="E502" i="17"/>
  <c r="E503" i="17"/>
  <c r="E504" i="17"/>
  <c r="E505" i="17"/>
  <c r="G505" i="17" s="1"/>
  <c r="E506" i="17"/>
  <c r="E507" i="17"/>
  <c r="G507" i="17" s="1"/>
  <c r="E508" i="17"/>
  <c r="E509" i="17"/>
  <c r="E510" i="17"/>
  <c r="E511" i="17"/>
  <c r="E512" i="17"/>
  <c r="E513" i="17"/>
  <c r="E514" i="17"/>
  <c r="E515" i="17"/>
  <c r="E516" i="17"/>
  <c r="F516" i="17" s="1"/>
  <c r="E517" i="17"/>
  <c r="G517" i="17" s="1"/>
  <c r="E518" i="17"/>
  <c r="G518" i="17" s="1"/>
  <c r="E519" i="17"/>
  <c r="E520" i="17"/>
  <c r="G520" i="17" s="1"/>
  <c r="E521" i="17"/>
  <c r="G521" i="17" s="1"/>
  <c r="E522" i="17"/>
  <c r="G522" i="17" s="1"/>
  <c r="E523" i="17"/>
  <c r="E524" i="17"/>
  <c r="E525" i="17"/>
  <c r="E526" i="17"/>
  <c r="E527" i="17"/>
  <c r="F527" i="17" s="1"/>
  <c r="E528" i="17"/>
  <c r="E529" i="17"/>
  <c r="F529" i="17" s="1"/>
  <c r="E530" i="17"/>
  <c r="E531" i="17"/>
  <c r="E532" i="17"/>
  <c r="E533" i="17"/>
  <c r="E534" i="17"/>
  <c r="E535" i="17"/>
  <c r="E536" i="17"/>
  <c r="E537" i="17"/>
  <c r="G537" i="17" s="1"/>
  <c r="E538" i="17"/>
  <c r="E539" i="17"/>
  <c r="F539" i="17" s="1"/>
  <c r="E540" i="17"/>
  <c r="F540" i="17" s="1"/>
  <c r="E541" i="17"/>
  <c r="G541" i="17" s="1"/>
  <c r="E542" i="17"/>
  <c r="F542" i="17" s="1"/>
  <c r="E543" i="17"/>
  <c r="E544" i="17"/>
  <c r="E545" i="17"/>
  <c r="F545" i="17" s="1"/>
  <c r="E546" i="17"/>
  <c r="G546" i="17" s="1"/>
  <c r="E547" i="17"/>
  <c r="E548" i="17"/>
  <c r="E549" i="17"/>
  <c r="E550" i="17"/>
  <c r="E551" i="17"/>
  <c r="E552" i="17"/>
  <c r="F552" i="17" s="1"/>
  <c r="E553" i="17"/>
  <c r="G553" i="17" s="1"/>
  <c r="E554" i="17"/>
  <c r="E555" i="17"/>
  <c r="E556" i="17"/>
  <c r="E557" i="17"/>
  <c r="E558" i="17"/>
  <c r="E559" i="17"/>
  <c r="E560" i="17"/>
  <c r="E561" i="17"/>
  <c r="E562" i="17"/>
  <c r="E563" i="17"/>
  <c r="F563" i="17" s="1"/>
  <c r="E564" i="17"/>
  <c r="E565" i="17"/>
  <c r="G565" i="17" s="1"/>
  <c r="E566" i="17"/>
  <c r="F566" i="17" s="1"/>
  <c r="E567" i="17"/>
  <c r="F567" i="17" s="1"/>
  <c r="E568" i="17"/>
  <c r="E569" i="17"/>
  <c r="G569" i="17" s="1"/>
  <c r="E570" i="17"/>
  <c r="G570" i="17" s="1"/>
  <c r="E571" i="17"/>
  <c r="E572" i="17"/>
  <c r="E573" i="17"/>
  <c r="E574" i="17"/>
  <c r="E575" i="17"/>
  <c r="F575" i="17" s="1"/>
  <c r="E576" i="17"/>
  <c r="E577" i="17"/>
  <c r="F577" i="17" s="1"/>
  <c r="E578" i="17"/>
  <c r="E579" i="17"/>
  <c r="E580" i="17"/>
  <c r="E581" i="17"/>
  <c r="E582" i="17"/>
  <c r="E583" i="17"/>
  <c r="E584" i="17"/>
  <c r="E585" i="17"/>
  <c r="E586" i="17"/>
  <c r="E587" i="17"/>
  <c r="G587" i="17" s="1"/>
  <c r="E588" i="17"/>
  <c r="F588" i="17" s="1"/>
  <c r="E589" i="17"/>
  <c r="G589" i="17" s="1"/>
  <c r="E590" i="17"/>
  <c r="G590" i="17" s="1"/>
  <c r="E591" i="17"/>
  <c r="F591" i="17" s="1"/>
  <c r="E592" i="17"/>
  <c r="E593" i="17"/>
  <c r="E594" i="17"/>
  <c r="E595" i="17"/>
  <c r="E596" i="17"/>
  <c r="E597" i="17"/>
  <c r="E598" i="17"/>
  <c r="E599" i="17"/>
  <c r="E600" i="17"/>
  <c r="F600" i="17" s="1"/>
  <c r="E601" i="17"/>
  <c r="G601" i="17" s="1"/>
  <c r="E602" i="17"/>
  <c r="E603" i="17"/>
  <c r="E604" i="17"/>
  <c r="G604" i="17" s="1"/>
  <c r="E605" i="17"/>
  <c r="G605" i="17" s="1"/>
  <c r="E606" i="17"/>
  <c r="E607" i="17"/>
  <c r="E608" i="17"/>
  <c r="E609" i="17"/>
  <c r="G609" i="17" s="1"/>
  <c r="E610" i="17"/>
  <c r="E611" i="17"/>
  <c r="E612" i="17"/>
  <c r="F612" i="17" s="1"/>
  <c r="E613" i="17"/>
  <c r="E614" i="17"/>
  <c r="E615" i="17"/>
  <c r="F615" i="17" s="1"/>
  <c r="E616" i="17"/>
  <c r="F616" i="17" s="1"/>
  <c r="E617" i="17"/>
  <c r="F617" i="17" s="1"/>
  <c r="E618" i="17"/>
  <c r="F618" i="17" s="1"/>
  <c r="E619" i="17"/>
  <c r="E620" i="17"/>
  <c r="E621" i="17"/>
  <c r="G621" i="17" s="1"/>
  <c r="E622" i="17"/>
  <c r="E623" i="17"/>
  <c r="E624" i="17"/>
  <c r="F624" i="17" s="1"/>
  <c r="E625" i="17"/>
  <c r="E626" i="17"/>
  <c r="G626" i="17" s="1"/>
  <c r="E627" i="17"/>
  <c r="E628" i="17"/>
  <c r="G628" i="17" s="1"/>
  <c r="E629" i="17"/>
  <c r="G629" i="17" s="1"/>
  <c r="E630" i="17"/>
  <c r="G630" i="17" s="1"/>
  <c r="E631" i="17"/>
  <c r="G631" i="17" s="1"/>
  <c r="E632" i="17"/>
  <c r="E633" i="17"/>
  <c r="E634" i="17"/>
  <c r="E635" i="17"/>
  <c r="E636" i="17"/>
  <c r="F636" i="17" s="1"/>
  <c r="E637" i="17"/>
  <c r="E638" i="17"/>
  <c r="F638" i="17" s="1"/>
  <c r="E639" i="17"/>
  <c r="E640" i="17"/>
  <c r="F640" i="17" s="1"/>
  <c r="E641" i="17"/>
  <c r="E642" i="17"/>
  <c r="E643" i="17"/>
  <c r="E644" i="17"/>
  <c r="E645" i="17"/>
  <c r="E646" i="17"/>
  <c r="E647" i="17"/>
  <c r="G647" i="17" s="1"/>
  <c r="E648" i="17"/>
  <c r="E649" i="17"/>
  <c r="G649" i="17" s="1"/>
  <c r="E650" i="17"/>
  <c r="E651" i="17"/>
  <c r="E652" i="17"/>
  <c r="G652" i="17" s="1"/>
  <c r="E653" i="17"/>
  <c r="E654" i="17"/>
  <c r="E655" i="17"/>
  <c r="E656" i="17"/>
  <c r="E657" i="17"/>
  <c r="E658" i="17"/>
  <c r="E659" i="17"/>
  <c r="G659" i="17" s="1"/>
  <c r="E660" i="17"/>
  <c r="F660" i="17" s="1"/>
  <c r="E661" i="17"/>
  <c r="G661" i="17" s="1"/>
  <c r="E662" i="17"/>
  <c r="E663" i="17"/>
  <c r="E664" i="17"/>
  <c r="G664" i="17" s="1"/>
  <c r="E665" i="17"/>
  <c r="F665" i="17" s="1"/>
  <c r="E666" i="17"/>
  <c r="G666" i="17" s="1"/>
  <c r="E667" i="17"/>
  <c r="G667" i="17" s="1"/>
  <c r="E668" i="17"/>
  <c r="E669" i="17"/>
  <c r="E670" i="17"/>
  <c r="E671" i="17"/>
  <c r="E672" i="17"/>
  <c r="E673" i="17"/>
  <c r="F673" i="17" s="1"/>
  <c r="E674" i="17"/>
  <c r="E675" i="17"/>
  <c r="E676" i="17"/>
  <c r="E677" i="17"/>
  <c r="E678" i="17"/>
  <c r="E679" i="17"/>
  <c r="E680" i="17"/>
  <c r="E681" i="17"/>
  <c r="E682" i="17"/>
  <c r="E683" i="17"/>
  <c r="F683" i="17" s="1"/>
  <c r="E684" i="17"/>
  <c r="F684" i="17" s="1"/>
  <c r="E685" i="17"/>
  <c r="F685" i="17" s="1"/>
  <c r="E686" i="17"/>
  <c r="E687" i="17"/>
  <c r="G687" i="17" s="1"/>
  <c r="E688" i="17"/>
  <c r="F688" i="17" s="1"/>
  <c r="E689" i="17"/>
  <c r="E690" i="17"/>
  <c r="G690" i="17" s="1"/>
  <c r="E691" i="17"/>
  <c r="G691" i="17" s="1"/>
  <c r="E692" i="17"/>
  <c r="E693" i="17"/>
  <c r="E694" i="17"/>
  <c r="E695" i="17"/>
  <c r="G695" i="17" s="1"/>
  <c r="E696" i="17"/>
  <c r="F696" i="17" s="1"/>
  <c r="E697" i="17"/>
  <c r="G697" i="17" s="1"/>
  <c r="E698" i="17"/>
  <c r="E699" i="17"/>
  <c r="E700" i="17"/>
  <c r="E701" i="17"/>
  <c r="E702" i="17"/>
  <c r="E703" i="17"/>
  <c r="E704" i="17"/>
  <c r="E705" i="17"/>
  <c r="E706" i="17"/>
  <c r="E707" i="17"/>
  <c r="F707" i="17" s="1"/>
  <c r="E708" i="17"/>
  <c r="F708" i="17" s="1"/>
  <c r="E709" i="17"/>
  <c r="E710" i="17"/>
  <c r="E711" i="17"/>
  <c r="E712" i="17"/>
  <c r="G712" i="17" s="1"/>
  <c r="E713" i="17"/>
  <c r="E714" i="17"/>
  <c r="E715" i="17"/>
  <c r="E716" i="17"/>
  <c r="E717" i="17"/>
  <c r="E718" i="17"/>
  <c r="E719" i="17"/>
  <c r="E720" i="17"/>
  <c r="E721" i="17"/>
  <c r="G721" i="17" s="1"/>
  <c r="E722" i="17"/>
  <c r="E723" i="17"/>
  <c r="E724" i="17"/>
  <c r="G724" i="17" s="1"/>
  <c r="E725" i="17"/>
  <c r="G725" i="17" s="1"/>
  <c r="E726" i="17"/>
  <c r="G726" i="17" s="1"/>
  <c r="E727" i="17"/>
  <c r="G727" i="17" s="1"/>
  <c r="E728" i="17"/>
  <c r="E729" i="17"/>
  <c r="E730" i="17"/>
  <c r="E731" i="17"/>
  <c r="E732" i="17"/>
  <c r="F732" i="17" s="1"/>
  <c r="E733" i="17"/>
  <c r="E734" i="17"/>
  <c r="E735" i="17"/>
  <c r="E736" i="17"/>
  <c r="E737" i="17"/>
  <c r="E738" i="17"/>
  <c r="E739" i="17"/>
  <c r="G739" i="17" s="1"/>
  <c r="E740" i="17"/>
  <c r="E741" i="17"/>
  <c r="F741" i="17" s="1"/>
  <c r="E742" i="17"/>
  <c r="E743" i="17"/>
  <c r="F743" i="17" s="1"/>
  <c r="E744" i="17"/>
  <c r="F744" i="17" s="1"/>
  <c r="E745" i="17"/>
  <c r="F745" i="17" s="1"/>
  <c r="E746" i="17"/>
  <c r="E747" i="17"/>
  <c r="G747" i="17" s="1"/>
  <c r="E748" i="17"/>
  <c r="E749" i="17"/>
  <c r="E750" i="17"/>
  <c r="G750" i="17" s="1"/>
  <c r="E751" i="17"/>
  <c r="G751" i="17" s="1"/>
  <c r="E752" i="17"/>
  <c r="E753" i="17"/>
  <c r="G753" i="17" s="1"/>
  <c r="E754" i="17"/>
  <c r="E755" i="17"/>
  <c r="G755" i="17" s="1"/>
  <c r="E756" i="17"/>
  <c r="F756" i="17" s="1"/>
  <c r="E757" i="17"/>
  <c r="F757" i="17" s="1"/>
  <c r="E758" i="17"/>
  <c r="E759" i="17"/>
  <c r="F759" i="17" s="1"/>
  <c r="E760" i="17"/>
  <c r="E761" i="17"/>
  <c r="E762" i="17"/>
  <c r="F762" i="17" s="1"/>
  <c r="E763" i="17"/>
  <c r="E764" i="17"/>
  <c r="E765" i="17"/>
  <c r="E766" i="17"/>
  <c r="E767" i="17"/>
  <c r="E768" i="17"/>
  <c r="F768" i="17" s="1"/>
  <c r="E769" i="17"/>
  <c r="G769" i="17" s="1"/>
  <c r="E770" i="17"/>
  <c r="G770" i="17" s="1"/>
  <c r="E771" i="17"/>
  <c r="G771" i="17" s="1"/>
  <c r="E772" i="17"/>
  <c r="G772" i="17" s="1"/>
  <c r="E773" i="17"/>
  <c r="E774" i="17"/>
  <c r="E775" i="17"/>
  <c r="E776" i="17"/>
  <c r="E777" i="17"/>
  <c r="E778" i="17"/>
  <c r="E779" i="17"/>
  <c r="G779" i="17" s="1"/>
  <c r="E780" i="17"/>
  <c r="F780" i="17" s="1"/>
  <c r="E781" i="17"/>
  <c r="F781" i="17" s="1"/>
  <c r="E782" i="17"/>
  <c r="F782" i="17" s="1"/>
  <c r="E783" i="17"/>
  <c r="G783" i="17" s="1"/>
  <c r="E784" i="17"/>
  <c r="E785" i="17"/>
  <c r="G785" i="17" s="1"/>
  <c r="E786" i="17"/>
  <c r="G786" i="17" s="1"/>
  <c r="E787" i="17"/>
  <c r="E788" i="17"/>
  <c r="E789" i="17"/>
  <c r="G789" i="17" s="1"/>
  <c r="E790" i="17"/>
  <c r="E791" i="17"/>
  <c r="G791" i="17" s="1"/>
  <c r="E792" i="17"/>
  <c r="E793" i="17"/>
  <c r="G793" i="17" s="1"/>
  <c r="E794" i="17"/>
  <c r="E795" i="17"/>
  <c r="E796" i="17"/>
  <c r="E797" i="17"/>
  <c r="E798" i="17"/>
  <c r="G798" i="17" s="1"/>
  <c r="E799" i="17"/>
  <c r="G799" i="17" s="1"/>
  <c r="E800" i="17"/>
  <c r="E801" i="17"/>
  <c r="E802" i="17"/>
  <c r="E803" i="17"/>
  <c r="E804" i="17"/>
  <c r="F804" i="17" s="1"/>
  <c r="E805" i="17"/>
  <c r="E806" i="17"/>
  <c r="E807" i="17"/>
  <c r="F807" i="17" s="1"/>
  <c r="E808" i="17"/>
  <c r="G808" i="17" s="1"/>
  <c r="E809" i="17"/>
  <c r="E810" i="17"/>
  <c r="E811" i="17"/>
  <c r="E812" i="17"/>
  <c r="E813" i="17"/>
  <c r="E814" i="17"/>
  <c r="E815" i="17"/>
  <c r="E816" i="17"/>
  <c r="E817" i="17"/>
  <c r="E818" i="17"/>
  <c r="E819" i="17"/>
  <c r="E820" i="17"/>
  <c r="E821" i="17"/>
  <c r="E822" i="17"/>
  <c r="G822" i="17" s="1"/>
  <c r="E823" i="17"/>
  <c r="G823" i="17" s="1"/>
  <c r="E824" i="17"/>
  <c r="E825" i="17"/>
  <c r="E826" i="17"/>
  <c r="E827" i="17"/>
  <c r="G827" i="17" s="1"/>
  <c r="E828" i="17"/>
  <c r="F828" i="17" s="1"/>
  <c r="E829" i="17"/>
  <c r="F829" i="17" s="1"/>
  <c r="E830" i="17"/>
  <c r="E831" i="17"/>
  <c r="E832" i="17"/>
  <c r="E833" i="17"/>
  <c r="E834" i="17"/>
  <c r="E835" i="17"/>
  <c r="E836" i="17"/>
  <c r="E837" i="17"/>
  <c r="E838" i="17"/>
  <c r="E839" i="17"/>
  <c r="E840" i="17"/>
  <c r="F840" i="17" s="1"/>
  <c r="E841" i="17"/>
  <c r="G841" i="17" s="1"/>
  <c r="E842" i="17"/>
  <c r="G842" i="17" s="1"/>
  <c r="E843" i="17"/>
  <c r="G843" i="17" s="1"/>
  <c r="E844" i="17"/>
  <c r="G844" i="17" s="1"/>
  <c r="E845" i="17"/>
  <c r="E846" i="17"/>
  <c r="E847" i="17"/>
  <c r="E848" i="17"/>
  <c r="E849" i="17"/>
  <c r="E850" i="17"/>
  <c r="E851" i="17"/>
  <c r="G851" i="17" s="1"/>
  <c r="E852" i="17"/>
  <c r="E853" i="17"/>
  <c r="E854" i="17"/>
  <c r="F854" i="17" s="1"/>
  <c r="E855" i="17"/>
  <c r="F855" i="17" s="1"/>
  <c r="E856" i="17"/>
  <c r="F856" i="17" s="1"/>
  <c r="E857" i="17"/>
  <c r="G857" i="17" s="1"/>
  <c r="E858" i="17"/>
  <c r="G858" i="17" s="1"/>
  <c r="E859" i="17"/>
  <c r="E860" i="17"/>
  <c r="E861" i="17"/>
  <c r="G861" i="17" s="1"/>
  <c r="E862" i="17"/>
  <c r="E863" i="17"/>
  <c r="E864" i="17"/>
  <c r="F864" i="17" s="1"/>
  <c r="E865" i="17"/>
  <c r="E866" i="17"/>
  <c r="E867" i="17"/>
  <c r="E868" i="17"/>
  <c r="G868" i="17" s="1"/>
  <c r="E869" i="17"/>
  <c r="G869" i="17" s="1"/>
  <c r="E870" i="17"/>
  <c r="G870" i="17" s="1"/>
  <c r="E871" i="17"/>
  <c r="G871" i="17" s="1"/>
  <c r="E872" i="17"/>
  <c r="E873" i="17"/>
  <c r="E874" i="17"/>
  <c r="E875" i="17"/>
  <c r="E876" i="17"/>
  <c r="F876" i="17" s="1"/>
  <c r="E877" i="17"/>
  <c r="F877" i="17" s="1"/>
  <c r="E878" i="17"/>
  <c r="F878" i="17" s="1"/>
  <c r="E879" i="17"/>
  <c r="F879" i="17" s="1"/>
  <c r="E880" i="17"/>
  <c r="E881" i="17"/>
  <c r="E882" i="17"/>
  <c r="E883" i="17"/>
  <c r="E884" i="17"/>
  <c r="E885" i="17"/>
  <c r="F885" i="17" s="1"/>
  <c r="E886" i="17"/>
  <c r="E887" i="17"/>
  <c r="G887" i="17" s="1"/>
  <c r="E888" i="17"/>
  <c r="E889" i="17"/>
  <c r="G889" i="17" s="1"/>
  <c r="E890" i="17"/>
  <c r="F890" i="17" s="1"/>
  <c r="E891" i="17"/>
  <c r="G891" i="17" s="1"/>
  <c r="E892" i="17"/>
  <c r="E893" i="17"/>
  <c r="E894" i="17"/>
  <c r="E895" i="17"/>
  <c r="G895" i="17" s="1"/>
  <c r="E896" i="17"/>
  <c r="E897" i="17"/>
  <c r="G897" i="17" s="1"/>
  <c r="E898" i="17"/>
  <c r="E899" i="17"/>
  <c r="G899" i="17" s="1"/>
  <c r="E900" i="17"/>
  <c r="F900" i="17" s="1"/>
  <c r="E901" i="17"/>
  <c r="G901" i="17" s="1"/>
  <c r="E902" i="17"/>
  <c r="E903" i="17"/>
  <c r="E904" i="17"/>
  <c r="E905" i="17"/>
  <c r="F905" i="17" s="1"/>
  <c r="E906" i="17"/>
  <c r="E907" i="17"/>
  <c r="E908" i="17"/>
  <c r="E909" i="17"/>
  <c r="E910" i="17"/>
  <c r="E911" i="17"/>
  <c r="F911" i="17" s="1"/>
  <c r="E912" i="17"/>
  <c r="E913" i="17"/>
  <c r="E914" i="17"/>
  <c r="G914" i="17" s="1"/>
  <c r="E915" i="17"/>
  <c r="G915" i="17" s="1"/>
  <c r="E916" i="17"/>
  <c r="E917" i="17"/>
  <c r="E918" i="17"/>
  <c r="E919" i="17"/>
  <c r="E920" i="17"/>
  <c r="E921" i="17"/>
  <c r="E922" i="17"/>
  <c r="E923" i="17"/>
  <c r="E924" i="17"/>
  <c r="F924" i="17" s="1"/>
  <c r="E925" i="17"/>
  <c r="E926" i="17"/>
  <c r="E927" i="17"/>
  <c r="E928" i="17"/>
  <c r="G928" i="17" s="1"/>
  <c r="E929" i="17"/>
  <c r="G929" i="17" s="1"/>
  <c r="E930" i="17"/>
  <c r="G930" i="17" s="1"/>
  <c r="E931" i="17"/>
  <c r="E932" i="17"/>
  <c r="E933" i="17"/>
  <c r="E934" i="17"/>
  <c r="E935" i="17"/>
  <c r="F935" i="17" s="1"/>
  <c r="E936" i="17"/>
  <c r="E937" i="17"/>
  <c r="F937" i="17" s="1"/>
  <c r="E938" i="17"/>
  <c r="E939" i="17"/>
  <c r="E940" i="17"/>
  <c r="E941" i="17"/>
  <c r="E942" i="17"/>
  <c r="E943" i="17"/>
  <c r="G943" i="17" s="1"/>
  <c r="E944" i="17"/>
  <c r="G944" i="17" s="1"/>
  <c r="E945" i="17"/>
  <c r="E946" i="17"/>
  <c r="E947" i="17"/>
  <c r="G947" i="17" s="1"/>
  <c r="E948" i="17"/>
  <c r="F948" i="17" s="1"/>
  <c r="E949" i="17"/>
  <c r="G949" i="17" s="1"/>
  <c r="E950" i="17"/>
  <c r="G950" i="17" s="1"/>
  <c r="E951" i="17"/>
  <c r="E952" i="17"/>
  <c r="F952" i="17" s="1"/>
  <c r="E953" i="17"/>
  <c r="F953" i="17" s="1"/>
  <c r="E954" i="17"/>
  <c r="F954" i="17" s="1"/>
  <c r="E955" i="17"/>
  <c r="E956" i="17"/>
  <c r="E957" i="17"/>
  <c r="E958" i="17"/>
  <c r="E959" i="17"/>
  <c r="E960" i="17"/>
  <c r="F960" i="17" s="1"/>
  <c r="E961" i="17"/>
  <c r="G961" i="17" s="1"/>
  <c r="E962" i="17"/>
  <c r="G962" i="17" s="1"/>
  <c r="E963" i="17"/>
  <c r="G963" i="17" s="1"/>
  <c r="E964" i="17"/>
  <c r="E965" i="17"/>
  <c r="G965" i="17" s="1"/>
  <c r="E966" i="17"/>
  <c r="G966" i="17" s="1"/>
  <c r="E967" i="17"/>
  <c r="E968" i="17"/>
  <c r="E969" i="17"/>
  <c r="E970" i="17"/>
  <c r="E971" i="17"/>
  <c r="G971" i="17" s="1"/>
  <c r="E972" i="17"/>
  <c r="E973" i="17"/>
  <c r="F973" i="17" s="1"/>
  <c r="E974" i="17"/>
  <c r="F974" i="17" s="1"/>
  <c r="E975" i="17"/>
  <c r="E976" i="17"/>
  <c r="E977" i="17"/>
  <c r="E978" i="17"/>
  <c r="E979" i="17"/>
  <c r="G979" i="17" s="1"/>
  <c r="E980" i="17"/>
  <c r="E981" i="17"/>
  <c r="E982" i="17"/>
  <c r="E983" i="17"/>
  <c r="F983" i="17" s="1"/>
  <c r="E984" i="17"/>
  <c r="F984" i="17" s="1"/>
  <c r="E985" i="17"/>
  <c r="E986" i="17"/>
  <c r="G986" i="17" s="1"/>
  <c r="E987" i="17"/>
  <c r="G987" i="17" s="1"/>
  <c r="E988" i="17"/>
  <c r="E989" i="17"/>
  <c r="G989" i="17" s="1"/>
  <c r="E990" i="17"/>
  <c r="E991" i="17"/>
  <c r="E992" i="17"/>
  <c r="E993" i="17"/>
  <c r="E994" i="17"/>
  <c r="E995" i="17"/>
  <c r="G995" i="17" s="1"/>
  <c r="E996" i="17"/>
  <c r="F996" i="17" s="1"/>
  <c r="E997" i="17"/>
  <c r="G997" i="17" s="1"/>
  <c r="E998" i="17"/>
  <c r="E999" i="17"/>
  <c r="E1000" i="17"/>
  <c r="E1001" i="17"/>
  <c r="G1001" i="17" s="1"/>
  <c r="E1002" i="17"/>
  <c r="F1002" i="17" s="1"/>
  <c r="E1003" i="17"/>
  <c r="E1004" i="17"/>
  <c r="E1005" i="17"/>
  <c r="E1006" i="17"/>
  <c r="E1007" i="17"/>
  <c r="E1008" i="17"/>
  <c r="F1008" i="17" s="1"/>
  <c r="E1009" i="17"/>
  <c r="G1009" i="17" s="1"/>
  <c r="E1010" i="17"/>
  <c r="E1011" i="17"/>
  <c r="E1012" i="17"/>
  <c r="E1013" i="17"/>
  <c r="E1014" i="17"/>
  <c r="E1015" i="17"/>
  <c r="E1016" i="17"/>
  <c r="G1016" i="17" s="1"/>
  <c r="E1017" i="17"/>
  <c r="E1018" i="17"/>
  <c r="E1019" i="17"/>
  <c r="G1019" i="17" s="1"/>
  <c r="E1020" i="17"/>
  <c r="F1020" i="17" s="1"/>
  <c r="E1021" i="17"/>
  <c r="G1021" i="17" s="1"/>
  <c r="E1022" i="17"/>
  <c r="E1023" i="17"/>
  <c r="E1024" i="17"/>
  <c r="F1024" i="17" s="1"/>
  <c r="E1025" i="17"/>
  <c r="G1025" i="17" s="1"/>
  <c r="E1026" i="17"/>
  <c r="G1026" i="17" s="1"/>
  <c r="E1027" i="17"/>
  <c r="E1028" i="17"/>
  <c r="G1028" i="17" s="1"/>
  <c r="E1029" i="17"/>
  <c r="F1029" i="17" s="1"/>
  <c r="E1030" i="17"/>
  <c r="E1031" i="17"/>
  <c r="E1032" i="17"/>
  <c r="F1032" i="17" s="1"/>
  <c r="E1033" i="17"/>
  <c r="G1033" i="17" s="1"/>
  <c r="E1034" i="17"/>
  <c r="E1035" i="17"/>
  <c r="E1036" i="17"/>
  <c r="G1036" i="17" s="1"/>
  <c r="E1037" i="17"/>
  <c r="G1037" i="17" s="1"/>
  <c r="E1038" i="17"/>
  <c r="G1038" i="17" s="1"/>
  <c r="E1039" i="17"/>
  <c r="G1039" i="17" s="1"/>
  <c r="E1040" i="17"/>
  <c r="G1040" i="17" s="1"/>
  <c r="E1041" i="17"/>
  <c r="E1042" i="17"/>
  <c r="E1043" i="17"/>
  <c r="E1044" i="17"/>
  <c r="F1044" i="17" s="1"/>
  <c r="E1045" i="17"/>
  <c r="E1046" i="17"/>
  <c r="F1046" i="17" s="1"/>
  <c r="E1047" i="17"/>
  <c r="E1048" i="17"/>
  <c r="E1049" i="17"/>
  <c r="E1050" i="17"/>
  <c r="F1050" i="17" s="1"/>
  <c r="E1051" i="17"/>
  <c r="E1052" i="17"/>
  <c r="G1052" i="17" s="1"/>
  <c r="E1053" i="17"/>
  <c r="E1054" i="17"/>
  <c r="E1055" i="17"/>
  <c r="E1056" i="17"/>
  <c r="E1057" i="17"/>
  <c r="G1057" i="17" s="1"/>
  <c r="E1058" i="17"/>
  <c r="E1059" i="17"/>
  <c r="E1060" i="17"/>
  <c r="E1061" i="17"/>
  <c r="E1062" i="17"/>
  <c r="G1062" i="17" s="1"/>
  <c r="E1063" i="17"/>
  <c r="G1063" i="17" s="1"/>
  <c r="E1064" i="17"/>
  <c r="G1064" i="17" s="1"/>
  <c r="E1065" i="17"/>
  <c r="E1066" i="17"/>
  <c r="E1067" i="17"/>
  <c r="G1067" i="17" s="1"/>
  <c r="E1068" i="17"/>
  <c r="E1069" i="17"/>
  <c r="E1070" i="17"/>
  <c r="F1070" i="17" s="1"/>
  <c r="E1071" i="17"/>
  <c r="E1072" i="17"/>
  <c r="G1072" i="17" s="1"/>
  <c r="E1073" i="17"/>
  <c r="E1074" i="17"/>
  <c r="F1074" i="17" s="1"/>
  <c r="E1075" i="17"/>
  <c r="E1076" i="17"/>
  <c r="G1076" i="17" s="1"/>
  <c r="E1077" i="17"/>
  <c r="E1078" i="17"/>
  <c r="E1079" i="17"/>
  <c r="G1079" i="17" s="1"/>
  <c r="E1080" i="17"/>
  <c r="F1080" i="17" s="1"/>
  <c r="E1081" i="17"/>
  <c r="G1081" i="17" s="1"/>
  <c r="E1082" i="17"/>
  <c r="E1083" i="17"/>
  <c r="G1083" i="17" s="1"/>
  <c r="E1084" i="17"/>
  <c r="E1085" i="17"/>
  <c r="E1086" i="17"/>
  <c r="E1087" i="17"/>
  <c r="E1088" i="17"/>
  <c r="G1088" i="17" s="1"/>
  <c r="E1089" i="17"/>
  <c r="E1090" i="17"/>
  <c r="E1091" i="17"/>
  <c r="E1092" i="17"/>
  <c r="E1093" i="17"/>
  <c r="E1094" i="17"/>
  <c r="E1095" i="17"/>
  <c r="G1095" i="17" s="1"/>
  <c r="E1096" i="17"/>
  <c r="E1097" i="17"/>
  <c r="E1098" i="17"/>
  <c r="G1098" i="17" s="1"/>
  <c r="E1099" i="17"/>
  <c r="F1099" i="17" s="1"/>
  <c r="E1100" i="17"/>
  <c r="G1100" i="17" s="1"/>
  <c r="E1101" i="17"/>
  <c r="E1102" i="17"/>
  <c r="E1103" i="17"/>
  <c r="E1104" i="17"/>
  <c r="G1104" i="17" s="1"/>
  <c r="E1105" i="17"/>
  <c r="G1105" i="17" s="1"/>
  <c r="E1106" i="17"/>
  <c r="E1107" i="17"/>
  <c r="G1107" i="17" s="1"/>
  <c r="E1108" i="17"/>
  <c r="G1108" i="17" s="1"/>
  <c r="E1109" i="17"/>
  <c r="G1109" i="17" s="1"/>
  <c r="E1110" i="17"/>
  <c r="G1110" i="17" s="1"/>
  <c r="E1111" i="17"/>
  <c r="G1111" i="17" s="1"/>
  <c r="E1112" i="17"/>
  <c r="G1112" i="17" s="1"/>
  <c r="E1113" i="17"/>
  <c r="E1114" i="17"/>
  <c r="E1115" i="17"/>
  <c r="F1115" i="17" s="1"/>
  <c r="E1116" i="17"/>
  <c r="F1116" i="17" s="1"/>
  <c r="E1117" i="17"/>
  <c r="F1117" i="17" s="1"/>
  <c r="E1118" i="17"/>
  <c r="E1119" i="17"/>
  <c r="E1120" i="17"/>
  <c r="E1121" i="17"/>
  <c r="E1122" i="17"/>
  <c r="E1123" i="17"/>
  <c r="G1123" i="17" s="1"/>
  <c r="E1124" i="17"/>
  <c r="G1124" i="17" s="1"/>
  <c r="E1125" i="17"/>
  <c r="E1126" i="17"/>
  <c r="E1127" i="17"/>
  <c r="G1127" i="17" s="1"/>
  <c r="E1128" i="17"/>
  <c r="F1128" i="17" s="1"/>
  <c r="E1129" i="17"/>
  <c r="F1129" i="17" s="1"/>
  <c r="E1130" i="17"/>
  <c r="E1131" i="17"/>
  <c r="E1132" i="17"/>
  <c r="G1132" i="17" s="1"/>
  <c r="E1133" i="17"/>
  <c r="G1133" i="17" s="1"/>
  <c r="E1134" i="17"/>
  <c r="E1135" i="17"/>
  <c r="E1136" i="17"/>
  <c r="G1136" i="17" s="1"/>
  <c r="E1137" i="17"/>
  <c r="E1138" i="17"/>
  <c r="E1139" i="17"/>
  <c r="E1140" i="17"/>
  <c r="G1140" i="17" s="1"/>
  <c r="E1141" i="17"/>
  <c r="G1141" i="17" s="1"/>
  <c r="E1142" i="17"/>
  <c r="F1142" i="17" s="1"/>
  <c r="E1143" i="17"/>
  <c r="E1144" i="17"/>
  <c r="F1144" i="17" s="1"/>
  <c r="E1145" i="17"/>
  <c r="F1145" i="17" s="1"/>
  <c r="E1146" i="17"/>
  <c r="G1146" i="17" s="1"/>
  <c r="E1147" i="17"/>
  <c r="G1147" i="17" s="1"/>
  <c r="E1148" i="17"/>
  <c r="G1148" i="17" s="1"/>
  <c r="E1149" i="17"/>
  <c r="E1150" i="17"/>
  <c r="E1151" i="17"/>
  <c r="G1151" i="17" s="1"/>
  <c r="E1152" i="17"/>
  <c r="E1153" i="17"/>
  <c r="F1153" i="17" s="1"/>
  <c r="E1154" i="17"/>
  <c r="E1155" i="17"/>
  <c r="E1156" i="17"/>
  <c r="E1157" i="17"/>
  <c r="E1158" i="17"/>
  <c r="E1159" i="17"/>
  <c r="E1160" i="17"/>
  <c r="G1160" i="17" s="1"/>
  <c r="E1161" i="17"/>
  <c r="G1161" i="17" s="1"/>
  <c r="E1162" i="17"/>
  <c r="E1163" i="17"/>
  <c r="G1163" i="17" s="1"/>
  <c r="E1164" i="17"/>
  <c r="E1165" i="17"/>
  <c r="F1165" i="17" s="1"/>
  <c r="E1166" i="17"/>
  <c r="F1166" i="17" s="1"/>
  <c r="E1167" i="17"/>
  <c r="E1168" i="17"/>
  <c r="F1168" i="17" s="1"/>
  <c r="E1169" i="17"/>
  <c r="G1169" i="17" s="1"/>
  <c r="E1170" i="17"/>
  <c r="F1170" i="17" s="1"/>
  <c r="E1171" i="17"/>
  <c r="F1171" i="17" s="1"/>
  <c r="E1172" i="17"/>
  <c r="G1172" i="17" s="1"/>
  <c r="E1173" i="17"/>
  <c r="E1174" i="17"/>
  <c r="E1175" i="17"/>
  <c r="G1175" i="17" s="1"/>
  <c r="E1176" i="17"/>
  <c r="G1176" i="17" s="1"/>
  <c r="E1177" i="17"/>
  <c r="G1177" i="17" s="1"/>
  <c r="E1178" i="17"/>
  <c r="E1179" i="17"/>
  <c r="E1180" i="17"/>
  <c r="G1180" i="17" s="1"/>
  <c r="E1181" i="17"/>
  <c r="G1181" i="17" s="1"/>
  <c r="E1182" i="17"/>
  <c r="G1182" i="17" s="1"/>
  <c r="E1183" i="17"/>
  <c r="G1183" i="17" s="1"/>
  <c r="E1184" i="17"/>
  <c r="G1184" i="17" s="1"/>
  <c r="E1185" i="17"/>
  <c r="E1186" i="17"/>
  <c r="E1187" i="17"/>
  <c r="E1188" i="17"/>
  <c r="E1189" i="17"/>
  <c r="F1189" i="17" s="1"/>
  <c r="E1190" i="17"/>
  <c r="E1191" i="17"/>
  <c r="E1192" i="17"/>
  <c r="E1193" i="17"/>
  <c r="G1193" i="17" s="1"/>
  <c r="E1194" i="17"/>
  <c r="G1194" i="17" s="1"/>
  <c r="E1195" i="17"/>
  <c r="G1195" i="17" s="1"/>
  <c r="E1196" i="17"/>
  <c r="G1196" i="17" s="1"/>
  <c r="E1197" i="17"/>
  <c r="E1198" i="17"/>
  <c r="E1199" i="17"/>
  <c r="E1200" i="17"/>
  <c r="G1200" i="17" s="1"/>
  <c r="E1201" i="17"/>
  <c r="F1201" i="17" s="1"/>
  <c r="E1202" i="17"/>
  <c r="E1203" i="17"/>
  <c r="G1203" i="17" s="1"/>
  <c r="E1204" i="17"/>
  <c r="E1205" i="17"/>
  <c r="E1206" i="17"/>
  <c r="E1207" i="17"/>
  <c r="E1208" i="17"/>
  <c r="G1208" i="17" s="1"/>
  <c r="E1209" i="17"/>
  <c r="E1210" i="17"/>
  <c r="E1211" i="17"/>
  <c r="G1211" i="17" s="1"/>
  <c r="E1212" i="17"/>
  <c r="G1212" i="17" s="1"/>
  <c r="E1213" i="17"/>
  <c r="E1214" i="17"/>
  <c r="E1215" i="17"/>
  <c r="F1215" i="17" s="1"/>
  <c r="E1216" i="17"/>
  <c r="F1216" i="17" s="1"/>
  <c r="E1217" i="17"/>
  <c r="E1218" i="17"/>
  <c r="F1218" i="17" s="1"/>
  <c r="E1219" i="17"/>
  <c r="G1219" i="17" s="1"/>
  <c r="E1220" i="17"/>
  <c r="G1220" i="17" s="1"/>
  <c r="E1221" i="17"/>
  <c r="E1222" i="17"/>
  <c r="E1223" i="17"/>
  <c r="G1223" i="17" s="1"/>
  <c r="E1224" i="17"/>
  <c r="G1224" i="17" s="1"/>
  <c r="E1225" i="17"/>
  <c r="G1225" i="17" s="1"/>
  <c r="E1226" i="17"/>
  <c r="E1227" i="17"/>
  <c r="E1228" i="17"/>
  <c r="E1229" i="17"/>
  <c r="E1230" i="17"/>
  <c r="E1231" i="17"/>
  <c r="E1232" i="17"/>
  <c r="G1232" i="17" s="1"/>
  <c r="E1233" i="17"/>
  <c r="E1234" i="17"/>
  <c r="E1235" i="17"/>
  <c r="E1236" i="17"/>
  <c r="E1237" i="17"/>
  <c r="E1238" i="17"/>
  <c r="E1239" i="17"/>
  <c r="G1239" i="17" s="1"/>
  <c r="E1240" i="17"/>
  <c r="F1240" i="17" s="1"/>
  <c r="E1241" i="17"/>
  <c r="F1241" i="17" s="1"/>
  <c r="E1242" i="17"/>
  <c r="E1243" i="17"/>
  <c r="E1244" i="17"/>
  <c r="G1244" i="17" s="1"/>
  <c r="E1245" i="17"/>
  <c r="E7" i="17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5" i="14"/>
  <c r="G2" i="16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20" i="17"/>
  <c r="G21" i="17"/>
  <c r="G22" i="17"/>
  <c r="G23" i="17"/>
  <c r="G24" i="17"/>
  <c r="G25" i="17"/>
  <c r="G26" i="17"/>
  <c r="G27" i="17"/>
  <c r="G28" i="17"/>
  <c r="G29" i="17"/>
  <c r="G30" i="17"/>
  <c r="G32" i="17"/>
  <c r="G33" i="17"/>
  <c r="G34" i="17"/>
  <c r="G36" i="17"/>
  <c r="G44" i="17"/>
  <c r="G45" i="17"/>
  <c r="G46" i="17"/>
  <c r="G48" i="17"/>
  <c r="G56" i="17"/>
  <c r="G57" i="17"/>
  <c r="G58" i="17"/>
  <c r="G61" i="17"/>
  <c r="G68" i="17"/>
  <c r="G69" i="17"/>
  <c r="G70" i="17"/>
  <c r="G71" i="17"/>
  <c r="G80" i="17"/>
  <c r="G81" i="17"/>
  <c r="G82" i="17"/>
  <c r="G86" i="17"/>
  <c r="G90" i="17"/>
  <c r="G92" i="17"/>
  <c r="G93" i="17"/>
  <c r="G94" i="17"/>
  <c r="G96" i="17"/>
  <c r="G104" i="17"/>
  <c r="G105" i="17"/>
  <c r="G106" i="17"/>
  <c r="G108" i="17"/>
  <c r="G110" i="17"/>
  <c r="G116" i="17"/>
  <c r="G117" i="17"/>
  <c r="G118" i="17"/>
  <c r="G120" i="17"/>
  <c r="G128" i="17"/>
  <c r="G129" i="17"/>
  <c r="G130" i="17"/>
  <c r="G132" i="17"/>
  <c r="G133" i="17"/>
  <c r="G134" i="17"/>
  <c r="G135" i="17"/>
  <c r="G140" i="17"/>
  <c r="G141" i="17"/>
  <c r="G142" i="17"/>
  <c r="G143" i="17"/>
  <c r="G152" i="17"/>
  <c r="G153" i="17"/>
  <c r="G154" i="17"/>
  <c r="G164" i="17"/>
  <c r="G165" i="17"/>
  <c r="G166" i="17"/>
  <c r="G167" i="17"/>
  <c r="G168" i="17"/>
  <c r="G176" i="17"/>
  <c r="G177" i="17"/>
  <c r="G178" i="17"/>
  <c r="G180" i="17"/>
  <c r="G181" i="17"/>
  <c r="G188" i="17"/>
  <c r="G189" i="17"/>
  <c r="G190" i="17"/>
  <c r="G200" i="17"/>
  <c r="G201" i="17"/>
  <c r="G202" i="17"/>
  <c r="G204" i="17"/>
  <c r="G212" i="17"/>
  <c r="G213" i="17"/>
  <c r="G214" i="17"/>
  <c r="G215" i="17"/>
  <c r="G224" i="17"/>
  <c r="G225" i="17"/>
  <c r="G226" i="17"/>
  <c r="G231" i="17"/>
  <c r="G236" i="17"/>
  <c r="G237" i="17"/>
  <c r="G238" i="17"/>
  <c r="G239" i="17"/>
  <c r="G248" i="17"/>
  <c r="G249" i="17"/>
  <c r="G250" i="17"/>
  <c r="G252" i="17"/>
  <c r="G257" i="17"/>
  <c r="G258" i="17"/>
  <c r="G260" i="17"/>
  <c r="G261" i="17"/>
  <c r="G262" i="17"/>
  <c r="G263" i="17"/>
  <c r="G272" i="17"/>
  <c r="G273" i="17"/>
  <c r="G274" i="17"/>
  <c r="G275" i="17"/>
  <c r="G276" i="17"/>
  <c r="G277" i="17"/>
  <c r="G278" i="17"/>
  <c r="G279" i="17"/>
  <c r="G284" i="17"/>
  <c r="G285" i="17"/>
  <c r="G286" i="17"/>
  <c r="G288" i="17"/>
  <c r="G289" i="17"/>
  <c r="G296" i="17"/>
  <c r="G297" i="17"/>
  <c r="G298" i="17"/>
  <c r="G308" i="17"/>
  <c r="G309" i="17"/>
  <c r="G310" i="17"/>
  <c r="G313" i="17"/>
  <c r="G320" i="17"/>
  <c r="G322" i="17"/>
  <c r="G323" i="17"/>
  <c r="G324" i="17"/>
  <c r="G332" i="17"/>
  <c r="G333" i="17"/>
  <c r="G334" i="17"/>
  <c r="G344" i="17"/>
  <c r="G345" i="17"/>
  <c r="G346" i="17"/>
  <c r="G356" i="17"/>
  <c r="G357" i="17"/>
  <c r="G358" i="17"/>
  <c r="G359" i="17"/>
  <c r="G362" i="17"/>
  <c r="G363" i="17"/>
  <c r="G365" i="17"/>
  <c r="G368" i="17"/>
  <c r="G369" i="17"/>
  <c r="G370" i="17"/>
  <c r="G371" i="17"/>
  <c r="G380" i="17"/>
  <c r="G381" i="17"/>
  <c r="G382" i="17"/>
  <c r="G383" i="17"/>
  <c r="G384" i="17"/>
  <c r="G385" i="17"/>
  <c r="G390" i="17"/>
  <c r="G392" i="17"/>
  <c r="G393" i="17"/>
  <c r="G394" i="17"/>
  <c r="G404" i="17"/>
  <c r="G405" i="17"/>
  <c r="G406" i="17"/>
  <c r="G408" i="17"/>
  <c r="G416" i="17"/>
  <c r="G417" i="17"/>
  <c r="G418" i="17"/>
  <c r="G419" i="17"/>
  <c r="G420" i="17"/>
  <c r="G421" i="17"/>
  <c r="G428" i="17"/>
  <c r="G429" i="17"/>
  <c r="G430" i="17"/>
  <c r="G431" i="17"/>
  <c r="G433" i="17"/>
  <c r="G434" i="17"/>
  <c r="G440" i="17"/>
  <c r="G441" i="17"/>
  <c r="G442" i="17"/>
  <c r="G449" i="17"/>
  <c r="G452" i="17"/>
  <c r="G454" i="17"/>
  <c r="G455" i="17"/>
  <c r="G456" i="17"/>
  <c r="G464" i="17"/>
  <c r="G466" i="17"/>
  <c r="G468" i="17"/>
  <c r="G471" i="17"/>
  <c r="G472" i="17"/>
  <c r="G473" i="17"/>
  <c r="G476" i="17"/>
  <c r="G477" i="17"/>
  <c r="G478" i="17"/>
  <c r="G488" i="17"/>
  <c r="G489" i="17"/>
  <c r="G490" i="17"/>
  <c r="G492" i="17"/>
  <c r="G500" i="17"/>
  <c r="G501" i="17"/>
  <c r="G502" i="17"/>
  <c r="G503" i="17"/>
  <c r="G512" i="17"/>
  <c r="G513" i="17"/>
  <c r="G514" i="17"/>
  <c r="G524" i="17"/>
  <c r="G525" i="17"/>
  <c r="G526" i="17"/>
  <c r="G527" i="17"/>
  <c r="G536" i="17"/>
  <c r="G538" i="17"/>
  <c r="G539" i="17"/>
  <c r="G540" i="17"/>
  <c r="G542" i="17"/>
  <c r="G548" i="17"/>
  <c r="G549" i="17"/>
  <c r="G550" i="17"/>
  <c r="G560" i="17"/>
  <c r="G561" i="17"/>
  <c r="G562" i="17"/>
  <c r="G563" i="17"/>
  <c r="G566" i="17"/>
  <c r="G567" i="17"/>
  <c r="G572" i="17"/>
  <c r="G573" i="17"/>
  <c r="G574" i="17"/>
  <c r="G575" i="17"/>
  <c r="G584" i="17"/>
  <c r="G585" i="17"/>
  <c r="G586" i="17"/>
  <c r="G596" i="17"/>
  <c r="G597" i="17"/>
  <c r="G598" i="17"/>
  <c r="G599" i="17"/>
  <c r="G600" i="17"/>
  <c r="G608" i="17"/>
  <c r="G610" i="17"/>
  <c r="G612" i="17"/>
  <c r="G620" i="17"/>
  <c r="G622" i="17"/>
  <c r="G632" i="17"/>
  <c r="G633" i="17"/>
  <c r="G634" i="17"/>
  <c r="G636" i="17"/>
  <c r="G644" i="17"/>
  <c r="G645" i="17"/>
  <c r="G646" i="17"/>
  <c r="G656" i="17"/>
  <c r="G657" i="17"/>
  <c r="G658" i="17"/>
  <c r="G665" i="17"/>
  <c r="G668" i="17"/>
  <c r="G669" i="17"/>
  <c r="G670" i="17"/>
  <c r="G671" i="17"/>
  <c r="G680" i="17"/>
  <c r="G681" i="17"/>
  <c r="G682" i="17"/>
  <c r="G683" i="17"/>
  <c r="G684" i="17"/>
  <c r="G685" i="17"/>
  <c r="G688" i="17"/>
  <c r="G692" i="17"/>
  <c r="G693" i="17"/>
  <c r="G694" i="17"/>
  <c r="G696" i="17"/>
  <c r="G704" i="17"/>
  <c r="G705" i="17"/>
  <c r="G706" i="17"/>
  <c r="G707" i="17"/>
  <c r="G708" i="17"/>
  <c r="G709" i="17"/>
  <c r="G710" i="17"/>
  <c r="G711" i="17"/>
  <c r="G718" i="17"/>
  <c r="G728" i="17"/>
  <c r="G729" i="17"/>
  <c r="G730" i="17"/>
  <c r="G731" i="17"/>
  <c r="G740" i="17"/>
  <c r="G741" i="17"/>
  <c r="G742" i="17"/>
  <c r="G743" i="17"/>
  <c r="G744" i="17"/>
  <c r="G752" i="17"/>
  <c r="G754" i="17"/>
  <c r="G757" i="17"/>
  <c r="G759" i="17"/>
  <c r="G764" i="17"/>
  <c r="G765" i="17"/>
  <c r="G766" i="17"/>
  <c r="G768" i="17"/>
  <c r="G776" i="17"/>
  <c r="G777" i="17"/>
  <c r="G778" i="17"/>
  <c r="G780" i="17"/>
  <c r="G781" i="17"/>
  <c r="G782" i="17"/>
  <c r="G784" i="17"/>
  <c r="G788" i="17"/>
  <c r="G790" i="17"/>
  <c r="G800" i="17"/>
  <c r="G801" i="17"/>
  <c r="G802" i="17"/>
  <c r="G804" i="17"/>
  <c r="G806" i="17"/>
  <c r="G807" i="17"/>
  <c r="G812" i="17"/>
  <c r="G813" i="17"/>
  <c r="G814" i="17"/>
  <c r="G815" i="17"/>
  <c r="G824" i="17"/>
  <c r="G825" i="17"/>
  <c r="G826" i="17"/>
  <c r="G829" i="17"/>
  <c r="G836" i="17"/>
  <c r="G837" i="17"/>
  <c r="G838" i="17"/>
  <c r="G839" i="17"/>
  <c r="G840" i="17"/>
  <c r="G848" i="17"/>
  <c r="G849" i="17"/>
  <c r="G850" i="17"/>
  <c r="G853" i="17"/>
  <c r="G860" i="17"/>
  <c r="G862" i="17"/>
  <c r="G872" i="17"/>
  <c r="G873" i="17"/>
  <c r="G874" i="17"/>
  <c r="G876" i="17"/>
  <c r="G877" i="17"/>
  <c r="G884" i="17"/>
  <c r="G885" i="17"/>
  <c r="G886" i="17"/>
  <c r="G890" i="17"/>
  <c r="G896" i="17"/>
  <c r="G898" i="17"/>
  <c r="G905" i="17"/>
  <c r="G908" i="17"/>
  <c r="G909" i="17"/>
  <c r="G910" i="17"/>
  <c r="G911" i="17"/>
  <c r="G913" i="17"/>
  <c r="G920" i="17"/>
  <c r="G921" i="17"/>
  <c r="G922" i="17"/>
  <c r="G924" i="17"/>
  <c r="G926" i="17"/>
  <c r="G927" i="17"/>
  <c r="G932" i="17"/>
  <c r="G933" i="17"/>
  <c r="G934" i="17"/>
  <c r="G935" i="17"/>
  <c r="G945" i="17"/>
  <c r="G946" i="17"/>
  <c r="G948" i="17"/>
  <c r="G956" i="17"/>
  <c r="G957" i="17"/>
  <c r="G958" i="17"/>
  <c r="G960" i="17"/>
  <c r="G968" i="17"/>
  <c r="G969" i="17"/>
  <c r="G970" i="17"/>
  <c r="G973" i="17"/>
  <c r="G980" i="17"/>
  <c r="G981" i="17"/>
  <c r="G982" i="17"/>
  <c r="G983" i="17"/>
  <c r="G984" i="17"/>
  <c r="G992" i="17"/>
  <c r="G993" i="17"/>
  <c r="G994" i="17"/>
  <c r="G1004" i="17"/>
  <c r="G1005" i="17"/>
  <c r="G1006" i="17"/>
  <c r="G1007" i="17"/>
  <c r="G1008" i="17"/>
  <c r="G1017" i="17"/>
  <c r="G1018" i="17"/>
  <c r="G1020" i="17"/>
  <c r="G1022" i="17"/>
  <c r="G1023" i="17"/>
  <c r="G1024" i="17"/>
  <c r="G1029" i="17"/>
  <c r="G1030" i="17"/>
  <c r="G1041" i="17"/>
  <c r="G1042" i="17"/>
  <c r="G1044" i="17"/>
  <c r="G1046" i="17"/>
  <c r="G1053" i="17"/>
  <c r="G1054" i="17"/>
  <c r="G1066" i="17"/>
  <c r="G1077" i="17"/>
  <c r="G1078" i="17"/>
  <c r="G1080" i="17"/>
  <c r="G1089" i="17"/>
  <c r="G1090" i="17"/>
  <c r="G1092" i="17"/>
  <c r="G1093" i="17"/>
  <c r="G1096" i="17"/>
  <c r="G1097" i="17"/>
  <c r="G1101" i="17"/>
  <c r="G1102" i="17"/>
  <c r="G1113" i="17"/>
  <c r="G1114" i="17"/>
  <c r="G1115" i="17"/>
  <c r="G1116" i="17"/>
  <c r="G1117" i="17"/>
  <c r="G1125" i="17"/>
  <c r="G1126" i="17"/>
  <c r="G1128" i="17"/>
  <c r="G1137" i="17"/>
  <c r="G1138" i="17"/>
  <c r="G1149" i="17"/>
  <c r="G1150" i="17"/>
  <c r="G1162" i="17"/>
  <c r="G1164" i="17"/>
  <c r="G1165" i="17"/>
  <c r="G1166" i="17"/>
  <c r="G1168" i="17"/>
  <c r="G1173" i="17"/>
  <c r="G1174" i="17"/>
  <c r="G1185" i="17"/>
  <c r="G1186" i="17"/>
  <c r="G1188" i="17"/>
  <c r="G1189" i="17"/>
  <c r="G1197" i="17"/>
  <c r="G1198" i="17"/>
  <c r="G1209" i="17"/>
  <c r="G1210" i="17"/>
  <c r="G1221" i="17"/>
  <c r="G1222" i="17"/>
  <c r="G1233" i="17"/>
  <c r="G1234" i="17"/>
  <c r="G1235" i="17"/>
  <c r="G1236" i="17"/>
  <c r="G1237" i="17"/>
  <c r="G1245" i="17"/>
  <c r="G2" i="17"/>
  <c r="F3" i="17"/>
  <c r="F4" i="17"/>
  <c r="F5" i="17"/>
  <c r="F6" i="17"/>
  <c r="F7" i="17"/>
  <c r="F8" i="17"/>
  <c r="F9" i="17"/>
  <c r="F10" i="17"/>
  <c r="F13" i="17"/>
  <c r="F20" i="17"/>
  <c r="F21" i="17"/>
  <c r="F22" i="17"/>
  <c r="F23" i="17"/>
  <c r="F32" i="17"/>
  <c r="F33" i="17"/>
  <c r="F34" i="17"/>
  <c r="F35" i="17"/>
  <c r="F37" i="17"/>
  <c r="F44" i="17"/>
  <c r="F45" i="17"/>
  <c r="F46" i="17"/>
  <c r="F56" i="17"/>
  <c r="F57" i="17"/>
  <c r="F58" i="17"/>
  <c r="F62" i="17"/>
  <c r="F68" i="17"/>
  <c r="F69" i="17"/>
  <c r="F70" i="17"/>
  <c r="F71" i="17"/>
  <c r="F80" i="17"/>
  <c r="F81" i="17"/>
  <c r="F82" i="17"/>
  <c r="F83" i="17"/>
  <c r="F92" i="17"/>
  <c r="F93" i="17"/>
  <c r="F94" i="17"/>
  <c r="F95" i="17"/>
  <c r="F104" i="17"/>
  <c r="F105" i="17"/>
  <c r="F106" i="17"/>
  <c r="F107" i="17"/>
  <c r="F116" i="17"/>
  <c r="F117" i="17"/>
  <c r="F118" i="17"/>
  <c r="F121" i="17"/>
  <c r="F128" i="17"/>
  <c r="F129" i="17"/>
  <c r="F130" i="17"/>
  <c r="F131" i="17"/>
  <c r="F140" i="17"/>
  <c r="F141" i="17"/>
  <c r="F142" i="17"/>
  <c r="F143" i="17"/>
  <c r="F145" i="17"/>
  <c r="F152" i="17"/>
  <c r="F153" i="17"/>
  <c r="F154" i="17"/>
  <c r="F155" i="17"/>
  <c r="F158" i="17"/>
  <c r="F159" i="17"/>
  <c r="F164" i="17"/>
  <c r="F165" i="17"/>
  <c r="F166" i="17"/>
  <c r="F176" i="17"/>
  <c r="F177" i="17"/>
  <c r="F178" i="17"/>
  <c r="F179" i="17"/>
  <c r="F181" i="17"/>
  <c r="F182" i="17"/>
  <c r="F188" i="17"/>
  <c r="F189" i="17"/>
  <c r="F190" i="17"/>
  <c r="F200" i="17"/>
  <c r="F201" i="17"/>
  <c r="F202" i="17"/>
  <c r="F212" i="17"/>
  <c r="F213" i="17"/>
  <c r="F214" i="17"/>
  <c r="F221" i="17"/>
  <c r="F224" i="17"/>
  <c r="F225" i="17"/>
  <c r="F226" i="17"/>
  <c r="F227" i="17"/>
  <c r="F229" i="17"/>
  <c r="F236" i="17"/>
  <c r="F237" i="17"/>
  <c r="F238" i="17"/>
  <c r="F242" i="17"/>
  <c r="F248" i="17"/>
  <c r="F249" i="17"/>
  <c r="F250" i="17"/>
  <c r="F260" i="17"/>
  <c r="F261" i="17"/>
  <c r="F262" i="17"/>
  <c r="F265" i="17"/>
  <c r="F272" i="17"/>
  <c r="F273" i="17"/>
  <c r="F274" i="17"/>
  <c r="F275" i="17"/>
  <c r="F284" i="17"/>
  <c r="F285" i="17"/>
  <c r="F286" i="17"/>
  <c r="F296" i="17"/>
  <c r="F297" i="17"/>
  <c r="F298" i="17"/>
  <c r="F299" i="17"/>
  <c r="F308" i="17"/>
  <c r="F309" i="17"/>
  <c r="F310" i="17"/>
  <c r="F311" i="17"/>
  <c r="F313" i="17"/>
  <c r="F320" i="17"/>
  <c r="F321" i="17"/>
  <c r="F322" i="17"/>
  <c r="F332" i="17"/>
  <c r="F333" i="17"/>
  <c r="F334" i="17"/>
  <c r="F337" i="17"/>
  <c r="F344" i="17"/>
  <c r="F345" i="17"/>
  <c r="F346" i="17"/>
  <c r="F356" i="17"/>
  <c r="F357" i="17"/>
  <c r="F358" i="17"/>
  <c r="F359" i="17"/>
  <c r="F368" i="17"/>
  <c r="F369" i="17"/>
  <c r="F370" i="17"/>
  <c r="F371" i="17"/>
  <c r="F373" i="17"/>
  <c r="F380" i="17"/>
  <c r="F381" i="17"/>
  <c r="F382" i="17"/>
  <c r="F391" i="17"/>
  <c r="F392" i="17"/>
  <c r="F393" i="17"/>
  <c r="F394" i="17"/>
  <c r="F395" i="17"/>
  <c r="F404" i="17"/>
  <c r="F405" i="17"/>
  <c r="F406" i="17"/>
  <c r="F407" i="17"/>
  <c r="F411" i="17"/>
  <c r="F413" i="17"/>
  <c r="F416" i="17"/>
  <c r="F417" i="17"/>
  <c r="F418" i="17"/>
  <c r="F428" i="17"/>
  <c r="F429" i="17"/>
  <c r="F430" i="17"/>
  <c r="F431" i="17"/>
  <c r="F433" i="17"/>
  <c r="F437" i="17"/>
  <c r="F440" i="17"/>
  <c r="F441" i="17"/>
  <c r="F442" i="17"/>
  <c r="F443" i="17"/>
  <c r="F452" i="17"/>
  <c r="F453" i="17"/>
  <c r="F454" i="17"/>
  <c r="F457" i="17"/>
  <c r="F458" i="17"/>
  <c r="F459" i="17"/>
  <c r="F460" i="17"/>
  <c r="F464" i="17"/>
  <c r="F465" i="17"/>
  <c r="F466" i="17"/>
  <c r="F467" i="17"/>
  <c r="F476" i="17"/>
  <c r="F477" i="17"/>
  <c r="F478" i="17"/>
  <c r="F488" i="17"/>
  <c r="F489" i="17"/>
  <c r="F490" i="17"/>
  <c r="F500" i="17"/>
  <c r="F501" i="17"/>
  <c r="F502" i="17"/>
  <c r="F503" i="17"/>
  <c r="F505" i="17"/>
  <c r="F512" i="17"/>
  <c r="F513" i="17"/>
  <c r="F514" i="17"/>
  <c r="F518" i="17"/>
  <c r="F520" i="17"/>
  <c r="F524" i="17"/>
  <c r="F525" i="17"/>
  <c r="F526" i="17"/>
  <c r="F536" i="17"/>
  <c r="F537" i="17"/>
  <c r="F538" i="17"/>
  <c r="F541" i="17"/>
  <c r="F548" i="17"/>
  <c r="F549" i="17"/>
  <c r="F550" i="17"/>
  <c r="F560" i="17"/>
  <c r="F561" i="17"/>
  <c r="F562" i="17"/>
  <c r="F565" i="17"/>
  <c r="F572" i="17"/>
  <c r="F573" i="17"/>
  <c r="F574" i="17"/>
  <c r="F584" i="17"/>
  <c r="F585" i="17"/>
  <c r="F586" i="17"/>
  <c r="F587" i="17"/>
  <c r="F589" i="17"/>
  <c r="F596" i="17"/>
  <c r="F597" i="17"/>
  <c r="F598" i="17"/>
  <c r="F599" i="17"/>
  <c r="F604" i="17"/>
  <c r="F605" i="17"/>
  <c r="F608" i="17"/>
  <c r="F609" i="17"/>
  <c r="F610" i="17"/>
  <c r="F613" i="17"/>
  <c r="F620" i="17"/>
  <c r="F621" i="17"/>
  <c r="F622" i="17"/>
  <c r="F626" i="17"/>
  <c r="F628" i="17"/>
  <c r="F629" i="17"/>
  <c r="F630" i="17"/>
  <c r="F631" i="17"/>
  <c r="F632" i="17"/>
  <c r="F633" i="17"/>
  <c r="F634" i="17"/>
  <c r="F644" i="17"/>
  <c r="F645" i="17"/>
  <c r="F646" i="17"/>
  <c r="F647" i="17"/>
  <c r="F649" i="17"/>
  <c r="F652" i="17"/>
  <c r="F656" i="17"/>
  <c r="F657" i="17"/>
  <c r="F658" i="17"/>
  <c r="F659" i="17"/>
  <c r="F668" i="17"/>
  <c r="F669" i="17"/>
  <c r="F670" i="17"/>
  <c r="F671" i="17"/>
  <c r="F680" i="17"/>
  <c r="F681" i="17"/>
  <c r="F682" i="17"/>
  <c r="F687" i="17"/>
  <c r="F692" i="17"/>
  <c r="F693" i="17"/>
  <c r="F694" i="17"/>
  <c r="F695" i="17"/>
  <c r="F704" i="17"/>
  <c r="F705" i="17"/>
  <c r="F706" i="17"/>
  <c r="F709" i="17"/>
  <c r="F710" i="17"/>
  <c r="F711" i="17"/>
  <c r="F716" i="17"/>
  <c r="G716" i="17" s="1"/>
  <c r="F717" i="17"/>
  <c r="G717" i="17" s="1"/>
  <c r="F718" i="17"/>
  <c r="F719" i="17"/>
  <c r="F728" i="17"/>
  <c r="F729" i="17"/>
  <c r="F730" i="17"/>
  <c r="F731" i="17"/>
  <c r="F740" i="17"/>
  <c r="F742" i="17"/>
  <c r="F752" i="17"/>
  <c r="F753" i="17"/>
  <c r="F754" i="17"/>
  <c r="F755" i="17"/>
  <c r="F764" i="17"/>
  <c r="F765" i="17"/>
  <c r="F766" i="17"/>
  <c r="F769" i="17"/>
  <c r="F776" i="17"/>
  <c r="F777" i="17"/>
  <c r="F778" i="17"/>
  <c r="F779" i="17"/>
  <c r="F783" i="17"/>
  <c r="F784" i="17"/>
  <c r="F788" i="17"/>
  <c r="F789" i="17"/>
  <c r="F790" i="17"/>
  <c r="F791" i="17"/>
  <c r="F800" i="17"/>
  <c r="F801" i="17"/>
  <c r="F802" i="17"/>
  <c r="F806" i="17"/>
  <c r="F812" i="17"/>
  <c r="F813" i="17"/>
  <c r="F814" i="17"/>
  <c r="F815" i="17"/>
  <c r="F824" i="17"/>
  <c r="F825" i="17"/>
  <c r="F826" i="17"/>
  <c r="F827" i="17"/>
  <c r="F836" i="17"/>
  <c r="F837" i="17"/>
  <c r="F838" i="17"/>
  <c r="F839" i="17"/>
  <c r="F841" i="17"/>
  <c r="F848" i="17"/>
  <c r="F849" i="17"/>
  <c r="F850" i="17"/>
  <c r="F851" i="17"/>
  <c r="F853" i="17"/>
  <c r="F860" i="17"/>
  <c r="F861" i="17"/>
  <c r="F862" i="17"/>
  <c r="F868" i="17"/>
  <c r="F869" i="17"/>
  <c r="F870" i="17"/>
  <c r="F871" i="17"/>
  <c r="F872" i="17"/>
  <c r="F873" i="17"/>
  <c r="F874" i="17"/>
  <c r="F884" i="17"/>
  <c r="F886" i="17"/>
  <c r="F887" i="17"/>
  <c r="F889" i="17"/>
  <c r="F891" i="17"/>
  <c r="F896" i="17"/>
  <c r="F897" i="17"/>
  <c r="F898" i="17"/>
  <c r="F908" i="17"/>
  <c r="F909" i="17"/>
  <c r="F910" i="17"/>
  <c r="F913" i="17"/>
  <c r="F920" i="17"/>
  <c r="F921" i="17"/>
  <c r="F922" i="17"/>
  <c r="F926" i="17"/>
  <c r="F927" i="17"/>
  <c r="F932" i="17"/>
  <c r="F933" i="17"/>
  <c r="F934" i="17"/>
  <c r="F944" i="17"/>
  <c r="F945" i="17"/>
  <c r="F946" i="17"/>
  <c r="F947" i="17"/>
  <c r="F949" i="17"/>
  <c r="F956" i="17"/>
  <c r="F957" i="17"/>
  <c r="F958" i="17"/>
  <c r="F968" i="17"/>
  <c r="F969" i="17"/>
  <c r="F970" i="17"/>
  <c r="F971" i="17"/>
  <c r="F980" i="17"/>
  <c r="F981" i="17"/>
  <c r="F982" i="17"/>
  <c r="F992" i="17"/>
  <c r="F993" i="17"/>
  <c r="F994" i="17"/>
  <c r="F995" i="17"/>
  <c r="F997" i="17"/>
  <c r="F1004" i="17"/>
  <c r="F1005" i="17"/>
  <c r="F1006" i="17"/>
  <c r="F1007" i="17"/>
  <c r="F1009" i="17"/>
  <c r="F1017" i="17"/>
  <c r="F1018" i="17"/>
  <c r="F1019" i="17"/>
  <c r="F1021" i="17"/>
  <c r="F1022" i="17"/>
  <c r="F1023" i="17"/>
  <c r="F1028" i="17"/>
  <c r="F1030" i="17"/>
  <c r="F1040" i="17"/>
  <c r="F1041" i="17"/>
  <c r="F1042" i="17"/>
  <c r="F1052" i="17"/>
  <c r="F1053" i="17"/>
  <c r="F1054" i="17"/>
  <c r="F1057" i="17"/>
  <c r="F1064" i="17"/>
  <c r="F1065" i="17"/>
  <c r="G1065" i="17" s="1"/>
  <c r="F1066" i="17"/>
  <c r="F1072" i="17"/>
  <c r="F1076" i="17"/>
  <c r="F1077" i="17"/>
  <c r="F1078" i="17"/>
  <c r="F1079" i="17"/>
  <c r="F1081" i="17"/>
  <c r="F1088" i="17"/>
  <c r="F1089" i="17"/>
  <c r="F1090" i="17"/>
  <c r="F1092" i="17"/>
  <c r="F1093" i="17"/>
  <c r="F1095" i="17"/>
  <c r="F1096" i="17"/>
  <c r="F1097" i="17"/>
  <c r="F1100" i="17"/>
  <c r="F1101" i="17"/>
  <c r="F1102" i="17"/>
  <c r="F1112" i="17"/>
  <c r="F1113" i="17"/>
  <c r="F1114" i="17"/>
  <c r="F1124" i="17"/>
  <c r="F1125" i="17"/>
  <c r="F1126" i="17"/>
  <c r="F1127" i="17"/>
  <c r="F1136" i="17"/>
  <c r="F1137" i="17"/>
  <c r="F1138" i="17"/>
  <c r="F1140" i="17"/>
  <c r="F1141" i="17"/>
  <c r="F1148" i="17"/>
  <c r="F1149" i="17"/>
  <c r="F1150" i="17"/>
  <c r="F1151" i="17"/>
  <c r="F1160" i="17"/>
  <c r="F1161" i="17"/>
  <c r="F1162" i="17"/>
  <c r="F1163" i="17"/>
  <c r="F1164" i="17"/>
  <c r="F1167" i="17"/>
  <c r="F1172" i="17"/>
  <c r="F1173" i="17"/>
  <c r="F1174" i="17"/>
  <c r="F1175" i="17"/>
  <c r="F1176" i="17"/>
  <c r="F1177" i="17"/>
  <c r="F1180" i="17"/>
  <c r="F1181" i="17"/>
  <c r="F1182" i="17"/>
  <c r="F1183" i="17"/>
  <c r="F1184" i="17"/>
  <c r="F1185" i="17"/>
  <c r="F1186" i="17"/>
  <c r="F1188" i="17"/>
  <c r="F1196" i="17"/>
  <c r="F1197" i="17"/>
  <c r="F1198" i="17"/>
  <c r="F1203" i="17"/>
  <c r="F1208" i="17"/>
  <c r="F1209" i="17"/>
  <c r="F1210" i="17"/>
  <c r="F1211" i="17"/>
  <c r="F1212" i="17"/>
  <c r="F1220" i="17"/>
  <c r="F1221" i="17"/>
  <c r="F1222" i="17"/>
  <c r="F1224" i="17"/>
  <c r="F1232" i="17"/>
  <c r="F1233" i="17"/>
  <c r="F1234" i="17"/>
  <c r="F1235" i="17"/>
  <c r="F1236" i="17"/>
  <c r="F1237" i="17"/>
  <c r="F1244" i="17"/>
  <c r="F1245" i="17"/>
  <c r="F2" i="17"/>
  <c r="E5" i="15"/>
  <c r="E6" i="15"/>
  <c r="E7" i="15"/>
  <c r="E8" i="15"/>
  <c r="E9" i="15"/>
  <c r="E10" i="15"/>
  <c r="E11" i="15"/>
  <c r="E12" i="15"/>
  <c r="E13" i="15"/>
  <c r="E14" i="15"/>
  <c r="E15" i="15"/>
  <c r="G15" i="15" s="1"/>
  <c r="E16" i="15"/>
  <c r="G16" i="15" s="1"/>
  <c r="E17" i="15"/>
  <c r="E18" i="15"/>
  <c r="E19" i="15"/>
  <c r="E20" i="15"/>
  <c r="E21" i="15"/>
  <c r="F21" i="15" s="1"/>
  <c r="E22" i="15"/>
  <c r="E23" i="15"/>
  <c r="E24" i="15"/>
  <c r="E25" i="15"/>
  <c r="E26" i="15"/>
  <c r="G26" i="15" s="1"/>
  <c r="E27" i="15"/>
  <c r="E28" i="15"/>
  <c r="E29" i="15"/>
  <c r="E30" i="15"/>
  <c r="E31" i="15"/>
  <c r="E32" i="15"/>
  <c r="G32" i="15" s="1"/>
  <c r="E33" i="15"/>
  <c r="G33" i="15" s="1"/>
  <c r="E34" i="15"/>
  <c r="E35" i="15"/>
  <c r="G35" i="15" s="1"/>
  <c r="E36" i="15"/>
  <c r="G36" i="15" s="1"/>
  <c r="E37" i="15"/>
  <c r="G37" i="15" s="1"/>
  <c r="E38" i="15"/>
  <c r="G38" i="15" s="1"/>
  <c r="E39" i="15"/>
  <c r="G39" i="15" s="1"/>
  <c r="E40" i="15"/>
  <c r="G40" i="15" s="1"/>
  <c r="E41" i="15"/>
  <c r="E42" i="15"/>
  <c r="E43" i="15"/>
  <c r="E44" i="15"/>
  <c r="F44" i="15" s="1"/>
  <c r="E45" i="15"/>
  <c r="E46" i="15"/>
  <c r="E47" i="15"/>
  <c r="G47" i="15" s="1"/>
  <c r="E48" i="15"/>
  <c r="G48" i="15" s="1"/>
  <c r="E49" i="15"/>
  <c r="E50" i="15"/>
  <c r="E51" i="15"/>
  <c r="G51" i="15" s="1"/>
  <c r="E52" i="15"/>
  <c r="G52" i="15" s="1"/>
  <c r="E53" i="15"/>
  <c r="E54" i="15"/>
  <c r="E55" i="15"/>
  <c r="E56" i="15"/>
  <c r="E57" i="15"/>
  <c r="E58" i="15"/>
  <c r="G58" i="15" s="1"/>
  <c r="E59" i="15"/>
  <c r="G59" i="15" s="1"/>
  <c r="E60" i="15"/>
  <c r="G60" i="15" s="1"/>
  <c r="E61" i="15"/>
  <c r="G61" i="15" s="1"/>
  <c r="E62" i="15"/>
  <c r="G62" i="15" s="1"/>
  <c r="E63" i="15"/>
  <c r="G63" i="15" s="1"/>
  <c r="E64" i="15"/>
  <c r="G64" i="15" s="1"/>
  <c r="E65" i="15"/>
  <c r="E66" i="15"/>
  <c r="E67" i="15"/>
  <c r="E68" i="15"/>
  <c r="E69" i="15"/>
  <c r="E70" i="15"/>
  <c r="E71" i="15"/>
  <c r="E72" i="15"/>
  <c r="E73" i="15"/>
  <c r="G73" i="15" s="1"/>
  <c r="E74" i="15"/>
  <c r="G74" i="15" s="1"/>
  <c r="E75" i="15"/>
  <c r="E76" i="15"/>
  <c r="E77" i="15"/>
  <c r="E78" i="15"/>
  <c r="E79" i="15"/>
  <c r="E80" i="15"/>
  <c r="G80" i="15" s="1"/>
  <c r="E81" i="15"/>
  <c r="G81" i="15" s="1"/>
  <c r="E82" i="15"/>
  <c r="E83" i="15"/>
  <c r="E84" i="15"/>
  <c r="F84" i="15" s="1"/>
  <c r="E85" i="15"/>
  <c r="E86" i="15"/>
  <c r="E87" i="15"/>
  <c r="G87" i="15" s="1"/>
  <c r="E88" i="15"/>
  <c r="G88" i="15" s="1"/>
  <c r="E89" i="15"/>
  <c r="E90" i="15"/>
  <c r="E91" i="15"/>
  <c r="E92" i="15"/>
  <c r="E93" i="15"/>
  <c r="E94" i="15"/>
  <c r="G94" i="15" s="1"/>
  <c r="E95" i="15"/>
  <c r="G95" i="15" s="1"/>
  <c r="E96" i="15"/>
  <c r="G96" i="15" s="1"/>
  <c r="E97" i="15"/>
  <c r="G97" i="15" s="1"/>
  <c r="E98" i="15"/>
  <c r="G98" i="15" s="1"/>
  <c r="E99" i="15"/>
  <c r="G99" i="15" s="1"/>
  <c r="E100" i="15"/>
  <c r="G100" i="15" s="1"/>
  <c r="E101" i="15"/>
  <c r="E102" i="15"/>
  <c r="E103" i="15"/>
  <c r="E104" i="15"/>
  <c r="E105" i="15"/>
  <c r="G105" i="15" s="1"/>
  <c r="E106" i="15"/>
  <c r="E107" i="15"/>
  <c r="E108" i="15"/>
  <c r="G108" i="15" s="1"/>
  <c r="E109" i="15"/>
  <c r="E110" i="15"/>
  <c r="G110" i="15" s="1"/>
  <c r="E111" i="15"/>
  <c r="E112" i="15"/>
  <c r="E113" i="15"/>
  <c r="E114" i="15"/>
  <c r="E115" i="15"/>
  <c r="E116" i="15"/>
  <c r="E117" i="15"/>
  <c r="E118" i="15"/>
  <c r="G118" i="15" s="1"/>
  <c r="E119" i="15"/>
  <c r="G119" i="15" s="1"/>
  <c r="E120" i="15"/>
  <c r="G120" i="15" s="1"/>
  <c r="E121" i="15"/>
  <c r="G121" i="15" s="1"/>
  <c r="E122" i="15"/>
  <c r="G122" i="15" s="1"/>
  <c r="E123" i="15"/>
  <c r="F123" i="15" s="1"/>
  <c r="E124" i="15"/>
  <c r="G124" i="15" s="1"/>
  <c r="E125" i="15"/>
  <c r="E126" i="15"/>
  <c r="E127" i="15"/>
  <c r="E128" i="15"/>
  <c r="G128" i="15" s="1"/>
  <c r="E129" i="15"/>
  <c r="G129" i="15" s="1"/>
  <c r="E130" i="15"/>
  <c r="E131" i="15"/>
  <c r="G131" i="15" s="1"/>
  <c r="E132" i="15"/>
  <c r="G132" i="15" s="1"/>
  <c r="E133" i="15"/>
  <c r="G133" i="15" s="1"/>
  <c r="E134" i="15"/>
  <c r="G134" i="15" s="1"/>
  <c r="E135" i="15"/>
  <c r="G135" i="15" s="1"/>
  <c r="E136" i="15"/>
  <c r="G136" i="15" s="1"/>
  <c r="E137" i="15"/>
  <c r="E138" i="15"/>
  <c r="E139" i="15"/>
  <c r="E140" i="15"/>
  <c r="E141" i="15"/>
  <c r="E142" i="15"/>
  <c r="G142" i="15" s="1"/>
  <c r="E143" i="15"/>
  <c r="G143" i="15" s="1"/>
  <c r="E144" i="15"/>
  <c r="G144" i="15" s="1"/>
  <c r="E145" i="15"/>
  <c r="E146" i="15"/>
  <c r="G146" i="15" s="1"/>
  <c r="E147" i="15"/>
  <c r="G147" i="15" s="1"/>
  <c r="E148" i="15"/>
  <c r="G148" i="15" s="1"/>
  <c r="E149" i="15"/>
  <c r="E150" i="15"/>
  <c r="E151" i="15"/>
  <c r="E152" i="15"/>
  <c r="G152" i="15" s="1"/>
  <c r="E153" i="15"/>
  <c r="G153" i="15" s="1"/>
  <c r="E154" i="15"/>
  <c r="F154" i="15" s="1"/>
  <c r="E155" i="15"/>
  <c r="G155" i="15" s="1"/>
  <c r="E156" i="15"/>
  <c r="G156" i="15" s="1"/>
  <c r="E157" i="15"/>
  <c r="G157" i="15" s="1"/>
  <c r="E158" i="15"/>
  <c r="G158" i="15" s="1"/>
  <c r="E159" i="15"/>
  <c r="G159" i="15" s="1"/>
  <c r="E160" i="15"/>
  <c r="G160" i="15" s="1"/>
  <c r="E161" i="15"/>
  <c r="E162" i="15"/>
  <c r="E163" i="15"/>
  <c r="E164" i="15"/>
  <c r="F164" i="15" s="1"/>
  <c r="E165" i="15"/>
  <c r="F165" i="15" s="1"/>
  <c r="E166" i="15"/>
  <c r="E167" i="15"/>
  <c r="G167" i="15" s="1"/>
  <c r="E168" i="15"/>
  <c r="G168" i="15" s="1"/>
  <c r="E169" i="15"/>
  <c r="E170" i="15"/>
  <c r="E171" i="15"/>
  <c r="G171" i="15" s="1"/>
  <c r="E172" i="15"/>
  <c r="G172" i="15" s="1"/>
  <c r="E173" i="15"/>
  <c r="E174" i="15"/>
  <c r="E175" i="15"/>
  <c r="E176" i="15"/>
  <c r="E177" i="15"/>
  <c r="G177" i="15" s="1"/>
  <c r="E178" i="15"/>
  <c r="G178" i="15" s="1"/>
  <c r="E179" i="15"/>
  <c r="G179" i="15" s="1"/>
  <c r="E180" i="15"/>
  <c r="G180" i="15" s="1"/>
  <c r="E181" i="15"/>
  <c r="G181" i="15" s="1"/>
  <c r="E182" i="15"/>
  <c r="G182" i="15" s="1"/>
  <c r="E183" i="15"/>
  <c r="G183" i="15" s="1"/>
  <c r="E184" i="15"/>
  <c r="G184" i="15" s="1"/>
  <c r="E185" i="15"/>
  <c r="E186" i="15"/>
  <c r="E187" i="15"/>
  <c r="E188" i="15"/>
  <c r="E189" i="15"/>
  <c r="E190" i="15"/>
  <c r="G190" i="15" s="1"/>
  <c r="E191" i="15"/>
  <c r="G191" i="15" s="1"/>
  <c r="E192" i="15"/>
  <c r="E193" i="15"/>
  <c r="E194" i="15"/>
  <c r="E195" i="15"/>
  <c r="G195" i="15" s="1"/>
  <c r="E196" i="15"/>
  <c r="G196" i="15" s="1"/>
  <c r="E197" i="15"/>
  <c r="E198" i="15"/>
  <c r="E199" i="15"/>
  <c r="E200" i="15"/>
  <c r="E201" i="15"/>
  <c r="E202" i="15"/>
  <c r="E203" i="15"/>
  <c r="E204" i="15"/>
  <c r="G204" i="15" s="1"/>
  <c r="E205" i="15"/>
  <c r="E206" i="15"/>
  <c r="G206" i="15" s="1"/>
  <c r="E207" i="15"/>
  <c r="G207" i="15" s="1"/>
  <c r="E208" i="15"/>
  <c r="G208" i="15" s="1"/>
  <c r="E209" i="15"/>
  <c r="E210" i="15"/>
  <c r="E211" i="15"/>
  <c r="E212" i="15"/>
  <c r="G212" i="15" s="1"/>
  <c r="E213" i="15"/>
  <c r="G213" i="15" s="1"/>
  <c r="E214" i="15"/>
  <c r="G214" i="15" s="1"/>
  <c r="E215" i="15"/>
  <c r="E216" i="15"/>
  <c r="E217" i="15"/>
  <c r="E218" i="15"/>
  <c r="E219" i="15"/>
  <c r="G219" i="15" s="1"/>
  <c r="E220" i="15"/>
  <c r="G220" i="15" s="1"/>
  <c r="E221" i="15"/>
  <c r="E222" i="15"/>
  <c r="E223" i="15"/>
  <c r="E224" i="15"/>
  <c r="G224" i="15" s="1"/>
  <c r="E225" i="15"/>
  <c r="G225" i="15" s="1"/>
  <c r="E226" i="15"/>
  <c r="G226" i="15" s="1"/>
  <c r="E227" i="15"/>
  <c r="E228" i="15"/>
  <c r="E229" i="15"/>
  <c r="G229" i="15" s="1"/>
  <c r="E230" i="15"/>
  <c r="G230" i="15" s="1"/>
  <c r="E231" i="15"/>
  <c r="G231" i="15" s="1"/>
  <c r="E232" i="15"/>
  <c r="E233" i="15"/>
  <c r="E234" i="15"/>
  <c r="E235" i="15"/>
  <c r="E236" i="15"/>
  <c r="G236" i="15" s="1"/>
  <c r="E237" i="15"/>
  <c r="E238" i="15"/>
  <c r="E239" i="15"/>
  <c r="E240" i="15"/>
  <c r="E241" i="15"/>
  <c r="G241" i="15" s="1"/>
  <c r="E242" i="15"/>
  <c r="G242" i="15" s="1"/>
  <c r="E243" i="15"/>
  <c r="E244" i="15"/>
  <c r="G244" i="15" s="1"/>
  <c r="E245" i="15"/>
  <c r="E246" i="15"/>
  <c r="E247" i="15"/>
  <c r="E248" i="15"/>
  <c r="G248" i="15" s="1"/>
  <c r="E249" i="15"/>
  <c r="G249" i="15" s="1"/>
  <c r="E250" i="15"/>
  <c r="E251" i="15"/>
  <c r="G251" i="15" s="1"/>
  <c r="E252" i="15"/>
  <c r="G252" i="15" s="1"/>
  <c r="E253" i="15"/>
  <c r="E254" i="15"/>
  <c r="E255" i="15"/>
  <c r="E256" i="15"/>
  <c r="G256" i="15" s="1"/>
  <c r="E257" i="15"/>
  <c r="E258" i="15"/>
  <c r="E259" i="15"/>
  <c r="E260" i="15"/>
  <c r="G260" i="15" s="1"/>
  <c r="E261" i="15"/>
  <c r="G261" i="15" s="1"/>
  <c r="E262" i="15"/>
  <c r="G262" i="15" s="1"/>
  <c r="E263" i="15"/>
  <c r="E264" i="15"/>
  <c r="G264" i="15" s="1"/>
  <c r="E265" i="15"/>
  <c r="E266" i="15"/>
  <c r="G266" i="15" s="1"/>
  <c r="E267" i="15"/>
  <c r="G267" i="15" s="1"/>
  <c r="E268" i="15"/>
  <c r="G268" i="15" s="1"/>
  <c r="E269" i="15"/>
  <c r="E270" i="15"/>
  <c r="E271" i="15"/>
  <c r="E272" i="15"/>
  <c r="G272" i="15" s="1"/>
  <c r="E273" i="15"/>
  <c r="G273" i="15" s="1"/>
  <c r="E274" i="15"/>
  <c r="G274" i="15" s="1"/>
  <c r="E275" i="15"/>
  <c r="E276" i="15"/>
  <c r="E277" i="15"/>
  <c r="E278" i="15"/>
  <c r="G278" i="15" s="1"/>
  <c r="E279" i="15"/>
  <c r="G279" i="15" s="1"/>
  <c r="E280" i="15"/>
  <c r="G280" i="15" s="1"/>
  <c r="E281" i="15"/>
  <c r="E282" i="15"/>
  <c r="E283" i="15"/>
  <c r="E284" i="15"/>
  <c r="E285" i="15"/>
  <c r="E286" i="15"/>
  <c r="G286" i="15" s="1"/>
  <c r="E287" i="15"/>
  <c r="G287" i="15" s="1"/>
  <c r="E288" i="15"/>
  <c r="G288" i="15" s="1"/>
  <c r="E289" i="15"/>
  <c r="E290" i="15"/>
  <c r="G290" i="15" s="1"/>
  <c r="E291" i="15"/>
  <c r="G291" i="15" s="1"/>
  <c r="E292" i="15"/>
  <c r="G292" i="15" s="1"/>
  <c r="E293" i="15"/>
  <c r="E294" i="15"/>
  <c r="E295" i="15"/>
  <c r="E296" i="15"/>
  <c r="E297" i="15"/>
  <c r="F297" i="15" s="1"/>
  <c r="E298" i="15"/>
  <c r="E299" i="15"/>
  <c r="G299" i="15" s="1"/>
  <c r="E300" i="15"/>
  <c r="G300" i="15" s="1"/>
  <c r="E301" i="15"/>
  <c r="E302" i="15"/>
  <c r="G302" i="15" s="1"/>
  <c r="E303" i="15"/>
  <c r="E304" i="15"/>
  <c r="E305" i="15"/>
  <c r="E306" i="15"/>
  <c r="E307" i="15"/>
  <c r="E308" i="15"/>
  <c r="G308" i="15" s="1"/>
  <c r="E309" i="15"/>
  <c r="G309" i="15" s="1"/>
  <c r="E310" i="15"/>
  <c r="G310" i="15" s="1"/>
  <c r="E311" i="15"/>
  <c r="E312" i="15"/>
  <c r="G312" i="15" s="1"/>
  <c r="E313" i="15"/>
  <c r="G313" i="15" s="1"/>
  <c r="E314" i="15"/>
  <c r="G314" i="15" s="1"/>
  <c r="E315" i="15"/>
  <c r="G315" i="15" s="1"/>
  <c r="E316" i="15"/>
  <c r="G316" i="15" s="1"/>
  <c r="E317" i="15"/>
  <c r="E318" i="15"/>
  <c r="E319" i="15"/>
  <c r="E320" i="15"/>
  <c r="F320" i="15" s="1"/>
  <c r="E321" i="15"/>
  <c r="E322" i="15"/>
  <c r="E323" i="15"/>
  <c r="E324" i="15"/>
  <c r="G324" i="15" s="1"/>
  <c r="E325" i="15"/>
  <c r="E326" i="15"/>
  <c r="E327" i="15"/>
  <c r="G327" i="15" s="1"/>
  <c r="E328" i="15"/>
  <c r="G328" i="15" s="1"/>
  <c r="E329" i="15"/>
  <c r="E330" i="15"/>
  <c r="E331" i="15"/>
  <c r="E332" i="15"/>
  <c r="G332" i="15" s="1"/>
  <c r="E333" i="15"/>
  <c r="G333" i="15" s="1"/>
  <c r="E334" i="15"/>
  <c r="G334" i="15" s="1"/>
  <c r="E335" i="15"/>
  <c r="G335" i="15" s="1"/>
  <c r="E336" i="15"/>
  <c r="G336" i="15" s="1"/>
  <c r="E337" i="15"/>
  <c r="E338" i="15"/>
  <c r="G338" i="15" s="1"/>
  <c r="E339" i="15"/>
  <c r="E340" i="15"/>
  <c r="G340" i="15" s="1"/>
  <c r="E341" i="15"/>
  <c r="E342" i="15"/>
  <c r="E343" i="15"/>
  <c r="E344" i="15"/>
  <c r="E345" i="15"/>
  <c r="G345" i="15" s="1"/>
  <c r="E346" i="15"/>
  <c r="E347" i="15"/>
  <c r="E348" i="15"/>
  <c r="F348" i="15" s="1"/>
  <c r="E349" i="15"/>
  <c r="E350" i="15"/>
  <c r="G350" i="15" s="1"/>
  <c r="E351" i="15"/>
  <c r="G351" i="15" s="1"/>
  <c r="E352" i="15"/>
  <c r="E353" i="15"/>
  <c r="E354" i="15"/>
  <c r="E355" i="15"/>
  <c r="E356" i="15"/>
  <c r="F356" i="15" s="1"/>
  <c r="E357" i="15"/>
  <c r="G357" i="15" s="1"/>
  <c r="E358" i="15"/>
  <c r="G358" i="15" s="1"/>
  <c r="E359" i="15"/>
  <c r="E360" i="15"/>
  <c r="G360" i="15" s="1"/>
  <c r="E361" i="15"/>
  <c r="G361" i="15" s="1"/>
  <c r="E362" i="15"/>
  <c r="G362" i="15" s="1"/>
  <c r="E363" i="15"/>
  <c r="G363" i="15" s="1"/>
  <c r="E364" i="15"/>
  <c r="G364" i="15" s="1"/>
  <c r="E365" i="15"/>
  <c r="E366" i="15"/>
  <c r="E367" i="15"/>
  <c r="E368" i="15"/>
  <c r="E369" i="15"/>
  <c r="F369" i="15" s="1"/>
  <c r="E370" i="15"/>
  <c r="G370" i="15" s="1"/>
  <c r="E371" i="15"/>
  <c r="G371" i="15" s="1"/>
  <c r="E372" i="15"/>
  <c r="E373" i="15"/>
  <c r="G373" i="15" s="1"/>
  <c r="E374" i="15"/>
  <c r="G374" i="15" s="1"/>
  <c r="E375" i="15"/>
  <c r="G375" i="15" s="1"/>
  <c r="E376" i="15"/>
  <c r="G376" i="15" s="1"/>
  <c r="E377" i="15"/>
  <c r="E378" i="15"/>
  <c r="E379" i="15"/>
  <c r="E380" i="15"/>
  <c r="E381" i="15"/>
  <c r="F381" i="15" s="1"/>
  <c r="E382" i="15"/>
  <c r="E383" i="15"/>
  <c r="E384" i="15"/>
  <c r="F384" i="15" s="1"/>
  <c r="E385" i="15"/>
  <c r="E386" i="15"/>
  <c r="E387" i="15"/>
  <c r="E388" i="15"/>
  <c r="G388" i="15" s="1"/>
  <c r="E389" i="15"/>
  <c r="E390" i="15"/>
  <c r="E391" i="15"/>
  <c r="E392" i="15"/>
  <c r="E393" i="15"/>
  <c r="G393" i="15" s="1"/>
  <c r="E394" i="15"/>
  <c r="E395" i="15"/>
  <c r="E396" i="15"/>
  <c r="E397" i="15"/>
  <c r="G397" i="15" s="1"/>
  <c r="E398" i="15"/>
  <c r="G398" i="15" s="1"/>
  <c r="E399" i="15"/>
  <c r="E400" i="15"/>
  <c r="E401" i="15"/>
  <c r="E402" i="15"/>
  <c r="E403" i="15"/>
  <c r="E404" i="15"/>
  <c r="G404" i="15" s="1"/>
  <c r="E405" i="15"/>
  <c r="G405" i="15" s="1"/>
  <c r="E406" i="15"/>
  <c r="G406" i="15" s="1"/>
  <c r="E407" i="15"/>
  <c r="G407" i="15" s="1"/>
  <c r="E408" i="15"/>
  <c r="E409" i="15"/>
  <c r="E410" i="15"/>
  <c r="E411" i="15"/>
  <c r="E412" i="15"/>
  <c r="G412" i="15" s="1"/>
  <c r="E413" i="15"/>
  <c r="E414" i="15"/>
  <c r="E415" i="15"/>
  <c r="E416" i="15"/>
  <c r="E417" i="15"/>
  <c r="E418" i="15"/>
  <c r="E419" i="15"/>
  <c r="G419" i="15" s="1"/>
  <c r="E420" i="15"/>
  <c r="E421" i="15"/>
  <c r="F421" i="15" s="1"/>
  <c r="E422" i="15"/>
  <c r="G422" i="15" s="1"/>
  <c r="E423" i="15"/>
  <c r="G423" i="15" s="1"/>
  <c r="E424" i="15"/>
  <c r="G424" i="15" s="1"/>
  <c r="E425" i="15"/>
  <c r="E426" i="15"/>
  <c r="E427" i="15"/>
  <c r="E428" i="15"/>
  <c r="G428" i="15" s="1"/>
  <c r="E429" i="15"/>
  <c r="E430" i="15"/>
  <c r="G430" i="15" s="1"/>
  <c r="E431" i="15"/>
  <c r="G431" i="15" s="1"/>
  <c r="E432" i="15"/>
  <c r="G432" i="15" s="1"/>
  <c r="E433" i="15"/>
  <c r="E434" i="15"/>
  <c r="G434" i="15" s="1"/>
  <c r="E435" i="15"/>
  <c r="G435" i="15" s="1"/>
  <c r="E436" i="15"/>
  <c r="G436" i="15" s="1"/>
  <c r="E437" i="15"/>
  <c r="E438" i="15"/>
  <c r="E439" i="15"/>
  <c r="E440" i="15"/>
  <c r="E441" i="15"/>
  <c r="E442" i="15"/>
  <c r="E443" i="15"/>
  <c r="E444" i="15"/>
  <c r="E445" i="15"/>
  <c r="E446" i="15"/>
  <c r="E447" i="15"/>
  <c r="G447" i="15" s="1"/>
  <c r="E448" i="15"/>
  <c r="G448" i="15" s="1"/>
  <c r="E449" i="15"/>
  <c r="E450" i="15"/>
  <c r="E451" i="15"/>
  <c r="E452" i="15"/>
  <c r="E453" i="15"/>
  <c r="E454" i="15"/>
  <c r="E455" i="15"/>
  <c r="E456" i="15"/>
  <c r="G456" i="15" s="1"/>
  <c r="E457" i="15"/>
  <c r="G457" i="15" s="1"/>
  <c r="E458" i="15"/>
  <c r="G458" i="15" s="1"/>
  <c r="E459" i="15"/>
  <c r="G459" i="15" s="1"/>
  <c r="E460" i="15"/>
  <c r="E461" i="15"/>
  <c r="E462" i="15"/>
  <c r="E463" i="15"/>
  <c r="E464" i="15"/>
  <c r="F464" i="15" s="1"/>
  <c r="E465" i="15"/>
  <c r="F465" i="15" s="1"/>
  <c r="E466" i="15"/>
  <c r="F466" i="15" s="1"/>
  <c r="G466" i="15" s="1"/>
  <c r="E467" i="15"/>
  <c r="F467" i="15" s="1"/>
  <c r="G467" i="15" s="1"/>
  <c r="E468" i="15"/>
  <c r="E469" i="15"/>
  <c r="G469" i="15" s="1"/>
  <c r="E470" i="15"/>
  <c r="G470" i="15" s="1"/>
  <c r="E471" i="15"/>
  <c r="G471" i="15" s="1"/>
  <c r="E472" i="15"/>
  <c r="E473" i="15"/>
  <c r="E474" i="15"/>
  <c r="E475" i="15"/>
  <c r="E476" i="15"/>
  <c r="G476" i="15" s="1"/>
  <c r="E477" i="15"/>
  <c r="G477" i="15" s="1"/>
  <c r="E478" i="15"/>
  <c r="G478" i="15" s="1"/>
  <c r="E479" i="15"/>
  <c r="G479" i="15" s="1"/>
  <c r="E480" i="15"/>
  <c r="G480" i="15" s="1"/>
  <c r="E481" i="15"/>
  <c r="E482" i="15"/>
  <c r="G482" i="15" s="1"/>
  <c r="E483" i="15"/>
  <c r="G483" i="15" s="1"/>
  <c r="E484" i="15"/>
  <c r="G484" i="15" s="1"/>
  <c r="E485" i="15"/>
  <c r="G485" i="15" s="1"/>
  <c r="E486" i="15"/>
  <c r="E487" i="15"/>
  <c r="E488" i="15"/>
  <c r="F488" i="15" s="1"/>
  <c r="E489" i="15"/>
  <c r="F489" i="15" s="1"/>
  <c r="E490" i="15"/>
  <c r="G490" i="15" s="1"/>
  <c r="E491" i="15"/>
  <c r="G491" i="15" s="1"/>
  <c r="E492" i="15"/>
  <c r="E493" i="15"/>
  <c r="E494" i="15"/>
  <c r="G494" i="15" s="1"/>
  <c r="E495" i="15"/>
  <c r="E496" i="15"/>
  <c r="E497" i="15"/>
  <c r="E498" i="15"/>
  <c r="E499" i="15"/>
  <c r="E500" i="15"/>
  <c r="E501" i="15"/>
  <c r="E502" i="15"/>
  <c r="E503" i="15"/>
  <c r="E504" i="15"/>
  <c r="G504" i="15" s="1"/>
  <c r="E505" i="15"/>
  <c r="G505" i="15" s="1"/>
  <c r="E506" i="15"/>
  <c r="E507" i="15"/>
  <c r="G507" i="15" s="1"/>
  <c r="E508" i="15"/>
  <c r="G508" i="15" s="1"/>
  <c r="E509" i="15"/>
  <c r="E510" i="15"/>
  <c r="E511" i="15"/>
  <c r="E512" i="15"/>
  <c r="G512" i="15" s="1"/>
  <c r="E513" i="15"/>
  <c r="F513" i="15" s="1"/>
  <c r="E514" i="15"/>
  <c r="G514" i="15" s="1"/>
  <c r="E515" i="15"/>
  <c r="E516" i="15"/>
  <c r="E517" i="15"/>
  <c r="E518" i="15"/>
  <c r="E519" i="15"/>
  <c r="E520" i="15"/>
  <c r="G520" i="15" s="1"/>
  <c r="E521" i="15"/>
  <c r="E522" i="15"/>
  <c r="E523" i="15"/>
  <c r="E524" i="15"/>
  <c r="G524" i="15" s="1"/>
  <c r="E525" i="15"/>
  <c r="F525" i="15" s="1"/>
  <c r="E526" i="15"/>
  <c r="E527" i="15"/>
  <c r="E528" i="15"/>
  <c r="F528" i="15" s="1"/>
  <c r="E529" i="15"/>
  <c r="G529" i="15" s="1"/>
  <c r="E530" i="15"/>
  <c r="G530" i="15" s="1"/>
  <c r="E531" i="15"/>
  <c r="G531" i="15" s="1"/>
  <c r="E532" i="15"/>
  <c r="E533" i="15"/>
  <c r="E534" i="15"/>
  <c r="E535" i="15"/>
  <c r="E536" i="15"/>
  <c r="E537" i="15"/>
  <c r="E538" i="15"/>
  <c r="G538" i="15" s="1"/>
  <c r="E539" i="15"/>
  <c r="G539" i="15" s="1"/>
  <c r="E540" i="15"/>
  <c r="E541" i="15"/>
  <c r="E542" i="15"/>
  <c r="E543" i="15"/>
  <c r="E544" i="15"/>
  <c r="E545" i="15"/>
  <c r="E546" i="15"/>
  <c r="E547" i="15"/>
  <c r="E548" i="15"/>
  <c r="G548" i="15" s="1"/>
  <c r="E549" i="15"/>
  <c r="G549" i="15" s="1"/>
  <c r="E550" i="15"/>
  <c r="G550" i="15" s="1"/>
  <c r="E551" i="15"/>
  <c r="G551" i="15" s="1"/>
  <c r="E552" i="15"/>
  <c r="G552" i="15" s="1"/>
  <c r="E553" i="15"/>
  <c r="E554" i="15"/>
  <c r="E555" i="15"/>
  <c r="G555" i="15" s="1"/>
  <c r="E556" i="15"/>
  <c r="G556" i="15" s="1"/>
  <c r="E557" i="15"/>
  <c r="E558" i="15"/>
  <c r="E559" i="15"/>
  <c r="E560" i="15"/>
  <c r="E561" i="15"/>
  <c r="E562" i="15"/>
  <c r="E563" i="15"/>
  <c r="E564" i="15"/>
  <c r="E565" i="15"/>
  <c r="E566" i="15"/>
  <c r="F566" i="15" s="1"/>
  <c r="E567" i="15"/>
  <c r="G567" i="15" s="1"/>
  <c r="E568" i="15"/>
  <c r="G568" i="15" s="1"/>
  <c r="E569" i="15"/>
  <c r="E570" i="15"/>
  <c r="E571" i="15"/>
  <c r="E572" i="15"/>
  <c r="G572" i="15" s="1"/>
  <c r="E573" i="15"/>
  <c r="G573" i="15" s="1"/>
  <c r="E574" i="15"/>
  <c r="G574" i="15" s="1"/>
  <c r="E575" i="15"/>
  <c r="G575" i="15" s="1"/>
  <c r="E576" i="15"/>
  <c r="G576" i="15" s="1"/>
  <c r="E577" i="15"/>
  <c r="E578" i="15"/>
  <c r="G578" i="15" s="1"/>
  <c r="E579" i="15"/>
  <c r="G579" i="15" s="1"/>
  <c r="E580" i="15"/>
  <c r="G580" i="15" s="1"/>
  <c r="E581" i="15"/>
  <c r="E582" i="15"/>
  <c r="E583" i="15"/>
  <c r="E584" i="15"/>
  <c r="E585" i="15"/>
  <c r="E586" i="15"/>
  <c r="G586" i="15" s="1"/>
  <c r="E587" i="15"/>
  <c r="G587" i="15" s="1"/>
  <c r="E588" i="15"/>
  <c r="E589" i="15"/>
  <c r="G589" i="15" s="1"/>
  <c r="E590" i="15"/>
  <c r="G590" i="15" s="1"/>
  <c r="E591" i="15"/>
  <c r="G591" i="15" s="1"/>
  <c r="E592" i="15"/>
  <c r="G592" i="15" s="1"/>
  <c r="E593" i="15"/>
  <c r="E594" i="15"/>
  <c r="E595" i="15"/>
  <c r="E596" i="15"/>
  <c r="E597" i="15"/>
  <c r="G597" i="15" s="1"/>
  <c r="E598" i="15"/>
  <c r="G598" i="15" s="1"/>
  <c r="E599" i="15"/>
  <c r="E600" i="15"/>
  <c r="E601" i="15"/>
  <c r="E602" i="15"/>
  <c r="G602" i="15" s="1"/>
  <c r="E603" i="15"/>
  <c r="G603" i="15" s="1"/>
  <c r="E604" i="15"/>
  <c r="G604" i="15" s="1"/>
  <c r="E605" i="15"/>
  <c r="E606" i="15"/>
  <c r="E607" i="15"/>
  <c r="E608" i="15"/>
  <c r="G608" i="15" s="1"/>
  <c r="E609" i="15"/>
  <c r="F609" i="15" s="1"/>
  <c r="E610" i="15"/>
  <c r="E611" i="15"/>
  <c r="E612" i="15"/>
  <c r="E613" i="15"/>
  <c r="E614" i="15"/>
  <c r="E615" i="15"/>
  <c r="E616" i="15"/>
  <c r="G616" i="15" s="1"/>
  <c r="E617" i="15"/>
  <c r="E618" i="15"/>
  <c r="E619" i="15"/>
  <c r="E620" i="15"/>
  <c r="G620" i="15" s="1"/>
  <c r="E621" i="15"/>
  <c r="E622" i="15"/>
  <c r="E623" i="15"/>
  <c r="G623" i="15" s="1"/>
  <c r="E624" i="15"/>
  <c r="G624" i="15" s="1"/>
  <c r="E625" i="15"/>
  <c r="G625" i="15" s="1"/>
  <c r="E626" i="15"/>
  <c r="G626" i="15" s="1"/>
  <c r="E627" i="15"/>
  <c r="G627" i="15" s="1"/>
  <c r="E628" i="15"/>
  <c r="G628" i="15" s="1"/>
  <c r="E629" i="15"/>
  <c r="G629" i="15" s="1"/>
  <c r="E630" i="15"/>
  <c r="E631" i="15"/>
  <c r="E632" i="15"/>
  <c r="F632" i="15" s="1"/>
  <c r="E633" i="15"/>
  <c r="F633" i="15" s="1"/>
  <c r="E634" i="15"/>
  <c r="E635" i="15"/>
  <c r="E636" i="15"/>
  <c r="G636" i="15" s="1"/>
  <c r="E637" i="15"/>
  <c r="G637" i="15" s="1"/>
  <c r="E638" i="15"/>
  <c r="E639" i="15"/>
  <c r="G639" i="15" s="1"/>
  <c r="E640" i="15"/>
  <c r="G640" i="15" s="1"/>
  <c r="E641" i="15"/>
  <c r="E642" i="15"/>
  <c r="E643" i="15"/>
  <c r="E644" i="15"/>
  <c r="E645" i="15"/>
  <c r="E646" i="15"/>
  <c r="E647" i="15"/>
  <c r="E648" i="15"/>
  <c r="F648" i="15" s="1"/>
  <c r="G648" i="15" s="1"/>
  <c r="E649" i="15"/>
  <c r="F649" i="15" s="1"/>
  <c r="E650" i="15"/>
  <c r="E651" i="15"/>
  <c r="E652" i="15"/>
  <c r="G652" i="15" s="1"/>
  <c r="E653" i="15"/>
  <c r="E654" i="15"/>
  <c r="E655" i="15"/>
  <c r="E656" i="15"/>
  <c r="G656" i="15" s="1"/>
  <c r="E657" i="15"/>
  <c r="G657" i="15" s="1"/>
  <c r="E658" i="15"/>
  <c r="G658" i="15" s="1"/>
  <c r="E659" i="15"/>
  <c r="G659" i="15" s="1"/>
  <c r="E660" i="15"/>
  <c r="G660" i="15" s="1"/>
  <c r="E661" i="15"/>
  <c r="E662" i="15"/>
  <c r="E663" i="15"/>
  <c r="G663" i="15" s="1"/>
  <c r="E664" i="15"/>
  <c r="G664" i="15" s="1"/>
  <c r="E665" i="15"/>
  <c r="E666" i="15"/>
  <c r="E667" i="15"/>
  <c r="E668" i="15"/>
  <c r="E669" i="15"/>
  <c r="G669" i="15" s="1"/>
  <c r="E670" i="15"/>
  <c r="G670" i="15" s="1"/>
  <c r="E671" i="15"/>
  <c r="G671" i="15" s="1"/>
  <c r="E672" i="15"/>
  <c r="E673" i="15"/>
  <c r="E674" i="15"/>
  <c r="G674" i="15" s="1"/>
  <c r="E675" i="15"/>
  <c r="G675" i="15" s="1"/>
  <c r="E676" i="15"/>
  <c r="G676" i="15" s="1"/>
  <c r="E677" i="15"/>
  <c r="E678" i="15"/>
  <c r="E679" i="15"/>
  <c r="E680" i="15"/>
  <c r="G680" i="15" s="1"/>
  <c r="E681" i="15"/>
  <c r="G681" i="15" s="1"/>
  <c r="E682" i="15"/>
  <c r="E683" i="15"/>
  <c r="E684" i="15"/>
  <c r="E685" i="15"/>
  <c r="E686" i="15"/>
  <c r="E687" i="15"/>
  <c r="E688" i="15"/>
  <c r="G688" i="15" s="1"/>
  <c r="E689" i="15"/>
  <c r="E690" i="15"/>
  <c r="E691" i="15"/>
  <c r="E692" i="15"/>
  <c r="G692" i="15" s="1"/>
  <c r="E693" i="15"/>
  <c r="E694" i="15"/>
  <c r="G694" i="15" s="1"/>
  <c r="E695" i="15"/>
  <c r="G695" i="15" s="1"/>
  <c r="E696" i="15"/>
  <c r="E697" i="15"/>
  <c r="E698" i="15"/>
  <c r="G698" i="15" s="1"/>
  <c r="E699" i="15"/>
  <c r="G699" i="15" s="1"/>
  <c r="E700" i="15"/>
  <c r="G700" i="15" s="1"/>
  <c r="E701" i="15"/>
  <c r="E702" i="15"/>
  <c r="E703" i="15"/>
  <c r="E704" i="15"/>
  <c r="E705" i="15"/>
  <c r="G705" i="15" s="1"/>
  <c r="E706" i="15"/>
  <c r="G706" i="15" s="1"/>
  <c r="E707" i="15"/>
  <c r="G707" i="15" s="1"/>
  <c r="E708" i="15"/>
  <c r="F708" i="15" s="1"/>
  <c r="E709" i="15"/>
  <c r="E710" i="15"/>
  <c r="F710" i="15" s="1"/>
  <c r="E711" i="15"/>
  <c r="E712" i="15"/>
  <c r="G712" i="15" s="1"/>
  <c r="E713" i="15"/>
  <c r="E714" i="15"/>
  <c r="E715" i="15"/>
  <c r="E716" i="15"/>
  <c r="E717" i="15"/>
  <c r="E718" i="15"/>
  <c r="E719" i="15"/>
  <c r="E720" i="15"/>
  <c r="G720" i="15" s="1"/>
  <c r="E721" i="15"/>
  <c r="E722" i="15"/>
  <c r="G722" i="15" s="1"/>
  <c r="E723" i="15"/>
  <c r="G723" i="15" s="1"/>
  <c r="E724" i="15"/>
  <c r="G724" i="15" s="1"/>
  <c r="E725" i="15"/>
  <c r="E726" i="15"/>
  <c r="E727" i="15"/>
  <c r="E728" i="15"/>
  <c r="E729" i="15"/>
  <c r="E730" i="15"/>
  <c r="E731" i="15"/>
  <c r="G731" i="15" s="1"/>
  <c r="E732" i="15"/>
  <c r="E733" i="15"/>
  <c r="G733" i="15" s="1"/>
  <c r="E734" i="15"/>
  <c r="G734" i="15" s="1"/>
  <c r="E735" i="15"/>
  <c r="G735" i="15" s="1"/>
  <c r="E736" i="15"/>
  <c r="E737" i="15"/>
  <c r="E738" i="15"/>
  <c r="E739" i="15"/>
  <c r="E740" i="15"/>
  <c r="F740" i="15" s="1"/>
  <c r="E741" i="15"/>
  <c r="F741" i="15" s="1"/>
  <c r="E742" i="15"/>
  <c r="E743" i="15"/>
  <c r="F743" i="15" s="1"/>
  <c r="E744" i="15"/>
  <c r="E745" i="15"/>
  <c r="E746" i="15"/>
  <c r="G746" i="15" s="1"/>
  <c r="E747" i="15"/>
  <c r="G747" i="15" s="1"/>
  <c r="E748" i="15"/>
  <c r="G748" i="15" s="1"/>
  <c r="E749" i="15"/>
  <c r="E750" i="15"/>
  <c r="E751" i="15"/>
  <c r="E752" i="15"/>
  <c r="G752" i="15" s="1"/>
  <c r="E753" i="15"/>
  <c r="G753" i="15" s="1"/>
  <c r="E754" i="15"/>
  <c r="G754" i="15" s="1"/>
  <c r="E755" i="15"/>
  <c r="G755" i="15" s="1"/>
  <c r="E756" i="15"/>
  <c r="E757" i="15"/>
  <c r="G757" i="15" s="1"/>
  <c r="E758" i="15"/>
  <c r="G758" i="15" s="1"/>
  <c r="E759" i="15"/>
  <c r="G759" i="15" s="1"/>
  <c r="E760" i="15"/>
  <c r="G760" i="15" s="1"/>
  <c r="E761" i="15"/>
  <c r="E762" i="15"/>
  <c r="E763" i="15"/>
  <c r="E764" i="15"/>
  <c r="F764" i="15" s="1"/>
  <c r="E765" i="15"/>
  <c r="F765" i="15" s="1"/>
  <c r="E766" i="15"/>
  <c r="E767" i="15"/>
  <c r="E768" i="15"/>
  <c r="G768" i="15" s="1"/>
  <c r="E769" i="15"/>
  <c r="E770" i="15"/>
  <c r="E771" i="15"/>
  <c r="G771" i="15" s="1"/>
  <c r="E772" i="15"/>
  <c r="G772" i="15" s="1"/>
  <c r="E773" i="15"/>
  <c r="G773" i="15" s="1"/>
  <c r="E774" i="15"/>
  <c r="E775" i="15"/>
  <c r="E776" i="15"/>
  <c r="E777" i="15"/>
  <c r="G777" i="15" s="1"/>
  <c r="E778" i="15"/>
  <c r="G778" i="15" s="1"/>
  <c r="E779" i="15"/>
  <c r="G779" i="15" s="1"/>
  <c r="E780" i="15"/>
  <c r="E781" i="15"/>
  <c r="E782" i="15"/>
  <c r="E783" i="15"/>
  <c r="G783" i="15" s="1"/>
  <c r="E784" i="15"/>
  <c r="G784" i="15" s="1"/>
  <c r="E785" i="15"/>
  <c r="E786" i="15"/>
  <c r="E787" i="15"/>
  <c r="E788" i="15"/>
  <c r="G788" i="15" s="1"/>
  <c r="E789" i="15"/>
  <c r="G789" i="15" s="1"/>
  <c r="E790" i="15"/>
  <c r="E791" i="15"/>
  <c r="E792" i="15"/>
  <c r="E793" i="15"/>
  <c r="E794" i="15"/>
  <c r="E795" i="15"/>
  <c r="G795" i="15" s="1"/>
  <c r="E796" i="15"/>
  <c r="E797" i="15"/>
  <c r="E798" i="15"/>
  <c r="E799" i="15"/>
  <c r="E800" i="15"/>
  <c r="G800" i="15" s="1"/>
  <c r="E801" i="15"/>
  <c r="E802" i="15"/>
  <c r="G802" i="15" s="1"/>
  <c r="E803" i="15"/>
  <c r="G803" i="15" s="1"/>
  <c r="E804" i="15"/>
  <c r="G804" i="15" s="1"/>
  <c r="E805" i="15"/>
  <c r="G805" i="15" s="1"/>
  <c r="E806" i="15"/>
  <c r="G806" i="15" s="1"/>
  <c r="E807" i="15"/>
  <c r="G807" i="15" s="1"/>
  <c r="E808" i="15"/>
  <c r="G808" i="15" s="1"/>
  <c r="E809" i="15"/>
  <c r="E810" i="15"/>
  <c r="E811" i="15"/>
  <c r="E812" i="15"/>
  <c r="G812" i="15" s="1"/>
  <c r="E813" i="15"/>
  <c r="G813" i="15" s="1"/>
  <c r="E814" i="15"/>
  <c r="G814" i="15" s="1"/>
  <c r="E815" i="15"/>
  <c r="G815" i="15" s="1"/>
  <c r="E816" i="15"/>
  <c r="E817" i="15"/>
  <c r="E818" i="15"/>
  <c r="G818" i="15" s="1"/>
  <c r="E819" i="15"/>
  <c r="G819" i="15" s="1"/>
  <c r="E820" i="15"/>
  <c r="E821" i="15"/>
  <c r="E822" i="15"/>
  <c r="E823" i="15"/>
  <c r="E824" i="15"/>
  <c r="E825" i="15"/>
  <c r="E826" i="15"/>
  <c r="E827" i="15"/>
  <c r="E828" i="15"/>
  <c r="F828" i="15" s="1"/>
  <c r="E829" i="15"/>
  <c r="G829" i="15" s="1"/>
  <c r="E830" i="15"/>
  <c r="E831" i="15"/>
  <c r="G831" i="15" s="1"/>
  <c r="E832" i="15"/>
  <c r="G832" i="15" s="1"/>
  <c r="E833" i="15"/>
  <c r="E834" i="15"/>
  <c r="E835" i="15"/>
  <c r="E836" i="15"/>
  <c r="G836" i="15" s="1"/>
  <c r="E837" i="15"/>
  <c r="G837" i="15" s="1"/>
  <c r="E838" i="15"/>
  <c r="G838" i="15" s="1"/>
  <c r="E839" i="15"/>
  <c r="E840" i="15"/>
  <c r="G840" i="15" s="1"/>
  <c r="E841" i="15"/>
  <c r="G841" i="15" s="1"/>
  <c r="E842" i="15"/>
  <c r="G842" i="15" s="1"/>
  <c r="E843" i="15"/>
  <c r="G843" i="15" s="1"/>
  <c r="E844" i="15"/>
  <c r="G844" i="15" s="1"/>
  <c r="E845" i="15"/>
  <c r="E846" i="15"/>
  <c r="E847" i="15"/>
  <c r="E848" i="15"/>
  <c r="G848" i="15" s="1"/>
  <c r="E849" i="15"/>
  <c r="G849" i="15" s="1"/>
  <c r="E850" i="15"/>
  <c r="G850" i="15" s="1"/>
  <c r="E851" i="15"/>
  <c r="G851" i="15" s="1"/>
  <c r="E852" i="15"/>
  <c r="G852" i="15" s="1"/>
  <c r="E853" i="15"/>
  <c r="G853" i="15" s="1"/>
  <c r="E854" i="15"/>
  <c r="G854" i="15" s="1"/>
  <c r="E855" i="15"/>
  <c r="G855" i="15" s="1"/>
  <c r="E856" i="15"/>
  <c r="E857" i="15"/>
  <c r="E858" i="15"/>
  <c r="E859" i="15"/>
  <c r="E860" i="15"/>
  <c r="E861" i="15"/>
  <c r="E862" i="15"/>
  <c r="G862" i="15" s="1"/>
  <c r="E863" i="15"/>
  <c r="G863" i="15" s="1"/>
  <c r="E864" i="15"/>
  <c r="E865" i="15"/>
  <c r="E866" i="15"/>
  <c r="G866" i="15" s="1"/>
  <c r="E867" i="15"/>
  <c r="G867" i="15" s="1"/>
  <c r="E868" i="15"/>
  <c r="G868" i="15" s="1"/>
  <c r="E869" i="15"/>
  <c r="E870" i="15"/>
  <c r="E871" i="15"/>
  <c r="E872" i="15"/>
  <c r="F872" i="15" s="1"/>
  <c r="G872" i="15" s="1"/>
  <c r="E873" i="15"/>
  <c r="F873" i="15" s="1"/>
  <c r="E874" i="15"/>
  <c r="F874" i="15" s="1"/>
  <c r="E875" i="15"/>
  <c r="G875" i="15" s="1"/>
  <c r="E876" i="15"/>
  <c r="E877" i="15"/>
  <c r="E878" i="15"/>
  <c r="E879" i="15"/>
  <c r="E880" i="15"/>
  <c r="E881" i="15"/>
  <c r="E882" i="15"/>
  <c r="E883" i="15"/>
  <c r="E884" i="15"/>
  <c r="E885" i="15"/>
  <c r="G885" i="15" s="1"/>
  <c r="E886" i="15"/>
  <c r="E887" i="15"/>
  <c r="E888" i="15"/>
  <c r="G888" i="15" s="1"/>
  <c r="E889" i="15"/>
  <c r="E890" i="15"/>
  <c r="G890" i="15" s="1"/>
  <c r="E891" i="15"/>
  <c r="G891" i="15" s="1"/>
  <c r="E892" i="15"/>
  <c r="E893" i="15"/>
  <c r="E894" i="15"/>
  <c r="E895" i="15"/>
  <c r="E896" i="15"/>
  <c r="G896" i="15" s="1"/>
  <c r="E897" i="15"/>
  <c r="E898" i="15"/>
  <c r="G898" i="15" s="1"/>
  <c r="E899" i="15"/>
  <c r="G899" i="15" s="1"/>
  <c r="E900" i="15"/>
  <c r="E901" i="15"/>
  <c r="E902" i="15"/>
  <c r="G902" i="15" s="1"/>
  <c r="E903" i="15"/>
  <c r="G903" i="15" s="1"/>
  <c r="E904" i="15"/>
  <c r="G904" i="15" s="1"/>
  <c r="E905" i="15"/>
  <c r="E906" i="15"/>
  <c r="E907" i="15"/>
  <c r="E908" i="15"/>
  <c r="E909" i="15"/>
  <c r="E910" i="15"/>
  <c r="E911" i="15"/>
  <c r="E912" i="15"/>
  <c r="E913" i="15"/>
  <c r="G913" i="15" s="1"/>
  <c r="E914" i="15"/>
  <c r="E915" i="15"/>
  <c r="G915" i="15" s="1"/>
  <c r="E916" i="15"/>
  <c r="G916" i="15" s="1"/>
  <c r="E917" i="15"/>
  <c r="G917" i="15" s="1"/>
  <c r="E918" i="15"/>
  <c r="E919" i="15"/>
  <c r="E920" i="15"/>
  <c r="G920" i="15" s="1"/>
  <c r="E921" i="15"/>
  <c r="G921" i="15" s="1"/>
  <c r="E922" i="15"/>
  <c r="G922" i="15" s="1"/>
  <c r="E923" i="15"/>
  <c r="G923" i="15" s="1"/>
  <c r="E924" i="15"/>
  <c r="E925" i="15"/>
  <c r="G925" i="15" s="1"/>
  <c r="E926" i="15"/>
  <c r="E927" i="15"/>
  <c r="E928" i="15"/>
  <c r="G928" i="15" s="1"/>
  <c r="E929" i="15"/>
  <c r="E930" i="15"/>
  <c r="G930" i="15" s="1"/>
  <c r="E931" i="15"/>
  <c r="E932" i="15"/>
  <c r="E933" i="15"/>
  <c r="E934" i="15"/>
  <c r="G934" i="15" s="1"/>
  <c r="E935" i="15"/>
  <c r="G935" i="15" s="1"/>
  <c r="E936" i="15"/>
  <c r="G936" i="15" s="1"/>
  <c r="E937" i="15"/>
  <c r="E938" i="15"/>
  <c r="E939" i="15"/>
  <c r="G939" i="15" s="1"/>
  <c r="E940" i="15"/>
  <c r="G940" i="15" s="1"/>
  <c r="E941" i="15"/>
  <c r="E942" i="15"/>
  <c r="E943" i="15"/>
  <c r="E944" i="15"/>
  <c r="F944" i="15" s="1"/>
  <c r="E945" i="15"/>
  <c r="F945" i="15" s="1"/>
  <c r="E946" i="15"/>
  <c r="E947" i="15"/>
  <c r="E948" i="15"/>
  <c r="E949" i="15"/>
  <c r="G949" i="15" s="1"/>
  <c r="E950" i="15"/>
  <c r="E951" i="15"/>
  <c r="G951" i="15" s="1"/>
  <c r="E952" i="15"/>
  <c r="G952" i="15" s="1"/>
  <c r="E953" i="15"/>
  <c r="E954" i="15"/>
  <c r="E955" i="15"/>
  <c r="E956" i="15"/>
  <c r="G956" i="15" s="1"/>
  <c r="E957" i="15"/>
  <c r="G957" i="15" s="1"/>
  <c r="E958" i="15"/>
  <c r="G958" i="15" s="1"/>
  <c r="E959" i="15"/>
  <c r="G959" i="15" s="1"/>
  <c r="E960" i="15"/>
  <c r="G960" i="15" s="1"/>
  <c r="E961" i="15"/>
  <c r="G961" i="15" s="1"/>
  <c r="E962" i="15"/>
  <c r="G962" i="15" s="1"/>
  <c r="E963" i="15"/>
  <c r="G963" i="15" s="1"/>
  <c r="E964" i="15"/>
  <c r="E965" i="15"/>
  <c r="E966" i="15"/>
  <c r="E967" i="15"/>
  <c r="E968" i="15"/>
  <c r="G968" i="15" s="1"/>
  <c r="E969" i="15"/>
  <c r="G969" i="15" s="1"/>
  <c r="E970" i="15"/>
  <c r="E971" i="15"/>
  <c r="E972" i="15"/>
  <c r="E973" i="15"/>
  <c r="G973" i="15" s="1"/>
  <c r="E974" i="15"/>
  <c r="E975" i="15"/>
  <c r="G975" i="15" s="1"/>
  <c r="E976" i="15"/>
  <c r="G976" i="15" s="1"/>
  <c r="E977" i="15"/>
  <c r="E978" i="15"/>
  <c r="E979" i="15"/>
  <c r="E980" i="15"/>
  <c r="G980" i="15" s="1"/>
  <c r="E981" i="15"/>
  <c r="G981" i="15" s="1"/>
  <c r="E982" i="15"/>
  <c r="G982" i="15" s="1"/>
  <c r="E983" i="15"/>
  <c r="G983" i="15" s="1"/>
  <c r="E984" i="15"/>
  <c r="G984" i="15" s="1"/>
  <c r="E985" i="15"/>
  <c r="G985" i="15" s="1"/>
  <c r="E986" i="15"/>
  <c r="G986" i="15" s="1"/>
  <c r="E987" i="15"/>
  <c r="G987" i="15" s="1"/>
  <c r="E988" i="15"/>
  <c r="G988" i="15" s="1"/>
  <c r="E989" i="15"/>
  <c r="E990" i="15"/>
  <c r="E991" i="15"/>
  <c r="E992" i="15"/>
  <c r="G992" i="15" s="1"/>
  <c r="E993" i="15"/>
  <c r="G993" i="15" s="1"/>
  <c r="E994" i="15"/>
  <c r="G994" i="15" s="1"/>
  <c r="E995" i="15"/>
  <c r="G995" i="15" s="1"/>
  <c r="E996" i="15"/>
  <c r="E997" i="15"/>
  <c r="E998" i="15"/>
  <c r="E999" i="15"/>
  <c r="G999" i="15" s="1"/>
  <c r="E1000" i="15"/>
  <c r="G1000" i="15" s="1"/>
  <c r="E1001" i="15"/>
  <c r="E1002" i="15"/>
  <c r="E1003" i="15"/>
  <c r="E1004" i="15"/>
  <c r="F1004" i="15" s="1"/>
  <c r="E1005" i="15"/>
  <c r="E1006" i="15"/>
  <c r="E1007" i="15"/>
  <c r="G1007" i="15" s="1"/>
  <c r="E1008" i="15"/>
  <c r="E1009" i="15"/>
  <c r="E1010" i="15"/>
  <c r="E1011" i="15"/>
  <c r="G1011" i="15" s="1"/>
  <c r="E1012" i="15"/>
  <c r="G1012" i="15" s="1"/>
  <c r="E1013" i="15"/>
  <c r="E1014" i="15"/>
  <c r="E1015" i="15"/>
  <c r="E1016" i="15"/>
  <c r="G1016" i="15" s="1"/>
  <c r="E1017" i="15"/>
  <c r="G1017" i="15" s="1"/>
  <c r="E1018" i="15"/>
  <c r="G1018" i="15" s="1"/>
  <c r="E1019" i="15"/>
  <c r="G1019" i="15" s="1"/>
  <c r="E1020" i="15"/>
  <c r="G1020" i="15" s="1"/>
  <c r="E1021" i="15"/>
  <c r="G1021" i="15" s="1"/>
  <c r="E1022" i="15"/>
  <c r="G1022" i="15" s="1"/>
  <c r="E1023" i="15"/>
  <c r="G1023" i="15" s="1"/>
  <c r="E1024" i="15"/>
  <c r="E1025" i="15"/>
  <c r="E1026" i="15"/>
  <c r="E1027" i="15"/>
  <c r="E1028" i="15"/>
  <c r="E1029" i="15"/>
  <c r="F1029" i="15" s="1"/>
  <c r="E1030" i="15"/>
  <c r="G1030" i="15" s="1"/>
  <c r="E1031" i="15"/>
  <c r="G1031" i="15" s="1"/>
  <c r="E1032" i="15"/>
  <c r="E1033" i="15"/>
  <c r="G1033" i="15" s="1"/>
  <c r="E1034" i="15"/>
  <c r="G1034" i="15" s="1"/>
  <c r="E1035" i="15"/>
  <c r="G1035" i="15" s="1"/>
  <c r="E1036" i="15"/>
  <c r="G1036" i="15" s="1"/>
  <c r="E1037" i="15"/>
  <c r="E1038" i="15"/>
  <c r="E1039" i="15"/>
  <c r="E1040" i="15"/>
  <c r="G1040" i="15" s="1"/>
  <c r="E1041" i="15"/>
  <c r="G1041" i="15" s="1"/>
  <c r="E1042" i="15"/>
  <c r="G1042" i="15" s="1"/>
  <c r="E1043" i="15"/>
  <c r="G1043" i="15" s="1"/>
  <c r="E1044" i="15"/>
  <c r="G1044" i="15" s="1"/>
  <c r="E1045" i="15"/>
  <c r="E1046" i="15"/>
  <c r="G1046" i="15" s="1"/>
  <c r="E1047" i="15"/>
  <c r="G1047" i="15" s="1"/>
  <c r="E1048" i="15"/>
  <c r="G1048" i="15" s="1"/>
  <c r="E1049" i="15"/>
  <c r="E1050" i="15"/>
  <c r="E1051" i="15"/>
  <c r="E1052" i="15"/>
  <c r="F1052" i="15" s="1"/>
  <c r="E1053" i="15"/>
  <c r="F1053" i="15" s="1"/>
  <c r="E1054" i="15"/>
  <c r="F1054" i="15" s="1"/>
  <c r="E1055" i="15"/>
  <c r="G1055" i="15" s="1"/>
  <c r="E1056" i="15"/>
  <c r="E1057" i="15"/>
  <c r="G1057" i="15" s="1"/>
  <c r="E1058" i="15"/>
  <c r="G1058" i="15" s="1"/>
  <c r="E1059" i="15"/>
  <c r="G1059" i="15" s="1"/>
  <c r="E1060" i="15"/>
  <c r="G1060" i="15" s="1"/>
  <c r="E1061" i="15"/>
  <c r="E1062" i="15"/>
  <c r="E1063" i="15"/>
  <c r="E1064" i="15"/>
  <c r="E1065" i="15"/>
  <c r="E1066" i="15"/>
  <c r="E1067" i="15"/>
  <c r="E1068" i="15"/>
  <c r="G1068" i="15" s="1"/>
  <c r="E1069" i="15"/>
  <c r="E1070" i="15"/>
  <c r="G1070" i="15" s="1"/>
  <c r="E1071" i="15"/>
  <c r="G1071" i="15" s="1"/>
  <c r="E1072" i="15"/>
  <c r="E1073" i="15"/>
  <c r="E1074" i="15"/>
  <c r="E1075" i="15"/>
  <c r="E1076" i="15"/>
  <c r="F1076" i="15" s="1"/>
  <c r="E1077" i="15"/>
  <c r="F1077" i="15" s="1"/>
  <c r="E1078" i="15"/>
  <c r="E1079" i="15"/>
  <c r="G1079" i="15" s="1"/>
  <c r="E1080" i="15"/>
  <c r="G1080" i="15" s="1"/>
  <c r="E1081" i="15"/>
  <c r="E1082" i="15"/>
  <c r="E1083" i="15"/>
  <c r="G1083" i="15" s="1"/>
  <c r="E1084" i="15"/>
  <c r="G1084" i="15" s="1"/>
  <c r="E1085" i="15"/>
  <c r="E1086" i="15"/>
  <c r="E1087" i="15"/>
  <c r="E1088" i="15"/>
  <c r="E1089" i="15"/>
  <c r="E1090" i="15"/>
  <c r="E1091" i="15"/>
  <c r="F1091" i="15" s="1"/>
  <c r="E1092" i="15"/>
  <c r="E1093" i="15"/>
  <c r="G1093" i="15" s="1"/>
  <c r="E1094" i="15"/>
  <c r="E1095" i="15"/>
  <c r="E1096" i="15"/>
  <c r="G1096" i="15" s="1"/>
  <c r="E1097" i="15"/>
  <c r="E1098" i="15"/>
  <c r="E1099" i="15"/>
  <c r="E1100" i="15"/>
  <c r="E1101" i="15"/>
  <c r="E1102" i="15"/>
  <c r="E1103" i="15"/>
  <c r="E1104" i="15"/>
  <c r="E1105" i="15"/>
  <c r="E1106" i="15"/>
  <c r="G1106" i="15" s="1"/>
  <c r="E1107" i="15"/>
  <c r="G1107" i="15" s="1"/>
  <c r="E1108" i="15"/>
  <c r="G1108" i="15" s="1"/>
  <c r="E1109" i="15"/>
  <c r="E1110" i="15"/>
  <c r="E1111" i="15"/>
  <c r="E1112" i="15"/>
  <c r="E1113" i="15"/>
  <c r="F1113" i="15" s="1"/>
  <c r="E1114" i="15"/>
  <c r="E1115" i="15"/>
  <c r="E1116" i="15"/>
  <c r="G1116" i="15" s="1"/>
  <c r="E1117" i="15"/>
  <c r="G1117" i="15" s="1"/>
  <c r="E1118" i="15"/>
  <c r="E1119" i="15"/>
  <c r="G1119" i="15" s="1"/>
  <c r="E1120" i="15"/>
  <c r="G1120" i="15" s="1"/>
  <c r="E1121" i="15"/>
  <c r="E1122" i="15"/>
  <c r="E1123" i="15"/>
  <c r="E1124" i="15"/>
  <c r="E1125" i="15"/>
  <c r="E1126" i="15"/>
  <c r="E1127" i="15"/>
  <c r="E1128" i="15"/>
  <c r="E1129" i="15"/>
  <c r="E1130" i="15"/>
  <c r="E1131" i="15"/>
  <c r="G1131" i="15" s="1"/>
  <c r="E1132" i="15"/>
  <c r="G1132" i="15" s="1"/>
  <c r="E1133" i="15"/>
  <c r="E1134" i="15"/>
  <c r="E1135" i="15"/>
  <c r="E1136" i="15"/>
  <c r="G1136" i="15" s="1"/>
  <c r="E1137" i="15"/>
  <c r="F1137" i="15" s="1"/>
  <c r="E1138" i="15"/>
  <c r="F1138" i="15" s="1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G1153" i="15" s="1"/>
  <c r="E1154" i="15"/>
  <c r="E1155" i="15"/>
  <c r="G1155" i="15" s="1"/>
  <c r="E1156" i="15"/>
  <c r="G1156" i="15" s="1"/>
  <c r="E1157" i="15"/>
  <c r="E1158" i="15"/>
  <c r="E1159" i="15"/>
  <c r="E1160" i="15"/>
  <c r="G1160" i="15" s="1"/>
  <c r="E1161" i="15"/>
  <c r="G1161" i="15" s="1"/>
  <c r="E1162" i="15"/>
  <c r="G1162" i="15" s="1"/>
  <c r="E1163" i="15"/>
  <c r="G1163" i="15" s="1"/>
  <c r="E1164" i="15"/>
  <c r="E1165" i="15"/>
  <c r="E1166" i="15"/>
  <c r="E1167" i="15"/>
  <c r="E1168" i="15"/>
  <c r="G1168" i="15" s="1"/>
  <c r="E1169" i="15"/>
  <c r="E1170" i="15"/>
  <c r="E1171" i="15"/>
  <c r="E1172" i="15"/>
  <c r="E1173" i="15"/>
  <c r="G1173" i="15" s="1"/>
  <c r="E1174" i="15"/>
  <c r="G1174" i="15" s="1"/>
  <c r="E1175" i="15"/>
  <c r="G1175" i="15" s="1"/>
  <c r="E1176" i="15"/>
  <c r="E1177" i="15"/>
  <c r="E1178" i="15"/>
  <c r="G1178" i="15" s="1"/>
  <c r="E1179" i="15"/>
  <c r="G1179" i="15" s="1"/>
  <c r="E1180" i="15"/>
  <c r="E1181" i="15"/>
  <c r="E1182" i="15"/>
  <c r="E1183" i="15"/>
  <c r="E1184" i="15"/>
  <c r="E1185" i="15"/>
  <c r="E1186" i="15"/>
  <c r="F1186" i="15" s="1"/>
  <c r="E1187" i="15"/>
  <c r="E1188" i="15"/>
  <c r="E1189" i="15"/>
  <c r="E1190" i="15"/>
  <c r="E1191" i="15"/>
  <c r="G1191" i="15" s="1"/>
  <c r="E1192" i="15"/>
  <c r="E1193" i="15"/>
  <c r="E1194" i="15"/>
  <c r="E1195" i="15"/>
  <c r="E1196" i="15"/>
  <c r="G1196" i="15" s="1"/>
  <c r="E1197" i="15"/>
  <c r="G1197" i="15" s="1"/>
  <c r="E1198" i="15"/>
  <c r="E1199" i="15"/>
  <c r="G1199" i="15" s="1"/>
  <c r="E1200" i="15"/>
  <c r="G1200" i="15" s="1"/>
  <c r="E1201" i="15"/>
  <c r="E1202" i="15"/>
  <c r="E1203" i="15"/>
  <c r="E1204" i="15"/>
  <c r="E1205" i="15"/>
  <c r="E1206" i="15"/>
  <c r="E1207" i="15"/>
  <c r="E1208" i="15"/>
  <c r="G1208" i="15" s="1"/>
  <c r="E1209" i="15"/>
  <c r="G1209" i="15" s="1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G1222" i="15" s="1"/>
  <c r="E1223" i="15"/>
  <c r="G1223" i="15" s="1"/>
  <c r="E1224" i="15"/>
  <c r="E1225" i="15"/>
  <c r="E1226" i="15"/>
  <c r="G1226" i="15" s="1"/>
  <c r="E1227" i="15"/>
  <c r="G1227" i="15" s="1"/>
  <c r="E1228" i="15"/>
  <c r="G1228" i="15" s="1"/>
  <c r="E1229" i="15"/>
  <c r="E1230" i="15"/>
  <c r="E1231" i="15"/>
  <c r="E1232" i="15"/>
  <c r="E1233" i="15"/>
  <c r="E1234" i="15"/>
  <c r="G1234" i="15" s="1"/>
  <c r="E1235" i="15"/>
  <c r="G1235" i="15" s="1"/>
  <c r="E1236" i="15"/>
  <c r="E1237" i="15"/>
  <c r="G1237" i="15" s="1"/>
  <c r="E1238" i="15"/>
  <c r="G1238" i="15" s="1"/>
  <c r="E1239" i="15"/>
  <c r="E1240" i="15"/>
  <c r="E1241" i="15"/>
  <c r="E1242" i="15"/>
  <c r="E1243" i="15"/>
  <c r="E1244" i="15"/>
  <c r="E1245" i="15"/>
  <c r="E4" i="15"/>
  <c r="G6" i="15"/>
  <c r="G7" i="15"/>
  <c r="G8" i="15"/>
  <c r="G9" i="15"/>
  <c r="G10" i="15"/>
  <c r="G17" i="15"/>
  <c r="G18" i="15"/>
  <c r="G19" i="15"/>
  <c r="G20" i="15"/>
  <c r="G21" i="15"/>
  <c r="G29" i="15"/>
  <c r="G30" i="15"/>
  <c r="G31" i="15"/>
  <c r="G34" i="15"/>
  <c r="G41" i="15"/>
  <c r="G42" i="15"/>
  <c r="G43" i="15"/>
  <c r="G44" i="15"/>
  <c r="G45" i="15"/>
  <c r="G46" i="15"/>
  <c r="G54" i="15"/>
  <c r="G55" i="15"/>
  <c r="G56" i="15"/>
  <c r="G57" i="15"/>
  <c r="G65" i="15"/>
  <c r="G66" i="15"/>
  <c r="G67" i="15"/>
  <c r="G68" i="15"/>
  <c r="G69" i="15"/>
  <c r="G70" i="15"/>
  <c r="G71" i="15"/>
  <c r="G78" i="15"/>
  <c r="G79" i="15"/>
  <c r="G82" i="15"/>
  <c r="G83" i="15"/>
  <c r="G89" i="15"/>
  <c r="G90" i="15"/>
  <c r="G91" i="15"/>
  <c r="G102" i="15"/>
  <c r="G103" i="15"/>
  <c r="G106" i="15"/>
  <c r="G107" i="15"/>
  <c r="G115" i="15"/>
  <c r="G125" i="15"/>
  <c r="G126" i="15"/>
  <c r="G127" i="15"/>
  <c r="G137" i="15"/>
  <c r="G138" i="15"/>
  <c r="G139" i="15"/>
  <c r="G140" i="15"/>
  <c r="G149" i="15"/>
  <c r="G150" i="15"/>
  <c r="G151" i="15"/>
  <c r="G161" i="15"/>
  <c r="G162" i="15"/>
  <c r="G163" i="15"/>
  <c r="G164" i="15"/>
  <c r="G165" i="15"/>
  <c r="G166" i="15"/>
  <c r="G173" i="15"/>
  <c r="G174" i="15"/>
  <c r="G175" i="15"/>
  <c r="G176" i="15"/>
  <c r="G185" i="15"/>
  <c r="G186" i="15"/>
  <c r="G187" i="15"/>
  <c r="G188" i="15"/>
  <c r="G189" i="15"/>
  <c r="G197" i="15"/>
  <c r="G199" i="15"/>
  <c r="G200" i="15"/>
  <c r="G201" i="15"/>
  <c r="G203" i="15"/>
  <c r="G209" i="15"/>
  <c r="G211" i="15"/>
  <c r="G221" i="15"/>
  <c r="G222" i="15"/>
  <c r="G223" i="15"/>
  <c r="G233" i="15"/>
  <c r="G237" i="15"/>
  <c r="G238" i="15"/>
  <c r="G239" i="15"/>
  <c r="G245" i="15"/>
  <c r="G246" i="15"/>
  <c r="G247" i="15"/>
  <c r="G257" i="15"/>
  <c r="G258" i="15"/>
  <c r="G259" i="15"/>
  <c r="G263" i="15"/>
  <c r="G269" i="15"/>
  <c r="G270" i="15"/>
  <c r="G271" i="15"/>
  <c r="G281" i="15"/>
  <c r="G282" i="15"/>
  <c r="G283" i="15"/>
  <c r="G284" i="15"/>
  <c r="G285" i="15"/>
  <c r="G293" i="15"/>
  <c r="G294" i="15"/>
  <c r="G295" i="15"/>
  <c r="G297" i="15"/>
  <c r="G298" i="15"/>
  <c r="G305" i="15"/>
  <c r="G306" i="15"/>
  <c r="G307" i="15"/>
  <c r="G319" i="15"/>
  <c r="G320" i="15"/>
  <c r="G321" i="15"/>
  <c r="G329" i="15"/>
  <c r="G330" i="15"/>
  <c r="G331" i="15"/>
  <c r="G341" i="15"/>
  <c r="G342" i="15"/>
  <c r="G343" i="15"/>
  <c r="G346" i="15"/>
  <c r="G347" i="15"/>
  <c r="G353" i="15"/>
  <c r="G354" i="15"/>
  <c r="G355" i="15"/>
  <c r="G356" i="15"/>
  <c r="G365" i="15"/>
  <c r="G368" i="15"/>
  <c r="G377" i="15"/>
  <c r="G378" i="15"/>
  <c r="G379" i="15"/>
  <c r="G381" i="15"/>
  <c r="G383" i="15"/>
  <c r="G389" i="15"/>
  <c r="G391" i="15"/>
  <c r="G402" i="15"/>
  <c r="G403" i="15"/>
  <c r="G413" i="15"/>
  <c r="G414" i="15"/>
  <c r="G415" i="15"/>
  <c r="G416" i="15"/>
  <c r="G420" i="15"/>
  <c r="G425" i="15"/>
  <c r="G426" i="15"/>
  <c r="G427" i="15"/>
  <c r="G437" i="15"/>
  <c r="G438" i="15"/>
  <c r="G439" i="15"/>
  <c r="G441" i="15"/>
  <c r="G442" i="15"/>
  <c r="G450" i="15"/>
  <c r="G451" i="15"/>
  <c r="G452" i="15"/>
  <c r="G453" i="15"/>
  <c r="G461" i="15"/>
  <c r="G462" i="15"/>
  <c r="G463" i="15"/>
  <c r="G464" i="15"/>
  <c r="G465" i="15"/>
  <c r="G475" i="15"/>
  <c r="G486" i="15"/>
  <c r="G487" i="15"/>
  <c r="G488" i="15"/>
  <c r="G489" i="15"/>
  <c r="G497" i="15"/>
  <c r="G498" i="15"/>
  <c r="G503" i="15"/>
  <c r="G509" i="15"/>
  <c r="G510" i="15"/>
  <c r="G521" i="15"/>
  <c r="G522" i="15"/>
  <c r="G525" i="15"/>
  <c r="G528" i="15"/>
  <c r="G533" i="15"/>
  <c r="G534" i="15"/>
  <c r="G545" i="15"/>
  <c r="G546" i="15"/>
  <c r="G547" i="15"/>
  <c r="G557" i="15"/>
  <c r="G558" i="15"/>
  <c r="G559" i="15"/>
  <c r="G560" i="15"/>
  <c r="G566" i="15"/>
  <c r="G569" i="15"/>
  <c r="G570" i="15"/>
  <c r="G581" i="15"/>
  <c r="G582" i="15"/>
  <c r="G583" i="15"/>
  <c r="G584" i="15"/>
  <c r="G585" i="15"/>
  <c r="G593" i="15"/>
  <c r="G594" i="15"/>
  <c r="G595" i="15"/>
  <c r="G607" i="15"/>
  <c r="G609" i="15"/>
  <c r="G617" i="15"/>
  <c r="G618" i="15"/>
  <c r="G619" i="15"/>
  <c r="G630" i="15"/>
  <c r="G631" i="15"/>
  <c r="G632" i="15"/>
  <c r="G633" i="15"/>
  <c r="G634" i="15"/>
  <c r="G635" i="15"/>
  <c r="G641" i="15"/>
  <c r="G643" i="15"/>
  <c r="G644" i="15"/>
  <c r="G645" i="15"/>
  <c r="G646" i="15"/>
  <c r="G647" i="15"/>
  <c r="G650" i="15"/>
  <c r="G651" i="15"/>
  <c r="G653" i="15"/>
  <c r="G654" i="15"/>
  <c r="G655" i="15"/>
  <c r="G665" i="15"/>
  <c r="G666" i="15"/>
  <c r="G667" i="15"/>
  <c r="G677" i="15"/>
  <c r="G678" i="15"/>
  <c r="G679" i="15"/>
  <c r="G689" i="15"/>
  <c r="G690" i="15"/>
  <c r="G691" i="15"/>
  <c r="G702" i="15"/>
  <c r="G703" i="15"/>
  <c r="G704" i="15"/>
  <c r="G708" i="15"/>
  <c r="G710" i="15"/>
  <c r="G711" i="15"/>
  <c r="G715" i="15"/>
  <c r="G725" i="15"/>
  <c r="G726" i="15"/>
  <c r="G729" i="15"/>
  <c r="G730" i="15"/>
  <c r="G737" i="15"/>
  <c r="G738" i="15"/>
  <c r="G739" i="15"/>
  <c r="G740" i="15"/>
  <c r="G741" i="15"/>
  <c r="G742" i="15"/>
  <c r="G743" i="15"/>
  <c r="G749" i="15"/>
  <c r="G750" i="15"/>
  <c r="G751" i="15"/>
  <c r="G761" i="15"/>
  <c r="G762" i="15"/>
  <c r="G763" i="15"/>
  <c r="G764" i="15"/>
  <c r="G765" i="15"/>
  <c r="G766" i="15"/>
  <c r="G767" i="15"/>
  <c r="G774" i="15"/>
  <c r="G775" i="15"/>
  <c r="G776" i="15"/>
  <c r="G785" i="15"/>
  <c r="G787" i="15"/>
  <c r="G790" i="15"/>
  <c r="G791" i="15"/>
  <c r="G792" i="15"/>
  <c r="G794" i="15"/>
  <c r="G797" i="15"/>
  <c r="G798" i="15"/>
  <c r="G799" i="15"/>
  <c r="G809" i="15"/>
  <c r="G810" i="15"/>
  <c r="G811" i="15"/>
  <c r="G821" i="15"/>
  <c r="G822" i="15"/>
  <c r="G826" i="15"/>
  <c r="G827" i="15"/>
  <c r="G828" i="15"/>
  <c r="G833" i="15"/>
  <c r="G835" i="15"/>
  <c r="G845" i="15"/>
  <c r="G846" i="15"/>
  <c r="G847" i="15"/>
  <c r="G857" i="15"/>
  <c r="G858" i="15"/>
  <c r="G859" i="15"/>
  <c r="G860" i="15"/>
  <c r="G861" i="15"/>
  <c r="G869" i="15"/>
  <c r="G870" i="15"/>
  <c r="G871" i="15"/>
  <c r="G873" i="15"/>
  <c r="G881" i="15"/>
  <c r="G882" i="15"/>
  <c r="G883" i="15"/>
  <c r="G886" i="15"/>
  <c r="G887" i="15"/>
  <c r="G892" i="15"/>
  <c r="G893" i="15"/>
  <c r="G894" i="15"/>
  <c r="G895" i="15"/>
  <c r="G905" i="15"/>
  <c r="G906" i="15"/>
  <c r="G907" i="15"/>
  <c r="G908" i="15"/>
  <c r="G909" i="15"/>
  <c r="G910" i="15"/>
  <c r="G911" i="15"/>
  <c r="G912" i="15"/>
  <c r="G914" i="15"/>
  <c r="G918" i="15"/>
  <c r="G919" i="15"/>
  <c r="G929" i="15"/>
  <c r="G931" i="15"/>
  <c r="G932" i="15"/>
  <c r="G933" i="15"/>
  <c r="G942" i="15"/>
  <c r="G943" i="15"/>
  <c r="G944" i="15"/>
  <c r="G945" i="15"/>
  <c r="G946" i="15"/>
  <c r="G947" i="15"/>
  <c r="G953" i="15"/>
  <c r="G954" i="15"/>
  <c r="G955" i="15"/>
  <c r="G965" i="15"/>
  <c r="G966" i="15"/>
  <c r="G967" i="15"/>
  <c r="G970" i="15"/>
  <c r="G971" i="15"/>
  <c r="G972" i="15"/>
  <c r="G974" i="15"/>
  <c r="G977" i="15"/>
  <c r="G978" i="15"/>
  <c r="G979" i="15"/>
  <c r="G990" i="15"/>
  <c r="G991" i="15"/>
  <c r="G1001" i="15"/>
  <c r="G1002" i="15"/>
  <c r="G1003" i="15"/>
  <c r="G1004" i="15"/>
  <c r="G1005" i="15"/>
  <c r="G1013" i="15"/>
  <c r="G1014" i="15"/>
  <c r="G1015" i="15"/>
  <c r="G1025" i="15"/>
  <c r="G1026" i="15"/>
  <c r="G1027" i="15"/>
  <c r="G1028" i="15"/>
  <c r="G1029" i="15"/>
  <c r="G1037" i="15"/>
  <c r="G1038" i="15"/>
  <c r="G1039" i="15"/>
  <c r="G1049" i="15"/>
  <c r="G1050" i="15"/>
  <c r="G1051" i="15"/>
  <c r="G1052" i="15"/>
  <c r="G1053" i="15"/>
  <c r="G1061" i="15"/>
  <c r="G1062" i="15"/>
  <c r="G1066" i="15"/>
  <c r="G1067" i="15"/>
  <c r="G1074" i="15"/>
  <c r="G1075" i="15"/>
  <c r="G1085" i="15"/>
  <c r="G1086" i="15"/>
  <c r="G1087" i="15"/>
  <c r="G1088" i="15"/>
  <c r="G1089" i="15"/>
  <c r="G1090" i="15"/>
  <c r="G1091" i="15"/>
  <c r="G1097" i="15"/>
  <c r="G1098" i="15"/>
  <c r="G1099" i="15"/>
  <c r="G1100" i="15"/>
  <c r="G1101" i="15"/>
  <c r="G1102" i="15"/>
  <c r="G1103" i="15"/>
  <c r="G1109" i="15"/>
  <c r="G1110" i="15"/>
  <c r="G1121" i="15"/>
  <c r="G1124" i="15"/>
  <c r="G1125" i="15"/>
  <c r="G1133" i="15"/>
  <c r="G1134" i="15"/>
  <c r="G1135" i="15"/>
  <c r="G1145" i="15"/>
  <c r="G1146" i="15"/>
  <c r="G1147" i="15"/>
  <c r="G1148" i="15"/>
  <c r="G1149" i="15"/>
  <c r="G1150" i="15"/>
  <c r="G1151" i="15"/>
  <c r="G1157" i="15"/>
  <c r="G1169" i="15"/>
  <c r="G1170" i="15"/>
  <c r="G1171" i="15"/>
  <c r="G1172" i="15"/>
  <c r="G1183" i="15"/>
  <c r="G1184" i="15"/>
  <c r="G1185" i="15"/>
  <c r="G1186" i="15"/>
  <c r="G1187" i="15"/>
  <c r="G1193" i="15"/>
  <c r="G1194" i="15"/>
  <c r="G1195" i="15"/>
  <c r="G1219" i="15"/>
  <c r="G1220" i="15"/>
  <c r="G1221" i="15"/>
  <c r="G1229" i="15"/>
  <c r="G1230" i="15"/>
  <c r="G1231" i="15"/>
  <c r="G1232" i="15"/>
  <c r="G1233" i="15"/>
  <c r="G1241" i="15"/>
  <c r="G1242" i="15"/>
  <c r="G1243" i="15"/>
  <c r="G1244" i="15"/>
  <c r="G1245" i="15"/>
  <c r="G3" i="15"/>
  <c r="G4" i="15"/>
  <c r="G2" i="15"/>
  <c r="F3" i="15"/>
  <c r="F4" i="15"/>
  <c r="F2" i="15"/>
  <c r="F156" i="15"/>
  <c r="F167" i="15"/>
  <c r="F168" i="15"/>
  <c r="F204" i="15"/>
  <c r="F264" i="15"/>
  <c r="F671" i="15"/>
  <c r="F946" i="15"/>
  <c r="F947" i="15"/>
  <c r="F1021" i="15"/>
  <c r="F1046" i="15"/>
  <c r="F1200" i="15"/>
  <c r="F1202" i="15"/>
  <c r="D1245" i="17"/>
  <c r="C1245" i="17"/>
  <c r="C1244" i="17"/>
  <c r="D1244" i="17" s="1"/>
  <c r="C1243" i="17"/>
  <c r="D1243" i="17" s="1"/>
  <c r="D1242" i="17"/>
  <c r="C1242" i="17"/>
  <c r="D1241" i="17"/>
  <c r="C1241" i="17"/>
  <c r="D1240" i="17"/>
  <c r="C1240" i="17"/>
  <c r="D1239" i="17"/>
  <c r="C1239" i="17"/>
  <c r="C1238" i="17"/>
  <c r="D1238" i="17" s="1"/>
  <c r="C1237" i="17"/>
  <c r="D1237" i="17" s="1"/>
  <c r="D1236" i="17"/>
  <c r="C1236" i="17"/>
  <c r="C1235" i="17"/>
  <c r="D1235" i="17" s="1"/>
  <c r="D1234" i="17"/>
  <c r="C1234" i="17"/>
  <c r="D1233" i="17"/>
  <c r="C1233" i="17"/>
  <c r="C1232" i="17"/>
  <c r="D1232" i="17" s="1"/>
  <c r="C1231" i="17"/>
  <c r="D1231" i="17" s="1"/>
  <c r="D1230" i="17"/>
  <c r="C1230" i="17"/>
  <c r="D1229" i="17"/>
  <c r="C1229" i="17"/>
  <c r="C1228" i="17"/>
  <c r="D1228" i="17" s="1"/>
  <c r="D1227" i="17"/>
  <c r="C1227" i="17"/>
  <c r="C1226" i="17"/>
  <c r="D1226" i="17" s="1"/>
  <c r="C1225" i="17"/>
  <c r="D1225" i="17" s="1"/>
  <c r="D1224" i="17"/>
  <c r="C1224" i="17"/>
  <c r="C1223" i="17"/>
  <c r="D1223" i="17" s="1"/>
  <c r="D1222" i="17"/>
  <c r="C1222" i="17"/>
  <c r="D1221" i="17"/>
  <c r="C1221" i="17"/>
  <c r="C1220" i="17"/>
  <c r="D1220" i="17" s="1"/>
  <c r="C1219" i="17"/>
  <c r="D1219" i="17" s="1"/>
  <c r="D1218" i="17"/>
  <c r="C1218" i="17"/>
  <c r="C1217" i="17"/>
  <c r="D1217" i="17" s="1"/>
  <c r="C1216" i="17"/>
  <c r="D1216" i="17" s="1"/>
  <c r="D1215" i="17"/>
  <c r="C1215" i="17"/>
  <c r="C1214" i="17"/>
  <c r="D1214" i="17" s="1"/>
  <c r="C1213" i="17"/>
  <c r="D1213" i="17" s="1"/>
  <c r="D1212" i="17"/>
  <c r="C1212" i="17"/>
  <c r="D1211" i="17"/>
  <c r="C1211" i="17"/>
  <c r="D1210" i="17"/>
  <c r="C1210" i="17"/>
  <c r="D1209" i="17"/>
  <c r="C1209" i="17"/>
  <c r="C1208" i="17"/>
  <c r="D1208" i="17" s="1"/>
  <c r="C1207" i="17"/>
  <c r="D1207" i="17" s="1"/>
  <c r="D1206" i="17"/>
  <c r="C1206" i="17"/>
  <c r="D1205" i="17"/>
  <c r="C1205" i="17"/>
  <c r="D1204" i="17"/>
  <c r="C1204" i="17"/>
  <c r="D1203" i="17"/>
  <c r="C1203" i="17"/>
  <c r="C1202" i="17"/>
  <c r="D1202" i="17" s="1"/>
  <c r="C1201" i="17"/>
  <c r="D1201" i="17" s="1"/>
  <c r="D1200" i="17"/>
  <c r="C1200" i="17"/>
  <c r="C1199" i="17"/>
  <c r="D1199" i="17" s="1"/>
  <c r="D1198" i="17"/>
  <c r="C1198" i="17"/>
  <c r="D1197" i="17"/>
  <c r="C1197" i="17"/>
  <c r="C1196" i="17"/>
  <c r="D1196" i="17" s="1"/>
  <c r="C1195" i="17"/>
  <c r="D1195" i="17" s="1"/>
  <c r="D1194" i="17"/>
  <c r="C1194" i="17"/>
  <c r="D1193" i="17"/>
  <c r="C1193" i="17"/>
  <c r="C1192" i="17"/>
  <c r="D1192" i="17" s="1"/>
  <c r="D1191" i="17"/>
  <c r="C1191" i="17"/>
  <c r="C1190" i="17"/>
  <c r="D1190" i="17" s="1"/>
  <c r="C1189" i="17"/>
  <c r="D1189" i="17" s="1"/>
  <c r="D1188" i="17"/>
  <c r="C1188" i="17"/>
  <c r="C1187" i="17"/>
  <c r="D1187" i="17" s="1"/>
  <c r="D1186" i="17"/>
  <c r="C1186" i="17"/>
  <c r="D1185" i="17"/>
  <c r="C1185" i="17"/>
  <c r="C1184" i="17"/>
  <c r="D1184" i="17" s="1"/>
  <c r="C1183" i="17"/>
  <c r="D1183" i="17" s="1"/>
  <c r="D1182" i="17"/>
  <c r="C1182" i="17"/>
  <c r="C1181" i="17"/>
  <c r="D1181" i="17" s="1"/>
  <c r="C1180" i="17"/>
  <c r="D1180" i="17" s="1"/>
  <c r="D1179" i="17"/>
  <c r="C1179" i="17"/>
  <c r="C1178" i="17"/>
  <c r="D1178" i="17" s="1"/>
  <c r="C1177" i="17"/>
  <c r="D1177" i="17" s="1"/>
  <c r="D1176" i="17"/>
  <c r="C1176" i="17"/>
  <c r="D1175" i="17"/>
  <c r="C1175" i="17"/>
  <c r="D1174" i="17"/>
  <c r="C1174" i="17"/>
  <c r="D1173" i="17"/>
  <c r="C1173" i="17"/>
  <c r="C1172" i="17"/>
  <c r="D1172" i="17" s="1"/>
  <c r="C1171" i="17"/>
  <c r="D1171" i="17" s="1"/>
  <c r="D1170" i="17"/>
  <c r="C1170" i="17"/>
  <c r="D1169" i="17"/>
  <c r="C1169" i="17"/>
  <c r="D1168" i="17"/>
  <c r="C1168" i="17"/>
  <c r="D1167" i="17"/>
  <c r="C1167" i="17"/>
  <c r="C1166" i="17"/>
  <c r="D1166" i="17" s="1"/>
  <c r="C1165" i="17"/>
  <c r="D1165" i="17" s="1"/>
  <c r="D1164" i="17"/>
  <c r="C1164" i="17"/>
  <c r="C1163" i="17"/>
  <c r="D1163" i="17" s="1"/>
  <c r="D1162" i="17"/>
  <c r="C1162" i="17"/>
  <c r="D1161" i="17"/>
  <c r="C1161" i="17"/>
  <c r="C1160" i="17"/>
  <c r="D1160" i="17" s="1"/>
  <c r="C1159" i="17"/>
  <c r="D1159" i="17" s="1"/>
  <c r="D1158" i="17"/>
  <c r="C1158" i="17"/>
  <c r="D1157" i="17"/>
  <c r="C1157" i="17"/>
  <c r="C1156" i="17"/>
  <c r="D1156" i="17" s="1"/>
  <c r="D1155" i="17"/>
  <c r="C1155" i="17"/>
  <c r="C1154" i="17"/>
  <c r="D1154" i="17" s="1"/>
  <c r="C1153" i="17"/>
  <c r="D1153" i="17" s="1"/>
  <c r="D1152" i="17"/>
  <c r="C1152" i="17"/>
  <c r="C1151" i="17"/>
  <c r="D1151" i="17" s="1"/>
  <c r="D1150" i="17"/>
  <c r="C1150" i="17"/>
  <c r="D1149" i="17"/>
  <c r="C1149" i="17"/>
  <c r="C1148" i="17"/>
  <c r="D1148" i="17" s="1"/>
  <c r="C1147" i="17"/>
  <c r="D1147" i="17" s="1"/>
  <c r="D1146" i="17"/>
  <c r="C1146" i="17"/>
  <c r="D1145" i="17"/>
  <c r="C1145" i="17"/>
  <c r="C1144" i="17"/>
  <c r="D1144" i="17" s="1"/>
  <c r="D1143" i="17"/>
  <c r="C1143" i="17"/>
  <c r="C1142" i="17"/>
  <c r="D1142" i="17" s="1"/>
  <c r="C1141" i="17"/>
  <c r="D1141" i="17" s="1"/>
  <c r="D1140" i="17"/>
  <c r="C1140" i="17"/>
  <c r="D1139" i="17"/>
  <c r="C1139" i="17"/>
  <c r="C1138" i="17"/>
  <c r="D1138" i="17" s="1"/>
  <c r="D1137" i="17"/>
  <c r="C1137" i="17"/>
  <c r="C1136" i="17"/>
  <c r="D1136" i="17" s="1"/>
  <c r="C1135" i="17"/>
  <c r="D1135" i="17" s="1"/>
  <c r="D1134" i="17"/>
  <c r="C1134" i="17"/>
  <c r="D1133" i="17"/>
  <c r="C1133" i="17"/>
  <c r="D1132" i="17"/>
  <c r="C1132" i="17"/>
  <c r="D1131" i="17"/>
  <c r="C1131" i="17"/>
  <c r="C1130" i="17"/>
  <c r="D1130" i="17" s="1"/>
  <c r="C1129" i="17"/>
  <c r="D1129" i="17" s="1"/>
  <c r="D1128" i="17"/>
  <c r="C1128" i="17"/>
  <c r="C1127" i="17"/>
  <c r="D1127" i="17" s="1"/>
  <c r="D1126" i="17"/>
  <c r="C1126" i="17"/>
  <c r="D1125" i="17"/>
  <c r="C1125" i="17"/>
  <c r="C1124" i="17"/>
  <c r="D1124" i="17" s="1"/>
  <c r="C1123" i="17"/>
  <c r="D1123" i="17" s="1"/>
  <c r="D1122" i="17"/>
  <c r="C1122" i="17"/>
  <c r="D1121" i="17"/>
  <c r="C1121" i="17"/>
  <c r="C1120" i="17"/>
  <c r="D1120" i="17" s="1"/>
  <c r="D1119" i="17"/>
  <c r="C1119" i="17"/>
  <c r="C1118" i="17"/>
  <c r="D1118" i="17" s="1"/>
  <c r="C1117" i="17"/>
  <c r="D1117" i="17" s="1"/>
  <c r="D1116" i="17"/>
  <c r="C1116" i="17"/>
  <c r="C1115" i="17"/>
  <c r="D1115" i="17" s="1"/>
  <c r="D1114" i="17"/>
  <c r="C1114" i="17"/>
  <c r="D1113" i="17"/>
  <c r="C1113" i="17"/>
  <c r="C1112" i="17"/>
  <c r="D1112" i="17" s="1"/>
  <c r="C1111" i="17"/>
  <c r="D1111" i="17" s="1"/>
  <c r="D1110" i="17"/>
  <c r="C1110" i="17"/>
  <c r="C1109" i="17"/>
  <c r="D1109" i="17" s="1"/>
  <c r="C1108" i="17"/>
  <c r="D1108" i="17" s="1"/>
  <c r="D1107" i="17"/>
  <c r="C1107" i="17"/>
  <c r="C1106" i="17"/>
  <c r="D1106" i="17" s="1"/>
  <c r="C1105" i="17"/>
  <c r="D1105" i="17" s="1"/>
  <c r="D1104" i="17"/>
  <c r="C1104" i="17"/>
  <c r="D1103" i="17"/>
  <c r="C1103" i="17"/>
  <c r="D1102" i="17"/>
  <c r="C1102" i="17"/>
  <c r="D1101" i="17"/>
  <c r="C1101" i="17"/>
  <c r="C1100" i="17"/>
  <c r="D1100" i="17" s="1"/>
  <c r="C1099" i="17"/>
  <c r="D1099" i="17" s="1"/>
  <c r="D1098" i="17"/>
  <c r="C1098" i="17"/>
  <c r="D1097" i="17"/>
  <c r="C1097" i="17"/>
  <c r="D1096" i="17"/>
  <c r="C1096" i="17"/>
  <c r="D1095" i="17"/>
  <c r="C1095" i="17"/>
  <c r="C1094" i="17"/>
  <c r="D1094" i="17" s="1"/>
  <c r="C1093" i="17"/>
  <c r="D1093" i="17" s="1"/>
  <c r="D1092" i="17"/>
  <c r="C1092" i="17"/>
  <c r="C1091" i="17"/>
  <c r="D1091" i="17" s="1"/>
  <c r="D1090" i="17"/>
  <c r="C1090" i="17"/>
  <c r="D1089" i="17"/>
  <c r="C1089" i="17"/>
  <c r="C1088" i="17"/>
  <c r="D1088" i="17" s="1"/>
  <c r="C1087" i="17"/>
  <c r="D1087" i="17" s="1"/>
  <c r="D1086" i="17"/>
  <c r="C1086" i="17"/>
  <c r="D1085" i="17"/>
  <c r="C1085" i="17"/>
  <c r="C1084" i="17"/>
  <c r="D1084" i="17" s="1"/>
  <c r="D1083" i="17"/>
  <c r="C1083" i="17"/>
  <c r="C1082" i="17"/>
  <c r="D1082" i="17" s="1"/>
  <c r="C1081" i="17"/>
  <c r="D1081" i="17" s="1"/>
  <c r="D1080" i="17"/>
  <c r="C1080" i="17"/>
  <c r="C1079" i="17"/>
  <c r="D1079" i="17" s="1"/>
  <c r="D1078" i="17"/>
  <c r="C1078" i="17"/>
  <c r="D1077" i="17"/>
  <c r="C1077" i="17"/>
  <c r="C1076" i="17"/>
  <c r="D1076" i="17" s="1"/>
  <c r="C1075" i="17"/>
  <c r="D1075" i="17" s="1"/>
  <c r="D1074" i="17"/>
  <c r="C1074" i="17"/>
  <c r="C1073" i="17"/>
  <c r="D1073" i="17" s="1"/>
  <c r="C1072" i="17"/>
  <c r="D1072" i="17" s="1"/>
  <c r="D1071" i="17"/>
  <c r="C1071" i="17"/>
  <c r="C1070" i="17"/>
  <c r="D1070" i="17" s="1"/>
  <c r="C1069" i="17"/>
  <c r="D1069" i="17" s="1"/>
  <c r="D1068" i="17"/>
  <c r="C1068" i="17"/>
  <c r="D1067" i="17"/>
  <c r="C1067" i="17"/>
  <c r="D1066" i="17"/>
  <c r="C1066" i="17"/>
  <c r="D1065" i="17"/>
  <c r="C1065" i="17"/>
  <c r="C1064" i="17"/>
  <c r="D1064" i="17" s="1"/>
  <c r="C1063" i="17"/>
  <c r="D1063" i="17" s="1"/>
  <c r="D1062" i="17"/>
  <c r="C1062" i="17"/>
  <c r="D1061" i="17"/>
  <c r="C1061" i="17"/>
  <c r="D1060" i="17"/>
  <c r="C1060" i="17"/>
  <c r="D1059" i="17"/>
  <c r="C1059" i="17"/>
  <c r="C1058" i="17"/>
  <c r="D1058" i="17" s="1"/>
  <c r="C1057" i="17"/>
  <c r="D1057" i="17" s="1"/>
  <c r="D1056" i="17"/>
  <c r="C1056" i="17"/>
  <c r="C1055" i="17"/>
  <c r="D1055" i="17" s="1"/>
  <c r="D1054" i="17"/>
  <c r="C1054" i="17"/>
  <c r="D1053" i="17"/>
  <c r="C1053" i="17"/>
  <c r="C1052" i="17"/>
  <c r="D1052" i="17" s="1"/>
  <c r="C1051" i="17"/>
  <c r="D1051" i="17" s="1"/>
  <c r="D1050" i="17"/>
  <c r="C1050" i="17"/>
  <c r="D1049" i="17"/>
  <c r="C1049" i="17"/>
  <c r="C1048" i="17"/>
  <c r="D1048" i="17" s="1"/>
  <c r="D1047" i="17"/>
  <c r="C1047" i="17"/>
  <c r="C1046" i="17"/>
  <c r="D1046" i="17" s="1"/>
  <c r="C1045" i="17"/>
  <c r="D1045" i="17" s="1"/>
  <c r="D1044" i="17"/>
  <c r="C1044" i="17"/>
  <c r="C1043" i="17"/>
  <c r="D1043" i="17" s="1"/>
  <c r="D1042" i="17"/>
  <c r="C1042" i="17"/>
  <c r="D1041" i="17"/>
  <c r="C1041" i="17"/>
  <c r="C1040" i="17"/>
  <c r="D1040" i="17" s="1"/>
  <c r="C1039" i="17"/>
  <c r="D1039" i="17" s="1"/>
  <c r="D1038" i="17"/>
  <c r="C1038" i="17"/>
  <c r="D1037" i="17"/>
  <c r="C1037" i="17"/>
  <c r="C1036" i="17"/>
  <c r="D1036" i="17" s="1"/>
  <c r="D1035" i="17"/>
  <c r="C1035" i="17"/>
  <c r="C1034" i="17"/>
  <c r="D1034" i="17" s="1"/>
  <c r="C1033" i="17"/>
  <c r="D1033" i="17" s="1"/>
  <c r="D1032" i="17"/>
  <c r="C1032" i="17"/>
  <c r="D1031" i="17"/>
  <c r="C1031" i="17"/>
  <c r="D1030" i="17"/>
  <c r="C1030" i="17"/>
  <c r="D1029" i="17"/>
  <c r="C1029" i="17"/>
  <c r="C1028" i="17"/>
  <c r="D1028" i="17" s="1"/>
  <c r="C1027" i="17"/>
  <c r="D1027" i="17" s="1"/>
  <c r="C1026" i="17"/>
  <c r="D1026" i="17" s="1"/>
  <c r="D1025" i="17"/>
  <c r="C1025" i="17"/>
  <c r="D1024" i="17"/>
  <c r="C1024" i="17"/>
  <c r="D1023" i="17"/>
  <c r="C1023" i="17"/>
  <c r="C1022" i="17"/>
  <c r="D1022" i="17" s="1"/>
  <c r="C1021" i="17"/>
  <c r="D1021" i="17" s="1"/>
  <c r="D1020" i="17"/>
  <c r="C1020" i="17"/>
  <c r="C1019" i="17"/>
  <c r="D1019" i="17" s="1"/>
  <c r="D1018" i="17"/>
  <c r="C1018" i="17"/>
  <c r="D1017" i="17"/>
  <c r="C1017" i="17"/>
  <c r="C1016" i="17"/>
  <c r="D1016" i="17" s="1"/>
  <c r="C1015" i="17"/>
  <c r="D1015" i="17" s="1"/>
  <c r="C1014" i="17"/>
  <c r="D1014" i="17" s="1"/>
  <c r="D1013" i="17"/>
  <c r="C1013" i="17"/>
  <c r="C1012" i="17"/>
  <c r="D1012" i="17" s="1"/>
  <c r="D1011" i="17"/>
  <c r="C1011" i="17"/>
  <c r="C1010" i="17"/>
  <c r="D1010" i="17" s="1"/>
  <c r="C1009" i="17"/>
  <c r="D1009" i="17" s="1"/>
  <c r="D1008" i="17"/>
  <c r="C1008" i="17"/>
  <c r="C1007" i="17"/>
  <c r="D1007" i="17" s="1"/>
  <c r="D1006" i="17"/>
  <c r="C1006" i="17"/>
  <c r="D1005" i="17"/>
  <c r="C1005" i="17"/>
  <c r="C1004" i="17"/>
  <c r="D1004" i="17" s="1"/>
  <c r="C1003" i="17"/>
  <c r="D1003" i="17" s="1"/>
  <c r="D1002" i="17"/>
  <c r="C1002" i="17"/>
  <c r="C1001" i="17"/>
  <c r="D1001" i="17" s="1"/>
  <c r="C1000" i="17"/>
  <c r="D1000" i="17" s="1"/>
  <c r="D999" i="17"/>
  <c r="C999" i="17"/>
  <c r="C998" i="17"/>
  <c r="D998" i="17" s="1"/>
  <c r="C997" i="17"/>
  <c r="D997" i="17" s="1"/>
  <c r="D996" i="17"/>
  <c r="C996" i="17"/>
  <c r="D995" i="17"/>
  <c r="C995" i="17"/>
  <c r="C994" i="17"/>
  <c r="D994" i="17" s="1"/>
  <c r="D993" i="17"/>
  <c r="C993" i="17"/>
  <c r="C992" i="17"/>
  <c r="D992" i="17" s="1"/>
  <c r="C991" i="17"/>
  <c r="D991" i="17" s="1"/>
  <c r="C990" i="17"/>
  <c r="D990" i="17" s="1"/>
  <c r="D989" i="17"/>
  <c r="C989" i="17"/>
  <c r="D988" i="17"/>
  <c r="C988" i="17"/>
  <c r="D987" i="17"/>
  <c r="C987" i="17"/>
  <c r="C986" i="17"/>
  <c r="D986" i="17" s="1"/>
  <c r="C985" i="17"/>
  <c r="D985" i="17" s="1"/>
  <c r="D984" i="17"/>
  <c r="C984" i="17"/>
  <c r="C983" i="17"/>
  <c r="D983" i="17" s="1"/>
  <c r="D982" i="17"/>
  <c r="C982" i="17"/>
  <c r="D981" i="17"/>
  <c r="C981" i="17"/>
  <c r="C980" i="17"/>
  <c r="D980" i="17" s="1"/>
  <c r="C979" i="17"/>
  <c r="D979" i="17" s="1"/>
  <c r="C978" i="17"/>
  <c r="D978" i="17" s="1"/>
  <c r="D977" i="17"/>
  <c r="C977" i="17"/>
  <c r="C976" i="17"/>
  <c r="D976" i="17" s="1"/>
  <c r="D975" i="17"/>
  <c r="C975" i="17"/>
  <c r="C974" i="17"/>
  <c r="D974" i="17" s="1"/>
  <c r="C973" i="17"/>
  <c r="D973" i="17" s="1"/>
  <c r="C972" i="17"/>
  <c r="D972" i="17" s="1"/>
  <c r="C971" i="17"/>
  <c r="D971" i="17" s="1"/>
  <c r="D970" i="17"/>
  <c r="C970" i="17"/>
  <c r="D969" i="17"/>
  <c r="C969" i="17"/>
  <c r="C968" i="17"/>
  <c r="D968" i="17" s="1"/>
  <c r="C967" i="17"/>
  <c r="D967" i="17" s="1"/>
  <c r="D966" i="17"/>
  <c r="C966" i="17"/>
  <c r="D965" i="17"/>
  <c r="C965" i="17"/>
  <c r="C964" i="17"/>
  <c r="D964" i="17" s="1"/>
  <c r="D963" i="17"/>
  <c r="C963" i="17"/>
  <c r="C962" i="17"/>
  <c r="D962" i="17" s="1"/>
  <c r="C961" i="17"/>
  <c r="D961" i="17" s="1"/>
  <c r="D960" i="17"/>
  <c r="C960" i="17"/>
  <c r="D959" i="17"/>
  <c r="C959" i="17"/>
  <c r="C958" i="17"/>
  <c r="D958" i="17" s="1"/>
  <c r="D957" i="17"/>
  <c r="C957" i="17"/>
  <c r="C956" i="17"/>
  <c r="D956" i="17" s="1"/>
  <c r="C955" i="17"/>
  <c r="D955" i="17" s="1"/>
  <c r="C954" i="17"/>
  <c r="D954" i="17" s="1"/>
  <c r="D953" i="17"/>
  <c r="C953" i="17"/>
  <c r="D952" i="17"/>
  <c r="C952" i="17"/>
  <c r="D951" i="17"/>
  <c r="C951" i="17"/>
  <c r="C950" i="17"/>
  <c r="D950" i="17" s="1"/>
  <c r="C949" i="17"/>
  <c r="D949" i="17" s="1"/>
  <c r="D948" i="17"/>
  <c r="C948" i="17"/>
  <c r="C947" i="17"/>
  <c r="D947" i="17" s="1"/>
  <c r="D946" i="17"/>
  <c r="C946" i="17"/>
  <c r="D945" i="17"/>
  <c r="C945" i="17"/>
  <c r="C944" i="17"/>
  <c r="D944" i="17" s="1"/>
  <c r="C943" i="17"/>
  <c r="D943" i="17" s="1"/>
  <c r="C942" i="17"/>
  <c r="D942" i="17" s="1"/>
  <c r="D941" i="17"/>
  <c r="C941" i="17"/>
  <c r="C940" i="17"/>
  <c r="D940" i="17" s="1"/>
  <c r="D939" i="17"/>
  <c r="C939" i="17"/>
  <c r="C938" i="17"/>
  <c r="D938" i="17" s="1"/>
  <c r="C937" i="17"/>
  <c r="D937" i="17" s="1"/>
  <c r="D936" i="17"/>
  <c r="C936" i="17"/>
  <c r="C935" i="17"/>
  <c r="D935" i="17" s="1"/>
  <c r="D934" i="17"/>
  <c r="C934" i="17"/>
  <c r="D933" i="17"/>
  <c r="C933" i="17"/>
  <c r="C932" i="17"/>
  <c r="D932" i="17" s="1"/>
  <c r="C931" i="17"/>
  <c r="D931" i="17" s="1"/>
  <c r="D930" i="17"/>
  <c r="C930" i="17"/>
  <c r="D929" i="17"/>
  <c r="C929" i="17"/>
  <c r="C928" i="17"/>
  <c r="D928" i="17" s="1"/>
  <c r="D927" i="17"/>
  <c r="C927" i="17"/>
  <c r="C926" i="17"/>
  <c r="D926" i="17" s="1"/>
  <c r="C925" i="17"/>
  <c r="D925" i="17" s="1"/>
  <c r="D924" i="17"/>
  <c r="C924" i="17"/>
  <c r="D923" i="17"/>
  <c r="C923" i="17"/>
  <c r="C922" i="17"/>
  <c r="D922" i="17" s="1"/>
  <c r="D921" i="17"/>
  <c r="C921" i="17"/>
  <c r="C920" i="17"/>
  <c r="D920" i="17" s="1"/>
  <c r="C919" i="17"/>
  <c r="D919" i="17" s="1"/>
  <c r="C918" i="17"/>
  <c r="D918" i="17" s="1"/>
  <c r="D917" i="17"/>
  <c r="C917" i="17"/>
  <c r="D916" i="17"/>
  <c r="C916" i="17"/>
  <c r="D915" i="17"/>
  <c r="C915" i="17"/>
  <c r="C914" i="17"/>
  <c r="D914" i="17" s="1"/>
  <c r="C913" i="17"/>
  <c r="D913" i="17" s="1"/>
  <c r="D912" i="17"/>
  <c r="C912" i="17"/>
  <c r="C911" i="17"/>
  <c r="D911" i="17" s="1"/>
  <c r="D910" i="17"/>
  <c r="C910" i="17"/>
  <c r="D909" i="17"/>
  <c r="C909" i="17"/>
  <c r="C908" i="17"/>
  <c r="D908" i="17" s="1"/>
  <c r="C907" i="17"/>
  <c r="D907" i="17" s="1"/>
  <c r="C906" i="17"/>
  <c r="D906" i="17" s="1"/>
  <c r="D905" i="17"/>
  <c r="C905" i="17"/>
  <c r="C904" i="17"/>
  <c r="D904" i="17" s="1"/>
  <c r="D903" i="17"/>
  <c r="C903" i="17"/>
  <c r="C902" i="17"/>
  <c r="D902" i="17" s="1"/>
  <c r="C901" i="17"/>
  <c r="D901" i="17" s="1"/>
  <c r="C900" i="17"/>
  <c r="D900" i="17" s="1"/>
  <c r="C899" i="17"/>
  <c r="D899" i="17" s="1"/>
  <c r="D898" i="17"/>
  <c r="C898" i="17"/>
  <c r="D897" i="17"/>
  <c r="C897" i="17"/>
  <c r="C896" i="17"/>
  <c r="D896" i="17" s="1"/>
  <c r="C895" i="17"/>
  <c r="D895" i="17" s="1"/>
  <c r="D894" i="17"/>
  <c r="C894" i="17"/>
  <c r="D893" i="17"/>
  <c r="C893" i="17"/>
  <c r="C892" i="17"/>
  <c r="D892" i="17" s="1"/>
  <c r="D891" i="17"/>
  <c r="C891" i="17"/>
  <c r="C890" i="17"/>
  <c r="D890" i="17" s="1"/>
  <c r="C889" i="17"/>
  <c r="D889" i="17" s="1"/>
  <c r="D888" i="17"/>
  <c r="C888" i="17"/>
  <c r="D887" i="17"/>
  <c r="C887" i="17"/>
  <c r="D886" i="17"/>
  <c r="C886" i="17"/>
  <c r="D885" i="17"/>
  <c r="C885" i="17"/>
  <c r="C884" i="17"/>
  <c r="D884" i="17" s="1"/>
  <c r="C883" i="17"/>
  <c r="D883" i="17" s="1"/>
  <c r="C882" i="17"/>
  <c r="D882" i="17" s="1"/>
  <c r="D881" i="17"/>
  <c r="C881" i="17"/>
  <c r="D880" i="17"/>
  <c r="C880" i="17"/>
  <c r="D879" i="17"/>
  <c r="C879" i="17"/>
  <c r="C878" i="17"/>
  <c r="D878" i="17" s="1"/>
  <c r="C877" i="17"/>
  <c r="D877" i="17" s="1"/>
  <c r="D876" i="17"/>
  <c r="C876" i="17"/>
  <c r="C875" i="17"/>
  <c r="D875" i="17" s="1"/>
  <c r="D874" i="17"/>
  <c r="C874" i="17"/>
  <c r="D873" i="17"/>
  <c r="C873" i="17"/>
  <c r="C872" i="17"/>
  <c r="D872" i="17" s="1"/>
  <c r="C871" i="17"/>
  <c r="D871" i="17" s="1"/>
  <c r="C870" i="17"/>
  <c r="D870" i="17" s="1"/>
  <c r="D869" i="17"/>
  <c r="C869" i="17"/>
  <c r="C868" i="17"/>
  <c r="D868" i="17" s="1"/>
  <c r="D867" i="17"/>
  <c r="C867" i="17"/>
  <c r="C866" i="17"/>
  <c r="D866" i="17" s="1"/>
  <c r="C865" i="17"/>
  <c r="D865" i="17" s="1"/>
  <c r="D864" i="17"/>
  <c r="C864" i="17"/>
  <c r="C863" i="17"/>
  <c r="D863" i="17" s="1"/>
  <c r="D862" i="17"/>
  <c r="C862" i="17"/>
  <c r="D861" i="17"/>
  <c r="C861" i="17"/>
  <c r="C860" i="17"/>
  <c r="D860" i="17" s="1"/>
  <c r="C859" i="17"/>
  <c r="D859" i="17" s="1"/>
  <c r="D858" i="17"/>
  <c r="C858" i="17"/>
  <c r="C857" i="17"/>
  <c r="D857" i="17" s="1"/>
  <c r="C856" i="17"/>
  <c r="D856" i="17" s="1"/>
  <c r="D855" i="17"/>
  <c r="C855" i="17"/>
  <c r="C854" i="17"/>
  <c r="D854" i="17" s="1"/>
  <c r="C853" i="17"/>
  <c r="D853" i="17" s="1"/>
  <c r="D852" i="17"/>
  <c r="C852" i="17"/>
  <c r="D851" i="17"/>
  <c r="C851" i="17"/>
  <c r="C850" i="17"/>
  <c r="D850" i="17" s="1"/>
  <c r="D849" i="17"/>
  <c r="C849" i="17"/>
  <c r="C848" i="17"/>
  <c r="D848" i="17" s="1"/>
  <c r="C847" i="17"/>
  <c r="D847" i="17" s="1"/>
  <c r="C846" i="17"/>
  <c r="D846" i="17" s="1"/>
  <c r="D845" i="17"/>
  <c r="C845" i="17"/>
  <c r="D844" i="17"/>
  <c r="C844" i="17"/>
  <c r="D843" i="17"/>
  <c r="C843" i="17"/>
  <c r="C842" i="17"/>
  <c r="D842" i="17" s="1"/>
  <c r="C841" i="17"/>
  <c r="D841" i="17" s="1"/>
  <c r="D840" i="17"/>
  <c r="C840" i="17"/>
  <c r="C839" i="17"/>
  <c r="D839" i="17" s="1"/>
  <c r="D838" i="17"/>
  <c r="C838" i="17"/>
  <c r="D837" i="17"/>
  <c r="C837" i="17"/>
  <c r="C836" i="17"/>
  <c r="D836" i="17" s="1"/>
  <c r="C835" i="17"/>
  <c r="D835" i="17" s="1"/>
  <c r="C834" i="17"/>
  <c r="D834" i="17" s="1"/>
  <c r="D833" i="17"/>
  <c r="C833" i="17"/>
  <c r="C832" i="17"/>
  <c r="D832" i="17" s="1"/>
  <c r="D831" i="17"/>
  <c r="C831" i="17"/>
  <c r="C830" i="17"/>
  <c r="D830" i="17" s="1"/>
  <c r="C829" i="17"/>
  <c r="D829" i="17" s="1"/>
  <c r="C828" i="17"/>
  <c r="D828" i="17" s="1"/>
  <c r="C827" i="17"/>
  <c r="D827" i="17" s="1"/>
  <c r="D826" i="17"/>
  <c r="C826" i="17"/>
  <c r="D825" i="17"/>
  <c r="C825" i="17"/>
  <c r="C824" i="17"/>
  <c r="D824" i="17" s="1"/>
  <c r="C823" i="17"/>
  <c r="D823" i="17" s="1"/>
  <c r="D822" i="17"/>
  <c r="C822" i="17"/>
  <c r="D821" i="17"/>
  <c r="C821" i="17"/>
  <c r="C820" i="17"/>
  <c r="D820" i="17" s="1"/>
  <c r="D819" i="17"/>
  <c r="C819" i="17"/>
  <c r="C818" i="17"/>
  <c r="D818" i="17" s="1"/>
  <c r="C817" i="17"/>
  <c r="D817" i="17" s="1"/>
  <c r="D816" i="17"/>
  <c r="C816" i="17"/>
  <c r="D815" i="17"/>
  <c r="C815" i="17"/>
  <c r="C814" i="17"/>
  <c r="D814" i="17" s="1"/>
  <c r="D813" i="17"/>
  <c r="C813" i="17"/>
  <c r="C812" i="17"/>
  <c r="D812" i="17" s="1"/>
  <c r="C811" i="17"/>
  <c r="D811" i="17" s="1"/>
  <c r="C810" i="17"/>
  <c r="D810" i="17" s="1"/>
  <c r="D809" i="17"/>
  <c r="C809" i="17"/>
  <c r="D808" i="17"/>
  <c r="C808" i="17"/>
  <c r="D807" i="17"/>
  <c r="C807" i="17"/>
  <c r="C806" i="17"/>
  <c r="D806" i="17" s="1"/>
  <c r="C805" i="17"/>
  <c r="D805" i="17" s="1"/>
  <c r="D804" i="17"/>
  <c r="C804" i="17"/>
  <c r="C803" i="17"/>
  <c r="D803" i="17" s="1"/>
  <c r="D802" i="17"/>
  <c r="C802" i="17"/>
  <c r="D801" i="17"/>
  <c r="C801" i="17"/>
  <c r="C800" i="17"/>
  <c r="D800" i="17" s="1"/>
  <c r="C799" i="17"/>
  <c r="D799" i="17" s="1"/>
  <c r="C798" i="17"/>
  <c r="D798" i="17" s="1"/>
  <c r="D797" i="17"/>
  <c r="C797" i="17"/>
  <c r="C796" i="17"/>
  <c r="D796" i="17" s="1"/>
  <c r="D795" i="17"/>
  <c r="C795" i="17"/>
  <c r="C794" i="17"/>
  <c r="D794" i="17" s="1"/>
  <c r="C793" i="17"/>
  <c r="D793" i="17" s="1"/>
  <c r="D792" i="17"/>
  <c r="C792" i="17"/>
  <c r="C791" i="17"/>
  <c r="D791" i="17" s="1"/>
  <c r="D790" i="17"/>
  <c r="C790" i="17"/>
  <c r="D789" i="17"/>
  <c r="C789" i="17"/>
  <c r="C788" i="17"/>
  <c r="D788" i="17" s="1"/>
  <c r="C787" i="17"/>
  <c r="D787" i="17" s="1"/>
  <c r="D786" i="17"/>
  <c r="C786" i="17"/>
  <c r="C785" i="17"/>
  <c r="D785" i="17" s="1"/>
  <c r="C784" i="17"/>
  <c r="D784" i="17" s="1"/>
  <c r="D783" i="17"/>
  <c r="C783" i="17"/>
  <c r="C782" i="17"/>
  <c r="D782" i="17" s="1"/>
  <c r="C781" i="17"/>
  <c r="D781" i="17" s="1"/>
  <c r="C780" i="17"/>
  <c r="D780" i="17" s="1"/>
  <c r="D779" i="17"/>
  <c r="C779" i="17"/>
  <c r="C778" i="17"/>
  <c r="D778" i="17" s="1"/>
  <c r="D777" i="17"/>
  <c r="C777" i="17"/>
  <c r="C776" i="17"/>
  <c r="D776" i="17" s="1"/>
  <c r="C775" i="17"/>
  <c r="D775" i="17" s="1"/>
  <c r="C774" i="17"/>
  <c r="D774" i="17" s="1"/>
  <c r="D773" i="17"/>
  <c r="C773" i="17"/>
  <c r="D772" i="17"/>
  <c r="C772" i="17"/>
  <c r="D771" i="17"/>
  <c r="C771" i="17"/>
  <c r="C770" i="17"/>
  <c r="D770" i="17" s="1"/>
  <c r="C769" i="17"/>
  <c r="D769" i="17" s="1"/>
  <c r="D768" i="17"/>
  <c r="C768" i="17"/>
  <c r="C767" i="17"/>
  <c r="D767" i="17" s="1"/>
  <c r="D766" i="17"/>
  <c r="C766" i="17"/>
  <c r="D765" i="17"/>
  <c r="C765" i="17"/>
  <c r="C764" i="17"/>
  <c r="D764" i="17" s="1"/>
  <c r="C763" i="17"/>
  <c r="D763" i="17" s="1"/>
  <c r="C762" i="17"/>
  <c r="D762" i="17" s="1"/>
  <c r="D761" i="17"/>
  <c r="C761" i="17"/>
  <c r="C760" i="17"/>
  <c r="D760" i="17" s="1"/>
  <c r="D759" i="17"/>
  <c r="C759" i="17"/>
  <c r="C758" i="17"/>
  <c r="D758" i="17" s="1"/>
  <c r="C757" i="17"/>
  <c r="D757" i="17" s="1"/>
  <c r="C756" i="17"/>
  <c r="D756" i="17" s="1"/>
  <c r="C755" i="17"/>
  <c r="D755" i="17" s="1"/>
  <c r="D754" i="17"/>
  <c r="C754" i="17"/>
  <c r="D753" i="17"/>
  <c r="C753" i="17"/>
  <c r="C752" i="17"/>
  <c r="D752" i="17" s="1"/>
  <c r="C751" i="17"/>
  <c r="D751" i="17" s="1"/>
  <c r="D750" i="17"/>
  <c r="C750" i="17"/>
  <c r="D749" i="17"/>
  <c r="C749" i="17"/>
  <c r="C748" i="17"/>
  <c r="D748" i="17" s="1"/>
  <c r="D747" i="17"/>
  <c r="C747" i="17"/>
  <c r="C746" i="17"/>
  <c r="D746" i="17" s="1"/>
  <c r="C745" i="17"/>
  <c r="D745" i="17" s="1"/>
  <c r="D744" i="17"/>
  <c r="C744" i="17"/>
  <c r="D743" i="17"/>
  <c r="C743" i="17"/>
  <c r="C742" i="17"/>
  <c r="D742" i="17" s="1"/>
  <c r="D741" i="17"/>
  <c r="C741" i="17"/>
  <c r="C740" i="17"/>
  <c r="D740" i="17" s="1"/>
  <c r="C739" i="17"/>
  <c r="D739" i="17" s="1"/>
  <c r="C738" i="17"/>
  <c r="D738" i="17" s="1"/>
  <c r="C737" i="17"/>
  <c r="D737" i="17" s="1"/>
  <c r="D736" i="17"/>
  <c r="C736" i="17"/>
  <c r="D735" i="17"/>
  <c r="C735" i="17"/>
  <c r="C734" i="17"/>
  <c r="D734" i="17" s="1"/>
  <c r="D733" i="17"/>
  <c r="C733" i="17"/>
  <c r="C732" i="17"/>
  <c r="D732" i="17" s="1"/>
  <c r="C731" i="17"/>
  <c r="D731" i="17" s="1"/>
  <c r="D730" i="17"/>
  <c r="C730" i="17"/>
  <c r="D729" i="17"/>
  <c r="C729" i="17"/>
  <c r="C728" i="17"/>
  <c r="D728" i="17" s="1"/>
  <c r="D727" i="17"/>
  <c r="C727" i="17"/>
  <c r="C726" i="17"/>
  <c r="D726" i="17" s="1"/>
  <c r="C725" i="17"/>
  <c r="D725" i="17" s="1"/>
  <c r="D724" i="17"/>
  <c r="C724" i="17"/>
  <c r="D723" i="17"/>
  <c r="C723" i="17"/>
  <c r="C722" i="17"/>
  <c r="D722" i="17" s="1"/>
  <c r="D721" i="17"/>
  <c r="C721" i="17"/>
  <c r="C720" i="17"/>
  <c r="D720" i="17" s="1"/>
  <c r="D719" i="17"/>
  <c r="C719" i="17"/>
  <c r="D718" i="17"/>
  <c r="C718" i="17"/>
  <c r="D717" i="17"/>
  <c r="C717" i="17"/>
  <c r="C716" i="17"/>
  <c r="D716" i="17" s="1"/>
  <c r="D715" i="17"/>
  <c r="C715" i="17"/>
  <c r="C714" i="17"/>
  <c r="D714" i="17" s="1"/>
  <c r="D713" i="17"/>
  <c r="C713" i="17"/>
  <c r="D712" i="17"/>
  <c r="C712" i="17"/>
  <c r="D711" i="17"/>
  <c r="C711" i="17"/>
  <c r="C710" i="17"/>
  <c r="D710" i="17" s="1"/>
  <c r="D709" i="17"/>
  <c r="C709" i="17"/>
  <c r="C708" i="17"/>
  <c r="D708" i="17" s="1"/>
  <c r="D707" i="17"/>
  <c r="C707" i="17"/>
  <c r="D706" i="17"/>
  <c r="C706" i="17"/>
  <c r="D705" i="17"/>
  <c r="C705" i="17"/>
  <c r="C704" i="17"/>
  <c r="D704" i="17" s="1"/>
  <c r="D703" i="17"/>
  <c r="C703" i="17"/>
  <c r="C702" i="17"/>
  <c r="D702" i="17" s="1"/>
  <c r="C701" i="17"/>
  <c r="D701" i="17" s="1"/>
  <c r="D700" i="17"/>
  <c r="C700" i="17"/>
  <c r="D699" i="17"/>
  <c r="C699" i="17"/>
  <c r="C698" i="17"/>
  <c r="D698" i="17" s="1"/>
  <c r="D697" i="17"/>
  <c r="C697" i="17"/>
  <c r="C696" i="17"/>
  <c r="D696" i="17" s="1"/>
  <c r="C695" i="17"/>
  <c r="D695" i="17" s="1"/>
  <c r="D694" i="17"/>
  <c r="C694" i="17"/>
  <c r="D693" i="17"/>
  <c r="C693" i="17"/>
  <c r="C692" i="17"/>
  <c r="D692" i="17" s="1"/>
  <c r="D691" i="17"/>
  <c r="C691" i="17"/>
  <c r="C690" i="17"/>
  <c r="D690" i="17" s="1"/>
  <c r="D689" i="17"/>
  <c r="C689" i="17"/>
  <c r="D688" i="17"/>
  <c r="C688" i="17"/>
  <c r="D687" i="17"/>
  <c r="C687" i="17"/>
  <c r="C686" i="17"/>
  <c r="D686" i="17" s="1"/>
  <c r="D685" i="17"/>
  <c r="C685" i="17"/>
  <c r="C684" i="17"/>
  <c r="D684" i="17" s="1"/>
  <c r="D683" i="17"/>
  <c r="C683" i="17"/>
  <c r="D682" i="17"/>
  <c r="C682" i="17"/>
  <c r="D681" i="17"/>
  <c r="C681" i="17"/>
  <c r="C680" i="17"/>
  <c r="D680" i="17" s="1"/>
  <c r="D679" i="17"/>
  <c r="C679" i="17"/>
  <c r="C678" i="17"/>
  <c r="D678" i="17" s="1"/>
  <c r="C677" i="17"/>
  <c r="D677" i="17" s="1"/>
  <c r="D676" i="17"/>
  <c r="C676" i="17"/>
  <c r="D675" i="17"/>
  <c r="C675" i="17"/>
  <c r="C674" i="17"/>
  <c r="D674" i="17" s="1"/>
  <c r="D673" i="17"/>
  <c r="C673" i="17"/>
  <c r="C672" i="17"/>
  <c r="D672" i="17" s="1"/>
  <c r="C671" i="17"/>
  <c r="D671" i="17" s="1"/>
  <c r="D670" i="17"/>
  <c r="C670" i="17"/>
  <c r="D669" i="17"/>
  <c r="C669" i="17"/>
  <c r="C668" i="17"/>
  <c r="D668" i="17" s="1"/>
  <c r="D667" i="17"/>
  <c r="C667" i="17"/>
  <c r="C666" i="17"/>
  <c r="D666" i="17" s="1"/>
  <c r="C665" i="17"/>
  <c r="D665" i="17" s="1"/>
  <c r="D664" i="17"/>
  <c r="C664" i="17"/>
  <c r="D663" i="17"/>
  <c r="C663" i="17"/>
  <c r="C662" i="17"/>
  <c r="D662" i="17" s="1"/>
  <c r="D661" i="17"/>
  <c r="C661" i="17"/>
  <c r="C660" i="17"/>
  <c r="D660" i="17" s="1"/>
  <c r="C659" i="17"/>
  <c r="D659" i="17" s="1"/>
  <c r="D658" i="17"/>
  <c r="C658" i="17"/>
  <c r="D657" i="17"/>
  <c r="C657" i="17"/>
  <c r="C656" i="17"/>
  <c r="D656" i="17" s="1"/>
  <c r="D655" i="17"/>
  <c r="C655" i="17"/>
  <c r="C654" i="17"/>
  <c r="D654" i="17" s="1"/>
  <c r="C653" i="17"/>
  <c r="D653" i="17" s="1"/>
  <c r="D652" i="17"/>
  <c r="C652" i="17"/>
  <c r="D651" i="17"/>
  <c r="C651" i="17"/>
  <c r="C650" i="17"/>
  <c r="D650" i="17" s="1"/>
  <c r="D649" i="17"/>
  <c r="C649" i="17"/>
  <c r="C648" i="17"/>
  <c r="D648" i="17" s="1"/>
  <c r="D647" i="17"/>
  <c r="C647" i="17"/>
  <c r="D646" i="17"/>
  <c r="C646" i="17"/>
  <c r="D645" i="17"/>
  <c r="C645" i="17"/>
  <c r="C644" i="17"/>
  <c r="D644" i="17" s="1"/>
  <c r="D643" i="17"/>
  <c r="C643" i="17"/>
  <c r="C642" i="17"/>
  <c r="D642" i="17" s="1"/>
  <c r="D641" i="17"/>
  <c r="C641" i="17"/>
  <c r="D640" i="17"/>
  <c r="C640" i="17"/>
  <c r="D639" i="17"/>
  <c r="C639" i="17"/>
  <c r="C638" i="17"/>
  <c r="D638" i="17" s="1"/>
  <c r="D637" i="17"/>
  <c r="C637" i="17"/>
  <c r="C636" i="17"/>
  <c r="D636" i="17" s="1"/>
  <c r="C635" i="17"/>
  <c r="D635" i="17" s="1"/>
  <c r="D634" i="17"/>
  <c r="C634" i="17"/>
  <c r="D633" i="17"/>
  <c r="C633" i="17"/>
  <c r="C632" i="17"/>
  <c r="D632" i="17" s="1"/>
  <c r="D631" i="17"/>
  <c r="C631" i="17"/>
  <c r="C630" i="17"/>
  <c r="D630" i="17" s="1"/>
  <c r="D629" i="17"/>
  <c r="C629" i="17"/>
  <c r="D628" i="17"/>
  <c r="C628" i="17"/>
  <c r="D627" i="17"/>
  <c r="C627" i="17"/>
  <c r="C626" i="17"/>
  <c r="D626" i="17" s="1"/>
  <c r="D625" i="17"/>
  <c r="C625" i="17"/>
  <c r="C624" i="17"/>
  <c r="D624" i="17" s="1"/>
  <c r="C623" i="17"/>
  <c r="D623" i="17" s="1"/>
  <c r="D622" i="17"/>
  <c r="C622" i="17"/>
  <c r="D621" i="17"/>
  <c r="C621" i="17"/>
  <c r="C620" i="17"/>
  <c r="D620" i="17" s="1"/>
  <c r="D619" i="17"/>
  <c r="C619" i="17"/>
  <c r="C618" i="17"/>
  <c r="D618" i="17" s="1"/>
  <c r="C617" i="17"/>
  <c r="D617" i="17" s="1"/>
  <c r="D616" i="17"/>
  <c r="C616" i="17"/>
  <c r="D615" i="17"/>
  <c r="C615" i="17"/>
  <c r="C614" i="17"/>
  <c r="D614" i="17" s="1"/>
  <c r="D613" i="17"/>
  <c r="C613" i="17"/>
  <c r="C612" i="17"/>
  <c r="D612" i="17" s="1"/>
  <c r="C611" i="17"/>
  <c r="D611" i="17" s="1"/>
  <c r="D610" i="17"/>
  <c r="C610" i="17"/>
  <c r="D609" i="17"/>
  <c r="C609" i="17"/>
  <c r="C608" i="17"/>
  <c r="D608" i="17" s="1"/>
  <c r="D607" i="17"/>
  <c r="C607" i="17"/>
  <c r="C606" i="17"/>
  <c r="D606" i="17" s="1"/>
  <c r="C605" i="17"/>
  <c r="D605" i="17" s="1"/>
  <c r="D604" i="17"/>
  <c r="C604" i="17"/>
  <c r="D603" i="17"/>
  <c r="C603" i="17"/>
  <c r="C602" i="17"/>
  <c r="D602" i="17" s="1"/>
  <c r="D601" i="17"/>
  <c r="C601" i="17"/>
  <c r="C600" i="17"/>
  <c r="D600" i="17" s="1"/>
  <c r="C599" i="17"/>
  <c r="D599" i="17" s="1"/>
  <c r="D598" i="17"/>
  <c r="C598" i="17"/>
  <c r="D597" i="17"/>
  <c r="C597" i="17"/>
  <c r="C596" i="17"/>
  <c r="D596" i="17" s="1"/>
  <c r="D595" i="17"/>
  <c r="C595" i="17"/>
  <c r="C594" i="17"/>
  <c r="D594" i="17" s="1"/>
  <c r="C593" i="17"/>
  <c r="D593" i="17" s="1"/>
  <c r="D592" i="17"/>
  <c r="C592" i="17"/>
  <c r="C591" i="17"/>
  <c r="D591" i="17" s="1"/>
  <c r="C590" i="17"/>
  <c r="D590" i="17" s="1"/>
  <c r="D589" i="17"/>
  <c r="C589" i="17"/>
  <c r="C588" i="17"/>
  <c r="D588" i="17" s="1"/>
  <c r="C587" i="17"/>
  <c r="D587" i="17" s="1"/>
  <c r="D586" i="17"/>
  <c r="C586" i="17"/>
  <c r="D585" i="17"/>
  <c r="C585" i="17"/>
  <c r="C584" i="17"/>
  <c r="D584" i="17" s="1"/>
  <c r="D583" i="17"/>
  <c r="C583" i="17"/>
  <c r="C582" i="17"/>
  <c r="D582" i="17" s="1"/>
  <c r="D581" i="17"/>
  <c r="C581" i="17"/>
  <c r="D580" i="17"/>
  <c r="C580" i="17"/>
  <c r="C579" i="17"/>
  <c r="D579" i="17" s="1"/>
  <c r="C578" i="17"/>
  <c r="D578" i="17" s="1"/>
  <c r="D577" i="17"/>
  <c r="C577" i="17"/>
  <c r="C576" i="17"/>
  <c r="D576" i="17" s="1"/>
  <c r="D575" i="17"/>
  <c r="C575" i="17"/>
  <c r="D574" i="17"/>
  <c r="C574" i="17"/>
  <c r="C573" i="17"/>
  <c r="D573" i="17" s="1"/>
  <c r="C572" i="17"/>
  <c r="D572" i="17" s="1"/>
  <c r="D571" i="17"/>
  <c r="C571" i="17"/>
  <c r="C570" i="17"/>
  <c r="D570" i="17" s="1"/>
  <c r="C569" i="17"/>
  <c r="D569" i="17" s="1"/>
  <c r="D568" i="17"/>
  <c r="C568" i="17"/>
  <c r="C567" i="17"/>
  <c r="D567" i="17" s="1"/>
  <c r="C566" i="17"/>
  <c r="D566" i="17" s="1"/>
  <c r="D565" i="17"/>
  <c r="C565" i="17"/>
  <c r="C564" i="17"/>
  <c r="D564" i="17" s="1"/>
  <c r="C563" i="17"/>
  <c r="D563" i="17" s="1"/>
  <c r="D562" i="17"/>
  <c r="C562" i="17"/>
  <c r="C561" i="17"/>
  <c r="D561" i="17" s="1"/>
  <c r="C560" i="17"/>
  <c r="D560" i="17" s="1"/>
  <c r="D559" i="17"/>
  <c r="C559" i="17"/>
  <c r="C558" i="17"/>
  <c r="D558" i="17" s="1"/>
  <c r="D557" i="17"/>
  <c r="C557" i="17"/>
  <c r="D556" i="17"/>
  <c r="C556" i="17"/>
  <c r="C555" i="17"/>
  <c r="D555" i="17" s="1"/>
  <c r="C554" i="17"/>
  <c r="D554" i="17" s="1"/>
  <c r="D553" i="17"/>
  <c r="C553" i="17"/>
  <c r="C552" i="17"/>
  <c r="D552" i="17" s="1"/>
  <c r="C551" i="17"/>
  <c r="D551" i="17" s="1"/>
  <c r="D550" i="17"/>
  <c r="C550" i="17"/>
  <c r="C549" i="17"/>
  <c r="D549" i="17" s="1"/>
  <c r="C548" i="17"/>
  <c r="D548" i="17" s="1"/>
  <c r="D547" i="17"/>
  <c r="C547" i="17"/>
  <c r="C546" i="17"/>
  <c r="D546" i="17" s="1"/>
  <c r="D545" i="17"/>
  <c r="C545" i="17"/>
  <c r="D544" i="17"/>
  <c r="C544" i="17"/>
  <c r="C543" i="17"/>
  <c r="D543" i="17" s="1"/>
  <c r="C542" i="17"/>
  <c r="D542" i="17" s="1"/>
  <c r="D541" i="17"/>
  <c r="C541" i="17"/>
  <c r="C540" i="17"/>
  <c r="D540" i="17" s="1"/>
  <c r="C539" i="17"/>
  <c r="D539" i="17" s="1"/>
  <c r="D538" i="17"/>
  <c r="C538" i="17"/>
  <c r="C537" i="17"/>
  <c r="D537" i="17" s="1"/>
  <c r="C536" i="17"/>
  <c r="D536" i="17" s="1"/>
  <c r="D535" i="17"/>
  <c r="C535" i="17"/>
  <c r="C534" i="17"/>
  <c r="D534" i="17" s="1"/>
  <c r="C533" i="17"/>
  <c r="D533" i="17" s="1"/>
  <c r="D532" i="17"/>
  <c r="C532" i="17"/>
  <c r="C531" i="17"/>
  <c r="D531" i="17" s="1"/>
  <c r="C530" i="17"/>
  <c r="D530" i="17" s="1"/>
  <c r="D529" i="17"/>
  <c r="C529" i="17"/>
  <c r="C528" i="17"/>
  <c r="D528" i="17" s="1"/>
  <c r="D527" i="17"/>
  <c r="C527" i="17"/>
  <c r="D526" i="17"/>
  <c r="C526" i="17"/>
  <c r="C525" i="17"/>
  <c r="D525" i="17" s="1"/>
  <c r="C524" i="17"/>
  <c r="D524" i="17" s="1"/>
  <c r="D523" i="17"/>
  <c r="C523" i="17"/>
  <c r="C522" i="17"/>
  <c r="D522" i="17" s="1"/>
  <c r="C521" i="17"/>
  <c r="D521" i="17" s="1"/>
  <c r="D520" i="17"/>
  <c r="C520" i="17"/>
  <c r="C519" i="17"/>
  <c r="D519" i="17" s="1"/>
  <c r="C518" i="17"/>
  <c r="D518" i="17" s="1"/>
  <c r="D517" i="17"/>
  <c r="C517" i="17"/>
  <c r="C516" i="17"/>
  <c r="D516" i="17" s="1"/>
  <c r="C515" i="17"/>
  <c r="D515" i="17" s="1"/>
  <c r="D514" i="17"/>
  <c r="C514" i="17"/>
  <c r="C513" i="17"/>
  <c r="D513" i="17" s="1"/>
  <c r="C512" i="17"/>
  <c r="D512" i="17" s="1"/>
  <c r="D511" i="17"/>
  <c r="C511" i="17"/>
  <c r="C510" i="17"/>
  <c r="D510" i="17" s="1"/>
  <c r="C509" i="17"/>
  <c r="D509" i="17" s="1"/>
  <c r="D508" i="17"/>
  <c r="C508" i="17"/>
  <c r="D507" i="17"/>
  <c r="C507" i="17"/>
  <c r="C506" i="17"/>
  <c r="D506" i="17" s="1"/>
  <c r="D505" i="17"/>
  <c r="C505" i="17"/>
  <c r="C504" i="17"/>
  <c r="D504" i="17" s="1"/>
  <c r="D503" i="17"/>
  <c r="C503" i="17"/>
  <c r="D502" i="17"/>
  <c r="C502" i="17"/>
  <c r="C501" i="17"/>
  <c r="D501" i="17" s="1"/>
  <c r="C500" i="17"/>
  <c r="D500" i="17" s="1"/>
  <c r="D499" i="17"/>
  <c r="C499" i="17"/>
  <c r="C498" i="17"/>
  <c r="D498" i="17" s="1"/>
  <c r="D497" i="17"/>
  <c r="C497" i="17"/>
  <c r="C496" i="17"/>
  <c r="D496" i="17" s="1"/>
  <c r="C495" i="17"/>
  <c r="D495" i="17" s="1"/>
  <c r="C494" i="17"/>
  <c r="D494" i="17" s="1"/>
  <c r="D493" i="17"/>
  <c r="C493" i="17"/>
  <c r="C492" i="17"/>
  <c r="D492" i="17" s="1"/>
  <c r="C491" i="17"/>
  <c r="D491" i="17" s="1"/>
  <c r="D490" i="17"/>
  <c r="C490" i="17"/>
  <c r="C489" i="17"/>
  <c r="D489" i="17" s="1"/>
  <c r="C488" i="17"/>
  <c r="D488" i="17" s="1"/>
  <c r="D487" i="17"/>
  <c r="C487" i="17"/>
  <c r="C486" i="17"/>
  <c r="D486" i="17" s="1"/>
  <c r="C485" i="17"/>
  <c r="D485" i="17" s="1"/>
  <c r="C484" i="17"/>
  <c r="D484" i="17" s="1"/>
  <c r="D483" i="17"/>
  <c r="C483" i="17"/>
  <c r="C482" i="17"/>
  <c r="D482" i="17" s="1"/>
  <c r="D481" i="17"/>
  <c r="C481" i="17"/>
  <c r="C480" i="17"/>
  <c r="D480" i="17" s="1"/>
  <c r="C479" i="17"/>
  <c r="D479" i="17" s="1"/>
  <c r="D478" i="17"/>
  <c r="C478" i="17"/>
  <c r="D477" i="17"/>
  <c r="C477" i="17"/>
  <c r="C476" i="17"/>
  <c r="D476" i="17" s="1"/>
  <c r="D475" i="17"/>
  <c r="C475" i="17"/>
  <c r="C474" i="17"/>
  <c r="D474" i="17" s="1"/>
  <c r="D473" i="17"/>
  <c r="C473" i="17"/>
  <c r="C472" i="17"/>
  <c r="D472" i="17" s="1"/>
  <c r="C471" i="17"/>
  <c r="D471" i="17" s="1"/>
  <c r="C470" i="17"/>
  <c r="D470" i="17" s="1"/>
  <c r="D469" i="17"/>
  <c r="C469" i="17"/>
  <c r="C468" i="17"/>
  <c r="D468" i="17" s="1"/>
  <c r="D467" i="17"/>
  <c r="C467" i="17"/>
  <c r="C466" i="17"/>
  <c r="D466" i="17" s="1"/>
  <c r="C465" i="17"/>
  <c r="D465" i="17" s="1"/>
  <c r="C464" i="17"/>
  <c r="D464" i="17" s="1"/>
  <c r="D463" i="17"/>
  <c r="C463" i="17"/>
  <c r="C462" i="17"/>
  <c r="D462" i="17" s="1"/>
  <c r="D461" i="17"/>
  <c r="C461" i="17"/>
  <c r="C460" i="17"/>
  <c r="D460" i="17" s="1"/>
  <c r="C459" i="17"/>
  <c r="D459" i="17" s="1"/>
  <c r="C458" i="17"/>
  <c r="D458" i="17" s="1"/>
  <c r="D457" i="17"/>
  <c r="C457" i="17"/>
  <c r="C456" i="17"/>
  <c r="D456" i="17" s="1"/>
  <c r="D455" i="17"/>
  <c r="C455" i="17"/>
  <c r="D454" i="17"/>
  <c r="C454" i="17"/>
  <c r="C453" i="17"/>
  <c r="D453" i="17" s="1"/>
  <c r="C452" i="17"/>
  <c r="D452" i="17" s="1"/>
  <c r="D451" i="17"/>
  <c r="C451" i="17"/>
  <c r="C450" i="17"/>
  <c r="D450" i="17" s="1"/>
  <c r="C449" i="17"/>
  <c r="D449" i="17" s="1"/>
  <c r="D448" i="17"/>
  <c r="C448" i="17"/>
  <c r="D447" i="17"/>
  <c r="C447" i="17"/>
  <c r="C446" i="17"/>
  <c r="D446" i="17" s="1"/>
  <c r="D445" i="17"/>
  <c r="C445" i="17"/>
  <c r="C444" i="17"/>
  <c r="D444" i="17" s="1"/>
  <c r="C443" i="17"/>
  <c r="D443" i="17" s="1"/>
  <c r="C442" i="17"/>
  <c r="D442" i="17" s="1"/>
  <c r="C441" i="17"/>
  <c r="D441" i="17" s="1"/>
  <c r="C440" i="17"/>
  <c r="D440" i="17" s="1"/>
  <c r="D439" i="17"/>
  <c r="C439" i="17"/>
  <c r="C438" i="17"/>
  <c r="D438" i="17" s="1"/>
  <c r="D437" i="17"/>
  <c r="C437" i="17"/>
  <c r="D436" i="17"/>
  <c r="C436" i="17"/>
  <c r="C435" i="17"/>
  <c r="D435" i="17" s="1"/>
  <c r="D434" i="17"/>
  <c r="C434" i="17"/>
  <c r="D433" i="17"/>
  <c r="C433" i="17"/>
  <c r="C432" i="17"/>
  <c r="D432" i="17" s="1"/>
  <c r="D431" i="17"/>
  <c r="C431" i="17"/>
  <c r="C430" i="17"/>
  <c r="D430" i="17" s="1"/>
  <c r="D429" i="17"/>
  <c r="C429" i="17"/>
  <c r="C428" i="17"/>
  <c r="D428" i="17" s="1"/>
  <c r="D427" i="17"/>
  <c r="C427" i="17"/>
  <c r="D426" i="17"/>
  <c r="C426" i="17"/>
  <c r="C425" i="17"/>
  <c r="D425" i="17" s="1"/>
  <c r="C424" i="17"/>
  <c r="D424" i="17" s="1"/>
  <c r="C423" i="17"/>
  <c r="D423" i="17" s="1"/>
  <c r="C422" i="17"/>
  <c r="D422" i="17" s="1"/>
  <c r="D421" i="17"/>
  <c r="C421" i="17"/>
  <c r="C420" i="17"/>
  <c r="D420" i="17" s="1"/>
  <c r="C419" i="17"/>
  <c r="D419" i="17" s="1"/>
  <c r="C418" i="17"/>
  <c r="D418" i="17" s="1"/>
  <c r="C417" i="17"/>
  <c r="D417" i="17" s="1"/>
  <c r="D416" i="17"/>
  <c r="C416" i="17"/>
  <c r="D415" i="17"/>
  <c r="C415" i="17"/>
  <c r="D414" i="17"/>
  <c r="C414" i="17"/>
  <c r="D413" i="17"/>
  <c r="C413" i="17"/>
  <c r="C412" i="17"/>
  <c r="D412" i="17" s="1"/>
  <c r="D411" i="17"/>
  <c r="C411" i="17"/>
  <c r="C410" i="17"/>
  <c r="D410" i="17" s="1"/>
  <c r="D409" i="17"/>
  <c r="C409" i="17"/>
  <c r="C408" i="17"/>
  <c r="D408" i="17" s="1"/>
  <c r="C407" i="17"/>
  <c r="D407" i="17" s="1"/>
  <c r="C406" i="17"/>
  <c r="D406" i="17" s="1"/>
  <c r="C405" i="17"/>
  <c r="D405" i="17" s="1"/>
  <c r="C404" i="17"/>
  <c r="D404" i="17" s="1"/>
  <c r="D403" i="17"/>
  <c r="C403" i="17"/>
  <c r="C402" i="17"/>
  <c r="D402" i="17" s="1"/>
  <c r="D401" i="17"/>
  <c r="C401" i="17"/>
  <c r="C400" i="17"/>
  <c r="D400" i="17" s="1"/>
  <c r="C399" i="17"/>
  <c r="D399" i="17" s="1"/>
  <c r="D398" i="17"/>
  <c r="C398" i="17"/>
  <c r="D397" i="17"/>
  <c r="C397" i="17"/>
  <c r="C396" i="17"/>
  <c r="D396" i="17" s="1"/>
  <c r="C395" i="17"/>
  <c r="D395" i="17" s="1"/>
  <c r="C394" i="17"/>
  <c r="D394" i="17" s="1"/>
  <c r="D393" i="17"/>
  <c r="C393" i="17"/>
  <c r="C392" i="17"/>
  <c r="D392" i="17" s="1"/>
  <c r="D391" i="17"/>
  <c r="C391" i="17"/>
  <c r="D390" i="17"/>
  <c r="C390" i="17"/>
  <c r="C389" i="17"/>
  <c r="D389" i="17" s="1"/>
  <c r="C388" i="17"/>
  <c r="D388" i="17" s="1"/>
  <c r="C387" i="17"/>
  <c r="D387" i="17" s="1"/>
  <c r="C386" i="17"/>
  <c r="D386" i="17" s="1"/>
  <c r="D385" i="17"/>
  <c r="C385" i="17"/>
  <c r="C384" i="17"/>
  <c r="D384" i="17" s="1"/>
  <c r="C383" i="17"/>
  <c r="D383" i="17" s="1"/>
  <c r="C382" i="17"/>
  <c r="D382" i="17" s="1"/>
  <c r="D381" i="17"/>
  <c r="C381" i="17"/>
  <c r="D380" i="17"/>
  <c r="C380" i="17"/>
  <c r="D379" i="17"/>
  <c r="C379" i="17"/>
  <c r="C378" i="17"/>
  <c r="D378" i="17" s="1"/>
  <c r="D377" i="17"/>
  <c r="C377" i="17"/>
  <c r="C376" i="17"/>
  <c r="D376" i="17" s="1"/>
  <c r="C375" i="17"/>
  <c r="D375" i="17" s="1"/>
  <c r="C374" i="17"/>
  <c r="D374" i="17" s="1"/>
  <c r="D373" i="17"/>
  <c r="C373" i="17"/>
  <c r="D372" i="17"/>
  <c r="C372" i="17"/>
  <c r="C371" i="17"/>
  <c r="D371" i="17" s="1"/>
  <c r="C370" i="17"/>
  <c r="D370" i="17" s="1"/>
  <c r="C369" i="17"/>
  <c r="D369" i="17" s="1"/>
  <c r="D368" i="17"/>
  <c r="C368" i="17"/>
  <c r="D367" i="17"/>
  <c r="C367" i="17"/>
  <c r="C366" i="17"/>
  <c r="D366" i="17" s="1"/>
  <c r="C365" i="17"/>
  <c r="D365" i="17" s="1"/>
  <c r="C364" i="17"/>
  <c r="D364" i="17" s="1"/>
  <c r="C363" i="17"/>
  <c r="D363" i="17" s="1"/>
  <c r="C362" i="17"/>
  <c r="D362" i="17" s="1"/>
  <c r="D361" i="17"/>
  <c r="C361" i="17"/>
  <c r="C360" i="17"/>
  <c r="D360" i="17" s="1"/>
  <c r="D359" i="17"/>
  <c r="C359" i="17"/>
  <c r="C358" i="17"/>
  <c r="D358" i="17" s="1"/>
  <c r="D357" i="17"/>
  <c r="C357" i="17"/>
  <c r="C356" i="17"/>
  <c r="D356" i="17" s="1"/>
  <c r="D355" i="17"/>
  <c r="C355" i="17"/>
  <c r="D354" i="17"/>
  <c r="C354" i="17"/>
  <c r="C353" i="17"/>
  <c r="D353" i="17" s="1"/>
  <c r="C352" i="17"/>
  <c r="D352" i="17" s="1"/>
  <c r="C351" i="17"/>
  <c r="D351" i="17" s="1"/>
  <c r="C350" i="17"/>
  <c r="D350" i="17" s="1"/>
  <c r="D349" i="17"/>
  <c r="C349" i="17"/>
  <c r="C348" i="17"/>
  <c r="D348" i="17" s="1"/>
  <c r="C347" i="17"/>
  <c r="D347" i="17" s="1"/>
  <c r="C346" i="17"/>
  <c r="D346" i="17" s="1"/>
  <c r="C345" i="17"/>
  <c r="D345" i="17" s="1"/>
  <c r="D344" i="17"/>
  <c r="C344" i="17"/>
  <c r="D343" i="17"/>
  <c r="C343" i="17"/>
  <c r="D342" i="17"/>
  <c r="C342" i="17"/>
  <c r="D341" i="17"/>
  <c r="C341" i="17"/>
  <c r="C340" i="17"/>
  <c r="D340" i="17" s="1"/>
  <c r="D339" i="17"/>
  <c r="C339" i="17"/>
  <c r="C338" i="17"/>
  <c r="D338" i="17" s="1"/>
  <c r="D337" i="17"/>
  <c r="C337" i="17"/>
  <c r="C336" i="17"/>
  <c r="D336" i="17" s="1"/>
  <c r="C335" i="17"/>
  <c r="D335" i="17" s="1"/>
  <c r="C334" i="17"/>
  <c r="D334" i="17" s="1"/>
  <c r="C333" i="17"/>
  <c r="D333" i="17" s="1"/>
  <c r="C332" i="17"/>
  <c r="D332" i="17" s="1"/>
  <c r="D331" i="17"/>
  <c r="C331" i="17"/>
  <c r="C330" i="17"/>
  <c r="D330" i="17" s="1"/>
  <c r="D329" i="17"/>
  <c r="C329" i="17"/>
  <c r="C328" i="17"/>
  <c r="D328" i="17" s="1"/>
  <c r="C327" i="17"/>
  <c r="D327" i="17" s="1"/>
  <c r="D326" i="17"/>
  <c r="C326" i="17"/>
  <c r="D325" i="17"/>
  <c r="C325" i="17"/>
  <c r="C324" i="17"/>
  <c r="D324" i="17" s="1"/>
  <c r="C323" i="17"/>
  <c r="D323" i="17" s="1"/>
  <c r="C322" i="17"/>
  <c r="D322" i="17" s="1"/>
  <c r="D321" i="17"/>
  <c r="C321" i="17"/>
  <c r="C320" i="17"/>
  <c r="D320" i="17" s="1"/>
  <c r="D319" i="17"/>
  <c r="C319" i="17"/>
  <c r="D318" i="17"/>
  <c r="C318" i="17"/>
  <c r="C317" i="17"/>
  <c r="D317" i="17" s="1"/>
  <c r="C316" i="17"/>
  <c r="D316" i="17" s="1"/>
  <c r="C315" i="17"/>
  <c r="D315" i="17" s="1"/>
  <c r="C314" i="17"/>
  <c r="D314" i="17" s="1"/>
  <c r="D313" i="17"/>
  <c r="C313" i="17"/>
  <c r="C312" i="17"/>
  <c r="D312" i="17" s="1"/>
  <c r="C311" i="17"/>
  <c r="D311" i="17" s="1"/>
  <c r="C310" i="17"/>
  <c r="D310" i="17" s="1"/>
  <c r="D309" i="17"/>
  <c r="C309" i="17"/>
  <c r="D308" i="17"/>
  <c r="C308" i="17"/>
  <c r="D307" i="17"/>
  <c r="C307" i="17"/>
  <c r="C306" i="17"/>
  <c r="D306" i="17" s="1"/>
  <c r="D305" i="17"/>
  <c r="C305" i="17"/>
  <c r="C304" i="17"/>
  <c r="D304" i="17" s="1"/>
  <c r="C303" i="17"/>
  <c r="D303" i="17" s="1"/>
  <c r="C302" i="17"/>
  <c r="D302" i="17" s="1"/>
  <c r="D301" i="17"/>
  <c r="C301" i="17"/>
  <c r="D300" i="17"/>
  <c r="C300" i="17"/>
  <c r="C299" i="17"/>
  <c r="D299" i="17" s="1"/>
  <c r="C298" i="17"/>
  <c r="D298" i="17" s="1"/>
  <c r="C297" i="17"/>
  <c r="D297" i="17" s="1"/>
  <c r="D296" i="17"/>
  <c r="C296" i="17"/>
  <c r="D295" i="17"/>
  <c r="C295" i="17"/>
  <c r="C294" i="17"/>
  <c r="D294" i="17" s="1"/>
  <c r="C293" i="17"/>
  <c r="D293" i="17" s="1"/>
  <c r="C292" i="17"/>
  <c r="D292" i="17" s="1"/>
  <c r="C291" i="17"/>
  <c r="D291" i="17" s="1"/>
  <c r="C290" i="17"/>
  <c r="D290" i="17" s="1"/>
  <c r="D289" i="17"/>
  <c r="C289" i="17"/>
  <c r="C288" i="17"/>
  <c r="D288" i="17" s="1"/>
  <c r="D287" i="17"/>
  <c r="C287" i="17"/>
  <c r="C286" i="17"/>
  <c r="D286" i="17" s="1"/>
  <c r="D285" i="17"/>
  <c r="C285" i="17"/>
  <c r="C284" i="17"/>
  <c r="D284" i="17" s="1"/>
  <c r="D283" i="17"/>
  <c r="C283" i="17"/>
  <c r="D282" i="17"/>
  <c r="C282" i="17"/>
  <c r="C281" i="17"/>
  <c r="D281" i="17" s="1"/>
  <c r="C280" i="17"/>
  <c r="D280" i="17" s="1"/>
  <c r="C279" i="17"/>
  <c r="D279" i="17" s="1"/>
  <c r="C278" i="17"/>
  <c r="D278" i="17" s="1"/>
  <c r="D277" i="17"/>
  <c r="C277" i="17"/>
  <c r="C276" i="17"/>
  <c r="D276" i="17" s="1"/>
  <c r="C275" i="17"/>
  <c r="D275" i="17" s="1"/>
  <c r="C274" i="17"/>
  <c r="D274" i="17" s="1"/>
  <c r="C273" i="17"/>
  <c r="D273" i="17" s="1"/>
  <c r="D272" i="17"/>
  <c r="C272" i="17"/>
  <c r="D271" i="17"/>
  <c r="C271" i="17"/>
  <c r="D270" i="17"/>
  <c r="C270" i="17"/>
  <c r="D269" i="17"/>
  <c r="C269" i="17"/>
  <c r="C268" i="17"/>
  <c r="D268" i="17" s="1"/>
  <c r="D267" i="17"/>
  <c r="C267" i="17"/>
  <c r="C266" i="17"/>
  <c r="D266" i="17" s="1"/>
  <c r="D265" i="17"/>
  <c r="C265" i="17"/>
  <c r="C264" i="17"/>
  <c r="D264" i="17" s="1"/>
  <c r="C263" i="17"/>
  <c r="D263" i="17" s="1"/>
  <c r="C262" i="17"/>
  <c r="D262" i="17" s="1"/>
  <c r="C261" i="17"/>
  <c r="D261" i="17" s="1"/>
  <c r="C260" i="17"/>
  <c r="D260" i="17" s="1"/>
  <c r="D259" i="17"/>
  <c r="C259" i="17"/>
  <c r="C258" i="17"/>
  <c r="D258" i="17" s="1"/>
  <c r="D257" i="17"/>
  <c r="C257" i="17"/>
  <c r="C256" i="17"/>
  <c r="D256" i="17" s="1"/>
  <c r="C255" i="17"/>
  <c r="D255" i="17" s="1"/>
  <c r="D254" i="17"/>
  <c r="C254" i="17"/>
  <c r="D253" i="17"/>
  <c r="C253" i="17"/>
  <c r="C252" i="17"/>
  <c r="D252" i="17" s="1"/>
  <c r="C251" i="17"/>
  <c r="D251" i="17" s="1"/>
  <c r="C250" i="17"/>
  <c r="D250" i="17" s="1"/>
  <c r="D249" i="17"/>
  <c r="C249" i="17"/>
  <c r="C248" i="17"/>
  <c r="D248" i="17" s="1"/>
  <c r="D247" i="17"/>
  <c r="C247" i="17"/>
  <c r="D246" i="17"/>
  <c r="C246" i="17"/>
  <c r="C245" i="17"/>
  <c r="D245" i="17" s="1"/>
  <c r="C244" i="17"/>
  <c r="D244" i="17" s="1"/>
  <c r="C243" i="17"/>
  <c r="D243" i="17" s="1"/>
  <c r="C242" i="17"/>
  <c r="D242" i="17" s="1"/>
  <c r="D241" i="17"/>
  <c r="C241" i="17"/>
  <c r="C240" i="17"/>
  <c r="D240" i="17" s="1"/>
  <c r="C239" i="17"/>
  <c r="D239" i="17" s="1"/>
  <c r="C238" i="17"/>
  <c r="D238" i="17" s="1"/>
  <c r="D237" i="17"/>
  <c r="C237" i="17"/>
  <c r="D236" i="17"/>
  <c r="C236" i="17"/>
  <c r="D235" i="17"/>
  <c r="C235" i="17"/>
  <c r="D234" i="17"/>
  <c r="C234" i="17"/>
  <c r="D233" i="17"/>
  <c r="C233" i="17"/>
  <c r="C232" i="17"/>
  <c r="D232" i="17" s="1"/>
  <c r="C231" i="17"/>
  <c r="D231" i="17" s="1"/>
  <c r="C230" i="17"/>
  <c r="D230" i="17" s="1"/>
  <c r="D229" i="17"/>
  <c r="C229" i="17"/>
  <c r="D228" i="17"/>
  <c r="C228" i="17"/>
  <c r="C227" i="17"/>
  <c r="D227" i="17" s="1"/>
  <c r="C226" i="17"/>
  <c r="D226" i="17" s="1"/>
  <c r="C225" i="17"/>
  <c r="D225" i="17" s="1"/>
  <c r="D224" i="17"/>
  <c r="C224" i="17"/>
  <c r="D223" i="17"/>
  <c r="C223" i="17"/>
  <c r="C222" i="17"/>
  <c r="D222" i="17" s="1"/>
  <c r="D221" i="17"/>
  <c r="C221" i="17"/>
  <c r="C220" i="17"/>
  <c r="D220" i="17" s="1"/>
  <c r="C219" i="17"/>
  <c r="D219" i="17" s="1"/>
  <c r="C218" i="17"/>
  <c r="D218" i="17" s="1"/>
  <c r="D217" i="17"/>
  <c r="C217" i="17"/>
  <c r="C216" i="17"/>
  <c r="D216" i="17" s="1"/>
  <c r="D215" i="17"/>
  <c r="C215" i="17"/>
  <c r="C214" i="17"/>
  <c r="D214" i="17" s="1"/>
  <c r="D213" i="17"/>
  <c r="C213" i="17"/>
  <c r="C212" i="17"/>
  <c r="D212" i="17" s="1"/>
  <c r="D211" i="17"/>
  <c r="C211" i="17"/>
  <c r="D210" i="17"/>
  <c r="C210" i="17"/>
  <c r="C209" i="17"/>
  <c r="D209" i="17" s="1"/>
  <c r="C208" i="17"/>
  <c r="D208" i="17" s="1"/>
  <c r="C207" i="17"/>
  <c r="D207" i="17" s="1"/>
  <c r="C206" i="17"/>
  <c r="D206" i="17" s="1"/>
  <c r="D205" i="17"/>
  <c r="C205" i="17"/>
  <c r="C204" i="17"/>
  <c r="D204" i="17" s="1"/>
  <c r="C203" i="17"/>
  <c r="D203" i="17" s="1"/>
  <c r="C202" i="17"/>
  <c r="D202" i="17" s="1"/>
  <c r="D201" i="17"/>
  <c r="C201" i="17"/>
  <c r="D200" i="17"/>
  <c r="C200" i="17"/>
  <c r="D199" i="17"/>
  <c r="C199" i="17"/>
  <c r="D198" i="17"/>
  <c r="C198" i="17"/>
  <c r="D197" i="17"/>
  <c r="C197" i="17"/>
  <c r="C196" i="17"/>
  <c r="D196" i="17" s="1"/>
  <c r="D195" i="17"/>
  <c r="C195" i="17"/>
  <c r="C194" i="17"/>
  <c r="D194" i="17" s="1"/>
  <c r="D193" i="17"/>
  <c r="C193" i="17"/>
  <c r="C192" i="17"/>
  <c r="D192" i="17" s="1"/>
  <c r="C191" i="17"/>
  <c r="D191" i="17" s="1"/>
  <c r="C190" i="17"/>
  <c r="D190" i="17" s="1"/>
  <c r="C189" i="17"/>
  <c r="D189" i="17" s="1"/>
  <c r="D188" i="17"/>
  <c r="C188" i="17"/>
  <c r="D187" i="17"/>
  <c r="C187" i="17"/>
  <c r="C186" i="17"/>
  <c r="D186" i="17" s="1"/>
  <c r="D185" i="17"/>
  <c r="C185" i="17"/>
  <c r="C184" i="17"/>
  <c r="D184" i="17" s="1"/>
  <c r="C183" i="17"/>
  <c r="D183" i="17" s="1"/>
  <c r="D182" i="17"/>
  <c r="C182" i="17"/>
  <c r="D181" i="17"/>
  <c r="C181" i="17"/>
  <c r="C180" i="17"/>
  <c r="D180" i="17" s="1"/>
  <c r="C179" i="17"/>
  <c r="D179" i="17" s="1"/>
  <c r="C178" i="17"/>
  <c r="D178" i="17" s="1"/>
  <c r="D177" i="17"/>
  <c r="C177" i="17"/>
  <c r="C176" i="17"/>
  <c r="D176" i="17" s="1"/>
  <c r="D175" i="17"/>
  <c r="C175" i="17"/>
  <c r="D174" i="17"/>
  <c r="C174" i="17"/>
  <c r="C173" i="17"/>
  <c r="D173" i="17" s="1"/>
  <c r="C172" i="17"/>
  <c r="D172" i="17" s="1"/>
  <c r="C171" i="17"/>
  <c r="D171" i="17" s="1"/>
  <c r="C170" i="17"/>
  <c r="D170" i="17" s="1"/>
  <c r="D169" i="17"/>
  <c r="C169" i="17"/>
  <c r="C168" i="17"/>
  <c r="D168" i="17" s="1"/>
  <c r="C167" i="17"/>
  <c r="D167" i="17" s="1"/>
  <c r="C166" i="17"/>
  <c r="D166" i="17" s="1"/>
  <c r="D165" i="17"/>
  <c r="C165" i="17"/>
  <c r="D164" i="17"/>
  <c r="C164" i="17"/>
  <c r="D163" i="17"/>
  <c r="C163" i="17"/>
  <c r="D162" i="17"/>
  <c r="C162" i="17"/>
  <c r="D161" i="17"/>
  <c r="C161" i="17"/>
  <c r="C160" i="17"/>
  <c r="D160" i="17" s="1"/>
  <c r="C159" i="17"/>
  <c r="D159" i="17" s="1"/>
  <c r="C158" i="17"/>
  <c r="D158" i="17" s="1"/>
  <c r="D157" i="17"/>
  <c r="C157" i="17"/>
  <c r="D156" i="17"/>
  <c r="C156" i="17"/>
  <c r="C155" i="17"/>
  <c r="D155" i="17" s="1"/>
  <c r="C154" i="17"/>
  <c r="D154" i="17" s="1"/>
  <c r="C153" i="17"/>
  <c r="D153" i="17" s="1"/>
  <c r="D152" i="17"/>
  <c r="C152" i="17"/>
  <c r="D151" i="17"/>
  <c r="C151" i="17"/>
  <c r="C150" i="17"/>
  <c r="D150" i="17" s="1"/>
  <c r="D149" i="17"/>
  <c r="C149" i="17"/>
  <c r="C148" i="17"/>
  <c r="D148" i="17" s="1"/>
  <c r="C147" i="17"/>
  <c r="D147" i="17" s="1"/>
  <c r="C146" i="17"/>
  <c r="D146" i="17" s="1"/>
  <c r="D145" i="17"/>
  <c r="C145" i="17"/>
  <c r="C144" i="17"/>
  <c r="D144" i="17" s="1"/>
  <c r="D143" i="17"/>
  <c r="C143" i="17"/>
  <c r="C142" i="17"/>
  <c r="D142" i="17" s="1"/>
  <c r="D141" i="17"/>
  <c r="C141" i="17"/>
  <c r="C140" i="17"/>
  <c r="D140" i="17" s="1"/>
  <c r="D139" i="17"/>
  <c r="C139" i="17"/>
  <c r="D138" i="17"/>
  <c r="C138" i="17"/>
  <c r="C137" i="17"/>
  <c r="D137" i="17" s="1"/>
  <c r="C136" i="17"/>
  <c r="D136" i="17" s="1"/>
  <c r="C135" i="17"/>
  <c r="D135" i="17" s="1"/>
  <c r="C134" i="17"/>
  <c r="D134" i="17" s="1"/>
  <c r="D133" i="17"/>
  <c r="C133" i="17"/>
  <c r="C132" i="17"/>
  <c r="D132" i="17" s="1"/>
  <c r="C131" i="17"/>
  <c r="D131" i="17" s="1"/>
  <c r="C130" i="17"/>
  <c r="D130" i="17" s="1"/>
  <c r="D129" i="17"/>
  <c r="C129" i="17"/>
  <c r="D128" i="17"/>
  <c r="C128" i="17"/>
  <c r="D127" i="17"/>
  <c r="C127" i="17"/>
  <c r="D126" i="17"/>
  <c r="C126" i="17"/>
  <c r="D125" i="17"/>
  <c r="C125" i="17"/>
  <c r="C124" i="17"/>
  <c r="D124" i="17" s="1"/>
  <c r="D123" i="17"/>
  <c r="C123" i="17"/>
  <c r="C122" i="17"/>
  <c r="D122" i="17" s="1"/>
  <c r="D121" i="17"/>
  <c r="C121" i="17"/>
  <c r="C120" i="17"/>
  <c r="D120" i="17" s="1"/>
  <c r="C119" i="17"/>
  <c r="D119" i="17" s="1"/>
  <c r="C118" i="17"/>
  <c r="D118" i="17" s="1"/>
  <c r="C117" i="17"/>
  <c r="D117" i="17" s="1"/>
  <c r="D116" i="17"/>
  <c r="C116" i="17"/>
  <c r="D115" i="17"/>
  <c r="C115" i="17"/>
  <c r="C114" i="17"/>
  <c r="D114" i="17" s="1"/>
  <c r="D113" i="17"/>
  <c r="C113" i="17"/>
  <c r="C112" i="17"/>
  <c r="D112" i="17" s="1"/>
  <c r="C111" i="17"/>
  <c r="D111" i="17" s="1"/>
  <c r="D110" i="17"/>
  <c r="C110" i="17"/>
  <c r="D109" i="17"/>
  <c r="C109" i="17"/>
  <c r="C108" i="17"/>
  <c r="D108" i="17" s="1"/>
  <c r="C107" i="17"/>
  <c r="D107" i="17" s="1"/>
  <c r="C106" i="17"/>
  <c r="D106" i="17" s="1"/>
  <c r="D105" i="17"/>
  <c r="C105" i="17"/>
  <c r="C104" i="17"/>
  <c r="D104" i="17" s="1"/>
  <c r="D103" i="17"/>
  <c r="C103" i="17"/>
  <c r="D102" i="17"/>
  <c r="C102" i="17"/>
  <c r="C101" i="17"/>
  <c r="D101" i="17" s="1"/>
  <c r="C100" i="17"/>
  <c r="D100" i="17" s="1"/>
  <c r="C99" i="17"/>
  <c r="D99" i="17" s="1"/>
  <c r="C98" i="17"/>
  <c r="D98" i="17" s="1"/>
  <c r="D97" i="17"/>
  <c r="C97" i="17"/>
  <c r="C96" i="17"/>
  <c r="D96" i="17" s="1"/>
  <c r="C95" i="17"/>
  <c r="D95" i="17" s="1"/>
  <c r="C94" i="17"/>
  <c r="D94" i="17" s="1"/>
  <c r="D93" i="17"/>
  <c r="C93" i="17"/>
  <c r="D92" i="17"/>
  <c r="C92" i="17"/>
  <c r="D91" i="17"/>
  <c r="C91" i="17"/>
  <c r="D90" i="17"/>
  <c r="C90" i="17"/>
  <c r="D89" i="17"/>
  <c r="C89" i="17"/>
  <c r="C88" i="17"/>
  <c r="D88" i="17" s="1"/>
  <c r="C87" i="17"/>
  <c r="D87" i="17" s="1"/>
  <c r="C86" i="17"/>
  <c r="D86" i="17" s="1"/>
  <c r="D85" i="17"/>
  <c r="C85" i="17"/>
  <c r="D84" i="17"/>
  <c r="C84" i="17"/>
  <c r="C83" i="17"/>
  <c r="D83" i="17" s="1"/>
  <c r="C82" i="17"/>
  <c r="D82" i="17" s="1"/>
  <c r="C81" i="17"/>
  <c r="D81" i="17" s="1"/>
  <c r="D80" i="17"/>
  <c r="C80" i="17"/>
  <c r="D79" i="17"/>
  <c r="C79" i="17"/>
  <c r="C78" i="17"/>
  <c r="D78" i="17" s="1"/>
  <c r="D77" i="17"/>
  <c r="C77" i="17"/>
  <c r="C76" i="17"/>
  <c r="D76" i="17" s="1"/>
  <c r="C75" i="17"/>
  <c r="D75" i="17" s="1"/>
  <c r="C74" i="17"/>
  <c r="D74" i="17" s="1"/>
  <c r="D73" i="17"/>
  <c r="C73" i="17"/>
  <c r="C72" i="17"/>
  <c r="D72" i="17" s="1"/>
  <c r="D71" i="17"/>
  <c r="C71" i="17"/>
  <c r="C70" i="17"/>
  <c r="D70" i="17" s="1"/>
  <c r="D69" i="17"/>
  <c r="C69" i="17"/>
  <c r="C68" i="17"/>
  <c r="D68" i="17" s="1"/>
  <c r="D67" i="17"/>
  <c r="C67" i="17"/>
  <c r="D66" i="17"/>
  <c r="C66" i="17"/>
  <c r="C65" i="17"/>
  <c r="D65" i="17" s="1"/>
  <c r="C64" i="17"/>
  <c r="D64" i="17" s="1"/>
  <c r="C63" i="17"/>
  <c r="D63" i="17" s="1"/>
  <c r="C62" i="17"/>
  <c r="D62" i="17" s="1"/>
  <c r="D61" i="17"/>
  <c r="C61" i="17"/>
  <c r="C60" i="17"/>
  <c r="D60" i="17" s="1"/>
  <c r="C59" i="17"/>
  <c r="D59" i="17" s="1"/>
  <c r="C58" i="17"/>
  <c r="D58" i="17" s="1"/>
  <c r="D57" i="17"/>
  <c r="C57" i="17"/>
  <c r="D56" i="17"/>
  <c r="C56" i="17"/>
  <c r="D55" i="17"/>
  <c r="C55" i="17"/>
  <c r="D54" i="17"/>
  <c r="C54" i="17"/>
  <c r="D53" i="17"/>
  <c r="C53" i="17"/>
  <c r="C52" i="17"/>
  <c r="D52" i="17" s="1"/>
  <c r="D51" i="17"/>
  <c r="C51" i="17"/>
  <c r="C50" i="17"/>
  <c r="D50" i="17" s="1"/>
  <c r="D49" i="17"/>
  <c r="C49" i="17"/>
  <c r="C48" i="17"/>
  <c r="D48" i="17" s="1"/>
  <c r="C47" i="17"/>
  <c r="D47" i="17" s="1"/>
  <c r="C46" i="17"/>
  <c r="D46" i="17" s="1"/>
  <c r="C45" i="17"/>
  <c r="D45" i="17" s="1"/>
  <c r="D44" i="17"/>
  <c r="C44" i="17"/>
  <c r="D43" i="17"/>
  <c r="C43" i="17"/>
  <c r="C42" i="17"/>
  <c r="D42" i="17" s="1"/>
  <c r="D41" i="17"/>
  <c r="C41" i="17"/>
  <c r="C40" i="17"/>
  <c r="D40" i="17" s="1"/>
  <c r="C39" i="17"/>
  <c r="D39" i="17" s="1"/>
  <c r="D38" i="17"/>
  <c r="C38" i="17"/>
  <c r="D37" i="17"/>
  <c r="C37" i="17"/>
  <c r="C36" i="17"/>
  <c r="D36" i="17" s="1"/>
  <c r="C35" i="17"/>
  <c r="D35" i="17" s="1"/>
  <c r="C34" i="17"/>
  <c r="D34" i="17" s="1"/>
  <c r="D33" i="17"/>
  <c r="C33" i="17"/>
  <c r="C32" i="17"/>
  <c r="D32" i="17" s="1"/>
  <c r="D31" i="17"/>
  <c r="C31" i="17"/>
  <c r="D30" i="17"/>
  <c r="C30" i="17"/>
  <c r="C29" i="17"/>
  <c r="D29" i="17" s="1"/>
  <c r="C28" i="17"/>
  <c r="D28" i="17" s="1"/>
  <c r="C27" i="17"/>
  <c r="D27" i="17" s="1"/>
  <c r="C26" i="17"/>
  <c r="D26" i="17" s="1"/>
  <c r="D25" i="17"/>
  <c r="C25" i="17"/>
  <c r="C24" i="17"/>
  <c r="D24" i="17" s="1"/>
  <c r="C23" i="17"/>
  <c r="D23" i="17" s="1"/>
  <c r="C22" i="17"/>
  <c r="D22" i="17" s="1"/>
  <c r="D21" i="17"/>
  <c r="C21" i="17"/>
  <c r="D20" i="17"/>
  <c r="C20" i="17"/>
  <c r="D19" i="17"/>
  <c r="C19" i="17"/>
  <c r="D18" i="17"/>
  <c r="C18" i="17"/>
  <c r="D17" i="17"/>
  <c r="C17" i="17"/>
  <c r="C16" i="17"/>
  <c r="D16" i="17" s="1"/>
  <c r="D15" i="17"/>
  <c r="C15" i="17"/>
  <c r="D14" i="17"/>
  <c r="C14" i="17"/>
  <c r="D13" i="17"/>
  <c r="C13" i="17"/>
  <c r="D12" i="17"/>
  <c r="C12" i="17"/>
  <c r="D11" i="17"/>
  <c r="C11" i="17"/>
  <c r="C10" i="17"/>
  <c r="D10" i="17" s="1"/>
  <c r="D9" i="17"/>
  <c r="C9" i="17"/>
  <c r="D8" i="17"/>
  <c r="C8" i="17"/>
  <c r="D7" i="17"/>
  <c r="C7" i="17"/>
  <c r="D6" i="17"/>
  <c r="C6" i="17"/>
  <c r="D5" i="17"/>
  <c r="C5" i="17"/>
  <c r="C4" i="17"/>
  <c r="D4" i="17" s="1"/>
  <c r="D3" i="17"/>
  <c r="C3" i="17"/>
  <c r="F10" i="15"/>
  <c r="F251" i="15"/>
  <c r="F370" i="15"/>
  <c r="L14" i="16"/>
  <c r="L13" i="16"/>
  <c r="L11" i="16"/>
  <c r="L10" i="16"/>
  <c r="L8" i="16"/>
  <c r="L9" i="16" s="1"/>
  <c r="L7" i="16"/>
  <c r="E8" i="16"/>
  <c r="E9" i="16"/>
  <c r="E10" i="16"/>
  <c r="E11" i="16"/>
  <c r="E12" i="16"/>
  <c r="E13" i="16"/>
  <c r="E14" i="16"/>
  <c r="G14" i="16" s="1"/>
  <c r="E15" i="16"/>
  <c r="G15" i="16" s="1"/>
  <c r="E16" i="16"/>
  <c r="G16" i="16" s="1"/>
  <c r="E17" i="16"/>
  <c r="G17" i="16" s="1"/>
  <c r="E18" i="16"/>
  <c r="G18" i="16" s="1"/>
  <c r="E19" i="16"/>
  <c r="G19" i="16" s="1"/>
  <c r="E20" i="16"/>
  <c r="E21" i="16"/>
  <c r="E22" i="16"/>
  <c r="E23" i="16"/>
  <c r="E24" i="16"/>
  <c r="E25" i="16"/>
  <c r="E26" i="16"/>
  <c r="G26" i="16" s="1"/>
  <c r="E27" i="16"/>
  <c r="G27" i="16" s="1"/>
  <c r="E28" i="16"/>
  <c r="G28" i="16" s="1"/>
  <c r="E29" i="16"/>
  <c r="G29" i="16" s="1"/>
  <c r="E30" i="16"/>
  <c r="G30" i="16" s="1"/>
  <c r="E31" i="16"/>
  <c r="G31" i="16" s="1"/>
  <c r="E32" i="16"/>
  <c r="E33" i="16"/>
  <c r="E34" i="16"/>
  <c r="E35" i="16"/>
  <c r="E36" i="16"/>
  <c r="E37" i="16"/>
  <c r="E38" i="16"/>
  <c r="G38" i="16" s="1"/>
  <c r="E39" i="16"/>
  <c r="E40" i="16"/>
  <c r="G40" i="16" s="1"/>
  <c r="E41" i="16"/>
  <c r="G41" i="16" s="1"/>
  <c r="E42" i="16"/>
  <c r="G42" i="16" s="1"/>
  <c r="E43" i="16"/>
  <c r="G43" i="16" s="1"/>
  <c r="E44" i="16"/>
  <c r="E45" i="16"/>
  <c r="E46" i="16"/>
  <c r="E47" i="16"/>
  <c r="E48" i="16"/>
  <c r="E49" i="16"/>
  <c r="E50" i="16"/>
  <c r="E51" i="16"/>
  <c r="G51" i="16" s="1"/>
  <c r="E52" i="16"/>
  <c r="E53" i="16"/>
  <c r="G53" i="16" s="1"/>
  <c r="E54" i="16"/>
  <c r="G54" i="16" s="1"/>
  <c r="E55" i="16"/>
  <c r="G55" i="16" s="1"/>
  <c r="E56" i="16"/>
  <c r="E57" i="16"/>
  <c r="E58" i="16"/>
  <c r="E59" i="16"/>
  <c r="E60" i="16"/>
  <c r="E61" i="16"/>
  <c r="E62" i="16"/>
  <c r="E63" i="16"/>
  <c r="E64" i="16"/>
  <c r="G64" i="16" s="1"/>
  <c r="E65" i="16"/>
  <c r="G65" i="16" s="1"/>
  <c r="E66" i="16"/>
  <c r="E67" i="16"/>
  <c r="G67" i="16" s="1"/>
  <c r="E68" i="16"/>
  <c r="E69" i="16"/>
  <c r="E70" i="16"/>
  <c r="E71" i="16"/>
  <c r="E72" i="16"/>
  <c r="E73" i="16"/>
  <c r="E74" i="16"/>
  <c r="E75" i="16"/>
  <c r="E76" i="16"/>
  <c r="E77" i="16"/>
  <c r="E78" i="16"/>
  <c r="G78" i="16" s="1"/>
  <c r="E79" i="16"/>
  <c r="E80" i="16"/>
  <c r="E81" i="16"/>
  <c r="E82" i="16"/>
  <c r="E83" i="16"/>
  <c r="E84" i="16"/>
  <c r="E85" i="16"/>
  <c r="E86" i="16"/>
  <c r="E87" i="16"/>
  <c r="E88" i="16"/>
  <c r="E89" i="16"/>
  <c r="G89" i="16" s="1"/>
  <c r="E90" i="16"/>
  <c r="E91" i="16"/>
  <c r="G91" i="16" s="1"/>
  <c r="E92" i="16"/>
  <c r="E93" i="16"/>
  <c r="E94" i="16"/>
  <c r="E95" i="16"/>
  <c r="E96" i="16"/>
  <c r="E97" i="16"/>
  <c r="E98" i="16"/>
  <c r="G98" i="16" s="1"/>
  <c r="E99" i="16"/>
  <c r="E100" i="16"/>
  <c r="E101" i="16"/>
  <c r="G101" i="16" s="1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G114" i="16" s="1"/>
  <c r="E115" i="16"/>
  <c r="G115" i="16" s="1"/>
  <c r="E116" i="16"/>
  <c r="E117" i="16"/>
  <c r="E118" i="16"/>
  <c r="E119" i="16"/>
  <c r="E120" i="16"/>
  <c r="E121" i="16"/>
  <c r="E122" i="16"/>
  <c r="G122" i="16" s="1"/>
  <c r="E123" i="16"/>
  <c r="E124" i="16"/>
  <c r="G124" i="16" s="1"/>
  <c r="E125" i="16"/>
  <c r="G125" i="16" s="1"/>
  <c r="E126" i="16"/>
  <c r="G126" i="16" s="1"/>
  <c r="E127" i="16"/>
  <c r="G127" i="16" s="1"/>
  <c r="E128" i="16"/>
  <c r="E129" i="16"/>
  <c r="E130" i="16"/>
  <c r="E131" i="16"/>
  <c r="E132" i="16"/>
  <c r="E133" i="16"/>
  <c r="E134" i="16"/>
  <c r="G134" i="16" s="1"/>
  <c r="E135" i="16"/>
  <c r="G135" i="16" s="1"/>
  <c r="E136" i="16"/>
  <c r="E137" i="16"/>
  <c r="G137" i="16" s="1"/>
  <c r="E138" i="16"/>
  <c r="G138" i="16" s="1"/>
  <c r="E139" i="16"/>
  <c r="G139" i="16" s="1"/>
  <c r="E140" i="16"/>
  <c r="E141" i="16"/>
  <c r="E142" i="16"/>
  <c r="E143" i="16"/>
  <c r="E144" i="16"/>
  <c r="E145" i="16"/>
  <c r="E146" i="16"/>
  <c r="G146" i="16" s="1"/>
  <c r="E147" i="16"/>
  <c r="G147" i="16" s="1"/>
  <c r="E148" i="16"/>
  <c r="G148" i="16" s="1"/>
  <c r="E149" i="16"/>
  <c r="G149" i="16" s="1"/>
  <c r="E150" i="16"/>
  <c r="G150" i="16" s="1"/>
  <c r="E151" i="16"/>
  <c r="G151" i="16" s="1"/>
  <c r="E152" i="16"/>
  <c r="E153" i="16"/>
  <c r="E154" i="16"/>
  <c r="E155" i="16"/>
  <c r="E156" i="16"/>
  <c r="E157" i="16"/>
  <c r="E158" i="16"/>
  <c r="G158" i="16" s="1"/>
  <c r="E159" i="16"/>
  <c r="G159" i="16" s="1"/>
  <c r="E160" i="16"/>
  <c r="G160" i="16" s="1"/>
  <c r="E161" i="16"/>
  <c r="G161" i="16" s="1"/>
  <c r="E162" i="16"/>
  <c r="G162" i="16" s="1"/>
  <c r="E163" i="16"/>
  <c r="G163" i="16" s="1"/>
  <c r="E164" i="16"/>
  <c r="E165" i="16"/>
  <c r="E166" i="16"/>
  <c r="E167" i="16"/>
  <c r="E168" i="16"/>
  <c r="E169" i="16"/>
  <c r="E170" i="16"/>
  <c r="E171" i="16"/>
  <c r="G171" i="16" s="1"/>
  <c r="E172" i="16"/>
  <c r="G172" i="16" s="1"/>
  <c r="E173" i="16"/>
  <c r="G173" i="16" s="1"/>
  <c r="E174" i="16"/>
  <c r="G174" i="16" s="1"/>
  <c r="E175" i="16"/>
  <c r="G175" i="16" s="1"/>
  <c r="E176" i="16"/>
  <c r="E177" i="16"/>
  <c r="E178" i="16"/>
  <c r="E179" i="16"/>
  <c r="E180" i="16"/>
  <c r="E181" i="16"/>
  <c r="E182" i="16"/>
  <c r="G182" i="16" s="1"/>
  <c r="E183" i="16"/>
  <c r="E184" i="16"/>
  <c r="G184" i="16" s="1"/>
  <c r="E185" i="16"/>
  <c r="G185" i="16" s="1"/>
  <c r="E186" i="16"/>
  <c r="G186" i="16" s="1"/>
  <c r="E187" i="16"/>
  <c r="G187" i="16" s="1"/>
  <c r="E188" i="16"/>
  <c r="E189" i="16"/>
  <c r="E190" i="16"/>
  <c r="E191" i="16"/>
  <c r="E192" i="16"/>
  <c r="E193" i="16"/>
  <c r="E194" i="16"/>
  <c r="E195" i="16"/>
  <c r="G195" i="16" s="1"/>
  <c r="E196" i="16"/>
  <c r="E197" i="16"/>
  <c r="G197" i="16" s="1"/>
  <c r="E198" i="16"/>
  <c r="G198" i="16" s="1"/>
  <c r="E199" i="16"/>
  <c r="G199" i="16" s="1"/>
  <c r="E200" i="16"/>
  <c r="E201" i="16"/>
  <c r="E202" i="16"/>
  <c r="E203" i="16"/>
  <c r="E204" i="16"/>
  <c r="E205" i="16"/>
  <c r="E206" i="16"/>
  <c r="E207" i="16"/>
  <c r="E208" i="16"/>
  <c r="G208" i="16" s="1"/>
  <c r="E209" i="16"/>
  <c r="G209" i="16" s="1"/>
  <c r="E210" i="16"/>
  <c r="E211" i="16"/>
  <c r="G211" i="16" s="1"/>
  <c r="E212" i="16"/>
  <c r="E213" i="16"/>
  <c r="E214" i="16"/>
  <c r="E215" i="16"/>
  <c r="E216" i="16"/>
  <c r="E217" i="16"/>
  <c r="E218" i="16"/>
  <c r="E219" i="16"/>
  <c r="E220" i="16"/>
  <c r="E221" i="16"/>
  <c r="G221" i="16" s="1"/>
  <c r="E222" i="16"/>
  <c r="G222" i="16" s="1"/>
  <c r="E223" i="16"/>
  <c r="E224" i="16"/>
  <c r="E225" i="16"/>
  <c r="E226" i="16"/>
  <c r="E227" i="16"/>
  <c r="E228" i="16"/>
  <c r="E229" i="16"/>
  <c r="E230" i="16"/>
  <c r="E231" i="16"/>
  <c r="E232" i="16"/>
  <c r="E233" i="16"/>
  <c r="G233" i="16" s="1"/>
  <c r="E234" i="16"/>
  <c r="E235" i="16"/>
  <c r="G235" i="16" s="1"/>
  <c r="E236" i="16"/>
  <c r="E237" i="16"/>
  <c r="E238" i="16"/>
  <c r="E239" i="16"/>
  <c r="E240" i="16"/>
  <c r="E241" i="16"/>
  <c r="E242" i="16"/>
  <c r="G242" i="16" s="1"/>
  <c r="E243" i="16"/>
  <c r="E244" i="16"/>
  <c r="E245" i="16"/>
  <c r="G245" i="16" s="1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G257" i="16" s="1"/>
  <c r="E258" i="16"/>
  <c r="G258" i="16" s="1"/>
  <c r="E259" i="16"/>
  <c r="G259" i="16" s="1"/>
  <c r="E260" i="16"/>
  <c r="E261" i="16"/>
  <c r="E262" i="16"/>
  <c r="E263" i="16"/>
  <c r="E264" i="16"/>
  <c r="E265" i="16"/>
  <c r="E266" i="16"/>
  <c r="G266" i="16" s="1"/>
  <c r="E267" i="16"/>
  <c r="E268" i="16"/>
  <c r="G268" i="16" s="1"/>
  <c r="E269" i="16"/>
  <c r="G269" i="16" s="1"/>
  <c r="E270" i="16"/>
  <c r="G270" i="16" s="1"/>
  <c r="E271" i="16"/>
  <c r="G271" i="16" s="1"/>
  <c r="E272" i="16"/>
  <c r="E273" i="16"/>
  <c r="E274" i="16"/>
  <c r="E275" i="16"/>
  <c r="E276" i="16"/>
  <c r="E277" i="16"/>
  <c r="E278" i="16"/>
  <c r="G278" i="16" s="1"/>
  <c r="E279" i="16"/>
  <c r="G279" i="16" s="1"/>
  <c r="E280" i="16"/>
  <c r="E281" i="16"/>
  <c r="G281" i="16" s="1"/>
  <c r="E282" i="16"/>
  <c r="G282" i="16" s="1"/>
  <c r="E283" i="16"/>
  <c r="G283" i="16" s="1"/>
  <c r="E284" i="16"/>
  <c r="E285" i="16"/>
  <c r="E286" i="16"/>
  <c r="E287" i="16"/>
  <c r="E288" i="16"/>
  <c r="E289" i="16"/>
  <c r="E290" i="16"/>
  <c r="G290" i="16" s="1"/>
  <c r="E291" i="16"/>
  <c r="G291" i="16" s="1"/>
  <c r="E292" i="16"/>
  <c r="G292" i="16" s="1"/>
  <c r="E293" i="16"/>
  <c r="G293" i="16" s="1"/>
  <c r="E294" i="16"/>
  <c r="G294" i="16" s="1"/>
  <c r="E295" i="16"/>
  <c r="G295" i="16" s="1"/>
  <c r="E296" i="16"/>
  <c r="E297" i="16"/>
  <c r="E298" i="16"/>
  <c r="E299" i="16"/>
  <c r="E300" i="16"/>
  <c r="E301" i="16"/>
  <c r="E302" i="16"/>
  <c r="G302" i="16" s="1"/>
  <c r="E303" i="16"/>
  <c r="G303" i="16" s="1"/>
  <c r="E304" i="16"/>
  <c r="G304" i="16" s="1"/>
  <c r="E305" i="16"/>
  <c r="E306" i="16"/>
  <c r="G306" i="16" s="1"/>
  <c r="E307" i="16"/>
  <c r="G307" i="16" s="1"/>
  <c r="E308" i="16"/>
  <c r="E309" i="16"/>
  <c r="E310" i="16"/>
  <c r="E311" i="16"/>
  <c r="E312" i="16"/>
  <c r="E313" i="16"/>
  <c r="E314" i="16"/>
  <c r="E315" i="16"/>
  <c r="G315" i="16" s="1"/>
  <c r="E316" i="16"/>
  <c r="G316" i="16" s="1"/>
  <c r="E317" i="16"/>
  <c r="G317" i="16" s="1"/>
  <c r="E318" i="16"/>
  <c r="G318" i="16" s="1"/>
  <c r="E319" i="16"/>
  <c r="G319" i="16" s="1"/>
  <c r="E320" i="16"/>
  <c r="E321" i="16"/>
  <c r="E322" i="16"/>
  <c r="E323" i="16"/>
  <c r="E324" i="16"/>
  <c r="E325" i="16"/>
  <c r="E326" i="16"/>
  <c r="G326" i="16" s="1"/>
  <c r="E327" i="16"/>
  <c r="E328" i="16"/>
  <c r="G328" i="16" s="1"/>
  <c r="E329" i="16"/>
  <c r="G329" i="16" s="1"/>
  <c r="E330" i="16"/>
  <c r="G330" i="16" s="1"/>
  <c r="E331" i="16"/>
  <c r="G331" i="16" s="1"/>
  <c r="E332" i="16"/>
  <c r="E333" i="16"/>
  <c r="E334" i="16"/>
  <c r="E335" i="16"/>
  <c r="E336" i="16"/>
  <c r="E337" i="16"/>
  <c r="E338" i="16"/>
  <c r="E339" i="16"/>
  <c r="G339" i="16" s="1"/>
  <c r="E340" i="16"/>
  <c r="E341" i="16"/>
  <c r="G341" i="16" s="1"/>
  <c r="E342" i="16"/>
  <c r="G342" i="16" s="1"/>
  <c r="E343" i="16"/>
  <c r="G343" i="16" s="1"/>
  <c r="E344" i="16"/>
  <c r="E345" i="16"/>
  <c r="E346" i="16"/>
  <c r="E347" i="16"/>
  <c r="E348" i="16"/>
  <c r="E349" i="16"/>
  <c r="E350" i="16"/>
  <c r="E351" i="16"/>
  <c r="E352" i="16"/>
  <c r="G352" i="16" s="1"/>
  <c r="E353" i="16"/>
  <c r="G353" i="16" s="1"/>
  <c r="E354" i="16"/>
  <c r="E355" i="16"/>
  <c r="G355" i="16" s="1"/>
  <c r="E356" i="16"/>
  <c r="E357" i="16"/>
  <c r="E358" i="16"/>
  <c r="E359" i="16"/>
  <c r="E360" i="16"/>
  <c r="E361" i="16"/>
  <c r="E362" i="16"/>
  <c r="E363" i="16"/>
  <c r="E364" i="16"/>
  <c r="E365" i="16"/>
  <c r="G365" i="16" s="1"/>
  <c r="E366" i="16"/>
  <c r="G366" i="16" s="1"/>
  <c r="E367" i="16"/>
  <c r="E368" i="16"/>
  <c r="E369" i="16"/>
  <c r="E370" i="16"/>
  <c r="E371" i="16"/>
  <c r="E372" i="16"/>
  <c r="E373" i="16"/>
  <c r="E374" i="16"/>
  <c r="E375" i="16"/>
  <c r="E376" i="16"/>
  <c r="E377" i="16"/>
  <c r="G377" i="16" s="1"/>
  <c r="E378" i="16"/>
  <c r="E379" i="16"/>
  <c r="G379" i="16" s="1"/>
  <c r="E380" i="16"/>
  <c r="E381" i="16"/>
  <c r="E382" i="16"/>
  <c r="E383" i="16"/>
  <c r="E384" i="16"/>
  <c r="E385" i="16"/>
  <c r="E386" i="16"/>
  <c r="G386" i="16" s="1"/>
  <c r="E387" i="16"/>
  <c r="E388" i="16"/>
  <c r="E389" i="16"/>
  <c r="G389" i="16" s="1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G402" i="16" s="1"/>
  <c r="E403" i="16"/>
  <c r="G403" i="16" s="1"/>
  <c r="E404" i="16"/>
  <c r="E405" i="16"/>
  <c r="E406" i="16"/>
  <c r="E407" i="16"/>
  <c r="E408" i="16"/>
  <c r="E409" i="16"/>
  <c r="E410" i="16"/>
  <c r="G410" i="16" s="1"/>
  <c r="E411" i="16"/>
  <c r="E412" i="16"/>
  <c r="G412" i="16" s="1"/>
  <c r="E413" i="16"/>
  <c r="G413" i="16" s="1"/>
  <c r="E414" i="16"/>
  <c r="G414" i="16" s="1"/>
  <c r="E415" i="16"/>
  <c r="G415" i="16" s="1"/>
  <c r="E416" i="16"/>
  <c r="E417" i="16"/>
  <c r="E418" i="16"/>
  <c r="E419" i="16"/>
  <c r="E420" i="16"/>
  <c r="E421" i="16"/>
  <c r="E422" i="16"/>
  <c r="G422" i="16" s="1"/>
  <c r="E423" i="16"/>
  <c r="G423" i="16" s="1"/>
  <c r="E424" i="16"/>
  <c r="E425" i="16"/>
  <c r="G425" i="16" s="1"/>
  <c r="E426" i="16"/>
  <c r="G426" i="16" s="1"/>
  <c r="E427" i="16"/>
  <c r="G427" i="16" s="1"/>
  <c r="E428" i="16"/>
  <c r="E429" i="16"/>
  <c r="E430" i="16"/>
  <c r="E431" i="16"/>
  <c r="E432" i="16"/>
  <c r="E433" i="16"/>
  <c r="E434" i="16"/>
  <c r="G434" i="16" s="1"/>
  <c r="E435" i="16"/>
  <c r="G435" i="16" s="1"/>
  <c r="E436" i="16"/>
  <c r="G436" i="16" s="1"/>
  <c r="E437" i="16"/>
  <c r="G437" i="16" s="1"/>
  <c r="E438" i="16"/>
  <c r="G438" i="16" s="1"/>
  <c r="E439" i="16"/>
  <c r="G439" i="16" s="1"/>
  <c r="E440" i="16"/>
  <c r="E441" i="16"/>
  <c r="E442" i="16"/>
  <c r="E443" i="16"/>
  <c r="E444" i="16"/>
  <c r="E445" i="16"/>
  <c r="E446" i="16"/>
  <c r="G446" i="16" s="1"/>
  <c r="E447" i="16"/>
  <c r="G447" i="16" s="1"/>
  <c r="E448" i="16"/>
  <c r="G448" i="16" s="1"/>
  <c r="E449" i="16"/>
  <c r="G449" i="16" s="1"/>
  <c r="E450" i="16"/>
  <c r="G450" i="16" s="1"/>
  <c r="E451" i="16"/>
  <c r="G451" i="16" s="1"/>
  <c r="E452" i="16"/>
  <c r="E453" i="16"/>
  <c r="E454" i="16"/>
  <c r="E455" i="16"/>
  <c r="E456" i="16"/>
  <c r="E457" i="16"/>
  <c r="E458" i="16"/>
  <c r="E459" i="16"/>
  <c r="G459" i="16" s="1"/>
  <c r="E460" i="16"/>
  <c r="G460" i="16" s="1"/>
  <c r="E461" i="16"/>
  <c r="G461" i="16" s="1"/>
  <c r="E462" i="16"/>
  <c r="G462" i="16" s="1"/>
  <c r="E463" i="16"/>
  <c r="G463" i="16" s="1"/>
  <c r="E464" i="16"/>
  <c r="E465" i="16"/>
  <c r="E466" i="16"/>
  <c r="E467" i="16"/>
  <c r="E468" i="16"/>
  <c r="E469" i="16"/>
  <c r="E470" i="16"/>
  <c r="G470" i="16" s="1"/>
  <c r="E471" i="16"/>
  <c r="E472" i="16"/>
  <c r="G472" i="16" s="1"/>
  <c r="E473" i="16"/>
  <c r="G473" i="16" s="1"/>
  <c r="E474" i="16"/>
  <c r="G474" i="16" s="1"/>
  <c r="E475" i="16"/>
  <c r="G475" i="16" s="1"/>
  <c r="E476" i="16"/>
  <c r="E477" i="16"/>
  <c r="E478" i="16"/>
  <c r="E479" i="16"/>
  <c r="E480" i="16"/>
  <c r="E481" i="16"/>
  <c r="E482" i="16"/>
  <c r="E483" i="16"/>
  <c r="G483" i="16" s="1"/>
  <c r="E484" i="16"/>
  <c r="E485" i="16"/>
  <c r="G485" i="16" s="1"/>
  <c r="E486" i="16"/>
  <c r="G486" i="16" s="1"/>
  <c r="E487" i="16"/>
  <c r="G487" i="16" s="1"/>
  <c r="E488" i="16"/>
  <c r="E489" i="16"/>
  <c r="G489" i="16" s="1"/>
  <c r="E490" i="16"/>
  <c r="E491" i="16"/>
  <c r="E492" i="16"/>
  <c r="E493" i="16"/>
  <c r="E494" i="16"/>
  <c r="E495" i="16"/>
  <c r="E496" i="16"/>
  <c r="G496" i="16" s="1"/>
  <c r="E497" i="16"/>
  <c r="G497" i="16" s="1"/>
  <c r="E498" i="16"/>
  <c r="E499" i="16"/>
  <c r="G499" i="16" s="1"/>
  <c r="E500" i="16"/>
  <c r="E501" i="16"/>
  <c r="E502" i="16"/>
  <c r="E503" i="16"/>
  <c r="E504" i="16"/>
  <c r="E505" i="16"/>
  <c r="E506" i="16"/>
  <c r="E507" i="16"/>
  <c r="E508" i="16"/>
  <c r="E509" i="16"/>
  <c r="G509" i="16" s="1"/>
  <c r="E510" i="16"/>
  <c r="G510" i="16" s="1"/>
  <c r="E511" i="16"/>
  <c r="E512" i="16"/>
  <c r="E513" i="16"/>
  <c r="E514" i="16"/>
  <c r="E515" i="16"/>
  <c r="G515" i="16" s="1"/>
  <c r="E516" i="16"/>
  <c r="E517" i="16"/>
  <c r="E518" i="16"/>
  <c r="E519" i="16"/>
  <c r="E520" i="16"/>
  <c r="E521" i="16"/>
  <c r="G521" i="16" s="1"/>
  <c r="E522" i="16"/>
  <c r="E523" i="16"/>
  <c r="G523" i="16" s="1"/>
  <c r="E524" i="16"/>
  <c r="E525" i="16"/>
  <c r="E526" i="16"/>
  <c r="E527" i="16"/>
  <c r="E528" i="16"/>
  <c r="G528" i="16" s="1"/>
  <c r="E529" i="16"/>
  <c r="E530" i="16"/>
  <c r="G530" i="16" s="1"/>
  <c r="E531" i="16"/>
  <c r="E532" i="16"/>
  <c r="E533" i="16"/>
  <c r="G533" i="16" s="1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G545" i="16" s="1"/>
  <c r="E546" i="16"/>
  <c r="G546" i="16" s="1"/>
  <c r="E547" i="16"/>
  <c r="G547" i="16" s="1"/>
  <c r="E548" i="16"/>
  <c r="E549" i="16"/>
  <c r="E550" i="16"/>
  <c r="E551" i="16"/>
  <c r="E552" i="16"/>
  <c r="E553" i="16"/>
  <c r="E554" i="16"/>
  <c r="G554" i="16" s="1"/>
  <c r="E555" i="16"/>
  <c r="E556" i="16"/>
  <c r="G556" i="16" s="1"/>
  <c r="E557" i="16"/>
  <c r="G557" i="16" s="1"/>
  <c r="E558" i="16"/>
  <c r="G558" i="16" s="1"/>
  <c r="E559" i="16"/>
  <c r="G559" i="16" s="1"/>
  <c r="E560" i="16"/>
  <c r="E561" i="16"/>
  <c r="E562" i="16"/>
  <c r="E563" i="16"/>
  <c r="E564" i="16"/>
  <c r="E565" i="16"/>
  <c r="E566" i="16"/>
  <c r="G566" i="16" s="1"/>
  <c r="E567" i="16"/>
  <c r="G567" i="16" s="1"/>
  <c r="E568" i="16"/>
  <c r="E569" i="16"/>
  <c r="G569" i="16" s="1"/>
  <c r="E570" i="16"/>
  <c r="G570" i="16" s="1"/>
  <c r="E571" i="16"/>
  <c r="G571" i="16" s="1"/>
  <c r="E572" i="16"/>
  <c r="E573" i="16"/>
  <c r="E574" i="16"/>
  <c r="E575" i="16"/>
  <c r="E576" i="16"/>
  <c r="E577" i="16"/>
  <c r="E578" i="16"/>
  <c r="G578" i="16" s="1"/>
  <c r="E579" i="16"/>
  <c r="G579" i="16" s="1"/>
  <c r="E580" i="16"/>
  <c r="G580" i="16" s="1"/>
  <c r="E581" i="16"/>
  <c r="G581" i="16" s="1"/>
  <c r="E582" i="16"/>
  <c r="G582" i="16" s="1"/>
  <c r="E583" i="16"/>
  <c r="G583" i="16" s="1"/>
  <c r="E584" i="16"/>
  <c r="E585" i="16"/>
  <c r="E586" i="16"/>
  <c r="E587" i="16"/>
  <c r="E588" i="16"/>
  <c r="E589" i="16"/>
  <c r="E590" i="16"/>
  <c r="G590" i="16" s="1"/>
  <c r="E591" i="16"/>
  <c r="G591" i="16" s="1"/>
  <c r="E592" i="16"/>
  <c r="G592" i="16" s="1"/>
  <c r="E593" i="16"/>
  <c r="G593" i="16" s="1"/>
  <c r="E594" i="16"/>
  <c r="G594" i="16" s="1"/>
  <c r="E595" i="16"/>
  <c r="G595" i="16" s="1"/>
  <c r="E596" i="16"/>
  <c r="E597" i="16"/>
  <c r="E598" i="16"/>
  <c r="E599" i="16"/>
  <c r="E600" i="16"/>
  <c r="E601" i="16"/>
  <c r="E602" i="16"/>
  <c r="E603" i="16"/>
  <c r="G603" i="16" s="1"/>
  <c r="E604" i="16"/>
  <c r="G604" i="16" s="1"/>
  <c r="E605" i="16"/>
  <c r="G605" i="16" s="1"/>
  <c r="E606" i="16"/>
  <c r="G606" i="16" s="1"/>
  <c r="E607" i="16"/>
  <c r="G607" i="16" s="1"/>
  <c r="E608" i="16"/>
  <c r="E609" i="16"/>
  <c r="E610" i="16"/>
  <c r="E611" i="16"/>
  <c r="E612" i="16"/>
  <c r="E613" i="16"/>
  <c r="E614" i="16"/>
  <c r="G614" i="16" s="1"/>
  <c r="E615" i="16"/>
  <c r="E616" i="16"/>
  <c r="G616" i="16" s="1"/>
  <c r="E617" i="16"/>
  <c r="G617" i="16" s="1"/>
  <c r="E618" i="16"/>
  <c r="G618" i="16" s="1"/>
  <c r="E619" i="16"/>
  <c r="G619" i="16" s="1"/>
  <c r="E620" i="16"/>
  <c r="E621" i="16"/>
  <c r="E622" i="16"/>
  <c r="E623" i="16"/>
  <c r="E624" i="16"/>
  <c r="E625" i="16"/>
  <c r="E626" i="16"/>
  <c r="E627" i="16"/>
  <c r="G627" i="16" s="1"/>
  <c r="E628" i="16"/>
  <c r="E629" i="16"/>
  <c r="G629" i="16" s="1"/>
  <c r="E630" i="16"/>
  <c r="G630" i="16" s="1"/>
  <c r="E631" i="16"/>
  <c r="G631" i="16" s="1"/>
  <c r="E632" i="16"/>
  <c r="E633" i="16"/>
  <c r="G633" i="16" s="1"/>
  <c r="E634" i="16"/>
  <c r="E635" i="16"/>
  <c r="E636" i="16"/>
  <c r="E637" i="16"/>
  <c r="E638" i="16"/>
  <c r="E639" i="16"/>
  <c r="E640" i="16"/>
  <c r="G640" i="16" s="1"/>
  <c r="E641" i="16"/>
  <c r="G641" i="16" s="1"/>
  <c r="E642" i="16"/>
  <c r="E643" i="16"/>
  <c r="G643" i="16" s="1"/>
  <c r="E644" i="16"/>
  <c r="E645" i="16"/>
  <c r="E646" i="16"/>
  <c r="G646" i="16" s="1"/>
  <c r="E647" i="16"/>
  <c r="E648" i="16"/>
  <c r="E649" i="16"/>
  <c r="E650" i="16"/>
  <c r="E651" i="16"/>
  <c r="E652" i="16"/>
  <c r="E653" i="16"/>
  <c r="G653" i="16" s="1"/>
  <c r="E654" i="16"/>
  <c r="G654" i="16" s="1"/>
  <c r="E655" i="16"/>
  <c r="E656" i="16"/>
  <c r="E657" i="16"/>
  <c r="E658" i="16"/>
  <c r="E659" i="16"/>
  <c r="G659" i="16" s="1"/>
  <c r="E660" i="16"/>
  <c r="E661" i="16"/>
  <c r="E662" i="16"/>
  <c r="E663" i="16"/>
  <c r="E664" i="16"/>
  <c r="E665" i="16"/>
  <c r="G665" i="16" s="1"/>
  <c r="E666" i="16"/>
  <c r="E667" i="16"/>
  <c r="G667" i="16" s="1"/>
  <c r="E668" i="16"/>
  <c r="E669" i="16"/>
  <c r="E670" i="16"/>
  <c r="E671" i="16"/>
  <c r="E672" i="16"/>
  <c r="G672" i="16" s="1"/>
  <c r="E673" i="16"/>
  <c r="E674" i="16"/>
  <c r="G674" i="16" s="1"/>
  <c r="E675" i="16"/>
  <c r="E676" i="16"/>
  <c r="E677" i="16"/>
  <c r="G677" i="16" s="1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G689" i="16" s="1"/>
  <c r="E690" i="16"/>
  <c r="G690" i="16" s="1"/>
  <c r="E691" i="16"/>
  <c r="G691" i="16" s="1"/>
  <c r="E692" i="16"/>
  <c r="E693" i="16"/>
  <c r="E694" i="16"/>
  <c r="E695" i="16"/>
  <c r="E696" i="16"/>
  <c r="E697" i="16"/>
  <c r="E698" i="16"/>
  <c r="G698" i="16" s="1"/>
  <c r="E699" i="16"/>
  <c r="E700" i="16"/>
  <c r="G700" i="16" s="1"/>
  <c r="E701" i="16"/>
  <c r="G701" i="16" s="1"/>
  <c r="E702" i="16"/>
  <c r="G702" i="16" s="1"/>
  <c r="E703" i="16"/>
  <c r="G703" i="16" s="1"/>
  <c r="E704" i="16"/>
  <c r="E705" i="16"/>
  <c r="E706" i="16"/>
  <c r="E707" i="16"/>
  <c r="E708" i="16"/>
  <c r="E709" i="16"/>
  <c r="E710" i="16"/>
  <c r="G710" i="16" s="1"/>
  <c r="E711" i="16"/>
  <c r="G711" i="16" s="1"/>
  <c r="E712" i="16"/>
  <c r="E713" i="16"/>
  <c r="G713" i="16" s="1"/>
  <c r="E714" i="16"/>
  <c r="G714" i="16" s="1"/>
  <c r="E715" i="16"/>
  <c r="G715" i="16" s="1"/>
  <c r="E716" i="16"/>
  <c r="E717" i="16"/>
  <c r="E718" i="16"/>
  <c r="E719" i="16"/>
  <c r="E720" i="16"/>
  <c r="E721" i="16"/>
  <c r="E722" i="16"/>
  <c r="G722" i="16" s="1"/>
  <c r="E723" i="16"/>
  <c r="G723" i="16" s="1"/>
  <c r="E724" i="16"/>
  <c r="G724" i="16" s="1"/>
  <c r="E725" i="16"/>
  <c r="G725" i="16" s="1"/>
  <c r="E726" i="16"/>
  <c r="G726" i="16" s="1"/>
  <c r="E727" i="16"/>
  <c r="G727" i="16" s="1"/>
  <c r="E728" i="16"/>
  <c r="E729" i="16"/>
  <c r="E730" i="16"/>
  <c r="E731" i="16"/>
  <c r="E732" i="16"/>
  <c r="E733" i="16"/>
  <c r="E734" i="16"/>
  <c r="G734" i="16" s="1"/>
  <c r="E735" i="16"/>
  <c r="G735" i="16" s="1"/>
  <c r="E736" i="16"/>
  <c r="G736" i="16" s="1"/>
  <c r="E737" i="16"/>
  <c r="G737" i="16" s="1"/>
  <c r="E738" i="16"/>
  <c r="G738" i="16" s="1"/>
  <c r="E739" i="16"/>
  <c r="G739" i="16" s="1"/>
  <c r="E740" i="16"/>
  <c r="E741" i="16"/>
  <c r="E742" i="16"/>
  <c r="E743" i="16"/>
  <c r="E744" i="16"/>
  <c r="E745" i="16"/>
  <c r="E746" i="16"/>
  <c r="E747" i="16"/>
  <c r="G747" i="16" s="1"/>
  <c r="E748" i="16"/>
  <c r="G748" i="16" s="1"/>
  <c r="E749" i="16"/>
  <c r="G749" i="16" s="1"/>
  <c r="E750" i="16"/>
  <c r="G750" i="16" s="1"/>
  <c r="E751" i="16"/>
  <c r="G751" i="16" s="1"/>
  <c r="E752" i="16"/>
  <c r="E753" i="16"/>
  <c r="E754" i="16"/>
  <c r="E755" i="16"/>
  <c r="E756" i="16"/>
  <c r="E757" i="16"/>
  <c r="E758" i="16"/>
  <c r="G758" i="16" s="1"/>
  <c r="E759" i="16"/>
  <c r="E760" i="16"/>
  <c r="G760" i="16" s="1"/>
  <c r="E761" i="16"/>
  <c r="G761" i="16" s="1"/>
  <c r="E762" i="16"/>
  <c r="G762" i="16" s="1"/>
  <c r="E763" i="16"/>
  <c r="G763" i="16" s="1"/>
  <c r="E764" i="16"/>
  <c r="G764" i="16" s="1"/>
  <c r="E765" i="16"/>
  <c r="E766" i="16"/>
  <c r="E767" i="16"/>
  <c r="E768" i="16"/>
  <c r="E769" i="16"/>
  <c r="E770" i="16"/>
  <c r="E771" i="16"/>
  <c r="G771" i="16" s="1"/>
  <c r="E772" i="16"/>
  <c r="E773" i="16"/>
  <c r="G773" i="16" s="1"/>
  <c r="E774" i="16"/>
  <c r="G774" i="16" s="1"/>
  <c r="E775" i="16"/>
  <c r="G775" i="16" s="1"/>
  <c r="E776" i="16"/>
  <c r="E777" i="16"/>
  <c r="G777" i="16" s="1"/>
  <c r="E778" i="16"/>
  <c r="E779" i="16"/>
  <c r="E780" i="16"/>
  <c r="E781" i="16"/>
  <c r="E782" i="16"/>
  <c r="E783" i="16"/>
  <c r="E784" i="16"/>
  <c r="G784" i="16" s="1"/>
  <c r="E785" i="16"/>
  <c r="G785" i="16" s="1"/>
  <c r="E786" i="16"/>
  <c r="E787" i="16"/>
  <c r="G787" i="16" s="1"/>
  <c r="E788" i="16"/>
  <c r="E789" i="16"/>
  <c r="E790" i="16"/>
  <c r="G790" i="16" s="1"/>
  <c r="E791" i="16"/>
  <c r="E792" i="16"/>
  <c r="E793" i="16"/>
  <c r="E794" i="16"/>
  <c r="E795" i="16"/>
  <c r="E796" i="16"/>
  <c r="E797" i="16"/>
  <c r="G797" i="16" s="1"/>
  <c r="E798" i="16"/>
  <c r="G798" i="16" s="1"/>
  <c r="E799" i="16"/>
  <c r="E800" i="16"/>
  <c r="E801" i="16"/>
  <c r="E802" i="16"/>
  <c r="E803" i="16"/>
  <c r="G803" i="16" s="1"/>
  <c r="E804" i="16"/>
  <c r="E805" i="16"/>
  <c r="E806" i="16"/>
  <c r="E807" i="16"/>
  <c r="E808" i="16"/>
  <c r="E809" i="16"/>
  <c r="G809" i="16" s="1"/>
  <c r="E810" i="16"/>
  <c r="E811" i="16"/>
  <c r="G811" i="16" s="1"/>
  <c r="E812" i="16"/>
  <c r="E813" i="16"/>
  <c r="E814" i="16"/>
  <c r="E815" i="16"/>
  <c r="E816" i="16"/>
  <c r="G816" i="16" s="1"/>
  <c r="E817" i="16"/>
  <c r="E818" i="16"/>
  <c r="G818" i="16" s="1"/>
  <c r="E819" i="16"/>
  <c r="E820" i="16"/>
  <c r="E821" i="16"/>
  <c r="G821" i="16" s="1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G833" i="16" s="1"/>
  <c r="E834" i="16"/>
  <c r="G834" i="16" s="1"/>
  <c r="E835" i="16"/>
  <c r="G835" i="16" s="1"/>
  <c r="E836" i="16"/>
  <c r="E837" i="16"/>
  <c r="E838" i="16"/>
  <c r="E839" i="16"/>
  <c r="E840" i="16"/>
  <c r="E841" i="16"/>
  <c r="E842" i="16"/>
  <c r="G842" i="16" s="1"/>
  <c r="E843" i="16"/>
  <c r="E844" i="16"/>
  <c r="G844" i="16" s="1"/>
  <c r="E845" i="16"/>
  <c r="G845" i="16" s="1"/>
  <c r="E846" i="16"/>
  <c r="G846" i="16" s="1"/>
  <c r="E847" i="16"/>
  <c r="G847" i="16" s="1"/>
  <c r="E848" i="16"/>
  <c r="E849" i="16"/>
  <c r="E850" i="16"/>
  <c r="E851" i="16"/>
  <c r="E852" i="16"/>
  <c r="E853" i="16"/>
  <c r="E854" i="16"/>
  <c r="G854" i="16" s="1"/>
  <c r="E855" i="16"/>
  <c r="G855" i="16" s="1"/>
  <c r="E856" i="16"/>
  <c r="E857" i="16"/>
  <c r="G857" i="16" s="1"/>
  <c r="E858" i="16"/>
  <c r="G858" i="16" s="1"/>
  <c r="E859" i="16"/>
  <c r="G859" i="16" s="1"/>
  <c r="E860" i="16"/>
  <c r="E861" i="16"/>
  <c r="E862" i="16"/>
  <c r="E863" i="16"/>
  <c r="E864" i="16"/>
  <c r="E865" i="16"/>
  <c r="E866" i="16"/>
  <c r="G866" i="16" s="1"/>
  <c r="E867" i="16"/>
  <c r="G867" i="16" s="1"/>
  <c r="E868" i="16"/>
  <c r="G868" i="16" s="1"/>
  <c r="E869" i="16"/>
  <c r="G869" i="16" s="1"/>
  <c r="E870" i="16"/>
  <c r="G870" i="16" s="1"/>
  <c r="E871" i="16"/>
  <c r="G871" i="16" s="1"/>
  <c r="E872" i="16"/>
  <c r="E873" i="16"/>
  <c r="E874" i="16"/>
  <c r="E875" i="16"/>
  <c r="E876" i="16"/>
  <c r="E877" i="16"/>
  <c r="E878" i="16"/>
  <c r="G878" i="16" s="1"/>
  <c r="E879" i="16"/>
  <c r="G879" i="16" s="1"/>
  <c r="E880" i="16"/>
  <c r="G880" i="16" s="1"/>
  <c r="E881" i="16"/>
  <c r="G881" i="16" s="1"/>
  <c r="E882" i="16"/>
  <c r="G882" i="16" s="1"/>
  <c r="E883" i="16"/>
  <c r="G883" i="16" s="1"/>
  <c r="E884" i="16"/>
  <c r="E885" i="16"/>
  <c r="E886" i="16"/>
  <c r="E887" i="16"/>
  <c r="E888" i="16"/>
  <c r="E889" i="16"/>
  <c r="E890" i="16"/>
  <c r="E891" i="16"/>
  <c r="G891" i="16" s="1"/>
  <c r="E892" i="16"/>
  <c r="G892" i="16" s="1"/>
  <c r="E893" i="16"/>
  <c r="G893" i="16" s="1"/>
  <c r="E894" i="16"/>
  <c r="G894" i="16" s="1"/>
  <c r="E895" i="16"/>
  <c r="G895" i="16" s="1"/>
  <c r="E896" i="16"/>
  <c r="E897" i="16"/>
  <c r="E898" i="16"/>
  <c r="E899" i="16"/>
  <c r="E900" i="16"/>
  <c r="E901" i="16"/>
  <c r="E902" i="16"/>
  <c r="G902" i="16" s="1"/>
  <c r="E903" i="16"/>
  <c r="E904" i="16"/>
  <c r="G904" i="16" s="1"/>
  <c r="E905" i="16"/>
  <c r="G905" i="16" s="1"/>
  <c r="E906" i="16"/>
  <c r="G906" i="16" s="1"/>
  <c r="E907" i="16"/>
  <c r="G907" i="16" s="1"/>
  <c r="E908" i="16"/>
  <c r="G908" i="16" s="1"/>
  <c r="E909" i="16"/>
  <c r="E910" i="16"/>
  <c r="E911" i="16"/>
  <c r="E912" i="16"/>
  <c r="E913" i="16"/>
  <c r="E914" i="16"/>
  <c r="E915" i="16"/>
  <c r="G915" i="16" s="1"/>
  <c r="E916" i="16"/>
  <c r="E917" i="16"/>
  <c r="G917" i="16" s="1"/>
  <c r="E918" i="16"/>
  <c r="G918" i="16" s="1"/>
  <c r="E919" i="16"/>
  <c r="G919" i="16" s="1"/>
  <c r="E920" i="16"/>
  <c r="E921" i="16"/>
  <c r="G921" i="16" s="1"/>
  <c r="E922" i="16"/>
  <c r="E923" i="16"/>
  <c r="E924" i="16"/>
  <c r="E925" i="16"/>
  <c r="E926" i="16"/>
  <c r="E927" i="16"/>
  <c r="E928" i="16"/>
  <c r="G928" i="16" s="1"/>
  <c r="E929" i="16"/>
  <c r="G929" i="16" s="1"/>
  <c r="E930" i="16"/>
  <c r="E931" i="16"/>
  <c r="G931" i="16" s="1"/>
  <c r="E932" i="16"/>
  <c r="E933" i="16"/>
  <c r="E934" i="16"/>
  <c r="G934" i="16" s="1"/>
  <c r="E935" i="16"/>
  <c r="E936" i="16"/>
  <c r="E937" i="16"/>
  <c r="E938" i="16"/>
  <c r="E939" i="16"/>
  <c r="E940" i="16"/>
  <c r="E941" i="16"/>
  <c r="G941" i="16" s="1"/>
  <c r="E942" i="16"/>
  <c r="G942" i="16" s="1"/>
  <c r="E943" i="16"/>
  <c r="E944" i="16"/>
  <c r="E945" i="16"/>
  <c r="E946" i="16"/>
  <c r="E947" i="16"/>
  <c r="G947" i="16" s="1"/>
  <c r="E948" i="16"/>
  <c r="E949" i="16"/>
  <c r="E950" i="16"/>
  <c r="E951" i="16"/>
  <c r="E952" i="16"/>
  <c r="E953" i="16"/>
  <c r="G953" i="16" s="1"/>
  <c r="E954" i="16"/>
  <c r="E955" i="16"/>
  <c r="G955" i="16" s="1"/>
  <c r="E956" i="16"/>
  <c r="E957" i="16"/>
  <c r="E958" i="16"/>
  <c r="E959" i="16"/>
  <c r="E960" i="16"/>
  <c r="G960" i="16" s="1"/>
  <c r="E961" i="16"/>
  <c r="E962" i="16"/>
  <c r="G962" i="16" s="1"/>
  <c r="E963" i="16"/>
  <c r="E964" i="16"/>
  <c r="E965" i="16"/>
  <c r="G965" i="16" s="1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G977" i="16" s="1"/>
  <c r="E978" i="16"/>
  <c r="G978" i="16" s="1"/>
  <c r="E979" i="16"/>
  <c r="G979" i="16" s="1"/>
  <c r="E980" i="16"/>
  <c r="E981" i="16"/>
  <c r="E982" i="16"/>
  <c r="E983" i="16"/>
  <c r="E984" i="16"/>
  <c r="E985" i="16"/>
  <c r="E986" i="16"/>
  <c r="G986" i="16" s="1"/>
  <c r="E987" i="16"/>
  <c r="E988" i="16"/>
  <c r="G988" i="16" s="1"/>
  <c r="E989" i="16"/>
  <c r="G989" i="16" s="1"/>
  <c r="E990" i="16"/>
  <c r="G990" i="16" s="1"/>
  <c r="E991" i="16"/>
  <c r="G991" i="16" s="1"/>
  <c r="E992" i="16"/>
  <c r="E993" i="16"/>
  <c r="E994" i="16"/>
  <c r="E995" i="16"/>
  <c r="E996" i="16"/>
  <c r="E997" i="16"/>
  <c r="E998" i="16"/>
  <c r="G998" i="16" s="1"/>
  <c r="E999" i="16"/>
  <c r="G999" i="16" s="1"/>
  <c r="E1000" i="16"/>
  <c r="E1001" i="16"/>
  <c r="G1001" i="16" s="1"/>
  <c r="E1002" i="16"/>
  <c r="G1002" i="16" s="1"/>
  <c r="E1003" i="16"/>
  <c r="G1003" i="16" s="1"/>
  <c r="E1004" i="16"/>
  <c r="E1005" i="16"/>
  <c r="E1006" i="16"/>
  <c r="E1007" i="16"/>
  <c r="E1008" i="16"/>
  <c r="E1009" i="16"/>
  <c r="E1010" i="16"/>
  <c r="G1010" i="16" s="1"/>
  <c r="E1011" i="16"/>
  <c r="G1011" i="16" s="1"/>
  <c r="E1012" i="16"/>
  <c r="G1012" i="16" s="1"/>
  <c r="E1013" i="16"/>
  <c r="G1013" i="16" s="1"/>
  <c r="E1014" i="16"/>
  <c r="G1014" i="16" s="1"/>
  <c r="E1015" i="16"/>
  <c r="G1015" i="16" s="1"/>
  <c r="E1016" i="16"/>
  <c r="E1017" i="16"/>
  <c r="E1018" i="16"/>
  <c r="E1019" i="16"/>
  <c r="E1020" i="16"/>
  <c r="E1021" i="16"/>
  <c r="E1022" i="16"/>
  <c r="G1022" i="16" s="1"/>
  <c r="E1023" i="16"/>
  <c r="G1023" i="16" s="1"/>
  <c r="E1024" i="16"/>
  <c r="G1024" i="16" s="1"/>
  <c r="E1025" i="16"/>
  <c r="G1025" i="16" s="1"/>
  <c r="E1026" i="16"/>
  <c r="G1026" i="16" s="1"/>
  <c r="E1027" i="16"/>
  <c r="G1027" i="16" s="1"/>
  <c r="E1028" i="16"/>
  <c r="E1029" i="16"/>
  <c r="E1030" i="16"/>
  <c r="E1031" i="16"/>
  <c r="E1032" i="16"/>
  <c r="E1033" i="16"/>
  <c r="E1034" i="16"/>
  <c r="E1035" i="16"/>
  <c r="G1035" i="16" s="1"/>
  <c r="E1036" i="16"/>
  <c r="G1036" i="16" s="1"/>
  <c r="E1037" i="16"/>
  <c r="G1037" i="16" s="1"/>
  <c r="E1038" i="16"/>
  <c r="G1038" i="16" s="1"/>
  <c r="E1039" i="16"/>
  <c r="G1039" i="16" s="1"/>
  <c r="E1040" i="16"/>
  <c r="E1041" i="16"/>
  <c r="E1042" i="16"/>
  <c r="E1043" i="16"/>
  <c r="E1044" i="16"/>
  <c r="E1045" i="16"/>
  <c r="E1046" i="16"/>
  <c r="E1047" i="16"/>
  <c r="G1047" i="16" s="1"/>
  <c r="E1048" i="16"/>
  <c r="G1048" i="16" s="1"/>
  <c r="E1049" i="16"/>
  <c r="G1049" i="16" s="1"/>
  <c r="E1050" i="16"/>
  <c r="G1050" i="16" s="1"/>
  <c r="E1051" i="16"/>
  <c r="G1051" i="16" s="1"/>
  <c r="E1052" i="16"/>
  <c r="E1053" i="16"/>
  <c r="E1054" i="16"/>
  <c r="E1055" i="16"/>
  <c r="E1056" i="16"/>
  <c r="E1057" i="16"/>
  <c r="E1058" i="16"/>
  <c r="E1059" i="16"/>
  <c r="G1059" i="16" s="1"/>
  <c r="E1060" i="16"/>
  <c r="G1060" i="16" s="1"/>
  <c r="E1061" i="16"/>
  <c r="G1061" i="16" s="1"/>
  <c r="E1062" i="16"/>
  <c r="G1062" i="16" s="1"/>
  <c r="E1063" i="16"/>
  <c r="G1063" i="16" s="1"/>
  <c r="E1064" i="16"/>
  <c r="E1065" i="16"/>
  <c r="E1066" i="16"/>
  <c r="E1067" i="16"/>
  <c r="E1068" i="16"/>
  <c r="E1069" i="16"/>
  <c r="E1070" i="16"/>
  <c r="E1071" i="16"/>
  <c r="G1071" i="16" s="1"/>
  <c r="E1072" i="16"/>
  <c r="G1072" i="16" s="1"/>
  <c r="E1073" i="16"/>
  <c r="G1073" i="16" s="1"/>
  <c r="E1074" i="16"/>
  <c r="G1074" i="16" s="1"/>
  <c r="E1075" i="16"/>
  <c r="G1075" i="16" s="1"/>
  <c r="E1076" i="16"/>
  <c r="E1077" i="16"/>
  <c r="E1078" i="16"/>
  <c r="E1079" i="16"/>
  <c r="E1080" i="16"/>
  <c r="E1081" i="16"/>
  <c r="E1082" i="16"/>
  <c r="E1083" i="16"/>
  <c r="G1083" i="16" s="1"/>
  <c r="E1084" i="16"/>
  <c r="G1084" i="16" s="1"/>
  <c r="E1085" i="16"/>
  <c r="G1085" i="16" s="1"/>
  <c r="E1086" i="16"/>
  <c r="G1086" i="16" s="1"/>
  <c r="E1087" i="16"/>
  <c r="G1087" i="16" s="1"/>
  <c r="E1088" i="16"/>
  <c r="E1089" i="16"/>
  <c r="E1090" i="16"/>
  <c r="E1091" i="16"/>
  <c r="E1092" i="16"/>
  <c r="E1093" i="16"/>
  <c r="E1094" i="16"/>
  <c r="E1095" i="16"/>
  <c r="G1095" i="16" s="1"/>
  <c r="E1096" i="16"/>
  <c r="G1096" i="16" s="1"/>
  <c r="E1097" i="16"/>
  <c r="G1097" i="16" s="1"/>
  <c r="E1098" i="16"/>
  <c r="G1098" i="16" s="1"/>
  <c r="E1099" i="16"/>
  <c r="G1099" i="16" s="1"/>
  <c r="E1100" i="16"/>
  <c r="E1101" i="16"/>
  <c r="E1102" i="16"/>
  <c r="E1103" i="16"/>
  <c r="E1104" i="16"/>
  <c r="E1105" i="16"/>
  <c r="E1106" i="16"/>
  <c r="E1107" i="16"/>
  <c r="G1107" i="16" s="1"/>
  <c r="E1108" i="16"/>
  <c r="G1108" i="16" s="1"/>
  <c r="E1109" i="16"/>
  <c r="G1109" i="16" s="1"/>
  <c r="E1110" i="16"/>
  <c r="G1110" i="16" s="1"/>
  <c r="E1111" i="16"/>
  <c r="G1111" i="16" s="1"/>
  <c r="E1112" i="16"/>
  <c r="E1113" i="16"/>
  <c r="E1114" i="16"/>
  <c r="E1115" i="16"/>
  <c r="E1116" i="16"/>
  <c r="E1117" i="16"/>
  <c r="E1118" i="16"/>
  <c r="E1119" i="16"/>
  <c r="G1119" i="16" s="1"/>
  <c r="E1120" i="16"/>
  <c r="G1120" i="16" s="1"/>
  <c r="E1121" i="16"/>
  <c r="G1121" i="16" s="1"/>
  <c r="E1122" i="16"/>
  <c r="G1122" i="16" s="1"/>
  <c r="E1123" i="16"/>
  <c r="G1123" i="16" s="1"/>
  <c r="E1124" i="16"/>
  <c r="E1125" i="16"/>
  <c r="E1126" i="16"/>
  <c r="E1127" i="16"/>
  <c r="E1128" i="16"/>
  <c r="E1129" i="16"/>
  <c r="E1130" i="16"/>
  <c r="E1131" i="16"/>
  <c r="G1131" i="16" s="1"/>
  <c r="E1132" i="16"/>
  <c r="G1132" i="16" s="1"/>
  <c r="E1133" i="16"/>
  <c r="G1133" i="16" s="1"/>
  <c r="E1134" i="16"/>
  <c r="G1134" i="16" s="1"/>
  <c r="E1135" i="16"/>
  <c r="G1135" i="16" s="1"/>
  <c r="E1136" i="16"/>
  <c r="E1137" i="16"/>
  <c r="E1138" i="16"/>
  <c r="E1139" i="16"/>
  <c r="E1140" i="16"/>
  <c r="E1141" i="16"/>
  <c r="E1142" i="16"/>
  <c r="E1143" i="16"/>
  <c r="G1143" i="16" s="1"/>
  <c r="E1144" i="16"/>
  <c r="G1144" i="16" s="1"/>
  <c r="E1145" i="16"/>
  <c r="G1145" i="16" s="1"/>
  <c r="E1146" i="16"/>
  <c r="G1146" i="16" s="1"/>
  <c r="E1147" i="16"/>
  <c r="G1147" i="16" s="1"/>
  <c r="E1148" i="16"/>
  <c r="E1149" i="16"/>
  <c r="E1150" i="16"/>
  <c r="E1151" i="16"/>
  <c r="E1152" i="16"/>
  <c r="E1153" i="16"/>
  <c r="E1154" i="16"/>
  <c r="E1155" i="16"/>
  <c r="G1155" i="16" s="1"/>
  <c r="E1156" i="16"/>
  <c r="G1156" i="16" s="1"/>
  <c r="E1157" i="16"/>
  <c r="G1157" i="16" s="1"/>
  <c r="E1158" i="16"/>
  <c r="G1158" i="16" s="1"/>
  <c r="E1159" i="16"/>
  <c r="G1159" i="16" s="1"/>
  <c r="E1160" i="16"/>
  <c r="E1161" i="16"/>
  <c r="E1162" i="16"/>
  <c r="E1163" i="16"/>
  <c r="E1164" i="16"/>
  <c r="E1165" i="16"/>
  <c r="E1166" i="16"/>
  <c r="E1167" i="16"/>
  <c r="G1167" i="16" s="1"/>
  <c r="E1168" i="16"/>
  <c r="G1168" i="16" s="1"/>
  <c r="E1169" i="16"/>
  <c r="G1169" i="16" s="1"/>
  <c r="E1170" i="16"/>
  <c r="G1170" i="16" s="1"/>
  <c r="E1171" i="16"/>
  <c r="G1171" i="16" s="1"/>
  <c r="E1172" i="16"/>
  <c r="E1173" i="16"/>
  <c r="E1174" i="16"/>
  <c r="E1175" i="16"/>
  <c r="E1176" i="16"/>
  <c r="E1177" i="16"/>
  <c r="E1178" i="16"/>
  <c r="E1179" i="16"/>
  <c r="G1179" i="16" s="1"/>
  <c r="E1180" i="16"/>
  <c r="G1180" i="16" s="1"/>
  <c r="E1181" i="16"/>
  <c r="G1181" i="16" s="1"/>
  <c r="E1182" i="16"/>
  <c r="G1182" i="16" s="1"/>
  <c r="E1183" i="16"/>
  <c r="G1183" i="16" s="1"/>
  <c r="E1184" i="16"/>
  <c r="E1185" i="16"/>
  <c r="E1186" i="16"/>
  <c r="E1187" i="16"/>
  <c r="E1188" i="16"/>
  <c r="E1189" i="16"/>
  <c r="E1190" i="16"/>
  <c r="E1191" i="16"/>
  <c r="G1191" i="16" s="1"/>
  <c r="E1192" i="16"/>
  <c r="G1192" i="16" s="1"/>
  <c r="E1193" i="16"/>
  <c r="G1193" i="16" s="1"/>
  <c r="E1194" i="16"/>
  <c r="G1194" i="16" s="1"/>
  <c r="E1195" i="16"/>
  <c r="G1195" i="16" s="1"/>
  <c r="E1196" i="16"/>
  <c r="E1197" i="16"/>
  <c r="E1198" i="16"/>
  <c r="E1199" i="16"/>
  <c r="E1200" i="16"/>
  <c r="E1201" i="16"/>
  <c r="E1202" i="16"/>
  <c r="E1203" i="16"/>
  <c r="G1203" i="16" s="1"/>
  <c r="E1204" i="16"/>
  <c r="G1204" i="16" s="1"/>
  <c r="E1205" i="16"/>
  <c r="G1205" i="16" s="1"/>
  <c r="E1206" i="16"/>
  <c r="G1206" i="16" s="1"/>
  <c r="E1207" i="16"/>
  <c r="G1207" i="16" s="1"/>
  <c r="E1208" i="16"/>
  <c r="E1209" i="16"/>
  <c r="E1210" i="16"/>
  <c r="E1211" i="16"/>
  <c r="E1212" i="16"/>
  <c r="E1213" i="16"/>
  <c r="E1214" i="16"/>
  <c r="E1215" i="16"/>
  <c r="G1215" i="16" s="1"/>
  <c r="E1216" i="16"/>
  <c r="G1216" i="16" s="1"/>
  <c r="E1217" i="16"/>
  <c r="G1217" i="16" s="1"/>
  <c r="E1218" i="16"/>
  <c r="G1218" i="16" s="1"/>
  <c r="E1219" i="16"/>
  <c r="G1219" i="16" s="1"/>
  <c r="E1220" i="16"/>
  <c r="E1221" i="16"/>
  <c r="E1222" i="16"/>
  <c r="E1223" i="16"/>
  <c r="E1224" i="16"/>
  <c r="E1225" i="16"/>
  <c r="E1226" i="16"/>
  <c r="E1227" i="16"/>
  <c r="G1227" i="16" s="1"/>
  <c r="E1228" i="16"/>
  <c r="G1228" i="16" s="1"/>
  <c r="E1229" i="16"/>
  <c r="G1229" i="16" s="1"/>
  <c r="E1230" i="16"/>
  <c r="G1230" i="16" s="1"/>
  <c r="E1231" i="16"/>
  <c r="G1231" i="16" s="1"/>
  <c r="E1232" i="16"/>
  <c r="E1233" i="16"/>
  <c r="E1234" i="16"/>
  <c r="E1235" i="16"/>
  <c r="E1236" i="16"/>
  <c r="E1237" i="16"/>
  <c r="E1238" i="16"/>
  <c r="E1239" i="16"/>
  <c r="G1239" i="16" s="1"/>
  <c r="E1240" i="16"/>
  <c r="G1240" i="16" s="1"/>
  <c r="E1241" i="16"/>
  <c r="G1241" i="16" s="1"/>
  <c r="E1242" i="16"/>
  <c r="G1242" i="16" s="1"/>
  <c r="E1243" i="16"/>
  <c r="G1243" i="16" s="1"/>
  <c r="E1244" i="16"/>
  <c r="E1245" i="16"/>
  <c r="E7" i="16"/>
  <c r="G3" i="16"/>
  <c r="G4" i="16"/>
  <c r="G5" i="16"/>
  <c r="G6" i="16"/>
  <c r="G7" i="16"/>
  <c r="G8" i="16"/>
  <c r="G9" i="16"/>
  <c r="G10" i="16"/>
  <c r="G11" i="16"/>
  <c r="G12" i="16"/>
  <c r="G13" i="16"/>
  <c r="G20" i="16"/>
  <c r="G21" i="16"/>
  <c r="G22" i="16"/>
  <c r="G23" i="16"/>
  <c r="G24" i="16"/>
  <c r="G25" i="16"/>
  <c r="G32" i="16"/>
  <c r="G33" i="16"/>
  <c r="G34" i="16"/>
  <c r="G35" i="16"/>
  <c r="G36" i="16"/>
  <c r="G37" i="16"/>
  <c r="G39" i="16"/>
  <c r="G44" i="16"/>
  <c r="G45" i="16"/>
  <c r="G46" i="16"/>
  <c r="G47" i="16"/>
  <c r="G48" i="16"/>
  <c r="G49" i="16"/>
  <c r="G50" i="16"/>
  <c r="G52" i="16"/>
  <c r="G56" i="16"/>
  <c r="G57" i="16"/>
  <c r="G58" i="16"/>
  <c r="G59" i="16"/>
  <c r="G60" i="16"/>
  <c r="G61" i="16"/>
  <c r="G62" i="16"/>
  <c r="G63" i="16"/>
  <c r="G66" i="16"/>
  <c r="G68" i="16"/>
  <c r="G69" i="16"/>
  <c r="G70" i="16"/>
  <c r="G71" i="16"/>
  <c r="G72" i="16"/>
  <c r="G73" i="16"/>
  <c r="G74" i="16"/>
  <c r="G75" i="16"/>
  <c r="G76" i="16"/>
  <c r="G79" i="16"/>
  <c r="G80" i="16"/>
  <c r="G81" i="16"/>
  <c r="G82" i="16"/>
  <c r="G83" i="16"/>
  <c r="G84" i="16"/>
  <c r="G85" i="16"/>
  <c r="G86" i="16"/>
  <c r="G87" i="16"/>
  <c r="G88" i="16"/>
  <c r="G90" i="16"/>
  <c r="G92" i="16"/>
  <c r="G93" i="16"/>
  <c r="G94" i="16"/>
  <c r="G95" i="16"/>
  <c r="G96" i="16"/>
  <c r="G97" i="16"/>
  <c r="G99" i="16"/>
  <c r="G100" i="16"/>
  <c r="G102" i="16"/>
  <c r="G103" i="16"/>
  <c r="G104" i="16"/>
  <c r="G105" i="16"/>
  <c r="G106" i="16"/>
  <c r="G107" i="16"/>
  <c r="G108" i="16"/>
  <c r="G109" i="16"/>
  <c r="G110" i="16"/>
  <c r="G111" i="16"/>
  <c r="G112" i="16"/>
  <c r="G116" i="16"/>
  <c r="G117" i="16"/>
  <c r="G118" i="16"/>
  <c r="G119" i="16"/>
  <c r="G120" i="16"/>
  <c r="G121" i="16"/>
  <c r="G123" i="16"/>
  <c r="G128" i="16"/>
  <c r="G129" i="16"/>
  <c r="G130" i="16"/>
  <c r="G131" i="16"/>
  <c r="G132" i="16"/>
  <c r="G133" i="16"/>
  <c r="G136" i="16"/>
  <c r="G140" i="16"/>
  <c r="G141" i="16"/>
  <c r="G142" i="16"/>
  <c r="G143" i="16"/>
  <c r="G144" i="16"/>
  <c r="G145" i="16"/>
  <c r="G152" i="16"/>
  <c r="G153" i="16"/>
  <c r="G154" i="16"/>
  <c r="G155" i="16"/>
  <c r="G156" i="16"/>
  <c r="G157" i="16"/>
  <c r="G164" i="16"/>
  <c r="G165" i="16"/>
  <c r="G166" i="16"/>
  <c r="G167" i="16"/>
  <c r="G168" i="16"/>
  <c r="G169" i="16"/>
  <c r="G170" i="16"/>
  <c r="G176" i="16"/>
  <c r="G177" i="16"/>
  <c r="G178" i="16"/>
  <c r="G179" i="16"/>
  <c r="G180" i="16"/>
  <c r="G181" i="16"/>
  <c r="G183" i="16"/>
  <c r="G188" i="16"/>
  <c r="G189" i="16"/>
  <c r="G190" i="16"/>
  <c r="G191" i="16"/>
  <c r="G192" i="16"/>
  <c r="G193" i="16"/>
  <c r="G194" i="16"/>
  <c r="G196" i="16"/>
  <c r="G202" i="16"/>
  <c r="G203" i="16"/>
  <c r="G204" i="16"/>
  <c r="G205" i="16"/>
  <c r="G206" i="16"/>
  <c r="G207" i="16"/>
  <c r="G210" i="16"/>
  <c r="G212" i="16"/>
  <c r="G213" i="16"/>
  <c r="G214" i="16"/>
  <c r="G215" i="16"/>
  <c r="G216" i="16"/>
  <c r="G217" i="16"/>
  <c r="G218" i="16"/>
  <c r="G219" i="16"/>
  <c r="G220" i="16"/>
  <c r="G223" i="16"/>
  <c r="G224" i="16"/>
  <c r="G225" i="16"/>
  <c r="G226" i="16"/>
  <c r="G227" i="16"/>
  <c r="G228" i="16"/>
  <c r="G229" i="16"/>
  <c r="G230" i="16"/>
  <c r="G231" i="16"/>
  <c r="G232" i="16"/>
  <c r="G234" i="16"/>
  <c r="G236" i="16"/>
  <c r="G237" i="16"/>
  <c r="G238" i="16"/>
  <c r="G239" i="16"/>
  <c r="G240" i="16"/>
  <c r="G241" i="16"/>
  <c r="G243" i="16"/>
  <c r="G244" i="16"/>
  <c r="G246" i="16"/>
  <c r="G247" i="16"/>
  <c r="G248" i="16"/>
  <c r="G249" i="16"/>
  <c r="G250" i="16"/>
  <c r="G251" i="16"/>
  <c r="G252" i="16"/>
  <c r="G253" i="16"/>
  <c r="G254" i="16"/>
  <c r="G255" i="16"/>
  <c r="G256" i="16"/>
  <c r="G260" i="16"/>
  <c r="G261" i="16"/>
  <c r="G262" i="16"/>
  <c r="G263" i="16"/>
  <c r="G264" i="16"/>
  <c r="G265" i="16"/>
  <c r="G267" i="16"/>
  <c r="G272" i="16"/>
  <c r="G273" i="16"/>
  <c r="G274" i="16"/>
  <c r="G275" i="16"/>
  <c r="G276" i="16"/>
  <c r="G277" i="16"/>
  <c r="G280" i="16"/>
  <c r="G284" i="16"/>
  <c r="G285" i="16"/>
  <c r="G286" i="16"/>
  <c r="G287" i="16"/>
  <c r="G288" i="16"/>
  <c r="G289" i="16"/>
  <c r="G296" i="16"/>
  <c r="G297" i="16"/>
  <c r="G298" i="16"/>
  <c r="G299" i="16"/>
  <c r="G300" i="16"/>
  <c r="G301" i="16"/>
  <c r="G308" i="16"/>
  <c r="G309" i="16"/>
  <c r="G310" i="16"/>
  <c r="G311" i="16"/>
  <c r="G312" i="16"/>
  <c r="G313" i="16"/>
  <c r="G314" i="16"/>
  <c r="G320" i="16"/>
  <c r="G321" i="16"/>
  <c r="G322" i="16"/>
  <c r="G323" i="16"/>
  <c r="G324" i="16"/>
  <c r="G325" i="16"/>
  <c r="G327" i="16"/>
  <c r="G332" i="16"/>
  <c r="G333" i="16"/>
  <c r="G334" i="16"/>
  <c r="G335" i="16"/>
  <c r="G336" i="16"/>
  <c r="G337" i="16"/>
  <c r="G338" i="16"/>
  <c r="G340" i="16"/>
  <c r="G344" i="16"/>
  <c r="G345" i="16"/>
  <c r="G346" i="16"/>
  <c r="G347" i="16"/>
  <c r="G348" i="16"/>
  <c r="G349" i="16"/>
  <c r="G350" i="16"/>
  <c r="G351" i="16"/>
  <c r="G354" i="16"/>
  <c r="G356" i="16"/>
  <c r="G357" i="16"/>
  <c r="G358" i="16"/>
  <c r="G359" i="16"/>
  <c r="G360" i="16"/>
  <c r="G361" i="16"/>
  <c r="G362" i="16"/>
  <c r="G363" i="16"/>
  <c r="G364" i="16"/>
  <c r="G367" i="16"/>
  <c r="G369" i="16"/>
  <c r="G370" i="16"/>
  <c r="G371" i="16"/>
  <c r="G372" i="16"/>
  <c r="G373" i="16"/>
  <c r="G374" i="16"/>
  <c r="G375" i="16"/>
  <c r="G376" i="16"/>
  <c r="G378" i="16"/>
  <c r="G380" i="16"/>
  <c r="G381" i="16"/>
  <c r="G383" i="16"/>
  <c r="G384" i="16"/>
  <c r="G385" i="16"/>
  <c r="G387" i="16"/>
  <c r="G388" i="16"/>
  <c r="G390" i="16"/>
  <c r="G391" i="16"/>
  <c r="G392" i="16"/>
  <c r="G393" i="16"/>
  <c r="G394" i="16"/>
  <c r="G395" i="16"/>
  <c r="G396" i="16"/>
  <c r="G397" i="16"/>
  <c r="G398" i="16"/>
  <c r="G399" i="16"/>
  <c r="G400" i="16"/>
  <c r="G404" i="16"/>
  <c r="G405" i="16"/>
  <c r="G406" i="16"/>
  <c r="G407" i="16"/>
  <c r="G408" i="16"/>
  <c r="G409" i="16"/>
  <c r="G411" i="16"/>
  <c r="G416" i="16"/>
  <c r="G417" i="16"/>
  <c r="G419" i="16"/>
  <c r="G420" i="16"/>
  <c r="G421" i="16"/>
  <c r="G424" i="16"/>
  <c r="G428" i="16"/>
  <c r="G429" i="16"/>
  <c r="G430" i="16"/>
  <c r="G431" i="16"/>
  <c r="G432" i="16"/>
  <c r="G433" i="16"/>
  <c r="G440" i="16"/>
  <c r="G441" i="16"/>
  <c r="G442" i="16"/>
  <c r="G443" i="16"/>
  <c r="G444" i="16"/>
  <c r="G445" i="16"/>
  <c r="G452" i="16"/>
  <c r="G453" i="16"/>
  <c r="G454" i="16"/>
  <c r="G455" i="16"/>
  <c r="G456" i="16"/>
  <c r="G457" i="16"/>
  <c r="G458" i="16"/>
  <c r="G464" i="16"/>
  <c r="G466" i="16"/>
  <c r="G467" i="16"/>
  <c r="G468" i="16"/>
  <c r="G469" i="16"/>
  <c r="G471" i="16"/>
  <c r="G476" i="16"/>
  <c r="G477" i="16"/>
  <c r="G478" i="16"/>
  <c r="G479" i="16"/>
  <c r="G480" i="16"/>
  <c r="G481" i="16"/>
  <c r="G482" i="16"/>
  <c r="G484" i="16"/>
  <c r="G488" i="16"/>
  <c r="G490" i="16"/>
  <c r="G491" i="16"/>
  <c r="G492" i="16"/>
  <c r="G493" i="16"/>
  <c r="G494" i="16"/>
  <c r="G495" i="16"/>
  <c r="G498" i="16"/>
  <c r="G500" i="16"/>
  <c r="G503" i="16"/>
  <c r="G504" i="16"/>
  <c r="G505" i="16"/>
  <c r="G506" i="16"/>
  <c r="G507" i="16"/>
  <c r="G508" i="16"/>
  <c r="G511" i="16"/>
  <c r="G512" i="16"/>
  <c r="G513" i="16"/>
  <c r="G514" i="16"/>
  <c r="G516" i="16"/>
  <c r="G517" i="16"/>
  <c r="G518" i="16"/>
  <c r="G519" i="16"/>
  <c r="G520" i="16"/>
  <c r="G522" i="16"/>
  <c r="G524" i="16"/>
  <c r="G525" i="16"/>
  <c r="G526" i="16"/>
  <c r="G527" i="16"/>
  <c r="G529" i="16"/>
  <c r="G531" i="16"/>
  <c r="G532" i="16"/>
  <c r="G534" i="16"/>
  <c r="G535" i="16"/>
  <c r="G536" i="16"/>
  <c r="G538" i="16"/>
  <c r="G539" i="16"/>
  <c r="G540" i="16"/>
  <c r="G541" i="16"/>
  <c r="G548" i="16"/>
  <c r="G549" i="16"/>
  <c r="G550" i="16"/>
  <c r="G551" i="16"/>
  <c r="G552" i="16"/>
  <c r="G553" i="16"/>
  <c r="G555" i="16"/>
  <c r="G560" i="16"/>
  <c r="G561" i="16"/>
  <c r="G562" i="16"/>
  <c r="G563" i="16"/>
  <c r="G564" i="16"/>
  <c r="G565" i="16"/>
  <c r="G568" i="16"/>
  <c r="G572" i="16"/>
  <c r="G573" i="16"/>
  <c r="G574" i="16"/>
  <c r="G575" i="16"/>
  <c r="G576" i="16"/>
  <c r="G577" i="16"/>
  <c r="G584" i="16"/>
  <c r="G585" i="16"/>
  <c r="G586" i="16"/>
  <c r="G587" i="16"/>
  <c r="G588" i="16"/>
  <c r="G589" i="16"/>
  <c r="G596" i="16"/>
  <c r="G597" i="16"/>
  <c r="G598" i="16"/>
  <c r="G599" i="16"/>
  <c r="G600" i="16"/>
  <c r="G601" i="16"/>
  <c r="G602" i="16"/>
  <c r="G608" i="16"/>
  <c r="G609" i="16"/>
  <c r="G610" i="16"/>
  <c r="G611" i="16"/>
  <c r="G612" i="16"/>
  <c r="G613" i="16"/>
  <c r="G615" i="16"/>
  <c r="G620" i="16"/>
  <c r="G621" i="16"/>
  <c r="G622" i="16"/>
  <c r="G623" i="16"/>
  <c r="G624" i="16"/>
  <c r="G625" i="16"/>
  <c r="G626" i="16"/>
  <c r="G628" i="16"/>
  <c r="G632" i="16"/>
  <c r="G634" i="16"/>
  <c r="G635" i="16"/>
  <c r="G636" i="16"/>
  <c r="G637" i="16"/>
  <c r="G638" i="16"/>
  <c r="G639" i="16"/>
  <c r="G642" i="16"/>
  <c r="G644" i="16"/>
  <c r="G645" i="16"/>
  <c r="G647" i="16"/>
  <c r="G648" i="16"/>
  <c r="G649" i="16"/>
  <c r="G650" i="16"/>
  <c r="G651" i="16"/>
  <c r="G652" i="16"/>
  <c r="G655" i="16"/>
  <c r="G656" i="16"/>
  <c r="G657" i="16"/>
  <c r="G658" i="16"/>
  <c r="G660" i="16"/>
  <c r="G661" i="16"/>
  <c r="G662" i="16"/>
  <c r="G663" i="16"/>
  <c r="G664" i="16"/>
  <c r="G666" i="16"/>
  <c r="G668" i="16"/>
  <c r="G669" i="16"/>
  <c r="G670" i="16"/>
  <c r="G671" i="16"/>
  <c r="G673" i="16"/>
  <c r="G675" i="16"/>
  <c r="G676" i="16"/>
  <c r="G678" i="16"/>
  <c r="G679" i="16"/>
  <c r="G680" i="16"/>
  <c r="G681" i="16"/>
  <c r="G682" i="16"/>
  <c r="G683" i="16"/>
  <c r="G684" i="16"/>
  <c r="G685" i="16"/>
  <c r="G686" i="16"/>
  <c r="G687" i="16"/>
  <c r="G688" i="16"/>
  <c r="G692" i="16"/>
  <c r="G693" i="16"/>
  <c r="G694" i="16"/>
  <c r="G695" i="16"/>
  <c r="G696" i="16"/>
  <c r="G697" i="16"/>
  <c r="G699" i="16"/>
  <c r="G704" i="16"/>
  <c r="G705" i="16"/>
  <c r="G706" i="16"/>
  <c r="G707" i="16"/>
  <c r="G708" i="16"/>
  <c r="G709" i="16"/>
  <c r="G712" i="16"/>
  <c r="G716" i="16"/>
  <c r="G718" i="16"/>
  <c r="G720" i="16"/>
  <c r="G721" i="16"/>
  <c r="G728" i="16"/>
  <c r="G730" i="16"/>
  <c r="G731" i="16"/>
  <c r="G732" i="16"/>
  <c r="G733" i="16"/>
  <c r="G740" i="16"/>
  <c r="G741" i="16"/>
  <c r="G742" i="16"/>
  <c r="G743" i="16"/>
  <c r="G744" i="16"/>
  <c r="G745" i="16"/>
  <c r="G746" i="16"/>
  <c r="G752" i="16"/>
  <c r="G753" i="16"/>
  <c r="G754" i="16"/>
  <c r="G755" i="16"/>
  <c r="G756" i="16"/>
  <c r="G757" i="16"/>
  <c r="G759" i="16"/>
  <c r="G765" i="16"/>
  <c r="G766" i="16"/>
  <c r="G767" i="16"/>
  <c r="G768" i="16"/>
  <c r="G769" i="16"/>
  <c r="G770" i="16"/>
  <c r="G772" i="16"/>
  <c r="G776" i="16"/>
  <c r="G778" i="16"/>
  <c r="G779" i="16"/>
  <c r="G780" i="16"/>
  <c r="G781" i="16"/>
  <c r="G782" i="16"/>
  <c r="G783" i="16"/>
  <c r="G786" i="16"/>
  <c r="G788" i="16"/>
  <c r="G789" i="16"/>
  <c r="G791" i="16"/>
  <c r="G792" i="16"/>
  <c r="G793" i="16"/>
  <c r="G794" i="16"/>
  <c r="G795" i="16"/>
  <c r="G796" i="16"/>
  <c r="G799" i="16"/>
  <c r="G800" i="16"/>
  <c r="G801" i="16"/>
  <c r="G802" i="16"/>
  <c r="G804" i="16"/>
  <c r="G805" i="16"/>
  <c r="G806" i="16"/>
  <c r="G807" i="16"/>
  <c r="G808" i="16"/>
  <c r="G810" i="16"/>
  <c r="G812" i="16"/>
  <c r="G813" i="16"/>
  <c r="G814" i="16"/>
  <c r="G815" i="16"/>
  <c r="G817" i="16"/>
  <c r="G819" i="16"/>
  <c r="G820" i="16"/>
  <c r="G822" i="16"/>
  <c r="G823" i="16"/>
  <c r="G824" i="16"/>
  <c r="G825" i="16"/>
  <c r="G826" i="16"/>
  <c r="G827" i="16"/>
  <c r="G828" i="16"/>
  <c r="G829" i="16"/>
  <c r="G830" i="16"/>
  <c r="G831" i="16"/>
  <c r="G832" i="16"/>
  <c r="G836" i="16"/>
  <c r="G837" i="16"/>
  <c r="G838" i="16"/>
  <c r="G839" i="16"/>
  <c r="G840" i="16"/>
  <c r="G841" i="16"/>
  <c r="G843" i="16"/>
  <c r="G848" i="16"/>
  <c r="G849" i="16"/>
  <c r="G850" i="16"/>
  <c r="G851" i="16"/>
  <c r="G852" i="16"/>
  <c r="G853" i="16"/>
  <c r="G856" i="16"/>
  <c r="G860" i="16"/>
  <c r="G861" i="16"/>
  <c r="G862" i="16"/>
  <c r="G863" i="16"/>
  <c r="G864" i="16"/>
  <c r="G865" i="16"/>
  <c r="G872" i="16"/>
  <c r="G873" i="16"/>
  <c r="G874" i="16"/>
  <c r="G875" i="16"/>
  <c r="G876" i="16"/>
  <c r="G877" i="16"/>
  <c r="G884" i="16"/>
  <c r="G885" i="16"/>
  <c r="G886" i="16"/>
  <c r="G887" i="16"/>
  <c r="G888" i="16"/>
  <c r="G889" i="16"/>
  <c r="G890" i="16"/>
  <c r="G896" i="16"/>
  <c r="G897" i="16"/>
  <c r="G898" i="16"/>
  <c r="G899" i="16"/>
  <c r="G900" i="16"/>
  <c r="G901" i="16"/>
  <c r="G903" i="16"/>
  <c r="G909" i="16"/>
  <c r="G910" i="16"/>
  <c r="G911" i="16"/>
  <c r="G912" i="16"/>
  <c r="G913" i="16"/>
  <c r="G914" i="16"/>
  <c r="G916" i="16"/>
  <c r="G920" i="16"/>
  <c r="G922" i="16"/>
  <c r="G923" i="16"/>
  <c r="G924" i="16"/>
  <c r="G925" i="16"/>
  <c r="G926" i="16"/>
  <c r="G927" i="16"/>
  <c r="G930" i="16"/>
  <c r="G932" i="16"/>
  <c r="G933" i="16"/>
  <c r="G935" i="16"/>
  <c r="G936" i="16"/>
  <c r="G937" i="16"/>
  <c r="G938" i="16"/>
  <c r="G939" i="16"/>
  <c r="G940" i="16"/>
  <c r="G943" i="16"/>
  <c r="G944" i="16"/>
  <c r="G945" i="16"/>
  <c r="G946" i="16"/>
  <c r="G948" i="16"/>
  <c r="G949" i="16"/>
  <c r="G950" i="16"/>
  <c r="G951" i="16"/>
  <c r="G952" i="16"/>
  <c r="G954" i="16"/>
  <c r="G956" i="16"/>
  <c r="G957" i="16"/>
  <c r="G958" i="16"/>
  <c r="G959" i="16"/>
  <c r="G961" i="16"/>
  <c r="G963" i="16"/>
  <c r="G964" i="16"/>
  <c r="G966" i="16"/>
  <c r="G967" i="16"/>
  <c r="G968" i="16"/>
  <c r="G969" i="16"/>
  <c r="G970" i="16"/>
  <c r="G971" i="16"/>
  <c r="G972" i="16"/>
  <c r="G973" i="16"/>
  <c r="G974" i="16"/>
  <c r="G975" i="16"/>
  <c r="G976" i="16"/>
  <c r="G980" i="16"/>
  <c r="G981" i="16"/>
  <c r="G982" i="16"/>
  <c r="G983" i="16"/>
  <c r="G984" i="16"/>
  <c r="G985" i="16"/>
  <c r="G987" i="16"/>
  <c r="G992" i="16"/>
  <c r="G993" i="16"/>
  <c r="G994" i="16"/>
  <c r="G995" i="16"/>
  <c r="G996" i="16"/>
  <c r="G997" i="16"/>
  <c r="G1000" i="16"/>
  <c r="G1004" i="16"/>
  <c r="G1005" i="16"/>
  <c r="G1006" i="16"/>
  <c r="G1007" i="16"/>
  <c r="G1008" i="16"/>
  <c r="G1009" i="16"/>
  <c r="G1016" i="16"/>
  <c r="G1017" i="16"/>
  <c r="G1018" i="16"/>
  <c r="G1019" i="16"/>
  <c r="G1020" i="16"/>
  <c r="G1021" i="16"/>
  <c r="G1028" i="16"/>
  <c r="G1029" i="16"/>
  <c r="G1030" i="16"/>
  <c r="G1031" i="16"/>
  <c r="G1032" i="16"/>
  <c r="G1033" i="16"/>
  <c r="G1034" i="16"/>
  <c r="G1040" i="16"/>
  <c r="G1041" i="16"/>
  <c r="G1042" i="16"/>
  <c r="G1043" i="16"/>
  <c r="G1044" i="16"/>
  <c r="G1045" i="16"/>
  <c r="G1046" i="16"/>
  <c r="G1052" i="16"/>
  <c r="G1053" i="16"/>
  <c r="G1054" i="16"/>
  <c r="G1055" i="16"/>
  <c r="G1056" i="16"/>
  <c r="G1057" i="16"/>
  <c r="G1058" i="16"/>
  <c r="G1064" i="16"/>
  <c r="G1066" i="16"/>
  <c r="G1067" i="16"/>
  <c r="G1068" i="16"/>
  <c r="G1069" i="16"/>
  <c r="G1070" i="16"/>
  <c r="G1076" i="16"/>
  <c r="G1077" i="16"/>
  <c r="G1078" i="16"/>
  <c r="G1079" i="16"/>
  <c r="G1080" i="16"/>
  <c r="G1081" i="16"/>
  <c r="G1082" i="16"/>
  <c r="G1088" i="16"/>
  <c r="G1089" i="16"/>
  <c r="G1090" i="16"/>
  <c r="G1091" i="16"/>
  <c r="G1092" i="16"/>
  <c r="G1093" i="16"/>
  <c r="G1094" i="16"/>
  <c r="G1100" i="16"/>
  <c r="G1101" i="16"/>
  <c r="G1102" i="16"/>
  <c r="G1103" i="16"/>
  <c r="G1104" i="16"/>
  <c r="G1105" i="16"/>
  <c r="G1106" i="16"/>
  <c r="G1112" i="16"/>
  <c r="G1114" i="16"/>
  <c r="G1115" i="16"/>
  <c r="G1116" i="16"/>
  <c r="G1117" i="16"/>
  <c r="G1118" i="16"/>
  <c r="G1124" i="16"/>
  <c r="G1125" i="16"/>
  <c r="G1126" i="16"/>
  <c r="G1127" i="16"/>
  <c r="G1128" i="16"/>
  <c r="G1129" i="16"/>
  <c r="G1130" i="16"/>
  <c r="G1136" i="16"/>
  <c r="G1137" i="16"/>
  <c r="G1138" i="16"/>
  <c r="G1139" i="16"/>
  <c r="G1140" i="16"/>
  <c r="G1141" i="16"/>
  <c r="G1142" i="16"/>
  <c r="G1148" i="16"/>
  <c r="G1149" i="16"/>
  <c r="G1150" i="16"/>
  <c r="G1151" i="16"/>
  <c r="G1152" i="16"/>
  <c r="G1153" i="16"/>
  <c r="G1154" i="16"/>
  <c r="G1160" i="16"/>
  <c r="G1161" i="16"/>
  <c r="G1162" i="16"/>
  <c r="G1163" i="16"/>
  <c r="G1164" i="16"/>
  <c r="G1165" i="16"/>
  <c r="G1166" i="16"/>
  <c r="G1172" i="16"/>
  <c r="G1173" i="16"/>
  <c r="G1174" i="16"/>
  <c r="G1175" i="16"/>
  <c r="G1176" i="16"/>
  <c r="G1177" i="16"/>
  <c r="G1178" i="16"/>
  <c r="G1184" i="16"/>
  <c r="G1185" i="16"/>
  <c r="G1186" i="16"/>
  <c r="G1187" i="16"/>
  <c r="G1188" i="16"/>
  <c r="G1189" i="16"/>
  <c r="G1190" i="16"/>
  <c r="G1196" i="16"/>
  <c r="G1197" i="16"/>
  <c r="G1198" i="16"/>
  <c r="G1199" i="16"/>
  <c r="G1200" i="16"/>
  <c r="G1201" i="16"/>
  <c r="G1202" i="16"/>
  <c r="G1208" i="16"/>
  <c r="G1209" i="16"/>
  <c r="G1210" i="16"/>
  <c r="G1211" i="16"/>
  <c r="G1212" i="16"/>
  <c r="G1213" i="16"/>
  <c r="G1214" i="16"/>
  <c r="G1220" i="16"/>
  <c r="G1221" i="16"/>
  <c r="G1222" i="16"/>
  <c r="G1223" i="16"/>
  <c r="G1224" i="16"/>
  <c r="G1225" i="16"/>
  <c r="G1226" i="16"/>
  <c r="G1232" i="16"/>
  <c r="G1233" i="16"/>
  <c r="G1234" i="16"/>
  <c r="G1235" i="16"/>
  <c r="G1236" i="16"/>
  <c r="G1237" i="16"/>
  <c r="G1238" i="16"/>
  <c r="G1244" i="16"/>
  <c r="G124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G200" i="16" s="1"/>
  <c r="F201" i="16"/>
  <c r="G201" i="16" s="1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G368" i="16" s="1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G382" i="16" s="1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G418" i="16" s="1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G465" i="16" s="1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G501" i="16" s="1"/>
  <c r="F502" i="16"/>
  <c r="G502" i="16" s="1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7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G537" i="16" s="1"/>
  <c r="F538" i="16"/>
  <c r="F539" i="16"/>
  <c r="F540" i="16"/>
  <c r="F541" i="16"/>
  <c r="F542" i="16"/>
  <c r="G542" i="16" s="1"/>
  <c r="F543" i="16"/>
  <c r="G543" i="16" s="1"/>
  <c r="F544" i="16"/>
  <c r="G544" i="16" s="1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83" i="16"/>
  <c r="F584" i="16"/>
  <c r="F585" i="16"/>
  <c r="F586" i="16"/>
  <c r="F587" i="16"/>
  <c r="F588" i="16"/>
  <c r="F589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6" i="16"/>
  <c r="F607" i="16"/>
  <c r="F608" i="16"/>
  <c r="F609" i="16"/>
  <c r="F610" i="16"/>
  <c r="F611" i="16"/>
  <c r="F612" i="16"/>
  <c r="F613" i="16"/>
  <c r="F614" i="16"/>
  <c r="F615" i="16"/>
  <c r="F616" i="16"/>
  <c r="F617" i="16"/>
  <c r="F618" i="16"/>
  <c r="F619" i="16"/>
  <c r="F620" i="16"/>
  <c r="F621" i="16"/>
  <c r="F622" i="16"/>
  <c r="F623" i="16"/>
  <c r="F624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5" i="16"/>
  <c r="F646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6" i="16"/>
  <c r="F667" i="16"/>
  <c r="F668" i="16"/>
  <c r="F669" i="16"/>
  <c r="F670" i="16"/>
  <c r="F671" i="16"/>
  <c r="F672" i="16"/>
  <c r="F673" i="16"/>
  <c r="F674" i="16"/>
  <c r="F675" i="16"/>
  <c r="F676" i="16"/>
  <c r="F677" i="16"/>
  <c r="F678" i="16"/>
  <c r="F679" i="16"/>
  <c r="F680" i="16"/>
  <c r="F681" i="16"/>
  <c r="F682" i="16"/>
  <c r="F683" i="16"/>
  <c r="F684" i="16"/>
  <c r="F685" i="16"/>
  <c r="F686" i="16"/>
  <c r="F687" i="16"/>
  <c r="F688" i="16"/>
  <c r="F689" i="16"/>
  <c r="F690" i="16"/>
  <c r="F691" i="16"/>
  <c r="F692" i="16"/>
  <c r="F693" i="16"/>
  <c r="F694" i="16"/>
  <c r="F695" i="16"/>
  <c r="F696" i="16"/>
  <c r="F697" i="16"/>
  <c r="F698" i="16"/>
  <c r="F699" i="16"/>
  <c r="F700" i="16"/>
  <c r="F701" i="16"/>
  <c r="F702" i="16"/>
  <c r="F703" i="16"/>
  <c r="F704" i="16"/>
  <c r="F705" i="16"/>
  <c r="F706" i="16"/>
  <c r="F707" i="16"/>
  <c r="F708" i="16"/>
  <c r="F709" i="16"/>
  <c r="F710" i="16"/>
  <c r="F711" i="16"/>
  <c r="F712" i="16"/>
  <c r="F713" i="16"/>
  <c r="F714" i="16"/>
  <c r="F715" i="16"/>
  <c r="F716" i="16"/>
  <c r="F717" i="16"/>
  <c r="G717" i="16" s="1"/>
  <c r="F718" i="16"/>
  <c r="F719" i="16"/>
  <c r="G719" i="16" s="1"/>
  <c r="F720" i="16"/>
  <c r="F721" i="16"/>
  <c r="F722" i="16"/>
  <c r="F723" i="16"/>
  <c r="F724" i="16"/>
  <c r="F725" i="16"/>
  <c r="F726" i="16"/>
  <c r="F727" i="16"/>
  <c r="F728" i="16"/>
  <c r="F729" i="16"/>
  <c r="G729" i="16" s="1"/>
  <c r="F730" i="16"/>
  <c r="F731" i="16"/>
  <c r="F732" i="16"/>
  <c r="F733" i="16"/>
  <c r="F734" i="16"/>
  <c r="F735" i="16"/>
  <c r="F736" i="16"/>
  <c r="F737" i="16"/>
  <c r="F738" i="16"/>
  <c r="F739" i="16"/>
  <c r="F740" i="16"/>
  <c r="F741" i="16"/>
  <c r="F742" i="16"/>
  <c r="F743" i="16"/>
  <c r="F744" i="16"/>
  <c r="F745" i="16"/>
  <c r="F746" i="16"/>
  <c r="F747" i="16"/>
  <c r="F748" i="16"/>
  <c r="F749" i="16"/>
  <c r="F750" i="16"/>
  <c r="F751" i="16"/>
  <c r="F752" i="16"/>
  <c r="F753" i="16"/>
  <c r="F754" i="16"/>
  <c r="F755" i="16"/>
  <c r="F756" i="16"/>
  <c r="F757" i="16"/>
  <c r="F758" i="16"/>
  <c r="F759" i="16"/>
  <c r="F760" i="16"/>
  <c r="F761" i="16"/>
  <c r="F762" i="16"/>
  <c r="F763" i="16"/>
  <c r="F764" i="16"/>
  <c r="F765" i="16"/>
  <c r="F766" i="16"/>
  <c r="F767" i="16"/>
  <c r="F768" i="16"/>
  <c r="F769" i="16"/>
  <c r="F770" i="16"/>
  <c r="F771" i="16"/>
  <c r="F772" i="16"/>
  <c r="F773" i="16"/>
  <c r="F774" i="16"/>
  <c r="F775" i="16"/>
  <c r="F776" i="16"/>
  <c r="F777" i="16"/>
  <c r="F778" i="16"/>
  <c r="F779" i="16"/>
  <c r="F780" i="16"/>
  <c r="F781" i="16"/>
  <c r="F782" i="16"/>
  <c r="F783" i="16"/>
  <c r="F784" i="16"/>
  <c r="F785" i="16"/>
  <c r="F786" i="16"/>
  <c r="F787" i="16"/>
  <c r="F788" i="16"/>
  <c r="F789" i="16"/>
  <c r="F790" i="16"/>
  <c r="F791" i="16"/>
  <c r="F792" i="16"/>
  <c r="F793" i="16"/>
  <c r="F794" i="16"/>
  <c r="F795" i="16"/>
  <c r="F796" i="16"/>
  <c r="F797" i="16"/>
  <c r="F798" i="16"/>
  <c r="F799" i="16"/>
  <c r="F800" i="16"/>
  <c r="F801" i="16"/>
  <c r="F802" i="16"/>
  <c r="F803" i="16"/>
  <c r="F804" i="16"/>
  <c r="F805" i="16"/>
  <c r="F806" i="16"/>
  <c r="F807" i="16"/>
  <c r="F808" i="16"/>
  <c r="F809" i="16"/>
  <c r="F810" i="16"/>
  <c r="F811" i="16"/>
  <c r="F812" i="16"/>
  <c r="F813" i="16"/>
  <c r="F814" i="16"/>
  <c r="F815" i="16"/>
  <c r="F816" i="16"/>
  <c r="F817" i="16"/>
  <c r="F818" i="16"/>
  <c r="F819" i="16"/>
  <c r="F820" i="16"/>
  <c r="F821" i="16"/>
  <c r="F822" i="16"/>
  <c r="F823" i="16"/>
  <c r="F824" i="16"/>
  <c r="F825" i="16"/>
  <c r="F826" i="16"/>
  <c r="F827" i="16"/>
  <c r="F828" i="16"/>
  <c r="F829" i="16"/>
  <c r="F830" i="16"/>
  <c r="F831" i="16"/>
  <c r="F832" i="16"/>
  <c r="F833" i="16"/>
  <c r="F834" i="16"/>
  <c r="F835" i="16"/>
  <c r="F836" i="16"/>
  <c r="F837" i="16"/>
  <c r="F838" i="16"/>
  <c r="F839" i="16"/>
  <c r="F840" i="16"/>
  <c r="F841" i="16"/>
  <c r="F842" i="16"/>
  <c r="F843" i="16"/>
  <c r="F844" i="16"/>
  <c r="F845" i="16"/>
  <c r="F846" i="16"/>
  <c r="F847" i="16"/>
  <c r="F848" i="16"/>
  <c r="F849" i="16"/>
  <c r="F850" i="16"/>
  <c r="F851" i="16"/>
  <c r="F852" i="16"/>
  <c r="F853" i="16"/>
  <c r="F854" i="16"/>
  <c r="F855" i="16"/>
  <c r="F856" i="16"/>
  <c r="F857" i="16"/>
  <c r="F858" i="16"/>
  <c r="F859" i="16"/>
  <c r="F860" i="16"/>
  <c r="F861" i="16"/>
  <c r="F862" i="16"/>
  <c r="F863" i="16"/>
  <c r="F864" i="16"/>
  <c r="F865" i="16"/>
  <c r="F866" i="16"/>
  <c r="F867" i="16"/>
  <c r="F868" i="16"/>
  <c r="F869" i="16"/>
  <c r="F870" i="16"/>
  <c r="F871" i="16"/>
  <c r="F872" i="16"/>
  <c r="F873" i="16"/>
  <c r="F874" i="16"/>
  <c r="F875" i="16"/>
  <c r="F876" i="16"/>
  <c r="F877" i="16"/>
  <c r="F878" i="16"/>
  <c r="F879" i="16"/>
  <c r="F880" i="16"/>
  <c r="F881" i="16"/>
  <c r="F882" i="16"/>
  <c r="F883" i="16"/>
  <c r="F884" i="16"/>
  <c r="F885" i="16"/>
  <c r="F886" i="16"/>
  <c r="F887" i="16"/>
  <c r="F888" i="16"/>
  <c r="F889" i="16"/>
  <c r="F890" i="16"/>
  <c r="F891" i="16"/>
  <c r="F892" i="16"/>
  <c r="F893" i="16"/>
  <c r="F894" i="16"/>
  <c r="F895" i="16"/>
  <c r="F896" i="16"/>
  <c r="F897" i="16"/>
  <c r="F898" i="16"/>
  <c r="F899" i="16"/>
  <c r="F900" i="16"/>
  <c r="F901" i="16"/>
  <c r="F902" i="16"/>
  <c r="F903" i="16"/>
  <c r="F904" i="16"/>
  <c r="F905" i="16"/>
  <c r="F906" i="16"/>
  <c r="F907" i="16"/>
  <c r="F908" i="16"/>
  <c r="F909" i="16"/>
  <c r="F910" i="16"/>
  <c r="F911" i="16"/>
  <c r="F912" i="16"/>
  <c r="F913" i="16"/>
  <c r="F914" i="16"/>
  <c r="F915" i="16"/>
  <c r="F916" i="16"/>
  <c r="F917" i="16"/>
  <c r="F918" i="16"/>
  <c r="F919" i="16"/>
  <c r="F920" i="16"/>
  <c r="F921" i="16"/>
  <c r="F922" i="16"/>
  <c r="F923" i="16"/>
  <c r="F924" i="16"/>
  <c r="F925" i="16"/>
  <c r="F926" i="16"/>
  <c r="F927" i="16"/>
  <c r="F928" i="16"/>
  <c r="F929" i="16"/>
  <c r="F930" i="16"/>
  <c r="F931" i="16"/>
  <c r="F932" i="16"/>
  <c r="F933" i="16"/>
  <c r="F934" i="16"/>
  <c r="F935" i="16"/>
  <c r="F936" i="16"/>
  <c r="F937" i="16"/>
  <c r="F938" i="16"/>
  <c r="F939" i="16"/>
  <c r="F940" i="16"/>
  <c r="F941" i="16"/>
  <c r="F942" i="16"/>
  <c r="F943" i="16"/>
  <c r="F944" i="16"/>
  <c r="F945" i="16"/>
  <c r="F946" i="16"/>
  <c r="F947" i="16"/>
  <c r="F948" i="16"/>
  <c r="F949" i="16"/>
  <c r="F950" i="16"/>
  <c r="F951" i="16"/>
  <c r="F952" i="16"/>
  <c r="F953" i="16"/>
  <c r="F954" i="16"/>
  <c r="F955" i="16"/>
  <c r="F956" i="16"/>
  <c r="F957" i="16"/>
  <c r="F958" i="16"/>
  <c r="F959" i="16"/>
  <c r="F960" i="16"/>
  <c r="F961" i="16"/>
  <c r="F962" i="16"/>
  <c r="F963" i="16"/>
  <c r="F964" i="16"/>
  <c r="F965" i="16"/>
  <c r="F966" i="16"/>
  <c r="F967" i="16"/>
  <c r="F968" i="16"/>
  <c r="F969" i="16"/>
  <c r="F970" i="16"/>
  <c r="F971" i="16"/>
  <c r="F972" i="16"/>
  <c r="F973" i="16"/>
  <c r="F974" i="16"/>
  <c r="F975" i="16"/>
  <c r="F976" i="16"/>
  <c r="F977" i="16"/>
  <c r="F978" i="16"/>
  <c r="F979" i="16"/>
  <c r="F980" i="16"/>
  <c r="F981" i="16"/>
  <c r="F982" i="16"/>
  <c r="F983" i="16"/>
  <c r="F984" i="16"/>
  <c r="F985" i="16"/>
  <c r="F986" i="16"/>
  <c r="F987" i="16"/>
  <c r="F988" i="16"/>
  <c r="F989" i="16"/>
  <c r="F990" i="16"/>
  <c r="F991" i="16"/>
  <c r="F992" i="16"/>
  <c r="F993" i="16"/>
  <c r="F994" i="16"/>
  <c r="F995" i="16"/>
  <c r="F996" i="16"/>
  <c r="F997" i="16"/>
  <c r="F998" i="16"/>
  <c r="F999" i="16"/>
  <c r="F1000" i="16"/>
  <c r="F1001" i="16"/>
  <c r="F1002" i="16"/>
  <c r="F1003" i="16"/>
  <c r="F1004" i="16"/>
  <c r="F1005" i="16"/>
  <c r="F1006" i="16"/>
  <c r="F1007" i="16"/>
  <c r="F1008" i="16"/>
  <c r="F1009" i="16"/>
  <c r="F1010" i="16"/>
  <c r="F1011" i="16"/>
  <c r="F1012" i="16"/>
  <c r="F1013" i="16"/>
  <c r="F1014" i="16"/>
  <c r="F1015" i="16"/>
  <c r="F1016" i="16"/>
  <c r="F1017" i="16"/>
  <c r="F1018" i="16"/>
  <c r="F1019" i="16"/>
  <c r="F1020" i="16"/>
  <c r="F1021" i="16"/>
  <c r="F1022" i="16"/>
  <c r="F1023" i="16"/>
  <c r="F1024" i="16"/>
  <c r="F1025" i="16"/>
  <c r="F1026" i="16"/>
  <c r="F1027" i="16"/>
  <c r="F1028" i="16"/>
  <c r="F1029" i="16"/>
  <c r="F1030" i="16"/>
  <c r="F1031" i="16"/>
  <c r="F1032" i="16"/>
  <c r="F1033" i="16"/>
  <c r="F1034" i="16"/>
  <c r="F1035" i="16"/>
  <c r="F1036" i="16"/>
  <c r="F1037" i="16"/>
  <c r="F1038" i="16"/>
  <c r="F1039" i="16"/>
  <c r="F1040" i="16"/>
  <c r="F1041" i="16"/>
  <c r="F1042" i="16"/>
  <c r="F1043" i="16"/>
  <c r="F1044" i="16"/>
  <c r="F1045" i="16"/>
  <c r="F1046" i="16"/>
  <c r="F1047" i="16"/>
  <c r="F1048" i="16"/>
  <c r="F1049" i="16"/>
  <c r="F1050" i="16"/>
  <c r="F1051" i="16"/>
  <c r="F1052" i="16"/>
  <c r="F1053" i="16"/>
  <c r="F1054" i="16"/>
  <c r="F1055" i="16"/>
  <c r="F1056" i="16"/>
  <c r="F1057" i="16"/>
  <c r="F1058" i="16"/>
  <c r="F1059" i="16"/>
  <c r="F1060" i="16"/>
  <c r="F1061" i="16"/>
  <c r="F1062" i="16"/>
  <c r="F1063" i="16"/>
  <c r="F1064" i="16"/>
  <c r="F1065" i="16"/>
  <c r="G1065" i="16" s="1"/>
  <c r="F1066" i="16"/>
  <c r="F1067" i="16"/>
  <c r="F1068" i="16"/>
  <c r="F1069" i="16"/>
  <c r="F1070" i="16"/>
  <c r="F1071" i="16"/>
  <c r="F1072" i="16"/>
  <c r="F1073" i="16"/>
  <c r="F1074" i="16"/>
  <c r="F1075" i="16"/>
  <c r="F1076" i="16"/>
  <c r="F1077" i="16"/>
  <c r="F1078" i="16"/>
  <c r="F1079" i="16"/>
  <c r="F1080" i="16"/>
  <c r="F1081" i="16"/>
  <c r="F1082" i="16"/>
  <c r="F1083" i="16"/>
  <c r="F1084" i="16"/>
  <c r="F1085" i="16"/>
  <c r="F1086" i="16"/>
  <c r="F1087" i="16"/>
  <c r="F1088" i="16"/>
  <c r="F1089" i="16"/>
  <c r="F1090" i="16"/>
  <c r="F1091" i="16"/>
  <c r="F1092" i="16"/>
  <c r="F1093" i="16"/>
  <c r="F1094" i="16"/>
  <c r="F1095" i="16"/>
  <c r="F1096" i="16"/>
  <c r="F1097" i="16"/>
  <c r="F1098" i="16"/>
  <c r="F1099" i="16"/>
  <c r="F1100" i="16"/>
  <c r="F1101" i="16"/>
  <c r="F1102" i="16"/>
  <c r="F1103" i="16"/>
  <c r="F1104" i="16"/>
  <c r="F1105" i="16"/>
  <c r="F1106" i="16"/>
  <c r="F1107" i="16"/>
  <c r="F1108" i="16"/>
  <c r="F1109" i="16"/>
  <c r="F1110" i="16"/>
  <c r="F1111" i="16"/>
  <c r="F1112" i="16"/>
  <c r="F1113" i="16"/>
  <c r="G1113" i="16" s="1"/>
  <c r="F1114" i="16"/>
  <c r="F1115" i="16"/>
  <c r="F1116" i="16"/>
  <c r="F1117" i="16"/>
  <c r="F1118" i="16"/>
  <c r="F1119" i="16"/>
  <c r="F1120" i="16"/>
  <c r="F1121" i="16"/>
  <c r="F1122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60" i="16"/>
  <c r="F1161" i="16"/>
  <c r="F1162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78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3" i="16"/>
  <c r="F1204" i="16"/>
  <c r="F1205" i="16"/>
  <c r="F1206" i="16"/>
  <c r="F1207" i="16"/>
  <c r="F1208" i="16"/>
  <c r="F1209" i="16"/>
  <c r="F1210" i="16"/>
  <c r="F1211" i="16"/>
  <c r="F1212" i="16"/>
  <c r="F1213" i="16"/>
  <c r="F1214" i="16"/>
  <c r="F1215" i="16"/>
  <c r="F1216" i="16"/>
  <c r="F1217" i="16"/>
  <c r="F1218" i="16"/>
  <c r="F1219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4" i="16"/>
  <c r="F1235" i="16"/>
  <c r="F1236" i="16"/>
  <c r="F1237" i="16"/>
  <c r="F1238" i="16"/>
  <c r="F1239" i="16"/>
  <c r="F1240" i="16"/>
  <c r="F1241" i="16"/>
  <c r="F1242" i="16"/>
  <c r="F1243" i="16"/>
  <c r="F1244" i="16"/>
  <c r="F1245" i="16"/>
  <c r="F5" i="16"/>
  <c r="F5" i="14"/>
  <c r="E6" i="16"/>
  <c r="E5" i="16"/>
  <c r="D3" i="16"/>
  <c r="C1245" i="16"/>
  <c r="D1245" i="16" s="1"/>
  <c r="C1244" i="16"/>
  <c r="D1244" i="16" s="1"/>
  <c r="C1243" i="16"/>
  <c r="D1243" i="16" s="1"/>
  <c r="D1242" i="16"/>
  <c r="C1242" i="16"/>
  <c r="C1241" i="16"/>
  <c r="D1241" i="16" s="1"/>
  <c r="C1240" i="16"/>
  <c r="D1240" i="16" s="1"/>
  <c r="C1239" i="16"/>
  <c r="D1239" i="16" s="1"/>
  <c r="C1238" i="16"/>
  <c r="D1238" i="16" s="1"/>
  <c r="C1237" i="16"/>
  <c r="D1237" i="16" s="1"/>
  <c r="D1236" i="16"/>
  <c r="C1236" i="16"/>
  <c r="D1235" i="16"/>
  <c r="C1235" i="16"/>
  <c r="C1234" i="16"/>
  <c r="D1234" i="16" s="1"/>
  <c r="C1233" i="16"/>
  <c r="D1233" i="16" s="1"/>
  <c r="C1232" i="16"/>
  <c r="D1232" i="16" s="1"/>
  <c r="C1231" i="16"/>
  <c r="D1231" i="16" s="1"/>
  <c r="D1230" i="16"/>
  <c r="C1230" i="16"/>
  <c r="D1229" i="16"/>
  <c r="C1229" i="16"/>
  <c r="D1228" i="16"/>
  <c r="C1228" i="16"/>
  <c r="C1227" i="16"/>
  <c r="D1227" i="16" s="1"/>
  <c r="C1226" i="16"/>
  <c r="D1226" i="16" s="1"/>
  <c r="C1225" i="16"/>
  <c r="D1225" i="16" s="1"/>
  <c r="D1224" i="16"/>
  <c r="C1224" i="16"/>
  <c r="D1223" i="16"/>
  <c r="C1223" i="16"/>
  <c r="D1222" i="16"/>
  <c r="C1222" i="16"/>
  <c r="C1221" i="16"/>
  <c r="D1221" i="16" s="1"/>
  <c r="C1220" i="16"/>
  <c r="D1220" i="16" s="1"/>
  <c r="C1219" i="16"/>
  <c r="D1219" i="16" s="1"/>
  <c r="D1218" i="16"/>
  <c r="C1218" i="16"/>
  <c r="C1217" i="16"/>
  <c r="D1217" i="16" s="1"/>
  <c r="D1216" i="16"/>
  <c r="C1216" i="16"/>
  <c r="C1215" i="16"/>
  <c r="D1215" i="16" s="1"/>
  <c r="C1214" i="16"/>
  <c r="D1214" i="16" s="1"/>
  <c r="C1213" i="16"/>
  <c r="D1213" i="16" s="1"/>
  <c r="D1212" i="16"/>
  <c r="C1212" i="16"/>
  <c r="D1211" i="16"/>
  <c r="C1211" i="16"/>
  <c r="C1210" i="16"/>
  <c r="D1210" i="16" s="1"/>
  <c r="C1209" i="16"/>
  <c r="D1209" i="16" s="1"/>
  <c r="C1208" i="16"/>
  <c r="D1208" i="16" s="1"/>
  <c r="C1207" i="16"/>
  <c r="D1207" i="16" s="1"/>
  <c r="D1206" i="16"/>
  <c r="C1206" i="16"/>
  <c r="C1205" i="16"/>
  <c r="D1205" i="16" s="1"/>
  <c r="C1204" i="16"/>
  <c r="D1204" i="16" s="1"/>
  <c r="C1203" i="16"/>
  <c r="D1203" i="16" s="1"/>
  <c r="C1202" i="16"/>
  <c r="D1202" i="16" s="1"/>
  <c r="C1201" i="16"/>
  <c r="D1201" i="16" s="1"/>
  <c r="D1200" i="16"/>
  <c r="C1200" i="16"/>
  <c r="D1199" i="16"/>
  <c r="C1199" i="16"/>
  <c r="C1198" i="16"/>
  <c r="D1198" i="16" s="1"/>
  <c r="C1197" i="16"/>
  <c r="D1197" i="16" s="1"/>
  <c r="C1196" i="16"/>
  <c r="D1196" i="16" s="1"/>
  <c r="C1195" i="16"/>
  <c r="D1195" i="16" s="1"/>
  <c r="D1194" i="16"/>
  <c r="C1194" i="16"/>
  <c r="D1193" i="16"/>
  <c r="C1193" i="16"/>
  <c r="D1192" i="16"/>
  <c r="C1192" i="16"/>
  <c r="C1191" i="16"/>
  <c r="D1191" i="16" s="1"/>
  <c r="D1190" i="16"/>
  <c r="C1190" i="16"/>
  <c r="C1189" i="16"/>
  <c r="D1189" i="16" s="1"/>
  <c r="D1188" i="16"/>
  <c r="C1188" i="16"/>
  <c r="D1187" i="16"/>
  <c r="C1187" i="16"/>
  <c r="D1186" i="16"/>
  <c r="C1186" i="16"/>
  <c r="C1185" i="16"/>
  <c r="D1185" i="16" s="1"/>
  <c r="C1184" i="16"/>
  <c r="D1184" i="16" s="1"/>
  <c r="C1183" i="16"/>
  <c r="D1183" i="16" s="1"/>
  <c r="D1182" i="16"/>
  <c r="C1182" i="16"/>
  <c r="C1181" i="16"/>
  <c r="D1181" i="16" s="1"/>
  <c r="D1180" i="16"/>
  <c r="C1180" i="16"/>
  <c r="C1179" i="16"/>
  <c r="D1179" i="16" s="1"/>
  <c r="C1178" i="16"/>
  <c r="D1178" i="16" s="1"/>
  <c r="C1177" i="16"/>
  <c r="D1177" i="16" s="1"/>
  <c r="D1176" i="16"/>
  <c r="C1176" i="16"/>
  <c r="C1175" i="16"/>
  <c r="D1175" i="16" s="1"/>
  <c r="C1174" i="16"/>
  <c r="D1174" i="16" s="1"/>
  <c r="C1173" i="16"/>
  <c r="D1173" i="16" s="1"/>
  <c r="C1172" i="16"/>
  <c r="D1172" i="16" s="1"/>
  <c r="C1171" i="16"/>
  <c r="D1171" i="16" s="1"/>
  <c r="D1170" i="16"/>
  <c r="C1170" i="16"/>
  <c r="C1169" i="16"/>
  <c r="D1169" i="16" s="1"/>
  <c r="C1168" i="16"/>
  <c r="D1168" i="16" s="1"/>
  <c r="C1167" i="16"/>
  <c r="D1167" i="16" s="1"/>
  <c r="D1166" i="16"/>
  <c r="C1166" i="16"/>
  <c r="C1165" i="16"/>
  <c r="D1165" i="16" s="1"/>
  <c r="D1164" i="16"/>
  <c r="C1164" i="16"/>
  <c r="D1163" i="16"/>
  <c r="C1163" i="16"/>
  <c r="C1162" i="16"/>
  <c r="D1162" i="16" s="1"/>
  <c r="C1161" i="16"/>
  <c r="D1161" i="16" s="1"/>
  <c r="C1160" i="16"/>
  <c r="D1160" i="16" s="1"/>
  <c r="C1159" i="16"/>
  <c r="D1159" i="16" s="1"/>
  <c r="D1158" i="16"/>
  <c r="C1158" i="16"/>
  <c r="D1157" i="16"/>
  <c r="C1157" i="16"/>
  <c r="D1156" i="16"/>
  <c r="C1156" i="16"/>
  <c r="C1155" i="16"/>
  <c r="D1155" i="16" s="1"/>
  <c r="C1154" i="16"/>
  <c r="D1154" i="16" s="1"/>
  <c r="C1153" i="16"/>
  <c r="D1153" i="16" s="1"/>
  <c r="C1152" i="16"/>
  <c r="D1152" i="16" s="1"/>
  <c r="D1151" i="16"/>
  <c r="C1151" i="16"/>
  <c r="D1150" i="16"/>
  <c r="C1150" i="16"/>
  <c r="C1149" i="16"/>
  <c r="D1149" i="16" s="1"/>
  <c r="C1148" i="16"/>
  <c r="D1148" i="16" s="1"/>
  <c r="C1147" i="16"/>
  <c r="D1147" i="16" s="1"/>
  <c r="C1146" i="16"/>
  <c r="D1146" i="16" s="1"/>
  <c r="C1145" i="16"/>
  <c r="D1145" i="16" s="1"/>
  <c r="D1144" i="16"/>
  <c r="C1144" i="16"/>
  <c r="C1143" i="16"/>
  <c r="D1143" i="16" s="1"/>
  <c r="C1142" i="16"/>
  <c r="D1142" i="16" s="1"/>
  <c r="C1141" i="16"/>
  <c r="D1141" i="16" s="1"/>
  <c r="C1140" i="16"/>
  <c r="D1140" i="16" s="1"/>
  <c r="C1139" i="16"/>
  <c r="D1139" i="16" s="1"/>
  <c r="C1138" i="16"/>
  <c r="D1138" i="16" s="1"/>
  <c r="C1137" i="16"/>
  <c r="D1137" i="16" s="1"/>
  <c r="C1136" i="16"/>
  <c r="D1136" i="16" s="1"/>
  <c r="C1135" i="16"/>
  <c r="D1135" i="16" s="1"/>
  <c r="D1134" i="16"/>
  <c r="C1134" i="16"/>
  <c r="C1133" i="16"/>
  <c r="D1133" i="16" s="1"/>
  <c r="C1132" i="16"/>
  <c r="D1132" i="16" s="1"/>
  <c r="C1131" i="16"/>
  <c r="D1131" i="16" s="1"/>
  <c r="C1130" i="16"/>
  <c r="D1130" i="16" s="1"/>
  <c r="C1129" i="16"/>
  <c r="D1129" i="16" s="1"/>
  <c r="D1128" i="16"/>
  <c r="C1128" i="16"/>
  <c r="D1127" i="16"/>
  <c r="C1127" i="16"/>
  <c r="C1126" i="16"/>
  <c r="D1126" i="16" s="1"/>
  <c r="C1125" i="16"/>
  <c r="D1125" i="16" s="1"/>
  <c r="C1124" i="16"/>
  <c r="D1124" i="16" s="1"/>
  <c r="C1123" i="16"/>
  <c r="D1123" i="16" s="1"/>
  <c r="D1122" i="16"/>
  <c r="C1122" i="16"/>
  <c r="D1121" i="16"/>
  <c r="C1121" i="16"/>
  <c r="D1120" i="16"/>
  <c r="C1120" i="16"/>
  <c r="C1119" i="16"/>
  <c r="D1119" i="16" s="1"/>
  <c r="C1118" i="16"/>
  <c r="D1118" i="16" s="1"/>
  <c r="C1117" i="16"/>
  <c r="D1117" i="16" s="1"/>
  <c r="D1116" i="16"/>
  <c r="C1116" i="16"/>
  <c r="D1115" i="16"/>
  <c r="C1115" i="16"/>
  <c r="D1114" i="16"/>
  <c r="C1114" i="16"/>
  <c r="C1113" i="16"/>
  <c r="D1113" i="16" s="1"/>
  <c r="C1112" i="16"/>
  <c r="D1112" i="16" s="1"/>
  <c r="C1111" i="16"/>
  <c r="D1111" i="16" s="1"/>
  <c r="C1110" i="16"/>
  <c r="D1110" i="16" s="1"/>
  <c r="C1109" i="16"/>
  <c r="D1109" i="16" s="1"/>
  <c r="D1108" i="16"/>
  <c r="C1108" i="16"/>
  <c r="C1107" i="16"/>
  <c r="D1107" i="16" s="1"/>
  <c r="C1106" i="16"/>
  <c r="D1106" i="16" s="1"/>
  <c r="C1105" i="16"/>
  <c r="D1105" i="16" s="1"/>
  <c r="C1104" i="16"/>
  <c r="D1104" i="16" s="1"/>
  <c r="C1103" i="16"/>
  <c r="D1103" i="16" s="1"/>
  <c r="C1102" i="16"/>
  <c r="D1102" i="16" s="1"/>
  <c r="C1101" i="16"/>
  <c r="D1101" i="16" s="1"/>
  <c r="C1100" i="16"/>
  <c r="D1100" i="16" s="1"/>
  <c r="C1099" i="16"/>
  <c r="D1099" i="16" s="1"/>
  <c r="D1098" i="16"/>
  <c r="C1098" i="16"/>
  <c r="C1097" i="16"/>
  <c r="D1097" i="16" s="1"/>
  <c r="C1096" i="16"/>
  <c r="D1096" i="16" s="1"/>
  <c r="C1095" i="16"/>
  <c r="D1095" i="16" s="1"/>
  <c r="D1094" i="16"/>
  <c r="C1094" i="16"/>
  <c r="C1093" i="16"/>
  <c r="D1093" i="16" s="1"/>
  <c r="D1092" i="16"/>
  <c r="C1092" i="16"/>
  <c r="D1091" i="16"/>
  <c r="C1091" i="16"/>
  <c r="C1090" i="16"/>
  <c r="D1090" i="16" s="1"/>
  <c r="C1089" i="16"/>
  <c r="D1089" i="16" s="1"/>
  <c r="C1088" i="16"/>
  <c r="D1088" i="16" s="1"/>
  <c r="C1087" i="16"/>
  <c r="D1087" i="16" s="1"/>
  <c r="D1086" i="16"/>
  <c r="C1086" i="16"/>
  <c r="D1085" i="16"/>
  <c r="C1085" i="16"/>
  <c r="D1084" i="16"/>
  <c r="C1084" i="16"/>
  <c r="C1083" i="16"/>
  <c r="D1083" i="16" s="1"/>
  <c r="C1082" i="16"/>
  <c r="D1082" i="16" s="1"/>
  <c r="C1081" i="16"/>
  <c r="D1081" i="16" s="1"/>
  <c r="C1080" i="16"/>
  <c r="D1080" i="16" s="1"/>
  <c r="D1079" i="16"/>
  <c r="C1079" i="16"/>
  <c r="D1078" i="16"/>
  <c r="C1078" i="16"/>
  <c r="C1077" i="16"/>
  <c r="D1077" i="16" s="1"/>
  <c r="C1076" i="16"/>
  <c r="D1076" i="16" s="1"/>
  <c r="C1075" i="16"/>
  <c r="D1075" i="16" s="1"/>
  <c r="C1074" i="16"/>
  <c r="D1074" i="16" s="1"/>
  <c r="C1073" i="16"/>
  <c r="D1073" i="16" s="1"/>
  <c r="D1072" i="16"/>
  <c r="C1072" i="16"/>
  <c r="C1071" i="16"/>
  <c r="D1071" i="16" s="1"/>
  <c r="C1070" i="16"/>
  <c r="D1070" i="16" s="1"/>
  <c r="C1069" i="16"/>
  <c r="D1069" i="16" s="1"/>
  <c r="C1068" i="16"/>
  <c r="D1068" i="16" s="1"/>
  <c r="C1067" i="16"/>
  <c r="D1067" i="16" s="1"/>
  <c r="C1066" i="16"/>
  <c r="D1066" i="16" s="1"/>
  <c r="C1065" i="16"/>
  <c r="D1065" i="16" s="1"/>
  <c r="C1064" i="16"/>
  <c r="D1064" i="16" s="1"/>
  <c r="C1063" i="16"/>
  <c r="D1063" i="16" s="1"/>
  <c r="D1062" i="16"/>
  <c r="C1062" i="16"/>
  <c r="C1061" i="16"/>
  <c r="D1061" i="16" s="1"/>
  <c r="C1060" i="16"/>
  <c r="D1060" i="16" s="1"/>
  <c r="C1059" i="16"/>
  <c r="D1059" i="16" s="1"/>
  <c r="C1058" i="16"/>
  <c r="D1058" i="16" s="1"/>
  <c r="C1057" i="16"/>
  <c r="D1057" i="16" s="1"/>
  <c r="D1056" i="16"/>
  <c r="C1056" i="16"/>
  <c r="D1055" i="16"/>
  <c r="C1055" i="16"/>
  <c r="C1054" i="16"/>
  <c r="D1054" i="16" s="1"/>
  <c r="C1053" i="16"/>
  <c r="D1053" i="16" s="1"/>
  <c r="C1052" i="16"/>
  <c r="D1052" i="16" s="1"/>
  <c r="C1051" i="16"/>
  <c r="D1051" i="16" s="1"/>
  <c r="D1050" i="16"/>
  <c r="C1050" i="16"/>
  <c r="D1049" i="16"/>
  <c r="C1049" i="16"/>
  <c r="D1048" i="16"/>
  <c r="C1048" i="16"/>
  <c r="C1047" i="16"/>
  <c r="D1047" i="16" s="1"/>
  <c r="C1046" i="16"/>
  <c r="D1046" i="16" s="1"/>
  <c r="C1045" i="16"/>
  <c r="D1045" i="16" s="1"/>
  <c r="D1044" i="16"/>
  <c r="C1044" i="16"/>
  <c r="D1043" i="16"/>
  <c r="C1043" i="16"/>
  <c r="D1042" i="16"/>
  <c r="C1042" i="16"/>
  <c r="C1041" i="16"/>
  <c r="D1041" i="16" s="1"/>
  <c r="C1040" i="16"/>
  <c r="D1040" i="16" s="1"/>
  <c r="C1039" i="16"/>
  <c r="D1039" i="16" s="1"/>
  <c r="C1038" i="16"/>
  <c r="D1038" i="16" s="1"/>
  <c r="C1037" i="16"/>
  <c r="D1037" i="16" s="1"/>
  <c r="D1036" i="16"/>
  <c r="C1036" i="16"/>
  <c r="C1035" i="16"/>
  <c r="D1035" i="16" s="1"/>
  <c r="C1034" i="16"/>
  <c r="D1034" i="16" s="1"/>
  <c r="C1033" i="16"/>
  <c r="D1033" i="16" s="1"/>
  <c r="C1032" i="16"/>
  <c r="D1032" i="16" s="1"/>
  <c r="D1031" i="16"/>
  <c r="C1031" i="16"/>
  <c r="C1030" i="16"/>
  <c r="D1030" i="16" s="1"/>
  <c r="C1029" i="16"/>
  <c r="D1029" i="16" s="1"/>
  <c r="C1028" i="16"/>
  <c r="D1028" i="16" s="1"/>
  <c r="C1027" i="16"/>
  <c r="D1027" i="16" s="1"/>
  <c r="D1026" i="16"/>
  <c r="C1026" i="16"/>
  <c r="C1025" i="16"/>
  <c r="D1025" i="16" s="1"/>
  <c r="C1024" i="16"/>
  <c r="D1024" i="16" s="1"/>
  <c r="C1023" i="16"/>
  <c r="D1023" i="16" s="1"/>
  <c r="C1022" i="16"/>
  <c r="D1022" i="16" s="1"/>
  <c r="C1021" i="16"/>
  <c r="D1021" i="16" s="1"/>
  <c r="D1020" i="16"/>
  <c r="C1020" i="16"/>
  <c r="D1019" i="16"/>
  <c r="C1019" i="16"/>
  <c r="C1018" i="16"/>
  <c r="D1018" i="16" s="1"/>
  <c r="C1017" i="16"/>
  <c r="D1017" i="16" s="1"/>
  <c r="C1016" i="16"/>
  <c r="D1016" i="16" s="1"/>
  <c r="C1015" i="16"/>
  <c r="D1015" i="16" s="1"/>
  <c r="D1014" i="16"/>
  <c r="C1014" i="16"/>
  <c r="D1013" i="16"/>
  <c r="C1013" i="16"/>
  <c r="D1012" i="16"/>
  <c r="C1012" i="16"/>
  <c r="C1011" i="16"/>
  <c r="D1011" i="16" s="1"/>
  <c r="C1010" i="16"/>
  <c r="D1010" i="16" s="1"/>
  <c r="C1009" i="16"/>
  <c r="D1009" i="16" s="1"/>
  <c r="D1008" i="16"/>
  <c r="C1008" i="16"/>
  <c r="D1007" i="16"/>
  <c r="C1007" i="16"/>
  <c r="D1006" i="16"/>
  <c r="C1006" i="16"/>
  <c r="C1005" i="16"/>
  <c r="D1005" i="16" s="1"/>
  <c r="C1004" i="16"/>
  <c r="D1004" i="16" s="1"/>
  <c r="C1003" i="16"/>
  <c r="D1003" i="16" s="1"/>
  <c r="C1002" i="16"/>
  <c r="D1002" i="16" s="1"/>
  <c r="C1001" i="16"/>
  <c r="D1001" i="16" s="1"/>
  <c r="D1000" i="16"/>
  <c r="C1000" i="16"/>
  <c r="C999" i="16"/>
  <c r="D999" i="16" s="1"/>
  <c r="C998" i="16"/>
  <c r="D998" i="16" s="1"/>
  <c r="C997" i="16"/>
  <c r="D997" i="16" s="1"/>
  <c r="C996" i="16"/>
  <c r="D996" i="16" s="1"/>
  <c r="C995" i="16"/>
  <c r="D995" i="16" s="1"/>
  <c r="C994" i="16"/>
  <c r="D994" i="16" s="1"/>
  <c r="C993" i="16"/>
  <c r="D993" i="16" s="1"/>
  <c r="C992" i="16"/>
  <c r="D992" i="16" s="1"/>
  <c r="C991" i="16"/>
  <c r="D991" i="16" s="1"/>
  <c r="D990" i="16"/>
  <c r="C990" i="16"/>
  <c r="C989" i="16"/>
  <c r="D989" i="16" s="1"/>
  <c r="C988" i="16"/>
  <c r="D988" i="16" s="1"/>
  <c r="C987" i="16"/>
  <c r="D987" i="16" s="1"/>
  <c r="C986" i="16"/>
  <c r="D986" i="16" s="1"/>
  <c r="C985" i="16"/>
  <c r="D985" i="16" s="1"/>
  <c r="D984" i="16"/>
  <c r="C984" i="16"/>
  <c r="D983" i="16"/>
  <c r="C983" i="16"/>
  <c r="C982" i="16"/>
  <c r="D982" i="16" s="1"/>
  <c r="C981" i="16"/>
  <c r="D981" i="16" s="1"/>
  <c r="C980" i="16"/>
  <c r="D980" i="16" s="1"/>
  <c r="C979" i="16"/>
  <c r="D979" i="16" s="1"/>
  <c r="D978" i="16"/>
  <c r="C978" i="16"/>
  <c r="D977" i="16"/>
  <c r="C977" i="16"/>
  <c r="D976" i="16"/>
  <c r="C976" i="16"/>
  <c r="C975" i="16"/>
  <c r="D975" i="16" s="1"/>
  <c r="C974" i="16"/>
  <c r="D974" i="16" s="1"/>
  <c r="C973" i="16"/>
  <c r="D973" i="16" s="1"/>
  <c r="C972" i="16"/>
  <c r="D972" i="16" s="1"/>
  <c r="D971" i="16"/>
  <c r="C971" i="16"/>
  <c r="D970" i="16"/>
  <c r="C970" i="16"/>
  <c r="C969" i="16"/>
  <c r="D969" i="16" s="1"/>
  <c r="C968" i="16"/>
  <c r="D968" i="16" s="1"/>
  <c r="C967" i="16"/>
  <c r="D967" i="16" s="1"/>
  <c r="C966" i="16"/>
  <c r="D966" i="16" s="1"/>
  <c r="C965" i="16"/>
  <c r="D965" i="16" s="1"/>
  <c r="D964" i="16"/>
  <c r="C964" i="16"/>
  <c r="C963" i="16"/>
  <c r="D963" i="16" s="1"/>
  <c r="C962" i="16"/>
  <c r="D962" i="16" s="1"/>
  <c r="C961" i="16"/>
  <c r="D961" i="16" s="1"/>
  <c r="C960" i="16"/>
  <c r="D960" i="16" s="1"/>
  <c r="C959" i="16"/>
  <c r="D959" i="16" s="1"/>
  <c r="C958" i="16"/>
  <c r="D958" i="16" s="1"/>
  <c r="C957" i="16"/>
  <c r="D957" i="16" s="1"/>
  <c r="C956" i="16"/>
  <c r="D956" i="16" s="1"/>
  <c r="C955" i="16"/>
  <c r="D955" i="16" s="1"/>
  <c r="D954" i="16"/>
  <c r="C954" i="16"/>
  <c r="C953" i="16"/>
  <c r="D953" i="16" s="1"/>
  <c r="C952" i="16"/>
  <c r="D952" i="16" s="1"/>
  <c r="C951" i="16"/>
  <c r="D951" i="16" s="1"/>
  <c r="C950" i="16"/>
  <c r="D950" i="16" s="1"/>
  <c r="C949" i="16"/>
  <c r="D949" i="16" s="1"/>
  <c r="D948" i="16"/>
  <c r="C948" i="16"/>
  <c r="D947" i="16"/>
  <c r="C947" i="16"/>
  <c r="C946" i="16"/>
  <c r="D946" i="16" s="1"/>
  <c r="C945" i="16"/>
  <c r="D945" i="16" s="1"/>
  <c r="C944" i="16"/>
  <c r="D944" i="16" s="1"/>
  <c r="C943" i="16"/>
  <c r="D943" i="16" s="1"/>
  <c r="D942" i="16"/>
  <c r="C942" i="16"/>
  <c r="D941" i="16"/>
  <c r="C941" i="16"/>
  <c r="D940" i="16"/>
  <c r="C940" i="16"/>
  <c r="C939" i="16"/>
  <c r="D939" i="16" s="1"/>
  <c r="C938" i="16"/>
  <c r="D938" i="16" s="1"/>
  <c r="C937" i="16"/>
  <c r="D937" i="16" s="1"/>
  <c r="D936" i="16"/>
  <c r="C936" i="16"/>
  <c r="D935" i="16"/>
  <c r="C935" i="16"/>
  <c r="D934" i="16"/>
  <c r="C934" i="16"/>
  <c r="C933" i="16"/>
  <c r="D933" i="16" s="1"/>
  <c r="C932" i="16"/>
  <c r="D932" i="16" s="1"/>
  <c r="C931" i="16"/>
  <c r="D931" i="16" s="1"/>
  <c r="C930" i="16"/>
  <c r="D930" i="16" s="1"/>
  <c r="C929" i="16"/>
  <c r="D929" i="16" s="1"/>
  <c r="D928" i="16"/>
  <c r="C928" i="16"/>
  <c r="C927" i="16"/>
  <c r="D927" i="16" s="1"/>
  <c r="C926" i="16"/>
  <c r="D926" i="16" s="1"/>
  <c r="C925" i="16"/>
  <c r="D925" i="16" s="1"/>
  <c r="C924" i="16"/>
  <c r="D924" i="16" s="1"/>
  <c r="C923" i="16"/>
  <c r="D923" i="16" s="1"/>
  <c r="C922" i="16"/>
  <c r="D922" i="16" s="1"/>
  <c r="C921" i="16"/>
  <c r="D921" i="16" s="1"/>
  <c r="C920" i="16"/>
  <c r="D920" i="16" s="1"/>
  <c r="C919" i="16"/>
  <c r="D919" i="16" s="1"/>
  <c r="D918" i="16"/>
  <c r="C918" i="16"/>
  <c r="C917" i="16"/>
  <c r="D917" i="16" s="1"/>
  <c r="C916" i="16"/>
  <c r="D916" i="16" s="1"/>
  <c r="C915" i="16"/>
  <c r="D915" i="16" s="1"/>
  <c r="C914" i="16"/>
  <c r="D914" i="16" s="1"/>
  <c r="C913" i="16"/>
  <c r="D913" i="16" s="1"/>
  <c r="D912" i="16"/>
  <c r="C912" i="16"/>
  <c r="D911" i="16"/>
  <c r="C911" i="16"/>
  <c r="C910" i="16"/>
  <c r="D910" i="16" s="1"/>
  <c r="C909" i="16"/>
  <c r="D909" i="16" s="1"/>
  <c r="C908" i="16"/>
  <c r="D908" i="16" s="1"/>
  <c r="C907" i="16"/>
  <c r="D907" i="16" s="1"/>
  <c r="D906" i="16"/>
  <c r="C906" i="16"/>
  <c r="D905" i="16"/>
  <c r="C905" i="16"/>
  <c r="D904" i="16"/>
  <c r="C904" i="16"/>
  <c r="C903" i="16"/>
  <c r="D903" i="16" s="1"/>
  <c r="C902" i="16"/>
  <c r="D902" i="16" s="1"/>
  <c r="C901" i="16"/>
  <c r="D901" i="16" s="1"/>
  <c r="C900" i="16"/>
  <c r="D900" i="16" s="1"/>
  <c r="D899" i="16"/>
  <c r="C899" i="16"/>
  <c r="D898" i="16"/>
  <c r="C898" i="16"/>
  <c r="C897" i="16"/>
  <c r="D897" i="16" s="1"/>
  <c r="C896" i="16"/>
  <c r="D896" i="16" s="1"/>
  <c r="C895" i="16"/>
  <c r="D895" i="16" s="1"/>
  <c r="C894" i="16"/>
  <c r="D894" i="16" s="1"/>
  <c r="C893" i="16"/>
  <c r="D893" i="16" s="1"/>
  <c r="D892" i="16"/>
  <c r="C892" i="16"/>
  <c r="C891" i="16"/>
  <c r="D891" i="16" s="1"/>
  <c r="C890" i="16"/>
  <c r="D890" i="16" s="1"/>
  <c r="C889" i="16"/>
  <c r="D889" i="16" s="1"/>
  <c r="C888" i="16"/>
  <c r="D888" i="16" s="1"/>
  <c r="C887" i="16"/>
  <c r="D887" i="16" s="1"/>
  <c r="C886" i="16"/>
  <c r="D886" i="16" s="1"/>
  <c r="C885" i="16"/>
  <c r="D885" i="16" s="1"/>
  <c r="C884" i="16"/>
  <c r="D884" i="16" s="1"/>
  <c r="C883" i="16"/>
  <c r="D883" i="16" s="1"/>
  <c r="D882" i="16"/>
  <c r="C882" i="16"/>
  <c r="C881" i="16"/>
  <c r="D881" i="16" s="1"/>
  <c r="C880" i="16"/>
  <c r="D880" i="16" s="1"/>
  <c r="C879" i="16"/>
  <c r="D879" i="16" s="1"/>
  <c r="C878" i="16"/>
  <c r="D878" i="16" s="1"/>
  <c r="C877" i="16"/>
  <c r="D877" i="16" s="1"/>
  <c r="D876" i="16"/>
  <c r="C876" i="16"/>
  <c r="D875" i="16"/>
  <c r="C875" i="16"/>
  <c r="C874" i="16"/>
  <c r="D874" i="16" s="1"/>
  <c r="C873" i="16"/>
  <c r="D873" i="16" s="1"/>
  <c r="C872" i="16"/>
  <c r="D872" i="16" s="1"/>
  <c r="C871" i="16"/>
  <c r="D871" i="16" s="1"/>
  <c r="D870" i="16"/>
  <c r="C870" i="16"/>
  <c r="D869" i="16"/>
  <c r="C869" i="16"/>
  <c r="D868" i="16"/>
  <c r="C868" i="16"/>
  <c r="C867" i="16"/>
  <c r="D867" i="16" s="1"/>
  <c r="C866" i="16"/>
  <c r="D866" i="16" s="1"/>
  <c r="C865" i="16"/>
  <c r="D865" i="16" s="1"/>
  <c r="D864" i="16"/>
  <c r="C864" i="16"/>
  <c r="D863" i="16"/>
  <c r="C863" i="16"/>
  <c r="D862" i="16"/>
  <c r="C862" i="16"/>
  <c r="C861" i="16"/>
  <c r="D861" i="16" s="1"/>
  <c r="C860" i="16"/>
  <c r="D860" i="16" s="1"/>
  <c r="C859" i="16"/>
  <c r="D859" i="16" s="1"/>
  <c r="C858" i="16"/>
  <c r="D858" i="16" s="1"/>
  <c r="C857" i="16"/>
  <c r="D857" i="16" s="1"/>
  <c r="D856" i="16"/>
  <c r="C856" i="16"/>
  <c r="C855" i="16"/>
  <c r="D855" i="16" s="1"/>
  <c r="C854" i="16"/>
  <c r="D854" i="16" s="1"/>
  <c r="C853" i="16"/>
  <c r="D853" i="16" s="1"/>
  <c r="C852" i="16"/>
  <c r="D852" i="16" s="1"/>
  <c r="C851" i="16"/>
  <c r="D851" i="16" s="1"/>
  <c r="C850" i="16"/>
  <c r="D850" i="16" s="1"/>
  <c r="C849" i="16"/>
  <c r="D849" i="16" s="1"/>
  <c r="C848" i="16"/>
  <c r="D848" i="16" s="1"/>
  <c r="C847" i="16"/>
  <c r="D847" i="16" s="1"/>
  <c r="D846" i="16"/>
  <c r="C846" i="16"/>
  <c r="C845" i="16"/>
  <c r="D845" i="16" s="1"/>
  <c r="C844" i="16"/>
  <c r="D844" i="16" s="1"/>
  <c r="C843" i="16"/>
  <c r="D843" i="16" s="1"/>
  <c r="C842" i="16"/>
  <c r="D842" i="16" s="1"/>
  <c r="C841" i="16"/>
  <c r="D841" i="16" s="1"/>
  <c r="D840" i="16"/>
  <c r="C840" i="16"/>
  <c r="D839" i="16"/>
  <c r="C839" i="16"/>
  <c r="C838" i="16"/>
  <c r="D838" i="16" s="1"/>
  <c r="C837" i="16"/>
  <c r="D837" i="16" s="1"/>
  <c r="C836" i="16"/>
  <c r="D836" i="16" s="1"/>
  <c r="C835" i="16"/>
  <c r="D835" i="16" s="1"/>
  <c r="D834" i="16"/>
  <c r="C834" i="16"/>
  <c r="D833" i="16"/>
  <c r="C833" i="16"/>
  <c r="D832" i="16"/>
  <c r="C832" i="16"/>
  <c r="C831" i="16"/>
  <c r="D831" i="16" s="1"/>
  <c r="C830" i="16"/>
  <c r="D830" i="16" s="1"/>
  <c r="C829" i="16"/>
  <c r="D829" i="16" s="1"/>
  <c r="C828" i="16"/>
  <c r="D828" i="16" s="1"/>
  <c r="D827" i="16"/>
  <c r="C827" i="16"/>
  <c r="D826" i="16"/>
  <c r="C826" i="16"/>
  <c r="C825" i="16"/>
  <c r="D825" i="16" s="1"/>
  <c r="C824" i="16"/>
  <c r="D824" i="16" s="1"/>
  <c r="C823" i="16"/>
  <c r="D823" i="16" s="1"/>
  <c r="C822" i="16"/>
  <c r="D822" i="16" s="1"/>
  <c r="C821" i="16"/>
  <c r="D821" i="16" s="1"/>
  <c r="D820" i="16"/>
  <c r="C820" i="16"/>
  <c r="C819" i="16"/>
  <c r="D819" i="16" s="1"/>
  <c r="C818" i="16"/>
  <c r="D818" i="16" s="1"/>
  <c r="C817" i="16"/>
  <c r="D817" i="16" s="1"/>
  <c r="C816" i="16"/>
  <c r="D816" i="16" s="1"/>
  <c r="C815" i="16"/>
  <c r="D815" i="16" s="1"/>
  <c r="C814" i="16"/>
  <c r="D814" i="16" s="1"/>
  <c r="C813" i="16"/>
  <c r="D813" i="16" s="1"/>
  <c r="C812" i="16"/>
  <c r="D812" i="16" s="1"/>
  <c r="C811" i="16"/>
  <c r="D811" i="16" s="1"/>
  <c r="D810" i="16"/>
  <c r="C810" i="16"/>
  <c r="C809" i="16"/>
  <c r="D809" i="16" s="1"/>
  <c r="C808" i="16"/>
  <c r="D808" i="16" s="1"/>
  <c r="C807" i="16"/>
  <c r="D807" i="16" s="1"/>
  <c r="C806" i="16"/>
  <c r="D806" i="16" s="1"/>
  <c r="C805" i="16"/>
  <c r="D805" i="16" s="1"/>
  <c r="D804" i="16"/>
  <c r="C804" i="16"/>
  <c r="D803" i="16"/>
  <c r="C803" i="16"/>
  <c r="C802" i="16"/>
  <c r="D802" i="16" s="1"/>
  <c r="C801" i="16"/>
  <c r="D801" i="16" s="1"/>
  <c r="C800" i="16"/>
  <c r="D800" i="16" s="1"/>
  <c r="C799" i="16"/>
  <c r="D799" i="16" s="1"/>
  <c r="D798" i="16"/>
  <c r="C798" i="16"/>
  <c r="D797" i="16"/>
  <c r="C797" i="16"/>
  <c r="D796" i="16"/>
  <c r="C796" i="16"/>
  <c r="C795" i="16"/>
  <c r="D795" i="16" s="1"/>
  <c r="C794" i="16"/>
  <c r="D794" i="16" s="1"/>
  <c r="C793" i="16"/>
  <c r="D793" i="16" s="1"/>
  <c r="D792" i="16"/>
  <c r="C792" i="16"/>
  <c r="D791" i="16"/>
  <c r="C791" i="16"/>
  <c r="D790" i="16"/>
  <c r="C790" i="16"/>
  <c r="C789" i="16"/>
  <c r="D789" i="16" s="1"/>
  <c r="C788" i="16"/>
  <c r="D788" i="16" s="1"/>
  <c r="C787" i="16"/>
  <c r="D787" i="16" s="1"/>
  <c r="C786" i="16"/>
  <c r="D786" i="16" s="1"/>
  <c r="C785" i="16"/>
  <c r="D785" i="16" s="1"/>
  <c r="D784" i="16"/>
  <c r="C784" i="16"/>
  <c r="C783" i="16"/>
  <c r="D783" i="16" s="1"/>
  <c r="C782" i="16"/>
  <c r="D782" i="16" s="1"/>
  <c r="C781" i="16"/>
  <c r="D781" i="16" s="1"/>
  <c r="C780" i="16"/>
  <c r="D780" i="16" s="1"/>
  <c r="C779" i="16"/>
  <c r="D779" i="16" s="1"/>
  <c r="C778" i="16"/>
  <c r="D778" i="16" s="1"/>
  <c r="C777" i="16"/>
  <c r="D777" i="16" s="1"/>
  <c r="C776" i="16"/>
  <c r="D776" i="16" s="1"/>
  <c r="C775" i="16"/>
  <c r="D775" i="16" s="1"/>
  <c r="D774" i="16"/>
  <c r="C774" i="16"/>
  <c r="C773" i="16"/>
  <c r="D773" i="16" s="1"/>
  <c r="C772" i="16"/>
  <c r="D772" i="16" s="1"/>
  <c r="C771" i="16"/>
  <c r="D771" i="16" s="1"/>
  <c r="C770" i="16"/>
  <c r="D770" i="16" s="1"/>
  <c r="C769" i="16"/>
  <c r="D769" i="16" s="1"/>
  <c r="D768" i="16"/>
  <c r="C768" i="16"/>
  <c r="D767" i="16"/>
  <c r="C767" i="16"/>
  <c r="C766" i="16"/>
  <c r="D766" i="16" s="1"/>
  <c r="C765" i="16"/>
  <c r="D765" i="16" s="1"/>
  <c r="C764" i="16"/>
  <c r="D764" i="16" s="1"/>
  <c r="C763" i="16"/>
  <c r="D763" i="16" s="1"/>
  <c r="D762" i="16"/>
  <c r="C762" i="16"/>
  <c r="D761" i="16"/>
  <c r="C761" i="16"/>
  <c r="D760" i="16"/>
  <c r="C760" i="16"/>
  <c r="C759" i="16"/>
  <c r="D759" i="16" s="1"/>
  <c r="C758" i="16"/>
  <c r="D758" i="16" s="1"/>
  <c r="C757" i="16"/>
  <c r="D757" i="16" s="1"/>
  <c r="C756" i="16"/>
  <c r="D756" i="16" s="1"/>
  <c r="D755" i="16"/>
  <c r="C755" i="16"/>
  <c r="D754" i="16"/>
  <c r="C754" i="16"/>
  <c r="C753" i="16"/>
  <c r="D753" i="16" s="1"/>
  <c r="C752" i="16"/>
  <c r="D752" i="16" s="1"/>
  <c r="C751" i="16"/>
  <c r="D751" i="16" s="1"/>
  <c r="C750" i="16"/>
  <c r="D750" i="16" s="1"/>
  <c r="C749" i="16"/>
  <c r="D749" i="16" s="1"/>
  <c r="D748" i="16"/>
  <c r="C748" i="16"/>
  <c r="C747" i="16"/>
  <c r="D747" i="16" s="1"/>
  <c r="C746" i="16"/>
  <c r="D746" i="16" s="1"/>
  <c r="C745" i="16"/>
  <c r="D745" i="16" s="1"/>
  <c r="C744" i="16"/>
  <c r="D744" i="16" s="1"/>
  <c r="C743" i="16"/>
  <c r="D743" i="16" s="1"/>
  <c r="C742" i="16"/>
  <c r="D742" i="16" s="1"/>
  <c r="C741" i="16"/>
  <c r="D741" i="16" s="1"/>
  <c r="C740" i="16"/>
  <c r="D740" i="16" s="1"/>
  <c r="C739" i="16"/>
  <c r="D739" i="16" s="1"/>
  <c r="D738" i="16"/>
  <c r="C738" i="16"/>
  <c r="C737" i="16"/>
  <c r="D737" i="16" s="1"/>
  <c r="C736" i="16"/>
  <c r="D736" i="16" s="1"/>
  <c r="C735" i="16"/>
  <c r="D735" i="16" s="1"/>
  <c r="D734" i="16"/>
  <c r="C734" i="16"/>
  <c r="D733" i="16"/>
  <c r="C733" i="16"/>
  <c r="D732" i="16"/>
  <c r="C732" i="16"/>
  <c r="C731" i="16"/>
  <c r="D731" i="16" s="1"/>
  <c r="C730" i="16"/>
  <c r="D730" i="16" s="1"/>
  <c r="D729" i="16"/>
  <c r="C729" i="16"/>
  <c r="D728" i="16"/>
  <c r="C728" i="16"/>
  <c r="D727" i="16"/>
  <c r="C727" i="16"/>
  <c r="D726" i="16"/>
  <c r="C726" i="16"/>
  <c r="C725" i="16"/>
  <c r="D725" i="16" s="1"/>
  <c r="C724" i="16"/>
  <c r="D724" i="16" s="1"/>
  <c r="C723" i="16"/>
  <c r="D723" i="16" s="1"/>
  <c r="D722" i="16"/>
  <c r="C722" i="16"/>
  <c r="D721" i="16"/>
  <c r="C721" i="16"/>
  <c r="D720" i="16"/>
  <c r="C720" i="16"/>
  <c r="C719" i="16"/>
  <c r="D719" i="16" s="1"/>
  <c r="C718" i="16"/>
  <c r="D718" i="16" s="1"/>
  <c r="C717" i="16"/>
  <c r="D717" i="16" s="1"/>
  <c r="D716" i="16"/>
  <c r="C716" i="16"/>
  <c r="D715" i="16"/>
  <c r="C715" i="16"/>
  <c r="D714" i="16"/>
  <c r="C714" i="16"/>
  <c r="C713" i="16"/>
  <c r="D713" i="16" s="1"/>
  <c r="C712" i="16"/>
  <c r="D712" i="16" s="1"/>
  <c r="C711" i="16"/>
  <c r="D711" i="16" s="1"/>
  <c r="D710" i="16"/>
  <c r="C710" i="16"/>
  <c r="D709" i="16"/>
  <c r="C709" i="16"/>
  <c r="D708" i="16"/>
  <c r="C708" i="16"/>
  <c r="C707" i="16"/>
  <c r="D707" i="16" s="1"/>
  <c r="C706" i="16"/>
  <c r="D706" i="16" s="1"/>
  <c r="C705" i="16"/>
  <c r="D705" i="16" s="1"/>
  <c r="D704" i="16"/>
  <c r="C704" i="16"/>
  <c r="D703" i="16"/>
  <c r="C703" i="16"/>
  <c r="D702" i="16"/>
  <c r="C702" i="16"/>
  <c r="C701" i="16"/>
  <c r="D701" i="16" s="1"/>
  <c r="C700" i="16"/>
  <c r="D700" i="16" s="1"/>
  <c r="C699" i="16"/>
  <c r="D699" i="16" s="1"/>
  <c r="D698" i="16"/>
  <c r="C698" i="16"/>
  <c r="D697" i="16"/>
  <c r="C697" i="16"/>
  <c r="D696" i="16"/>
  <c r="C696" i="16"/>
  <c r="C695" i="16"/>
  <c r="D695" i="16" s="1"/>
  <c r="D694" i="16"/>
  <c r="C694" i="16"/>
  <c r="C693" i="16"/>
  <c r="D693" i="16" s="1"/>
  <c r="D692" i="16"/>
  <c r="C692" i="16"/>
  <c r="D691" i="16"/>
  <c r="C691" i="16"/>
  <c r="D690" i="16"/>
  <c r="C690" i="16"/>
  <c r="C689" i="16"/>
  <c r="D689" i="16" s="1"/>
  <c r="C688" i="16"/>
  <c r="D688" i="16" s="1"/>
  <c r="C687" i="16"/>
  <c r="D687" i="16" s="1"/>
  <c r="D686" i="16"/>
  <c r="C686" i="16"/>
  <c r="D685" i="16"/>
  <c r="C685" i="16"/>
  <c r="D684" i="16"/>
  <c r="C684" i="16"/>
  <c r="C683" i="16"/>
  <c r="D683" i="16" s="1"/>
  <c r="C682" i="16"/>
  <c r="D682" i="16" s="1"/>
  <c r="D681" i="16"/>
  <c r="C681" i="16"/>
  <c r="D680" i="16"/>
  <c r="C680" i="16"/>
  <c r="D679" i="16"/>
  <c r="C679" i="16"/>
  <c r="D678" i="16"/>
  <c r="C678" i="16"/>
  <c r="C677" i="16"/>
  <c r="D677" i="16" s="1"/>
  <c r="C676" i="16"/>
  <c r="D676" i="16" s="1"/>
  <c r="C675" i="16"/>
  <c r="D675" i="16" s="1"/>
  <c r="D674" i="16"/>
  <c r="C674" i="16"/>
  <c r="D673" i="16"/>
  <c r="C673" i="16"/>
  <c r="D672" i="16"/>
  <c r="C672" i="16"/>
  <c r="C671" i="16"/>
  <c r="D671" i="16" s="1"/>
  <c r="D670" i="16"/>
  <c r="C670" i="16"/>
  <c r="C669" i="16"/>
  <c r="D669" i="16" s="1"/>
  <c r="D668" i="16"/>
  <c r="C668" i="16"/>
  <c r="D667" i="16"/>
  <c r="C667" i="16"/>
  <c r="D666" i="16"/>
  <c r="C666" i="16"/>
  <c r="C665" i="16"/>
  <c r="D665" i="16" s="1"/>
  <c r="C664" i="16"/>
  <c r="D664" i="16" s="1"/>
  <c r="C663" i="16"/>
  <c r="D663" i="16" s="1"/>
  <c r="D662" i="16"/>
  <c r="C662" i="16"/>
  <c r="D661" i="16"/>
  <c r="C661" i="16"/>
  <c r="D660" i="16"/>
  <c r="C660" i="16"/>
  <c r="C659" i="16"/>
  <c r="D659" i="16" s="1"/>
  <c r="C658" i="16"/>
  <c r="D658" i="16" s="1"/>
  <c r="D657" i="16"/>
  <c r="C657" i="16"/>
  <c r="D656" i="16"/>
  <c r="C656" i="16"/>
  <c r="D655" i="16"/>
  <c r="C655" i="16"/>
  <c r="D654" i="16"/>
  <c r="C654" i="16"/>
  <c r="C653" i="16"/>
  <c r="D653" i="16" s="1"/>
  <c r="C652" i="16"/>
  <c r="D652" i="16" s="1"/>
  <c r="C651" i="16"/>
  <c r="D651" i="16" s="1"/>
  <c r="D650" i="16"/>
  <c r="C650" i="16"/>
  <c r="D649" i="16"/>
  <c r="C649" i="16"/>
  <c r="D648" i="16"/>
  <c r="C648" i="16"/>
  <c r="C647" i="16"/>
  <c r="D647" i="16" s="1"/>
  <c r="C646" i="16"/>
  <c r="D646" i="16" s="1"/>
  <c r="C645" i="16"/>
  <c r="D645" i="16" s="1"/>
  <c r="D644" i="16"/>
  <c r="C644" i="16"/>
  <c r="D643" i="16"/>
  <c r="C643" i="16"/>
  <c r="D642" i="16"/>
  <c r="C642" i="16"/>
  <c r="C641" i="16"/>
  <c r="D641" i="16" s="1"/>
  <c r="C640" i="16"/>
  <c r="D640" i="16" s="1"/>
  <c r="C639" i="16"/>
  <c r="D639" i="16" s="1"/>
  <c r="D638" i="16"/>
  <c r="C638" i="16"/>
  <c r="D637" i="16"/>
  <c r="C637" i="16"/>
  <c r="D636" i="16"/>
  <c r="C636" i="16"/>
  <c r="C635" i="16"/>
  <c r="D635" i="16" s="1"/>
  <c r="C634" i="16"/>
  <c r="D634" i="16" s="1"/>
  <c r="C633" i="16"/>
  <c r="D633" i="16" s="1"/>
  <c r="D632" i="16"/>
  <c r="C632" i="16"/>
  <c r="D631" i="16"/>
  <c r="C631" i="16"/>
  <c r="D630" i="16"/>
  <c r="C630" i="16"/>
  <c r="C629" i="16"/>
  <c r="D629" i="16" s="1"/>
  <c r="C628" i="16"/>
  <c r="D628" i="16" s="1"/>
  <c r="C627" i="16"/>
  <c r="D627" i="16" s="1"/>
  <c r="D626" i="16"/>
  <c r="C626" i="16"/>
  <c r="D625" i="16"/>
  <c r="C625" i="16"/>
  <c r="D624" i="16"/>
  <c r="C624" i="16"/>
  <c r="C623" i="16"/>
  <c r="D623" i="16" s="1"/>
  <c r="D622" i="16"/>
  <c r="C622" i="16"/>
  <c r="C621" i="16"/>
  <c r="D621" i="16" s="1"/>
  <c r="D620" i="16"/>
  <c r="C620" i="16"/>
  <c r="D619" i="16"/>
  <c r="C619" i="16"/>
  <c r="D618" i="16"/>
  <c r="C618" i="16"/>
  <c r="C617" i="16"/>
  <c r="D617" i="16" s="1"/>
  <c r="C616" i="16"/>
  <c r="D616" i="16" s="1"/>
  <c r="C615" i="16"/>
  <c r="D615" i="16" s="1"/>
  <c r="D614" i="16"/>
  <c r="C614" i="16"/>
  <c r="D613" i="16"/>
  <c r="C613" i="16"/>
  <c r="D612" i="16"/>
  <c r="C612" i="16"/>
  <c r="C611" i="16"/>
  <c r="D611" i="16" s="1"/>
  <c r="D610" i="16"/>
  <c r="C610" i="16"/>
  <c r="D609" i="16"/>
  <c r="C609" i="16"/>
  <c r="D608" i="16"/>
  <c r="C608" i="16"/>
  <c r="D607" i="16"/>
  <c r="C607" i="16"/>
  <c r="D606" i="16"/>
  <c r="C606" i="16"/>
  <c r="C605" i="16"/>
  <c r="D605" i="16" s="1"/>
  <c r="C604" i="16"/>
  <c r="D604" i="16" s="1"/>
  <c r="C603" i="16"/>
  <c r="D603" i="16" s="1"/>
  <c r="D602" i="16"/>
  <c r="C602" i="16"/>
  <c r="D601" i="16"/>
  <c r="C601" i="16"/>
  <c r="D600" i="16"/>
  <c r="C600" i="16"/>
  <c r="C599" i="16"/>
  <c r="D599" i="16" s="1"/>
  <c r="D598" i="16"/>
  <c r="C598" i="16"/>
  <c r="D597" i="16"/>
  <c r="C597" i="16"/>
  <c r="D596" i="16"/>
  <c r="C596" i="16"/>
  <c r="D595" i="16"/>
  <c r="C595" i="16"/>
  <c r="D594" i="16"/>
  <c r="C594" i="16"/>
  <c r="C593" i="16"/>
  <c r="D593" i="16" s="1"/>
  <c r="C592" i="16"/>
  <c r="D592" i="16" s="1"/>
  <c r="C591" i="16"/>
  <c r="D591" i="16" s="1"/>
  <c r="D590" i="16"/>
  <c r="C590" i="16"/>
  <c r="D589" i="16"/>
  <c r="C589" i="16"/>
  <c r="D588" i="16"/>
  <c r="C588" i="16"/>
  <c r="C587" i="16"/>
  <c r="D587" i="16" s="1"/>
  <c r="C586" i="16"/>
  <c r="D586" i="16" s="1"/>
  <c r="D585" i="16"/>
  <c r="C585" i="16"/>
  <c r="D584" i="16"/>
  <c r="C584" i="16"/>
  <c r="D583" i="16"/>
  <c r="C583" i="16"/>
  <c r="D582" i="16"/>
  <c r="C582" i="16"/>
  <c r="C581" i="16"/>
  <c r="D581" i="16" s="1"/>
  <c r="C580" i="16"/>
  <c r="D580" i="16" s="1"/>
  <c r="C579" i="16"/>
  <c r="D579" i="16" s="1"/>
  <c r="D578" i="16"/>
  <c r="C578" i="16"/>
  <c r="D577" i="16"/>
  <c r="C577" i="16"/>
  <c r="D576" i="16"/>
  <c r="C576" i="16"/>
  <c r="C575" i="16"/>
  <c r="D575" i="16" s="1"/>
  <c r="C574" i="16"/>
  <c r="D574" i="16" s="1"/>
  <c r="C573" i="16"/>
  <c r="D573" i="16" s="1"/>
  <c r="D572" i="16"/>
  <c r="C572" i="16"/>
  <c r="D571" i="16"/>
  <c r="C571" i="16"/>
  <c r="D570" i="16"/>
  <c r="C570" i="16"/>
  <c r="C569" i="16"/>
  <c r="D569" i="16" s="1"/>
  <c r="C568" i="16"/>
  <c r="D568" i="16" s="1"/>
  <c r="C567" i="16"/>
  <c r="D567" i="16" s="1"/>
  <c r="D566" i="16"/>
  <c r="C566" i="16"/>
  <c r="D565" i="16"/>
  <c r="C565" i="16"/>
  <c r="D564" i="16"/>
  <c r="C564" i="16"/>
  <c r="C563" i="16"/>
  <c r="D563" i="16" s="1"/>
  <c r="C562" i="16"/>
  <c r="D562" i="16" s="1"/>
  <c r="C561" i="16"/>
  <c r="D561" i="16" s="1"/>
  <c r="D560" i="16"/>
  <c r="C560" i="16"/>
  <c r="D559" i="16"/>
  <c r="C559" i="16"/>
  <c r="D558" i="16"/>
  <c r="C558" i="16"/>
  <c r="C557" i="16"/>
  <c r="D557" i="16" s="1"/>
  <c r="C556" i="16"/>
  <c r="D556" i="16" s="1"/>
  <c r="C555" i="16"/>
  <c r="D555" i="16" s="1"/>
  <c r="D554" i="16"/>
  <c r="C554" i="16"/>
  <c r="D553" i="16"/>
  <c r="C553" i="16"/>
  <c r="D552" i="16"/>
  <c r="C552" i="16"/>
  <c r="C551" i="16"/>
  <c r="D551" i="16" s="1"/>
  <c r="D550" i="16"/>
  <c r="C550" i="16"/>
  <c r="C549" i="16"/>
  <c r="D549" i="16" s="1"/>
  <c r="D548" i="16"/>
  <c r="C548" i="16"/>
  <c r="D547" i="16"/>
  <c r="C547" i="16"/>
  <c r="D546" i="16"/>
  <c r="C546" i="16"/>
  <c r="C545" i="16"/>
  <c r="D545" i="16" s="1"/>
  <c r="C544" i="16"/>
  <c r="D544" i="16" s="1"/>
  <c r="C543" i="16"/>
  <c r="D543" i="16" s="1"/>
  <c r="D542" i="16"/>
  <c r="C542" i="16"/>
  <c r="D541" i="16"/>
  <c r="C541" i="16"/>
  <c r="D540" i="16"/>
  <c r="C540" i="16"/>
  <c r="C539" i="16"/>
  <c r="D539" i="16" s="1"/>
  <c r="D538" i="16"/>
  <c r="C538" i="16"/>
  <c r="D537" i="16"/>
  <c r="C537" i="16"/>
  <c r="D536" i="16"/>
  <c r="C536" i="16"/>
  <c r="D535" i="16"/>
  <c r="C535" i="16"/>
  <c r="D534" i="16"/>
  <c r="C534" i="16"/>
  <c r="C533" i="16"/>
  <c r="D533" i="16" s="1"/>
  <c r="C532" i="16"/>
  <c r="D532" i="16" s="1"/>
  <c r="C531" i="16"/>
  <c r="D531" i="16" s="1"/>
  <c r="D530" i="16"/>
  <c r="C530" i="16"/>
  <c r="D529" i="16"/>
  <c r="C529" i="16"/>
  <c r="D528" i="16"/>
  <c r="C528" i="16"/>
  <c r="C527" i="16"/>
  <c r="D527" i="16" s="1"/>
  <c r="D526" i="16"/>
  <c r="C526" i="16"/>
  <c r="D525" i="16"/>
  <c r="C525" i="16"/>
  <c r="D524" i="16"/>
  <c r="C524" i="16"/>
  <c r="D523" i="16"/>
  <c r="C523" i="16"/>
  <c r="D522" i="16"/>
  <c r="C522" i="16"/>
  <c r="C521" i="16"/>
  <c r="D521" i="16" s="1"/>
  <c r="C520" i="16"/>
  <c r="D520" i="16" s="1"/>
  <c r="C519" i="16"/>
  <c r="D519" i="16" s="1"/>
  <c r="D518" i="16"/>
  <c r="C518" i="16"/>
  <c r="D517" i="16"/>
  <c r="C517" i="16"/>
  <c r="D516" i="16"/>
  <c r="C516" i="16"/>
  <c r="C515" i="16"/>
  <c r="D515" i="16" s="1"/>
  <c r="C514" i="16"/>
  <c r="D514" i="16" s="1"/>
  <c r="D513" i="16"/>
  <c r="C513" i="16"/>
  <c r="D512" i="16"/>
  <c r="C512" i="16"/>
  <c r="D511" i="16"/>
  <c r="C511" i="16"/>
  <c r="D510" i="16"/>
  <c r="C510" i="16"/>
  <c r="C509" i="16"/>
  <c r="D509" i="16" s="1"/>
  <c r="C508" i="16"/>
  <c r="D508" i="16" s="1"/>
  <c r="C507" i="16"/>
  <c r="D507" i="16" s="1"/>
  <c r="D506" i="16"/>
  <c r="C506" i="16"/>
  <c r="D505" i="16"/>
  <c r="C505" i="16"/>
  <c r="D504" i="16"/>
  <c r="C504" i="16"/>
  <c r="C503" i="16"/>
  <c r="D503" i="16" s="1"/>
  <c r="C502" i="16"/>
  <c r="D502" i="16" s="1"/>
  <c r="C501" i="16"/>
  <c r="D501" i="16" s="1"/>
  <c r="D500" i="16"/>
  <c r="C500" i="16"/>
  <c r="D499" i="16"/>
  <c r="C499" i="16"/>
  <c r="D498" i="16"/>
  <c r="C498" i="16"/>
  <c r="C497" i="16"/>
  <c r="D497" i="16" s="1"/>
  <c r="C496" i="16"/>
  <c r="D496" i="16" s="1"/>
  <c r="C495" i="16"/>
  <c r="D495" i="16" s="1"/>
  <c r="D494" i="16"/>
  <c r="C494" i="16"/>
  <c r="D493" i="16"/>
  <c r="C493" i="16"/>
  <c r="D492" i="16"/>
  <c r="C492" i="16"/>
  <c r="C491" i="16"/>
  <c r="D491" i="16" s="1"/>
  <c r="C490" i="16"/>
  <c r="D490" i="16" s="1"/>
  <c r="C489" i="16"/>
  <c r="D489" i="16" s="1"/>
  <c r="D488" i="16"/>
  <c r="C488" i="16"/>
  <c r="D487" i="16"/>
  <c r="C487" i="16"/>
  <c r="D486" i="16"/>
  <c r="C486" i="16"/>
  <c r="C485" i="16"/>
  <c r="D485" i="16" s="1"/>
  <c r="C484" i="16"/>
  <c r="D484" i="16" s="1"/>
  <c r="C483" i="16"/>
  <c r="D483" i="16" s="1"/>
  <c r="D482" i="16"/>
  <c r="C482" i="16"/>
  <c r="D481" i="16"/>
  <c r="C481" i="16"/>
  <c r="D480" i="16"/>
  <c r="C480" i="16"/>
  <c r="C479" i="16"/>
  <c r="D479" i="16" s="1"/>
  <c r="D478" i="16"/>
  <c r="C478" i="16"/>
  <c r="C477" i="16"/>
  <c r="D477" i="16" s="1"/>
  <c r="D476" i="16"/>
  <c r="C476" i="16"/>
  <c r="D475" i="16"/>
  <c r="C475" i="16"/>
  <c r="D474" i="16"/>
  <c r="C474" i="16"/>
  <c r="C473" i="16"/>
  <c r="D473" i="16" s="1"/>
  <c r="C472" i="16"/>
  <c r="D472" i="16" s="1"/>
  <c r="C471" i="16"/>
  <c r="D471" i="16" s="1"/>
  <c r="D470" i="16"/>
  <c r="C470" i="16"/>
  <c r="D469" i="16"/>
  <c r="C469" i="16"/>
  <c r="D468" i="16"/>
  <c r="C468" i="16"/>
  <c r="C467" i="16"/>
  <c r="D467" i="16" s="1"/>
  <c r="D466" i="16"/>
  <c r="C466" i="16"/>
  <c r="D465" i="16"/>
  <c r="C465" i="16"/>
  <c r="D464" i="16"/>
  <c r="C464" i="16"/>
  <c r="D463" i="16"/>
  <c r="C463" i="16"/>
  <c r="D462" i="16"/>
  <c r="C462" i="16"/>
  <c r="C461" i="16"/>
  <c r="D461" i="16" s="1"/>
  <c r="C460" i="16"/>
  <c r="D460" i="16" s="1"/>
  <c r="C459" i="16"/>
  <c r="D459" i="16" s="1"/>
  <c r="D458" i="16"/>
  <c r="C458" i="16"/>
  <c r="D457" i="16"/>
  <c r="C457" i="16"/>
  <c r="D456" i="16"/>
  <c r="C456" i="16"/>
  <c r="C455" i="16"/>
  <c r="D455" i="16" s="1"/>
  <c r="D454" i="16"/>
  <c r="C454" i="16"/>
  <c r="D453" i="16"/>
  <c r="C453" i="16"/>
  <c r="D452" i="16"/>
  <c r="C452" i="16"/>
  <c r="D451" i="16"/>
  <c r="C451" i="16"/>
  <c r="D450" i="16"/>
  <c r="C450" i="16"/>
  <c r="C449" i="16"/>
  <c r="D449" i="16" s="1"/>
  <c r="C448" i="16"/>
  <c r="D448" i="16" s="1"/>
  <c r="C447" i="16"/>
  <c r="D447" i="16" s="1"/>
  <c r="D446" i="16"/>
  <c r="C446" i="16"/>
  <c r="D445" i="16"/>
  <c r="C445" i="16"/>
  <c r="D444" i="16"/>
  <c r="C444" i="16"/>
  <c r="C443" i="16"/>
  <c r="D443" i="16" s="1"/>
  <c r="C442" i="16"/>
  <c r="D442" i="16" s="1"/>
  <c r="D441" i="16"/>
  <c r="C441" i="16"/>
  <c r="D440" i="16"/>
  <c r="C440" i="16"/>
  <c r="D439" i="16"/>
  <c r="C439" i="16"/>
  <c r="D438" i="16"/>
  <c r="C438" i="16"/>
  <c r="C437" i="16"/>
  <c r="D437" i="16" s="1"/>
  <c r="C436" i="16"/>
  <c r="D436" i="16" s="1"/>
  <c r="C435" i="16"/>
  <c r="D435" i="16" s="1"/>
  <c r="D434" i="16"/>
  <c r="C434" i="16"/>
  <c r="D433" i="16"/>
  <c r="C433" i="16"/>
  <c r="D432" i="16"/>
  <c r="C432" i="16"/>
  <c r="C431" i="16"/>
  <c r="D431" i="16" s="1"/>
  <c r="C430" i="16"/>
  <c r="D430" i="16" s="1"/>
  <c r="C429" i="16"/>
  <c r="D429" i="16" s="1"/>
  <c r="D428" i="16"/>
  <c r="C428" i="16"/>
  <c r="D427" i="16"/>
  <c r="C427" i="16"/>
  <c r="D426" i="16"/>
  <c r="C426" i="16"/>
  <c r="C425" i="16"/>
  <c r="D425" i="16" s="1"/>
  <c r="C424" i="16"/>
  <c r="D424" i="16" s="1"/>
  <c r="C423" i="16"/>
  <c r="D423" i="16" s="1"/>
  <c r="D422" i="16"/>
  <c r="C422" i="16"/>
  <c r="D421" i="16"/>
  <c r="C421" i="16"/>
  <c r="D420" i="16"/>
  <c r="C420" i="16"/>
  <c r="C419" i="16"/>
  <c r="D419" i="16" s="1"/>
  <c r="C418" i="16"/>
  <c r="D418" i="16" s="1"/>
  <c r="C417" i="16"/>
  <c r="D417" i="16" s="1"/>
  <c r="D416" i="16"/>
  <c r="C416" i="16"/>
  <c r="D415" i="16"/>
  <c r="C415" i="16"/>
  <c r="D414" i="16"/>
  <c r="C414" i="16"/>
  <c r="C413" i="16"/>
  <c r="D413" i="16" s="1"/>
  <c r="C412" i="16"/>
  <c r="D412" i="16" s="1"/>
  <c r="C411" i="16"/>
  <c r="D411" i="16" s="1"/>
  <c r="D410" i="16"/>
  <c r="C410" i="16"/>
  <c r="D409" i="16"/>
  <c r="C409" i="16"/>
  <c r="D408" i="16"/>
  <c r="C408" i="16"/>
  <c r="C407" i="16"/>
  <c r="D407" i="16" s="1"/>
  <c r="D406" i="16"/>
  <c r="C406" i="16"/>
  <c r="C405" i="16"/>
  <c r="D405" i="16" s="1"/>
  <c r="D404" i="16"/>
  <c r="C404" i="16"/>
  <c r="D403" i="16"/>
  <c r="C403" i="16"/>
  <c r="D402" i="16"/>
  <c r="C402" i="16"/>
  <c r="C401" i="16"/>
  <c r="D401" i="16" s="1"/>
  <c r="C400" i="16"/>
  <c r="D400" i="16" s="1"/>
  <c r="C399" i="16"/>
  <c r="D399" i="16" s="1"/>
  <c r="D398" i="16"/>
  <c r="C398" i="16"/>
  <c r="D397" i="16"/>
  <c r="C397" i="16"/>
  <c r="D396" i="16"/>
  <c r="C396" i="16"/>
  <c r="C395" i="16"/>
  <c r="D395" i="16" s="1"/>
  <c r="D394" i="16"/>
  <c r="C394" i="16"/>
  <c r="D393" i="16"/>
  <c r="C393" i="16"/>
  <c r="D392" i="16"/>
  <c r="C392" i="16"/>
  <c r="D391" i="16"/>
  <c r="C391" i="16"/>
  <c r="D390" i="16"/>
  <c r="C390" i="16"/>
  <c r="C389" i="16"/>
  <c r="D389" i="16" s="1"/>
  <c r="C388" i="16"/>
  <c r="D388" i="16" s="1"/>
  <c r="C387" i="16"/>
  <c r="D387" i="16" s="1"/>
  <c r="D386" i="16"/>
  <c r="C386" i="16"/>
  <c r="D385" i="16"/>
  <c r="C385" i="16"/>
  <c r="D384" i="16"/>
  <c r="C384" i="16"/>
  <c r="C383" i="16"/>
  <c r="D383" i="16" s="1"/>
  <c r="D382" i="16"/>
  <c r="C382" i="16"/>
  <c r="D381" i="16"/>
  <c r="C381" i="16"/>
  <c r="D380" i="16"/>
  <c r="C380" i="16"/>
  <c r="D379" i="16"/>
  <c r="C379" i="16"/>
  <c r="D378" i="16"/>
  <c r="C378" i="16"/>
  <c r="C377" i="16"/>
  <c r="D377" i="16" s="1"/>
  <c r="C376" i="16"/>
  <c r="D376" i="16" s="1"/>
  <c r="C375" i="16"/>
  <c r="D375" i="16" s="1"/>
  <c r="D374" i="16"/>
  <c r="C374" i="16"/>
  <c r="D373" i="16"/>
  <c r="C373" i="16"/>
  <c r="D372" i="16"/>
  <c r="C372" i="16"/>
  <c r="C371" i="16"/>
  <c r="D371" i="16" s="1"/>
  <c r="C370" i="16"/>
  <c r="D370" i="16" s="1"/>
  <c r="D369" i="16"/>
  <c r="C369" i="16"/>
  <c r="D368" i="16"/>
  <c r="C368" i="16"/>
  <c r="D367" i="16"/>
  <c r="C367" i="16"/>
  <c r="D366" i="16"/>
  <c r="C366" i="16"/>
  <c r="C365" i="16"/>
  <c r="D365" i="16" s="1"/>
  <c r="C364" i="16"/>
  <c r="D364" i="16" s="1"/>
  <c r="C363" i="16"/>
  <c r="D363" i="16" s="1"/>
  <c r="D362" i="16"/>
  <c r="C362" i="16"/>
  <c r="D361" i="16"/>
  <c r="C361" i="16"/>
  <c r="D360" i="16"/>
  <c r="C360" i="16"/>
  <c r="C359" i="16"/>
  <c r="D359" i="16" s="1"/>
  <c r="C358" i="16"/>
  <c r="D358" i="16" s="1"/>
  <c r="C357" i="16"/>
  <c r="D357" i="16" s="1"/>
  <c r="D356" i="16"/>
  <c r="C356" i="16"/>
  <c r="D355" i="16"/>
  <c r="C355" i="16"/>
  <c r="D354" i="16"/>
  <c r="C354" i="16"/>
  <c r="C353" i="16"/>
  <c r="D353" i="16" s="1"/>
  <c r="C352" i="16"/>
  <c r="D352" i="16" s="1"/>
  <c r="C351" i="16"/>
  <c r="D351" i="16" s="1"/>
  <c r="D350" i="16"/>
  <c r="C350" i="16"/>
  <c r="D349" i="16"/>
  <c r="C349" i="16"/>
  <c r="D348" i="16"/>
  <c r="C348" i="16"/>
  <c r="C347" i="16"/>
  <c r="D347" i="16" s="1"/>
  <c r="C346" i="16"/>
  <c r="D346" i="16" s="1"/>
  <c r="C345" i="16"/>
  <c r="D345" i="16" s="1"/>
  <c r="D344" i="16"/>
  <c r="C344" i="16"/>
  <c r="D343" i="16"/>
  <c r="C343" i="16"/>
  <c r="D342" i="16"/>
  <c r="C342" i="16"/>
  <c r="C341" i="16"/>
  <c r="D341" i="16" s="1"/>
  <c r="C340" i="16"/>
  <c r="D340" i="16" s="1"/>
  <c r="C339" i="16"/>
  <c r="D339" i="16" s="1"/>
  <c r="D338" i="16"/>
  <c r="C338" i="16"/>
  <c r="D337" i="16"/>
  <c r="C337" i="16"/>
  <c r="D336" i="16"/>
  <c r="C336" i="16"/>
  <c r="C335" i="16"/>
  <c r="D335" i="16" s="1"/>
  <c r="D334" i="16"/>
  <c r="C334" i="16"/>
  <c r="C333" i="16"/>
  <c r="D333" i="16" s="1"/>
  <c r="D332" i="16"/>
  <c r="C332" i="16"/>
  <c r="D331" i="16"/>
  <c r="C331" i="16"/>
  <c r="D330" i="16"/>
  <c r="C330" i="16"/>
  <c r="C329" i="16"/>
  <c r="D329" i="16" s="1"/>
  <c r="C328" i="16"/>
  <c r="D328" i="16" s="1"/>
  <c r="C327" i="16"/>
  <c r="D327" i="16" s="1"/>
  <c r="D326" i="16"/>
  <c r="C326" i="16"/>
  <c r="D325" i="16"/>
  <c r="C325" i="16"/>
  <c r="D324" i="16"/>
  <c r="C324" i="16"/>
  <c r="C323" i="16"/>
  <c r="D323" i="16" s="1"/>
  <c r="D322" i="16"/>
  <c r="C322" i="16"/>
  <c r="D321" i="16"/>
  <c r="C321" i="16"/>
  <c r="D320" i="16"/>
  <c r="C320" i="16"/>
  <c r="D319" i="16"/>
  <c r="C319" i="16"/>
  <c r="D318" i="16"/>
  <c r="C318" i="16"/>
  <c r="C317" i="16"/>
  <c r="D317" i="16" s="1"/>
  <c r="C316" i="16"/>
  <c r="D316" i="16" s="1"/>
  <c r="C315" i="16"/>
  <c r="D315" i="16" s="1"/>
  <c r="D314" i="16"/>
  <c r="C314" i="16"/>
  <c r="D313" i="16"/>
  <c r="C313" i="16"/>
  <c r="D312" i="16"/>
  <c r="C312" i="16"/>
  <c r="C311" i="16"/>
  <c r="D311" i="16" s="1"/>
  <c r="D310" i="16"/>
  <c r="C310" i="16"/>
  <c r="D309" i="16"/>
  <c r="C309" i="16"/>
  <c r="D308" i="16"/>
  <c r="C308" i="16"/>
  <c r="D307" i="16"/>
  <c r="C307" i="16"/>
  <c r="D306" i="16"/>
  <c r="C306" i="16"/>
  <c r="C305" i="16"/>
  <c r="D305" i="16" s="1"/>
  <c r="C304" i="16"/>
  <c r="D304" i="16" s="1"/>
  <c r="C303" i="16"/>
  <c r="D303" i="16" s="1"/>
  <c r="D302" i="16"/>
  <c r="C302" i="16"/>
  <c r="D301" i="16"/>
  <c r="C301" i="16"/>
  <c r="D300" i="16"/>
  <c r="C300" i="16"/>
  <c r="C299" i="16"/>
  <c r="D299" i="16" s="1"/>
  <c r="C298" i="16"/>
  <c r="D298" i="16" s="1"/>
  <c r="D297" i="16"/>
  <c r="C297" i="16"/>
  <c r="D296" i="16"/>
  <c r="C296" i="16"/>
  <c r="D295" i="16"/>
  <c r="C295" i="16"/>
  <c r="D294" i="16"/>
  <c r="C294" i="16"/>
  <c r="C293" i="16"/>
  <c r="D293" i="16" s="1"/>
  <c r="C292" i="16"/>
  <c r="D292" i="16" s="1"/>
  <c r="C291" i="16"/>
  <c r="D291" i="16" s="1"/>
  <c r="D290" i="16"/>
  <c r="C290" i="16"/>
  <c r="D289" i="16"/>
  <c r="C289" i="16"/>
  <c r="D288" i="16"/>
  <c r="C288" i="16"/>
  <c r="C287" i="16"/>
  <c r="D287" i="16" s="1"/>
  <c r="C286" i="16"/>
  <c r="D286" i="16" s="1"/>
  <c r="C285" i="16"/>
  <c r="D285" i="16" s="1"/>
  <c r="D284" i="16"/>
  <c r="C284" i="16"/>
  <c r="D283" i="16"/>
  <c r="C283" i="16"/>
  <c r="D282" i="16"/>
  <c r="C282" i="16"/>
  <c r="C281" i="16"/>
  <c r="D281" i="16" s="1"/>
  <c r="C280" i="16"/>
  <c r="D280" i="16" s="1"/>
  <c r="C279" i="16"/>
  <c r="D279" i="16" s="1"/>
  <c r="D278" i="16"/>
  <c r="C278" i="16"/>
  <c r="D277" i="16"/>
  <c r="C277" i="16"/>
  <c r="D276" i="16"/>
  <c r="C276" i="16"/>
  <c r="C275" i="16"/>
  <c r="D275" i="16" s="1"/>
  <c r="C274" i="16"/>
  <c r="D274" i="16" s="1"/>
  <c r="C273" i="16"/>
  <c r="D273" i="16" s="1"/>
  <c r="D272" i="16"/>
  <c r="C272" i="16"/>
  <c r="D271" i="16"/>
  <c r="C271" i="16"/>
  <c r="D270" i="16"/>
  <c r="C270" i="16"/>
  <c r="C269" i="16"/>
  <c r="D269" i="16" s="1"/>
  <c r="C268" i="16"/>
  <c r="D268" i="16" s="1"/>
  <c r="C267" i="16"/>
  <c r="D267" i="16" s="1"/>
  <c r="D266" i="16"/>
  <c r="C266" i="16"/>
  <c r="D265" i="16"/>
  <c r="C265" i="16"/>
  <c r="D264" i="16"/>
  <c r="C264" i="16"/>
  <c r="C263" i="16"/>
  <c r="D263" i="16" s="1"/>
  <c r="D262" i="16"/>
  <c r="C262" i="16"/>
  <c r="C261" i="16"/>
  <c r="D261" i="16" s="1"/>
  <c r="D260" i="16"/>
  <c r="C260" i="16"/>
  <c r="D259" i="16"/>
  <c r="C259" i="16"/>
  <c r="D258" i="16"/>
  <c r="C258" i="16"/>
  <c r="C257" i="16"/>
  <c r="D257" i="16" s="1"/>
  <c r="C256" i="16"/>
  <c r="D256" i="16" s="1"/>
  <c r="C255" i="16"/>
  <c r="D255" i="16" s="1"/>
  <c r="D254" i="16"/>
  <c r="C254" i="16"/>
  <c r="D253" i="16"/>
  <c r="C253" i="16"/>
  <c r="D252" i="16"/>
  <c r="C252" i="16"/>
  <c r="C251" i="16"/>
  <c r="D251" i="16" s="1"/>
  <c r="D250" i="16"/>
  <c r="C250" i="16"/>
  <c r="D249" i="16"/>
  <c r="C249" i="16"/>
  <c r="D248" i="16"/>
  <c r="C248" i="16"/>
  <c r="D247" i="16"/>
  <c r="C247" i="16"/>
  <c r="D246" i="16"/>
  <c r="C246" i="16"/>
  <c r="C245" i="16"/>
  <c r="D245" i="16" s="1"/>
  <c r="C244" i="16"/>
  <c r="D244" i="16" s="1"/>
  <c r="C243" i="16"/>
  <c r="D243" i="16" s="1"/>
  <c r="D242" i="16"/>
  <c r="C242" i="16"/>
  <c r="D241" i="16"/>
  <c r="C241" i="16"/>
  <c r="D240" i="16"/>
  <c r="C240" i="16"/>
  <c r="C239" i="16"/>
  <c r="D239" i="16" s="1"/>
  <c r="D238" i="16"/>
  <c r="C238" i="16"/>
  <c r="D237" i="16"/>
  <c r="C237" i="16"/>
  <c r="D236" i="16"/>
  <c r="C236" i="16"/>
  <c r="D235" i="16"/>
  <c r="C235" i="16"/>
  <c r="D234" i="16"/>
  <c r="C234" i="16"/>
  <c r="C233" i="16"/>
  <c r="D233" i="16" s="1"/>
  <c r="C232" i="16"/>
  <c r="D232" i="16" s="1"/>
  <c r="C231" i="16"/>
  <c r="D231" i="16" s="1"/>
  <c r="D230" i="16"/>
  <c r="C230" i="16"/>
  <c r="D229" i="16"/>
  <c r="C229" i="16"/>
  <c r="D228" i="16"/>
  <c r="C228" i="16"/>
  <c r="C227" i="16"/>
  <c r="D227" i="16" s="1"/>
  <c r="C226" i="16"/>
  <c r="D226" i="16" s="1"/>
  <c r="D225" i="16"/>
  <c r="C225" i="16"/>
  <c r="D224" i="16"/>
  <c r="C224" i="16"/>
  <c r="D223" i="16"/>
  <c r="C223" i="16"/>
  <c r="D222" i="16"/>
  <c r="C222" i="16"/>
  <c r="C221" i="16"/>
  <c r="D221" i="16" s="1"/>
  <c r="C220" i="16"/>
  <c r="D220" i="16" s="1"/>
  <c r="C219" i="16"/>
  <c r="D219" i="16" s="1"/>
  <c r="D218" i="16"/>
  <c r="C218" i="16"/>
  <c r="D217" i="16"/>
  <c r="C217" i="16"/>
  <c r="D216" i="16"/>
  <c r="C216" i="16"/>
  <c r="C215" i="16"/>
  <c r="D215" i="16" s="1"/>
  <c r="C214" i="16"/>
  <c r="D214" i="16" s="1"/>
  <c r="C213" i="16"/>
  <c r="D213" i="16" s="1"/>
  <c r="D212" i="16"/>
  <c r="C212" i="16"/>
  <c r="D211" i="16"/>
  <c r="C211" i="16"/>
  <c r="D210" i="16"/>
  <c r="C210" i="16"/>
  <c r="C209" i="16"/>
  <c r="D209" i="16" s="1"/>
  <c r="C208" i="16"/>
  <c r="D208" i="16" s="1"/>
  <c r="C207" i="16"/>
  <c r="D207" i="16" s="1"/>
  <c r="D206" i="16"/>
  <c r="C206" i="16"/>
  <c r="D205" i="16"/>
  <c r="C205" i="16"/>
  <c r="D204" i="16"/>
  <c r="C204" i="16"/>
  <c r="C203" i="16"/>
  <c r="D203" i="16" s="1"/>
  <c r="C202" i="16"/>
  <c r="D202" i="16" s="1"/>
  <c r="C201" i="16"/>
  <c r="D201" i="16" s="1"/>
  <c r="D200" i="16"/>
  <c r="C200" i="16"/>
  <c r="D199" i="16"/>
  <c r="C199" i="16"/>
  <c r="D198" i="16"/>
  <c r="C198" i="16"/>
  <c r="C197" i="16"/>
  <c r="D197" i="16" s="1"/>
  <c r="C196" i="16"/>
  <c r="D196" i="16" s="1"/>
  <c r="C195" i="16"/>
  <c r="D195" i="16" s="1"/>
  <c r="D194" i="16"/>
  <c r="C194" i="16"/>
  <c r="D193" i="16"/>
  <c r="C193" i="16"/>
  <c r="D192" i="16"/>
  <c r="C192" i="16"/>
  <c r="C191" i="16"/>
  <c r="D191" i="16" s="1"/>
  <c r="D190" i="16"/>
  <c r="C190" i="16"/>
  <c r="C189" i="16"/>
  <c r="D189" i="16" s="1"/>
  <c r="D188" i="16"/>
  <c r="C188" i="16"/>
  <c r="D187" i="16"/>
  <c r="C187" i="16"/>
  <c r="D186" i="16"/>
  <c r="C186" i="16"/>
  <c r="C185" i="16"/>
  <c r="D185" i="16" s="1"/>
  <c r="C184" i="16"/>
  <c r="D184" i="16" s="1"/>
  <c r="C183" i="16"/>
  <c r="D183" i="16" s="1"/>
  <c r="D182" i="16"/>
  <c r="C182" i="16"/>
  <c r="D181" i="16"/>
  <c r="C181" i="16"/>
  <c r="D180" i="16"/>
  <c r="C180" i="16"/>
  <c r="C179" i="16"/>
  <c r="D179" i="16" s="1"/>
  <c r="D178" i="16"/>
  <c r="C178" i="16"/>
  <c r="D177" i="16"/>
  <c r="C177" i="16"/>
  <c r="D176" i="16"/>
  <c r="C176" i="16"/>
  <c r="D175" i="16"/>
  <c r="C175" i="16"/>
  <c r="D174" i="16"/>
  <c r="C174" i="16"/>
  <c r="C173" i="16"/>
  <c r="D173" i="16" s="1"/>
  <c r="C172" i="16"/>
  <c r="D172" i="16" s="1"/>
  <c r="C171" i="16"/>
  <c r="D171" i="16" s="1"/>
  <c r="D170" i="16"/>
  <c r="C170" i="16"/>
  <c r="D169" i="16"/>
  <c r="C169" i="16"/>
  <c r="D168" i="16"/>
  <c r="C168" i="16"/>
  <c r="C167" i="16"/>
  <c r="D167" i="16" s="1"/>
  <c r="D166" i="16"/>
  <c r="C166" i="16"/>
  <c r="D165" i="16"/>
  <c r="C165" i="16"/>
  <c r="D164" i="16"/>
  <c r="C164" i="16"/>
  <c r="D163" i="16"/>
  <c r="C163" i="16"/>
  <c r="D162" i="16"/>
  <c r="C162" i="16"/>
  <c r="C161" i="16"/>
  <c r="D161" i="16" s="1"/>
  <c r="C160" i="16"/>
  <c r="D160" i="16" s="1"/>
  <c r="C159" i="16"/>
  <c r="D159" i="16" s="1"/>
  <c r="D158" i="16"/>
  <c r="C158" i="16"/>
  <c r="D157" i="16"/>
  <c r="C157" i="16"/>
  <c r="D156" i="16"/>
  <c r="C156" i="16"/>
  <c r="C155" i="16"/>
  <c r="D155" i="16" s="1"/>
  <c r="C154" i="16"/>
  <c r="D154" i="16" s="1"/>
  <c r="D153" i="16"/>
  <c r="C153" i="16"/>
  <c r="D152" i="16"/>
  <c r="C152" i="16"/>
  <c r="D151" i="16"/>
  <c r="C151" i="16"/>
  <c r="D150" i="16"/>
  <c r="C150" i="16"/>
  <c r="C149" i="16"/>
  <c r="D149" i="16" s="1"/>
  <c r="C148" i="16"/>
  <c r="D148" i="16" s="1"/>
  <c r="C147" i="16"/>
  <c r="D147" i="16" s="1"/>
  <c r="D146" i="16"/>
  <c r="C146" i="16"/>
  <c r="D145" i="16"/>
  <c r="C145" i="16"/>
  <c r="D144" i="16"/>
  <c r="C144" i="16"/>
  <c r="C143" i="16"/>
  <c r="D143" i="16" s="1"/>
  <c r="C142" i="16"/>
  <c r="D142" i="16" s="1"/>
  <c r="C141" i="16"/>
  <c r="D141" i="16" s="1"/>
  <c r="D140" i="16"/>
  <c r="C140" i="16"/>
  <c r="D139" i="16"/>
  <c r="C139" i="16"/>
  <c r="D138" i="16"/>
  <c r="C138" i="16"/>
  <c r="C137" i="16"/>
  <c r="D137" i="16" s="1"/>
  <c r="C136" i="16"/>
  <c r="D136" i="16" s="1"/>
  <c r="C135" i="16"/>
  <c r="D135" i="16" s="1"/>
  <c r="D134" i="16"/>
  <c r="C134" i="16"/>
  <c r="D133" i="16"/>
  <c r="C133" i="16"/>
  <c r="D132" i="16"/>
  <c r="C132" i="16"/>
  <c r="C131" i="16"/>
  <c r="D131" i="16" s="1"/>
  <c r="C130" i="16"/>
  <c r="D130" i="16" s="1"/>
  <c r="C129" i="16"/>
  <c r="D129" i="16" s="1"/>
  <c r="D128" i="16"/>
  <c r="C128" i="16"/>
  <c r="D127" i="16"/>
  <c r="C127" i="16"/>
  <c r="D126" i="16"/>
  <c r="C126" i="16"/>
  <c r="C125" i="16"/>
  <c r="D125" i="16" s="1"/>
  <c r="C124" i="16"/>
  <c r="D124" i="16" s="1"/>
  <c r="C123" i="16"/>
  <c r="D123" i="16" s="1"/>
  <c r="D122" i="16"/>
  <c r="C122" i="16"/>
  <c r="D121" i="16"/>
  <c r="C121" i="16"/>
  <c r="D120" i="16"/>
  <c r="C120" i="16"/>
  <c r="C119" i="16"/>
  <c r="D119" i="16" s="1"/>
  <c r="D118" i="16"/>
  <c r="C118" i="16"/>
  <c r="C117" i="16"/>
  <c r="D117" i="16" s="1"/>
  <c r="D116" i="16"/>
  <c r="C116" i="16"/>
  <c r="D115" i="16"/>
  <c r="C115" i="16"/>
  <c r="D114" i="16"/>
  <c r="C114" i="16"/>
  <c r="C113" i="16"/>
  <c r="D113" i="16" s="1"/>
  <c r="C112" i="16"/>
  <c r="D112" i="16" s="1"/>
  <c r="C111" i="16"/>
  <c r="D111" i="16" s="1"/>
  <c r="D110" i="16"/>
  <c r="C110" i="16"/>
  <c r="D109" i="16"/>
  <c r="C109" i="16"/>
  <c r="D108" i="16"/>
  <c r="C108" i="16"/>
  <c r="C107" i="16"/>
  <c r="D107" i="16" s="1"/>
  <c r="D106" i="16"/>
  <c r="C106" i="16"/>
  <c r="D105" i="16"/>
  <c r="C105" i="16"/>
  <c r="D104" i="16"/>
  <c r="C104" i="16"/>
  <c r="D103" i="16"/>
  <c r="C103" i="16"/>
  <c r="D102" i="16"/>
  <c r="C102" i="16"/>
  <c r="C101" i="16"/>
  <c r="D101" i="16" s="1"/>
  <c r="C100" i="16"/>
  <c r="D100" i="16" s="1"/>
  <c r="C99" i="16"/>
  <c r="D99" i="16" s="1"/>
  <c r="D98" i="16"/>
  <c r="C98" i="16"/>
  <c r="D97" i="16"/>
  <c r="C97" i="16"/>
  <c r="D96" i="16"/>
  <c r="C96" i="16"/>
  <c r="C95" i="16"/>
  <c r="D95" i="16" s="1"/>
  <c r="D94" i="16"/>
  <c r="C94" i="16"/>
  <c r="D93" i="16"/>
  <c r="C93" i="16"/>
  <c r="D92" i="16"/>
  <c r="C92" i="16"/>
  <c r="D91" i="16"/>
  <c r="C91" i="16"/>
  <c r="D90" i="16"/>
  <c r="C90" i="16"/>
  <c r="C89" i="16"/>
  <c r="D89" i="16" s="1"/>
  <c r="C88" i="16"/>
  <c r="D88" i="16" s="1"/>
  <c r="C87" i="16"/>
  <c r="D87" i="16" s="1"/>
  <c r="D86" i="16"/>
  <c r="C86" i="16"/>
  <c r="D85" i="16"/>
  <c r="C85" i="16"/>
  <c r="D84" i="16"/>
  <c r="C84" i="16"/>
  <c r="C83" i="16"/>
  <c r="D83" i="16" s="1"/>
  <c r="C82" i="16"/>
  <c r="D82" i="16" s="1"/>
  <c r="D81" i="16"/>
  <c r="C81" i="16"/>
  <c r="D80" i="16"/>
  <c r="C80" i="16"/>
  <c r="D79" i="16"/>
  <c r="C79" i="16"/>
  <c r="D78" i="16"/>
  <c r="C78" i="16"/>
  <c r="C77" i="16"/>
  <c r="D77" i="16" s="1"/>
  <c r="C76" i="16"/>
  <c r="D76" i="16" s="1"/>
  <c r="C75" i="16"/>
  <c r="D75" i="16" s="1"/>
  <c r="D74" i="16"/>
  <c r="C74" i="16"/>
  <c r="D73" i="16"/>
  <c r="C73" i="16"/>
  <c r="D72" i="16"/>
  <c r="C72" i="16"/>
  <c r="C71" i="16"/>
  <c r="D71" i="16" s="1"/>
  <c r="C70" i="16"/>
  <c r="D70" i="16" s="1"/>
  <c r="C69" i="16"/>
  <c r="D69" i="16" s="1"/>
  <c r="D68" i="16"/>
  <c r="C68" i="16"/>
  <c r="D67" i="16"/>
  <c r="C67" i="16"/>
  <c r="D66" i="16"/>
  <c r="C66" i="16"/>
  <c r="C65" i="16"/>
  <c r="D65" i="16" s="1"/>
  <c r="C64" i="16"/>
  <c r="D64" i="16" s="1"/>
  <c r="C63" i="16"/>
  <c r="D63" i="16" s="1"/>
  <c r="D62" i="16"/>
  <c r="C62" i="16"/>
  <c r="D61" i="16"/>
  <c r="C61" i="16"/>
  <c r="D60" i="16"/>
  <c r="C60" i="16"/>
  <c r="C59" i="16"/>
  <c r="D59" i="16" s="1"/>
  <c r="C58" i="16"/>
  <c r="D58" i="16" s="1"/>
  <c r="C57" i="16"/>
  <c r="D57" i="16" s="1"/>
  <c r="D56" i="16"/>
  <c r="C56" i="16"/>
  <c r="D55" i="16"/>
  <c r="C55" i="16"/>
  <c r="D54" i="16"/>
  <c r="C54" i="16"/>
  <c r="C53" i="16"/>
  <c r="D53" i="16" s="1"/>
  <c r="C52" i="16"/>
  <c r="D52" i="16" s="1"/>
  <c r="C51" i="16"/>
  <c r="D51" i="16" s="1"/>
  <c r="D50" i="16"/>
  <c r="C50" i="16"/>
  <c r="D49" i="16"/>
  <c r="C49" i="16"/>
  <c r="D48" i="16"/>
  <c r="C48" i="16"/>
  <c r="C47" i="16"/>
  <c r="D47" i="16" s="1"/>
  <c r="D46" i="16"/>
  <c r="C46" i="16"/>
  <c r="C45" i="16"/>
  <c r="D45" i="16" s="1"/>
  <c r="D44" i="16"/>
  <c r="C44" i="16"/>
  <c r="D43" i="16"/>
  <c r="C43" i="16"/>
  <c r="D42" i="16"/>
  <c r="C42" i="16"/>
  <c r="C41" i="16"/>
  <c r="D41" i="16" s="1"/>
  <c r="C40" i="16"/>
  <c r="D40" i="16" s="1"/>
  <c r="C39" i="16"/>
  <c r="D39" i="16" s="1"/>
  <c r="D38" i="16"/>
  <c r="C38" i="16"/>
  <c r="D37" i="16"/>
  <c r="C37" i="16"/>
  <c r="D36" i="16"/>
  <c r="C36" i="16"/>
  <c r="C35" i="16"/>
  <c r="D35" i="16" s="1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C3" i="16"/>
  <c r="D3" i="6"/>
  <c r="D4" i="6"/>
  <c r="D5" i="6"/>
  <c r="D6" i="6"/>
  <c r="D7" i="6"/>
  <c r="D8" i="6"/>
  <c r="D9" i="6"/>
  <c r="D10" i="6"/>
  <c r="D11" i="6"/>
  <c r="E11" i="6" s="1"/>
  <c r="D12" i="6"/>
  <c r="E12" i="6" s="1"/>
  <c r="D13" i="6"/>
  <c r="E13" i="6" s="1"/>
  <c r="D14" i="6"/>
  <c r="E14" i="6" s="1"/>
  <c r="D15" i="6"/>
  <c r="D16" i="6"/>
  <c r="D17" i="6"/>
  <c r="D18" i="6"/>
  <c r="D19" i="6"/>
  <c r="D20" i="6"/>
  <c r="E20" i="6" s="1"/>
  <c r="D21" i="6"/>
  <c r="E21" i="6" s="1"/>
  <c r="D22" i="6"/>
  <c r="D23" i="6"/>
  <c r="E23" i="6" s="1"/>
  <c r="D24" i="6"/>
  <c r="E24" i="6" s="1"/>
  <c r="D25" i="6"/>
  <c r="E25" i="6" s="1"/>
  <c r="D26" i="6"/>
  <c r="E26" i="6" s="1"/>
  <c r="D27" i="6"/>
  <c r="D28" i="6"/>
  <c r="D29" i="6"/>
  <c r="D30" i="6"/>
  <c r="D31" i="6"/>
  <c r="E31" i="6" s="1"/>
  <c r="D32" i="6"/>
  <c r="E32" i="6" s="1"/>
  <c r="D33" i="6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D41" i="6"/>
  <c r="D42" i="6"/>
  <c r="D43" i="6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D52" i="6"/>
  <c r="D53" i="6"/>
  <c r="D54" i="6"/>
  <c r="D55" i="6"/>
  <c r="D56" i="6"/>
  <c r="D57" i="6"/>
  <c r="E57" i="6" s="1"/>
  <c r="D58" i="6"/>
  <c r="D59" i="6"/>
  <c r="E59" i="6" s="1"/>
  <c r="D60" i="6"/>
  <c r="E60" i="6" s="1"/>
  <c r="D61" i="6"/>
  <c r="E61" i="6" s="1"/>
  <c r="D62" i="6"/>
  <c r="E62" i="6" s="1"/>
  <c r="D63" i="6"/>
  <c r="D64" i="6"/>
  <c r="D65" i="6"/>
  <c r="D66" i="6"/>
  <c r="D67" i="6"/>
  <c r="D68" i="6"/>
  <c r="D69" i="6"/>
  <c r="E69" i="6" s="1"/>
  <c r="D70" i="6"/>
  <c r="E70" i="6" s="1"/>
  <c r="D71" i="6"/>
  <c r="E71" i="6" s="1"/>
  <c r="D72" i="6"/>
  <c r="D73" i="6"/>
  <c r="E73" i="6" s="1"/>
  <c r="D74" i="6"/>
  <c r="D75" i="6"/>
  <c r="E75" i="6" s="1"/>
  <c r="D76" i="6"/>
  <c r="D77" i="6"/>
  <c r="D78" i="6"/>
  <c r="D79" i="6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D88" i="6"/>
  <c r="D89" i="6"/>
  <c r="D90" i="6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D100" i="6"/>
  <c r="D101" i="6"/>
  <c r="D102" i="6"/>
  <c r="D103" i="6"/>
  <c r="D104" i="6"/>
  <c r="D105" i="6"/>
  <c r="E105" i="6" s="1"/>
  <c r="D106" i="6"/>
  <c r="E106" i="6" s="1"/>
  <c r="D107" i="6"/>
  <c r="D108" i="6"/>
  <c r="E108" i="6" s="1"/>
  <c r="D109" i="6"/>
  <c r="E109" i="6" s="1"/>
  <c r="D110" i="6"/>
  <c r="E110" i="6" s="1"/>
  <c r="D111" i="6"/>
  <c r="E111" i="6" s="1"/>
  <c r="D112" i="6"/>
  <c r="D113" i="6"/>
  <c r="D114" i="6"/>
  <c r="D115" i="6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D124" i="6"/>
  <c r="D125" i="6"/>
  <c r="D126" i="6"/>
  <c r="D127" i="6"/>
  <c r="D128" i="6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D136" i="6"/>
  <c r="D137" i="6"/>
  <c r="D138" i="6"/>
  <c r="D139" i="6"/>
  <c r="D140" i="6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D148" i="6"/>
  <c r="D149" i="6"/>
  <c r="D150" i="6"/>
  <c r="D151" i="6"/>
  <c r="D152" i="6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D160" i="6"/>
  <c r="D161" i="6"/>
  <c r="D162" i="6"/>
  <c r="D163" i="6"/>
  <c r="D164" i="6"/>
  <c r="D165" i="6"/>
  <c r="E165" i="6" s="1"/>
  <c r="D166" i="6"/>
  <c r="D167" i="6"/>
  <c r="E167" i="6" s="1"/>
  <c r="D168" i="6"/>
  <c r="E168" i="6" s="1"/>
  <c r="D169" i="6"/>
  <c r="E169" i="6" s="1"/>
  <c r="D170" i="6"/>
  <c r="E170" i="6" s="1"/>
  <c r="D171" i="6"/>
  <c r="D172" i="6"/>
  <c r="D173" i="6"/>
  <c r="D174" i="6"/>
  <c r="D175" i="6"/>
  <c r="D176" i="6"/>
  <c r="E176" i="6" s="1"/>
  <c r="D177" i="6"/>
  <c r="D178" i="6"/>
  <c r="E178" i="6" s="1"/>
  <c r="D179" i="6"/>
  <c r="E179" i="6" s="1"/>
  <c r="D180" i="6"/>
  <c r="E180" i="6" s="1"/>
  <c r="D181" i="6"/>
  <c r="E181" i="6" s="1"/>
  <c r="D182" i="6"/>
  <c r="E182" i="6" s="1"/>
  <c r="D183" i="6"/>
  <c r="D184" i="6"/>
  <c r="D185" i="6"/>
  <c r="D186" i="6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D196" i="6"/>
  <c r="D197" i="6"/>
  <c r="D198" i="6"/>
  <c r="D199" i="6"/>
  <c r="D200" i="6"/>
  <c r="D201" i="6"/>
  <c r="E201" i="6" s="1"/>
  <c r="D202" i="6"/>
  <c r="D203" i="6"/>
  <c r="E203" i="6" s="1"/>
  <c r="D204" i="6"/>
  <c r="E204" i="6" s="1"/>
  <c r="D205" i="6"/>
  <c r="E205" i="6" s="1"/>
  <c r="D206" i="6"/>
  <c r="E206" i="6" s="1"/>
  <c r="D207" i="6"/>
  <c r="D208" i="6"/>
  <c r="D209" i="6"/>
  <c r="D210" i="6"/>
  <c r="D211" i="6"/>
  <c r="D212" i="6"/>
  <c r="E212" i="6" s="1"/>
  <c r="D213" i="6"/>
  <c r="E213" i="6" s="1"/>
  <c r="D214" i="6"/>
  <c r="E214" i="6" s="1"/>
  <c r="D215" i="6"/>
  <c r="E215" i="6" s="1"/>
  <c r="D216" i="6"/>
  <c r="D217" i="6"/>
  <c r="D218" i="6"/>
  <c r="D219" i="6"/>
  <c r="D220" i="6"/>
  <c r="D221" i="6"/>
  <c r="D222" i="6"/>
  <c r="D223" i="6"/>
  <c r="D224" i="6"/>
  <c r="D225" i="6"/>
  <c r="E225" i="6" s="1"/>
  <c r="D226" i="6"/>
  <c r="E226" i="6" s="1"/>
  <c r="D227" i="6"/>
  <c r="E227" i="6" s="1"/>
  <c r="D228" i="6"/>
  <c r="E228" i="6" s="1"/>
  <c r="D229" i="6"/>
  <c r="E229" i="6" s="1"/>
  <c r="D230" i="6"/>
  <c r="E230" i="6" s="1"/>
  <c r="D231" i="6"/>
  <c r="D232" i="6"/>
  <c r="D233" i="6"/>
  <c r="D234" i="6"/>
  <c r="D235" i="6"/>
  <c r="E235" i="6" s="1"/>
  <c r="D236" i="6"/>
  <c r="E236" i="6" s="1"/>
  <c r="D237" i="6"/>
  <c r="E237" i="6" s="1"/>
  <c r="D238" i="6"/>
  <c r="E238" i="6" s="1"/>
  <c r="D239" i="6"/>
  <c r="E239" i="6" s="1"/>
  <c r="D240" i="6"/>
  <c r="E240" i="6" s="1"/>
  <c r="D241" i="6"/>
  <c r="E241" i="6" s="1"/>
  <c r="D242" i="6"/>
  <c r="E242" i="6" s="1"/>
  <c r="D243" i="6"/>
  <c r="D244" i="6"/>
  <c r="D245" i="6"/>
  <c r="D246" i="6"/>
  <c r="D247" i="6"/>
  <c r="D248" i="6"/>
  <c r="E248" i="6" s="1"/>
  <c r="D249" i="6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D257" i="6"/>
  <c r="D258" i="6"/>
  <c r="D259" i="6"/>
  <c r="D260" i="6"/>
  <c r="E260" i="6" s="1"/>
  <c r="D261" i="6"/>
  <c r="E261" i="6" s="1"/>
  <c r="D262" i="6"/>
  <c r="E262" i="6" s="1"/>
  <c r="D263" i="6"/>
  <c r="E263" i="6" s="1"/>
  <c r="D264" i="6"/>
  <c r="E264" i="6" s="1"/>
  <c r="D265" i="6"/>
  <c r="E265" i="6" s="1"/>
  <c r="D266" i="6"/>
  <c r="E266" i="6" s="1"/>
  <c r="D267" i="6"/>
  <c r="D268" i="6"/>
  <c r="D269" i="6"/>
  <c r="D270" i="6"/>
  <c r="D271" i="6"/>
  <c r="D272" i="6"/>
  <c r="E272" i="6" s="1"/>
  <c r="D273" i="6"/>
  <c r="D274" i="6"/>
  <c r="D275" i="6"/>
  <c r="E275" i="6" s="1"/>
  <c r="D276" i="6"/>
  <c r="E276" i="6" s="1"/>
  <c r="D277" i="6"/>
  <c r="E277" i="6" s="1"/>
  <c r="D278" i="6"/>
  <c r="E278" i="6" s="1"/>
  <c r="D279" i="6"/>
  <c r="D280" i="6"/>
  <c r="D281" i="6"/>
  <c r="D282" i="6"/>
  <c r="D283" i="6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D293" i="6"/>
  <c r="D294" i="6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D304" i="6"/>
  <c r="D305" i="6"/>
  <c r="D306" i="6"/>
  <c r="D307" i="6"/>
  <c r="D308" i="6"/>
  <c r="D309" i="6"/>
  <c r="E309" i="6" s="1"/>
  <c r="D310" i="6"/>
  <c r="E310" i="6" s="1"/>
  <c r="D311" i="6"/>
  <c r="E311" i="6" s="1"/>
  <c r="D312" i="6"/>
  <c r="D313" i="6"/>
  <c r="E313" i="6" s="1"/>
  <c r="D314" i="6"/>
  <c r="E314" i="6" s="1"/>
  <c r="D315" i="6"/>
  <c r="D316" i="6"/>
  <c r="D317" i="6"/>
  <c r="D318" i="6"/>
  <c r="D319" i="6"/>
  <c r="D320" i="6"/>
  <c r="D321" i="6"/>
  <c r="E321" i="6" s="1"/>
  <c r="D322" i="6"/>
  <c r="E322" i="6" s="1"/>
  <c r="D323" i="6"/>
  <c r="E323" i="6" s="1"/>
  <c r="D324" i="6"/>
  <c r="E324" i="6" s="1"/>
  <c r="D325" i="6"/>
  <c r="E325" i="6" s="1"/>
  <c r="D326" i="6"/>
  <c r="E326" i="6" s="1"/>
  <c r="D327" i="6"/>
  <c r="D328" i="6"/>
  <c r="D329" i="6"/>
  <c r="D330" i="6"/>
  <c r="D331" i="6"/>
  <c r="D332" i="6"/>
  <c r="D333" i="6"/>
  <c r="E333" i="6" s="1"/>
  <c r="D334" i="6"/>
  <c r="E334" i="6" s="1"/>
  <c r="D335" i="6"/>
  <c r="E335" i="6" s="1"/>
  <c r="D336" i="6"/>
  <c r="E336" i="6" s="1"/>
  <c r="D337" i="6"/>
  <c r="E337" i="6" s="1"/>
  <c r="D338" i="6"/>
  <c r="E338" i="6" s="1"/>
  <c r="D339" i="6"/>
  <c r="D340" i="6"/>
  <c r="D341" i="6"/>
  <c r="D342" i="6"/>
  <c r="D343" i="6"/>
  <c r="D344" i="6"/>
  <c r="E344" i="6" s="1"/>
  <c r="D345" i="6"/>
  <c r="E345" i="6" s="1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D352" i="6"/>
  <c r="D353" i="6"/>
  <c r="D354" i="6"/>
  <c r="D355" i="6"/>
  <c r="D356" i="6"/>
  <c r="D357" i="6"/>
  <c r="E357" i="6" s="1"/>
  <c r="D358" i="6"/>
  <c r="E358" i="6" s="1"/>
  <c r="D359" i="6"/>
  <c r="E359" i="6" s="1"/>
  <c r="D360" i="6"/>
  <c r="E360" i="6" s="1"/>
  <c r="D361" i="6"/>
  <c r="E361" i="6" s="1"/>
  <c r="D362" i="6"/>
  <c r="E362" i="6" s="1"/>
  <c r="D363" i="6"/>
  <c r="E363" i="6" s="1"/>
  <c r="D364" i="6"/>
  <c r="D365" i="6"/>
  <c r="D366" i="6"/>
  <c r="D367" i="6"/>
  <c r="D368" i="6"/>
  <c r="D369" i="6"/>
  <c r="D370" i="6"/>
  <c r="D371" i="6"/>
  <c r="E371" i="6" s="1"/>
  <c r="D372" i="6"/>
  <c r="E372" i="6" s="1"/>
  <c r="D373" i="6"/>
  <c r="E373" i="6" s="1"/>
  <c r="D374" i="6"/>
  <c r="E374" i="6" s="1"/>
  <c r="D375" i="6"/>
  <c r="D376" i="6"/>
  <c r="D377" i="6"/>
  <c r="D378" i="6"/>
  <c r="D379" i="6"/>
  <c r="D380" i="6"/>
  <c r="D381" i="6"/>
  <c r="D382" i="6"/>
  <c r="D383" i="6"/>
  <c r="D384" i="6"/>
  <c r="E384" i="6" s="1"/>
  <c r="D385" i="6"/>
  <c r="E385" i="6" s="1"/>
  <c r="D386" i="6"/>
  <c r="E386" i="6" s="1"/>
  <c r="D387" i="6"/>
  <c r="E387" i="6" s="1"/>
  <c r="D388" i="6"/>
  <c r="D389" i="6"/>
  <c r="D390" i="6"/>
  <c r="D391" i="6"/>
  <c r="D392" i="6"/>
  <c r="E392" i="6" s="1"/>
  <c r="D393" i="6"/>
  <c r="E393" i="6" s="1"/>
  <c r="D394" i="6"/>
  <c r="E394" i="6" s="1"/>
  <c r="D395" i="6"/>
  <c r="E395" i="6" s="1"/>
  <c r="D396" i="6"/>
  <c r="E396" i="6" s="1"/>
  <c r="D397" i="6"/>
  <c r="E397" i="6" s="1"/>
  <c r="D398" i="6"/>
  <c r="E398" i="6" s="1"/>
  <c r="D399" i="6"/>
  <c r="D400" i="6"/>
  <c r="D401" i="6"/>
  <c r="D402" i="6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D412" i="6"/>
  <c r="D413" i="6"/>
  <c r="D414" i="6"/>
  <c r="D415" i="6"/>
  <c r="D416" i="6"/>
  <c r="D417" i="6"/>
  <c r="E417" i="6" s="1"/>
  <c r="D418" i="6"/>
  <c r="D419" i="6"/>
  <c r="E419" i="6" s="1"/>
  <c r="D420" i="6"/>
  <c r="E420" i="6" s="1"/>
  <c r="D421" i="6"/>
  <c r="E421" i="6" s="1"/>
  <c r="D422" i="6"/>
  <c r="E422" i="6" s="1"/>
  <c r="D423" i="6"/>
  <c r="D424" i="6"/>
  <c r="D425" i="6"/>
  <c r="D426" i="6"/>
  <c r="D427" i="6"/>
  <c r="D428" i="6"/>
  <c r="D429" i="6"/>
  <c r="E429" i="6" s="1"/>
  <c r="D430" i="6"/>
  <c r="E430" i="6" s="1"/>
  <c r="D431" i="6"/>
  <c r="E431" i="6" s="1"/>
  <c r="D432" i="6"/>
  <c r="E432" i="6" s="1"/>
  <c r="D433" i="6"/>
  <c r="E433" i="6" s="1"/>
  <c r="D434" i="6"/>
  <c r="E434" i="6" s="1"/>
  <c r="D435" i="6"/>
  <c r="D436" i="6"/>
  <c r="D437" i="6"/>
  <c r="D438" i="6"/>
  <c r="D439" i="6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E446" i="6" s="1"/>
  <c r="D447" i="6"/>
  <c r="D448" i="6"/>
  <c r="D449" i="6"/>
  <c r="D450" i="6"/>
  <c r="D451" i="6"/>
  <c r="D452" i="6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D461" i="6"/>
  <c r="D462" i="6"/>
  <c r="D463" i="6"/>
  <c r="D464" i="6"/>
  <c r="D465" i="6"/>
  <c r="E465" i="6" s="1"/>
  <c r="D466" i="6"/>
  <c r="E466" i="6" s="1"/>
  <c r="D467" i="6"/>
  <c r="E467" i="6" s="1"/>
  <c r="D468" i="6"/>
  <c r="E468" i="6" s="1"/>
  <c r="D469" i="6"/>
  <c r="E469" i="6" s="1"/>
  <c r="D470" i="6"/>
  <c r="E470" i="6" s="1"/>
  <c r="D471" i="6"/>
  <c r="D472" i="6"/>
  <c r="D473" i="6"/>
  <c r="D474" i="6"/>
  <c r="D475" i="6"/>
  <c r="D476" i="6"/>
  <c r="D477" i="6"/>
  <c r="E477" i="6" s="1"/>
  <c r="D478" i="6"/>
  <c r="D479" i="6"/>
  <c r="E479" i="6" s="1"/>
  <c r="D480" i="6"/>
  <c r="E480" i="6" s="1"/>
  <c r="D481" i="6"/>
  <c r="E481" i="6" s="1"/>
  <c r="D482" i="6"/>
  <c r="E482" i="6" s="1"/>
  <c r="D483" i="6"/>
  <c r="D484" i="6"/>
  <c r="D485" i="6"/>
  <c r="D486" i="6"/>
  <c r="D487" i="6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E494" i="6" s="1"/>
  <c r="D495" i="6"/>
  <c r="D496" i="6"/>
  <c r="D497" i="6"/>
  <c r="D498" i="6"/>
  <c r="D499" i="6"/>
  <c r="E499" i="6" s="1"/>
  <c r="D500" i="6"/>
  <c r="E500" i="6" s="1"/>
  <c r="D501" i="6"/>
  <c r="E501" i="6" s="1"/>
  <c r="D502" i="6"/>
  <c r="E502" i="6" s="1"/>
  <c r="D503" i="6"/>
  <c r="E503" i="6" s="1"/>
  <c r="D504" i="6"/>
  <c r="E504" i="6" s="1"/>
  <c r="D505" i="6"/>
  <c r="E505" i="6" s="1"/>
  <c r="D506" i="6"/>
  <c r="E506" i="6" s="1"/>
  <c r="D507" i="6"/>
  <c r="D508" i="6"/>
  <c r="D509" i="6"/>
  <c r="D510" i="6"/>
  <c r="D511" i="6"/>
  <c r="D512" i="6"/>
  <c r="D513" i="6"/>
  <c r="D514" i="6"/>
  <c r="D515" i="6"/>
  <c r="D516" i="6"/>
  <c r="E516" i="6" s="1"/>
  <c r="D517" i="6"/>
  <c r="E517" i="6" s="1"/>
  <c r="D518" i="6"/>
  <c r="E518" i="6" s="1"/>
  <c r="D519" i="6"/>
  <c r="D520" i="6"/>
  <c r="D521" i="6"/>
  <c r="D522" i="6"/>
  <c r="D523" i="6"/>
  <c r="D524" i="6"/>
  <c r="D525" i="6"/>
  <c r="E525" i="6" s="1"/>
  <c r="D526" i="6"/>
  <c r="E526" i="6" s="1"/>
  <c r="D527" i="6"/>
  <c r="E527" i="6" s="1"/>
  <c r="D528" i="6"/>
  <c r="E528" i="6" s="1"/>
  <c r="D529" i="6"/>
  <c r="E529" i="6" s="1"/>
  <c r="D530" i="6"/>
  <c r="E530" i="6" s="1"/>
  <c r="D531" i="6"/>
  <c r="D532" i="6"/>
  <c r="D533" i="6"/>
  <c r="D534" i="6"/>
  <c r="D535" i="6"/>
  <c r="D536" i="6"/>
  <c r="E536" i="6" s="1"/>
  <c r="D537" i="6"/>
  <c r="E537" i="6" s="1"/>
  <c r="D538" i="6"/>
  <c r="E538" i="6" s="1"/>
  <c r="D539" i="6"/>
  <c r="E539" i="6" s="1"/>
  <c r="D540" i="6"/>
  <c r="E540" i="6" s="1"/>
  <c r="D541" i="6"/>
  <c r="E541" i="6" s="1"/>
  <c r="D542" i="6"/>
  <c r="E542" i="6" s="1"/>
  <c r="D543" i="6"/>
  <c r="D544" i="6"/>
  <c r="D545" i="6"/>
  <c r="D546" i="6"/>
  <c r="D547" i="6"/>
  <c r="D548" i="6"/>
  <c r="E548" i="6" s="1"/>
  <c r="D549" i="6"/>
  <c r="E549" i="6" s="1"/>
  <c r="D550" i="6"/>
  <c r="E550" i="6" s="1"/>
  <c r="D551" i="6"/>
  <c r="E551" i="6" s="1"/>
  <c r="D552" i="6"/>
  <c r="D553" i="6"/>
  <c r="E553" i="6" s="1"/>
  <c r="D554" i="6"/>
  <c r="E554" i="6" s="1"/>
  <c r="D555" i="6"/>
  <c r="E555" i="6" s="1"/>
  <c r="D556" i="6"/>
  <c r="D557" i="6"/>
  <c r="D558" i="6"/>
  <c r="D559" i="6"/>
  <c r="D560" i="6"/>
  <c r="D561" i="6"/>
  <c r="E561" i="6" s="1"/>
  <c r="D562" i="6"/>
  <c r="E562" i="6" s="1"/>
  <c r="D563" i="6"/>
  <c r="E563" i="6" s="1"/>
  <c r="D564" i="6"/>
  <c r="E564" i="6" s="1"/>
  <c r="D565" i="6"/>
  <c r="E565" i="6" s="1"/>
  <c r="D566" i="6"/>
  <c r="E566" i="6" s="1"/>
  <c r="D567" i="6"/>
  <c r="D568" i="6"/>
  <c r="D569" i="6"/>
  <c r="D570" i="6"/>
  <c r="D571" i="6"/>
  <c r="D572" i="6"/>
  <c r="D573" i="6"/>
  <c r="E573" i="6" s="1"/>
  <c r="D574" i="6"/>
  <c r="E574" i="6" s="1"/>
  <c r="D575" i="6"/>
  <c r="E575" i="6" s="1"/>
  <c r="D576" i="6"/>
  <c r="E576" i="6" s="1"/>
  <c r="D577" i="6"/>
  <c r="E577" i="6" s="1"/>
  <c r="D578" i="6"/>
  <c r="E578" i="6" s="1"/>
  <c r="D579" i="6"/>
  <c r="D580" i="6"/>
  <c r="D581" i="6"/>
  <c r="D582" i="6"/>
  <c r="D583" i="6"/>
  <c r="E583" i="6" s="1"/>
  <c r="D584" i="6"/>
  <c r="E584" i="6" s="1"/>
  <c r="D585" i="6"/>
  <c r="E585" i="6" s="1"/>
  <c r="D586" i="6"/>
  <c r="E586" i="6" s="1"/>
  <c r="D587" i="6"/>
  <c r="E587" i="6" s="1"/>
  <c r="D588" i="6"/>
  <c r="E588" i="6" s="1"/>
  <c r="D589" i="6"/>
  <c r="E589" i="6" s="1"/>
  <c r="D590" i="6"/>
  <c r="E590" i="6" s="1"/>
  <c r="D591" i="6"/>
  <c r="E591" i="6" s="1"/>
  <c r="D592" i="6"/>
  <c r="D593" i="6"/>
  <c r="D594" i="6"/>
  <c r="D595" i="6"/>
  <c r="D596" i="6"/>
  <c r="D597" i="6"/>
  <c r="E597" i="6" s="1"/>
  <c r="D598" i="6"/>
  <c r="E598" i="6" s="1"/>
  <c r="D599" i="6"/>
  <c r="E599" i="6" s="1"/>
  <c r="D600" i="6"/>
  <c r="E600" i="6" s="1"/>
  <c r="D601" i="6"/>
  <c r="E601" i="6" s="1"/>
  <c r="D602" i="6"/>
  <c r="E602" i="6" s="1"/>
  <c r="D603" i="6"/>
  <c r="D604" i="6"/>
  <c r="D605" i="6"/>
  <c r="D606" i="6"/>
  <c r="D607" i="6"/>
  <c r="D608" i="6"/>
  <c r="D609" i="6"/>
  <c r="E609" i="6" s="1"/>
  <c r="D610" i="6"/>
  <c r="D611" i="6"/>
  <c r="E611" i="6" s="1"/>
  <c r="D612" i="6"/>
  <c r="E612" i="6" s="1"/>
  <c r="D613" i="6"/>
  <c r="E613" i="6" s="1"/>
  <c r="D614" i="6"/>
  <c r="E614" i="6" s="1"/>
  <c r="D615" i="6"/>
  <c r="D616" i="6"/>
  <c r="D617" i="6"/>
  <c r="D618" i="6"/>
  <c r="D619" i="6"/>
  <c r="D620" i="6"/>
  <c r="E620" i="6" s="1"/>
  <c r="D621" i="6"/>
  <c r="E621" i="6" s="1"/>
  <c r="D622" i="6"/>
  <c r="E622" i="6" s="1"/>
  <c r="D623" i="6"/>
  <c r="E623" i="6" s="1"/>
  <c r="D624" i="6"/>
  <c r="E624" i="6" s="1"/>
  <c r="D625" i="6"/>
  <c r="E625" i="6" s="1"/>
  <c r="D626" i="6"/>
  <c r="E626" i="6" s="1"/>
  <c r="D627" i="6"/>
  <c r="E627" i="6" s="1"/>
  <c r="D628" i="6"/>
  <c r="D629" i="6"/>
  <c r="D630" i="6"/>
  <c r="D631" i="6"/>
  <c r="E631" i="6" s="1"/>
  <c r="D632" i="6"/>
  <c r="D633" i="6"/>
  <c r="E633" i="6" s="1"/>
  <c r="D634" i="6"/>
  <c r="E634" i="6" s="1"/>
  <c r="D635" i="6"/>
  <c r="E635" i="6" s="1"/>
  <c r="D636" i="6"/>
  <c r="E636" i="6" s="1"/>
  <c r="D637" i="6"/>
  <c r="D638" i="6"/>
  <c r="E638" i="6" s="1"/>
  <c r="D639" i="6"/>
  <c r="D640" i="6"/>
  <c r="D641" i="6"/>
  <c r="D642" i="6"/>
  <c r="D643" i="6"/>
  <c r="E643" i="6" s="1"/>
  <c r="D644" i="6"/>
  <c r="E644" i="6" s="1"/>
  <c r="D645" i="6"/>
  <c r="E645" i="6" s="1"/>
  <c r="D646" i="6"/>
  <c r="E646" i="6" s="1"/>
  <c r="D647" i="6"/>
  <c r="E647" i="6" s="1"/>
  <c r="D648" i="6"/>
  <c r="E648" i="6" s="1"/>
  <c r="D649" i="6"/>
  <c r="E649" i="6" s="1"/>
  <c r="D650" i="6"/>
  <c r="E650" i="6" s="1"/>
  <c r="D651" i="6"/>
  <c r="D652" i="6"/>
  <c r="D653" i="6"/>
  <c r="D654" i="6"/>
  <c r="D655" i="6"/>
  <c r="D656" i="6"/>
  <c r="D657" i="6"/>
  <c r="E657" i="6" s="1"/>
  <c r="D658" i="6"/>
  <c r="E658" i="6" s="1"/>
  <c r="D659" i="6"/>
  <c r="E659" i="6" s="1"/>
  <c r="D660" i="6"/>
  <c r="E660" i="6" s="1"/>
  <c r="D661" i="6"/>
  <c r="D662" i="6"/>
  <c r="E662" i="6" s="1"/>
  <c r="D663" i="6"/>
  <c r="E663" i="6" s="1"/>
  <c r="D664" i="6"/>
  <c r="D665" i="6"/>
  <c r="D666" i="6"/>
  <c r="D667" i="6"/>
  <c r="D668" i="6"/>
  <c r="D669" i="6"/>
  <c r="E669" i="6" s="1"/>
  <c r="D670" i="6"/>
  <c r="D671" i="6"/>
  <c r="E671" i="6" s="1"/>
  <c r="D672" i="6"/>
  <c r="E672" i="6" s="1"/>
  <c r="D673" i="6"/>
  <c r="E673" i="6" s="1"/>
  <c r="D674" i="6"/>
  <c r="E674" i="6" s="1"/>
  <c r="D675" i="6"/>
  <c r="D676" i="6"/>
  <c r="D677" i="6"/>
  <c r="D678" i="6"/>
  <c r="D679" i="6"/>
  <c r="D680" i="6"/>
  <c r="D681" i="6"/>
  <c r="E681" i="6" s="1"/>
  <c r="D682" i="6"/>
  <c r="D683" i="6"/>
  <c r="E683" i="6" s="1"/>
  <c r="D684" i="6"/>
  <c r="E684" i="6" s="1"/>
  <c r="D685" i="6"/>
  <c r="E685" i="6" s="1"/>
  <c r="D686" i="6"/>
  <c r="E686" i="6" s="1"/>
  <c r="D687" i="6"/>
  <c r="E687" i="6" s="1"/>
  <c r="D688" i="6"/>
  <c r="D689" i="6"/>
  <c r="D690" i="6"/>
  <c r="D691" i="6"/>
  <c r="E691" i="6" s="1"/>
  <c r="D692" i="6"/>
  <c r="E692" i="6" s="1"/>
  <c r="D693" i="6"/>
  <c r="E693" i="6" s="1"/>
  <c r="D694" i="6"/>
  <c r="E694" i="6" s="1"/>
  <c r="D695" i="6"/>
  <c r="E695" i="6" s="1"/>
  <c r="D696" i="6"/>
  <c r="E696" i="6" s="1"/>
  <c r="D697" i="6"/>
  <c r="E697" i="6" s="1"/>
  <c r="D698" i="6"/>
  <c r="E698" i="6" s="1"/>
  <c r="D699" i="6"/>
  <c r="E699" i="6" s="1"/>
  <c r="D700" i="6"/>
  <c r="D701" i="6"/>
  <c r="D702" i="6"/>
  <c r="D703" i="6"/>
  <c r="E703" i="6" s="1"/>
  <c r="D704" i="6"/>
  <c r="E704" i="6" s="1"/>
  <c r="D705" i="6"/>
  <c r="D706" i="6"/>
  <c r="D707" i="6"/>
  <c r="E707" i="6" s="1"/>
  <c r="D708" i="6"/>
  <c r="E708" i="6" s="1"/>
  <c r="D709" i="6"/>
  <c r="D710" i="6"/>
  <c r="E710" i="6" s="1"/>
  <c r="D711" i="6"/>
  <c r="D712" i="6"/>
  <c r="D713" i="6"/>
  <c r="D714" i="6"/>
  <c r="D715" i="6"/>
  <c r="D716" i="6"/>
  <c r="D717" i="6"/>
  <c r="E717" i="6" s="1"/>
  <c r="D718" i="6"/>
  <c r="D719" i="6"/>
  <c r="D720" i="6"/>
  <c r="E720" i="6" s="1"/>
  <c r="D721" i="6"/>
  <c r="E721" i="6" s="1"/>
  <c r="D722" i="6"/>
  <c r="E722" i="6" s="1"/>
  <c r="D723" i="6"/>
  <c r="D724" i="6"/>
  <c r="D725" i="6"/>
  <c r="D726" i="6"/>
  <c r="D727" i="6"/>
  <c r="D728" i="6"/>
  <c r="D729" i="6"/>
  <c r="E729" i="6" s="1"/>
  <c r="D730" i="6"/>
  <c r="D731" i="6"/>
  <c r="D732" i="6"/>
  <c r="E732" i="6" s="1"/>
  <c r="D733" i="6"/>
  <c r="E733" i="6" s="1"/>
  <c r="D734" i="6"/>
  <c r="E734" i="6" s="1"/>
  <c r="D735" i="6"/>
  <c r="D736" i="6"/>
  <c r="D737" i="6"/>
  <c r="D738" i="6"/>
  <c r="D739" i="6"/>
  <c r="E739" i="6" s="1"/>
  <c r="D740" i="6"/>
  <c r="D741" i="6"/>
  <c r="E741" i="6" s="1"/>
  <c r="D742" i="6"/>
  <c r="E742" i="6" s="1"/>
  <c r="D743" i="6"/>
  <c r="E743" i="6" s="1"/>
  <c r="D744" i="6"/>
  <c r="E744" i="6" s="1"/>
  <c r="D745" i="6"/>
  <c r="E745" i="6" s="1"/>
  <c r="D746" i="6"/>
  <c r="E746" i="6" s="1"/>
  <c r="D747" i="6"/>
  <c r="D748" i="6"/>
  <c r="D749" i="6"/>
  <c r="D750" i="6"/>
  <c r="D751" i="6"/>
  <c r="E751" i="6" s="1"/>
  <c r="D752" i="6"/>
  <c r="E752" i="6" s="1"/>
  <c r="D753" i="6"/>
  <c r="E753" i="6" s="1"/>
  <c r="D754" i="6"/>
  <c r="E754" i="6" s="1"/>
  <c r="D755" i="6"/>
  <c r="E755" i="6" s="1"/>
  <c r="D756" i="6"/>
  <c r="D757" i="6"/>
  <c r="E757" i="6" s="1"/>
  <c r="D758" i="6"/>
  <c r="E758" i="6" s="1"/>
  <c r="D759" i="6"/>
  <c r="E759" i="6" s="1"/>
  <c r="D760" i="6"/>
  <c r="D761" i="6"/>
  <c r="D762" i="6"/>
  <c r="D763" i="6"/>
  <c r="D764" i="6"/>
  <c r="D765" i="6"/>
  <c r="D766" i="6"/>
  <c r="D767" i="6"/>
  <c r="D768" i="6"/>
  <c r="E768" i="6" s="1"/>
  <c r="D769" i="6"/>
  <c r="E769" i="6" s="1"/>
  <c r="D770" i="6"/>
  <c r="E770" i="6" s="1"/>
  <c r="D771" i="6"/>
  <c r="D772" i="6"/>
  <c r="D773" i="6"/>
  <c r="D774" i="6"/>
  <c r="D775" i="6"/>
  <c r="D776" i="6"/>
  <c r="D777" i="6"/>
  <c r="E777" i="6" s="1"/>
  <c r="D778" i="6"/>
  <c r="E778" i="6" s="1"/>
  <c r="D779" i="6"/>
  <c r="E779" i="6" s="1"/>
  <c r="D780" i="6"/>
  <c r="E780" i="6" s="1"/>
  <c r="D781" i="6"/>
  <c r="D782" i="6"/>
  <c r="E782" i="6" s="1"/>
  <c r="D783" i="6"/>
  <c r="E783" i="6" s="1"/>
  <c r="D784" i="6"/>
  <c r="D785" i="6"/>
  <c r="D786" i="6"/>
  <c r="D787" i="6"/>
  <c r="D788" i="6"/>
  <c r="E788" i="6" s="1"/>
  <c r="D789" i="6"/>
  <c r="D790" i="6"/>
  <c r="E790" i="6" s="1"/>
  <c r="D791" i="6"/>
  <c r="E791" i="6" s="1"/>
  <c r="D792" i="6"/>
  <c r="E792" i="6" s="1"/>
  <c r="D793" i="6"/>
  <c r="E793" i="6" s="1"/>
  <c r="D794" i="6"/>
  <c r="E794" i="6" s="1"/>
  <c r="D795" i="6"/>
  <c r="D796" i="6"/>
  <c r="D797" i="6"/>
  <c r="D798" i="6"/>
  <c r="D799" i="6"/>
  <c r="D800" i="6"/>
  <c r="E800" i="6" s="1"/>
  <c r="D801" i="6"/>
  <c r="E801" i="6" s="1"/>
  <c r="D802" i="6"/>
  <c r="E802" i="6" s="1"/>
  <c r="D803" i="6"/>
  <c r="D804" i="6"/>
  <c r="E804" i="6" s="1"/>
  <c r="D805" i="6"/>
  <c r="D806" i="6"/>
  <c r="E806" i="6" s="1"/>
  <c r="D807" i="6"/>
  <c r="D808" i="6"/>
  <c r="D809" i="6"/>
  <c r="D810" i="6"/>
  <c r="D811" i="6"/>
  <c r="D812" i="6"/>
  <c r="D813" i="6"/>
  <c r="E813" i="6" s="1"/>
  <c r="D814" i="6"/>
  <c r="E814" i="6" s="1"/>
  <c r="D815" i="6"/>
  <c r="E815" i="6" s="1"/>
  <c r="D816" i="6"/>
  <c r="E816" i="6" s="1"/>
  <c r="D817" i="6"/>
  <c r="D818" i="6"/>
  <c r="D819" i="6"/>
  <c r="E819" i="6" s="1"/>
  <c r="D820" i="6"/>
  <c r="D821" i="6"/>
  <c r="D822" i="6"/>
  <c r="D823" i="6"/>
  <c r="D824" i="6"/>
  <c r="D825" i="6"/>
  <c r="E825" i="6" s="1"/>
  <c r="D826" i="6"/>
  <c r="E826" i="6" s="1"/>
  <c r="D827" i="6"/>
  <c r="E827" i="6" s="1"/>
  <c r="D828" i="6"/>
  <c r="D829" i="6"/>
  <c r="D830" i="6"/>
  <c r="E830" i="6" s="1"/>
  <c r="D831" i="6"/>
  <c r="D832" i="6"/>
  <c r="D833" i="6"/>
  <c r="D834" i="6"/>
  <c r="D835" i="6"/>
  <c r="E835" i="6" s="1"/>
  <c r="D836" i="6"/>
  <c r="D837" i="6"/>
  <c r="E837" i="6" s="1"/>
  <c r="D838" i="6"/>
  <c r="D839" i="6"/>
  <c r="E839" i="6" s="1"/>
  <c r="D840" i="6"/>
  <c r="E840" i="6" s="1"/>
  <c r="D841" i="6"/>
  <c r="E841" i="6" s="1"/>
  <c r="D842" i="6"/>
  <c r="E842" i="6" s="1"/>
  <c r="D843" i="6"/>
  <c r="E843" i="6" s="1"/>
  <c r="D844" i="6"/>
  <c r="D845" i="6"/>
  <c r="D846" i="6"/>
  <c r="D847" i="6"/>
  <c r="D848" i="6"/>
  <c r="D849" i="6"/>
  <c r="E849" i="6" s="1"/>
  <c r="D850" i="6"/>
  <c r="E850" i="6" s="1"/>
  <c r="D851" i="6"/>
  <c r="E851" i="6" s="1"/>
  <c r="D852" i="6"/>
  <c r="E852" i="6" s="1"/>
  <c r="D853" i="6"/>
  <c r="E853" i="6" s="1"/>
  <c r="D854" i="6"/>
  <c r="E854" i="6" s="1"/>
  <c r="D855" i="6"/>
  <c r="E855" i="6" s="1"/>
  <c r="D856" i="6"/>
  <c r="D857" i="6"/>
  <c r="D858" i="6"/>
  <c r="D859" i="6"/>
  <c r="D860" i="6"/>
  <c r="E860" i="6" s="1"/>
  <c r="D861" i="6"/>
  <c r="E861" i="6" s="1"/>
  <c r="D862" i="6"/>
  <c r="D863" i="6"/>
  <c r="E863" i="6" s="1"/>
  <c r="D864" i="6"/>
  <c r="E864" i="6" s="1"/>
  <c r="D865" i="6"/>
  <c r="E865" i="6" s="1"/>
  <c r="D866" i="6"/>
  <c r="E866" i="6" s="1"/>
  <c r="D867" i="6"/>
  <c r="E867" i="6" s="1"/>
  <c r="D868" i="6"/>
  <c r="D869" i="6"/>
  <c r="D870" i="6"/>
  <c r="D871" i="6"/>
  <c r="E871" i="6" s="1"/>
  <c r="D872" i="6"/>
  <c r="E872" i="6" s="1"/>
  <c r="D873" i="6"/>
  <c r="E873" i="6" s="1"/>
  <c r="D874" i="6"/>
  <c r="E874" i="6" s="1"/>
  <c r="D875" i="6"/>
  <c r="E875" i="6" s="1"/>
  <c r="D876" i="6"/>
  <c r="E876" i="6" s="1"/>
  <c r="D877" i="6"/>
  <c r="E877" i="6" s="1"/>
  <c r="D878" i="6"/>
  <c r="E878" i="6" s="1"/>
  <c r="D879" i="6"/>
  <c r="E879" i="6" s="1"/>
  <c r="D880" i="6"/>
  <c r="D881" i="6"/>
  <c r="D882" i="6"/>
  <c r="D883" i="6"/>
  <c r="D884" i="6"/>
  <c r="E884" i="6" s="1"/>
  <c r="D885" i="6"/>
  <c r="E885" i="6" s="1"/>
  <c r="D886" i="6"/>
  <c r="E886" i="6" s="1"/>
  <c r="D887" i="6"/>
  <c r="E887" i="6" s="1"/>
  <c r="D888" i="6"/>
  <c r="E888" i="6" s="1"/>
  <c r="D889" i="6"/>
  <c r="E889" i="6" s="1"/>
  <c r="D890" i="6"/>
  <c r="E890" i="6" s="1"/>
  <c r="D891" i="6"/>
  <c r="D892" i="6"/>
  <c r="D893" i="6"/>
  <c r="D894" i="6"/>
  <c r="D895" i="6"/>
  <c r="D896" i="6"/>
  <c r="D897" i="6"/>
  <c r="E897" i="6" s="1"/>
  <c r="D898" i="6"/>
  <c r="E898" i="6" s="1"/>
  <c r="D899" i="6"/>
  <c r="E899" i="6" s="1"/>
  <c r="D900" i="6"/>
  <c r="E900" i="6" s="1"/>
  <c r="D901" i="6"/>
  <c r="E901" i="6" s="1"/>
  <c r="D902" i="6"/>
  <c r="E902" i="6" s="1"/>
  <c r="D903" i="6"/>
  <c r="D904" i="6"/>
  <c r="D905" i="6"/>
  <c r="D906" i="6"/>
  <c r="D907" i="6"/>
  <c r="E907" i="6" s="1"/>
  <c r="D908" i="6"/>
  <c r="E908" i="6" s="1"/>
  <c r="D909" i="6"/>
  <c r="E909" i="6" s="1"/>
  <c r="D910" i="6"/>
  <c r="E910" i="6" s="1"/>
  <c r="D911" i="6"/>
  <c r="E911" i="6" s="1"/>
  <c r="D912" i="6"/>
  <c r="E912" i="6" s="1"/>
  <c r="D913" i="6"/>
  <c r="E913" i="6" s="1"/>
  <c r="D914" i="6"/>
  <c r="E914" i="6" s="1"/>
  <c r="D915" i="6"/>
  <c r="E915" i="6" s="1"/>
  <c r="D916" i="6"/>
  <c r="D917" i="6"/>
  <c r="D918" i="6"/>
  <c r="D919" i="6"/>
  <c r="D920" i="6"/>
  <c r="E920" i="6" s="1"/>
  <c r="D921" i="6"/>
  <c r="E921" i="6" s="1"/>
  <c r="D922" i="6"/>
  <c r="E922" i="6" s="1"/>
  <c r="D923" i="6"/>
  <c r="E923" i="6" s="1"/>
  <c r="D924" i="6"/>
  <c r="E924" i="6" s="1"/>
  <c r="D925" i="6"/>
  <c r="E925" i="6" s="1"/>
  <c r="D926" i="6"/>
  <c r="E926" i="6" s="1"/>
  <c r="D927" i="6"/>
  <c r="D928" i="6"/>
  <c r="D929" i="6"/>
  <c r="D930" i="6"/>
  <c r="D931" i="6"/>
  <c r="E931" i="6" s="1"/>
  <c r="D932" i="6"/>
  <c r="D933" i="6"/>
  <c r="E933" i="6" s="1"/>
  <c r="D934" i="6"/>
  <c r="E934" i="6" s="1"/>
  <c r="D935" i="6"/>
  <c r="E935" i="6" s="1"/>
  <c r="D936" i="6"/>
  <c r="E936" i="6" s="1"/>
  <c r="D937" i="6"/>
  <c r="E937" i="6" s="1"/>
  <c r="D938" i="6"/>
  <c r="E938" i="6" s="1"/>
  <c r="D939" i="6"/>
  <c r="D940" i="6"/>
  <c r="D941" i="6"/>
  <c r="D942" i="6"/>
  <c r="D943" i="6"/>
  <c r="D944" i="6"/>
  <c r="D945" i="6"/>
  <c r="E945" i="6" s="1"/>
  <c r="D946" i="6"/>
  <c r="E946" i="6" s="1"/>
  <c r="D947" i="6"/>
  <c r="E947" i="6" s="1"/>
  <c r="D948" i="6"/>
  <c r="E948" i="6" s="1"/>
  <c r="D949" i="6"/>
  <c r="E949" i="6" s="1"/>
  <c r="D950" i="6"/>
  <c r="E950" i="6" s="1"/>
  <c r="D951" i="6"/>
  <c r="E951" i="6" s="1"/>
  <c r="D952" i="6"/>
  <c r="D953" i="6"/>
  <c r="D954" i="6"/>
  <c r="D955" i="6"/>
  <c r="D956" i="6"/>
  <c r="E956" i="6" s="1"/>
  <c r="D957" i="6"/>
  <c r="E957" i="6" s="1"/>
  <c r="D958" i="6"/>
  <c r="E958" i="6" s="1"/>
  <c r="D959" i="6"/>
  <c r="E959" i="6" s="1"/>
  <c r="D960" i="6"/>
  <c r="E960" i="6" s="1"/>
  <c r="D961" i="6"/>
  <c r="E961" i="6" s="1"/>
  <c r="D962" i="6"/>
  <c r="E962" i="6" s="1"/>
  <c r="D963" i="6"/>
  <c r="D964" i="6"/>
  <c r="D965" i="6"/>
  <c r="D966" i="6"/>
  <c r="D967" i="6"/>
  <c r="D968" i="6"/>
  <c r="D969" i="6"/>
  <c r="E969" i="6" s="1"/>
  <c r="D970" i="6"/>
  <c r="E970" i="6" s="1"/>
  <c r="D971" i="6"/>
  <c r="E971" i="6" s="1"/>
  <c r="D972" i="6"/>
  <c r="E972" i="6" s="1"/>
  <c r="D973" i="6"/>
  <c r="E973" i="6" s="1"/>
  <c r="D974" i="6"/>
  <c r="E974" i="6" s="1"/>
  <c r="D975" i="6"/>
  <c r="D976" i="6"/>
  <c r="D977" i="6"/>
  <c r="D978" i="6"/>
  <c r="D979" i="6"/>
  <c r="D980" i="6"/>
  <c r="E980" i="6" s="1"/>
  <c r="D981" i="6"/>
  <c r="E981" i="6" s="1"/>
  <c r="D982" i="6"/>
  <c r="E982" i="6" s="1"/>
  <c r="D983" i="6"/>
  <c r="E983" i="6" s="1"/>
  <c r="D984" i="6"/>
  <c r="E984" i="6" s="1"/>
  <c r="D985" i="6"/>
  <c r="E985" i="6" s="1"/>
  <c r="D986" i="6"/>
  <c r="E986" i="6" s="1"/>
  <c r="D987" i="6"/>
  <c r="D988" i="6"/>
  <c r="D989" i="6"/>
  <c r="D990" i="6"/>
  <c r="D991" i="6"/>
  <c r="D992" i="6"/>
  <c r="D993" i="6"/>
  <c r="E993" i="6" s="1"/>
  <c r="D994" i="6"/>
  <c r="D995" i="6"/>
  <c r="D996" i="6"/>
  <c r="E996" i="6" s="1"/>
  <c r="D997" i="6"/>
  <c r="E997" i="6" s="1"/>
  <c r="D998" i="6"/>
  <c r="E998" i="6" s="1"/>
  <c r="D999" i="6"/>
  <c r="D1000" i="6"/>
  <c r="D1001" i="6"/>
  <c r="D1002" i="6"/>
  <c r="D1003" i="6"/>
  <c r="E1003" i="6" s="1"/>
  <c r="D1004" i="6"/>
  <c r="E1004" i="6" s="1"/>
  <c r="D1005" i="6"/>
  <c r="E1005" i="6" s="1"/>
  <c r="D1006" i="6"/>
  <c r="E1006" i="6" s="1"/>
  <c r="D1007" i="6"/>
  <c r="E1007" i="6" s="1"/>
  <c r="D1008" i="6"/>
  <c r="E1008" i="6" s="1"/>
  <c r="D1009" i="6"/>
  <c r="D1010" i="6"/>
  <c r="E1010" i="6" s="1"/>
  <c r="D1011" i="6"/>
  <c r="D1012" i="6"/>
  <c r="D1013" i="6"/>
  <c r="D1014" i="6"/>
  <c r="D1015" i="6"/>
  <c r="D1016" i="6"/>
  <c r="D1017" i="6"/>
  <c r="E1017" i="6" s="1"/>
  <c r="D1018" i="6"/>
  <c r="D1019" i="6"/>
  <c r="E1019" i="6" s="1"/>
  <c r="D1020" i="6"/>
  <c r="E1020" i="6" s="1"/>
  <c r="D1021" i="6"/>
  <c r="E1021" i="6" s="1"/>
  <c r="D1022" i="6"/>
  <c r="E1022" i="6" s="1"/>
  <c r="D1023" i="6"/>
  <c r="E1023" i="6" s="1"/>
  <c r="D1024" i="6"/>
  <c r="D1025" i="6"/>
  <c r="D1026" i="6"/>
  <c r="D1027" i="6"/>
  <c r="D1028" i="6"/>
  <c r="D1029" i="6"/>
  <c r="E1029" i="6" s="1"/>
  <c r="D1030" i="6"/>
  <c r="D1031" i="6"/>
  <c r="D1032" i="6"/>
  <c r="D1033" i="6"/>
  <c r="D1034" i="6"/>
  <c r="E1034" i="6" s="1"/>
  <c r="D1035" i="6"/>
  <c r="D1036" i="6"/>
  <c r="D1037" i="6"/>
  <c r="D1038" i="6"/>
  <c r="D1039" i="6"/>
  <c r="E1039" i="6" s="1"/>
  <c r="D1040" i="6"/>
  <c r="E1040" i="6" s="1"/>
  <c r="D1041" i="6"/>
  <c r="E1041" i="6" s="1"/>
  <c r="D1042" i="6"/>
  <c r="E1042" i="6" s="1"/>
  <c r="D1043" i="6"/>
  <c r="E1043" i="6" s="1"/>
  <c r="D1044" i="6"/>
  <c r="D1045" i="6"/>
  <c r="D1046" i="6"/>
  <c r="E1046" i="6" s="1"/>
  <c r="D1047" i="6"/>
  <c r="E1047" i="6" s="1"/>
  <c r="D1048" i="6"/>
  <c r="D1049" i="6"/>
  <c r="D1050" i="6"/>
  <c r="D1051" i="6"/>
  <c r="D1052" i="6"/>
  <c r="D1053" i="6"/>
  <c r="D1054" i="6"/>
  <c r="D1055" i="6"/>
  <c r="D1056" i="6"/>
  <c r="E1056" i="6" s="1"/>
  <c r="D1057" i="6"/>
  <c r="E1057" i="6" s="1"/>
  <c r="D1058" i="6"/>
  <c r="E1058" i="6" s="1"/>
  <c r="D1059" i="6"/>
  <c r="E1059" i="6" s="1"/>
  <c r="D1060" i="6"/>
  <c r="D1061" i="6"/>
  <c r="D1062" i="6"/>
  <c r="D1063" i="6"/>
  <c r="D1064" i="6"/>
  <c r="D1065" i="6"/>
  <c r="E1065" i="6" s="1"/>
  <c r="D1066" i="6"/>
  <c r="D1067" i="6"/>
  <c r="D1068" i="6"/>
  <c r="E1068" i="6" s="1"/>
  <c r="D1069" i="6"/>
  <c r="E1069" i="6" s="1"/>
  <c r="D1070" i="6"/>
  <c r="E1070" i="6" s="1"/>
  <c r="D1071" i="6"/>
  <c r="E1071" i="6" s="1"/>
  <c r="D1072" i="6"/>
  <c r="D1073" i="6"/>
  <c r="D1074" i="6"/>
  <c r="D1075" i="6"/>
  <c r="D1076" i="6"/>
  <c r="E1076" i="6" s="1"/>
  <c r="D1077" i="6"/>
  <c r="E1077" i="6" s="1"/>
  <c r="D1078" i="6"/>
  <c r="E1078" i="6" s="1"/>
  <c r="D1079" i="6"/>
  <c r="E1079" i="6" s="1"/>
  <c r="D1080" i="6"/>
  <c r="E1080" i="6" s="1"/>
  <c r="D1081" i="6"/>
  <c r="E1081" i="6" s="1"/>
  <c r="D1082" i="6"/>
  <c r="E1082" i="6" s="1"/>
  <c r="D1083" i="6"/>
  <c r="D1084" i="6"/>
  <c r="D1085" i="6"/>
  <c r="D1086" i="6"/>
  <c r="D1087" i="6"/>
  <c r="E1087" i="6" s="1"/>
  <c r="D1088" i="6"/>
  <c r="E1088" i="6" s="1"/>
  <c r="D1089" i="6"/>
  <c r="E1089" i="6" s="1"/>
  <c r="D1090" i="6"/>
  <c r="E1090" i="6" s="1"/>
  <c r="D1091" i="6"/>
  <c r="E1091" i="6" s="1"/>
  <c r="D1092" i="6"/>
  <c r="E1092" i="6" s="1"/>
  <c r="D1093" i="6"/>
  <c r="E1093" i="6" s="1"/>
  <c r="D1094" i="6"/>
  <c r="E1094" i="6" s="1"/>
  <c r="D1095" i="6"/>
  <c r="D1096" i="6"/>
  <c r="D1097" i="6"/>
  <c r="D1098" i="6"/>
  <c r="D1099" i="6"/>
  <c r="D1100" i="6"/>
  <c r="D1101" i="6"/>
  <c r="D1102" i="6"/>
  <c r="D1103" i="6"/>
  <c r="D1104" i="6"/>
  <c r="E1104" i="6" s="1"/>
  <c r="D1105" i="6"/>
  <c r="D1106" i="6"/>
  <c r="E1106" i="6" s="1"/>
  <c r="D1107" i="6"/>
  <c r="E1107" i="6" s="1"/>
  <c r="D1108" i="6"/>
  <c r="D1109" i="6"/>
  <c r="D1110" i="6"/>
  <c r="D1111" i="6"/>
  <c r="D1112" i="6"/>
  <c r="D1113" i="6"/>
  <c r="E1113" i="6" s="1"/>
  <c r="D1114" i="6"/>
  <c r="E1114" i="6" s="1"/>
  <c r="D1115" i="6"/>
  <c r="E1115" i="6" s="1"/>
  <c r="D1116" i="6"/>
  <c r="E1116" i="6" s="1"/>
  <c r="D1117" i="6"/>
  <c r="E1117" i="6" s="1"/>
  <c r="D1118" i="6"/>
  <c r="E1118" i="6" s="1"/>
  <c r="D1119" i="6"/>
  <c r="D1120" i="6"/>
  <c r="D1121" i="6"/>
  <c r="D1122" i="6"/>
  <c r="D1123" i="6"/>
  <c r="D1124" i="6"/>
  <c r="D1125" i="6"/>
  <c r="E1125" i="6" s="1"/>
  <c r="D1126" i="6"/>
  <c r="E1126" i="6" s="1"/>
  <c r="D1127" i="6"/>
  <c r="E1127" i="6" s="1"/>
  <c r="D1128" i="6"/>
  <c r="E1128" i="6" s="1"/>
  <c r="D1129" i="6"/>
  <c r="E1129" i="6" s="1"/>
  <c r="D1130" i="6"/>
  <c r="E1130" i="6" s="1"/>
  <c r="D1131" i="6"/>
  <c r="E1131" i="6" s="1"/>
  <c r="D1132" i="6"/>
  <c r="D1133" i="6"/>
  <c r="D1134" i="6"/>
  <c r="D1135" i="6"/>
  <c r="D1136" i="6"/>
  <c r="E1136" i="6" s="1"/>
  <c r="D1137" i="6"/>
  <c r="E1137" i="6" s="1"/>
  <c r="D1138" i="6"/>
  <c r="E1138" i="6" s="1"/>
  <c r="D1139" i="6"/>
  <c r="E1139" i="6" s="1"/>
  <c r="D1140" i="6"/>
  <c r="E1140" i="6" s="1"/>
  <c r="D1141" i="6"/>
  <c r="E1141" i="6" s="1"/>
  <c r="D1142" i="6"/>
  <c r="E1142" i="6" s="1"/>
  <c r="D1143" i="6"/>
  <c r="D1144" i="6"/>
  <c r="D1145" i="6"/>
  <c r="D1146" i="6"/>
  <c r="D1147" i="6"/>
  <c r="D1148" i="6"/>
  <c r="D1149" i="6"/>
  <c r="E1149" i="6" s="1"/>
  <c r="D1150" i="6"/>
  <c r="E1150" i="6" s="1"/>
  <c r="D1151" i="6"/>
  <c r="E1151" i="6" s="1"/>
  <c r="D1152" i="6"/>
  <c r="E1152" i="6" s="1"/>
  <c r="D1153" i="6"/>
  <c r="E1153" i="6" s="1"/>
  <c r="D1154" i="6"/>
  <c r="E1154" i="6" s="1"/>
  <c r="D1155" i="6"/>
  <c r="D1156" i="6"/>
  <c r="D1157" i="6"/>
  <c r="D1158" i="6"/>
  <c r="D1159" i="6"/>
  <c r="D1160" i="6"/>
  <c r="D1161" i="6"/>
  <c r="D1162" i="6"/>
  <c r="D1163" i="6"/>
  <c r="E1163" i="6" s="1"/>
  <c r="D1164" i="6"/>
  <c r="E1164" i="6" s="1"/>
  <c r="D1165" i="6"/>
  <c r="E1165" i="6" s="1"/>
  <c r="D1166" i="6"/>
  <c r="E1166" i="6" s="1"/>
  <c r="D1167" i="6"/>
  <c r="E1167" i="6" s="1"/>
  <c r="D1168" i="6"/>
  <c r="D1169" i="6"/>
  <c r="D1170" i="6"/>
  <c r="D1171" i="6"/>
  <c r="E1171" i="6" s="1"/>
  <c r="D1172" i="6"/>
  <c r="D1173" i="6"/>
  <c r="E1173" i="6" s="1"/>
  <c r="D1174" i="6"/>
  <c r="E1174" i="6" s="1"/>
  <c r="D1175" i="6"/>
  <c r="E1175" i="6" s="1"/>
  <c r="D1176" i="6"/>
  <c r="E1176" i="6" s="1"/>
  <c r="D1177" i="6"/>
  <c r="E1177" i="6" s="1"/>
  <c r="D1178" i="6"/>
  <c r="E1178" i="6" s="1"/>
  <c r="D1179" i="6"/>
  <c r="E1179" i="6" s="1"/>
  <c r="D1180" i="6"/>
  <c r="D1181" i="6"/>
  <c r="D1182" i="6"/>
  <c r="D1183" i="6"/>
  <c r="D1184" i="6"/>
  <c r="D1185" i="6"/>
  <c r="E1185" i="6" s="1"/>
  <c r="D1186" i="6"/>
  <c r="D1187" i="6"/>
  <c r="E1187" i="6" s="1"/>
  <c r="D1188" i="6"/>
  <c r="E1188" i="6" s="1"/>
  <c r="D1189" i="6"/>
  <c r="E1189" i="6" s="1"/>
  <c r="D1190" i="6"/>
  <c r="E1190" i="6" s="1"/>
  <c r="D1191" i="6"/>
  <c r="D1192" i="6"/>
  <c r="D1193" i="6"/>
  <c r="D1194" i="6"/>
  <c r="D1195" i="6"/>
  <c r="D1196" i="6"/>
  <c r="D1197" i="6"/>
  <c r="E1197" i="6" s="1"/>
  <c r="D1198" i="6"/>
  <c r="D1199" i="6"/>
  <c r="D1200" i="6"/>
  <c r="E1200" i="6" s="1"/>
  <c r="D1201" i="6"/>
  <c r="E1201" i="6" s="1"/>
  <c r="D1202" i="6"/>
  <c r="E1202" i="6" s="1"/>
  <c r="D1203" i="6"/>
  <c r="D1204" i="6"/>
  <c r="D1205" i="6"/>
  <c r="D1206" i="6"/>
  <c r="D1207" i="6"/>
  <c r="D1208" i="6"/>
  <c r="D1209" i="6"/>
  <c r="D1210" i="6"/>
  <c r="E1210" i="6" s="1"/>
  <c r="D1211" i="6"/>
  <c r="E1211" i="6" s="1"/>
  <c r="D1212" i="6"/>
  <c r="E1212" i="6" s="1"/>
  <c r="D1213" i="6"/>
  <c r="E1213" i="6" s="1"/>
  <c r="D1214" i="6"/>
  <c r="E1214" i="6" s="1"/>
  <c r="D1215" i="6"/>
  <c r="D1216" i="6"/>
  <c r="D1217" i="6"/>
  <c r="D1218" i="6"/>
  <c r="D1219" i="6"/>
  <c r="E1219" i="6" s="1"/>
  <c r="D1220" i="6"/>
  <c r="D1221" i="6"/>
  <c r="E1221" i="6" s="1"/>
  <c r="D1222" i="6"/>
  <c r="E1222" i="6" s="1"/>
  <c r="D1223" i="6"/>
  <c r="D1224" i="6"/>
  <c r="E1224" i="6" s="1"/>
  <c r="D1225" i="6"/>
  <c r="D1226" i="6"/>
  <c r="D1227" i="6"/>
  <c r="E1227" i="6" s="1"/>
  <c r="D1228" i="6"/>
  <c r="D1229" i="6"/>
  <c r="D1230" i="6"/>
  <c r="D1231" i="6"/>
  <c r="D1232" i="6"/>
  <c r="E1232" i="6" s="1"/>
  <c r="D1233" i="6"/>
  <c r="E1233" i="6" s="1"/>
  <c r="D1234" i="6"/>
  <c r="E1234" i="6" s="1"/>
  <c r="D1235" i="6"/>
  <c r="E1235" i="6" s="1"/>
  <c r="D1236" i="6"/>
  <c r="D1237" i="6"/>
  <c r="D1238" i="6"/>
  <c r="E1238" i="6" s="1"/>
  <c r="D1239" i="6"/>
  <c r="D1240" i="6"/>
  <c r="D1241" i="6"/>
  <c r="D1242" i="6"/>
  <c r="D1243" i="6"/>
  <c r="D1244" i="6"/>
  <c r="D1245" i="6"/>
  <c r="E1245" i="6" s="1"/>
  <c r="D2" i="6"/>
  <c r="E7" i="6"/>
  <c r="E10" i="6"/>
  <c r="E15" i="6"/>
  <c r="E19" i="6"/>
  <c r="E27" i="6"/>
  <c r="E51" i="6"/>
  <c r="E56" i="6"/>
  <c r="E58" i="6"/>
  <c r="E63" i="6"/>
  <c r="E68" i="6"/>
  <c r="E79" i="6"/>
  <c r="E87" i="6"/>
  <c r="E99" i="6"/>
  <c r="E103" i="6"/>
  <c r="E104" i="6"/>
  <c r="E115" i="6"/>
  <c r="E123" i="6"/>
  <c r="E128" i="6"/>
  <c r="E135" i="6"/>
  <c r="E147" i="6"/>
  <c r="E151" i="6"/>
  <c r="E152" i="6"/>
  <c r="E159" i="6"/>
  <c r="E163" i="6"/>
  <c r="E164" i="6"/>
  <c r="E166" i="6"/>
  <c r="E171" i="6"/>
  <c r="E175" i="6"/>
  <c r="E195" i="6"/>
  <c r="E199" i="6"/>
  <c r="E200" i="6"/>
  <c r="E202" i="6"/>
  <c r="E207" i="6"/>
  <c r="E211" i="6"/>
  <c r="E223" i="6"/>
  <c r="E224" i="6"/>
  <c r="E231" i="6"/>
  <c r="E243" i="6"/>
  <c r="E259" i="6"/>
  <c r="E267" i="6"/>
  <c r="E271" i="6"/>
  <c r="E273" i="6"/>
  <c r="E274" i="6"/>
  <c r="E279" i="6"/>
  <c r="E303" i="6"/>
  <c r="E308" i="6"/>
  <c r="E315" i="6"/>
  <c r="E319" i="6"/>
  <c r="E320" i="6"/>
  <c r="E327" i="6"/>
  <c r="E331" i="6"/>
  <c r="E339" i="6"/>
  <c r="E351" i="6"/>
  <c r="E355" i="6"/>
  <c r="E367" i="6"/>
  <c r="E368" i="6"/>
  <c r="E375" i="6"/>
  <c r="E381" i="6"/>
  <c r="E382" i="6"/>
  <c r="E383" i="6"/>
  <c r="E391" i="6"/>
  <c r="E399" i="6"/>
  <c r="E411" i="6"/>
  <c r="E415" i="6"/>
  <c r="E416" i="6"/>
  <c r="E418" i="6"/>
  <c r="E423" i="6"/>
  <c r="E428" i="6"/>
  <c r="E435" i="6"/>
  <c r="E447" i="6"/>
  <c r="E451" i="6"/>
  <c r="E452" i="6"/>
  <c r="E471" i="6"/>
  <c r="E475" i="6"/>
  <c r="E476" i="6"/>
  <c r="E478" i="6"/>
  <c r="E483" i="6"/>
  <c r="E487" i="6"/>
  <c r="E495" i="6"/>
  <c r="E507" i="6"/>
  <c r="E511" i="6"/>
  <c r="E512" i="6"/>
  <c r="E513" i="6"/>
  <c r="E514" i="6"/>
  <c r="E515" i="6"/>
  <c r="E519" i="6"/>
  <c r="E524" i="6"/>
  <c r="E531" i="6"/>
  <c r="E543" i="6"/>
  <c r="E559" i="6"/>
  <c r="E560" i="6"/>
  <c r="E567" i="6"/>
  <c r="E572" i="6"/>
  <c r="E579" i="6"/>
  <c r="E595" i="6"/>
  <c r="E596" i="6"/>
  <c r="E603" i="6"/>
  <c r="E608" i="6"/>
  <c r="E610" i="6"/>
  <c r="E615" i="6"/>
  <c r="E639" i="6"/>
  <c r="E651" i="6"/>
  <c r="E655" i="6"/>
  <c r="E656" i="6"/>
  <c r="E667" i="6"/>
  <c r="E668" i="6"/>
  <c r="E670" i="6"/>
  <c r="E679" i="6"/>
  <c r="E711" i="6"/>
  <c r="E715" i="6"/>
  <c r="E716" i="6"/>
  <c r="E718" i="6"/>
  <c r="E723" i="6"/>
  <c r="E730" i="6"/>
  <c r="E731" i="6"/>
  <c r="E747" i="6"/>
  <c r="E764" i="6"/>
  <c r="E765" i="6"/>
  <c r="E766" i="6"/>
  <c r="E771" i="6"/>
  <c r="E775" i="6"/>
  <c r="E776" i="6"/>
  <c r="E795" i="6"/>
  <c r="E807" i="6"/>
  <c r="E811" i="6"/>
  <c r="E812" i="6"/>
  <c r="E823" i="6"/>
  <c r="E824" i="6"/>
  <c r="E831" i="6"/>
  <c r="E836" i="6"/>
  <c r="E848" i="6"/>
  <c r="E891" i="6"/>
  <c r="E895" i="6"/>
  <c r="E896" i="6"/>
  <c r="E927" i="6"/>
  <c r="E932" i="6"/>
  <c r="E939" i="6"/>
  <c r="E943" i="6"/>
  <c r="E944" i="6"/>
  <c r="E955" i="6"/>
  <c r="E963" i="6"/>
  <c r="E968" i="6"/>
  <c r="E975" i="6"/>
  <c r="E979" i="6"/>
  <c r="E992" i="6"/>
  <c r="E994" i="6"/>
  <c r="E995" i="6"/>
  <c r="E1011" i="6"/>
  <c r="E1015" i="6"/>
  <c r="E1016" i="6"/>
  <c r="E1018" i="6"/>
  <c r="E1027" i="6"/>
  <c r="E1030" i="6"/>
  <c r="E1032" i="6"/>
  <c r="E1033" i="6"/>
  <c r="E1035" i="6"/>
  <c r="E1050" i="6"/>
  <c r="E1051" i="6"/>
  <c r="E1052" i="6"/>
  <c r="E1053" i="6"/>
  <c r="E1054" i="6"/>
  <c r="E1063" i="6"/>
  <c r="E1064" i="6"/>
  <c r="E1066" i="6"/>
  <c r="E1067" i="6"/>
  <c r="E1083" i="6"/>
  <c r="E1095" i="6"/>
  <c r="E1099" i="6"/>
  <c r="E1100" i="6"/>
  <c r="E1101" i="6"/>
  <c r="E1102" i="6"/>
  <c r="E1123" i="6"/>
  <c r="E1135" i="6"/>
  <c r="E1143" i="6"/>
  <c r="E1147" i="6"/>
  <c r="E1155" i="6"/>
  <c r="E1159" i="6"/>
  <c r="E1160" i="6"/>
  <c r="E1161" i="6"/>
  <c r="E1162" i="6"/>
  <c r="E1183" i="6"/>
  <c r="E1184" i="6"/>
  <c r="E1191" i="6"/>
  <c r="E1196" i="6"/>
  <c r="E1198" i="6"/>
  <c r="E1207" i="6"/>
  <c r="E1208" i="6"/>
  <c r="E1209" i="6"/>
  <c r="E1215" i="6"/>
  <c r="E1239" i="6"/>
  <c r="E1243" i="6"/>
  <c r="E1244" i="6"/>
  <c r="E3" i="6"/>
  <c r="E8" i="6"/>
  <c r="E18" i="6"/>
  <c r="E102" i="6"/>
  <c r="E150" i="6"/>
  <c r="E222" i="6"/>
  <c r="E318" i="6"/>
  <c r="E356" i="6"/>
  <c r="E534" i="6"/>
  <c r="E535" i="6"/>
  <c r="E606" i="6"/>
  <c r="E642" i="6"/>
  <c r="E680" i="6"/>
  <c r="E728" i="6"/>
  <c r="E810" i="6"/>
  <c r="E954" i="6"/>
  <c r="E1014" i="6"/>
  <c r="E1086" i="6"/>
  <c r="E1124" i="6"/>
  <c r="E1170" i="6"/>
  <c r="E1230" i="6"/>
  <c r="E1231" i="6"/>
  <c r="F6" i="15"/>
  <c r="F7" i="15"/>
  <c r="F8" i="15"/>
  <c r="F9" i="15"/>
  <c r="F17" i="15"/>
  <c r="F18" i="15"/>
  <c r="F19" i="15"/>
  <c r="F20" i="15"/>
  <c r="F29" i="15"/>
  <c r="F30" i="15"/>
  <c r="F31" i="15"/>
  <c r="F32" i="15"/>
  <c r="F33" i="15"/>
  <c r="F41" i="15"/>
  <c r="F42" i="15"/>
  <c r="F43" i="15"/>
  <c r="F45" i="15"/>
  <c r="F48" i="15"/>
  <c r="F53" i="15"/>
  <c r="G53" i="15" s="1"/>
  <c r="F54" i="15"/>
  <c r="F55" i="15"/>
  <c r="F56" i="15"/>
  <c r="F57" i="15"/>
  <c r="F65" i="15"/>
  <c r="F66" i="15"/>
  <c r="F67" i="15"/>
  <c r="F68" i="15"/>
  <c r="F69" i="15"/>
  <c r="F77" i="15"/>
  <c r="G77" i="15" s="1"/>
  <c r="F78" i="15"/>
  <c r="F79" i="15"/>
  <c r="F80" i="15"/>
  <c r="F81" i="15"/>
  <c r="F89" i="15"/>
  <c r="F90" i="15"/>
  <c r="F91" i="15"/>
  <c r="F101" i="15"/>
  <c r="G101" i="15" s="1"/>
  <c r="F102" i="15"/>
  <c r="F103" i="15"/>
  <c r="F113" i="15"/>
  <c r="G113" i="15" s="1"/>
  <c r="F114" i="15"/>
  <c r="G114" i="15" s="1"/>
  <c r="F115" i="15"/>
  <c r="F125" i="15"/>
  <c r="F126" i="15"/>
  <c r="F127" i="15"/>
  <c r="F128" i="15"/>
  <c r="F129" i="15"/>
  <c r="F137" i="15"/>
  <c r="F138" i="15"/>
  <c r="F139" i="15"/>
  <c r="F140" i="15"/>
  <c r="F149" i="15"/>
  <c r="F150" i="15"/>
  <c r="F151" i="15"/>
  <c r="F152" i="15"/>
  <c r="F153" i="15"/>
  <c r="F161" i="15"/>
  <c r="F162" i="15"/>
  <c r="F163" i="15"/>
  <c r="F173" i="15"/>
  <c r="F174" i="15"/>
  <c r="F175" i="15"/>
  <c r="F176" i="15"/>
  <c r="F177" i="15"/>
  <c r="F185" i="15"/>
  <c r="F186" i="15"/>
  <c r="F187" i="15"/>
  <c r="F188" i="15"/>
  <c r="F189" i="15"/>
  <c r="F197" i="15"/>
  <c r="F198" i="15"/>
  <c r="G198" i="15" s="1"/>
  <c r="F199" i="15"/>
  <c r="F200" i="15"/>
  <c r="F201" i="15"/>
  <c r="F209" i="15"/>
  <c r="F210" i="15"/>
  <c r="G210" i="15" s="1"/>
  <c r="F211" i="15"/>
  <c r="F212" i="15"/>
  <c r="F213" i="15"/>
  <c r="F221" i="15"/>
  <c r="F222" i="15"/>
  <c r="F223" i="15"/>
  <c r="F233" i="15"/>
  <c r="F234" i="15"/>
  <c r="G234" i="15" s="1"/>
  <c r="F235" i="15"/>
  <c r="G235" i="15" s="1"/>
  <c r="F236" i="15"/>
  <c r="F237" i="15"/>
  <c r="F245" i="15"/>
  <c r="F246" i="15"/>
  <c r="F247" i="15"/>
  <c r="F248" i="15"/>
  <c r="F257" i="15"/>
  <c r="F258" i="15"/>
  <c r="F259" i="15"/>
  <c r="F260" i="15"/>
  <c r="F261" i="15"/>
  <c r="F269" i="15"/>
  <c r="F270" i="15"/>
  <c r="F271" i="15"/>
  <c r="F272" i="15"/>
  <c r="F281" i="15"/>
  <c r="F282" i="15"/>
  <c r="F283" i="15"/>
  <c r="F284" i="15"/>
  <c r="F285" i="15"/>
  <c r="F293" i="15"/>
  <c r="F294" i="15"/>
  <c r="F295" i="15"/>
  <c r="F296" i="15"/>
  <c r="G296" i="15" s="1"/>
  <c r="F305" i="15"/>
  <c r="F306" i="15"/>
  <c r="F307" i="15"/>
  <c r="F308" i="15"/>
  <c r="F309" i="15"/>
  <c r="F317" i="15"/>
  <c r="G317" i="15" s="1"/>
  <c r="F318" i="15"/>
  <c r="G318" i="15" s="1"/>
  <c r="F319" i="15"/>
  <c r="F321" i="15"/>
  <c r="F329" i="15"/>
  <c r="F330" i="15"/>
  <c r="F331" i="15"/>
  <c r="F332" i="15"/>
  <c r="F333" i="15"/>
  <c r="F341" i="15"/>
  <c r="F342" i="15"/>
  <c r="F343" i="15"/>
  <c r="F345" i="15"/>
  <c r="F353" i="15"/>
  <c r="F354" i="15"/>
  <c r="F355" i="15"/>
  <c r="F365" i="15"/>
  <c r="F366" i="15"/>
  <c r="G366" i="15" s="1"/>
  <c r="F367" i="15"/>
  <c r="G367" i="15" s="1"/>
  <c r="F368" i="15"/>
  <c r="F373" i="15"/>
  <c r="F377" i="15"/>
  <c r="F378" i="15"/>
  <c r="F379" i="15"/>
  <c r="F380" i="15"/>
  <c r="F389" i="15"/>
  <c r="F390" i="15"/>
  <c r="G390" i="15" s="1"/>
  <c r="F391" i="15"/>
  <c r="F393" i="15"/>
  <c r="F401" i="15"/>
  <c r="G401" i="15" s="1"/>
  <c r="F402" i="15"/>
  <c r="F403" i="15"/>
  <c r="F404" i="15"/>
  <c r="F405" i="15"/>
  <c r="F413" i="15"/>
  <c r="F414" i="15"/>
  <c r="F415" i="15"/>
  <c r="F416" i="15"/>
  <c r="F417" i="15"/>
  <c r="F425" i="15"/>
  <c r="F426" i="15"/>
  <c r="F427" i="15"/>
  <c r="F437" i="15"/>
  <c r="F438" i="15"/>
  <c r="F439" i="15"/>
  <c r="F441" i="15"/>
  <c r="F449" i="15"/>
  <c r="G449" i="15" s="1"/>
  <c r="F450" i="15"/>
  <c r="F451" i="15"/>
  <c r="F452" i="15"/>
  <c r="F453" i="15"/>
  <c r="F461" i="15"/>
  <c r="F462" i="15"/>
  <c r="F463" i="15"/>
  <c r="F473" i="15"/>
  <c r="G473" i="15" s="1"/>
  <c r="F474" i="15"/>
  <c r="G474" i="15" s="1"/>
  <c r="F475" i="15"/>
  <c r="F476" i="15"/>
  <c r="F477" i="15"/>
  <c r="F485" i="15"/>
  <c r="F486" i="15"/>
  <c r="F487" i="15"/>
  <c r="F497" i="15"/>
  <c r="F498" i="15"/>
  <c r="F499" i="15"/>
  <c r="G499" i="15" s="1"/>
  <c r="F500" i="15"/>
  <c r="G500" i="15" s="1"/>
  <c r="F501" i="15"/>
  <c r="G501" i="15" s="1"/>
  <c r="F509" i="15"/>
  <c r="F510" i="15"/>
  <c r="F511" i="15"/>
  <c r="G511" i="15" s="1"/>
  <c r="F512" i="15"/>
  <c r="F521" i="15"/>
  <c r="F522" i="15"/>
  <c r="F523" i="15"/>
  <c r="G523" i="15" s="1"/>
  <c r="F533" i="15"/>
  <c r="F534" i="15"/>
  <c r="F535" i="15"/>
  <c r="G535" i="15" s="1"/>
  <c r="F536" i="15"/>
  <c r="F545" i="15"/>
  <c r="F546" i="15"/>
  <c r="F547" i="15"/>
  <c r="F557" i="15"/>
  <c r="F558" i="15"/>
  <c r="F559" i="15"/>
  <c r="F560" i="15"/>
  <c r="F561" i="15"/>
  <c r="F569" i="15"/>
  <c r="F570" i="15"/>
  <c r="F571" i="15"/>
  <c r="G571" i="15" s="1"/>
  <c r="F572" i="15"/>
  <c r="F573" i="15"/>
  <c r="F581" i="15"/>
  <c r="F582" i="15"/>
  <c r="F583" i="15"/>
  <c r="F584" i="15"/>
  <c r="F585" i="15"/>
  <c r="F593" i="15"/>
  <c r="F594" i="15"/>
  <c r="F595" i="15"/>
  <c r="F596" i="15"/>
  <c r="F597" i="15"/>
  <c r="F605" i="15"/>
  <c r="G605" i="15" s="1"/>
  <c r="F606" i="15"/>
  <c r="G606" i="15" s="1"/>
  <c r="F607" i="15"/>
  <c r="F617" i="15"/>
  <c r="F618" i="15"/>
  <c r="F619" i="15"/>
  <c r="F620" i="15"/>
  <c r="F621" i="15"/>
  <c r="F629" i="15"/>
  <c r="F630" i="15"/>
  <c r="F631" i="15"/>
  <c r="F641" i="15"/>
  <c r="F642" i="15"/>
  <c r="G642" i="15" s="1"/>
  <c r="F643" i="15"/>
  <c r="F644" i="15"/>
  <c r="F645" i="15"/>
  <c r="F653" i="15"/>
  <c r="F654" i="15"/>
  <c r="F655" i="15"/>
  <c r="F665" i="15"/>
  <c r="F666" i="15"/>
  <c r="F667" i="15"/>
  <c r="F668" i="15"/>
  <c r="F669" i="15"/>
  <c r="F677" i="15"/>
  <c r="F678" i="15"/>
  <c r="F679" i="15"/>
  <c r="F689" i="15"/>
  <c r="F690" i="15"/>
  <c r="F691" i="15"/>
  <c r="F692" i="15"/>
  <c r="F693" i="15"/>
  <c r="F701" i="15"/>
  <c r="G701" i="15" s="1"/>
  <c r="F702" i="15"/>
  <c r="F703" i="15"/>
  <c r="F704" i="15"/>
  <c r="F705" i="15"/>
  <c r="F713" i="15"/>
  <c r="G713" i="15" s="1"/>
  <c r="F714" i="15"/>
  <c r="G714" i="15" s="1"/>
  <c r="F715" i="15"/>
  <c r="F716" i="15"/>
  <c r="F717" i="15"/>
  <c r="F725" i="15"/>
  <c r="F726" i="15"/>
  <c r="F727" i="15"/>
  <c r="G727" i="15" s="1"/>
  <c r="F728" i="15"/>
  <c r="G728" i="15" s="1"/>
  <c r="F729" i="15"/>
  <c r="F737" i="15"/>
  <c r="F738" i="15"/>
  <c r="F739" i="15"/>
  <c r="F749" i="15"/>
  <c r="F750" i="15"/>
  <c r="F751" i="15"/>
  <c r="F752" i="15"/>
  <c r="F753" i="15"/>
  <c r="F757" i="15"/>
  <c r="F761" i="15"/>
  <c r="F762" i="15"/>
  <c r="F763" i="15"/>
  <c r="F773" i="15"/>
  <c r="F774" i="15"/>
  <c r="F775" i="15"/>
  <c r="F776" i="15"/>
  <c r="F777" i="15"/>
  <c r="F785" i="15"/>
  <c r="F786" i="15"/>
  <c r="F787" i="15"/>
  <c r="F797" i="15"/>
  <c r="F798" i="15"/>
  <c r="F799" i="15"/>
  <c r="F800" i="15"/>
  <c r="F809" i="15"/>
  <c r="F810" i="15"/>
  <c r="F811" i="15"/>
  <c r="F812" i="15"/>
  <c r="F813" i="15"/>
  <c r="F821" i="15"/>
  <c r="F822" i="15"/>
  <c r="F823" i="15"/>
  <c r="G823" i="15" s="1"/>
  <c r="F824" i="15"/>
  <c r="F833" i="15"/>
  <c r="F834" i="15"/>
  <c r="G834" i="15" s="1"/>
  <c r="F835" i="15"/>
  <c r="F836" i="15"/>
  <c r="F837" i="15"/>
  <c r="F845" i="15"/>
  <c r="F846" i="15"/>
  <c r="F847" i="15"/>
  <c r="F848" i="15"/>
  <c r="F849" i="15"/>
  <c r="F857" i="15"/>
  <c r="F858" i="15"/>
  <c r="F859" i="15"/>
  <c r="F860" i="15"/>
  <c r="F861" i="15"/>
  <c r="F862" i="15"/>
  <c r="F869" i="15"/>
  <c r="F870" i="15"/>
  <c r="F871" i="15"/>
  <c r="F881" i="15"/>
  <c r="F882" i="15"/>
  <c r="F883" i="15"/>
  <c r="F884" i="15"/>
  <c r="F885" i="15"/>
  <c r="F893" i="15"/>
  <c r="F894" i="15"/>
  <c r="F895" i="15"/>
  <c r="F905" i="15"/>
  <c r="F906" i="15"/>
  <c r="F907" i="15"/>
  <c r="F908" i="15"/>
  <c r="F909" i="15"/>
  <c r="F917" i="15"/>
  <c r="F918" i="15"/>
  <c r="F919" i="15"/>
  <c r="F929" i="15"/>
  <c r="F930" i="15"/>
  <c r="F931" i="15"/>
  <c r="F932" i="15"/>
  <c r="F933" i="15"/>
  <c r="F941" i="15"/>
  <c r="G941" i="15" s="1"/>
  <c r="F942" i="15"/>
  <c r="F943" i="15"/>
  <c r="F953" i="15"/>
  <c r="F954" i="15"/>
  <c r="F955" i="15"/>
  <c r="F956" i="15"/>
  <c r="F957" i="15"/>
  <c r="F958" i="15"/>
  <c r="F965" i="15"/>
  <c r="F966" i="15"/>
  <c r="F967" i="15"/>
  <c r="F977" i="15"/>
  <c r="F978" i="15"/>
  <c r="F979" i="15"/>
  <c r="F980" i="15"/>
  <c r="F981" i="15"/>
  <c r="F984" i="15"/>
  <c r="F989" i="15"/>
  <c r="G989" i="15" s="1"/>
  <c r="F990" i="15"/>
  <c r="F991" i="15"/>
  <c r="F1001" i="15"/>
  <c r="F1002" i="15"/>
  <c r="F1003" i="15"/>
  <c r="F1005" i="15"/>
  <c r="F1013" i="15"/>
  <c r="F1014" i="15"/>
  <c r="F1015" i="15"/>
  <c r="F1016" i="15"/>
  <c r="F1017" i="15"/>
  <c r="F1025" i="15"/>
  <c r="F1026" i="15"/>
  <c r="F1027" i="15"/>
  <c r="F1028" i="15"/>
  <c r="F1037" i="15"/>
  <c r="F1038" i="15"/>
  <c r="F1039" i="15"/>
  <c r="F1040" i="15"/>
  <c r="F1041" i="15"/>
  <c r="F1042" i="15"/>
  <c r="F1049" i="15"/>
  <c r="F1050" i="15"/>
  <c r="F1051" i="15"/>
  <c r="F1061" i="15"/>
  <c r="F1062" i="15"/>
  <c r="F1063" i="15"/>
  <c r="G1063" i="15" s="1"/>
  <c r="F1064" i="15"/>
  <c r="F1065" i="15"/>
  <c r="F1073" i="15"/>
  <c r="G1073" i="15" s="1"/>
  <c r="F1074" i="15"/>
  <c r="F1075" i="15"/>
  <c r="F1085" i="15"/>
  <c r="F1086" i="15"/>
  <c r="F1087" i="15"/>
  <c r="F1088" i="15"/>
  <c r="F1089" i="15"/>
  <c r="F1097" i="15"/>
  <c r="F1098" i="15"/>
  <c r="F1099" i="15"/>
  <c r="F1100" i="15"/>
  <c r="F1101" i="15"/>
  <c r="F1109" i="15"/>
  <c r="F1110" i="15"/>
  <c r="F1111" i="15"/>
  <c r="G1111" i="15" s="1"/>
  <c r="F1121" i="15"/>
  <c r="F1122" i="15"/>
  <c r="G1122" i="15" s="1"/>
  <c r="F1123" i="15"/>
  <c r="G1123" i="15" s="1"/>
  <c r="F1124" i="15"/>
  <c r="F1125" i="15"/>
  <c r="F1133" i="15"/>
  <c r="F1134" i="15"/>
  <c r="F1135" i="15"/>
  <c r="F1136" i="15"/>
  <c r="F1145" i="15"/>
  <c r="F1146" i="15"/>
  <c r="F1147" i="15"/>
  <c r="F1148" i="15"/>
  <c r="F1149" i="15"/>
  <c r="F1157" i="15"/>
  <c r="F1158" i="15"/>
  <c r="G1158" i="15" s="1"/>
  <c r="F1159" i="15"/>
  <c r="G1159" i="15" s="1"/>
  <c r="F1160" i="15"/>
  <c r="F1169" i="15"/>
  <c r="F1170" i="15"/>
  <c r="F1171" i="15"/>
  <c r="F1172" i="15"/>
  <c r="F1173" i="15"/>
  <c r="F1181" i="15"/>
  <c r="G1181" i="15" s="1"/>
  <c r="F1182" i="15"/>
  <c r="G1182" i="15" s="1"/>
  <c r="F1183" i="15"/>
  <c r="F1184" i="15"/>
  <c r="F1185" i="15"/>
  <c r="F1193" i="15"/>
  <c r="F1194" i="15"/>
  <c r="F1195" i="15"/>
  <c r="F1196" i="15"/>
  <c r="F1197" i="15"/>
  <c r="F1205" i="15"/>
  <c r="G1205" i="15" s="1"/>
  <c r="F1206" i="15"/>
  <c r="G1206" i="15" s="1"/>
  <c r="F1207" i="15"/>
  <c r="G1207" i="15" s="1"/>
  <c r="F1208" i="15"/>
  <c r="F1209" i="15"/>
  <c r="F1217" i="15"/>
  <c r="G1217" i="15" s="1"/>
  <c r="F1218" i="15"/>
  <c r="G1218" i="15" s="1"/>
  <c r="F1219" i="15"/>
  <c r="F1220" i="15"/>
  <c r="F1221" i="15"/>
  <c r="F1229" i="15"/>
  <c r="F1230" i="15"/>
  <c r="F1231" i="15"/>
  <c r="F1232" i="15"/>
  <c r="F1233" i="15"/>
  <c r="F1241" i="15"/>
  <c r="F1242" i="15"/>
  <c r="F1243" i="15"/>
  <c r="F1244" i="15"/>
  <c r="F1245" i="15"/>
  <c r="F5" i="15"/>
  <c r="G5" i="15" s="1"/>
  <c r="C1245" i="15"/>
  <c r="D1245" i="15" s="1"/>
  <c r="C1244" i="15"/>
  <c r="D1244" i="15" s="1"/>
  <c r="C1243" i="15"/>
  <c r="D1243" i="15" s="1"/>
  <c r="C1242" i="15"/>
  <c r="D1242" i="15" s="1"/>
  <c r="C1241" i="15"/>
  <c r="D1241" i="15" s="1"/>
  <c r="C1240" i="15"/>
  <c r="D1240" i="15" s="1"/>
  <c r="C1239" i="15"/>
  <c r="D1239" i="15" s="1"/>
  <c r="D1238" i="15"/>
  <c r="C1238" i="15"/>
  <c r="C1237" i="15"/>
  <c r="D1237" i="15" s="1"/>
  <c r="C1236" i="15"/>
  <c r="D1236" i="15" s="1"/>
  <c r="C1235" i="15"/>
  <c r="D1235" i="15" s="1"/>
  <c r="C1234" i="15"/>
  <c r="D1234" i="15" s="1"/>
  <c r="C1233" i="15"/>
  <c r="D1233" i="15" s="1"/>
  <c r="D1232" i="15"/>
  <c r="C1232" i="15"/>
  <c r="C1231" i="15"/>
  <c r="D1231" i="15" s="1"/>
  <c r="C1230" i="15"/>
  <c r="D1230" i="15" s="1"/>
  <c r="C1229" i="15"/>
  <c r="D1229" i="15" s="1"/>
  <c r="C1228" i="15"/>
  <c r="D1228" i="15" s="1"/>
  <c r="D1227" i="15"/>
  <c r="C1227" i="15"/>
  <c r="D1226" i="15"/>
  <c r="C1226" i="15"/>
  <c r="C1225" i="15"/>
  <c r="D1225" i="15" s="1"/>
  <c r="C1224" i="15"/>
  <c r="D1224" i="15" s="1"/>
  <c r="C1223" i="15"/>
  <c r="D1223" i="15" s="1"/>
  <c r="C1222" i="15"/>
  <c r="D1222" i="15" s="1"/>
  <c r="D1221" i="15"/>
  <c r="C1221" i="15"/>
  <c r="D1220" i="15"/>
  <c r="C1220" i="15"/>
  <c r="C1219" i="15"/>
  <c r="D1219" i="15" s="1"/>
  <c r="C1218" i="15"/>
  <c r="D1218" i="15" s="1"/>
  <c r="C1217" i="15"/>
  <c r="D1217" i="15" s="1"/>
  <c r="C1216" i="15"/>
  <c r="D1216" i="15" s="1"/>
  <c r="D1215" i="15"/>
  <c r="C1215" i="15"/>
  <c r="D1214" i="15"/>
  <c r="C1214" i="15"/>
  <c r="C1213" i="15"/>
  <c r="D1213" i="15" s="1"/>
  <c r="C1212" i="15"/>
  <c r="D1212" i="15" s="1"/>
  <c r="C1211" i="15"/>
  <c r="D1211" i="15" s="1"/>
  <c r="C1210" i="15"/>
  <c r="D1210" i="15" s="1"/>
  <c r="D1209" i="15"/>
  <c r="C1209" i="15"/>
  <c r="D1208" i="15"/>
  <c r="C1208" i="15"/>
  <c r="C1207" i="15"/>
  <c r="D1207" i="15" s="1"/>
  <c r="C1206" i="15"/>
  <c r="D1206" i="15" s="1"/>
  <c r="C1205" i="15"/>
  <c r="D1205" i="15" s="1"/>
  <c r="C1204" i="15"/>
  <c r="D1204" i="15" s="1"/>
  <c r="D1203" i="15"/>
  <c r="C1203" i="15"/>
  <c r="D1202" i="15"/>
  <c r="C1202" i="15"/>
  <c r="C1201" i="15"/>
  <c r="D1201" i="15" s="1"/>
  <c r="C1200" i="15"/>
  <c r="D1200" i="15" s="1"/>
  <c r="C1199" i="15"/>
  <c r="D1199" i="15" s="1"/>
  <c r="C1198" i="15"/>
  <c r="D1198" i="15" s="1"/>
  <c r="D1197" i="15"/>
  <c r="C1197" i="15"/>
  <c r="D1196" i="15"/>
  <c r="C1196" i="15"/>
  <c r="C1195" i="15"/>
  <c r="D1195" i="15" s="1"/>
  <c r="C1194" i="15"/>
  <c r="D1194" i="15" s="1"/>
  <c r="C1193" i="15"/>
  <c r="D1193" i="15" s="1"/>
  <c r="C1192" i="15"/>
  <c r="D1192" i="15" s="1"/>
  <c r="D1191" i="15"/>
  <c r="C1191" i="15"/>
  <c r="D1190" i="15"/>
  <c r="C1190" i="15"/>
  <c r="C1189" i="15"/>
  <c r="D1189" i="15" s="1"/>
  <c r="C1188" i="15"/>
  <c r="D1188" i="15" s="1"/>
  <c r="C1187" i="15"/>
  <c r="D1187" i="15" s="1"/>
  <c r="C1186" i="15"/>
  <c r="D1186" i="15" s="1"/>
  <c r="D1185" i="15"/>
  <c r="C1185" i="15"/>
  <c r="D1184" i="15"/>
  <c r="C1184" i="15"/>
  <c r="C1183" i="15"/>
  <c r="D1183" i="15" s="1"/>
  <c r="C1182" i="15"/>
  <c r="D1182" i="15" s="1"/>
  <c r="C1181" i="15"/>
  <c r="D1181" i="15" s="1"/>
  <c r="C1180" i="15"/>
  <c r="D1180" i="15" s="1"/>
  <c r="D1179" i="15"/>
  <c r="C1179" i="15"/>
  <c r="D1178" i="15"/>
  <c r="C1178" i="15"/>
  <c r="C1177" i="15"/>
  <c r="D1177" i="15" s="1"/>
  <c r="C1176" i="15"/>
  <c r="D1176" i="15" s="1"/>
  <c r="C1175" i="15"/>
  <c r="D1175" i="15" s="1"/>
  <c r="C1174" i="15"/>
  <c r="D1174" i="15" s="1"/>
  <c r="D1173" i="15"/>
  <c r="C1173" i="15"/>
  <c r="D1172" i="15"/>
  <c r="C1172" i="15"/>
  <c r="C1171" i="15"/>
  <c r="D1171" i="15" s="1"/>
  <c r="C1170" i="15"/>
  <c r="D1170" i="15" s="1"/>
  <c r="C1169" i="15"/>
  <c r="D1169" i="15" s="1"/>
  <c r="C1168" i="15"/>
  <c r="D1168" i="15" s="1"/>
  <c r="D1167" i="15"/>
  <c r="C1167" i="15"/>
  <c r="D1166" i="15"/>
  <c r="C1166" i="15"/>
  <c r="C1165" i="15"/>
  <c r="D1165" i="15" s="1"/>
  <c r="C1164" i="15"/>
  <c r="D1164" i="15" s="1"/>
  <c r="C1163" i="15"/>
  <c r="D1163" i="15" s="1"/>
  <c r="C1162" i="15"/>
  <c r="D1162" i="15" s="1"/>
  <c r="D1161" i="15"/>
  <c r="C1161" i="15"/>
  <c r="D1160" i="15"/>
  <c r="C1160" i="15"/>
  <c r="C1159" i="15"/>
  <c r="D1159" i="15" s="1"/>
  <c r="C1158" i="15"/>
  <c r="D1158" i="15" s="1"/>
  <c r="C1157" i="15"/>
  <c r="D1157" i="15" s="1"/>
  <c r="C1156" i="15"/>
  <c r="D1156" i="15" s="1"/>
  <c r="D1155" i="15"/>
  <c r="C1155" i="15"/>
  <c r="D1154" i="15"/>
  <c r="C1154" i="15"/>
  <c r="C1153" i="15"/>
  <c r="D1153" i="15" s="1"/>
  <c r="C1152" i="15"/>
  <c r="D1152" i="15" s="1"/>
  <c r="C1151" i="15"/>
  <c r="D1151" i="15" s="1"/>
  <c r="C1150" i="15"/>
  <c r="D1150" i="15" s="1"/>
  <c r="D1149" i="15"/>
  <c r="C1149" i="15"/>
  <c r="D1148" i="15"/>
  <c r="C1148" i="15"/>
  <c r="C1147" i="15"/>
  <c r="D1147" i="15" s="1"/>
  <c r="C1146" i="15"/>
  <c r="D1146" i="15" s="1"/>
  <c r="C1145" i="15"/>
  <c r="D1145" i="15" s="1"/>
  <c r="C1144" i="15"/>
  <c r="D1144" i="15" s="1"/>
  <c r="D1143" i="15"/>
  <c r="C1143" i="15"/>
  <c r="D1142" i="15"/>
  <c r="C1142" i="15"/>
  <c r="C1141" i="15"/>
  <c r="D1141" i="15" s="1"/>
  <c r="C1140" i="15"/>
  <c r="D1140" i="15" s="1"/>
  <c r="C1139" i="15"/>
  <c r="D1139" i="15" s="1"/>
  <c r="C1138" i="15"/>
  <c r="D1138" i="15" s="1"/>
  <c r="D1137" i="15"/>
  <c r="C1137" i="15"/>
  <c r="D1136" i="15"/>
  <c r="C1136" i="15"/>
  <c r="C1135" i="15"/>
  <c r="D1135" i="15" s="1"/>
  <c r="C1134" i="15"/>
  <c r="D1134" i="15" s="1"/>
  <c r="C1133" i="15"/>
  <c r="D1133" i="15" s="1"/>
  <c r="C1132" i="15"/>
  <c r="D1132" i="15" s="1"/>
  <c r="D1131" i="15"/>
  <c r="C1131" i="15"/>
  <c r="D1130" i="15"/>
  <c r="C1130" i="15"/>
  <c r="C1129" i="15"/>
  <c r="D1129" i="15" s="1"/>
  <c r="C1128" i="15"/>
  <c r="D1128" i="15" s="1"/>
  <c r="C1127" i="15"/>
  <c r="D1127" i="15" s="1"/>
  <c r="C1126" i="15"/>
  <c r="D1126" i="15" s="1"/>
  <c r="D1125" i="15"/>
  <c r="C1125" i="15"/>
  <c r="D1124" i="15"/>
  <c r="C1124" i="15"/>
  <c r="C1123" i="15"/>
  <c r="D1123" i="15" s="1"/>
  <c r="C1122" i="15"/>
  <c r="D1122" i="15" s="1"/>
  <c r="C1121" i="15"/>
  <c r="D1121" i="15" s="1"/>
  <c r="C1120" i="15"/>
  <c r="D1120" i="15" s="1"/>
  <c r="D1119" i="15"/>
  <c r="C1119" i="15"/>
  <c r="D1118" i="15"/>
  <c r="C1118" i="15"/>
  <c r="C1117" i="15"/>
  <c r="D1117" i="15" s="1"/>
  <c r="C1116" i="15"/>
  <c r="D1116" i="15" s="1"/>
  <c r="C1115" i="15"/>
  <c r="D1115" i="15" s="1"/>
  <c r="C1114" i="15"/>
  <c r="D1114" i="15" s="1"/>
  <c r="D1113" i="15"/>
  <c r="C1113" i="15"/>
  <c r="D1112" i="15"/>
  <c r="C1112" i="15"/>
  <c r="C1111" i="15"/>
  <c r="D1111" i="15" s="1"/>
  <c r="C1110" i="15"/>
  <c r="D1110" i="15" s="1"/>
  <c r="C1109" i="15"/>
  <c r="D1109" i="15" s="1"/>
  <c r="C1108" i="15"/>
  <c r="D1108" i="15" s="1"/>
  <c r="D1107" i="15"/>
  <c r="C1107" i="15"/>
  <c r="D1106" i="15"/>
  <c r="C1106" i="15"/>
  <c r="C1105" i="15"/>
  <c r="D1105" i="15" s="1"/>
  <c r="C1104" i="15"/>
  <c r="D1104" i="15" s="1"/>
  <c r="C1103" i="15"/>
  <c r="D1103" i="15" s="1"/>
  <c r="C1102" i="15"/>
  <c r="D1102" i="15" s="1"/>
  <c r="D1101" i="15"/>
  <c r="C1101" i="15"/>
  <c r="D1100" i="15"/>
  <c r="C1100" i="15"/>
  <c r="C1099" i="15"/>
  <c r="D1099" i="15" s="1"/>
  <c r="C1098" i="15"/>
  <c r="D1098" i="15" s="1"/>
  <c r="C1097" i="15"/>
  <c r="D1097" i="15" s="1"/>
  <c r="C1096" i="15"/>
  <c r="D1096" i="15" s="1"/>
  <c r="D1095" i="15"/>
  <c r="C1095" i="15"/>
  <c r="D1094" i="15"/>
  <c r="C1094" i="15"/>
  <c r="C1093" i="15"/>
  <c r="D1093" i="15" s="1"/>
  <c r="C1092" i="15"/>
  <c r="D1092" i="15" s="1"/>
  <c r="C1091" i="15"/>
  <c r="D1091" i="15" s="1"/>
  <c r="C1090" i="15"/>
  <c r="D1090" i="15" s="1"/>
  <c r="D1089" i="15"/>
  <c r="C1089" i="15"/>
  <c r="D1088" i="15"/>
  <c r="C1088" i="15"/>
  <c r="C1087" i="15"/>
  <c r="D1087" i="15" s="1"/>
  <c r="C1086" i="15"/>
  <c r="D1086" i="15" s="1"/>
  <c r="C1085" i="15"/>
  <c r="D1085" i="15" s="1"/>
  <c r="C1084" i="15"/>
  <c r="D1084" i="15" s="1"/>
  <c r="D1083" i="15"/>
  <c r="C1083" i="15"/>
  <c r="D1082" i="15"/>
  <c r="C1082" i="15"/>
  <c r="C1081" i="15"/>
  <c r="D1081" i="15" s="1"/>
  <c r="C1080" i="15"/>
  <c r="D1080" i="15" s="1"/>
  <c r="C1079" i="15"/>
  <c r="D1079" i="15" s="1"/>
  <c r="C1078" i="15"/>
  <c r="D1078" i="15" s="1"/>
  <c r="D1077" i="15"/>
  <c r="C1077" i="15"/>
  <c r="D1076" i="15"/>
  <c r="C1076" i="15"/>
  <c r="C1075" i="15"/>
  <c r="D1075" i="15" s="1"/>
  <c r="C1074" i="15"/>
  <c r="D1074" i="15" s="1"/>
  <c r="C1073" i="15"/>
  <c r="D1073" i="15" s="1"/>
  <c r="C1072" i="15"/>
  <c r="D1072" i="15" s="1"/>
  <c r="D1071" i="15"/>
  <c r="C1071" i="15"/>
  <c r="D1070" i="15"/>
  <c r="C1070" i="15"/>
  <c r="C1069" i="15"/>
  <c r="D1069" i="15" s="1"/>
  <c r="C1068" i="15"/>
  <c r="D1068" i="15" s="1"/>
  <c r="C1067" i="15"/>
  <c r="D1067" i="15" s="1"/>
  <c r="C1066" i="15"/>
  <c r="D1066" i="15" s="1"/>
  <c r="D1065" i="15"/>
  <c r="C1065" i="15"/>
  <c r="D1064" i="15"/>
  <c r="C1064" i="15"/>
  <c r="C1063" i="15"/>
  <c r="D1063" i="15" s="1"/>
  <c r="C1062" i="15"/>
  <c r="D1062" i="15" s="1"/>
  <c r="C1061" i="15"/>
  <c r="D1061" i="15" s="1"/>
  <c r="C1060" i="15"/>
  <c r="D1060" i="15" s="1"/>
  <c r="D1059" i="15"/>
  <c r="C1059" i="15"/>
  <c r="D1058" i="15"/>
  <c r="C1058" i="15"/>
  <c r="C1057" i="15"/>
  <c r="D1057" i="15" s="1"/>
  <c r="C1056" i="15"/>
  <c r="D1056" i="15" s="1"/>
  <c r="C1055" i="15"/>
  <c r="D1055" i="15" s="1"/>
  <c r="C1054" i="15"/>
  <c r="D1054" i="15" s="1"/>
  <c r="D1053" i="15"/>
  <c r="C1053" i="15"/>
  <c r="D1052" i="15"/>
  <c r="C1052" i="15"/>
  <c r="C1051" i="15"/>
  <c r="D1051" i="15" s="1"/>
  <c r="C1050" i="15"/>
  <c r="D1050" i="15" s="1"/>
  <c r="C1049" i="15"/>
  <c r="D1049" i="15" s="1"/>
  <c r="C1048" i="15"/>
  <c r="D1048" i="15" s="1"/>
  <c r="D1047" i="15"/>
  <c r="C1047" i="15"/>
  <c r="D1046" i="15"/>
  <c r="C1046" i="15"/>
  <c r="C1045" i="15"/>
  <c r="D1045" i="15" s="1"/>
  <c r="C1044" i="15"/>
  <c r="D1044" i="15" s="1"/>
  <c r="C1043" i="15"/>
  <c r="D1043" i="15" s="1"/>
  <c r="C1042" i="15"/>
  <c r="D1042" i="15" s="1"/>
  <c r="D1041" i="15"/>
  <c r="C1041" i="15"/>
  <c r="D1040" i="15"/>
  <c r="C1040" i="15"/>
  <c r="C1039" i="15"/>
  <c r="D1039" i="15" s="1"/>
  <c r="C1038" i="15"/>
  <c r="D1038" i="15" s="1"/>
  <c r="C1037" i="15"/>
  <c r="D1037" i="15" s="1"/>
  <c r="C1036" i="15"/>
  <c r="D1036" i="15" s="1"/>
  <c r="D1035" i="15"/>
  <c r="C1035" i="15"/>
  <c r="D1034" i="15"/>
  <c r="C1034" i="15"/>
  <c r="C1033" i="15"/>
  <c r="D1033" i="15" s="1"/>
  <c r="C1032" i="15"/>
  <c r="D1032" i="15" s="1"/>
  <c r="C1031" i="15"/>
  <c r="D1031" i="15" s="1"/>
  <c r="C1030" i="15"/>
  <c r="D1030" i="15" s="1"/>
  <c r="D1029" i="15"/>
  <c r="C1029" i="15"/>
  <c r="D1028" i="15"/>
  <c r="C1028" i="15"/>
  <c r="C1027" i="15"/>
  <c r="D1027" i="15" s="1"/>
  <c r="C1026" i="15"/>
  <c r="D1026" i="15" s="1"/>
  <c r="C1025" i="15"/>
  <c r="D1025" i="15" s="1"/>
  <c r="C1024" i="15"/>
  <c r="D1024" i="15" s="1"/>
  <c r="D1023" i="15"/>
  <c r="C1023" i="15"/>
  <c r="D1022" i="15"/>
  <c r="C1022" i="15"/>
  <c r="C1021" i="15"/>
  <c r="D1021" i="15" s="1"/>
  <c r="C1020" i="15"/>
  <c r="D1020" i="15" s="1"/>
  <c r="C1019" i="15"/>
  <c r="D1019" i="15" s="1"/>
  <c r="C1018" i="15"/>
  <c r="D1018" i="15" s="1"/>
  <c r="D1017" i="15"/>
  <c r="C1017" i="15"/>
  <c r="D1016" i="15"/>
  <c r="C1016" i="15"/>
  <c r="C1015" i="15"/>
  <c r="D1015" i="15" s="1"/>
  <c r="C1014" i="15"/>
  <c r="D1014" i="15" s="1"/>
  <c r="C1013" i="15"/>
  <c r="D1013" i="15" s="1"/>
  <c r="C1012" i="15"/>
  <c r="D1012" i="15" s="1"/>
  <c r="D1011" i="15"/>
  <c r="C1011" i="15"/>
  <c r="D1010" i="15"/>
  <c r="C1010" i="15"/>
  <c r="C1009" i="15"/>
  <c r="D1009" i="15" s="1"/>
  <c r="C1008" i="15"/>
  <c r="D1008" i="15" s="1"/>
  <c r="C1007" i="15"/>
  <c r="D1007" i="15" s="1"/>
  <c r="C1006" i="15"/>
  <c r="D1006" i="15" s="1"/>
  <c r="D1005" i="15"/>
  <c r="C1005" i="15"/>
  <c r="D1004" i="15"/>
  <c r="C1004" i="15"/>
  <c r="C1003" i="15"/>
  <c r="D1003" i="15" s="1"/>
  <c r="C1002" i="15"/>
  <c r="D1002" i="15" s="1"/>
  <c r="C1001" i="15"/>
  <c r="D1001" i="15" s="1"/>
  <c r="C1000" i="15"/>
  <c r="D1000" i="15" s="1"/>
  <c r="D999" i="15"/>
  <c r="C999" i="15"/>
  <c r="D998" i="15"/>
  <c r="C998" i="15"/>
  <c r="C997" i="15"/>
  <c r="D997" i="15" s="1"/>
  <c r="C996" i="15"/>
  <c r="D996" i="15" s="1"/>
  <c r="C995" i="15"/>
  <c r="D995" i="15" s="1"/>
  <c r="C994" i="15"/>
  <c r="D994" i="15" s="1"/>
  <c r="D993" i="15"/>
  <c r="C993" i="15"/>
  <c r="D992" i="15"/>
  <c r="C992" i="15"/>
  <c r="C991" i="15"/>
  <c r="D991" i="15" s="1"/>
  <c r="C990" i="15"/>
  <c r="D990" i="15" s="1"/>
  <c r="C989" i="15"/>
  <c r="D989" i="15" s="1"/>
  <c r="C988" i="15"/>
  <c r="D988" i="15" s="1"/>
  <c r="D987" i="15"/>
  <c r="C987" i="15"/>
  <c r="D986" i="15"/>
  <c r="C986" i="15"/>
  <c r="C985" i="15"/>
  <c r="D985" i="15" s="1"/>
  <c r="C984" i="15"/>
  <c r="D984" i="15" s="1"/>
  <c r="C983" i="15"/>
  <c r="D983" i="15" s="1"/>
  <c r="C982" i="15"/>
  <c r="D982" i="15" s="1"/>
  <c r="D981" i="15"/>
  <c r="C981" i="15"/>
  <c r="D980" i="15"/>
  <c r="C980" i="15"/>
  <c r="C979" i="15"/>
  <c r="D979" i="15" s="1"/>
  <c r="C978" i="15"/>
  <c r="D978" i="15" s="1"/>
  <c r="C977" i="15"/>
  <c r="D977" i="15" s="1"/>
  <c r="C976" i="15"/>
  <c r="D976" i="15" s="1"/>
  <c r="D975" i="15"/>
  <c r="C975" i="15"/>
  <c r="D974" i="15"/>
  <c r="C974" i="15"/>
  <c r="C973" i="15"/>
  <c r="D973" i="15" s="1"/>
  <c r="C972" i="15"/>
  <c r="D972" i="15" s="1"/>
  <c r="C971" i="15"/>
  <c r="D971" i="15" s="1"/>
  <c r="C970" i="15"/>
  <c r="D970" i="15" s="1"/>
  <c r="D969" i="15"/>
  <c r="C969" i="15"/>
  <c r="D968" i="15"/>
  <c r="C968" i="15"/>
  <c r="C967" i="15"/>
  <c r="D967" i="15" s="1"/>
  <c r="C966" i="15"/>
  <c r="D966" i="15" s="1"/>
  <c r="C965" i="15"/>
  <c r="D965" i="15" s="1"/>
  <c r="C964" i="15"/>
  <c r="D964" i="15" s="1"/>
  <c r="D963" i="15"/>
  <c r="C963" i="15"/>
  <c r="D962" i="15"/>
  <c r="C962" i="15"/>
  <c r="C961" i="15"/>
  <c r="D961" i="15" s="1"/>
  <c r="C960" i="15"/>
  <c r="D960" i="15" s="1"/>
  <c r="C959" i="15"/>
  <c r="D959" i="15" s="1"/>
  <c r="C958" i="15"/>
  <c r="D958" i="15" s="1"/>
  <c r="D957" i="15"/>
  <c r="C957" i="15"/>
  <c r="D956" i="15"/>
  <c r="C956" i="15"/>
  <c r="C955" i="15"/>
  <c r="D955" i="15" s="1"/>
  <c r="C954" i="15"/>
  <c r="D954" i="15" s="1"/>
  <c r="C953" i="15"/>
  <c r="D953" i="15" s="1"/>
  <c r="C952" i="15"/>
  <c r="D952" i="15" s="1"/>
  <c r="D951" i="15"/>
  <c r="C951" i="15"/>
  <c r="D950" i="15"/>
  <c r="C950" i="15"/>
  <c r="C949" i="15"/>
  <c r="D949" i="15" s="1"/>
  <c r="C948" i="15"/>
  <c r="D948" i="15" s="1"/>
  <c r="C947" i="15"/>
  <c r="D947" i="15" s="1"/>
  <c r="C946" i="15"/>
  <c r="D946" i="15" s="1"/>
  <c r="D945" i="15"/>
  <c r="C945" i="15"/>
  <c r="D944" i="15"/>
  <c r="C944" i="15"/>
  <c r="C943" i="15"/>
  <c r="D943" i="15" s="1"/>
  <c r="C942" i="15"/>
  <c r="D942" i="15" s="1"/>
  <c r="C941" i="15"/>
  <c r="D941" i="15" s="1"/>
  <c r="C940" i="15"/>
  <c r="D940" i="15" s="1"/>
  <c r="D939" i="15"/>
  <c r="C939" i="15"/>
  <c r="D938" i="15"/>
  <c r="C938" i="15"/>
  <c r="C937" i="15"/>
  <c r="D937" i="15" s="1"/>
  <c r="C936" i="15"/>
  <c r="D936" i="15" s="1"/>
  <c r="C935" i="15"/>
  <c r="D935" i="15" s="1"/>
  <c r="C934" i="15"/>
  <c r="D934" i="15" s="1"/>
  <c r="D933" i="15"/>
  <c r="C933" i="15"/>
  <c r="D932" i="15"/>
  <c r="C932" i="15"/>
  <c r="C931" i="15"/>
  <c r="D931" i="15" s="1"/>
  <c r="C930" i="15"/>
  <c r="D930" i="15" s="1"/>
  <c r="C929" i="15"/>
  <c r="D929" i="15" s="1"/>
  <c r="C928" i="15"/>
  <c r="D928" i="15" s="1"/>
  <c r="D927" i="15"/>
  <c r="C927" i="15"/>
  <c r="D926" i="15"/>
  <c r="C926" i="15"/>
  <c r="C925" i="15"/>
  <c r="D925" i="15" s="1"/>
  <c r="C924" i="15"/>
  <c r="D924" i="15" s="1"/>
  <c r="C923" i="15"/>
  <c r="D923" i="15" s="1"/>
  <c r="C922" i="15"/>
  <c r="D922" i="15" s="1"/>
  <c r="D921" i="15"/>
  <c r="C921" i="15"/>
  <c r="D920" i="15"/>
  <c r="C920" i="15"/>
  <c r="C919" i="15"/>
  <c r="D919" i="15" s="1"/>
  <c r="C918" i="15"/>
  <c r="D918" i="15" s="1"/>
  <c r="C917" i="15"/>
  <c r="D917" i="15" s="1"/>
  <c r="C916" i="15"/>
  <c r="D916" i="15" s="1"/>
  <c r="D915" i="15"/>
  <c r="C915" i="15"/>
  <c r="D914" i="15"/>
  <c r="C914" i="15"/>
  <c r="C913" i="15"/>
  <c r="D913" i="15" s="1"/>
  <c r="C912" i="15"/>
  <c r="D912" i="15" s="1"/>
  <c r="C911" i="15"/>
  <c r="D911" i="15" s="1"/>
  <c r="C910" i="15"/>
  <c r="D910" i="15" s="1"/>
  <c r="D909" i="15"/>
  <c r="C909" i="15"/>
  <c r="D908" i="15"/>
  <c r="C908" i="15"/>
  <c r="C907" i="15"/>
  <c r="D907" i="15" s="1"/>
  <c r="C906" i="15"/>
  <c r="D906" i="15" s="1"/>
  <c r="C905" i="15"/>
  <c r="D905" i="15" s="1"/>
  <c r="C904" i="15"/>
  <c r="D904" i="15" s="1"/>
  <c r="D903" i="15"/>
  <c r="C903" i="15"/>
  <c r="D902" i="15"/>
  <c r="C902" i="15"/>
  <c r="C901" i="15"/>
  <c r="D901" i="15" s="1"/>
  <c r="C900" i="15"/>
  <c r="D900" i="15" s="1"/>
  <c r="C899" i="15"/>
  <c r="D899" i="15" s="1"/>
  <c r="C898" i="15"/>
  <c r="D898" i="15" s="1"/>
  <c r="D897" i="15"/>
  <c r="C897" i="15"/>
  <c r="D896" i="15"/>
  <c r="C896" i="15"/>
  <c r="C895" i="15"/>
  <c r="D895" i="15" s="1"/>
  <c r="C894" i="15"/>
  <c r="D894" i="15" s="1"/>
  <c r="C893" i="15"/>
  <c r="D893" i="15" s="1"/>
  <c r="C892" i="15"/>
  <c r="D892" i="15" s="1"/>
  <c r="D891" i="15"/>
  <c r="C891" i="15"/>
  <c r="D890" i="15"/>
  <c r="C890" i="15"/>
  <c r="C889" i="15"/>
  <c r="D889" i="15" s="1"/>
  <c r="C888" i="15"/>
  <c r="D888" i="15" s="1"/>
  <c r="C887" i="15"/>
  <c r="D887" i="15" s="1"/>
  <c r="C886" i="15"/>
  <c r="D886" i="15" s="1"/>
  <c r="D885" i="15"/>
  <c r="C885" i="15"/>
  <c r="D884" i="15"/>
  <c r="C884" i="15"/>
  <c r="C883" i="15"/>
  <c r="D883" i="15" s="1"/>
  <c r="C882" i="15"/>
  <c r="D882" i="15" s="1"/>
  <c r="C881" i="15"/>
  <c r="D881" i="15" s="1"/>
  <c r="C880" i="15"/>
  <c r="D880" i="15" s="1"/>
  <c r="D879" i="15"/>
  <c r="C879" i="15"/>
  <c r="D878" i="15"/>
  <c r="C878" i="15"/>
  <c r="C877" i="15"/>
  <c r="D877" i="15" s="1"/>
  <c r="C876" i="15"/>
  <c r="D876" i="15" s="1"/>
  <c r="C875" i="15"/>
  <c r="D875" i="15" s="1"/>
  <c r="C874" i="15"/>
  <c r="D874" i="15" s="1"/>
  <c r="D873" i="15"/>
  <c r="C873" i="15"/>
  <c r="D872" i="15"/>
  <c r="C872" i="15"/>
  <c r="C871" i="15"/>
  <c r="D871" i="15" s="1"/>
  <c r="C870" i="15"/>
  <c r="D870" i="15" s="1"/>
  <c r="C869" i="15"/>
  <c r="D869" i="15" s="1"/>
  <c r="C868" i="15"/>
  <c r="D868" i="15" s="1"/>
  <c r="D867" i="15"/>
  <c r="C867" i="15"/>
  <c r="D866" i="15"/>
  <c r="C866" i="15"/>
  <c r="C865" i="15"/>
  <c r="D865" i="15" s="1"/>
  <c r="C864" i="15"/>
  <c r="D864" i="15" s="1"/>
  <c r="C863" i="15"/>
  <c r="D863" i="15" s="1"/>
  <c r="C862" i="15"/>
  <c r="D862" i="15" s="1"/>
  <c r="D861" i="15"/>
  <c r="C861" i="15"/>
  <c r="D860" i="15"/>
  <c r="C860" i="15"/>
  <c r="C859" i="15"/>
  <c r="D859" i="15" s="1"/>
  <c r="C858" i="15"/>
  <c r="D858" i="15" s="1"/>
  <c r="C857" i="15"/>
  <c r="D857" i="15" s="1"/>
  <c r="C856" i="15"/>
  <c r="D856" i="15" s="1"/>
  <c r="D855" i="15"/>
  <c r="C855" i="15"/>
  <c r="D854" i="15"/>
  <c r="C854" i="15"/>
  <c r="C853" i="15"/>
  <c r="D853" i="15" s="1"/>
  <c r="C852" i="15"/>
  <c r="D852" i="15" s="1"/>
  <c r="C851" i="15"/>
  <c r="D851" i="15" s="1"/>
  <c r="C850" i="15"/>
  <c r="D850" i="15" s="1"/>
  <c r="D849" i="15"/>
  <c r="C849" i="15"/>
  <c r="D848" i="15"/>
  <c r="C848" i="15"/>
  <c r="C847" i="15"/>
  <c r="D847" i="15" s="1"/>
  <c r="C846" i="15"/>
  <c r="D846" i="15" s="1"/>
  <c r="C845" i="15"/>
  <c r="D845" i="15" s="1"/>
  <c r="C844" i="15"/>
  <c r="D844" i="15" s="1"/>
  <c r="D843" i="15"/>
  <c r="C843" i="15"/>
  <c r="D842" i="15"/>
  <c r="C842" i="15"/>
  <c r="C841" i="15"/>
  <c r="D841" i="15" s="1"/>
  <c r="C840" i="15"/>
  <c r="D840" i="15" s="1"/>
  <c r="C839" i="15"/>
  <c r="D839" i="15" s="1"/>
  <c r="C838" i="15"/>
  <c r="D838" i="15" s="1"/>
  <c r="D837" i="15"/>
  <c r="C837" i="15"/>
  <c r="D836" i="15"/>
  <c r="C836" i="15"/>
  <c r="C835" i="15"/>
  <c r="D835" i="15" s="1"/>
  <c r="C834" i="15"/>
  <c r="D834" i="15" s="1"/>
  <c r="C833" i="15"/>
  <c r="D833" i="15" s="1"/>
  <c r="C832" i="15"/>
  <c r="D832" i="15" s="1"/>
  <c r="D831" i="15"/>
  <c r="C831" i="15"/>
  <c r="D830" i="15"/>
  <c r="C830" i="15"/>
  <c r="C829" i="15"/>
  <c r="D829" i="15" s="1"/>
  <c r="C828" i="15"/>
  <c r="D828" i="15" s="1"/>
  <c r="C827" i="15"/>
  <c r="D827" i="15" s="1"/>
  <c r="C826" i="15"/>
  <c r="D826" i="15" s="1"/>
  <c r="D825" i="15"/>
  <c r="C825" i="15"/>
  <c r="D824" i="15"/>
  <c r="C824" i="15"/>
  <c r="C823" i="15"/>
  <c r="D823" i="15" s="1"/>
  <c r="C822" i="15"/>
  <c r="D822" i="15" s="1"/>
  <c r="C821" i="15"/>
  <c r="D821" i="15" s="1"/>
  <c r="C820" i="15"/>
  <c r="D820" i="15" s="1"/>
  <c r="D819" i="15"/>
  <c r="C819" i="15"/>
  <c r="D818" i="15"/>
  <c r="C818" i="15"/>
  <c r="C817" i="15"/>
  <c r="D817" i="15" s="1"/>
  <c r="C816" i="15"/>
  <c r="D816" i="15" s="1"/>
  <c r="C815" i="15"/>
  <c r="D815" i="15" s="1"/>
  <c r="C814" i="15"/>
  <c r="D814" i="15" s="1"/>
  <c r="D813" i="15"/>
  <c r="C813" i="15"/>
  <c r="D812" i="15"/>
  <c r="C812" i="15"/>
  <c r="C811" i="15"/>
  <c r="D811" i="15" s="1"/>
  <c r="C810" i="15"/>
  <c r="D810" i="15" s="1"/>
  <c r="C809" i="15"/>
  <c r="D809" i="15" s="1"/>
  <c r="C808" i="15"/>
  <c r="D808" i="15" s="1"/>
  <c r="D807" i="15"/>
  <c r="C807" i="15"/>
  <c r="D806" i="15"/>
  <c r="C806" i="15"/>
  <c r="C805" i="15"/>
  <c r="D805" i="15" s="1"/>
  <c r="C804" i="15"/>
  <c r="D804" i="15" s="1"/>
  <c r="C803" i="15"/>
  <c r="D803" i="15" s="1"/>
  <c r="C802" i="15"/>
  <c r="D802" i="15" s="1"/>
  <c r="D801" i="15"/>
  <c r="C801" i="15"/>
  <c r="D800" i="15"/>
  <c r="C800" i="15"/>
  <c r="C799" i="15"/>
  <c r="D799" i="15" s="1"/>
  <c r="C798" i="15"/>
  <c r="D798" i="15" s="1"/>
  <c r="C797" i="15"/>
  <c r="D797" i="15" s="1"/>
  <c r="C796" i="15"/>
  <c r="D796" i="15" s="1"/>
  <c r="D795" i="15"/>
  <c r="C795" i="15"/>
  <c r="D794" i="15"/>
  <c r="C794" i="15"/>
  <c r="C793" i="15"/>
  <c r="D793" i="15" s="1"/>
  <c r="C792" i="15"/>
  <c r="D792" i="15" s="1"/>
  <c r="C791" i="15"/>
  <c r="D791" i="15" s="1"/>
  <c r="C790" i="15"/>
  <c r="D790" i="15" s="1"/>
  <c r="D789" i="15"/>
  <c r="C789" i="15"/>
  <c r="D788" i="15"/>
  <c r="C788" i="15"/>
  <c r="C787" i="15"/>
  <c r="D787" i="15" s="1"/>
  <c r="C786" i="15"/>
  <c r="D786" i="15" s="1"/>
  <c r="C785" i="15"/>
  <c r="D785" i="15" s="1"/>
  <c r="C784" i="15"/>
  <c r="D784" i="15" s="1"/>
  <c r="D783" i="15"/>
  <c r="C783" i="15"/>
  <c r="D782" i="15"/>
  <c r="C782" i="15"/>
  <c r="C781" i="15"/>
  <c r="D781" i="15" s="1"/>
  <c r="C780" i="15"/>
  <c r="D780" i="15" s="1"/>
  <c r="C779" i="15"/>
  <c r="D779" i="15" s="1"/>
  <c r="C778" i="15"/>
  <c r="D778" i="15" s="1"/>
  <c r="D777" i="15"/>
  <c r="C777" i="15"/>
  <c r="D776" i="15"/>
  <c r="C776" i="15"/>
  <c r="C775" i="15"/>
  <c r="D775" i="15" s="1"/>
  <c r="C774" i="15"/>
  <c r="D774" i="15" s="1"/>
  <c r="C773" i="15"/>
  <c r="D773" i="15" s="1"/>
  <c r="C772" i="15"/>
  <c r="D772" i="15" s="1"/>
  <c r="D771" i="15"/>
  <c r="C771" i="15"/>
  <c r="D770" i="15"/>
  <c r="C770" i="15"/>
  <c r="C769" i="15"/>
  <c r="D769" i="15" s="1"/>
  <c r="C768" i="15"/>
  <c r="D768" i="15" s="1"/>
  <c r="C767" i="15"/>
  <c r="D767" i="15" s="1"/>
  <c r="C766" i="15"/>
  <c r="D766" i="15" s="1"/>
  <c r="D765" i="15"/>
  <c r="C765" i="15"/>
  <c r="D764" i="15"/>
  <c r="C764" i="15"/>
  <c r="C763" i="15"/>
  <c r="D763" i="15" s="1"/>
  <c r="C762" i="15"/>
  <c r="D762" i="15" s="1"/>
  <c r="C761" i="15"/>
  <c r="D761" i="15" s="1"/>
  <c r="C760" i="15"/>
  <c r="D760" i="15" s="1"/>
  <c r="D759" i="15"/>
  <c r="C759" i="15"/>
  <c r="D758" i="15"/>
  <c r="C758" i="15"/>
  <c r="C757" i="15"/>
  <c r="D757" i="15" s="1"/>
  <c r="C756" i="15"/>
  <c r="D756" i="15" s="1"/>
  <c r="C755" i="15"/>
  <c r="D755" i="15" s="1"/>
  <c r="C754" i="15"/>
  <c r="D754" i="15" s="1"/>
  <c r="D753" i="15"/>
  <c r="C753" i="15"/>
  <c r="D752" i="15"/>
  <c r="C752" i="15"/>
  <c r="C751" i="15"/>
  <c r="D751" i="15" s="1"/>
  <c r="C750" i="15"/>
  <c r="D750" i="15" s="1"/>
  <c r="C749" i="15"/>
  <c r="D749" i="15" s="1"/>
  <c r="C748" i="15"/>
  <c r="D748" i="15" s="1"/>
  <c r="D747" i="15"/>
  <c r="C747" i="15"/>
  <c r="D746" i="15"/>
  <c r="C746" i="15"/>
  <c r="C745" i="15"/>
  <c r="D745" i="15" s="1"/>
  <c r="C744" i="15"/>
  <c r="D744" i="15" s="1"/>
  <c r="C743" i="15"/>
  <c r="D743" i="15" s="1"/>
  <c r="C742" i="15"/>
  <c r="D742" i="15" s="1"/>
  <c r="D741" i="15"/>
  <c r="C741" i="15"/>
  <c r="D740" i="15"/>
  <c r="C740" i="15"/>
  <c r="C739" i="15"/>
  <c r="D739" i="15" s="1"/>
  <c r="C738" i="15"/>
  <c r="D738" i="15" s="1"/>
  <c r="C737" i="15"/>
  <c r="D737" i="15" s="1"/>
  <c r="C736" i="15"/>
  <c r="D736" i="15" s="1"/>
  <c r="D735" i="15"/>
  <c r="C735" i="15"/>
  <c r="D734" i="15"/>
  <c r="C734" i="15"/>
  <c r="D733" i="15"/>
  <c r="C733" i="15"/>
  <c r="D732" i="15"/>
  <c r="C732" i="15"/>
  <c r="D731" i="15"/>
  <c r="C731" i="15"/>
  <c r="D730" i="15"/>
  <c r="C730" i="15"/>
  <c r="D729" i="15"/>
  <c r="C729" i="15"/>
  <c r="D728" i="15"/>
  <c r="C728" i="15"/>
  <c r="D727" i="15"/>
  <c r="C727" i="15"/>
  <c r="C726" i="15"/>
  <c r="D726" i="15" s="1"/>
  <c r="D725" i="15"/>
  <c r="C725" i="15"/>
  <c r="D724" i="15"/>
  <c r="C724" i="15"/>
  <c r="D723" i="15"/>
  <c r="C723" i="15"/>
  <c r="D722" i="15"/>
  <c r="C722" i="15"/>
  <c r="D721" i="15"/>
  <c r="C721" i="15"/>
  <c r="C720" i="15"/>
  <c r="D720" i="15" s="1"/>
  <c r="D719" i="15"/>
  <c r="C719" i="15"/>
  <c r="D718" i="15"/>
  <c r="C718" i="15"/>
  <c r="D717" i="15"/>
  <c r="C717" i="15"/>
  <c r="D716" i="15"/>
  <c r="C716" i="15"/>
  <c r="D715" i="15"/>
  <c r="C715" i="15"/>
  <c r="C714" i="15"/>
  <c r="D714" i="15" s="1"/>
  <c r="D713" i="15"/>
  <c r="C713" i="15"/>
  <c r="D712" i="15"/>
  <c r="C712" i="15"/>
  <c r="D711" i="15"/>
  <c r="C711" i="15"/>
  <c r="D710" i="15"/>
  <c r="C710" i="15"/>
  <c r="D709" i="15"/>
  <c r="C709" i="15"/>
  <c r="C708" i="15"/>
  <c r="D708" i="15" s="1"/>
  <c r="D707" i="15"/>
  <c r="C707" i="15"/>
  <c r="D706" i="15"/>
  <c r="C706" i="15"/>
  <c r="D705" i="15"/>
  <c r="C705" i="15"/>
  <c r="D704" i="15"/>
  <c r="C704" i="15"/>
  <c r="D703" i="15"/>
  <c r="C703" i="15"/>
  <c r="C702" i="15"/>
  <c r="D702" i="15" s="1"/>
  <c r="D701" i="15"/>
  <c r="C701" i="15"/>
  <c r="D700" i="15"/>
  <c r="C700" i="15"/>
  <c r="D699" i="15"/>
  <c r="C699" i="15"/>
  <c r="D698" i="15"/>
  <c r="C698" i="15"/>
  <c r="D697" i="15"/>
  <c r="C697" i="15"/>
  <c r="C696" i="15"/>
  <c r="D696" i="15" s="1"/>
  <c r="D695" i="15"/>
  <c r="C695" i="15"/>
  <c r="D694" i="15"/>
  <c r="C694" i="15"/>
  <c r="D693" i="15"/>
  <c r="C693" i="15"/>
  <c r="D692" i="15"/>
  <c r="C692" i="15"/>
  <c r="D691" i="15"/>
  <c r="C691" i="15"/>
  <c r="C690" i="15"/>
  <c r="D690" i="15" s="1"/>
  <c r="D689" i="15"/>
  <c r="C689" i="15"/>
  <c r="D688" i="15"/>
  <c r="C688" i="15"/>
  <c r="D687" i="15"/>
  <c r="C687" i="15"/>
  <c r="D686" i="15"/>
  <c r="C686" i="15"/>
  <c r="D685" i="15"/>
  <c r="C685" i="15"/>
  <c r="C684" i="15"/>
  <c r="D684" i="15" s="1"/>
  <c r="D683" i="15"/>
  <c r="C683" i="15"/>
  <c r="D682" i="15"/>
  <c r="C682" i="15"/>
  <c r="D681" i="15"/>
  <c r="C681" i="15"/>
  <c r="D680" i="15"/>
  <c r="C680" i="15"/>
  <c r="D679" i="15"/>
  <c r="C679" i="15"/>
  <c r="C678" i="15"/>
  <c r="D678" i="15" s="1"/>
  <c r="D677" i="15"/>
  <c r="C677" i="15"/>
  <c r="D676" i="15"/>
  <c r="C676" i="15"/>
  <c r="D675" i="15"/>
  <c r="C675" i="15"/>
  <c r="D674" i="15"/>
  <c r="C674" i="15"/>
  <c r="D673" i="15"/>
  <c r="C673" i="15"/>
  <c r="C672" i="15"/>
  <c r="D672" i="15" s="1"/>
  <c r="D671" i="15"/>
  <c r="C671" i="15"/>
  <c r="D670" i="15"/>
  <c r="C670" i="15"/>
  <c r="D669" i="15"/>
  <c r="C669" i="15"/>
  <c r="D668" i="15"/>
  <c r="C668" i="15"/>
  <c r="D667" i="15"/>
  <c r="C667" i="15"/>
  <c r="C666" i="15"/>
  <c r="D666" i="15" s="1"/>
  <c r="D665" i="15"/>
  <c r="C665" i="15"/>
  <c r="D664" i="15"/>
  <c r="C664" i="15"/>
  <c r="D663" i="15"/>
  <c r="C663" i="15"/>
  <c r="D662" i="15"/>
  <c r="C662" i="15"/>
  <c r="D661" i="15"/>
  <c r="C661" i="15"/>
  <c r="C660" i="15"/>
  <c r="D660" i="15" s="1"/>
  <c r="D659" i="15"/>
  <c r="C659" i="15"/>
  <c r="D658" i="15"/>
  <c r="C658" i="15"/>
  <c r="D657" i="15"/>
  <c r="C657" i="15"/>
  <c r="D656" i="15"/>
  <c r="C656" i="15"/>
  <c r="D655" i="15"/>
  <c r="C655" i="15"/>
  <c r="C654" i="15"/>
  <c r="D654" i="15" s="1"/>
  <c r="D653" i="15"/>
  <c r="C653" i="15"/>
  <c r="D652" i="15"/>
  <c r="C652" i="15"/>
  <c r="D651" i="15"/>
  <c r="C651" i="15"/>
  <c r="D650" i="15"/>
  <c r="C650" i="15"/>
  <c r="D649" i="15"/>
  <c r="C649" i="15"/>
  <c r="C648" i="15"/>
  <c r="D648" i="15" s="1"/>
  <c r="D647" i="15"/>
  <c r="C647" i="15"/>
  <c r="D646" i="15"/>
  <c r="C646" i="15"/>
  <c r="D645" i="15"/>
  <c r="C645" i="15"/>
  <c r="D644" i="15"/>
  <c r="C644" i="15"/>
  <c r="D643" i="15"/>
  <c r="C643" i="15"/>
  <c r="C642" i="15"/>
  <c r="D642" i="15" s="1"/>
  <c r="D641" i="15"/>
  <c r="C641" i="15"/>
  <c r="D640" i="15"/>
  <c r="C640" i="15"/>
  <c r="D639" i="15"/>
  <c r="C639" i="15"/>
  <c r="D638" i="15"/>
  <c r="C638" i="15"/>
  <c r="D637" i="15"/>
  <c r="C637" i="15"/>
  <c r="C636" i="15"/>
  <c r="D636" i="15" s="1"/>
  <c r="D635" i="15"/>
  <c r="C635" i="15"/>
  <c r="D634" i="15"/>
  <c r="C634" i="15"/>
  <c r="D633" i="15"/>
  <c r="C633" i="15"/>
  <c r="D632" i="15"/>
  <c r="C632" i="15"/>
  <c r="D631" i="15"/>
  <c r="C631" i="15"/>
  <c r="C630" i="15"/>
  <c r="D630" i="15" s="1"/>
  <c r="D629" i="15"/>
  <c r="C629" i="15"/>
  <c r="D628" i="15"/>
  <c r="C628" i="15"/>
  <c r="D627" i="15"/>
  <c r="C627" i="15"/>
  <c r="D626" i="15"/>
  <c r="C626" i="15"/>
  <c r="D625" i="15"/>
  <c r="C625" i="15"/>
  <c r="C624" i="15"/>
  <c r="D624" i="15" s="1"/>
  <c r="D623" i="15"/>
  <c r="C623" i="15"/>
  <c r="D622" i="15"/>
  <c r="C622" i="15"/>
  <c r="D621" i="15"/>
  <c r="C621" i="15"/>
  <c r="D620" i="15"/>
  <c r="C620" i="15"/>
  <c r="D619" i="15"/>
  <c r="C619" i="15"/>
  <c r="C618" i="15"/>
  <c r="D618" i="15" s="1"/>
  <c r="D617" i="15"/>
  <c r="C617" i="15"/>
  <c r="D616" i="15"/>
  <c r="C616" i="15"/>
  <c r="D615" i="15"/>
  <c r="C615" i="15"/>
  <c r="D614" i="15"/>
  <c r="C614" i="15"/>
  <c r="D613" i="15"/>
  <c r="C613" i="15"/>
  <c r="C612" i="15"/>
  <c r="D612" i="15" s="1"/>
  <c r="D611" i="15"/>
  <c r="C611" i="15"/>
  <c r="D610" i="15"/>
  <c r="C610" i="15"/>
  <c r="D609" i="15"/>
  <c r="C609" i="15"/>
  <c r="D608" i="15"/>
  <c r="C608" i="15"/>
  <c r="D607" i="15"/>
  <c r="C607" i="15"/>
  <c r="C606" i="15"/>
  <c r="D606" i="15" s="1"/>
  <c r="D605" i="15"/>
  <c r="C605" i="15"/>
  <c r="D604" i="15"/>
  <c r="C604" i="15"/>
  <c r="D603" i="15"/>
  <c r="C603" i="15"/>
  <c r="D602" i="15"/>
  <c r="C602" i="15"/>
  <c r="D601" i="15"/>
  <c r="C601" i="15"/>
  <c r="C600" i="15"/>
  <c r="D600" i="15" s="1"/>
  <c r="D599" i="15"/>
  <c r="C599" i="15"/>
  <c r="D598" i="15"/>
  <c r="C598" i="15"/>
  <c r="D597" i="15"/>
  <c r="C597" i="15"/>
  <c r="D596" i="15"/>
  <c r="C596" i="15"/>
  <c r="D595" i="15"/>
  <c r="C595" i="15"/>
  <c r="C594" i="15"/>
  <c r="D594" i="15" s="1"/>
  <c r="D593" i="15"/>
  <c r="C593" i="15"/>
  <c r="D592" i="15"/>
  <c r="C592" i="15"/>
  <c r="D591" i="15"/>
  <c r="C591" i="15"/>
  <c r="D590" i="15"/>
  <c r="C590" i="15"/>
  <c r="D589" i="15"/>
  <c r="C589" i="15"/>
  <c r="C588" i="15"/>
  <c r="D588" i="15" s="1"/>
  <c r="D587" i="15"/>
  <c r="C587" i="15"/>
  <c r="D586" i="15"/>
  <c r="C586" i="15"/>
  <c r="D585" i="15"/>
  <c r="C585" i="15"/>
  <c r="D584" i="15"/>
  <c r="C584" i="15"/>
  <c r="D583" i="15"/>
  <c r="C583" i="15"/>
  <c r="C582" i="15"/>
  <c r="D582" i="15" s="1"/>
  <c r="D581" i="15"/>
  <c r="C581" i="15"/>
  <c r="D580" i="15"/>
  <c r="C580" i="15"/>
  <c r="D579" i="15"/>
  <c r="C579" i="15"/>
  <c r="D578" i="15"/>
  <c r="C578" i="15"/>
  <c r="D577" i="15"/>
  <c r="C577" i="15"/>
  <c r="C576" i="15"/>
  <c r="D576" i="15" s="1"/>
  <c r="D575" i="15"/>
  <c r="C575" i="15"/>
  <c r="D574" i="15"/>
  <c r="C574" i="15"/>
  <c r="D573" i="15"/>
  <c r="C573" i="15"/>
  <c r="D572" i="15"/>
  <c r="C572" i="15"/>
  <c r="D571" i="15"/>
  <c r="C571" i="15"/>
  <c r="C570" i="15"/>
  <c r="D570" i="15" s="1"/>
  <c r="D569" i="15"/>
  <c r="C569" i="15"/>
  <c r="D568" i="15"/>
  <c r="C568" i="15"/>
  <c r="D567" i="15"/>
  <c r="C567" i="15"/>
  <c r="D566" i="15"/>
  <c r="C566" i="15"/>
  <c r="D565" i="15"/>
  <c r="C565" i="15"/>
  <c r="C564" i="15"/>
  <c r="D564" i="15" s="1"/>
  <c r="D563" i="15"/>
  <c r="C563" i="15"/>
  <c r="D562" i="15"/>
  <c r="C562" i="15"/>
  <c r="D561" i="15"/>
  <c r="C561" i="15"/>
  <c r="D560" i="15"/>
  <c r="C560" i="15"/>
  <c r="D559" i="15"/>
  <c r="C559" i="15"/>
  <c r="C558" i="15"/>
  <c r="D558" i="15" s="1"/>
  <c r="D557" i="15"/>
  <c r="C557" i="15"/>
  <c r="D556" i="15"/>
  <c r="C556" i="15"/>
  <c r="D555" i="15"/>
  <c r="C555" i="15"/>
  <c r="D554" i="15"/>
  <c r="C554" i="15"/>
  <c r="D553" i="15"/>
  <c r="C553" i="15"/>
  <c r="C552" i="15"/>
  <c r="D552" i="15" s="1"/>
  <c r="D551" i="15"/>
  <c r="C551" i="15"/>
  <c r="D550" i="15"/>
  <c r="C550" i="15"/>
  <c r="D549" i="15"/>
  <c r="C549" i="15"/>
  <c r="D548" i="15"/>
  <c r="C548" i="15"/>
  <c r="D547" i="15"/>
  <c r="C547" i="15"/>
  <c r="C546" i="15"/>
  <c r="D546" i="15" s="1"/>
  <c r="D545" i="15"/>
  <c r="C545" i="15"/>
  <c r="D544" i="15"/>
  <c r="C544" i="15"/>
  <c r="D543" i="15"/>
  <c r="C543" i="15"/>
  <c r="D542" i="15"/>
  <c r="C542" i="15"/>
  <c r="D541" i="15"/>
  <c r="C541" i="15"/>
  <c r="C540" i="15"/>
  <c r="D540" i="15" s="1"/>
  <c r="D539" i="15"/>
  <c r="C539" i="15"/>
  <c r="D538" i="15"/>
  <c r="C538" i="15"/>
  <c r="D537" i="15"/>
  <c r="C537" i="15"/>
  <c r="D536" i="15"/>
  <c r="C536" i="15"/>
  <c r="D535" i="15"/>
  <c r="C535" i="15"/>
  <c r="C534" i="15"/>
  <c r="D534" i="15" s="1"/>
  <c r="D533" i="15"/>
  <c r="C533" i="15"/>
  <c r="D532" i="15"/>
  <c r="C532" i="15"/>
  <c r="D531" i="15"/>
  <c r="C531" i="15"/>
  <c r="D530" i="15"/>
  <c r="C530" i="15"/>
  <c r="D529" i="15"/>
  <c r="C529" i="15"/>
  <c r="C528" i="15"/>
  <c r="D528" i="15" s="1"/>
  <c r="D527" i="15"/>
  <c r="C527" i="15"/>
  <c r="D526" i="15"/>
  <c r="C526" i="15"/>
  <c r="D525" i="15"/>
  <c r="C525" i="15"/>
  <c r="D524" i="15"/>
  <c r="C524" i="15"/>
  <c r="D523" i="15"/>
  <c r="C523" i="15"/>
  <c r="C522" i="15"/>
  <c r="D522" i="15" s="1"/>
  <c r="D521" i="15"/>
  <c r="C521" i="15"/>
  <c r="D520" i="15"/>
  <c r="C520" i="15"/>
  <c r="D519" i="15"/>
  <c r="C519" i="15"/>
  <c r="D518" i="15"/>
  <c r="C518" i="15"/>
  <c r="D517" i="15"/>
  <c r="C517" i="15"/>
  <c r="C516" i="15"/>
  <c r="D516" i="15" s="1"/>
  <c r="D515" i="15"/>
  <c r="C515" i="15"/>
  <c r="D514" i="15"/>
  <c r="C514" i="15"/>
  <c r="D513" i="15"/>
  <c r="C513" i="15"/>
  <c r="D512" i="15"/>
  <c r="C512" i="15"/>
  <c r="D511" i="15"/>
  <c r="C511" i="15"/>
  <c r="C510" i="15"/>
  <c r="D510" i="15" s="1"/>
  <c r="D509" i="15"/>
  <c r="C509" i="15"/>
  <c r="D508" i="15"/>
  <c r="C508" i="15"/>
  <c r="D507" i="15"/>
  <c r="C507" i="15"/>
  <c r="D506" i="15"/>
  <c r="C506" i="15"/>
  <c r="D505" i="15"/>
  <c r="C505" i="15"/>
  <c r="C504" i="15"/>
  <c r="D504" i="15" s="1"/>
  <c r="D503" i="15"/>
  <c r="C503" i="15"/>
  <c r="D502" i="15"/>
  <c r="C502" i="15"/>
  <c r="D501" i="15"/>
  <c r="C501" i="15"/>
  <c r="D500" i="15"/>
  <c r="C500" i="15"/>
  <c r="D499" i="15"/>
  <c r="C499" i="15"/>
  <c r="C498" i="15"/>
  <c r="D498" i="15" s="1"/>
  <c r="D497" i="15"/>
  <c r="C497" i="15"/>
  <c r="D496" i="15"/>
  <c r="C496" i="15"/>
  <c r="D495" i="15"/>
  <c r="C495" i="15"/>
  <c r="D494" i="15"/>
  <c r="C494" i="15"/>
  <c r="D493" i="15"/>
  <c r="C493" i="15"/>
  <c r="C492" i="15"/>
  <c r="D492" i="15" s="1"/>
  <c r="D491" i="15"/>
  <c r="C491" i="15"/>
  <c r="D490" i="15"/>
  <c r="C490" i="15"/>
  <c r="D489" i="15"/>
  <c r="C489" i="15"/>
  <c r="D488" i="15"/>
  <c r="C488" i="15"/>
  <c r="D487" i="15"/>
  <c r="C487" i="15"/>
  <c r="C486" i="15"/>
  <c r="D486" i="15" s="1"/>
  <c r="D485" i="15"/>
  <c r="C485" i="15"/>
  <c r="D484" i="15"/>
  <c r="C484" i="15"/>
  <c r="D483" i="15"/>
  <c r="C483" i="15"/>
  <c r="D482" i="15"/>
  <c r="C482" i="15"/>
  <c r="D481" i="15"/>
  <c r="C481" i="15"/>
  <c r="C480" i="15"/>
  <c r="D480" i="15" s="1"/>
  <c r="D479" i="15"/>
  <c r="C479" i="15"/>
  <c r="D478" i="15"/>
  <c r="C478" i="15"/>
  <c r="D477" i="15"/>
  <c r="C477" i="15"/>
  <c r="D476" i="15"/>
  <c r="C476" i="15"/>
  <c r="D475" i="15"/>
  <c r="C475" i="15"/>
  <c r="C474" i="15"/>
  <c r="D474" i="15" s="1"/>
  <c r="D473" i="15"/>
  <c r="C473" i="15"/>
  <c r="D472" i="15"/>
  <c r="C472" i="15"/>
  <c r="D471" i="15"/>
  <c r="C471" i="15"/>
  <c r="D470" i="15"/>
  <c r="C470" i="15"/>
  <c r="D469" i="15"/>
  <c r="C469" i="15"/>
  <c r="C468" i="15"/>
  <c r="D468" i="15" s="1"/>
  <c r="D467" i="15"/>
  <c r="C467" i="15"/>
  <c r="D466" i="15"/>
  <c r="C466" i="15"/>
  <c r="D465" i="15"/>
  <c r="C465" i="15"/>
  <c r="D464" i="15"/>
  <c r="C464" i="15"/>
  <c r="D463" i="15"/>
  <c r="C463" i="15"/>
  <c r="C462" i="15"/>
  <c r="D462" i="15" s="1"/>
  <c r="D461" i="15"/>
  <c r="C461" i="15"/>
  <c r="D460" i="15"/>
  <c r="C460" i="15"/>
  <c r="D459" i="15"/>
  <c r="C459" i="15"/>
  <c r="D458" i="15"/>
  <c r="C458" i="15"/>
  <c r="D457" i="15"/>
  <c r="C457" i="15"/>
  <c r="C456" i="15"/>
  <c r="D456" i="15" s="1"/>
  <c r="D455" i="15"/>
  <c r="C455" i="15"/>
  <c r="D454" i="15"/>
  <c r="C454" i="15"/>
  <c r="D453" i="15"/>
  <c r="C453" i="15"/>
  <c r="D452" i="15"/>
  <c r="C452" i="15"/>
  <c r="D451" i="15"/>
  <c r="C451" i="15"/>
  <c r="C450" i="15"/>
  <c r="D450" i="15" s="1"/>
  <c r="D449" i="15"/>
  <c r="C449" i="15"/>
  <c r="D448" i="15"/>
  <c r="C448" i="15"/>
  <c r="D447" i="15"/>
  <c r="C447" i="15"/>
  <c r="D446" i="15"/>
  <c r="C446" i="15"/>
  <c r="D445" i="15"/>
  <c r="C445" i="15"/>
  <c r="C444" i="15"/>
  <c r="D444" i="15" s="1"/>
  <c r="D443" i="15"/>
  <c r="C443" i="15"/>
  <c r="D442" i="15"/>
  <c r="C442" i="15"/>
  <c r="D441" i="15"/>
  <c r="C441" i="15"/>
  <c r="D440" i="15"/>
  <c r="C440" i="15"/>
  <c r="D439" i="15"/>
  <c r="C439" i="15"/>
  <c r="C438" i="15"/>
  <c r="D438" i="15" s="1"/>
  <c r="D437" i="15"/>
  <c r="C437" i="15"/>
  <c r="D436" i="15"/>
  <c r="C436" i="15"/>
  <c r="D435" i="15"/>
  <c r="C435" i="15"/>
  <c r="D434" i="15"/>
  <c r="C434" i="15"/>
  <c r="D433" i="15"/>
  <c r="C433" i="15"/>
  <c r="C432" i="15"/>
  <c r="D432" i="15" s="1"/>
  <c r="D431" i="15"/>
  <c r="C431" i="15"/>
  <c r="D430" i="15"/>
  <c r="C430" i="15"/>
  <c r="D429" i="15"/>
  <c r="C429" i="15"/>
  <c r="D428" i="15"/>
  <c r="C428" i="15"/>
  <c r="D427" i="15"/>
  <c r="C427" i="15"/>
  <c r="C426" i="15"/>
  <c r="D426" i="15" s="1"/>
  <c r="D425" i="15"/>
  <c r="C425" i="15"/>
  <c r="D424" i="15"/>
  <c r="C424" i="15"/>
  <c r="D423" i="15"/>
  <c r="C423" i="15"/>
  <c r="D422" i="15"/>
  <c r="C422" i="15"/>
  <c r="D421" i="15"/>
  <c r="C421" i="15"/>
  <c r="C420" i="15"/>
  <c r="D420" i="15" s="1"/>
  <c r="D419" i="15"/>
  <c r="C419" i="15"/>
  <c r="D418" i="15"/>
  <c r="C418" i="15"/>
  <c r="D417" i="15"/>
  <c r="C417" i="15"/>
  <c r="D416" i="15"/>
  <c r="C416" i="15"/>
  <c r="D415" i="15"/>
  <c r="C415" i="15"/>
  <c r="C414" i="15"/>
  <c r="D414" i="15" s="1"/>
  <c r="D413" i="15"/>
  <c r="C413" i="15"/>
  <c r="D412" i="15"/>
  <c r="C412" i="15"/>
  <c r="D411" i="15"/>
  <c r="C411" i="15"/>
  <c r="D410" i="15"/>
  <c r="C410" i="15"/>
  <c r="D409" i="15"/>
  <c r="C409" i="15"/>
  <c r="C408" i="15"/>
  <c r="D408" i="15" s="1"/>
  <c r="D407" i="15"/>
  <c r="C407" i="15"/>
  <c r="D406" i="15"/>
  <c r="C406" i="15"/>
  <c r="D405" i="15"/>
  <c r="C405" i="15"/>
  <c r="D404" i="15"/>
  <c r="C404" i="15"/>
  <c r="D403" i="15"/>
  <c r="C403" i="15"/>
  <c r="C402" i="15"/>
  <c r="D402" i="15" s="1"/>
  <c r="D401" i="15"/>
  <c r="C401" i="15"/>
  <c r="D400" i="15"/>
  <c r="C400" i="15"/>
  <c r="D399" i="15"/>
  <c r="C399" i="15"/>
  <c r="D398" i="15"/>
  <c r="C398" i="15"/>
  <c r="D397" i="15"/>
  <c r="C397" i="15"/>
  <c r="C396" i="15"/>
  <c r="D396" i="15" s="1"/>
  <c r="D395" i="15"/>
  <c r="C395" i="15"/>
  <c r="D394" i="15"/>
  <c r="C394" i="15"/>
  <c r="D393" i="15"/>
  <c r="C393" i="15"/>
  <c r="D392" i="15"/>
  <c r="C392" i="15"/>
  <c r="D391" i="15"/>
  <c r="C391" i="15"/>
  <c r="C390" i="15"/>
  <c r="D390" i="15" s="1"/>
  <c r="D389" i="15"/>
  <c r="C389" i="15"/>
  <c r="D388" i="15"/>
  <c r="C388" i="15"/>
  <c r="D387" i="15"/>
  <c r="C387" i="15"/>
  <c r="D386" i="15"/>
  <c r="C386" i="15"/>
  <c r="D385" i="15"/>
  <c r="C385" i="15"/>
  <c r="C384" i="15"/>
  <c r="D384" i="15" s="1"/>
  <c r="D383" i="15"/>
  <c r="C383" i="15"/>
  <c r="D382" i="15"/>
  <c r="C382" i="15"/>
  <c r="D381" i="15"/>
  <c r="C381" i="15"/>
  <c r="D380" i="15"/>
  <c r="C380" i="15"/>
  <c r="D379" i="15"/>
  <c r="C379" i="15"/>
  <c r="C378" i="15"/>
  <c r="D378" i="15" s="1"/>
  <c r="D377" i="15"/>
  <c r="C377" i="15"/>
  <c r="D376" i="15"/>
  <c r="C376" i="15"/>
  <c r="D375" i="15"/>
  <c r="C375" i="15"/>
  <c r="D374" i="15"/>
  <c r="C374" i="15"/>
  <c r="D373" i="15"/>
  <c r="C373" i="15"/>
  <c r="C372" i="15"/>
  <c r="D372" i="15" s="1"/>
  <c r="D371" i="15"/>
  <c r="C371" i="15"/>
  <c r="D370" i="15"/>
  <c r="C370" i="15"/>
  <c r="D369" i="15"/>
  <c r="C369" i="15"/>
  <c r="D368" i="15"/>
  <c r="C368" i="15"/>
  <c r="D367" i="15"/>
  <c r="C367" i="15"/>
  <c r="C366" i="15"/>
  <c r="D366" i="15" s="1"/>
  <c r="D365" i="15"/>
  <c r="C365" i="15"/>
  <c r="D364" i="15"/>
  <c r="C364" i="15"/>
  <c r="D363" i="15"/>
  <c r="C363" i="15"/>
  <c r="D362" i="15"/>
  <c r="C362" i="15"/>
  <c r="D361" i="15"/>
  <c r="C361" i="15"/>
  <c r="C360" i="15"/>
  <c r="D360" i="15" s="1"/>
  <c r="D359" i="15"/>
  <c r="C359" i="15"/>
  <c r="D358" i="15"/>
  <c r="C358" i="15"/>
  <c r="D357" i="15"/>
  <c r="C357" i="15"/>
  <c r="D356" i="15"/>
  <c r="C356" i="15"/>
  <c r="D355" i="15"/>
  <c r="C355" i="15"/>
  <c r="C354" i="15"/>
  <c r="D354" i="15" s="1"/>
  <c r="D353" i="15"/>
  <c r="C353" i="15"/>
  <c r="D352" i="15"/>
  <c r="C352" i="15"/>
  <c r="D351" i="15"/>
  <c r="C351" i="15"/>
  <c r="D350" i="15"/>
  <c r="C350" i="15"/>
  <c r="D349" i="15"/>
  <c r="C349" i="15"/>
  <c r="C348" i="15"/>
  <c r="D348" i="15" s="1"/>
  <c r="D347" i="15"/>
  <c r="C347" i="15"/>
  <c r="D346" i="15"/>
  <c r="C346" i="15"/>
  <c r="D345" i="15"/>
  <c r="C345" i="15"/>
  <c r="D344" i="15"/>
  <c r="C344" i="15"/>
  <c r="D343" i="15"/>
  <c r="C343" i="15"/>
  <c r="C342" i="15"/>
  <c r="D342" i="15" s="1"/>
  <c r="D341" i="15"/>
  <c r="C341" i="15"/>
  <c r="D340" i="15"/>
  <c r="C340" i="15"/>
  <c r="D339" i="15"/>
  <c r="C339" i="15"/>
  <c r="D338" i="15"/>
  <c r="C338" i="15"/>
  <c r="D337" i="15"/>
  <c r="C337" i="15"/>
  <c r="C336" i="15"/>
  <c r="D336" i="15" s="1"/>
  <c r="D335" i="15"/>
  <c r="C335" i="15"/>
  <c r="D334" i="15"/>
  <c r="C334" i="15"/>
  <c r="D333" i="15"/>
  <c r="C333" i="15"/>
  <c r="D332" i="15"/>
  <c r="C332" i="15"/>
  <c r="D331" i="15"/>
  <c r="C331" i="15"/>
  <c r="C330" i="15"/>
  <c r="D330" i="15" s="1"/>
  <c r="D329" i="15"/>
  <c r="C329" i="15"/>
  <c r="D328" i="15"/>
  <c r="C328" i="15"/>
  <c r="D327" i="15"/>
  <c r="C327" i="15"/>
  <c r="D326" i="15"/>
  <c r="C326" i="15"/>
  <c r="D325" i="15"/>
  <c r="C325" i="15"/>
  <c r="C324" i="15"/>
  <c r="D324" i="15" s="1"/>
  <c r="D323" i="15"/>
  <c r="C323" i="15"/>
  <c r="D322" i="15"/>
  <c r="C322" i="15"/>
  <c r="D321" i="15"/>
  <c r="C321" i="15"/>
  <c r="D320" i="15"/>
  <c r="C320" i="15"/>
  <c r="D319" i="15"/>
  <c r="C319" i="15"/>
  <c r="C318" i="15"/>
  <c r="D318" i="15" s="1"/>
  <c r="D317" i="15"/>
  <c r="C317" i="15"/>
  <c r="D316" i="15"/>
  <c r="C316" i="15"/>
  <c r="D315" i="15"/>
  <c r="C315" i="15"/>
  <c r="D314" i="15"/>
  <c r="C314" i="15"/>
  <c r="D313" i="15"/>
  <c r="C313" i="15"/>
  <c r="C312" i="15"/>
  <c r="D312" i="15" s="1"/>
  <c r="D311" i="15"/>
  <c r="C311" i="15"/>
  <c r="D310" i="15"/>
  <c r="C310" i="15"/>
  <c r="D309" i="15"/>
  <c r="C309" i="15"/>
  <c r="D308" i="15"/>
  <c r="C308" i="15"/>
  <c r="D307" i="15"/>
  <c r="C307" i="15"/>
  <c r="C306" i="15"/>
  <c r="D306" i="15" s="1"/>
  <c r="D305" i="15"/>
  <c r="C305" i="15"/>
  <c r="D304" i="15"/>
  <c r="C304" i="15"/>
  <c r="D303" i="15"/>
  <c r="C303" i="15"/>
  <c r="D302" i="15"/>
  <c r="C302" i="15"/>
  <c r="D301" i="15"/>
  <c r="C301" i="15"/>
  <c r="C300" i="15"/>
  <c r="D300" i="15" s="1"/>
  <c r="D299" i="15"/>
  <c r="C299" i="15"/>
  <c r="D298" i="15"/>
  <c r="C298" i="15"/>
  <c r="D297" i="15"/>
  <c r="C297" i="15"/>
  <c r="D296" i="15"/>
  <c r="C296" i="15"/>
  <c r="D295" i="15"/>
  <c r="C295" i="15"/>
  <c r="C294" i="15"/>
  <c r="D294" i="15" s="1"/>
  <c r="D293" i="15"/>
  <c r="C293" i="15"/>
  <c r="D292" i="15"/>
  <c r="C292" i="15"/>
  <c r="D291" i="15"/>
  <c r="C291" i="15"/>
  <c r="D290" i="15"/>
  <c r="C290" i="15"/>
  <c r="D289" i="15"/>
  <c r="C289" i="15"/>
  <c r="C288" i="15"/>
  <c r="D288" i="15" s="1"/>
  <c r="D287" i="15"/>
  <c r="C287" i="15"/>
  <c r="D286" i="15"/>
  <c r="C286" i="15"/>
  <c r="D285" i="15"/>
  <c r="C285" i="15"/>
  <c r="D284" i="15"/>
  <c r="C284" i="15"/>
  <c r="D283" i="15"/>
  <c r="C283" i="15"/>
  <c r="C282" i="15"/>
  <c r="D282" i="15" s="1"/>
  <c r="D281" i="15"/>
  <c r="C281" i="15"/>
  <c r="D280" i="15"/>
  <c r="C280" i="15"/>
  <c r="D279" i="15"/>
  <c r="C279" i="15"/>
  <c r="D278" i="15"/>
  <c r="C278" i="15"/>
  <c r="D277" i="15"/>
  <c r="C277" i="15"/>
  <c r="C276" i="15"/>
  <c r="D276" i="15" s="1"/>
  <c r="D275" i="15"/>
  <c r="C275" i="15"/>
  <c r="D274" i="15"/>
  <c r="C274" i="15"/>
  <c r="D273" i="15"/>
  <c r="C273" i="15"/>
  <c r="D272" i="15"/>
  <c r="C272" i="15"/>
  <c r="D271" i="15"/>
  <c r="C271" i="15"/>
  <c r="C270" i="15"/>
  <c r="D270" i="15" s="1"/>
  <c r="D269" i="15"/>
  <c r="C269" i="15"/>
  <c r="D268" i="15"/>
  <c r="C268" i="15"/>
  <c r="D267" i="15"/>
  <c r="C267" i="15"/>
  <c r="D266" i="15"/>
  <c r="C266" i="15"/>
  <c r="D265" i="15"/>
  <c r="C265" i="15"/>
  <c r="C264" i="15"/>
  <c r="D264" i="15" s="1"/>
  <c r="D263" i="15"/>
  <c r="C263" i="15"/>
  <c r="D262" i="15"/>
  <c r="C262" i="15"/>
  <c r="D261" i="15"/>
  <c r="C261" i="15"/>
  <c r="D260" i="15"/>
  <c r="C260" i="15"/>
  <c r="D259" i="15"/>
  <c r="C259" i="15"/>
  <c r="C258" i="15"/>
  <c r="D258" i="15" s="1"/>
  <c r="D257" i="15"/>
  <c r="C257" i="15"/>
  <c r="D256" i="15"/>
  <c r="C256" i="15"/>
  <c r="D255" i="15"/>
  <c r="C255" i="15"/>
  <c r="D254" i="15"/>
  <c r="C254" i="15"/>
  <c r="D253" i="15"/>
  <c r="C253" i="15"/>
  <c r="C252" i="15"/>
  <c r="D252" i="15" s="1"/>
  <c r="D251" i="15"/>
  <c r="C251" i="15"/>
  <c r="D250" i="15"/>
  <c r="C250" i="15"/>
  <c r="D249" i="15"/>
  <c r="C249" i="15"/>
  <c r="D248" i="15"/>
  <c r="C248" i="15"/>
  <c r="D247" i="15"/>
  <c r="C247" i="15"/>
  <c r="C246" i="15"/>
  <c r="D246" i="15" s="1"/>
  <c r="D245" i="15"/>
  <c r="C245" i="15"/>
  <c r="D244" i="15"/>
  <c r="C244" i="15"/>
  <c r="D243" i="15"/>
  <c r="C243" i="15"/>
  <c r="D242" i="15"/>
  <c r="C242" i="15"/>
  <c r="D241" i="15"/>
  <c r="C241" i="15"/>
  <c r="C240" i="15"/>
  <c r="D240" i="15" s="1"/>
  <c r="D239" i="15"/>
  <c r="C239" i="15"/>
  <c r="D238" i="15"/>
  <c r="C238" i="15"/>
  <c r="D237" i="15"/>
  <c r="C237" i="15"/>
  <c r="D236" i="15"/>
  <c r="C236" i="15"/>
  <c r="D235" i="15"/>
  <c r="C235" i="15"/>
  <c r="C234" i="15"/>
  <c r="D234" i="15" s="1"/>
  <c r="D233" i="15"/>
  <c r="C233" i="15"/>
  <c r="D232" i="15"/>
  <c r="C232" i="15"/>
  <c r="D231" i="15"/>
  <c r="C231" i="15"/>
  <c r="D230" i="15"/>
  <c r="C230" i="15"/>
  <c r="D229" i="15"/>
  <c r="C229" i="15"/>
  <c r="C228" i="15"/>
  <c r="D228" i="15" s="1"/>
  <c r="D227" i="15"/>
  <c r="C227" i="15"/>
  <c r="D226" i="15"/>
  <c r="C226" i="15"/>
  <c r="D225" i="15"/>
  <c r="C225" i="15"/>
  <c r="D224" i="15"/>
  <c r="C224" i="15"/>
  <c r="D223" i="15"/>
  <c r="C223" i="15"/>
  <c r="C222" i="15"/>
  <c r="D222" i="15" s="1"/>
  <c r="D221" i="15"/>
  <c r="C221" i="15"/>
  <c r="D220" i="15"/>
  <c r="C220" i="15"/>
  <c r="D219" i="15"/>
  <c r="C219" i="15"/>
  <c r="D218" i="15"/>
  <c r="C218" i="15"/>
  <c r="D217" i="15"/>
  <c r="C217" i="15"/>
  <c r="D216" i="15"/>
  <c r="C216" i="15"/>
  <c r="D215" i="15"/>
  <c r="C215" i="15"/>
  <c r="D214" i="15"/>
  <c r="C214" i="15"/>
  <c r="D213" i="15"/>
  <c r="C213" i="15"/>
  <c r="D212" i="15"/>
  <c r="C212" i="15"/>
  <c r="D211" i="15"/>
  <c r="C211" i="15"/>
  <c r="D210" i="15"/>
  <c r="C210" i="15"/>
  <c r="D209" i="15"/>
  <c r="C209" i="15"/>
  <c r="D208" i="15"/>
  <c r="C208" i="15"/>
  <c r="D207" i="15"/>
  <c r="C207" i="15"/>
  <c r="D206" i="15"/>
  <c r="C206" i="15"/>
  <c r="D205" i="15"/>
  <c r="C205" i="15"/>
  <c r="D204" i="15"/>
  <c r="C204" i="15"/>
  <c r="D203" i="15"/>
  <c r="C203" i="15"/>
  <c r="D202" i="15"/>
  <c r="C202" i="15"/>
  <c r="D201" i="15"/>
  <c r="C201" i="15"/>
  <c r="D200" i="15"/>
  <c r="C200" i="15"/>
  <c r="D199" i="15"/>
  <c r="C199" i="15"/>
  <c r="D198" i="15"/>
  <c r="C198" i="15"/>
  <c r="D197" i="15"/>
  <c r="C197" i="15"/>
  <c r="D196" i="15"/>
  <c r="C196" i="15"/>
  <c r="D195" i="15"/>
  <c r="C195" i="15"/>
  <c r="D194" i="15"/>
  <c r="C194" i="15"/>
  <c r="D193" i="15"/>
  <c r="C193" i="15"/>
  <c r="D192" i="15"/>
  <c r="C192" i="15"/>
  <c r="D191" i="15"/>
  <c r="C191" i="15"/>
  <c r="D190" i="15"/>
  <c r="C190" i="15"/>
  <c r="D189" i="15"/>
  <c r="C189" i="15"/>
  <c r="D188" i="15"/>
  <c r="C188" i="15"/>
  <c r="D187" i="15"/>
  <c r="C187" i="15"/>
  <c r="D186" i="15"/>
  <c r="C186" i="15"/>
  <c r="D185" i="15"/>
  <c r="C185" i="15"/>
  <c r="D184" i="15"/>
  <c r="C184" i="15"/>
  <c r="D183" i="15"/>
  <c r="C183" i="15"/>
  <c r="D182" i="15"/>
  <c r="C182" i="15"/>
  <c r="D181" i="15"/>
  <c r="C181" i="15"/>
  <c r="D180" i="15"/>
  <c r="C180" i="15"/>
  <c r="D179" i="15"/>
  <c r="C179" i="15"/>
  <c r="D178" i="15"/>
  <c r="C178" i="15"/>
  <c r="D177" i="15"/>
  <c r="C177" i="15"/>
  <c r="D176" i="15"/>
  <c r="C176" i="15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D169" i="15"/>
  <c r="C169" i="15"/>
  <c r="D168" i="15"/>
  <c r="C168" i="15"/>
  <c r="D167" i="15"/>
  <c r="C167" i="15"/>
  <c r="D166" i="15"/>
  <c r="C166" i="15"/>
  <c r="D165" i="15"/>
  <c r="C165" i="15"/>
  <c r="D164" i="15"/>
  <c r="C164" i="15"/>
  <c r="D163" i="15"/>
  <c r="C163" i="15"/>
  <c r="D162" i="15"/>
  <c r="C162" i="15"/>
  <c r="D161" i="15"/>
  <c r="C161" i="15"/>
  <c r="D160" i="15"/>
  <c r="C160" i="15"/>
  <c r="D159" i="15"/>
  <c r="C159" i="15"/>
  <c r="D158" i="15"/>
  <c r="C158" i="15"/>
  <c r="D157" i="15"/>
  <c r="C157" i="15"/>
  <c r="D156" i="15"/>
  <c r="C156" i="15"/>
  <c r="D155" i="15"/>
  <c r="C155" i="15"/>
  <c r="D154" i="15"/>
  <c r="C154" i="15"/>
  <c r="D153" i="15"/>
  <c r="C153" i="15"/>
  <c r="D152" i="15"/>
  <c r="C152" i="15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D145" i="15"/>
  <c r="C145" i="15"/>
  <c r="D144" i="15"/>
  <c r="C144" i="15"/>
  <c r="D143" i="15"/>
  <c r="C143" i="15"/>
  <c r="D142" i="15"/>
  <c r="C142" i="15"/>
  <c r="D141" i="15"/>
  <c r="C141" i="15"/>
  <c r="D140" i="15"/>
  <c r="C140" i="15"/>
  <c r="D139" i="15"/>
  <c r="C139" i="15"/>
  <c r="D138" i="15"/>
  <c r="C138" i="15"/>
  <c r="D137" i="15"/>
  <c r="C137" i="15"/>
  <c r="D136" i="15"/>
  <c r="C136" i="15"/>
  <c r="D135" i="15"/>
  <c r="C135" i="15"/>
  <c r="D134" i="15"/>
  <c r="C134" i="15"/>
  <c r="D133" i="15"/>
  <c r="C133" i="15"/>
  <c r="D132" i="15"/>
  <c r="C132" i="15"/>
  <c r="D131" i="15"/>
  <c r="C131" i="15"/>
  <c r="D130" i="15"/>
  <c r="C130" i="15"/>
  <c r="D129" i="15"/>
  <c r="C129" i="15"/>
  <c r="D128" i="15"/>
  <c r="C128" i="15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C4" i="15"/>
  <c r="D4" i="15" s="1"/>
  <c r="D3" i="15"/>
  <c r="C3" i="15"/>
  <c r="G3" i="14"/>
  <c r="G4" i="14"/>
  <c r="G2" i="14"/>
  <c r="D340" i="14"/>
  <c r="D496" i="14"/>
  <c r="C4" i="14"/>
  <c r="D4" i="14" s="1"/>
  <c r="C5" i="14"/>
  <c r="D5" i="14" s="1"/>
  <c r="C6" i="14"/>
  <c r="D6" i="14" s="1"/>
  <c r="C7" i="14"/>
  <c r="D7" i="14" s="1"/>
  <c r="C8" i="14"/>
  <c r="D8" i="14" s="1"/>
  <c r="C9" i="14"/>
  <c r="D9" i="14" s="1"/>
  <c r="C10" i="14"/>
  <c r="D10" i="14" s="1"/>
  <c r="C11" i="14"/>
  <c r="D11" i="14" s="1"/>
  <c r="C12" i="14"/>
  <c r="D12" i="14" s="1"/>
  <c r="C13" i="14"/>
  <c r="D13" i="14" s="1"/>
  <c r="C14" i="14"/>
  <c r="D14" i="14" s="1"/>
  <c r="C15" i="14"/>
  <c r="D15" i="14" s="1"/>
  <c r="C16" i="14"/>
  <c r="D16" i="14" s="1"/>
  <c r="C17" i="14"/>
  <c r="D17" i="14" s="1"/>
  <c r="C18" i="14"/>
  <c r="D18" i="14" s="1"/>
  <c r="C19" i="14"/>
  <c r="D19" i="14" s="1"/>
  <c r="C20" i="14"/>
  <c r="D20" i="14" s="1"/>
  <c r="C21" i="14"/>
  <c r="D21" i="14" s="1"/>
  <c r="C22" i="14"/>
  <c r="D22" i="14" s="1"/>
  <c r="C23" i="14"/>
  <c r="D23" i="14" s="1"/>
  <c r="C24" i="14"/>
  <c r="D24" i="14" s="1"/>
  <c r="C25" i="14"/>
  <c r="D25" i="14" s="1"/>
  <c r="C26" i="14"/>
  <c r="D26" i="14" s="1"/>
  <c r="C27" i="14"/>
  <c r="D27" i="14" s="1"/>
  <c r="C28" i="14"/>
  <c r="D28" i="14" s="1"/>
  <c r="C29" i="14"/>
  <c r="D29" i="14" s="1"/>
  <c r="C30" i="14"/>
  <c r="D30" i="14" s="1"/>
  <c r="C31" i="14"/>
  <c r="D31" i="14" s="1"/>
  <c r="C32" i="14"/>
  <c r="D32" i="14" s="1"/>
  <c r="C33" i="14"/>
  <c r="D33" i="14" s="1"/>
  <c r="C34" i="14"/>
  <c r="D34" i="14" s="1"/>
  <c r="C35" i="14"/>
  <c r="D35" i="14" s="1"/>
  <c r="C36" i="14"/>
  <c r="D36" i="14" s="1"/>
  <c r="C37" i="14"/>
  <c r="D37" i="14" s="1"/>
  <c r="C38" i="14"/>
  <c r="D38" i="14" s="1"/>
  <c r="C39" i="14"/>
  <c r="D39" i="14" s="1"/>
  <c r="C40" i="14"/>
  <c r="D40" i="14" s="1"/>
  <c r="C41" i="14"/>
  <c r="D41" i="14" s="1"/>
  <c r="C42" i="14"/>
  <c r="D42" i="14" s="1"/>
  <c r="C43" i="14"/>
  <c r="D43" i="14" s="1"/>
  <c r="C44" i="14"/>
  <c r="D44" i="14" s="1"/>
  <c r="C45" i="14"/>
  <c r="D45" i="14" s="1"/>
  <c r="C46" i="14"/>
  <c r="D46" i="14" s="1"/>
  <c r="C47" i="14"/>
  <c r="D47" i="14" s="1"/>
  <c r="C48" i="14"/>
  <c r="D48" i="14" s="1"/>
  <c r="C49" i="14"/>
  <c r="D49" i="14" s="1"/>
  <c r="C50" i="14"/>
  <c r="D50" i="14" s="1"/>
  <c r="C51" i="14"/>
  <c r="D51" i="14" s="1"/>
  <c r="C52" i="14"/>
  <c r="D52" i="14" s="1"/>
  <c r="C53" i="14"/>
  <c r="D53" i="14" s="1"/>
  <c r="C54" i="14"/>
  <c r="D54" i="14" s="1"/>
  <c r="C55" i="14"/>
  <c r="D55" i="14" s="1"/>
  <c r="C56" i="14"/>
  <c r="D56" i="14" s="1"/>
  <c r="C57" i="14"/>
  <c r="D57" i="14" s="1"/>
  <c r="C58" i="14"/>
  <c r="D58" i="14" s="1"/>
  <c r="C59" i="14"/>
  <c r="D59" i="14" s="1"/>
  <c r="C60" i="14"/>
  <c r="D60" i="14" s="1"/>
  <c r="C61" i="14"/>
  <c r="D61" i="14" s="1"/>
  <c r="C62" i="14"/>
  <c r="D62" i="14" s="1"/>
  <c r="C63" i="14"/>
  <c r="D63" i="14" s="1"/>
  <c r="C64" i="14"/>
  <c r="D64" i="14" s="1"/>
  <c r="C65" i="14"/>
  <c r="D65" i="14" s="1"/>
  <c r="C66" i="14"/>
  <c r="D66" i="14" s="1"/>
  <c r="C67" i="14"/>
  <c r="D67" i="14" s="1"/>
  <c r="C68" i="14"/>
  <c r="D68" i="14" s="1"/>
  <c r="C69" i="14"/>
  <c r="D69" i="14" s="1"/>
  <c r="C70" i="14"/>
  <c r="D70" i="14" s="1"/>
  <c r="C71" i="14"/>
  <c r="D71" i="14" s="1"/>
  <c r="C72" i="14"/>
  <c r="D72" i="14" s="1"/>
  <c r="C73" i="14"/>
  <c r="D73" i="14" s="1"/>
  <c r="C74" i="14"/>
  <c r="D74" i="14" s="1"/>
  <c r="C75" i="14"/>
  <c r="D75" i="14" s="1"/>
  <c r="C76" i="14"/>
  <c r="D76" i="14" s="1"/>
  <c r="C77" i="14"/>
  <c r="D77" i="14" s="1"/>
  <c r="C78" i="14"/>
  <c r="D78" i="14" s="1"/>
  <c r="C79" i="14"/>
  <c r="D79" i="14" s="1"/>
  <c r="C80" i="14"/>
  <c r="D80" i="14" s="1"/>
  <c r="C81" i="14"/>
  <c r="D81" i="14" s="1"/>
  <c r="C82" i="14"/>
  <c r="D82" i="14" s="1"/>
  <c r="C83" i="14"/>
  <c r="D83" i="14" s="1"/>
  <c r="C84" i="14"/>
  <c r="D84" i="14" s="1"/>
  <c r="C85" i="14"/>
  <c r="D85" i="14" s="1"/>
  <c r="C86" i="14"/>
  <c r="D86" i="14" s="1"/>
  <c r="C87" i="14"/>
  <c r="D87" i="14" s="1"/>
  <c r="C88" i="14"/>
  <c r="D88" i="14" s="1"/>
  <c r="C89" i="14"/>
  <c r="D89" i="14" s="1"/>
  <c r="C90" i="14"/>
  <c r="D90" i="14" s="1"/>
  <c r="C91" i="14"/>
  <c r="D91" i="14" s="1"/>
  <c r="C92" i="14"/>
  <c r="D92" i="14" s="1"/>
  <c r="C93" i="14"/>
  <c r="D93" i="14" s="1"/>
  <c r="C94" i="14"/>
  <c r="D94" i="14" s="1"/>
  <c r="C95" i="14"/>
  <c r="D95" i="14" s="1"/>
  <c r="C96" i="14"/>
  <c r="D96" i="14" s="1"/>
  <c r="C97" i="14"/>
  <c r="D97" i="14" s="1"/>
  <c r="C98" i="14"/>
  <c r="D98" i="14" s="1"/>
  <c r="C99" i="14"/>
  <c r="D99" i="14" s="1"/>
  <c r="C100" i="14"/>
  <c r="D100" i="14" s="1"/>
  <c r="C101" i="14"/>
  <c r="D101" i="14" s="1"/>
  <c r="C102" i="14"/>
  <c r="D102" i="14" s="1"/>
  <c r="C103" i="14"/>
  <c r="D103" i="14" s="1"/>
  <c r="C104" i="14"/>
  <c r="D104" i="14" s="1"/>
  <c r="C105" i="14"/>
  <c r="D105" i="14" s="1"/>
  <c r="C106" i="14"/>
  <c r="D106" i="14" s="1"/>
  <c r="C107" i="14"/>
  <c r="D107" i="14" s="1"/>
  <c r="C108" i="14"/>
  <c r="D108" i="14" s="1"/>
  <c r="C109" i="14"/>
  <c r="D109" i="14" s="1"/>
  <c r="C110" i="14"/>
  <c r="D110" i="14" s="1"/>
  <c r="C111" i="14"/>
  <c r="D111" i="14" s="1"/>
  <c r="C112" i="14"/>
  <c r="D112" i="14" s="1"/>
  <c r="C113" i="14"/>
  <c r="D113" i="14" s="1"/>
  <c r="C114" i="14"/>
  <c r="D114" i="14" s="1"/>
  <c r="C115" i="14"/>
  <c r="D115" i="14" s="1"/>
  <c r="C116" i="14"/>
  <c r="D116" i="14" s="1"/>
  <c r="C117" i="14"/>
  <c r="D117" i="14" s="1"/>
  <c r="C118" i="14"/>
  <c r="D118" i="14" s="1"/>
  <c r="C119" i="14"/>
  <c r="D119" i="14" s="1"/>
  <c r="C120" i="14"/>
  <c r="D120" i="14" s="1"/>
  <c r="C121" i="14"/>
  <c r="D121" i="14" s="1"/>
  <c r="C122" i="14"/>
  <c r="D122" i="14" s="1"/>
  <c r="C123" i="14"/>
  <c r="D123" i="14" s="1"/>
  <c r="C124" i="14"/>
  <c r="D124" i="14" s="1"/>
  <c r="C125" i="14"/>
  <c r="D125" i="14" s="1"/>
  <c r="C126" i="14"/>
  <c r="D126" i="14" s="1"/>
  <c r="C127" i="14"/>
  <c r="D127" i="14" s="1"/>
  <c r="C128" i="14"/>
  <c r="D128" i="14" s="1"/>
  <c r="C129" i="14"/>
  <c r="D129" i="14" s="1"/>
  <c r="C130" i="14"/>
  <c r="D130" i="14" s="1"/>
  <c r="C131" i="14"/>
  <c r="D131" i="14" s="1"/>
  <c r="C132" i="14"/>
  <c r="D132" i="14" s="1"/>
  <c r="C133" i="14"/>
  <c r="D133" i="14" s="1"/>
  <c r="C134" i="14"/>
  <c r="D134" i="14" s="1"/>
  <c r="C135" i="14"/>
  <c r="D135" i="14" s="1"/>
  <c r="C136" i="14"/>
  <c r="D136" i="14" s="1"/>
  <c r="C137" i="14"/>
  <c r="D137" i="14" s="1"/>
  <c r="C138" i="14"/>
  <c r="D138" i="14" s="1"/>
  <c r="C139" i="14"/>
  <c r="D139" i="14" s="1"/>
  <c r="C140" i="14"/>
  <c r="D140" i="14" s="1"/>
  <c r="C141" i="14"/>
  <c r="D141" i="14" s="1"/>
  <c r="C142" i="14"/>
  <c r="D142" i="14" s="1"/>
  <c r="C143" i="14"/>
  <c r="D143" i="14" s="1"/>
  <c r="C144" i="14"/>
  <c r="D144" i="14" s="1"/>
  <c r="C145" i="14"/>
  <c r="D145" i="14" s="1"/>
  <c r="C146" i="14"/>
  <c r="D146" i="14" s="1"/>
  <c r="C147" i="14"/>
  <c r="D147" i="14" s="1"/>
  <c r="C148" i="14"/>
  <c r="D148" i="14" s="1"/>
  <c r="C149" i="14"/>
  <c r="D149" i="14" s="1"/>
  <c r="C150" i="14"/>
  <c r="D150" i="14" s="1"/>
  <c r="C151" i="14"/>
  <c r="D151" i="14" s="1"/>
  <c r="C152" i="14"/>
  <c r="D152" i="14" s="1"/>
  <c r="C153" i="14"/>
  <c r="D153" i="14" s="1"/>
  <c r="C154" i="14"/>
  <c r="D154" i="14" s="1"/>
  <c r="C155" i="14"/>
  <c r="D155" i="14" s="1"/>
  <c r="C156" i="14"/>
  <c r="D156" i="14" s="1"/>
  <c r="C157" i="14"/>
  <c r="D157" i="14" s="1"/>
  <c r="C158" i="14"/>
  <c r="D158" i="14" s="1"/>
  <c r="C159" i="14"/>
  <c r="D159" i="14" s="1"/>
  <c r="C160" i="14"/>
  <c r="D160" i="14" s="1"/>
  <c r="C161" i="14"/>
  <c r="D161" i="14" s="1"/>
  <c r="C162" i="14"/>
  <c r="D162" i="14" s="1"/>
  <c r="C163" i="14"/>
  <c r="D163" i="14" s="1"/>
  <c r="C164" i="14"/>
  <c r="D164" i="14" s="1"/>
  <c r="C165" i="14"/>
  <c r="D165" i="14" s="1"/>
  <c r="C166" i="14"/>
  <c r="D166" i="14" s="1"/>
  <c r="C167" i="14"/>
  <c r="D167" i="14" s="1"/>
  <c r="C168" i="14"/>
  <c r="D168" i="14" s="1"/>
  <c r="C169" i="14"/>
  <c r="D169" i="14" s="1"/>
  <c r="C170" i="14"/>
  <c r="D170" i="14" s="1"/>
  <c r="C171" i="14"/>
  <c r="D171" i="14" s="1"/>
  <c r="C172" i="14"/>
  <c r="D172" i="14" s="1"/>
  <c r="C173" i="14"/>
  <c r="D173" i="14" s="1"/>
  <c r="C174" i="14"/>
  <c r="D174" i="14" s="1"/>
  <c r="C175" i="14"/>
  <c r="D175" i="14" s="1"/>
  <c r="C176" i="14"/>
  <c r="D176" i="14" s="1"/>
  <c r="C177" i="14"/>
  <c r="D177" i="14" s="1"/>
  <c r="C178" i="14"/>
  <c r="D178" i="14" s="1"/>
  <c r="C179" i="14"/>
  <c r="D179" i="14" s="1"/>
  <c r="C180" i="14"/>
  <c r="D180" i="14" s="1"/>
  <c r="C181" i="14"/>
  <c r="D181" i="14" s="1"/>
  <c r="C182" i="14"/>
  <c r="D182" i="14" s="1"/>
  <c r="C183" i="14"/>
  <c r="D183" i="14" s="1"/>
  <c r="C184" i="14"/>
  <c r="D184" i="14" s="1"/>
  <c r="C185" i="14"/>
  <c r="D185" i="14" s="1"/>
  <c r="C186" i="14"/>
  <c r="D186" i="14" s="1"/>
  <c r="C187" i="14"/>
  <c r="D187" i="14" s="1"/>
  <c r="C188" i="14"/>
  <c r="D188" i="14" s="1"/>
  <c r="C189" i="14"/>
  <c r="D189" i="14" s="1"/>
  <c r="C190" i="14"/>
  <c r="D190" i="14" s="1"/>
  <c r="C191" i="14"/>
  <c r="D191" i="14" s="1"/>
  <c r="C192" i="14"/>
  <c r="D192" i="14" s="1"/>
  <c r="C193" i="14"/>
  <c r="D193" i="14" s="1"/>
  <c r="C194" i="14"/>
  <c r="D194" i="14" s="1"/>
  <c r="C195" i="14"/>
  <c r="D195" i="14" s="1"/>
  <c r="C196" i="14"/>
  <c r="D196" i="14" s="1"/>
  <c r="C197" i="14"/>
  <c r="D197" i="14" s="1"/>
  <c r="C198" i="14"/>
  <c r="D198" i="14" s="1"/>
  <c r="C199" i="14"/>
  <c r="D199" i="14" s="1"/>
  <c r="C200" i="14"/>
  <c r="D200" i="14" s="1"/>
  <c r="C201" i="14"/>
  <c r="D201" i="14" s="1"/>
  <c r="C202" i="14"/>
  <c r="D202" i="14" s="1"/>
  <c r="C203" i="14"/>
  <c r="D203" i="14" s="1"/>
  <c r="C204" i="14"/>
  <c r="D204" i="14" s="1"/>
  <c r="C205" i="14"/>
  <c r="D205" i="14" s="1"/>
  <c r="C206" i="14"/>
  <c r="D206" i="14" s="1"/>
  <c r="C207" i="14"/>
  <c r="D207" i="14" s="1"/>
  <c r="C208" i="14"/>
  <c r="D208" i="14" s="1"/>
  <c r="C209" i="14"/>
  <c r="D209" i="14" s="1"/>
  <c r="C210" i="14"/>
  <c r="D210" i="14" s="1"/>
  <c r="C211" i="14"/>
  <c r="D211" i="14" s="1"/>
  <c r="C212" i="14"/>
  <c r="D212" i="14" s="1"/>
  <c r="C213" i="14"/>
  <c r="D213" i="14" s="1"/>
  <c r="C214" i="14"/>
  <c r="D214" i="14" s="1"/>
  <c r="C215" i="14"/>
  <c r="D215" i="14" s="1"/>
  <c r="C216" i="14"/>
  <c r="D216" i="14" s="1"/>
  <c r="C217" i="14"/>
  <c r="D217" i="14" s="1"/>
  <c r="C218" i="14"/>
  <c r="D218" i="14" s="1"/>
  <c r="C219" i="14"/>
  <c r="D219" i="14" s="1"/>
  <c r="C220" i="14"/>
  <c r="D220" i="14" s="1"/>
  <c r="C221" i="14"/>
  <c r="D221" i="14" s="1"/>
  <c r="C222" i="14"/>
  <c r="D222" i="14" s="1"/>
  <c r="C223" i="14"/>
  <c r="D223" i="14" s="1"/>
  <c r="C224" i="14"/>
  <c r="D224" i="14" s="1"/>
  <c r="C225" i="14"/>
  <c r="D225" i="14" s="1"/>
  <c r="C226" i="14"/>
  <c r="D226" i="14" s="1"/>
  <c r="C227" i="14"/>
  <c r="D227" i="14" s="1"/>
  <c r="C228" i="14"/>
  <c r="D228" i="14" s="1"/>
  <c r="C229" i="14"/>
  <c r="D229" i="14" s="1"/>
  <c r="C230" i="14"/>
  <c r="D230" i="14" s="1"/>
  <c r="C231" i="14"/>
  <c r="D231" i="14" s="1"/>
  <c r="C232" i="14"/>
  <c r="D232" i="14" s="1"/>
  <c r="C233" i="14"/>
  <c r="D233" i="14" s="1"/>
  <c r="C234" i="14"/>
  <c r="D234" i="14" s="1"/>
  <c r="C235" i="14"/>
  <c r="D235" i="14" s="1"/>
  <c r="C236" i="14"/>
  <c r="D236" i="14" s="1"/>
  <c r="C237" i="14"/>
  <c r="D237" i="14" s="1"/>
  <c r="C238" i="14"/>
  <c r="D238" i="14" s="1"/>
  <c r="C239" i="14"/>
  <c r="D239" i="14" s="1"/>
  <c r="C240" i="14"/>
  <c r="D240" i="14" s="1"/>
  <c r="C241" i="14"/>
  <c r="D241" i="14" s="1"/>
  <c r="C242" i="14"/>
  <c r="D242" i="14" s="1"/>
  <c r="C243" i="14"/>
  <c r="D243" i="14" s="1"/>
  <c r="C244" i="14"/>
  <c r="D244" i="14" s="1"/>
  <c r="C245" i="14"/>
  <c r="D245" i="14" s="1"/>
  <c r="C246" i="14"/>
  <c r="D246" i="14" s="1"/>
  <c r="C247" i="14"/>
  <c r="D247" i="14" s="1"/>
  <c r="C248" i="14"/>
  <c r="D248" i="14" s="1"/>
  <c r="C249" i="14"/>
  <c r="D249" i="14" s="1"/>
  <c r="C250" i="14"/>
  <c r="D250" i="14" s="1"/>
  <c r="C251" i="14"/>
  <c r="D251" i="14" s="1"/>
  <c r="C252" i="14"/>
  <c r="D252" i="14" s="1"/>
  <c r="C253" i="14"/>
  <c r="D253" i="14" s="1"/>
  <c r="C254" i="14"/>
  <c r="D254" i="14" s="1"/>
  <c r="C255" i="14"/>
  <c r="D255" i="14" s="1"/>
  <c r="C256" i="14"/>
  <c r="D256" i="14" s="1"/>
  <c r="C257" i="14"/>
  <c r="D257" i="14" s="1"/>
  <c r="C258" i="14"/>
  <c r="D258" i="14" s="1"/>
  <c r="C259" i="14"/>
  <c r="D259" i="14" s="1"/>
  <c r="C260" i="14"/>
  <c r="D260" i="14" s="1"/>
  <c r="C261" i="14"/>
  <c r="D261" i="14" s="1"/>
  <c r="C262" i="14"/>
  <c r="D262" i="14" s="1"/>
  <c r="C263" i="14"/>
  <c r="D263" i="14" s="1"/>
  <c r="C264" i="14"/>
  <c r="D264" i="14" s="1"/>
  <c r="C265" i="14"/>
  <c r="D265" i="14" s="1"/>
  <c r="C266" i="14"/>
  <c r="D266" i="14" s="1"/>
  <c r="C267" i="14"/>
  <c r="D267" i="14" s="1"/>
  <c r="C268" i="14"/>
  <c r="D268" i="14" s="1"/>
  <c r="C269" i="14"/>
  <c r="D269" i="14" s="1"/>
  <c r="C270" i="14"/>
  <c r="D270" i="14" s="1"/>
  <c r="C271" i="14"/>
  <c r="D271" i="14" s="1"/>
  <c r="C272" i="14"/>
  <c r="D272" i="14" s="1"/>
  <c r="C273" i="14"/>
  <c r="D273" i="14" s="1"/>
  <c r="C274" i="14"/>
  <c r="D274" i="14" s="1"/>
  <c r="C275" i="14"/>
  <c r="D275" i="14" s="1"/>
  <c r="C276" i="14"/>
  <c r="D276" i="14" s="1"/>
  <c r="C277" i="14"/>
  <c r="D277" i="14" s="1"/>
  <c r="C278" i="14"/>
  <c r="D278" i="14" s="1"/>
  <c r="C279" i="14"/>
  <c r="D279" i="14" s="1"/>
  <c r="C280" i="14"/>
  <c r="D280" i="14" s="1"/>
  <c r="C281" i="14"/>
  <c r="D281" i="14" s="1"/>
  <c r="C282" i="14"/>
  <c r="D282" i="14" s="1"/>
  <c r="C283" i="14"/>
  <c r="D283" i="14" s="1"/>
  <c r="C284" i="14"/>
  <c r="D284" i="14" s="1"/>
  <c r="C285" i="14"/>
  <c r="D285" i="14" s="1"/>
  <c r="C286" i="14"/>
  <c r="D286" i="14" s="1"/>
  <c r="C287" i="14"/>
  <c r="D287" i="14" s="1"/>
  <c r="C288" i="14"/>
  <c r="D288" i="14" s="1"/>
  <c r="C289" i="14"/>
  <c r="D289" i="14" s="1"/>
  <c r="C290" i="14"/>
  <c r="D290" i="14" s="1"/>
  <c r="C291" i="14"/>
  <c r="D291" i="14" s="1"/>
  <c r="C292" i="14"/>
  <c r="D292" i="14" s="1"/>
  <c r="C293" i="14"/>
  <c r="D293" i="14" s="1"/>
  <c r="C294" i="14"/>
  <c r="D294" i="14" s="1"/>
  <c r="C295" i="14"/>
  <c r="D295" i="14" s="1"/>
  <c r="C296" i="14"/>
  <c r="D296" i="14" s="1"/>
  <c r="C297" i="14"/>
  <c r="D297" i="14" s="1"/>
  <c r="C298" i="14"/>
  <c r="D298" i="14" s="1"/>
  <c r="C299" i="14"/>
  <c r="D299" i="14" s="1"/>
  <c r="C300" i="14"/>
  <c r="D300" i="14" s="1"/>
  <c r="C301" i="14"/>
  <c r="D301" i="14" s="1"/>
  <c r="C302" i="14"/>
  <c r="D302" i="14" s="1"/>
  <c r="C303" i="14"/>
  <c r="D303" i="14" s="1"/>
  <c r="C304" i="14"/>
  <c r="D304" i="14" s="1"/>
  <c r="C305" i="14"/>
  <c r="D305" i="14" s="1"/>
  <c r="C306" i="14"/>
  <c r="D306" i="14" s="1"/>
  <c r="C307" i="14"/>
  <c r="D307" i="14" s="1"/>
  <c r="C308" i="14"/>
  <c r="D308" i="14" s="1"/>
  <c r="C309" i="14"/>
  <c r="D309" i="14" s="1"/>
  <c r="C310" i="14"/>
  <c r="D310" i="14" s="1"/>
  <c r="C311" i="14"/>
  <c r="D311" i="14" s="1"/>
  <c r="C312" i="14"/>
  <c r="D312" i="14" s="1"/>
  <c r="C313" i="14"/>
  <c r="D313" i="14" s="1"/>
  <c r="C314" i="14"/>
  <c r="D314" i="14" s="1"/>
  <c r="C315" i="14"/>
  <c r="D315" i="14" s="1"/>
  <c r="C316" i="14"/>
  <c r="D316" i="14" s="1"/>
  <c r="C317" i="14"/>
  <c r="D317" i="14" s="1"/>
  <c r="C318" i="14"/>
  <c r="D318" i="14" s="1"/>
  <c r="C319" i="14"/>
  <c r="D319" i="14" s="1"/>
  <c r="C320" i="14"/>
  <c r="D320" i="14" s="1"/>
  <c r="C321" i="14"/>
  <c r="D321" i="14" s="1"/>
  <c r="C322" i="14"/>
  <c r="D322" i="14" s="1"/>
  <c r="C323" i="14"/>
  <c r="D323" i="14" s="1"/>
  <c r="C324" i="14"/>
  <c r="D324" i="14" s="1"/>
  <c r="C325" i="14"/>
  <c r="D325" i="14" s="1"/>
  <c r="C326" i="14"/>
  <c r="D326" i="14" s="1"/>
  <c r="C327" i="14"/>
  <c r="D327" i="14" s="1"/>
  <c r="C328" i="14"/>
  <c r="D328" i="14" s="1"/>
  <c r="C329" i="14"/>
  <c r="D329" i="14" s="1"/>
  <c r="C330" i="14"/>
  <c r="D330" i="14" s="1"/>
  <c r="C331" i="14"/>
  <c r="D331" i="14" s="1"/>
  <c r="C332" i="14"/>
  <c r="D332" i="14" s="1"/>
  <c r="C333" i="14"/>
  <c r="D333" i="14" s="1"/>
  <c r="C334" i="14"/>
  <c r="D334" i="14" s="1"/>
  <c r="C335" i="14"/>
  <c r="D335" i="14" s="1"/>
  <c r="C336" i="14"/>
  <c r="D336" i="14" s="1"/>
  <c r="C337" i="14"/>
  <c r="D337" i="14" s="1"/>
  <c r="C338" i="14"/>
  <c r="D338" i="14" s="1"/>
  <c r="C339" i="14"/>
  <c r="D339" i="14" s="1"/>
  <c r="C340" i="14"/>
  <c r="C341" i="14"/>
  <c r="D341" i="14" s="1"/>
  <c r="C342" i="14"/>
  <c r="D342" i="14" s="1"/>
  <c r="C343" i="14"/>
  <c r="D343" i="14" s="1"/>
  <c r="C344" i="14"/>
  <c r="D344" i="14" s="1"/>
  <c r="C345" i="14"/>
  <c r="D345" i="14" s="1"/>
  <c r="C346" i="14"/>
  <c r="D346" i="14" s="1"/>
  <c r="C347" i="14"/>
  <c r="D347" i="14" s="1"/>
  <c r="C348" i="14"/>
  <c r="D348" i="14" s="1"/>
  <c r="C349" i="14"/>
  <c r="D349" i="14" s="1"/>
  <c r="C350" i="14"/>
  <c r="D350" i="14" s="1"/>
  <c r="C351" i="14"/>
  <c r="D351" i="14" s="1"/>
  <c r="C352" i="14"/>
  <c r="D352" i="14" s="1"/>
  <c r="C353" i="14"/>
  <c r="D353" i="14" s="1"/>
  <c r="C354" i="14"/>
  <c r="D354" i="14" s="1"/>
  <c r="C355" i="14"/>
  <c r="D355" i="14" s="1"/>
  <c r="C356" i="14"/>
  <c r="D356" i="14" s="1"/>
  <c r="C357" i="14"/>
  <c r="D357" i="14" s="1"/>
  <c r="C358" i="14"/>
  <c r="D358" i="14" s="1"/>
  <c r="C359" i="14"/>
  <c r="D359" i="14" s="1"/>
  <c r="C360" i="14"/>
  <c r="D360" i="14" s="1"/>
  <c r="C361" i="14"/>
  <c r="D361" i="14" s="1"/>
  <c r="C362" i="14"/>
  <c r="D362" i="14" s="1"/>
  <c r="C363" i="14"/>
  <c r="D363" i="14" s="1"/>
  <c r="C364" i="14"/>
  <c r="D364" i="14" s="1"/>
  <c r="C365" i="14"/>
  <c r="D365" i="14" s="1"/>
  <c r="C366" i="14"/>
  <c r="D366" i="14" s="1"/>
  <c r="C367" i="14"/>
  <c r="D367" i="14" s="1"/>
  <c r="C368" i="14"/>
  <c r="D368" i="14" s="1"/>
  <c r="C369" i="14"/>
  <c r="D369" i="14" s="1"/>
  <c r="C370" i="14"/>
  <c r="D370" i="14" s="1"/>
  <c r="C371" i="14"/>
  <c r="D371" i="14" s="1"/>
  <c r="C372" i="14"/>
  <c r="D372" i="14" s="1"/>
  <c r="C373" i="14"/>
  <c r="D373" i="14" s="1"/>
  <c r="C374" i="14"/>
  <c r="D374" i="14" s="1"/>
  <c r="C375" i="14"/>
  <c r="D375" i="14" s="1"/>
  <c r="C376" i="14"/>
  <c r="D376" i="14" s="1"/>
  <c r="C377" i="14"/>
  <c r="D377" i="14" s="1"/>
  <c r="C378" i="14"/>
  <c r="D378" i="14" s="1"/>
  <c r="C379" i="14"/>
  <c r="D379" i="14" s="1"/>
  <c r="C380" i="14"/>
  <c r="D380" i="14" s="1"/>
  <c r="C381" i="14"/>
  <c r="D381" i="14" s="1"/>
  <c r="C382" i="14"/>
  <c r="D382" i="14" s="1"/>
  <c r="C383" i="14"/>
  <c r="D383" i="14" s="1"/>
  <c r="C384" i="14"/>
  <c r="D384" i="14" s="1"/>
  <c r="C385" i="14"/>
  <c r="D385" i="14" s="1"/>
  <c r="C386" i="14"/>
  <c r="D386" i="14" s="1"/>
  <c r="C387" i="14"/>
  <c r="D387" i="14" s="1"/>
  <c r="C388" i="14"/>
  <c r="D388" i="14" s="1"/>
  <c r="C389" i="14"/>
  <c r="D389" i="14" s="1"/>
  <c r="C390" i="14"/>
  <c r="D390" i="14" s="1"/>
  <c r="C391" i="14"/>
  <c r="D391" i="14" s="1"/>
  <c r="C392" i="14"/>
  <c r="D392" i="14" s="1"/>
  <c r="C393" i="14"/>
  <c r="D393" i="14" s="1"/>
  <c r="C394" i="14"/>
  <c r="D394" i="14" s="1"/>
  <c r="C395" i="14"/>
  <c r="D395" i="14" s="1"/>
  <c r="C396" i="14"/>
  <c r="D396" i="14" s="1"/>
  <c r="C397" i="14"/>
  <c r="D397" i="14" s="1"/>
  <c r="C398" i="14"/>
  <c r="D398" i="14" s="1"/>
  <c r="C399" i="14"/>
  <c r="D399" i="14" s="1"/>
  <c r="C400" i="14"/>
  <c r="D400" i="14" s="1"/>
  <c r="C401" i="14"/>
  <c r="D401" i="14" s="1"/>
  <c r="C402" i="14"/>
  <c r="D402" i="14" s="1"/>
  <c r="C403" i="14"/>
  <c r="D403" i="14" s="1"/>
  <c r="C404" i="14"/>
  <c r="D404" i="14" s="1"/>
  <c r="C405" i="14"/>
  <c r="D405" i="14" s="1"/>
  <c r="C406" i="14"/>
  <c r="D406" i="14" s="1"/>
  <c r="C407" i="14"/>
  <c r="D407" i="14" s="1"/>
  <c r="C408" i="14"/>
  <c r="D408" i="14" s="1"/>
  <c r="C409" i="14"/>
  <c r="D409" i="14" s="1"/>
  <c r="C410" i="14"/>
  <c r="D410" i="14" s="1"/>
  <c r="C411" i="14"/>
  <c r="D411" i="14" s="1"/>
  <c r="C412" i="14"/>
  <c r="D412" i="14" s="1"/>
  <c r="C413" i="14"/>
  <c r="D413" i="14" s="1"/>
  <c r="C414" i="14"/>
  <c r="D414" i="14" s="1"/>
  <c r="C415" i="14"/>
  <c r="D415" i="14" s="1"/>
  <c r="C416" i="14"/>
  <c r="D416" i="14" s="1"/>
  <c r="C417" i="14"/>
  <c r="D417" i="14" s="1"/>
  <c r="C418" i="14"/>
  <c r="D418" i="14" s="1"/>
  <c r="C419" i="14"/>
  <c r="D419" i="14" s="1"/>
  <c r="C420" i="14"/>
  <c r="D420" i="14" s="1"/>
  <c r="C421" i="14"/>
  <c r="D421" i="14" s="1"/>
  <c r="C422" i="14"/>
  <c r="D422" i="14" s="1"/>
  <c r="C423" i="14"/>
  <c r="D423" i="14" s="1"/>
  <c r="C424" i="14"/>
  <c r="D424" i="14" s="1"/>
  <c r="C425" i="14"/>
  <c r="D425" i="14" s="1"/>
  <c r="C426" i="14"/>
  <c r="D426" i="14" s="1"/>
  <c r="C427" i="14"/>
  <c r="D427" i="14" s="1"/>
  <c r="C428" i="14"/>
  <c r="D428" i="14" s="1"/>
  <c r="C429" i="14"/>
  <c r="D429" i="14" s="1"/>
  <c r="C430" i="14"/>
  <c r="D430" i="14" s="1"/>
  <c r="C431" i="14"/>
  <c r="D431" i="14" s="1"/>
  <c r="C432" i="14"/>
  <c r="D432" i="14" s="1"/>
  <c r="C433" i="14"/>
  <c r="D433" i="14" s="1"/>
  <c r="C434" i="14"/>
  <c r="D434" i="14" s="1"/>
  <c r="C435" i="14"/>
  <c r="D435" i="14" s="1"/>
  <c r="C436" i="14"/>
  <c r="D436" i="14" s="1"/>
  <c r="C437" i="14"/>
  <c r="D437" i="14" s="1"/>
  <c r="C438" i="14"/>
  <c r="D438" i="14" s="1"/>
  <c r="C439" i="14"/>
  <c r="D439" i="14" s="1"/>
  <c r="C440" i="14"/>
  <c r="D440" i="14" s="1"/>
  <c r="C441" i="14"/>
  <c r="D441" i="14" s="1"/>
  <c r="C442" i="14"/>
  <c r="D442" i="14" s="1"/>
  <c r="C443" i="14"/>
  <c r="D443" i="14" s="1"/>
  <c r="C444" i="14"/>
  <c r="D444" i="14" s="1"/>
  <c r="C445" i="14"/>
  <c r="D445" i="14" s="1"/>
  <c r="C446" i="14"/>
  <c r="D446" i="14" s="1"/>
  <c r="C447" i="14"/>
  <c r="D447" i="14" s="1"/>
  <c r="C448" i="14"/>
  <c r="D448" i="14" s="1"/>
  <c r="C449" i="14"/>
  <c r="D449" i="14" s="1"/>
  <c r="C450" i="14"/>
  <c r="D450" i="14" s="1"/>
  <c r="C451" i="14"/>
  <c r="D451" i="14" s="1"/>
  <c r="C452" i="14"/>
  <c r="D452" i="14" s="1"/>
  <c r="C453" i="14"/>
  <c r="D453" i="14" s="1"/>
  <c r="C454" i="14"/>
  <c r="D454" i="14" s="1"/>
  <c r="C455" i="14"/>
  <c r="D455" i="14" s="1"/>
  <c r="C456" i="14"/>
  <c r="D456" i="14" s="1"/>
  <c r="C457" i="14"/>
  <c r="D457" i="14" s="1"/>
  <c r="C458" i="14"/>
  <c r="D458" i="14" s="1"/>
  <c r="C459" i="14"/>
  <c r="D459" i="14" s="1"/>
  <c r="C460" i="14"/>
  <c r="D460" i="14" s="1"/>
  <c r="C461" i="14"/>
  <c r="D461" i="14" s="1"/>
  <c r="C462" i="14"/>
  <c r="D462" i="14" s="1"/>
  <c r="C463" i="14"/>
  <c r="D463" i="14" s="1"/>
  <c r="C464" i="14"/>
  <c r="D464" i="14" s="1"/>
  <c r="C465" i="14"/>
  <c r="D465" i="14" s="1"/>
  <c r="C466" i="14"/>
  <c r="D466" i="14" s="1"/>
  <c r="C467" i="14"/>
  <c r="D467" i="14" s="1"/>
  <c r="C468" i="14"/>
  <c r="D468" i="14" s="1"/>
  <c r="C469" i="14"/>
  <c r="D469" i="14" s="1"/>
  <c r="C470" i="14"/>
  <c r="D470" i="14" s="1"/>
  <c r="C471" i="14"/>
  <c r="D471" i="14" s="1"/>
  <c r="C472" i="14"/>
  <c r="D472" i="14" s="1"/>
  <c r="C473" i="14"/>
  <c r="D473" i="14" s="1"/>
  <c r="C474" i="14"/>
  <c r="D474" i="14" s="1"/>
  <c r="C475" i="14"/>
  <c r="D475" i="14" s="1"/>
  <c r="C476" i="14"/>
  <c r="D476" i="14" s="1"/>
  <c r="C477" i="14"/>
  <c r="D477" i="14" s="1"/>
  <c r="C478" i="14"/>
  <c r="D478" i="14" s="1"/>
  <c r="C479" i="14"/>
  <c r="D479" i="14" s="1"/>
  <c r="C480" i="14"/>
  <c r="D480" i="14" s="1"/>
  <c r="C481" i="14"/>
  <c r="D481" i="14" s="1"/>
  <c r="C482" i="14"/>
  <c r="D482" i="14" s="1"/>
  <c r="C483" i="14"/>
  <c r="D483" i="14" s="1"/>
  <c r="C484" i="14"/>
  <c r="D484" i="14" s="1"/>
  <c r="C485" i="14"/>
  <c r="D485" i="14" s="1"/>
  <c r="C486" i="14"/>
  <c r="D486" i="14" s="1"/>
  <c r="C487" i="14"/>
  <c r="D487" i="14" s="1"/>
  <c r="C488" i="14"/>
  <c r="D488" i="14" s="1"/>
  <c r="C489" i="14"/>
  <c r="D489" i="14" s="1"/>
  <c r="C490" i="14"/>
  <c r="D490" i="14" s="1"/>
  <c r="C491" i="14"/>
  <c r="D491" i="14" s="1"/>
  <c r="C492" i="14"/>
  <c r="D492" i="14" s="1"/>
  <c r="C493" i="14"/>
  <c r="D493" i="14" s="1"/>
  <c r="C494" i="14"/>
  <c r="D494" i="14" s="1"/>
  <c r="C495" i="14"/>
  <c r="D495" i="14" s="1"/>
  <c r="C496" i="14"/>
  <c r="C497" i="14"/>
  <c r="D497" i="14" s="1"/>
  <c r="C498" i="14"/>
  <c r="D498" i="14" s="1"/>
  <c r="C499" i="14"/>
  <c r="D499" i="14" s="1"/>
  <c r="C500" i="14"/>
  <c r="D500" i="14" s="1"/>
  <c r="C501" i="14"/>
  <c r="D501" i="14" s="1"/>
  <c r="C502" i="14"/>
  <c r="D502" i="14" s="1"/>
  <c r="C503" i="14"/>
  <c r="D503" i="14" s="1"/>
  <c r="C504" i="14"/>
  <c r="D504" i="14" s="1"/>
  <c r="C505" i="14"/>
  <c r="D505" i="14" s="1"/>
  <c r="C506" i="14"/>
  <c r="D506" i="14" s="1"/>
  <c r="C507" i="14"/>
  <c r="D507" i="14" s="1"/>
  <c r="C508" i="14"/>
  <c r="D508" i="14" s="1"/>
  <c r="C509" i="14"/>
  <c r="D509" i="14" s="1"/>
  <c r="C510" i="14"/>
  <c r="D510" i="14" s="1"/>
  <c r="C511" i="14"/>
  <c r="D511" i="14" s="1"/>
  <c r="C512" i="14"/>
  <c r="D512" i="14" s="1"/>
  <c r="C513" i="14"/>
  <c r="D513" i="14" s="1"/>
  <c r="C514" i="14"/>
  <c r="D514" i="14" s="1"/>
  <c r="C515" i="14"/>
  <c r="D515" i="14" s="1"/>
  <c r="C516" i="14"/>
  <c r="D516" i="14" s="1"/>
  <c r="C517" i="14"/>
  <c r="D517" i="14" s="1"/>
  <c r="C518" i="14"/>
  <c r="D518" i="14" s="1"/>
  <c r="C519" i="14"/>
  <c r="D519" i="14" s="1"/>
  <c r="C520" i="14"/>
  <c r="D520" i="14" s="1"/>
  <c r="C521" i="14"/>
  <c r="D521" i="14" s="1"/>
  <c r="C522" i="14"/>
  <c r="D522" i="14" s="1"/>
  <c r="C523" i="14"/>
  <c r="D523" i="14" s="1"/>
  <c r="C524" i="14"/>
  <c r="D524" i="14" s="1"/>
  <c r="C525" i="14"/>
  <c r="D525" i="14" s="1"/>
  <c r="C526" i="14"/>
  <c r="D526" i="14" s="1"/>
  <c r="C527" i="14"/>
  <c r="D527" i="14" s="1"/>
  <c r="C528" i="14"/>
  <c r="D528" i="14" s="1"/>
  <c r="C529" i="14"/>
  <c r="D529" i="14" s="1"/>
  <c r="C530" i="14"/>
  <c r="D530" i="14" s="1"/>
  <c r="C531" i="14"/>
  <c r="D531" i="14" s="1"/>
  <c r="C532" i="14"/>
  <c r="D532" i="14" s="1"/>
  <c r="C533" i="14"/>
  <c r="D533" i="14" s="1"/>
  <c r="C534" i="14"/>
  <c r="D534" i="14" s="1"/>
  <c r="C535" i="14"/>
  <c r="D535" i="14" s="1"/>
  <c r="C536" i="14"/>
  <c r="D536" i="14" s="1"/>
  <c r="C537" i="14"/>
  <c r="D537" i="14" s="1"/>
  <c r="C538" i="14"/>
  <c r="D538" i="14" s="1"/>
  <c r="C539" i="14"/>
  <c r="D539" i="14" s="1"/>
  <c r="C540" i="14"/>
  <c r="D540" i="14" s="1"/>
  <c r="C541" i="14"/>
  <c r="D541" i="14" s="1"/>
  <c r="C542" i="14"/>
  <c r="D542" i="14" s="1"/>
  <c r="C543" i="14"/>
  <c r="D543" i="14" s="1"/>
  <c r="C544" i="14"/>
  <c r="D544" i="14" s="1"/>
  <c r="C545" i="14"/>
  <c r="D545" i="14" s="1"/>
  <c r="C546" i="14"/>
  <c r="D546" i="14" s="1"/>
  <c r="C547" i="14"/>
  <c r="D547" i="14" s="1"/>
  <c r="C548" i="14"/>
  <c r="D548" i="14" s="1"/>
  <c r="C549" i="14"/>
  <c r="D549" i="14" s="1"/>
  <c r="C550" i="14"/>
  <c r="D550" i="14" s="1"/>
  <c r="C551" i="14"/>
  <c r="D551" i="14" s="1"/>
  <c r="C552" i="14"/>
  <c r="D552" i="14" s="1"/>
  <c r="C553" i="14"/>
  <c r="D553" i="14" s="1"/>
  <c r="C554" i="14"/>
  <c r="D554" i="14" s="1"/>
  <c r="C555" i="14"/>
  <c r="D555" i="14" s="1"/>
  <c r="C556" i="14"/>
  <c r="D556" i="14" s="1"/>
  <c r="C557" i="14"/>
  <c r="D557" i="14" s="1"/>
  <c r="C558" i="14"/>
  <c r="D558" i="14" s="1"/>
  <c r="C559" i="14"/>
  <c r="D559" i="14" s="1"/>
  <c r="C560" i="14"/>
  <c r="D560" i="14" s="1"/>
  <c r="C561" i="14"/>
  <c r="D561" i="14" s="1"/>
  <c r="C562" i="14"/>
  <c r="D562" i="14" s="1"/>
  <c r="C563" i="14"/>
  <c r="D563" i="14" s="1"/>
  <c r="C564" i="14"/>
  <c r="D564" i="14" s="1"/>
  <c r="C565" i="14"/>
  <c r="D565" i="14" s="1"/>
  <c r="C566" i="14"/>
  <c r="D566" i="14" s="1"/>
  <c r="C567" i="14"/>
  <c r="D567" i="14" s="1"/>
  <c r="C568" i="14"/>
  <c r="D568" i="14" s="1"/>
  <c r="C569" i="14"/>
  <c r="D569" i="14" s="1"/>
  <c r="C570" i="14"/>
  <c r="D570" i="14" s="1"/>
  <c r="C571" i="14"/>
  <c r="D571" i="14" s="1"/>
  <c r="C572" i="14"/>
  <c r="D572" i="14" s="1"/>
  <c r="C573" i="14"/>
  <c r="D573" i="14" s="1"/>
  <c r="C574" i="14"/>
  <c r="D574" i="14" s="1"/>
  <c r="C575" i="14"/>
  <c r="D575" i="14" s="1"/>
  <c r="C576" i="14"/>
  <c r="D576" i="14" s="1"/>
  <c r="C577" i="14"/>
  <c r="D577" i="14" s="1"/>
  <c r="C578" i="14"/>
  <c r="D578" i="14" s="1"/>
  <c r="C579" i="14"/>
  <c r="D579" i="14" s="1"/>
  <c r="C580" i="14"/>
  <c r="D580" i="14" s="1"/>
  <c r="C581" i="14"/>
  <c r="D581" i="14" s="1"/>
  <c r="C582" i="14"/>
  <c r="D582" i="14" s="1"/>
  <c r="C583" i="14"/>
  <c r="D583" i="14" s="1"/>
  <c r="C584" i="14"/>
  <c r="D584" i="14" s="1"/>
  <c r="C585" i="14"/>
  <c r="D585" i="14" s="1"/>
  <c r="C586" i="14"/>
  <c r="D586" i="14" s="1"/>
  <c r="C587" i="14"/>
  <c r="D587" i="14" s="1"/>
  <c r="C588" i="14"/>
  <c r="D588" i="14" s="1"/>
  <c r="C589" i="14"/>
  <c r="D589" i="14" s="1"/>
  <c r="C590" i="14"/>
  <c r="D590" i="14" s="1"/>
  <c r="C591" i="14"/>
  <c r="D591" i="14" s="1"/>
  <c r="C592" i="14"/>
  <c r="D592" i="14" s="1"/>
  <c r="C593" i="14"/>
  <c r="D593" i="14" s="1"/>
  <c r="C594" i="14"/>
  <c r="D594" i="14" s="1"/>
  <c r="C595" i="14"/>
  <c r="D595" i="14" s="1"/>
  <c r="C596" i="14"/>
  <c r="D596" i="14" s="1"/>
  <c r="C597" i="14"/>
  <c r="D597" i="14" s="1"/>
  <c r="C598" i="14"/>
  <c r="D598" i="14" s="1"/>
  <c r="C599" i="14"/>
  <c r="D599" i="14" s="1"/>
  <c r="C600" i="14"/>
  <c r="D600" i="14" s="1"/>
  <c r="C601" i="14"/>
  <c r="D601" i="14" s="1"/>
  <c r="C602" i="14"/>
  <c r="D602" i="14" s="1"/>
  <c r="C603" i="14"/>
  <c r="D603" i="14" s="1"/>
  <c r="C604" i="14"/>
  <c r="D604" i="14" s="1"/>
  <c r="C605" i="14"/>
  <c r="D605" i="14" s="1"/>
  <c r="C606" i="14"/>
  <c r="D606" i="14" s="1"/>
  <c r="C607" i="14"/>
  <c r="D607" i="14" s="1"/>
  <c r="C608" i="14"/>
  <c r="D608" i="14" s="1"/>
  <c r="C609" i="14"/>
  <c r="D609" i="14" s="1"/>
  <c r="C610" i="14"/>
  <c r="D610" i="14" s="1"/>
  <c r="C611" i="14"/>
  <c r="D611" i="14" s="1"/>
  <c r="C612" i="14"/>
  <c r="D612" i="14" s="1"/>
  <c r="C613" i="14"/>
  <c r="D613" i="14" s="1"/>
  <c r="C614" i="14"/>
  <c r="D614" i="14" s="1"/>
  <c r="C615" i="14"/>
  <c r="D615" i="14" s="1"/>
  <c r="C616" i="14"/>
  <c r="D616" i="14" s="1"/>
  <c r="C617" i="14"/>
  <c r="D617" i="14" s="1"/>
  <c r="C618" i="14"/>
  <c r="D618" i="14" s="1"/>
  <c r="C619" i="14"/>
  <c r="D619" i="14" s="1"/>
  <c r="C620" i="14"/>
  <c r="D620" i="14" s="1"/>
  <c r="C621" i="14"/>
  <c r="D621" i="14" s="1"/>
  <c r="C622" i="14"/>
  <c r="D622" i="14" s="1"/>
  <c r="C623" i="14"/>
  <c r="D623" i="14" s="1"/>
  <c r="C624" i="14"/>
  <c r="D624" i="14" s="1"/>
  <c r="C625" i="14"/>
  <c r="D625" i="14" s="1"/>
  <c r="C626" i="14"/>
  <c r="D626" i="14" s="1"/>
  <c r="C627" i="14"/>
  <c r="D627" i="14" s="1"/>
  <c r="C628" i="14"/>
  <c r="D628" i="14" s="1"/>
  <c r="C629" i="14"/>
  <c r="D629" i="14" s="1"/>
  <c r="C630" i="14"/>
  <c r="D630" i="14" s="1"/>
  <c r="C631" i="14"/>
  <c r="D631" i="14" s="1"/>
  <c r="C632" i="14"/>
  <c r="D632" i="14" s="1"/>
  <c r="C633" i="14"/>
  <c r="D633" i="14" s="1"/>
  <c r="C634" i="14"/>
  <c r="D634" i="14" s="1"/>
  <c r="C635" i="14"/>
  <c r="D635" i="14" s="1"/>
  <c r="C636" i="14"/>
  <c r="D636" i="14" s="1"/>
  <c r="C637" i="14"/>
  <c r="D637" i="14" s="1"/>
  <c r="C638" i="14"/>
  <c r="D638" i="14" s="1"/>
  <c r="C639" i="14"/>
  <c r="D639" i="14" s="1"/>
  <c r="C640" i="14"/>
  <c r="D640" i="14" s="1"/>
  <c r="C641" i="14"/>
  <c r="D641" i="14" s="1"/>
  <c r="C642" i="14"/>
  <c r="D642" i="14" s="1"/>
  <c r="C643" i="14"/>
  <c r="D643" i="14" s="1"/>
  <c r="C644" i="14"/>
  <c r="D644" i="14" s="1"/>
  <c r="C645" i="14"/>
  <c r="D645" i="14" s="1"/>
  <c r="C646" i="14"/>
  <c r="D646" i="14" s="1"/>
  <c r="C647" i="14"/>
  <c r="D647" i="14" s="1"/>
  <c r="C648" i="14"/>
  <c r="D648" i="14" s="1"/>
  <c r="C649" i="14"/>
  <c r="D649" i="14" s="1"/>
  <c r="C650" i="14"/>
  <c r="D650" i="14" s="1"/>
  <c r="C651" i="14"/>
  <c r="D651" i="14" s="1"/>
  <c r="C652" i="14"/>
  <c r="D652" i="14" s="1"/>
  <c r="C653" i="14"/>
  <c r="D653" i="14" s="1"/>
  <c r="C654" i="14"/>
  <c r="D654" i="14" s="1"/>
  <c r="C655" i="14"/>
  <c r="D655" i="14" s="1"/>
  <c r="C656" i="14"/>
  <c r="D656" i="14" s="1"/>
  <c r="C657" i="14"/>
  <c r="D657" i="14" s="1"/>
  <c r="C658" i="14"/>
  <c r="D658" i="14" s="1"/>
  <c r="C659" i="14"/>
  <c r="D659" i="14" s="1"/>
  <c r="C660" i="14"/>
  <c r="D660" i="14" s="1"/>
  <c r="C661" i="14"/>
  <c r="D661" i="14" s="1"/>
  <c r="C662" i="14"/>
  <c r="D662" i="14" s="1"/>
  <c r="C663" i="14"/>
  <c r="D663" i="14" s="1"/>
  <c r="C664" i="14"/>
  <c r="D664" i="14" s="1"/>
  <c r="C665" i="14"/>
  <c r="D665" i="14" s="1"/>
  <c r="C666" i="14"/>
  <c r="D666" i="14" s="1"/>
  <c r="C667" i="14"/>
  <c r="D667" i="14" s="1"/>
  <c r="C668" i="14"/>
  <c r="D668" i="14" s="1"/>
  <c r="C669" i="14"/>
  <c r="D669" i="14" s="1"/>
  <c r="C670" i="14"/>
  <c r="D670" i="14" s="1"/>
  <c r="C671" i="14"/>
  <c r="D671" i="14" s="1"/>
  <c r="C672" i="14"/>
  <c r="D672" i="14" s="1"/>
  <c r="C673" i="14"/>
  <c r="D673" i="14" s="1"/>
  <c r="C674" i="14"/>
  <c r="D674" i="14" s="1"/>
  <c r="C675" i="14"/>
  <c r="D675" i="14" s="1"/>
  <c r="C676" i="14"/>
  <c r="D676" i="14" s="1"/>
  <c r="C677" i="14"/>
  <c r="D677" i="14" s="1"/>
  <c r="C678" i="14"/>
  <c r="D678" i="14" s="1"/>
  <c r="C679" i="14"/>
  <c r="D679" i="14" s="1"/>
  <c r="C680" i="14"/>
  <c r="D680" i="14" s="1"/>
  <c r="C681" i="14"/>
  <c r="D681" i="14" s="1"/>
  <c r="C682" i="14"/>
  <c r="D682" i="14" s="1"/>
  <c r="C683" i="14"/>
  <c r="D683" i="14" s="1"/>
  <c r="C684" i="14"/>
  <c r="D684" i="14" s="1"/>
  <c r="C685" i="14"/>
  <c r="D685" i="14" s="1"/>
  <c r="C686" i="14"/>
  <c r="D686" i="14" s="1"/>
  <c r="C687" i="14"/>
  <c r="D687" i="14" s="1"/>
  <c r="C688" i="14"/>
  <c r="D688" i="14" s="1"/>
  <c r="C689" i="14"/>
  <c r="D689" i="14" s="1"/>
  <c r="C690" i="14"/>
  <c r="D690" i="14" s="1"/>
  <c r="C691" i="14"/>
  <c r="D691" i="14" s="1"/>
  <c r="C692" i="14"/>
  <c r="D692" i="14" s="1"/>
  <c r="C693" i="14"/>
  <c r="D693" i="14" s="1"/>
  <c r="C694" i="14"/>
  <c r="D694" i="14" s="1"/>
  <c r="C695" i="14"/>
  <c r="D695" i="14" s="1"/>
  <c r="C696" i="14"/>
  <c r="D696" i="14" s="1"/>
  <c r="C697" i="14"/>
  <c r="D697" i="14" s="1"/>
  <c r="C698" i="14"/>
  <c r="D698" i="14" s="1"/>
  <c r="C699" i="14"/>
  <c r="D699" i="14" s="1"/>
  <c r="C700" i="14"/>
  <c r="D700" i="14" s="1"/>
  <c r="C701" i="14"/>
  <c r="D701" i="14" s="1"/>
  <c r="C702" i="14"/>
  <c r="D702" i="14" s="1"/>
  <c r="C703" i="14"/>
  <c r="D703" i="14" s="1"/>
  <c r="C704" i="14"/>
  <c r="D704" i="14" s="1"/>
  <c r="C705" i="14"/>
  <c r="D705" i="14" s="1"/>
  <c r="C706" i="14"/>
  <c r="D706" i="14" s="1"/>
  <c r="C707" i="14"/>
  <c r="D707" i="14" s="1"/>
  <c r="C708" i="14"/>
  <c r="D708" i="14" s="1"/>
  <c r="C709" i="14"/>
  <c r="D709" i="14" s="1"/>
  <c r="C710" i="14"/>
  <c r="D710" i="14" s="1"/>
  <c r="C711" i="14"/>
  <c r="D711" i="14" s="1"/>
  <c r="C712" i="14"/>
  <c r="D712" i="14" s="1"/>
  <c r="C713" i="14"/>
  <c r="D713" i="14" s="1"/>
  <c r="C714" i="14"/>
  <c r="D714" i="14" s="1"/>
  <c r="C715" i="14"/>
  <c r="D715" i="14" s="1"/>
  <c r="C716" i="14"/>
  <c r="D716" i="14" s="1"/>
  <c r="C717" i="14"/>
  <c r="D717" i="14" s="1"/>
  <c r="C718" i="14"/>
  <c r="D718" i="14" s="1"/>
  <c r="C719" i="14"/>
  <c r="D719" i="14" s="1"/>
  <c r="C720" i="14"/>
  <c r="D720" i="14" s="1"/>
  <c r="C721" i="14"/>
  <c r="D721" i="14" s="1"/>
  <c r="C722" i="14"/>
  <c r="D722" i="14" s="1"/>
  <c r="C723" i="14"/>
  <c r="D723" i="14" s="1"/>
  <c r="C724" i="14"/>
  <c r="D724" i="14" s="1"/>
  <c r="C725" i="14"/>
  <c r="D725" i="14" s="1"/>
  <c r="C726" i="14"/>
  <c r="D726" i="14" s="1"/>
  <c r="C727" i="14"/>
  <c r="D727" i="14" s="1"/>
  <c r="C728" i="14"/>
  <c r="D728" i="14" s="1"/>
  <c r="C729" i="14"/>
  <c r="D729" i="14" s="1"/>
  <c r="C730" i="14"/>
  <c r="D730" i="14" s="1"/>
  <c r="C731" i="14"/>
  <c r="D731" i="14" s="1"/>
  <c r="C732" i="14"/>
  <c r="D732" i="14" s="1"/>
  <c r="C733" i="14"/>
  <c r="D733" i="14" s="1"/>
  <c r="C734" i="14"/>
  <c r="D734" i="14" s="1"/>
  <c r="C735" i="14"/>
  <c r="D735" i="14" s="1"/>
  <c r="C736" i="14"/>
  <c r="D736" i="14" s="1"/>
  <c r="C737" i="14"/>
  <c r="D737" i="14" s="1"/>
  <c r="C738" i="14"/>
  <c r="D738" i="14" s="1"/>
  <c r="C739" i="14"/>
  <c r="D739" i="14" s="1"/>
  <c r="C740" i="14"/>
  <c r="D740" i="14" s="1"/>
  <c r="C741" i="14"/>
  <c r="D741" i="14" s="1"/>
  <c r="C742" i="14"/>
  <c r="D742" i="14" s="1"/>
  <c r="C743" i="14"/>
  <c r="D743" i="14" s="1"/>
  <c r="C744" i="14"/>
  <c r="D744" i="14" s="1"/>
  <c r="C745" i="14"/>
  <c r="D745" i="14" s="1"/>
  <c r="C746" i="14"/>
  <c r="D746" i="14" s="1"/>
  <c r="C747" i="14"/>
  <c r="D747" i="14" s="1"/>
  <c r="C748" i="14"/>
  <c r="D748" i="14" s="1"/>
  <c r="C749" i="14"/>
  <c r="D749" i="14" s="1"/>
  <c r="C750" i="14"/>
  <c r="D750" i="14" s="1"/>
  <c r="C751" i="14"/>
  <c r="D751" i="14" s="1"/>
  <c r="C752" i="14"/>
  <c r="D752" i="14" s="1"/>
  <c r="C753" i="14"/>
  <c r="D753" i="14" s="1"/>
  <c r="C754" i="14"/>
  <c r="D754" i="14" s="1"/>
  <c r="C755" i="14"/>
  <c r="D755" i="14" s="1"/>
  <c r="C756" i="14"/>
  <c r="D756" i="14" s="1"/>
  <c r="C757" i="14"/>
  <c r="D757" i="14" s="1"/>
  <c r="C758" i="14"/>
  <c r="D758" i="14" s="1"/>
  <c r="C759" i="14"/>
  <c r="D759" i="14" s="1"/>
  <c r="C760" i="14"/>
  <c r="D760" i="14" s="1"/>
  <c r="C761" i="14"/>
  <c r="D761" i="14" s="1"/>
  <c r="C762" i="14"/>
  <c r="D762" i="14" s="1"/>
  <c r="C763" i="14"/>
  <c r="D763" i="14" s="1"/>
  <c r="C764" i="14"/>
  <c r="D764" i="14" s="1"/>
  <c r="C765" i="14"/>
  <c r="D765" i="14" s="1"/>
  <c r="C766" i="14"/>
  <c r="D766" i="14" s="1"/>
  <c r="C767" i="14"/>
  <c r="D767" i="14" s="1"/>
  <c r="C768" i="14"/>
  <c r="D768" i="14" s="1"/>
  <c r="C769" i="14"/>
  <c r="D769" i="14" s="1"/>
  <c r="C770" i="14"/>
  <c r="D770" i="14" s="1"/>
  <c r="C771" i="14"/>
  <c r="D771" i="14" s="1"/>
  <c r="C772" i="14"/>
  <c r="D772" i="14" s="1"/>
  <c r="C773" i="14"/>
  <c r="D773" i="14" s="1"/>
  <c r="C774" i="14"/>
  <c r="D774" i="14" s="1"/>
  <c r="C775" i="14"/>
  <c r="D775" i="14" s="1"/>
  <c r="C776" i="14"/>
  <c r="D776" i="14" s="1"/>
  <c r="C777" i="14"/>
  <c r="D777" i="14" s="1"/>
  <c r="C778" i="14"/>
  <c r="D778" i="14" s="1"/>
  <c r="C779" i="14"/>
  <c r="D779" i="14" s="1"/>
  <c r="C780" i="14"/>
  <c r="D780" i="14" s="1"/>
  <c r="C781" i="14"/>
  <c r="D781" i="14" s="1"/>
  <c r="C782" i="14"/>
  <c r="D782" i="14" s="1"/>
  <c r="C783" i="14"/>
  <c r="D783" i="14" s="1"/>
  <c r="C784" i="14"/>
  <c r="D784" i="14" s="1"/>
  <c r="C785" i="14"/>
  <c r="D785" i="14" s="1"/>
  <c r="C786" i="14"/>
  <c r="D786" i="14" s="1"/>
  <c r="C787" i="14"/>
  <c r="D787" i="14" s="1"/>
  <c r="C788" i="14"/>
  <c r="D788" i="14" s="1"/>
  <c r="C789" i="14"/>
  <c r="D789" i="14" s="1"/>
  <c r="C790" i="14"/>
  <c r="D790" i="14" s="1"/>
  <c r="C791" i="14"/>
  <c r="D791" i="14" s="1"/>
  <c r="C792" i="14"/>
  <c r="D792" i="14" s="1"/>
  <c r="C793" i="14"/>
  <c r="D793" i="14" s="1"/>
  <c r="C794" i="14"/>
  <c r="D794" i="14" s="1"/>
  <c r="C795" i="14"/>
  <c r="D795" i="14" s="1"/>
  <c r="C796" i="14"/>
  <c r="D796" i="14" s="1"/>
  <c r="C797" i="14"/>
  <c r="D797" i="14" s="1"/>
  <c r="C798" i="14"/>
  <c r="D798" i="14" s="1"/>
  <c r="C799" i="14"/>
  <c r="D799" i="14" s="1"/>
  <c r="C800" i="14"/>
  <c r="D800" i="14" s="1"/>
  <c r="C801" i="14"/>
  <c r="D801" i="14" s="1"/>
  <c r="C802" i="14"/>
  <c r="D802" i="14" s="1"/>
  <c r="C803" i="14"/>
  <c r="D803" i="14" s="1"/>
  <c r="C804" i="14"/>
  <c r="D804" i="14" s="1"/>
  <c r="C805" i="14"/>
  <c r="D805" i="14" s="1"/>
  <c r="C806" i="14"/>
  <c r="D806" i="14" s="1"/>
  <c r="C807" i="14"/>
  <c r="D807" i="14" s="1"/>
  <c r="C808" i="14"/>
  <c r="D808" i="14" s="1"/>
  <c r="C809" i="14"/>
  <c r="D809" i="14" s="1"/>
  <c r="C810" i="14"/>
  <c r="D810" i="14" s="1"/>
  <c r="C811" i="14"/>
  <c r="D811" i="14" s="1"/>
  <c r="C812" i="14"/>
  <c r="D812" i="14" s="1"/>
  <c r="C813" i="14"/>
  <c r="D813" i="14" s="1"/>
  <c r="C814" i="14"/>
  <c r="D814" i="14" s="1"/>
  <c r="C815" i="14"/>
  <c r="D815" i="14" s="1"/>
  <c r="C816" i="14"/>
  <c r="D816" i="14" s="1"/>
  <c r="C817" i="14"/>
  <c r="D817" i="14" s="1"/>
  <c r="C818" i="14"/>
  <c r="D818" i="14" s="1"/>
  <c r="C819" i="14"/>
  <c r="D819" i="14" s="1"/>
  <c r="C820" i="14"/>
  <c r="D820" i="14" s="1"/>
  <c r="C821" i="14"/>
  <c r="D821" i="14" s="1"/>
  <c r="C822" i="14"/>
  <c r="D822" i="14" s="1"/>
  <c r="C823" i="14"/>
  <c r="D823" i="14" s="1"/>
  <c r="C824" i="14"/>
  <c r="D824" i="14" s="1"/>
  <c r="C825" i="14"/>
  <c r="D825" i="14" s="1"/>
  <c r="C826" i="14"/>
  <c r="D826" i="14" s="1"/>
  <c r="C827" i="14"/>
  <c r="D827" i="14" s="1"/>
  <c r="C828" i="14"/>
  <c r="D828" i="14" s="1"/>
  <c r="C829" i="14"/>
  <c r="D829" i="14" s="1"/>
  <c r="C830" i="14"/>
  <c r="D830" i="14" s="1"/>
  <c r="C831" i="14"/>
  <c r="D831" i="14" s="1"/>
  <c r="C832" i="14"/>
  <c r="D832" i="14" s="1"/>
  <c r="C833" i="14"/>
  <c r="D833" i="14" s="1"/>
  <c r="C834" i="14"/>
  <c r="D834" i="14" s="1"/>
  <c r="C835" i="14"/>
  <c r="D835" i="14" s="1"/>
  <c r="C836" i="14"/>
  <c r="D836" i="14" s="1"/>
  <c r="C837" i="14"/>
  <c r="D837" i="14" s="1"/>
  <c r="C838" i="14"/>
  <c r="D838" i="14" s="1"/>
  <c r="C839" i="14"/>
  <c r="D839" i="14" s="1"/>
  <c r="C840" i="14"/>
  <c r="D840" i="14" s="1"/>
  <c r="C841" i="14"/>
  <c r="D841" i="14" s="1"/>
  <c r="C842" i="14"/>
  <c r="D842" i="14" s="1"/>
  <c r="C843" i="14"/>
  <c r="D843" i="14" s="1"/>
  <c r="C844" i="14"/>
  <c r="D844" i="14" s="1"/>
  <c r="C845" i="14"/>
  <c r="D845" i="14" s="1"/>
  <c r="C846" i="14"/>
  <c r="D846" i="14" s="1"/>
  <c r="C847" i="14"/>
  <c r="D847" i="14" s="1"/>
  <c r="C848" i="14"/>
  <c r="D848" i="14" s="1"/>
  <c r="C849" i="14"/>
  <c r="D849" i="14" s="1"/>
  <c r="C850" i="14"/>
  <c r="D850" i="14" s="1"/>
  <c r="C851" i="14"/>
  <c r="D851" i="14" s="1"/>
  <c r="C852" i="14"/>
  <c r="D852" i="14" s="1"/>
  <c r="C853" i="14"/>
  <c r="D853" i="14" s="1"/>
  <c r="C854" i="14"/>
  <c r="D854" i="14" s="1"/>
  <c r="C855" i="14"/>
  <c r="D855" i="14" s="1"/>
  <c r="C856" i="14"/>
  <c r="D856" i="14" s="1"/>
  <c r="C857" i="14"/>
  <c r="D857" i="14" s="1"/>
  <c r="C858" i="14"/>
  <c r="D858" i="14" s="1"/>
  <c r="C859" i="14"/>
  <c r="D859" i="14" s="1"/>
  <c r="C860" i="14"/>
  <c r="D860" i="14" s="1"/>
  <c r="C861" i="14"/>
  <c r="D861" i="14" s="1"/>
  <c r="C862" i="14"/>
  <c r="D862" i="14" s="1"/>
  <c r="C863" i="14"/>
  <c r="D863" i="14" s="1"/>
  <c r="C864" i="14"/>
  <c r="D864" i="14" s="1"/>
  <c r="C865" i="14"/>
  <c r="D865" i="14" s="1"/>
  <c r="C866" i="14"/>
  <c r="D866" i="14" s="1"/>
  <c r="C867" i="14"/>
  <c r="D867" i="14" s="1"/>
  <c r="C868" i="14"/>
  <c r="D868" i="14" s="1"/>
  <c r="C869" i="14"/>
  <c r="D869" i="14" s="1"/>
  <c r="C870" i="14"/>
  <c r="D870" i="14" s="1"/>
  <c r="C871" i="14"/>
  <c r="D871" i="14" s="1"/>
  <c r="C872" i="14"/>
  <c r="D872" i="14" s="1"/>
  <c r="C873" i="14"/>
  <c r="D873" i="14" s="1"/>
  <c r="C874" i="14"/>
  <c r="D874" i="14" s="1"/>
  <c r="C875" i="14"/>
  <c r="D875" i="14" s="1"/>
  <c r="C876" i="14"/>
  <c r="D876" i="14" s="1"/>
  <c r="C877" i="14"/>
  <c r="D877" i="14" s="1"/>
  <c r="C878" i="14"/>
  <c r="D878" i="14" s="1"/>
  <c r="C879" i="14"/>
  <c r="D879" i="14" s="1"/>
  <c r="C880" i="14"/>
  <c r="D880" i="14" s="1"/>
  <c r="C881" i="14"/>
  <c r="D881" i="14" s="1"/>
  <c r="C882" i="14"/>
  <c r="D882" i="14" s="1"/>
  <c r="C883" i="14"/>
  <c r="D883" i="14" s="1"/>
  <c r="C884" i="14"/>
  <c r="D884" i="14" s="1"/>
  <c r="C885" i="14"/>
  <c r="D885" i="14" s="1"/>
  <c r="C886" i="14"/>
  <c r="D886" i="14" s="1"/>
  <c r="C887" i="14"/>
  <c r="D887" i="14" s="1"/>
  <c r="C888" i="14"/>
  <c r="D888" i="14" s="1"/>
  <c r="C889" i="14"/>
  <c r="D889" i="14" s="1"/>
  <c r="C890" i="14"/>
  <c r="D890" i="14" s="1"/>
  <c r="C891" i="14"/>
  <c r="D891" i="14" s="1"/>
  <c r="C892" i="14"/>
  <c r="D892" i="14" s="1"/>
  <c r="C893" i="14"/>
  <c r="D893" i="14" s="1"/>
  <c r="C894" i="14"/>
  <c r="D894" i="14" s="1"/>
  <c r="C895" i="14"/>
  <c r="D895" i="14" s="1"/>
  <c r="C896" i="14"/>
  <c r="D896" i="14" s="1"/>
  <c r="C897" i="14"/>
  <c r="D897" i="14" s="1"/>
  <c r="C898" i="14"/>
  <c r="D898" i="14" s="1"/>
  <c r="C899" i="14"/>
  <c r="D899" i="14" s="1"/>
  <c r="C900" i="14"/>
  <c r="D900" i="14" s="1"/>
  <c r="C901" i="14"/>
  <c r="D901" i="14" s="1"/>
  <c r="C902" i="14"/>
  <c r="D902" i="14" s="1"/>
  <c r="C903" i="14"/>
  <c r="D903" i="14" s="1"/>
  <c r="C904" i="14"/>
  <c r="D904" i="14" s="1"/>
  <c r="C905" i="14"/>
  <c r="D905" i="14" s="1"/>
  <c r="C906" i="14"/>
  <c r="D906" i="14" s="1"/>
  <c r="C907" i="14"/>
  <c r="D907" i="14" s="1"/>
  <c r="C908" i="14"/>
  <c r="D908" i="14" s="1"/>
  <c r="C909" i="14"/>
  <c r="D909" i="14" s="1"/>
  <c r="C910" i="14"/>
  <c r="D910" i="14" s="1"/>
  <c r="C911" i="14"/>
  <c r="D911" i="14" s="1"/>
  <c r="C912" i="14"/>
  <c r="D912" i="14" s="1"/>
  <c r="C913" i="14"/>
  <c r="D913" i="14" s="1"/>
  <c r="C914" i="14"/>
  <c r="D914" i="14" s="1"/>
  <c r="C915" i="14"/>
  <c r="D915" i="14" s="1"/>
  <c r="C916" i="14"/>
  <c r="D916" i="14" s="1"/>
  <c r="C917" i="14"/>
  <c r="D917" i="14" s="1"/>
  <c r="C918" i="14"/>
  <c r="D918" i="14" s="1"/>
  <c r="C919" i="14"/>
  <c r="D919" i="14" s="1"/>
  <c r="C920" i="14"/>
  <c r="D920" i="14" s="1"/>
  <c r="C921" i="14"/>
  <c r="D921" i="14" s="1"/>
  <c r="C922" i="14"/>
  <c r="D922" i="14" s="1"/>
  <c r="C923" i="14"/>
  <c r="D923" i="14" s="1"/>
  <c r="C924" i="14"/>
  <c r="D924" i="14" s="1"/>
  <c r="C925" i="14"/>
  <c r="D925" i="14" s="1"/>
  <c r="C926" i="14"/>
  <c r="D926" i="14" s="1"/>
  <c r="C927" i="14"/>
  <c r="D927" i="14" s="1"/>
  <c r="C928" i="14"/>
  <c r="D928" i="14" s="1"/>
  <c r="C929" i="14"/>
  <c r="D929" i="14" s="1"/>
  <c r="C930" i="14"/>
  <c r="D930" i="14" s="1"/>
  <c r="C931" i="14"/>
  <c r="D931" i="14" s="1"/>
  <c r="C932" i="14"/>
  <c r="D932" i="14" s="1"/>
  <c r="C933" i="14"/>
  <c r="D933" i="14" s="1"/>
  <c r="C934" i="14"/>
  <c r="D934" i="14" s="1"/>
  <c r="C935" i="14"/>
  <c r="D935" i="14" s="1"/>
  <c r="C936" i="14"/>
  <c r="D936" i="14" s="1"/>
  <c r="C937" i="14"/>
  <c r="D937" i="14" s="1"/>
  <c r="C938" i="14"/>
  <c r="D938" i="14" s="1"/>
  <c r="C939" i="14"/>
  <c r="D939" i="14" s="1"/>
  <c r="C940" i="14"/>
  <c r="D940" i="14" s="1"/>
  <c r="C941" i="14"/>
  <c r="D941" i="14" s="1"/>
  <c r="C942" i="14"/>
  <c r="D942" i="14" s="1"/>
  <c r="C943" i="14"/>
  <c r="D943" i="14" s="1"/>
  <c r="C944" i="14"/>
  <c r="D944" i="14" s="1"/>
  <c r="C945" i="14"/>
  <c r="D945" i="14" s="1"/>
  <c r="C946" i="14"/>
  <c r="D946" i="14" s="1"/>
  <c r="C947" i="14"/>
  <c r="D947" i="14" s="1"/>
  <c r="C948" i="14"/>
  <c r="D948" i="14" s="1"/>
  <c r="C949" i="14"/>
  <c r="D949" i="14" s="1"/>
  <c r="C950" i="14"/>
  <c r="D950" i="14" s="1"/>
  <c r="C951" i="14"/>
  <c r="D951" i="14" s="1"/>
  <c r="C952" i="14"/>
  <c r="D952" i="14" s="1"/>
  <c r="C953" i="14"/>
  <c r="D953" i="14" s="1"/>
  <c r="C954" i="14"/>
  <c r="D954" i="14" s="1"/>
  <c r="C955" i="14"/>
  <c r="D955" i="14" s="1"/>
  <c r="C956" i="14"/>
  <c r="D956" i="14" s="1"/>
  <c r="C957" i="14"/>
  <c r="D957" i="14" s="1"/>
  <c r="C958" i="14"/>
  <c r="D958" i="14" s="1"/>
  <c r="C959" i="14"/>
  <c r="D959" i="14" s="1"/>
  <c r="C960" i="14"/>
  <c r="D960" i="14" s="1"/>
  <c r="C961" i="14"/>
  <c r="D961" i="14" s="1"/>
  <c r="C962" i="14"/>
  <c r="D962" i="14" s="1"/>
  <c r="C963" i="14"/>
  <c r="D963" i="14" s="1"/>
  <c r="C964" i="14"/>
  <c r="D964" i="14" s="1"/>
  <c r="C965" i="14"/>
  <c r="D965" i="14" s="1"/>
  <c r="C966" i="14"/>
  <c r="D966" i="14" s="1"/>
  <c r="C967" i="14"/>
  <c r="D967" i="14" s="1"/>
  <c r="C968" i="14"/>
  <c r="D968" i="14" s="1"/>
  <c r="C969" i="14"/>
  <c r="D969" i="14" s="1"/>
  <c r="C970" i="14"/>
  <c r="D970" i="14" s="1"/>
  <c r="C971" i="14"/>
  <c r="D971" i="14" s="1"/>
  <c r="C972" i="14"/>
  <c r="D972" i="14" s="1"/>
  <c r="C973" i="14"/>
  <c r="D973" i="14" s="1"/>
  <c r="C974" i="14"/>
  <c r="D974" i="14" s="1"/>
  <c r="C975" i="14"/>
  <c r="D975" i="14" s="1"/>
  <c r="C976" i="14"/>
  <c r="D976" i="14" s="1"/>
  <c r="C977" i="14"/>
  <c r="D977" i="14" s="1"/>
  <c r="C978" i="14"/>
  <c r="D978" i="14" s="1"/>
  <c r="C979" i="14"/>
  <c r="D979" i="14" s="1"/>
  <c r="C980" i="14"/>
  <c r="D980" i="14" s="1"/>
  <c r="C981" i="14"/>
  <c r="D981" i="14" s="1"/>
  <c r="C982" i="14"/>
  <c r="D982" i="14" s="1"/>
  <c r="C983" i="14"/>
  <c r="D983" i="14" s="1"/>
  <c r="C984" i="14"/>
  <c r="D984" i="14" s="1"/>
  <c r="C985" i="14"/>
  <c r="D985" i="14" s="1"/>
  <c r="C986" i="14"/>
  <c r="D986" i="14" s="1"/>
  <c r="C987" i="14"/>
  <c r="D987" i="14" s="1"/>
  <c r="C988" i="14"/>
  <c r="D988" i="14" s="1"/>
  <c r="C989" i="14"/>
  <c r="D989" i="14" s="1"/>
  <c r="C990" i="14"/>
  <c r="D990" i="14" s="1"/>
  <c r="C991" i="14"/>
  <c r="D991" i="14" s="1"/>
  <c r="C992" i="14"/>
  <c r="D992" i="14" s="1"/>
  <c r="C993" i="14"/>
  <c r="D993" i="14" s="1"/>
  <c r="C994" i="14"/>
  <c r="D994" i="14" s="1"/>
  <c r="C995" i="14"/>
  <c r="D995" i="14" s="1"/>
  <c r="C996" i="14"/>
  <c r="D996" i="14" s="1"/>
  <c r="C997" i="14"/>
  <c r="D997" i="14" s="1"/>
  <c r="C998" i="14"/>
  <c r="D998" i="14" s="1"/>
  <c r="C999" i="14"/>
  <c r="D999" i="14" s="1"/>
  <c r="C1000" i="14"/>
  <c r="D1000" i="14" s="1"/>
  <c r="C1001" i="14"/>
  <c r="D1001" i="14" s="1"/>
  <c r="C1002" i="14"/>
  <c r="D1002" i="14" s="1"/>
  <c r="C1003" i="14"/>
  <c r="D1003" i="14" s="1"/>
  <c r="C1004" i="14"/>
  <c r="D1004" i="14" s="1"/>
  <c r="C1005" i="14"/>
  <c r="D1005" i="14" s="1"/>
  <c r="C1006" i="14"/>
  <c r="D1006" i="14" s="1"/>
  <c r="C1007" i="14"/>
  <c r="D1007" i="14" s="1"/>
  <c r="C1008" i="14"/>
  <c r="D1008" i="14" s="1"/>
  <c r="C1009" i="14"/>
  <c r="D1009" i="14" s="1"/>
  <c r="C1010" i="14"/>
  <c r="D1010" i="14" s="1"/>
  <c r="C1011" i="14"/>
  <c r="D1011" i="14" s="1"/>
  <c r="C1012" i="14"/>
  <c r="D1012" i="14" s="1"/>
  <c r="C1013" i="14"/>
  <c r="D1013" i="14" s="1"/>
  <c r="C1014" i="14"/>
  <c r="D1014" i="14" s="1"/>
  <c r="C1015" i="14"/>
  <c r="D1015" i="14" s="1"/>
  <c r="C1016" i="14"/>
  <c r="D1016" i="14" s="1"/>
  <c r="C1017" i="14"/>
  <c r="D1017" i="14" s="1"/>
  <c r="C1018" i="14"/>
  <c r="D1018" i="14" s="1"/>
  <c r="C1019" i="14"/>
  <c r="D1019" i="14" s="1"/>
  <c r="C1020" i="14"/>
  <c r="D1020" i="14" s="1"/>
  <c r="C1021" i="14"/>
  <c r="D1021" i="14" s="1"/>
  <c r="C1022" i="14"/>
  <c r="D1022" i="14" s="1"/>
  <c r="C1023" i="14"/>
  <c r="D1023" i="14" s="1"/>
  <c r="C1024" i="14"/>
  <c r="D1024" i="14" s="1"/>
  <c r="C1025" i="14"/>
  <c r="D1025" i="14" s="1"/>
  <c r="C1026" i="14"/>
  <c r="D1026" i="14" s="1"/>
  <c r="C1027" i="14"/>
  <c r="D1027" i="14" s="1"/>
  <c r="C1028" i="14"/>
  <c r="D1028" i="14" s="1"/>
  <c r="C1029" i="14"/>
  <c r="D1029" i="14" s="1"/>
  <c r="C1030" i="14"/>
  <c r="D1030" i="14" s="1"/>
  <c r="C1031" i="14"/>
  <c r="D1031" i="14" s="1"/>
  <c r="C1032" i="14"/>
  <c r="D1032" i="14" s="1"/>
  <c r="C1033" i="14"/>
  <c r="D1033" i="14" s="1"/>
  <c r="C1034" i="14"/>
  <c r="D1034" i="14" s="1"/>
  <c r="C1035" i="14"/>
  <c r="D1035" i="14" s="1"/>
  <c r="C1036" i="14"/>
  <c r="D1036" i="14" s="1"/>
  <c r="C1037" i="14"/>
  <c r="D1037" i="14" s="1"/>
  <c r="C1038" i="14"/>
  <c r="D1038" i="14" s="1"/>
  <c r="C1039" i="14"/>
  <c r="D1039" i="14" s="1"/>
  <c r="C1040" i="14"/>
  <c r="D1040" i="14" s="1"/>
  <c r="C1041" i="14"/>
  <c r="D1041" i="14" s="1"/>
  <c r="C1042" i="14"/>
  <c r="D1042" i="14" s="1"/>
  <c r="C1043" i="14"/>
  <c r="D1043" i="14" s="1"/>
  <c r="C1044" i="14"/>
  <c r="D1044" i="14" s="1"/>
  <c r="C1045" i="14"/>
  <c r="D1045" i="14" s="1"/>
  <c r="C1046" i="14"/>
  <c r="D1046" i="14" s="1"/>
  <c r="C1047" i="14"/>
  <c r="D1047" i="14" s="1"/>
  <c r="C1048" i="14"/>
  <c r="D1048" i="14" s="1"/>
  <c r="C1049" i="14"/>
  <c r="D1049" i="14" s="1"/>
  <c r="C1050" i="14"/>
  <c r="D1050" i="14" s="1"/>
  <c r="C1051" i="14"/>
  <c r="D1051" i="14" s="1"/>
  <c r="C1052" i="14"/>
  <c r="D1052" i="14" s="1"/>
  <c r="C1053" i="14"/>
  <c r="D1053" i="14" s="1"/>
  <c r="C1054" i="14"/>
  <c r="D1054" i="14" s="1"/>
  <c r="C1055" i="14"/>
  <c r="D1055" i="14" s="1"/>
  <c r="C1056" i="14"/>
  <c r="D1056" i="14" s="1"/>
  <c r="C1057" i="14"/>
  <c r="D1057" i="14" s="1"/>
  <c r="C1058" i="14"/>
  <c r="D1058" i="14" s="1"/>
  <c r="C1059" i="14"/>
  <c r="D1059" i="14" s="1"/>
  <c r="C1060" i="14"/>
  <c r="D1060" i="14" s="1"/>
  <c r="C1061" i="14"/>
  <c r="D1061" i="14" s="1"/>
  <c r="C1062" i="14"/>
  <c r="D1062" i="14" s="1"/>
  <c r="C1063" i="14"/>
  <c r="D1063" i="14" s="1"/>
  <c r="C1064" i="14"/>
  <c r="D1064" i="14" s="1"/>
  <c r="C1065" i="14"/>
  <c r="D1065" i="14" s="1"/>
  <c r="C1066" i="14"/>
  <c r="D1066" i="14" s="1"/>
  <c r="C1067" i="14"/>
  <c r="D1067" i="14" s="1"/>
  <c r="C1068" i="14"/>
  <c r="D1068" i="14" s="1"/>
  <c r="C1069" i="14"/>
  <c r="D1069" i="14" s="1"/>
  <c r="C1070" i="14"/>
  <c r="D1070" i="14" s="1"/>
  <c r="C1071" i="14"/>
  <c r="D1071" i="14" s="1"/>
  <c r="C1072" i="14"/>
  <c r="D1072" i="14" s="1"/>
  <c r="C1073" i="14"/>
  <c r="D1073" i="14" s="1"/>
  <c r="C1074" i="14"/>
  <c r="D1074" i="14" s="1"/>
  <c r="C1075" i="14"/>
  <c r="D1075" i="14" s="1"/>
  <c r="C1076" i="14"/>
  <c r="D1076" i="14" s="1"/>
  <c r="C1077" i="14"/>
  <c r="D1077" i="14" s="1"/>
  <c r="C1078" i="14"/>
  <c r="D1078" i="14" s="1"/>
  <c r="C1079" i="14"/>
  <c r="D1079" i="14" s="1"/>
  <c r="C1080" i="14"/>
  <c r="D1080" i="14" s="1"/>
  <c r="C1081" i="14"/>
  <c r="D1081" i="14" s="1"/>
  <c r="C1082" i="14"/>
  <c r="D1082" i="14" s="1"/>
  <c r="C1083" i="14"/>
  <c r="D1083" i="14" s="1"/>
  <c r="C1084" i="14"/>
  <c r="D1084" i="14" s="1"/>
  <c r="C1085" i="14"/>
  <c r="D1085" i="14" s="1"/>
  <c r="C1086" i="14"/>
  <c r="D1086" i="14" s="1"/>
  <c r="C1087" i="14"/>
  <c r="D1087" i="14" s="1"/>
  <c r="C1088" i="14"/>
  <c r="D1088" i="14" s="1"/>
  <c r="C1089" i="14"/>
  <c r="D1089" i="14" s="1"/>
  <c r="C1090" i="14"/>
  <c r="D1090" i="14" s="1"/>
  <c r="C1091" i="14"/>
  <c r="D1091" i="14" s="1"/>
  <c r="C1092" i="14"/>
  <c r="D1092" i="14" s="1"/>
  <c r="C1093" i="14"/>
  <c r="D1093" i="14" s="1"/>
  <c r="C1094" i="14"/>
  <c r="D1094" i="14" s="1"/>
  <c r="C1095" i="14"/>
  <c r="D1095" i="14" s="1"/>
  <c r="C1096" i="14"/>
  <c r="D1096" i="14" s="1"/>
  <c r="C1097" i="14"/>
  <c r="D1097" i="14" s="1"/>
  <c r="C1098" i="14"/>
  <c r="D1098" i="14" s="1"/>
  <c r="C1099" i="14"/>
  <c r="D1099" i="14" s="1"/>
  <c r="C1100" i="14"/>
  <c r="D1100" i="14" s="1"/>
  <c r="C1101" i="14"/>
  <c r="D1101" i="14" s="1"/>
  <c r="C1102" i="14"/>
  <c r="D1102" i="14" s="1"/>
  <c r="C1103" i="14"/>
  <c r="D1103" i="14" s="1"/>
  <c r="C1104" i="14"/>
  <c r="D1104" i="14" s="1"/>
  <c r="C1105" i="14"/>
  <c r="D1105" i="14" s="1"/>
  <c r="C1106" i="14"/>
  <c r="D1106" i="14" s="1"/>
  <c r="C1107" i="14"/>
  <c r="D1107" i="14" s="1"/>
  <c r="C1108" i="14"/>
  <c r="D1108" i="14" s="1"/>
  <c r="C1109" i="14"/>
  <c r="D1109" i="14" s="1"/>
  <c r="C1110" i="14"/>
  <c r="D1110" i="14" s="1"/>
  <c r="C1111" i="14"/>
  <c r="D1111" i="14" s="1"/>
  <c r="C1112" i="14"/>
  <c r="D1112" i="14" s="1"/>
  <c r="C1113" i="14"/>
  <c r="D1113" i="14" s="1"/>
  <c r="C1114" i="14"/>
  <c r="D1114" i="14" s="1"/>
  <c r="C1115" i="14"/>
  <c r="D1115" i="14" s="1"/>
  <c r="C1116" i="14"/>
  <c r="D1116" i="14" s="1"/>
  <c r="C1117" i="14"/>
  <c r="D1117" i="14" s="1"/>
  <c r="C1118" i="14"/>
  <c r="D1118" i="14" s="1"/>
  <c r="C1119" i="14"/>
  <c r="D1119" i="14" s="1"/>
  <c r="C1120" i="14"/>
  <c r="D1120" i="14" s="1"/>
  <c r="C1121" i="14"/>
  <c r="D1121" i="14" s="1"/>
  <c r="C1122" i="14"/>
  <c r="D1122" i="14" s="1"/>
  <c r="C1123" i="14"/>
  <c r="D1123" i="14" s="1"/>
  <c r="C1124" i="14"/>
  <c r="D1124" i="14" s="1"/>
  <c r="C1125" i="14"/>
  <c r="D1125" i="14" s="1"/>
  <c r="C1126" i="14"/>
  <c r="D1126" i="14" s="1"/>
  <c r="C1127" i="14"/>
  <c r="D1127" i="14" s="1"/>
  <c r="C1128" i="14"/>
  <c r="D1128" i="14" s="1"/>
  <c r="C1129" i="14"/>
  <c r="D1129" i="14" s="1"/>
  <c r="C1130" i="14"/>
  <c r="D1130" i="14" s="1"/>
  <c r="C1131" i="14"/>
  <c r="D1131" i="14" s="1"/>
  <c r="C1132" i="14"/>
  <c r="D1132" i="14" s="1"/>
  <c r="C1133" i="14"/>
  <c r="D1133" i="14" s="1"/>
  <c r="C1134" i="14"/>
  <c r="D1134" i="14" s="1"/>
  <c r="C1135" i="14"/>
  <c r="D1135" i="14" s="1"/>
  <c r="C1136" i="14"/>
  <c r="D1136" i="14" s="1"/>
  <c r="C1137" i="14"/>
  <c r="D1137" i="14" s="1"/>
  <c r="C1138" i="14"/>
  <c r="D1138" i="14" s="1"/>
  <c r="C1139" i="14"/>
  <c r="D1139" i="14" s="1"/>
  <c r="C1140" i="14"/>
  <c r="D1140" i="14" s="1"/>
  <c r="C1141" i="14"/>
  <c r="D1141" i="14" s="1"/>
  <c r="C1142" i="14"/>
  <c r="D1142" i="14" s="1"/>
  <c r="C1143" i="14"/>
  <c r="D1143" i="14" s="1"/>
  <c r="C1144" i="14"/>
  <c r="D1144" i="14" s="1"/>
  <c r="C1145" i="14"/>
  <c r="D1145" i="14" s="1"/>
  <c r="C1146" i="14"/>
  <c r="D1146" i="14" s="1"/>
  <c r="C1147" i="14"/>
  <c r="D1147" i="14" s="1"/>
  <c r="C1148" i="14"/>
  <c r="D1148" i="14" s="1"/>
  <c r="C1149" i="14"/>
  <c r="D1149" i="14" s="1"/>
  <c r="C1150" i="14"/>
  <c r="D1150" i="14" s="1"/>
  <c r="C1151" i="14"/>
  <c r="D1151" i="14" s="1"/>
  <c r="C1152" i="14"/>
  <c r="D1152" i="14" s="1"/>
  <c r="C1153" i="14"/>
  <c r="D1153" i="14" s="1"/>
  <c r="C1154" i="14"/>
  <c r="D1154" i="14" s="1"/>
  <c r="C1155" i="14"/>
  <c r="D1155" i="14" s="1"/>
  <c r="C1156" i="14"/>
  <c r="D1156" i="14" s="1"/>
  <c r="C1157" i="14"/>
  <c r="D1157" i="14" s="1"/>
  <c r="C1158" i="14"/>
  <c r="D1158" i="14" s="1"/>
  <c r="C1159" i="14"/>
  <c r="D1159" i="14" s="1"/>
  <c r="C1160" i="14"/>
  <c r="D1160" i="14" s="1"/>
  <c r="C1161" i="14"/>
  <c r="D1161" i="14" s="1"/>
  <c r="C1162" i="14"/>
  <c r="D1162" i="14" s="1"/>
  <c r="C1163" i="14"/>
  <c r="D1163" i="14" s="1"/>
  <c r="C1164" i="14"/>
  <c r="D1164" i="14" s="1"/>
  <c r="C1165" i="14"/>
  <c r="D1165" i="14" s="1"/>
  <c r="C1166" i="14"/>
  <c r="D1166" i="14" s="1"/>
  <c r="C1167" i="14"/>
  <c r="D1167" i="14" s="1"/>
  <c r="C1168" i="14"/>
  <c r="D1168" i="14" s="1"/>
  <c r="C1169" i="14"/>
  <c r="D1169" i="14" s="1"/>
  <c r="C1170" i="14"/>
  <c r="D1170" i="14" s="1"/>
  <c r="C1171" i="14"/>
  <c r="D1171" i="14" s="1"/>
  <c r="C1172" i="14"/>
  <c r="D1172" i="14" s="1"/>
  <c r="C1173" i="14"/>
  <c r="D1173" i="14" s="1"/>
  <c r="C1174" i="14"/>
  <c r="D1174" i="14" s="1"/>
  <c r="C1175" i="14"/>
  <c r="D1175" i="14" s="1"/>
  <c r="C1176" i="14"/>
  <c r="D1176" i="14" s="1"/>
  <c r="C1177" i="14"/>
  <c r="D1177" i="14" s="1"/>
  <c r="C1178" i="14"/>
  <c r="D1178" i="14" s="1"/>
  <c r="C1179" i="14"/>
  <c r="D1179" i="14" s="1"/>
  <c r="C1180" i="14"/>
  <c r="D1180" i="14" s="1"/>
  <c r="C1181" i="14"/>
  <c r="D1181" i="14" s="1"/>
  <c r="C1182" i="14"/>
  <c r="D1182" i="14" s="1"/>
  <c r="C1183" i="14"/>
  <c r="D1183" i="14" s="1"/>
  <c r="C1184" i="14"/>
  <c r="D1184" i="14" s="1"/>
  <c r="C1185" i="14"/>
  <c r="D1185" i="14" s="1"/>
  <c r="C1186" i="14"/>
  <c r="D1186" i="14" s="1"/>
  <c r="C1187" i="14"/>
  <c r="D1187" i="14" s="1"/>
  <c r="C1188" i="14"/>
  <c r="D1188" i="14" s="1"/>
  <c r="C1189" i="14"/>
  <c r="D1189" i="14" s="1"/>
  <c r="C1190" i="14"/>
  <c r="D1190" i="14" s="1"/>
  <c r="C1191" i="14"/>
  <c r="D1191" i="14" s="1"/>
  <c r="C1192" i="14"/>
  <c r="D1192" i="14" s="1"/>
  <c r="C1193" i="14"/>
  <c r="D1193" i="14" s="1"/>
  <c r="C1194" i="14"/>
  <c r="D1194" i="14" s="1"/>
  <c r="C1195" i="14"/>
  <c r="D1195" i="14" s="1"/>
  <c r="C1196" i="14"/>
  <c r="D1196" i="14" s="1"/>
  <c r="C1197" i="14"/>
  <c r="D1197" i="14" s="1"/>
  <c r="C1198" i="14"/>
  <c r="D1198" i="14" s="1"/>
  <c r="C1199" i="14"/>
  <c r="D1199" i="14" s="1"/>
  <c r="C1200" i="14"/>
  <c r="D1200" i="14" s="1"/>
  <c r="C1201" i="14"/>
  <c r="D1201" i="14" s="1"/>
  <c r="C1202" i="14"/>
  <c r="D1202" i="14" s="1"/>
  <c r="C1203" i="14"/>
  <c r="D1203" i="14" s="1"/>
  <c r="C1204" i="14"/>
  <c r="D1204" i="14" s="1"/>
  <c r="C1205" i="14"/>
  <c r="D1205" i="14" s="1"/>
  <c r="C1206" i="14"/>
  <c r="D1206" i="14" s="1"/>
  <c r="C1207" i="14"/>
  <c r="D1207" i="14" s="1"/>
  <c r="C1208" i="14"/>
  <c r="D1208" i="14" s="1"/>
  <c r="C1209" i="14"/>
  <c r="D1209" i="14" s="1"/>
  <c r="C1210" i="14"/>
  <c r="D1210" i="14" s="1"/>
  <c r="C1211" i="14"/>
  <c r="D1211" i="14" s="1"/>
  <c r="C1212" i="14"/>
  <c r="D1212" i="14" s="1"/>
  <c r="C1213" i="14"/>
  <c r="D1213" i="14" s="1"/>
  <c r="C1214" i="14"/>
  <c r="D1214" i="14" s="1"/>
  <c r="C1215" i="14"/>
  <c r="D1215" i="14" s="1"/>
  <c r="C1216" i="14"/>
  <c r="D1216" i="14" s="1"/>
  <c r="C1217" i="14"/>
  <c r="D1217" i="14" s="1"/>
  <c r="C1218" i="14"/>
  <c r="D1218" i="14" s="1"/>
  <c r="C1219" i="14"/>
  <c r="D1219" i="14" s="1"/>
  <c r="C1220" i="14"/>
  <c r="D1220" i="14" s="1"/>
  <c r="C1221" i="14"/>
  <c r="D1221" i="14" s="1"/>
  <c r="C1222" i="14"/>
  <c r="D1222" i="14" s="1"/>
  <c r="C1223" i="14"/>
  <c r="D1223" i="14" s="1"/>
  <c r="C1224" i="14"/>
  <c r="D1224" i="14" s="1"/>
  <c r="C1225" i="14"/>
  <c r="D1225" i="14" s="1"/>
  <c r="C1226" i="14"/>
  <c r="D1226" i="14" s="1"/>
  <c r="C1227" i="14"/>
  <c r="D1227" i="14" s="1"/>
  <c r="C1228" i="14"/>
  <c r="D1228" i="14" s="1"/>
  <c r="C1229" i="14"/>
  <c r="D1229" i="14" s="1"/>
  <c r="C1230" i="14"/>
  <c r="D1230" i="14" s="1"/>
  <c r="C1231" i="14"/>
  <c r="D1231" i="14" s="1"/>
  <c r="C1232" i="14"/>
  <c r="D1232" i="14" s="1"/>
  <c r="C1233" i="14"/>
  <c r="D1233" i="14" s="1"/>
  <c r="C1234" i="14"/>
  <c r="D1234" i="14" s="1"/>
  <c r="C1235" i="14"/>
  <c r="D1235" i="14" s="1"/>
  <c r="C1236" i="14"/>
  <c r="D1236" i="14" s="1"/>
  <c r="C1237" i="14"/>
  <c r="D1237" i="14" s="1"/>
  <c r="C1238" i="14"/>
  <c r="D1238" i="14" s="1"/>
  <c r="C1239" i="14"/>
  <c r="D1239" i="14" s="1"/>
  <c r="C1240" i="14"/>
  <c r="D1240" i="14" s="1"/>
  <c r="C1241" i="14"/>
  <c r="D1241" i="14" s="1"/>
  <c r="C1242" i="14"/>
  <c r="D1242" i="14" s="1"/>
  <c r="C1243" i="14"/>
  <c r="D1243" i="14" s="1"/>
  <c r="C1244" i="14"/>
  <c r="D1244" i="14" s="1"/>
  <c r="C1245" i="14"/>
  <c r="D1245" i="14" s="1"/>
  <c r="C3" i="14"/>
  <c r="D3" i="14" s="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I2" i="13"/>
  <c r="H2" i="13"/>
  <c r="G2" i="13"/>
  <c r="F1245" i="13"/>
  <c r="K1245" i="13" s="1"/>
  <c r="F1244" i="13"/>
  <c r="F1243" i="13"/>
  <c r="F1242" i="13"/>
  <c r="K1242" i="13" s="1"/>
  <c r="F1241" i="13"/>
  <c r="K1241" i="13" s="1"/>
  <c r="F1240" i="13"/>
  <c r="K1240" i="13" s="1"/>
  <c r="F1239" i="13"/>
  <c r="K1239" i="13" s="1"/>
  <c r="F1238" i="13"/>
  <c r="K1238" i="13" s="1"/>
  <c r="F1237" i="13"/>
  <c r="K1237" i="13" s="1"/>
  <c r="F1236" i="13"/>
  <c r="F1235" i="13"/>
  <c r="K1235" i="13" s="1"/>
  <c r="F1234" i="13"/>
  <c r="K1234" i="13" s="1"/>
  <c r="F1233" i="13"/>
  <c r="K1233" i="13" s="1"/>
  <c r="F1232" i="13"/>
  <c r="K1232" i="13" s="1"/>
  <c r="F1231" i="13"/>
  <c r="F1230" i="13"/>
  <c r="K1230" i="13" s="1"/>
  <c r="F1229" i="13"/>
  <c r="K1229" i="13" s="1"/>
  <c r="F1228" i="13"/>
  <c r="K1228" i="13" s="1"/>
  <c r="F1227" i="13"/>
  <c r="F1226" i="13"/>
  <c r="J1226" i="13" s="1"/>
  <c r="F1225" i="13"/>
  <c r="K1225" i="13" s="1"/>
  <c r="F1224" i="13"/>
  <c r="K1224" i="13" s="1"/>
  <c r="F1223" i="13"/>
  <c r="K1223" i="13" s="1"/>
  <c r="F1222" i="13"/>
  <c r="F1221" i="13"/>
  <c r="K1221" i="13" s="1"/>
  <c r="F1220" i="13"/>
  <c r="K1220" i="13" s="1"/>
  <c r="F1219" i="13"/>
  <c r="K1219" i="13" s="1"/>
  <c r="F1218" i="13"/>
  <c r="F1217" i="13"/>
  <c r="K1217" i="13" s="1"/>
  <c r="F1216" i="13"/>
  <c r="K1216" i="13" s="1"/>
  <c r="F1215" i="13"/>
  <c r="K1215" i="13" s="1"/>
  <c r="F1214" i="13"/>
  <c r="K1214" i="13" s="1"/>
  <c r="F1213" i="13"/>
  <c r="F1212" i="13"/>
  <c r="K1212" i="13" s="1"/>
  <c r="F1211" i="13"/>
  <c r="K1211" i="13" s="1"/>
  <c r="F1210" i="13"/>
  <c r="K1210" i="13" s="1"/>
  <c r="F1209" i="13"/>
  <c r="K1209" i="13" s="1"/>
  <c r="F1208" i="13"/>
  <c r="K1208" i="13" s="1"/>
  <c r="F1207" i="13"/>
  <c r="K1207" i="13" s="1"/>
  <c r="F1206" i="13"/>
  <c r="K1206" i="13" s="1"/>
  <c r="F1205" i="13"/>
  <c r="K1205" i="13" s="1"/>
  <c r="F1204" i="13"/>
  <c r="K1204" i="13" s="1"/>
  <c r="F1203" i="13"/>
  <c r="K1203" i="13" s="1"/>
  <c r="F1202" i="13"/>
  <c r="K1202" i="13" s="1"/>
  <c r="F1201" i="13"/>
  <c r="K1201" i="13" s="1"/>
  <c r="F1200" i="13"/>
  <c r="K1200" i="13" s="1"/>
  <c r="F1199" i="13"/>
  <c r="K1199" i="13" s="1"/>
  <c r="F1198" i="13"/>
  <c r="F1197" i="13"/>
  <c r="K1197" i="13" s="1"/>
  <c r="F1196" i="13"/>
  <c r="K1196" i="13" s="1"/>
  <c r="F1195" i="13"/>
  <c r="K1195" i="13" s="1"/>
  <c r="F1194" i="13"/>
  <c r="K1194" i="13" s="1"/>
  <c r="F1193" i="13"/>
  <c r="K1193" i="13" s="1"/>
  <c r="F1192" i="13"/>
  <c r="K1192" i="13" s="1"/>
  <c r="F1191" i="13"/>
  <c r="K1191" i="13" s="1"/>
  <c r="F1190" i="13"/>
  <c r="K1190" i="13" s="1"/>
  <c r="F1189" i="13"/>
  <c r="K1189" i="13" s="1"/>
  <c r="F1188" i="13"/>
  <c r="F1187" i="13"/>
  <c r="K1187" i="13" s="1"/>
  <c r="F1186" i="13"/>
  <c r="K1186" i="13" s="1"/>
  <c r="F1185" i="13"/>
  <c r="K1185" i="13" s="1"/>
  <c r="F1184" i="13"/>
  <c r="K1184" i="13" s="1"/>
  <c r="F1183" i="13"/>
  <c r="K1183" i="13" s="1"/>
  <c r="F1182" i="13"/>
  <c r="K1182" i="13" s="1"/>
  <c r="F1181" i="13"/>
  <c r="K1181" i="13" s="1"/>
  <c r="F1180" i="13"/>
  <c r="K1180" i="13" s="1"/>
  <c r="F1179" i="13"/>
  <c r="K1179" i="13" s="1"/>
  <c r="F1178" i="13"/>
  <c r="F1177" i="13"/>
  <c r="K1177" i="13" s="1"/>
  <c r="F1176" i="13"/>
  <c r="K1176" i="13" s="1"/>
  <c r="F1175" i="13"/>
  <c r="K1175" i="13" s="1"/>
  <c r="F1174" i="13"/>
  <c r="K1174" i="13" s="1"/>
  <c r="F1173" i="13"/>
  <c r="K1173" i="13" s="1"/>
  <c r="F1172" i="13"/>
  <c r="K1172" i="13" s="1"/>
  <c r="F1171" i="13"/>
  <c r="K1171" i="13" s="1"/>
  <c r="F1170" i="13"/>
  <c r="K1170" i="13" s="1"/>
  <c r="F1169" i="13"/>
  <c r="K1169" i="13" s="1"/>
  <c r="F1168" i="13"/>
  <c r="F1167" i="13"/>
  <c r="K1167" i="13" s="1"/>
  <c r="F1166" i="13"/>
  <c r="J1166" i="13" s="1"/>
  <c r="F1165" i="13"/>
  <c r="K1165" i="13" s="1"/>
  <c r="F1164" i="13"/>
  <c r="K1164" i="13" s="1"/>
  <c r="F1163" i="13"/>
  <c r="K1163" i="13" s="1"/>
  <c r="F1162" i="13"/>
  <c r="K1162" i="13" s="1"/>
  <c r="F1161" i="13"/>
  <c r="K1161" i="13" s="1"/>
  <c r="F1160" i="13"/>
  <c r="F1159" i="13"/>
  <c r="K1159" i="13" s="1"/>
  <c r="F1158" i="13"/>
  <c r="F1157" i="13"/>
  <c r="K1157" i="13" s="1"/>
  <c r="F1156" i="13"/>
  <c r="K1156" i="13" s="1"/>
  <c r="F1155" i="13"/>
  <c r="K1155" i="13" s="1"/>
  <c r="F1154" i="13"/>
  <c r="K1154" i="13" s="1"/>
  <c r="F1153" i="13"/>
  <c r="F1152" i="13"/>
  <c r="K1152" i="13" s="1"/>
  <c r="F1151" i="13"/>
  <c r="K1151" i="13" s="1"/>
  <c r="F1150" i="13"/>
  <c r="K1150" i="13" s="1"/>
  <c r="F1149" i="13"/>
  <c r="K1149" i="13" s="1"/>
  <c r="F1148" i="13"/>
  <c r="K1148" i="13" s="1"/>
  <c r="F1147" i="13"/>
  <c r="K1147" i="13" s="1"/>
  <c r="F1146" i="13"/>
  <c r="K1146" i="13" s="1"/>
  <c r="F1145" i="13"/>
  <c r="K1145" i="13" s="1"/>
  <c r="F1144" i="13"/>
  <c r="K1144" i="13" s="1"/>
  <c r="F1143" i="13"/>
  <c r="F1142" i="13"/>
  <c r="K1142" i="13" s="1"/>
  <c r="F1141" i="13"/>
  <c r="K1141" i="13" s="1"/>
  <c r="F1140" i="13"/>
  <c r="K1140" i="13" s="1"/>
  <c r="F1139" i="13"/>
  <c r="K1139" i="13" s="1"/>
  <c r="F1138" i="13"/>
  <c r="F1137" i="13"/>
  <c r="K1137" i="13" s="1"/>
  <c r="F1136" i="13"/>
  <c r="K1136" i="13" s="1"/>
  <c r="F1135" i="13"/>
  <c r="K1135" i="13" s="1"/>
  <c r="F1134" i="13"/>
  <c r="K1134" i="13" s="1"/>
  <c r="F1133" i="13"/>
  <c r="K1133" i="13" s="1"/>
  <c r="F1132" i="13"/>
  <c r="J1132" i="13" s="1"/>
  <c r="F1131" i="13"/>
  <c r="K1131" i="13" s="1"/>
  <c r="F1130" i="13"/>
  <c r="K1130" i="13" s="1"/>
  <c r="F1129" i="13"/>
  <c r="K1129" i="13" s="1"/>
  <c r="F1128" i="13"/>
  <c r="K1128" i="13" s="1"/>
  <c r="F1127" i="13"/>
  <c r="K1127" i="13" s="1"/>
  <c r="F1126" i="13"/>
  <c r="K1126" i="13" s="1"/>
  <c r="F1125" i="13"/>
  <c r="K1125" i="13" s="1"/>
  <c r="F1124" i="13"/>
  <c r="K1124" i="13" s="1"/>
  <c r="F1123" i="13"/>
  <c r="K1123" i="13" s="1"/>
  <c r="F1122" i="13"/>
  <c r="K1122" i="13" s="1"/>
  <c r="F1121" i="13"/>
  <c r="K1121" i="13" s="1"/>
  <c r="F1120" i="13"/>
  <c r="K1120" i="13" s="1"/>
  <c r="F1119" i="13"/>
  <c r="K1119" i="13" s="1"/>
  <c r="F1118" i="13"/>
  <c r="K1118" i="13" s="1"/>
  <c r="F1117" i="13"/>
  <c r="K1117" i="13" s="1"/>
  <c r="F1116" i="13"/>
  <c r="K1116" i="13" s="1"/>
  <c r="F1115" i="13"/>
  <c r="K1115" i="13" s="1"/>
  <c r="F1114" i="13"/>
  <c r="F1113" i="13"/>
  <c r="K1113" i="13" s="1"/>
  <c r="F1112" i="13"/>
  <c r="K1112" i="13" s="1"/>
  <c r="F1111" i="13"/>
  <c r="K1111" i="13" s="1"/>
  <c r="F1110" i="13"/>
  <c r="K1110" i="13" s="1"/>
  <c r="F1109" i="13"/>
  <c r="K1109" i="13" s="1"/>
  <c r="F1108" i="13"/>
  <c r="K1108" i="13" s="1"/>
  <c r="F1107" i="13"/>
  <c r="K1107" i="13" s="1"/>
  <c r="F1106" i="13"/>
  <c r="K1106" i="13" s="1"/>
  <c r="F1105" i="13"/>
  <c r="K1105" i="13" s="1"/>
  <c r="F1104" i="13"/>
  <c r="K1104" i="13" s="1"/>
  <c r="F1103" i="13"/>
  <c r="K1103" i="13" s="1"/>
  <c r="F1102" i="13"/>
  <c r="K1102" i="13" s="1"/>
  <c r="F1101" i="13"/>
  <c r="K1101" i="13" s="1"/>
  <c r="F1100" i="13"/>
  <c r="K1100" i="13" s="1"/>
  <c r="F1099" i="13"/>
  <c r="K1099" i="13" s="1"/>
  <c r="F1098" i="13"/>
  <c r="K1098" i="13" s="1"/>
  <c r="F1097" i="13"/>
  <c r="K1097" i="13" s="1"/>
  <c r="F1096" i="13"/>
  <c r="K1096" i="13" s="1"/>
  <c r="F1095" i="13"/>
  <c r="J1095" i="13" s="1"/>
  <c r="F1094" i="13"/>
  <c r="F1093" i="13"/>
  <c r="K1093" i="13" s="1"/>
  <c r="F1092" i="13"/>
  <c r="K1092" i="13" s="1"/>
  <c r="F1091" i="13"/>
  <c r="K1091" i="13" s="1"/>
  <c r="F1090" i="13"/>
  <c r="K1090" i="13" s="1"/>
  <c r="F1089" i="13"/>
  <c r="K1089" i="13" s="1"/>
  <c r="F1088" i="13"/>
  <c r="K1088" i="13" s="1"/>
  <c r="F1087" i="13"/>
  <c r="K1087" i="13" s="1"/>
  <c r="F1086" i="13"/>
  <c r="K1086" i="13" s="1"/>
  <c r="F1085" i="13"/>
  <c r="K1085" i="13" s="1"/>
  <c r="F1084" i="13"/>
  <c r="K1084" i="13" s="1"/>
  <c r="F1083" i="13"/>
  <c r="K1083" i="13" s="1"/>
  <c r="F1082" i="13"/>
  <c r="K1082" i="13" s="1"/>
  <c r="F1081" i="13"/>
  <c r="K1081" i="13" s="1"/>
  <c r="F1080" i="13"/>
  <c r="F1079" i="13"/>
  <c r="K1079" i="13" s="1"/>
  <c r="F1078" i="13"/>
  <c r="K1078" i="13" s="1"/>
  <c r="F1077" i="13"/>
  <c r="K1077" i="13" s="1"/>
  <c r="F1076" i="13"/>
  <c r="K1076" i="13" s="1"/>
  <c r="F1075" i="13"/>
  <c r="K1075" i="13" s="1"/>
  <c r="F1074" i="13"/>
  <c r="K1074" i="13" s="1"/>
  <c r="F1073" i="13"/>
  <c r="K1073" i="13" s="1"/>
  <c r="F1072" i="13"/>
  <c r="K1072" i="13" s="1"/>
  <c r="F1071" i="13"/>
  <c r="K1071" i="13" s="1"/>
  <c r="F1070" i="13"/>
  <c r="F1069" i="13"/>
  <c r="K1069" i="13" s="1"/>
  <c r="F1068" i="13"/>
  <c r="K1068" i="13" s="1"/>
  <c r="F1067" i="13"/>
  <c r="K1067" i="13" s="1"/>
  <c r="F1066" i="13"/>
  <c r="F1065" i="13"/>
  <c r="K1065" i="13" s="1"/>
  <c r="F1064" i="13"/>
  <c r="K1064" i="13" s="1"/>
  <c r="F1063" i="13"/>
  <c r="K1063" i="13" s="1"/>
  <c r="F1062" i="13"/>
  <c r="K1062" i="13" s="1"/>
  <c r="F1061" i="13"/>
  <c r="K1061" i="13" s="1"/>
  <c r="F1060" i="13"/>
  <c r="K1060" i="13" s="1"/>
  <c r="F1059" i="13"/>
  <c r="K1059" i="13" s="1"/>
  <c r="F1058" i="13"/>
  <c r="K1058" i="13" s="1"/>
  <c r="F1057" i="13"/>
  <c r="K1057" i="13" s="1"/>
  <c r="F1056" i="13"/>
  <c r="F1055" i="13"/>
  <c r="K1055" i="13" s="1"/>
  <c r="F1054" i="13"/>
  <c r="K1054" i="13" s="1"/>
  <c r="F1053" i="13"/>
  <c r="K1053" i="13" s="1"/>
  <c r="F1052" i="13"/>
  <c r="K1052" i="13" s="1"/>
  <c r="F1051" i="13"/>
  <c r="K1051" i="13" s="1"/>
  <c r="F1050" i="13"/>
  <c r="K1050" i="13" s="1"/>
  <c r="F1049" i="13"/>
  <c r="K1049" i="13" s="1"/>
  <c r="F1048" i="13"/>
  <c r="K1048" i="13" s="1"/>
  <c r="F1047" i="13"/>
  <c r="F1046" i="13"/>
  <c r="J1046" i="13" s="1"/>
  <c r="F1045" i="13"/>
  <c r="K1045" i="13" s="1"/>
  <c r="F1044" i="13"/>
  <c r="K1044" i="13" s="1"/>
  <c r="F1043" i="13"/>
  <c r="K1043" i="13" s="1"/>
  <c r="F1042" i="13"/>
  <c r="F1041" i="13"/>
  <c r="K1041" i="13" s="1"/>
  <c r="F1040" i="13"/>
  <c r="K1040" i="13" s="1"/>
  <c r="F1039" i="13"/>
  <c r="K1039" i="13" s="1"/>
  <c r="F1038" i="13"/>
  <c r="K1038" i="13" s="1"/>
  <c r="F1037" i="13"/>
  <c r="K1037" i="13" s="1"/>
  <c r="F1036" i="13"/>
  <c r="K1036" i="13" s="1"/>
  <c r="F1035" i="13"/>
  <c r="K1035" i="13" s="1"/>
  <c r="F1034" i="13"/>
  <c r="K1034" i="13" s="1"/>
  <c r="F1033" i="13"/>
  <c r="K1033" i="13" s="1"/>
  <c r="F1032" i="13"/>
  <c r="F1031" i="13"/>
  <c r="K1031" i="13" s="1"/>
  <c r="F1030" i="13"/>
  <c r="K1030" i="13" s="1"/>
  <c r="F1029" i="13"/>
  <c r="K1029" i="13" s="1"/>
  <c r="F1028" i="13"/>
  <c r="K1028" i="13" s="1"/>
  <c r="F1027" i="13"/>
  <c r="K1027" i="13" s="1"/>
  <c r="F1026" i="13"/>
  <c r="K1026" i="13" s="1"/>
  <c r="F1025" i="13"/>
  <c r="K1025" i="13" s="1"/>
  <c r="F1024" i="13"/>
  <c r="K1024" i="13" s="1"/>
  <c r="F1023" i="13"/>
  <c r="K1023" i="13" s="1"/>
  <c r="F1022" i="13"/>
  <c r="F1021" i="13"/>
  <c r="K1021" i="13" s="1"/>
  <c r="F1020" i="13"/>
  <c r="K1020" i="13" s="1"/>
  <c r="F1019" i="13"/>
  <c r="K1019" i="13" s="1"/>
  <c r="F1018" i="13"/>
  <c r="K1018" i="13" s="1"/>
  <c r="F1017" i="13"/>
  <c r="K1017" i="13" s="1"/>
  <c r="F1016" i="13"/>
  <c r="F1015" i="13"/>
  <c r="K1015" i="13" s="1"/>
  <c r="F1014" i="13"/>
  <c r="K1014" i="13" s="1"/>
  <c r="F1013" i="13"/>
  <c r="K1013" i="13" s="1"/>
  <c r="F1012" i="13"/>
  <c r="K1012" i="13" s="1"/>
  <c r="F1011" i="13"/>
  <c r="K1011" i="13" s="1"/>
  <c r="F1010" i="13"/>
  <c r="K1010" i="13" s="1"/>
  <c r="F1009" i="13"/>
  <c r="K1009" i="13" s="1"/>
  <c r="F1008" i="13"/>
  <c r="F1007" i="13"/>
  <c r="K1007" i="13" s="1"/>
  <c r="F1006" i="13"/>
  <c r="K1006" i="13" s="1"/>
  <c r="F1005" i="13"/>
  <c r="K1005" i="13" s="1"/>
  <c r="F1004" i="13"/>
  <c r="K1004" i="13" s="1"/>
  <c r="F1003" i="13"/>
  <c r="K1003" i="13" s="1"/>
  <c r="F1002" i="13"/>
  <c r="K1002" i="13" s="1"/>
  <c r="F1001" i="13"/>
  <c r="K1001" i="13" s="1"/>
  <c r="F1000" i="13"/>
  <c r="F999" i="13"/>
  <c r="K999" i="13" s="1"/>
  <c r="F998" i="13"/>
  <c r="K998" i="13" s="1"/>
  <c r="F997" i="13"/>
  <c r="K997" i="13" s="1"/>
  <c r="F996" i="13"/>
  <c r="K996" i="13" s="1"/>
  <c r="F995" i="13"/>
  <c r="K995" i="13" s="1"/>
  <c r="F994" i="13"/>
  <c r="K994" i="13" s="1"/>
  <c r="F993" i="13"/>
  <c r="K993" i="13" s="1"/>
  <c r="F992" i="13"/>
  <c r="K992" i="13" s="1"/>
  <c r="F991" i="13"/>
  <c r="K991" i="13" s="1"/>
  <c r="F990" i="13"/>
  <c r="K990" i="13" s="1"/>
  <c r="F989" i="13"/>
  <c r="K989" i="13" s="1"/>
  <c r="F988" i="13"/>
  <c r="K988" i="13" s="1"/>
  <c r="F987" i="13"/>
  <c r="F986" i="13"/>
  <c r="K986" i="13" s="1"/>
  <c r="F985" i="13"/>
  <c r="K985" i="13" s="1"/>
  <c r="F984" i="13"/>
  <c r="K984" i="13" s="1"/>
  <c r="F983" i="13"/>
  <c r="K983" i="13" s="1"/>
  <c r="F982" i="13"/>
  <c r="F981" i="13"/>
  <c r="K981" i="13" s="1"/>
  <c r="F980" i="13"/>
  <c r="K980" i="13" s="1"/>
  <c r="F979" i="13"/>
  <c r="K979" i="13" s="1"/>
  <c r="F978" i="13"/>
  <c r="K978" i="13" s="1"/>
  <c r="F977" i="13"/>
  <c r="K977" i="13" s="1"/>
  <c r="F976" i="13"/>
  <c r="K976" i="13" s="1"/>
  <c r="F975" i="13"/>
  <c r="K975" i="13" s="1"/>
  <c r="F974" i="13"/>
  <c r="K974" i="13" s="1"/>
  <c r="F973" i="13"/>
  <c r="F972" i="13"/>
  <c r="K972" i="13" s="1"/>
  <c r="F971" i="13"/>
  <c r="K971" i="13" s="1"/>
  <c r="F970" i="13"/>
  <c r="K970" i="13" s="1"/>
  <c r="F969" i="13"/>
  <c r="K969" i="13" s="1"/>
  <c r="F968" i="13"/>
  <c r="K968" i="13" s="1"/>
  <c r="F967" i="13"/>
  <c r="K967" i="13" s="1"/>
  <c r="F966" i="13"/>
  <c r="K966" i="13" s="1"/>
  <c r="F965" i="13"/>
  <c r="K965" i="13" s="1"/>
  <c r="F964" i="13"/>
  <c r="K964" i="13" s="1"/>
  <c r="F963" i="13"/>
  <c r="F962" i="13"/>
  <c r="K962" i="13" s="1"/>
  <c r="F961" i="13"/>
  <c r="K961" i="13" s="1"/>
  <c r="F960" i="13"/>
  <c r="K960" i="13" s="1"/>
  <c r="F959" i="13"/>
  <c r="K959" i="13" s="1"/>
  <c r="F958" i="13"/>
  <c r="F957" i="13"/>
  <c r="K957" i="13" s="1"/>
  <c r="F956" i="13"/>
  <c r="K956" i="13" s="1"/>
  <c r="F955" i="13"/>
  <c r="K955" i="13" s="1"/>
  <c r="F954" i="13"/>
  <c r="K954" i="13" s="1"/>
  <c r="F953" i="13"/>
  <c r="K953" i="13" s="1"/>
  <c r="F952" i="13"/>
  <c r="K952" i="13" s="1"/>
  <c r="F951" i="13"/>
  <c r="K951" i="13" s="1"/>
  <c r="F950" i="13"/>
  <c r="K950" i="13" s="1"/>
  <c r="F949" i="13"/>
  <c r="K949" i="13" s="1"/>
  <c r="F948" i="13"/>
  <c r="K948" i="13" s="1"/>
  <c r="F947" i="13"/>
  <c r="K947" i="13" s="1"/>
  <c r="F946" i="13"/>
  <c r="K946" i="13" s="1"/>
  <c r="F945" i="13"/>
  <c r="K945" i="13" s="1"/>
  <c r="F944" i="13"/>
  <c r="K944" i="13" s="1"/>
  <c r="F943" i="13"/>
  <c r="K943" i="13" s="1"/>
  <c r="F942" i="13"/>
  <c r="K942" i="13" s="1"/>
  <c r="F941" i="13"/>
  <c r="K941" i="13" s="1"/>
  <c r="F940" i="13"/>
  <c r="K940" i="13" s="1"/>
  <c r="F939" i="13"/>
  <c r="K939" i="13" s="1"/>
  <c r="F938" i="13"/>
  <c r="F937" i="13"/>
  <c r="K937" i="13" s="1"/>
  <c r="F936" i="13"/>
  <c r="K936" i="13" s="1"/>
  <c r="F935" i="13"/>
  <c r="K935" i="13" s="1"/>
  <c r="F934" i="13"/>
  <c r="K934" i="13" s="1"/>
  <c r="F933" i="13"/>
  <c r="K933" i="13" s="1"/>
  <c r="F932" i="13"/>
  <c r="K932" i="13" s="1"/>
  <c r="F931" i="13"/>
  <c r="K931" i="13" s="1"/>
  <c r="F930" i="13"/>
  <c r="K930" i="13" s="1"/>
  <c r="F929" i="13"/>
  <c r="K929" i="13" s="1"/>
  <c r="F928" i="13"/>
  <c r="K928" i="13" s="1"/>
  <c r="F927" i="13"/>
  <c r="F926" i="13"/>
  <c r="K926" i="13" s="1"/>
  <c r="F925" i="13"/>
  <c r="K925" i="13" s="1"/>
  <c r="F924" i="13"/>
  <c r="F923" i="13"/>
  <c r="K923" i="13" s="1"/>
  <c r="F922" i="13"/>
  <c r="K922" i="13" s="1"/>
  <c r="F921" i="13"/>
  <c r="K921" i="13" s="1"/>
  <c r="F920" i="13"/>
  <c r="K920" i="13" s="1"/>
  <c r="F919" i="13"/>
  <c r="K919" i="13" s="1"/>
  <c r="F918" i="13"/>
  <c r="K918" i="13" s="1"/>
  <c r="F917" i="13"/>
  <c r="K917" i="13" s="1"/>
  <c r="F916" i="13"/>
  <c r="K916" i="13" s="1"/>
  <c r="F915" i="13"/>
  <c r="K915" i="13" s="1"/>
  <c r="F914" i="13"/>
  <c r="F913" i="13"/>
  <c r="K913" i="13" s="1"/>
  <c r="F912" i="13"/>
  <c r="K912" i="13" s="1"/>
  <c r="F911" i="13"/>
  <c r="K911" i="13" s="1"/>
  <c r="F910" i="13"/>
  <c r="K910" i="13" s="1"/>
  <c r="F909" i="13"/>
  <c r="K909" i="13" s="1"/>
  <c r="F908" i="13"/>
  <c r="K908" i="13" s="1"/>
  <c r="F907" i="13"/>
  <c r="K907" i="13" s="1"/>
  <c r="F906" i="13"/>
  <c r="K906" i="13" s="1"/>
  <c r="F905" i="13"/>
  <c r="K905" i="13" s="1"/>
  <c r="F904" i="13"/>
  <c r="K904" i="13" s="1"/>
  <c r="F903" i="13"/>
  <c r="K903" i="13" s="1"/>
  <c r="F902" i="13"/>
  <c r="K902" i="13" s="1"/>
  <c r="F901" i="13"/>
  <c r="K901" i="13" s="1"/>
  <c r="F900" i="13"/>
  <c r="F899" i="13"/>
  <c r="K899" i="13" s="1"/>
  <c r="F898" i="13"/>
  <c r="K898" i="13" s="1"/>
  <c r="F897" i="13"/>
  <c r="J897" i="13" s="1"/>
  <c r="F896" i="13"/>
  <c r="K896" i="13" s="1"/>
  <c r="F895" i="13"/>
  <c r="K895" i="13" s="1"/>
  <c r="F894" i="13"/>
  <c r="K894" i="13" s="1"/>
  <c r="F893" i="13"/>
  <c r="K893" i="13" s="1"/>
  <c r="F892" i="13"/>
  <c r="K892" i="13" s="1"/>
  <c r="F891" i="13"/>
  <c r="F890" i="13"/>
  <c r="K890" i="13" s="1"/>
  <c r="F889" i="13"/>
  <c r="K889" i="13" s="1"/>
  <c r="F888" i="13"/>
  <c r="K888" i="13" s="1"/>
  <c r="F887" i="13"/>
  <c r="K887" i="13" s="1"/>
  <c r="F886" i="13"/>
  <c r="F885" i="13"/>
  <c r="K885" i="13" s="1"/>
  <c r="F884" i="13"/>
  <c r="K884" i="13" s="1"/>
  <c r="F883" i="13"/>
  <c r="K883" i="13" s="1"/>
  <c r="F882" i="13"/>
  <c r="K882" i="13" s="1"/>
  <c r="F881" i="13"/>
  <c r="K881" i="13" s="1"/>
  <c r="F880" i="13"/>
  <c r="K880" i="13" s="1"/>
  <c r="F879" i="13"/>
  <c r="K879" i="13" s="1"/>
  <c r="F878" i="13"/>
  <c r="K878" i="13" s="1"/>
  <c r="F877" i="13"/>
  <c r="K877" i="13" s="1"/>
  <c r="F876" i="13"/>
  <c r="F875" i="13"/>
  <c r="K875" i="13" s="1"/>
  <c r="F874" i="13"/>
  <c r="K874" i="13" s="1"/>
  <c r="F873" i="13"/>
  <c r="K873" i="13" s="1"/>
  <c r="F872" i="13"/>
  <c r="K872" i="13" s="1"/>
  <c r="F871" i="13"/>
  <c r="K871" i="13" s="1"/>
  <c r="F870" i="13"/>
  <c r="K870" i="13" s="1"/>
  <c r="F869" i="13"/>
  <c r="K869" i="13" s="1"/>
  <c r="F868" i="13"/>
  <c r="K868" i="13" s="1"/>
  <c r="F867" i="13"/>
  <c r="K867" i="13" s="1"/>
  <c r="F866" i="13"/>
  <c r="K866" i="13" s="1"/>
  <c r="F865" i="13"/>
  <c r="K865" i="13" s="1"/>
  <c r="F864" i="13"/>
  <c r="K864" i="13" s="1"/>
  <c r="F863" i="13"/>
  <c r="K863" i="13" s="1"/>
  <c r="F862" i="13"/>
  <c r="K862" i="13" s="1"/>
  <c r="F861" i="13"/>
  <c r="K861" i="13" s="1"/>
  <c r="F860" i="13"/>
  <c r="K860" i="13" s="1"/>
  <c r="F859" i="13"/>
  <c r="K859" i="13" s="1"/>
  <c r="F858" i="13"/>
  <c r="K858" i="13" s="1"/>
  <c r="F857" i="13"/>
  <c r="K857" i="13" s="1"/>
  <c r="F856" i="13"/>
  <c r="K856" i="13" s="1"/>
  <c r="F855" i="13"/>
  <c r="K855" i="13" s="1"/>
  <c r="F854" i="13"/>
  <c r="K854" i="13" s="1"/>
  <c r="F853" i="13"/>
  <c r="F852" i="13"/>
  <c r="K852" i="13" s="1"/>
  <c r="F851" i="13"/>
  <c r="K851" i="13" s="1"/>
  <c r="F850" i="13"/>
  <c r="K850" i="13" s="1"/>
  <c r="F849" i="13"/>
  <c r="K849" i="13" s="1"/>
  <c r="F848" i="13"/>
  <c r="K848" i="13" s="1"/>
  <c r="F847" i="13"/>
  <c r="K847" i="13" s="1"/>
  <c r="F846" i="13"/>
  <c r="K846" i="13" s="1"/>
  <c r="F845" i="13"/>
  <c r="K845" i="13" s="1"/>
  <c r="F844" i="13"/>
  <c r="F843" i="13"/>
  <c r="K843" i="13" s="1"/>
  <c r="F842" i="13"/>
  <c r="K842" i="13" s="1"/>
  <c r="F841" i="13"/>
  <c r="K841" i="13" s="1"/>
  <c r="F840" i="13"/>
  <c r="K840" i="13" s="1"/>
  <c r="F839" i="13"/>
  <c r="K839" i="13" s="1"/>
  <c r="F838" i="13"/>
  <c r="K838" i="13" s="1"/>
  <c r="F837" i="13"/>
  <c r="K837" i="13" s="1"/>
  <c r="F836" i="13"/>
  <c r="K836" i="13" s="1"/>
  <c r="F835" i="13"/>
  <c r="K835" i="13" s="1"/>
  <c r="F834" i="13"/>
  <c r="F833" i="13"/>
  <c r="K833" i="13" s="1"/>
  <c r="F832" i="13"/>
  <c r="K832" i="13" s="1"/>
  <c r="F831" i="13"/>
  <c r="K831" i="13" s="1"/>
  <c r="F830" i="13"/>
  <c r="K830" i="13" s="1"/>
  <c r="F829" i="13"/>
  <c r="F828" i="13"/>
  <c r="K828" i="13" s="1"/>
  <c r="F827" i="13"/>
  <c r="K827" i="13" s="1"/>
  <c r="F826" i="13"/>
  <c r="K826" i="13" s="1"/>
  <c r="F825" i="13"/>
  <c r="K825" i="13" s="1"/>
  <c r="F824" i="13"/>
  <c r="K824" i="13" s="1"/>
  <c r="F823" i="13"/>
  <c r="K823" i="13" s="1"/>
  <c r="F822" i="13"/>
  <c r="K822" i="13" s="1"/>
  <c r="F821" i="13"/>
  <c r="K821" i="13" s="1"/>
  <c r="F820" i="13"/>
  <c r="K820" i="13" s="1"/>
  <c r="F819" i="13"/>
  <c r="F818" i="13"/>
  <c r="K818" i="13" s="1"/>
  <c r="F817" i="13"/>
  <c r="K817" i="13" s="1"/>
  <c r="F816" i="13"/>
  <c r="K816" i="13" s="1"/>
  <c r="F815" i="13"/>
  <c r="K815" i="13" s="1"/>
  <c r="F814" i="13"/>
  <c r="F813" i="13"/>
  <c r="K813" i="13" s="1"/>
  <c r="F812" i="13"/>
  <c r="K812" i="13" s="1"/>
  <c r="F811" i="13"/>
  <c r="K811" i="13" s="1"/>
  <c r="F810" i="13"/>
  <c r="K810" i="13" s="1"/>
  <c r="F809" i="13"/>
  <c r="K809" i="13" s="1"/>
  <c r="F808" i="13"/>
  <c r="K808" i="13" s="1"/>
  <c r="F807" i="13"/>
  <c r="K807" i="13" s="1"/>
  <c r="F806" i="13"/>
  <c r="K806" i="13" s="1"/>
  <c r="F805" i="13"/>
  <c r="K805" i="13" s="1"/>
  <c r="F804" i="13"/>
  <c r="F803" i="13"/>
  <c r="K803" i="13" s="1"/>
  <c r="F802" i="13"/>
  <c r="K802" i="13" s="1"/>
  <c r="F801" i="13"/>
  <c r="J801" i="13" s="1"/>
  <c r="F800" i="13"/>
  <c r="K800" i="13" s="1"/>
  <c r="F799" i="13"/>
  <c r="K799" i="13" s="1"/>
  <c r="F798" i="13"/>
  <c r="K798" i="13" s="1"/>
  <c r="F797" i="13"/>
  <c r="K797" i="13" s="1"/>
  <c r="F796" i="13"/>
  <c r="K796" i="13" s="1"/>
  <c r="F795" i="13"/>
  <c r="K795" i="13" s="1"/>
  <c r="F794" i="13"/>
  <c r="K794" i="13" s="1"/>
  <c r="F793" i="13"/>
  <c r="K793" i="13" s="1"/>
  <c r="F792" i="13"/>
  <c r="K792" i="13" s="1"/>
  <c r="F791" i="13"/>
  <c r="K791" i="13" s="1"/>
  <c r="F790" i="13"/>
  <c r="F789" i="13"/>
  <c r="K789" i="13" s="1"/>
  <c r="F788" i="13"/>
  <c r="K788" i="13" s="1"/>
  <c r="F787" i="13"/>
  <c r="K787" i="13" s="1"/>
  <c r="F786" i="13"/>
  <c r="K786" i="13" s="1"/>
  <c r="F785" i="13"/>
  <c r="K785" i="13" s="1"/>
  <c r="F784" i="13"/>
  <c r="K784" i="13" s="1"/>
  <c r="F783" i="13"/>
  <c r="K783" i="13" s="1"/>
  <c r="F782" i="13"/>
  <c r="K782" i="13" s="1"/>
  <c r="F781" i="13"/>
  <c r="K781" i="13" s="1"/>
  <c r="F780" i="13"/>
  <c r="F779" i="13"/>
  <c r="K779" i="13" s="1"/>
  <c r="F778" i="13"/>
  <c r="K778" i="13" s="1"/>
  <c r="F777" i="13"/>
  <c r="K777" i="13" s="1"/>
  <c r="F776" i="13"/>
  <c r="K776" i="13" s="1"/>
  <c r="F775" i="13"/>
  <c r="K775" i="13" s="1"/>
  <c r="F774" i="13"/>
  <c r="K774" i="13" s="1"/>
  <c r="F773" i="13"/>
  <c r="K773" i="13" s="1"/>
  <c r="F772" i="13"/>
  <c r="K772" i="13" s="1"/>
  <c r="F771" i="13"/>
  <c r="F770" i="13"/>
  <c r="K770" i="13" s="1"/>
  <c r="F769" i="13"/>
  <c r="K769" i="13" s="1"/>
  <c r="F768" i="13"/>
  <c r="K768" i="13" s="1"/>
  <c r="F767" i="13"/>
  <c r="K767" i="13" s="1"/>
  <c r="F766" i="13"/>
  <c r="F765" i="13"/>
  <c r="K765" i="13" s="1"/>
  <c r="F764" i="13"/>
  <c r="K764" i="13" s="1"/>
  <c r="F763" i="13"/>
  <c r="K763" i="13" s="1"/>
  <c r="F762" i="13"/>
  <c r="F761" i="13"/>
  <c r="K761" i="13" s="1"/>
  <c r="F760" i="13"/>
  <c r="K760" i="13" s="1"/>
  <c r="F759" i="13"/>
  <c r="K759" i="13" s="1"/>
  <c r="F758" i="13"/>
  <c r="K758" i="13" s="1"/>
  <c r="F757" i="13"/>
  <c r="F756" i="13"/>
  <c r="K756" i="13" s="1"/>
  <c r="F755" i="13"/>
  <c r="K755" i="13" s="1"/>
  <c r="F754" i="13"/>
  <c r="K754" i="13" s="1"/>
  <c r="F753" i="13"/>
  <c r="K753" i="13" s="1"/>
  <c r="F752" i="13"/>
  <c r="K752" i="13" s="1"/>
  <c r="F751" i="13"/>
  <c r="K751" i="13" s="1"/>
  <c r="F750" i="13"/>
  <c r="K750" i="13" s="1"/>
  <c r="F749" i="13"/>
  <c r="K749" i="13" s="1"/>
  <c r="F748" i="13"/>
  <c r="K748" i="13" s="1"/>
  <c r="F747" i="13"/>
  <c r="K747" i="13" s="1"/>
  <c r="F746" i="13"/>
  <c r="K746" i="13" s="1"/>
  <c r="F745" i="13"/>
  <c r="K745" i="13" s="1"/>
  <c r="F744" i="13"/>
  <c r="F743" i="13"/>
  <c r="K743" i="13" s="1"/>
  <c r="F742" i="13"/>
  <c r="J742" i="13" s="1"/>
  <c r="F741" i="13"/>
  <c r="K741" i="13" s="1"/>
  <c r="F740" i="13"/>
  <c r="K740" i="13" s="1"/>
  <c r="F739" i="13"/>
  <c r="K739" i="13" s="1"/>
  <c r="F738" i="13"/>
  <c r="K738" i="13" s="1"/>
  <c r="F737" i="13"/>
  <c r="K737" i="13" s="1"/>
  <c r="F736" i="13"/>
  <c r="K736" i="13" s="1"/>
  <c r="F735" i="13"/>
  <c r="K735" i="13" s="1"/>
  <c r="F734" i="13"/>
  <c r="K734" i="13" s="1"/>
  <c r="F733" i="13"/>
  <c r="K733" i="13" s="1"/>
  <c r="F732" i="13"/>
  <c r="K732" i="13" s="1"/>
  <c r="F731" i="13"/>
  <c r="K731" i="13" s="1"/>
  <c r="F730" i="13"/>
  <c r="K730" i="13" s="1"/>
  <c r="F729" i="13"/>
  <c r="K729" i="13" s="1"/>
  <c r="F728" i="13"/>
  <c r="K728" i="13" s="1"/>
  <c r="F727" i="13"/>
  <c r="K727" i="13" s="1"/>
  <c r="F726" i="13"/>
  <c r="K726" i="13" s="1"/>
  <c r="F725" i="13"/>
  <c r="K725" i="13" s="1"/>
  <c r="F724" i="13"/>
  <c r="K724" i="13" s="1"/>
  <c r="F723" i="13"/>
  <c r="K723" i="13" s="1"/>
  <c r="F722" i="13"/>
  <c r="K722" i="13" s="1"/>
  <c r="F721" i="13"/>
  <c r="K721" i="13" s="1"/>
  <c r="F720" i="13"/>
  <c r="K720" i="13" s="1"/>
  <c r="F719" i="13"/>
  <c r="K719" i="13" s="1"/>
  <c r="F718" i="13"/>
  <c r="K718" i="13" s="1"/>
  <c r="F717" i="13"/>
  <c r="K717" i="13" s="1"/>
  <c r="F716" i="13"/>
  <c r="K716" i="13" s="1"/>
  <c r="F715" i="13"/>
  <c r="K715" i="13" s="1"/>
  <c r="F714" i="13"/>
  <c r="K714" i="13" s="1"/>
  <c r="F713" i="13"/>
  <c r="K713" i="13" s="1"/>
  <c r="F712" i="13"/>
  <c r="K712" i="13" s="1"/>
  <c r="F711" i="13"/>
  <c r="K711" i="13" s="1"/>
  <c r="F710" i="13"/>
  <c r="F709" i="13"/>
  <c r="K709" i="13" s="1"/>
  <c r="F708" i="13"/>
  <c r="K708" i="13" s="1"/>
  <c r="F707" i="13"/>
  <c r="K707" i="13" s="1"/>
  <c r="F706" i="13"/>
  <c r="K706" i="13" s="1"/>
  <c r="F705" i="13"/>
  <c r="K705" i="13" s="1"/>
  <c r="F704" i="13"/>
  <c r="K704" i="13" s="1"/>
  <c r="F703" i="13"/>
  <c r="K703" i="13" s="1"/>
  <c r="F702" i="13"/>
  <c r="K702" i="13" s="1"/>
  <c r="F701" i="13"/>
  <c r="K701" i="13" s="1"/>
  <c r="F700" i="13"/>
  <c r="F699" i="13"/>
  <c r="K699" i="13" s="1"/>
  <c r="F698" i="13"/>
  <c r="K698" i="13" s="1"/>
  <c r="F697" i="13"/>
  <c r="K697" i="13" s="1"/>
  <c r="F696" i="13"/>
  <c r="K696" i="13" s="1"/>
  <c r="F695" i="13"/>
  <c r="K695" i="13" s="1"/>
  <c r="F694" i="13"/>
  <c r="K694" i="13" s="1"/>
  <c r="F693" i="13"/>
  <c r="K693" i="13" s="1"/>
  <c r="F692" i="13"/>
  <c r="K692" i="13" s="1"/>
  <c r="F691" i="13"/>
  <c r="K691" i="13" s="1"/>
  <c r="F690" i="13"/>
  <c r="F689" i="13"/>
  <c r="K689" i="13" s="1"/>
  <c r="F688" i="13"/>
  <c r="K688" i="13" s="1"/>
  <c r="F687" i="13"/>
  <c r="K687" i="13" s="1"/>
  <c r="F686" i="13"/>
  <c r="K686" i="13" s="1"/>
  <c r="F685" i="13"/>
  <c r="F684" i="13"/>
  <c r="K684" i="13" s="1"/>
  <c r="F683" i="13"/>
  <c r="K683" i="13" s="1"/>
  <c r="F682" i="13"/>
  <c r="K682" i="13" s="1"/>
  <c r="F681" i="13"/>
  <c r="K681" i="13" s="1"/>
  <c r="F680" i="13"/>
  <c r="K680" i="13" s="1"/>
  <c r="F679" i="13"/>
  <c r="K679" i="13" s="1"/>
  <c r="F678" i="13"/>
  <c r="K678" i="13" s="1"/>
  <c r="F677" i="13"/>
  <c r="K677" i="13" s="1"/>
  <c r="F676" i="13"/>
  <c r="K676" i="13" s="1"/>
  <c r="F675" i="13"/>
  <c r="F674" i="13"/>
  <c r="K674" i="13" s="1"/>
  <c r="F673" i="13"/>
  <c r="K673" i="13" s="1"/>
  <c r="F672" i="13"/>
  <c r="K672" i="13" s="1"/>
  <c r="F671" i="13"/>
  <c r="K671" i="13" s="1"/>
  <c r="F670" i="13"/>
  <c r="K670" i="13" s="1"/>
  <c r="F669" i="13"/>
  <c r="K669" i="13" s="1"/>
  <c r="F668" i="13"/>
  <c r="K668" i="13" s="1"/>
  <c r="F667" i="13"/>
  <c r="K667" i="13" s="1"/>
  <c r="F666" i="13"/>
  <c r="F665" i="13"/>
  <c r="K665" i="13" s="1"/>
  <c r="F664" i="13"/>
  <c r="K664" i="13" s="1"/>
  <c r="F663" i="13"/>
  <c r="K663" i="13" s="1"/>
  <c r="F662" i="13"/>
  <c r="F661" i="13"/>
  <c r="K661" i="13" s="1"/>
  <c r="F660" i="13"/>
  <c r="K660" i="13" s="1"/>
  <c r="F659" i="13"/>
  <c r="K659" i="13" s="1"/>
  <c r="F658" i="13"/>
  <c r="K658" i="13" s="1"/>
  <c r="F657" i="13"/>
  <c r="K657" i="13" s="1"/>
  <c r="F656" i="13"/>
  <c r="K656" i="13" s="1"/>
  <c r="F655" i="13"/>
  <c r="K655" i="13" s="1"/>
  <c r="F654" i="13"/>
  <c r="K654" i="13" s="1"/>
  <c r="F653" i="13"/>
  <c r="K653" i="13" s="1"/>
  <c r="F652" i="13"/>
  <c r="K652" i="13" s="1"/>
  <c r="F651" i="13"/>
  <c r="K651" i="13" s="1"/>
  <c r="F650" i="13"/>
  <c r="K650" i="13" s="1"/>
  <c r="F649" i="13"/>
  <c r="K649" i="13" s="1"/>
  <c r="F648" i="13"/>
  <c r="F647" i="13"/>
  <c r="K647" i="13" s="1"/>
  <c r="F646" i="13"/>
  <c r="K646" i="13" s="1"/>
  <c r="F645" i="13"/>
  <c r="K645" i="13" s="1"/>
  <c r="F644" i="13"/>
  <c r="K644" i="13" s="1"/>
  <c r="F643" i="13"/>
  <c r="K643" i="13" s="1"/>
  <c r="F642" i="13"/>
  <c r="K642" i="13" s="1"/>
  <c r="F641" i="13"/>
  <c r="K641" i="13" s="1"/>
  <c r="F640" i="13"/>
  <c r="K640" i="13" s="1"/>
  <c r="F639" i="13"/>
  <c r="K639" i="13" s="1"/>
  <c r="F638" i="13"/>
  <c r="F637" i="13"/>
  <c r="K637" i="13" s="1"/>
  <c r="F636" i="13"/>
  <c r="K636" i="13" s="1"/>
  <c r="F635" i="13"/>
  <c r="K635" i="13" s="1"/>
  <c r="F634" i="13"/>
  <c r="K634" i="13" s="1"/>
  <c r="F633" i="13"/>
  <c r="K633" i="13" s="1"/>
  <c r="F632" i="13"/>
  <c r="K632" i="13" s="1"/>
  <c r="F631" i="13"/>
  <c r="K631" i="13" s="1"/>
  <c r="F630" i="13"/>
  <c r="K630" i="13" s="1"/>
  <c r="F629" i="13"/>
  <c r="K629" i="13" s="1"/>
  <c r="F628" i="13"/>
  <c r="K628" i="13" s="1"/>
  <c r="F627" i="13"/>
  <c r="K627" i="13" s="1"/>
  <c r="F626" i="13"/>
  <c r="K626" i="13" s="1"/>
  <c r="F625" i="13"/>
  <c r="K625" i="13" s="1"/>
  <c r="F624" i="13"/>
  <c r="F623" i="13"/>
  <c r="J623" i="13" s="1"/>
  <c r="F622" i="13"/>
  <c r="K622" i="13" s="1"/>
  <c r="F621" i="13"/>
  <c r="K621" i="13" s="1"/>
  <c r="F620" i="13"/>
  <c r="K620" i="13" s="1"/>
  <c r="F619" i="13"/>
  <c r="K619" i="13" s="1"/>
  <c r="F618" i="13"/>
  <c r="K618" i="13" s="1"/>
  <c r="F617" i="13"/>
  <c r="K617" i="13" s="1"/>
  <c r="F616" i="13"/>
  <c r="K616" i="13" s="1"/>
  <c r="F615" i="13"/>
  <c r="F614" i="13"/>
  <c r="K614" i="13" s="1"/>
  <c r="F613" i="13"/>
  <c r="K613" i="13" s="1"/>
  <c r="F612" i="13"/>
  <c r="K612" i="13" s="1"/>
  <c r="F611" i="13"/>
  <c r="K611" i="13" s="1"/>
  <c r="F610" i="13"/>
  <c r="K610" i="13" s="1"/>
  <c r="F609" i="13"/>
  <c r="K609" i="13" s="1"/>
  <c r="F608" i="13"/>
  <c r="K608" i="13" s="1"/>
  <c r="F607" i="13"/>
  <c r="K607" i="13" s="1"/>
  <c r="F606" i="13"/>
  <c r="F605" i="13"/>
  <c r="K605" i="13" s="1"/>
  <c r="F604" i="13"/>
  <c r="K604" i="13" s="1"/>
  <c r="F603" i="13"/>
  <c r="K603" i="13" s="1"/>
  <c r="F602" i="13"/>
  <c r="K602" i="13" s="1"/>
  <c r="F601" i="13"/>
  <c r="F600" i="13"/>
  <c r="K600" i="13" s="1"/>
  <c r="F599" i="13"/>
  <c r="K599" i="13" s="1"/>
  <c r="F598" i="13"/>
  <c r="K598" i="13" s="1"/>
  <c r="F597" i="13"/>
  <c r="K597" i="13" s="1"/>
  <c r="F596" i="13"/>
  <c r="K596" i="13" s="1"/>
  <c r="F595" i="13"/>
  <c r="K595" i="13" s="1"/>
  <c r="F594" i="13"/>
  <c r="K594" i="13" s="1"/>
  <c r="F593" i="13"/>
  <c r="K593" i="13" s="1"/>
  <c r="F592" i="13"/>
  <c r="K592" i="13" s="1"/>
  <c r="F591" i="13"/>
  <c r="F590" i="13"/>
  <c r="K590" i="13" s="1"/>
  <c r="F589" i="13"/>
  <c r="K589" i="13" s="1"/>
  <c r="F588" i="13"/>
  <c r="K588" i="13" s="1"/>
  <c r="F587" i="13"/>
  <c r="K587" i="13" s="1"/>
  <c r="F586" i="13"/>
  <c r="K586" i="13" s="1"/>
  <c r="F585" i="13"/>
  <c r="K585" i="13" s="1"/>
  <c r="F584" i="13"/>
  <c r="K584" i="13" s="1"/>
  <c r="F583" i="13"/>
  <c r="K583" i="13" s="1"/>
  <c r="F582" i="13"/>
  <c r="K582" i="13" s="1"/>
  <c r="F581" i="13"/>
  <c r="K581" i="13" s="1"/>
  <c r="F580" i="13"/>
  <c r="K580" i="13" s="1"/>
  <c r="F579" i="13"/>
  <c r="J579" i="13" s="1"/>
  <c r="F578" i="13"/>
  <c r="J578" i="13" s="1"/>
  <c r="F577" i="13"/>
  <c r="K577" i="13" s="1"/>
  <c r="F576" i="13"/>
  <c r="K576" i="13" s="1"/>
  <c r="F575" i="13"/>
  <c r="K575" i="13" s="1"/>
  <c r="F574" i="13"/>
  <c r="K574" i="13" s="1"/>
  <c r="F573" i="13"/>
  <c r="K573" i="13" s="1"/>
  <c r="F572" i="13"/>
  <c r="K572" i="13" s="1"/>
  <c r="F571" i="13"/>
  <c r="K571" i="13" s="1"/>
  <c r="F570" i="13"/>
  <c r="K570" i="13" s="1"/>
  <c r="F569" i="13"/>
  <c r="K569" i="13" s="1"/>
  <c r="F568" i="13"/>
  <c r="K568" i="13" s="1"/>
  <c r="F567" i="13"/>
  <c r="K567" i="13" s="1"/>
  <c r="F566" i="13"/>
  <c r="F565" i="13"/>
  <c r="K565" i="13" s="1"/>
  <c r="F564" i="13"/>
  <c r="K564" i="13" s="1"/>
  <c r="F563" i="13"/>
  <c r="K563" i="13" s="1"/>
  <c r="F562" i="13"/>
  <c r="F561" i="13"/>
  <c r="K561" i="13" s="1"/>
  <c r="F560" i="13"/>
  <c r="K560" i="13" s="1"/>
  <c r="F559" i="13"/>
  <c r="K559" i="13" s="1"/>
  <c r="F558" i="13"/>
  <c r="K558" i="13" s="1"/>
  <c r="F557" i="13"/>
  <c r="K557" i="13" s="1"/>
  <c r="F556" i="13"/>
  <c r="F555" i="13"/>
  <c r="K555" i="13" s="1"/>
  <c r="F554" i="13"/>
  <c r="K554" i="13" s="1"/>
  <c r="F553" i="13"/>
  <c r="K553" i="13" s="1"/>
  <c r="F552" i="13"/>
  <c r="K552" i="13" s="1"/>
  <c r="F551" i="13"/>
  <c r="K551" i="13" s="1"/>
  <c r="F550" i="13"/>
  <c r="K550" i="13" s="1"/>
  <c r="F549" i="13"/>
  <c r="K549" i="13" s="1"/>
  <c r="F548" i="13"/>
  <c r="K548" i="13" s="1"/>
  <c r="F547" i="13"/>
  <c r="K547" i="13" s="1"/>
  <c r="F546" i="13"/>
  <c r="K546" i="13" s="1"/>
  <c r="F545" i="13"/>
  <c r="K545" i="13" s="1"/>
  <c r="F544" i="13"/>
  <c r="K544" i="13" s="1"/>
  <c r="F543" i="13"/>
  <c r="K543" i="13" s="1"/>
  <c r="F542" i="13"/>
  <c r="F541" i="13"/>
  <c r="K541" i="13" s="1"/>
  <c r="F540" i="13"/>
  <c r="K540" i="13" s="1"/>
  <c r="F539" i="13"/>
  <c r="K539" i="13" s="1"/>
  <c r="F538" i="13"/>
  <c r="K538" i="13" s="1"/>
  <c r="F537" i="13"/>
  <c r="K537" i="13" s="1"/>
  <c r="F536" i="13"/>
  <c r="K536" i="13" s="1"/>
  <c r="F535" i="13"/>
  <c r="K535" i="13" s="1"/>
  <c r="F534" i="13"/>
  <c r="K534" i="13" s="1"/>
  <c r="F533" i="13"/>
  <c r="K533" i="13" s="1"/>
  <c r="F532" i="13"/>
  <c r="F531" i="13"/>
  <c r="K531" i="13" s="1"/>
  <c r="F530" i="13"/>
  <c r="K530" i="13" s="1"/>
  <c r="F529" i="13"/>
  <c r="K529" i="13" s="1"/>
  <c r="F528" i="13"/>
  <c r="K528" i="13" s="1"/>
  <c r="F527" i="13"/>
  <c r="K527" i="13" s="1"/>
  <c r="F526" i="13"/>
  <c r="K526" i="13" s="1"/>
  <c r="F525" i="13"/>
  <c r="K525" i="13" s="1"/>
  <c r="F524" i="13"/>
  <c r="K524" i="13" s="1"/>
  <c r="F523" i="13"/>
  <c r="K523" i="13" s="1"/>
  <c r="F522" i="13"/>
  <c r="K522" i="13" s="1"/>
  <c r="F521" i="13"/>
  <c r="K521" i="13" s="1"/>
  <c r="F520" i="13"/>
  <c r="K520" i="13" s="1"/>
  <c r="F519" i="13"/>
  <c r="K519" i="13" s="1"/>
  <c r="F518" i="13"/>
  <c r="F517" i="13"/>
  <c r="K517" i="13" s="1"/>
  <c r="F516" i="13"/>
  <c r="K516" i="13" s="1"/>
  <c r="F515" i="13"/>
  <c r="K515" i="13" s="1"/>
  <c r="F514" i="13"/>
  <c r="K514" i="13" s="1"/>
  <c r="F513" i="13"/>
  <c r="K513" i="13" s="1"/>
  <c r="F512" i="13"/>
  <c r="K512" i="13" s="1"/>
  <c r="F511" i="13"/>
  <c r="K511" i="13" s="1"/>
  <c r="F510" i="13"/>
  <c r="K510" i="13" s="1"/>
  <c r="F509" i="13"/>
  <c r="K509" i="13" s="1"/>
  <c r="F508" i="13"/>
  <c r="K508" i="13" s="1"/>
  <c r="F507" i="13"/>
  <c r="K507" i="13" s="1"/>
  <c r="F506" i="13"/>
  <c r="K506" i="13" s="1"/>
  <c r="F505" i="13"/>
  <c r="F504" i="13"/>
  <c r="K504" i="13" s="1"/>
  <c r="F503" i="13"/>
  <c r="J503" i="13" s="1"/>
  <c r="F502" i="13"/>
  <c r="J502" i="13" s="1"/>
  <c r="F501" i="13"/>
  <c r="K501" i="13" s="1"/>
  <c r="F500" i="13"/>
  <c r="K500" i="13" s="1"/>
  <c r="F499" i="13"/>
  <c r="K499" i="13" s="1"/>
  <c r="F498" i="13"/>
  <c r="K498" i="13" s="1"/>
  <c r="F497" i="13"/>
  <c r="K497" i="13" s="1"/>
  <c r="F496" i="13"/>
  <c r="K496" i="13" s="1"/>
  <c r="F495" i="13"/>
  <c r="K495" i="13" s="1"/>
  <c r="F494" i="13"/>
  <c r="K494" i="13" s="1"/>
  <c r="F493" i="13"/>
  <c r="K493" i="13" s="1"/>
  <c r="F492" i="13"/>
  <c r="K492" i="13" s="1"/>
  <c r="F491" i="13"/>
  <c r="K491" i="13" s="1"/>
  <c r="F490" i="13"/>
  <c r="K490" i="13" s="1"/>
  <c r="F489" i="13"/>
  <c r="K489" i="13" s="1"/>
  <c r="F488" i="13"/>
  <c r="K488" i="13" s="1"/>
  <c r="F487" i="13"/>
  <c r="K487" i="13" s="1"/>
  <c r="F486" i="13"/>
  <c r="K486" i="13" s="1"/>
  <c r="F485" i="13"/>
  <c r="K485" i="13" s="1"/>
  <c r="F484" i="13"/>
  <c r="K484" i="13" s="1"/>
  <c r="F483" i="13"/>
  <c r="F482" i="13"/>
  <c r="K482" i="13" s="1"/>
  <c r="F481" i="13"/>
  <c r="K481" i="13" s="1"/>
  <c r="F480" i="13"/>
  <c r="K480" i="13" s="1"/>
  <c r="F479" i="13"/>
  <c r="K479" i="13" s="1"/>
  <c r="F478" i="13"/>
  <c r="K478" i="13" s="1"/>
  <c r="F477" i="13"/>
  <c r="K477" i="13" s="1"/>
  <c r="F476" i="13"/>
  <c r="K476" i="13" s="1"/>
  <c r="F475" i="13"/>
  <c r="K475" i="13" s="1"/>
  <c r="F474" i="13"/>
  <c r="K474" i="13" s="1"/>
  <c r="F473" i="13"/>
  <c r="K473" i="13" s="1"/>
  <c r="F472" i="13"/>
  <c r="K472" i="13" s="1"/>
  <c r="F471" i="13"/>
  <c r="K471" i="13" s="1"/>
  <c r="F470" i="13"/>
  <c r="K470" i="13" s="1"/>
  <c r="F469" i="13"/>
  <c r="K469" i="13" s="1"/>
  <c r="F468" i="13"/>
  <c r="K468" i="13" s="1"/>
  <c r="F467" i="13"/>
  <c r="K467" i="13" s="1"/>
  <c r="F466" i="13"/>
  <c r="K466" i="13" s="1"/>
  <c r="F465" i="13"/>
  <c r="K465" i="13" s="1"/>
  <c r="F464" i="13"/>
  <c r="K464" i="13" s="1"/>
  <c r="F463" i="13"/>
  <c r="K463" i="13" s="1"/>
  <c r="F462" i="13"/>
  <c r="K462" i="13" s="1"/>
  <c r="F461" i="13"/>
  <c r="K461" i="13" s="1"/>
  <c r="F460" i="13"/>
  <c r="K460" i="13" s="1"/>
  <c r="F459" i="13"/>
  <c r="K459" i="13" s="1"/>
  <c r="F458" i="13"/>
  <c r="F457" i="13"/>
  <c r="K457" i="13" s="1"/>
  <c r="F456" i="13"/>
  <c r="K456" i="13" s="1"/>
  <c r="F455" i="13"/>
  <c r="J455" i="13" s="1"/>
  <c r="F454" i="13"/>
  <c r="J454" i="13" s="1"/>
  <c r="F453" i="13"/>
  <c r="K453" i="13" s="1"/>
  <c r="F452" i="13"/>
  <c r="K452" i="13" s="1"/>
  <c r="F451" i="13"/>
  <c r="K451" i="13" s="1"/>
  <c r="F450" i="13"/>
  <c r="K450" i="13" s="1"/>
  <c r="F449" i="13"/>
  <c r="K449" i="13" s="1"/>
  <c r="F448" i="13"/>
  <c r="K448" i="13" s="1"/>
  <c r="F447" i="13"/>
  <c r="K447" i="13" s="1"/>
  <c r="F446" i="13"/>
  <c r="K446" i="13" s="1"/>
  <c r="F445" i="13"/>
  <c r="K445" i="13" s="1"/>
  <c r="F444" i="13"/>
  <c r="K444" i="13" s="1"/>
  <c r="F443" i="13"/>
  <c r="K443" i="13" s="1"/>
  <c r="F442" i="13"/>
  <c r="K442" i="13" s="1"/>
  <c r="F441" i="13"/>
  <c r="K441" i="13" s="1"/>
  <c r="F440" i="13"/>
  <c r="K440" i="13" s="1"/>
  <c r="F439" i="13"/>
  <c r="K439" i="13" s="1"/>
  <c r="F438" i="13"/>
  <c r="K438" i="13" s="1"/>
  <c r="F437" i="13"/>
  <c r="K437" i="13" s="1"/>
  <c r="F436" i="13"/>
  <c r="K436" i="13" s="1"/>
  <c r="F435" i="13"/>
  <c r="J435" i="13" s="1"/>
  <c r="F434" i="13"/>
  <c r="F433" i="13"/>
  <c r="K433" i="13" s="1"/>
  <c r="F432" i="13"/>
  <c r="K432" i="13" s="1"/>
  <c r="F431" i="13"/>
  <c r="K431" i="13" s="1"/>
  <c r="F430" i="13"/>
  <c r="K430" i="13" s="1"/>
  <c r="F429" i="13"/>
  <c r="K429" i="13" s="1"/>
  <c r="F428" i="13"/>
  <c r="K428" i="13" s="1"/>
  <c r="F427" i="13"/>
  <c r="K427" i="13" s="1"/>
  <c r="F426" i="13"/>
  <c r="K426" i="13" s="1"/>
  <c r="F425" i="13"/>
  <c r="K425" i="13" s="1"/>
  <c r="F424" i="13"/>
  <c r="F423" i="13"/>
  <c r="K423" i="13" s="1"/>
  <c r="F422" i="13"/>
  <c r="J422" i="13" s="1"/>
  <c r="F421" i="13"/>
  <c r="K421" i="13" s="1"/>
  <c r="F420" i="13"/>
  <c r="K420" i="13" s="1"/>
  <c r="F419" i="13"/>
  <c r="K419" i="13" s="1"/>
  <c r="F418" i="13"/>
  <c r="K418" i="13" s="1"/>
  <c r="F417" i="13"/>
  <c r="K417" i="13" s="1"/>
  <c r="F416" i="13"/>
  <c r="K416" i="13" s="1"/>
  <c r="F415" i="13"/>
  <c r="K415" i="13" s="1"/>
  <c r="F414" i="13"/>
  <c r="K414" i="13" s="1"/>
  <c r="F413" i="13"/>
  <c r="K413" i="13" s="1"/>
  <c r="F412" i="13"/>
  <c r="K412" i="13" s="1"/>
  <c r="F411" i="13"/>
  <c r="K411" i="13" s="1"/>
  <c r="F410" i="13"/>
  <c r="F409" i="13"/>
  <c r="K409" i="13" s="1"/>
  <c r="F408" i="13"/>
  <c r="K408" i="13" s="1"/>
  <c r="F407" i="13"/>
  <c r="K407" i="13" s="1"/>
  <c r="F406" i="13"/>
  <c r="K406" i="13" s="1"/>
  <c r="F405" i="13"/>
  <c r="K405" i="13" s="1"/>
  <c r="F404" i="13"/>
  <c r="K404" i="13" s="1"/>
  <c r="F403" i="13"/>
  <c r="K403" i="13" s="1"/>
  <c r="F402" i="13"/>
  <c r="K402" i="13" s="1"/>
  <c r="F401" i="13"/>
  <c r="K401" i="13" s="1"/>
  <c r="F400" i="13"/>
  <c r="F399" i="13"/>
  <c r="K399" i="13" s="1"/>
  <c r="F398" i="13"/>
  <c r="K398" i="13" s="1"/>
  <c r="F397" i="13"/>
  <c r="K397" i="13" s="1"/>
  <c r="F396" i="13"/>
  <c r="K396" i="13" s="1"/>
  <c r="F395" i="13"/>
  <c r="K395" i="13" s="1"/>
  <c r="F394" i="13"/>
  <c r="K394" i="13" s="1"/>
  <c r="F393" i="13"/>
  <c r="K393" i="13" s="1"/>
  <c r="F392" i="13"/>
  <c r="K392" i="13" s="1"/>
  <c r="F391" i="13"/>
  <c r="K391" i="13" s="1"/>
  <c r="F390" i="13"/>
  <c r="K390" i="13" s="1"/>
  <c r="F389" i="13"/>
  <c r="K389" i="13" s="1"/>
  <c r="F388" i="13"/>
  <c r="K388" i="13" s="1"/>
  <c r="F387" i="13"/>
  <c r="J387" i="13" s="1"/>
  <c r="F386" i="13"/>
  <c r="K386" i="13" s="1"/>
  <c r="F385" i="13"/>
  <c r="J385" i="13" s="1"/>
  <c r="F384" i="13"/>
  <c r="K384" i="13" s="1"/>
  <c r="F383" i="13"/>
  <c r="K383" i="13" s="1"/>
  <c r="F382" i="13"/>
  <c r="K382" i="13" s="1"/>
  <c r="F381" i="13"/>
  <c r="K381" i="13" s="1"/>
  <c r="F380" i="13"/>
  <c r="K380" i="13" s="1"/>
  <c r="F379" i="13"/>
  <c r="K379" i="13" s="1"/>
  <c r="F378" i="13"/>
  <c r="K378" i="13" s="1"/>
  <c r="F377" i="13"/>
  <c r="K377" i="13" s="1"/>
  <c r="F376" i="13"/>
  <c r="K376" i="13" s="1"/>
  <c r="F375" i="13"/>
  <c r="K375" i="13" s="1"/>
  <c r="F374" i="13"/>
  <c r="J374" i="13" s="1"/>
  <c r="F373" i="13"/>
  <c r="K373" i="13" s="1"/>
  <c r="F372" i="13"/>
  <c r="K372" i="13" s="1"/>
  <c r="F371" i="13"/>
  <c r="K371" i="13" s="1"/>
  <c r="F370" i="13"/>
  <c r="K370" i="13" s="1"/>
  <c r="F369" i="13"/>
  <c r="K369" i="13" s="1"/>
  <c r="F368" i="13"/>
  <c r="K368" i="13" s="1"/>
  <c r="F367" i="13"/>
  <c r="K367" i="13" s="1"/>
  <c r="F366" i="13"/>
  <c r="K366" i="13" s="1"/>
  <c r="F365" i="13"/>
  <c r="K365" i="13" s="1"/>
  <c r="F364" i="13"/>
  <c r="K364" i="13" s="1"/>
  <c r="F363" i="13"/>
  <c r="F362" i="13"/>
  <c r="K362" i="13" s="1"/>
  <c r="F361" i="13"/>
  <c r="K361" i="13" s="1"/>
  <c r="F360" i="13"/>
  <c r="K360" i="13" s="1"/>
  <c r="F359" i="13"/>
  <c r="K359" i="13" s="1"/>
  <c r="F358" i="13"/>
  <c r="K358" i="13" s="1"/>
  <c r="F357" i="13"/>
  <c r="K357" i="13" s="1"/>
  <c r="F356" i="13"/>
  <c r="K356" i="13" s="1"/>
  <c r="F355" i="13"/>
  <c r="K355" i="13" s="1"/>
  <c r="F354" i="13"/>
  <c r="K354" i="13" s="1"/>
  <c r="F353" i="13"/>
  <c r="K353" i="13" s="1"/>
  <c r="F352" i="13"/>
  <c r="K352" i="13" s="1"/>
  <c r="F351" i="13"/>
  <c r="K351" i="13" s="1"/>
  <c r="F350" i="13"/>
  <c r="K350" i="13" s="1"/>
  <c r="F349" i="13"/>
  <c r="K349" i="13" s="1"/>
  <c r="F348" i="13"/>
  <c r="K348" i="13" s="1"/>
  <c r="F347" i="13"/>
  <c r="K347" i="13" s="1"/>
  <c r="F346" i="13"/>
  <c r="K346" i="13" s="1"/>
  <c r="F345" i="13"/>
  <c r="K345" i="13" s="1"/>
  <c r="F344" i="13"/>
  <c r="K344" i="13" s="1"/>
  <c r="F343" i="13"/>
  <c r="K343" i="13" s="1"/>
  <c r="F342" i="13"/>
  <c r="K342" i="13" s="1"/>
  <c r="F341" i="13"/>
  <c r="K341" i="13" s="1"/>
  <c r="F340" i="13"/>
  <c r="K340" i="13" s="1"/>
  <c r="F339" i="13"/>
  <c r="F338" i="13"/>
  <c r="K338" i="13" s="1"/>
  <c r="F337" i="13"/>
  <c r="K337" i="13" s="1"/>
  <c r="F336" i="13"/>
  <c r="K336" i="13" s="1"/>
  <c r="F335" i="13"/>
  <c r="K335" i="13" s="1"/>
  <c r="F334" i="13"/>
  <c r="K334" i="13" s="1"/>
  <c r="F333" i="13"/>
  <c r="K333" i="13" s="1"/>
  <c r="F332" i="13"/>
  <c r="K332" i="13" s="1"/>
  <c r="F331" i="13"/>
  <c r="K331" i="13" s="1"/>
  <c r="F330" i="13"/>
  <c r="K330" i="13" s="1"/>
  <c r="F329" i="13"/>
  <c r="K329" i="13" s="1"/>
  <c r="F328" i="13"/>
  <c r="K328" i="13" s="1"/>
  <c r="F327" i="13"/>
  <c r="K327" i="13" s="1"/>
  <c r="F326" i="13"/>
  <c r="K326" i="13" s="1"/>
  <c r="F325" i="13"/>
  <c r="F324" i="13"/>
  <c r="K324" i="13" s="1"/>
  <c r="F323" i="13"/>
  <c r="K323" i="13" s="1"/>
  <c r="F322" i="13"/>
  <c r="F321" i="13"/>
  <c r="K321" i="13" s="1"/>
  <c r="F320" i="13"/>
  <c r="K320" i="13" s="1"/>
  <c r="F319" i="13"/>
  <c r="K319" i="13" s="1"/>
  <c r="F318" i="13"/>
  <c r="K318" i="13" s="1"/>
  <c r="F317" i="13"/>
  <c r="K317" i="13" s="1"/>
  <c r="F316" i="13"/>
  <c r="K316" i="13" s="1"/>
  <c r="F315" i="13"/>
  <c r="F314" i="13"/>
  <c r="K314" i="13" s="1"/>
  <c r="F313" i="13"/>
  <c r="K313" i="13" s="1"/>
  <c r="F312" i="13"/>
  <c r="K312" i="13" s="1"/>
  <c r="F311" i="13"/>
  <c r="K311" i="13" s="1"/>
  <c r="F310" i="13"/>
  <c r="K310" i="13" s="1"/>
  <c r="F309" i="13"/>
  <c r="K309" i="13" s="1"/>
  <c r="F308" i="13"/>
  <c r="K308" i="13" s="1"/>
  <c r="F307" i="13"/>
  <c r="K307" i="13" s="1"/>
  <c r="F306" i="13"/>
  <c r="K306" i="13" s="1"/>
  <c r="F305" i="13"/>
  <c r="K305" i="13" s="1"/>
  <c r="F304" i="13"/>
  <c r="K304" i="13" s="1"/>
  <c r="F303" i="13"/>
  <c r="K303" i="13" s="1"/>
  <c r="F302" i="13"/>
  <c r="K302" i="13" s="1"/>
  <c r="F301" i="13"/>
  <c r="F300" i="13"/>
  <c r="K300" i="13" s="1"/>
  <c r="F299" i="13"/>
  <c r="K299" i="13" s="1"/>
  <c r="F298" i="13"/>
  <c r="K298" i="13" s="1"/>
  <c r="F297" i="13"/>
  <c r="K297" i="13" s="1"/>
  <c r="F296" i="13"/>
  <c r="K296" i="13" s="1"/>
  <c r="F295" i="13"/>
  <c r="K295" i="13" s="1"/>
  <c r="F294" i="13"/>
  <c r="K294" i="13" s="1"/>
  <c r="F293" i="13"/>
  <c r="K293" i="13" s="1"/>
  <c r="F292" i="13"/>
  <c r="K292" i="13" s="1"/>
  <c r="F291" i="13"/>
  <c r="F290" i="13"/>
  <c r="J290" i="13" s="1"/>
  <c r="F289" i="13"/>
  <c r="K289" i="13" s="1"/>
  <c r="F288" i="13"/>
  <c r="K288" i="13" s="1"/>
  <c r="F287" i="13"/>
  <c r="K287" i="13" s="1"/>
  <c r="F286" i="13"/>
  <c r="K286" i="13" s="1"/>
  <c r="F285" i="13"/>
  <c r="K285" i="13" s="1"/>
  <c r="F284" i="13"/>
  <c r="K284" i="13" s="1"/>
  <c r="F283" i="13"/>
  <c r="K283" i="13" s="1"/>
  <c r="F282" i="13"/>
  <c r="K282" i="13" s="1"/>
  <c r="F281" i="13"/>
  <c r="K281" i="13" s="1"/>
  <c r="F280" i="13"/>
  <c r="K280" i="13" s="1"/>
  <c r="F279" i="13"/>
  <c r="K279" i="13" s="1"/>
  <c r="F278" i="13"/>
  <c r="K278" i="13" s="1"/>
  <c r="F277" i="13"/>
  <c r="K277" i="13" s="1"/>
  <c r="F276" i="13"/>
  <c r="K276" i="13" s="1"/>
  <c r="F275" i="13"/>
  <c r="K275" i="13" s="1"/>
  <c r="F274" i="13"/>
  <c r="K274" i="13" s="1"/>
  <c r="F273" i="13"/>
  <c r="K273" i="13" s="1"/>
  <c r="F272" i="13"/>
  <c r="K272" i="13" s="1"/>
  <c r="F271" i="13"/>
  <c r="K271" i="13" s="1"/>
  <c r="F270" i="13"/>
  <c r="K270" i="13" s="1"/>
  <c r="F269" i="13"/>
  <c r="K269" i="13" s="1"/>
  <c r="F268" i="13"/>
  <c r="K268" i="13" s="1"/>
  <c r="F267" i="13"/>
  <c r="K267" i="13" s="1"/>
  <c r="F266" i="13"/>
  <c r="F265" i="13"/>
  <c r="K265" i="13" s="1"/>
  <c r="F264" i="13"/>
  <c r="K264" i="13" s="1"/>
  <c r="F263" i="13"/>
  <c r="K263" i="13" s="1"/>
  <c r="F262" i="13"/>
  <c r="K262" i="13" s="1"/>
  <c r="F261" i="13"/>
  <c r="K261" i="13" s="1"/>
  <c r="F260" i="13"/>
  <c r="K260" i="13" s="1"/>
  <c r="F259" i="13"/>
  <c r="K259" i="13" s="1"/>
  <c r="F258" i="13"/>
  <c r="F257" i="13"/>
  <c r="K257" i="13" s="1"/>
  <c r="F256" i="13"/>
  <c r="K256" i="13" s="1"/>
  <c r="F255" i="13"/>
  <c r="K255" i="13" s="1"/>
  <c r="F254" i="13"/>
  <c r="K254" i="13" s="1"/>
  <c r="F253" i="13"/>
  <c r="J253" i="13" s="1"/>
  <c r="F252" i="13"/>
  <c r="K252" i="13" s="1"/>
  <c r="F251" i="13"/>
  <c r="K251" i="13" s="1"/>
  <c r="F250" i="13"/>
  <c r="K250" i="13" s="1"/>
  <c r="F249" i="13"/>
  <c r="K249" i="13" s="1"/>
  <c r="F248" i="13"/>
  <c r="K248" i="13" s="1"/>
  <c r="F247" i="13"/>
  <c r="K247" i="13" s="1"/>
  <c r="F246" i="13"/>
  <c r="K246" i="13" s="1"/>
  <c r="F245" i="13"/>
  <c r="K245" i="13" s="1"/>
  <c r="F244" i="13"/>
  <c r="K244" i="13" s="1"/>
  <c r="F243" i="13"/>
  <c r="K243" i="13" s="1"/>
  <c r="F242" i="13"/>
  <c r="K242" i="13" s="1"/>
  <c r="F241" i="13"/>
  <c r="F240" i="13"/>
  <c r="K240" i="13" s="1"/>
  <c r="F239" i="13"/>
  <c r="K239" i="13" s="1"/>
  <c r="F238" i="13"/>
  <c r="K238" i="13" s="1"/>
  <c r="F237" i="13"/>
  <c r="K237" i="13" s="1"/>
  <c r="F236" i="13"/>
  <c r="K236" i="13" s="1"/>
  <c r="F235" i="13"/>
  <c r="K235" i="13" s="1"/>
  <c r="F234" i="13"/>
  <c r="K234" i="13" s="1"/>
  <c r="F233" i="13"/>
  <c r="K233" i="13" s="1"/>
  <c r="F232" i="13"/>
  <c r="K232" i="13" s="1"/>
  <c r="F231" i="13"/>
  <c r="F230" i="13"/>
  <c r="K230" i="13" s="1"/>
  <c r="F229" i="13"/>
  <c r="K229" i="13" s="1"/>
  <c r="F228" i="13"/>
  <c r="K228" i="13" s="1"/>
  <c r="F227" i="13"/>
  <c r="J227" i="13" s="1"/>
  <c r="F226" i="13"/>
  <c r="K226" i="13" s="1"/>
  <c r="F225" i="13"/>
  <c r="K225" i="13" s="1"/>
  <c r="F224" i="13"/>
  <c r="K224" i="13" s="1"/>
  <c r="F223" i="13"/>
  <c r="K223" i="13" s="1"/>
  <c r="F222" i="13"/>
  <c r="K222" i="13" s="1"/>
  <c r="F221" i="13"/>
  <c r="K221" i="13" s="1"/>
  <c r="F220" i="13"/>
  <c r="K220" i="13" s="1"/>
  <c r="F219" i="13"/>
  <c r="K219" i="13" s="1"/>
  <c r="F218" i="13"/>
  <c r="K218" i="13" s="1"/>
  <c r="F217" i="13"/>
  <c r="K217" i="13" s="1"/>
  <c r="F216" i="13"/>
  <c r="F215" i="13"/>
  <c r="K215" i="13" s="1"/>
  <c r="F214" i="13"/>
  <c r="K214" i="13" s="1"/>
  <c r="F213" i="13"/>
  <c r="K213" i="13" s="1"/>
  <c r="F212" i="13"/>
  <c r="K212" i="13" s="1"/>
  <c r="F211" i="13"/>
  <c r="K211" i="13" s="1"/>
  <c r="F210" i="13"/>
  <c r="K210" i="13" s="1"/>
  <c r="F209" i="13"/>
  <c r="K209" i="13" s="1"/>
  <c r="F208" i="13"/>
  <c r="K208" i="13" s="1"/>
  <c r="F207" i="13"/>
  <c r="F206" i="13"/>
  <c r="K206" i="13" s="1"/>
  <c r="F205" i="13"/>
  <c r="K205" i="13" s="1"/>
  <c r="F204" i="13"/>
  <c r="K204" i="13" s="1"/>
  <c r="F203" i="13"/>
  <c r="K203" i="13" s="1"/>
  <c r="F202" i="13"/>
  <c r="K202" i="13" s="1"/>
  <c r="F201" i="13"/>
  <c r="K201" i="13" s="1"/>
  <c r="F200" i="13"/>
  <c r="K200" i="13" s="1"/>
  <c r="F199" i="13"/>
  <c r="K199" i="13" s="1"/>
  <c r="F198" i="13"/>
  <c r="K198" i="13" s="1"/>
  <c r="F197" i="13"/>
  <c r="K197" i="13" s="1"/>
  <c r="F196" i="13"/>
  <c r="K196" i="13" s="1"/>
  <c r="F195" i="13"/>
  <c r="K195" i="13" s="1"/>
  <c r="F194" i="13"/>
  <c r="K194" i="13" s="1"/>
  <c r="F193" i="13"/>
  <c r="K193" i="13" s="1"/>
  <c r="F192" i="13"/>
  <c r="K192" i="13" s="1"/>
  <c r="F191" i="13"/>
  <c r="J191" i="13" s="1"/>
  <c r="F190" i="13"/>
  <c r="K190" i="13" s="1"/>
  <c r="F189" i="13"/>
  <c r="K189" i="13" s="1"/>
  <c r="F188" i="13"/>
  <c r="K188" i="13" s="1"/>
  <c r="F187" i="13"/>
  <c r="K187" i="13" s="1"/>
  <c r="F186" i="13"/>
  <c r="K186" i="13" s="1"/>
  <c r="F185" i="13"/>
  <c r="K185" i="13" s="1"/>
  <c r="F184" i="13"/>
  <c r="K184" i="13" s="1"/>
  <c r="F183" i="13"/>
  <c r="F182" i="13"/>
  <c r="J182" i="13" s="1"/>
  <c r="F181" i="13"/>
  <c r="K181" i="13" s="1"/>
  <c r="F180" i="13"/>
  <c r="K180" i="13" s="1"/>
  <c r="F179" i="13"/>
  <c r="K179" i="13" s="1"/>
  <c r="F178" i="13"/>
  <c r="K178" i="13" s="1"/>
  <c r="F177" i="13"/>
  <c r="K177" i="13" s="1"/>
  <c r="F176" i="13"/>
  <c r="K176" i="13" s="1"/>
  <c r="F175" i="13"/>
  <c r="K175" i="13" s="1"/>
  <c r="F174" i="13"/>
  <c r="K174" i="13" s="1"/>
  <c r="F173" i="13"/>
  <c r="K173" i="13" s="1"/>
  <c r="F172" i="13"/>
  <c r="K172" i="13" s="1"/>
  <c r="F171" i="13"/>
  <c r="K171" i="13" s="1"/>
  <c r="F170" i="13"/>
  <c r="K170" i="13" s="1"/>
  <c r="F169" i="13"/>
  <c r="K169" i="13" s="1"/>
  <c r="F168" i="13"/>
  <c r="K168" i="13" s="1"/>
  <c r="F167" i="13"/>
  <c r="K167" i="13" s="1"/>
  <c r="F166" i="13"/>
  <c r="K166" i="13" s="1"/>
  <c r="F165" i="13"/>
  <c r="K165" i="13" s="1"/>
  <c r="F164" i="13"/>
  <c r="K164" i="13" s="1"/>
  <c r="F163" i="13"/>
  <c r="K163" i="13" s="1"/>
  <c r="F162" i="13"/>
  <c r="K162" i="13" s="1"/>
  <c r="F161" i="13"/>
  <c r="K161" i="13" s="1"/>
  <c r="F160" i="13"/>
  <c r="K160" i="13" s="1"/>
  <c r="F159" i="13"/>
  <c r="F158" i="13"/>
  <c r="K158" i="13" s="1"/>
  <c r="F157" i="13"/>
  <c r="J157" i="13" s="1"/>
  <c r="F156" i="13"/>
  <c r="K156" i="13" s="1"/>
  <c r="F155" i="13"/>
  <c r="K155" i="13" s="1"/>
  <c r="F154" i="13"/>
  <c r="K154" i="13" s="1"/>
  <c r="F153" i="13"/>
  <c r="K153" i="13" s="1"/>
  <c r="F152" i="13"/>
  <c r="K152" i="13" s="1"/>
  <c r="F151" i="13"/>
  <c r="K151" i="13" s="1"/>
  <c r="F150" i="13"/>
  <c r="K150" i="13" s="1"/>
  <c r="F149" i="13"/>
  <c r="K149" i="13" s="1"/>
  <c r="F148" i="13"/>
  <c r="K148" i="13" s="1"/>
  <c r="F147" i="13"/>
  <c r="K147" i="13" s="1"/>
  <c r="F146" i="13"/>
  <c r="K146" i="13" s="1"/>
  <c r="F145" i="13"/>
  <c r="K145" i="13" s="1"/>
  <c r="F144" i="13"/>
  <c r="K144" i="13" s="1"/>
  <c r="F143" i="13"/>
  <c r="K143" i="13" s="1"/>
  <c r="F142" i="13"/>
  <c r="K142" i="13" s="1"/>
  <c r="F141" i="13"/>
  <c r="K141" i="13" s="1"/>
  <c r="F140" i="13"/>
  <c r="K140" i="13" s="1"/>
  <c r="F139" i="13"/>
  <c r="K139" i="13" s="1"/>
  <c r="F138" i="13"/>
  <c r="K138" i="13" s="1"/>
  <c r="F137" i="13"/>
  <c r="K137" i="13" s="1"/>
  <c r="F136" i="13"/>
  <c r="K136" i="13" s="1"/>
  <c r="F135" i="13"/>
  <c r="F134" i="13"/>
  <c r="K134" i="13" s="1"/>
  <c r="F133" i="13"/>
  <c r="K133" i="13" s="1"/>
  <c r="F132" i="13"/>
  <c r="K132" i="13" s="1"/>
  <c r="F131" i="13"/>
  <c r="K131" i="13" s="1"/>
  <c r="F130" i="13"/>
  <c r="K130" i="13" s="1"/>
  <c r="F129" i="13"/>
  <c r="K129" i="13" s="1"/>
  <c r="F128" i="13"/>
  <c r="K128" i="13" s="1"/>
  <c r="F127" i="13"/>
  <c r="K127" i="13" s="1"/>
  <c r="F126" i="13"/>
  <c r="K126" i="13" s="1"/>
  <c r="F125" i="13"/>
  <c r="K125" i="13" s="1"/>
  <c r="F124" i="13"/>
  <c r="K124" i="13" s="1"/>
  <c r="F123" i="13"/>
  <c r="K123" i="13" s="1"/>
  <c r="F122" i="13"/>
  <c r="K122" i="13" s="1"/>
  <c r="F121" i="13"/>
  <c r="K121" i="13" s="1"/>
  <c r="F120" i="13"/>
  <c r="F119" i="13"/>
  <c r="K119" i="13" s="1"/>
  <c r="F118" i="13"/>
  <c r="K118" i="13" s="1"/>
  <c r="F117" i="13"/>
  <c r="K117" i="13" s="1"/>
  <c r="F116" i="13"/>
  <c r="K116" i="13" s="1"/>
  <c r="F115" i="13"/>
  <c r="K115" i="13" s="1"/>
  <c r="F114" i="13"/>
  <c r="K114" i="13" s="1"/>
  <c r="F113" i="13"/>
  <c r="K113" i="13" s="1"/>
  <c r="F112" i="13"/>
  <c r="K112" i="13" s="1"/>
  <c r="F111" i="13"/>
  <c r="K111" i="13" s="1"/>
  <c r="F110" i="13"/>
  <c r="F109" i="13"/>
  <c r="K109" i="13" s="1"/>
  <c r="F108" i="13"/>
  <c r="K108" i="13" s="1"/>
  <c r="F107" i="13"/>
  <c r="K107" i="13" s="1"/>
  <c r="F106" i="13"/>
  <c r="K106" i="13" s="1"/>
  <c r="F105" i="13"/>
  <c r="K105" i="13" s="1"/>
  <c r="F104" i="13"/>
  <c r="K104" i="13" s="1"/>
  <c r="F103" i="13"/>
  <c r="K103" i="13" s="1"/>
  <c r="F102" i="13"/>
  <c r="F101" i="13"/>
  <c r="K101" i="13" s="1"/>
  <c r="F100" i="13"/>
  <c r="K100" i="13" s="1"/>
  <c r="F99" i="13"/>
  <c r="K99" i="13" s="1"/>
  <c r="F98" i="13"/>
  <c r="J98" i="13" s="1"/>
  <c r="F97" i="13"/>
  <c r="F96" i="13"/>
  <c r="K96" i="13" s="1"/>
  <c r="F95" i="13"/>
  <c r="K95" i="13" s="1"/>
  <c r="F94" i="13"/>
  <c r="K94" i="13" s="1"/>
  <c r="F93" i="13"/>
  <c r="K93" i="13" s="1"/>
  <c r="F92" i="13"/>
  <c r="K92" i="13" s="1"/>
  <c r="F91" i="13"/>
  <c r="K91" i="13" s="1"/>
  <c r="F90" i="13"/>
  <c r="K90" i="13" s="1"/>
  <c r="F89" i="13"/>
  <c r="K89" i="13" s="1"/>
  <c r="F88" i="13"/>
  <c r="K88" i="13" s="1"/>
  <c r="F87" i="13"/>
  <c r="F86" i="13"/>
  <c r="J86" i="13" s="1"/>
  <c r="F85" i="13"/>
  <c r="K85" i="13" s="1"/>
  <c r="F84" i="13"/>
  <c r="K84" i="13" s="1"/>
  <c r="F83" i="13"/>
  <c r="K83" i="13" s="1"/>
  <c r="F82" i="13"/>
  <c r="K82" i="13" s="1"/>
  <c r="F81" i="13"/>
  <c r="K81" i="13" s="1"/>
  <c r="F80" i="13"/>
  <c r="K80" i="13" s="1"/>
  <c r="F79" i="13"/>
  <c r="K79" i="13" s="1"/>
  <c r="F78" i="13"/>
  <c r="F77" i="13"/>
  <c r="K77" i="13" s="1"/>
  <c r="F76" i="13"/>
  <c r="K76" i="13" s="1"/>
  <c r="F75" i="13"/>
  <c r="K75" i="13" s="1"/>
  <c r="F74" i="13"/>
  <c r="K74" i="13" s="1"/>
  <c r="F73" i="13"/>
  <c r="F72" i="13"/>
  <c r="K72" i="13" s="1"/>
  <c r="F71" i="13"/>
  <c r="K71" i="13" s="1"/>
  <c r="F70" i="13"/>
  <c r="K70" i="13" s="1"/>
  <c r="F69" i="13"/>
  <c r="J69" i="13" s="1"/>
  <c r="F68" i="13"/>
  <c r="K68" i="13" s="1"/>
  <c r="F67" i="13"/>
  <c r="K67" i="13" s="1"/>
  <c r="F66" i="13"/>
  <c r="K66" i="13" s="1"/>
  <c r="F65" i="13"/>
  <c r="K65" i="13" s="1"/>
  <c r="F64" i="13"/>
  <c r="K64" i="13" s="1"/>
  <c r="F63" i="13"/>
  <c r="F62" i="13"/>
  <c r="K62" i="13" s="1"/>
  <c r="F61" i="13"/>
  <c r="K61" i="13" s="1"/>
  <c r="F60" i="13"/>
  <c r="K60" i="13" s="1"/>
  <c r="F59" i="13"/>
  <c r="K59" i="13" s="1"/>
  <c r="F58" i="13"/>
  <c r="K58" i="13" s="1"/>
  <c r="F57" i="13"/>
  <c r="K57" i="13" s="1"/>
  <c r="F56" i="13"/>
  <c r="K56" i="13" s="1"/>
  <c r="F55" i="13"/>
  <c r="K55" i="13" s="1"/>
  <c r="F54" i="13"/>
  <c r="K54" i="13" s="1"/>
  <c r="F53" i="13"/>
  <c r="K53" i="13" s="1"/>
  <c r="F52" i="13"/>
  <c r="K52" i="13" s="1"/>
  <c r="F51" i="13"/>
  <c r="K51" i="13" s="1"/>
  <c r="F50" i="13"/>
  <c r="K50" i="13" s="1"/>
  <c r="F49" i="13"/>
  <c r="K49" i="13" s="1"/>
  <c r="F48" i="13"/>
  <c r="K48" i="13" s="1"/>
  <c r="F47" i="13"/>
  <c r="K47" i="13" s="1"/>
  <c r="F46" i="13"/>
  <c r="K46" i="13" s="1"/>
  <c r="F45" i="13"/>
  <c r="K45" i="13" s="1"/>
  <c r="F44" i="13"/>
  <c r="K44" i="13" s="1"/>
  <c r="F43" i="13"/>
  <c r="K43" i="13" s="1"/>
  <c r="F42" i="13"/>
  <c r="F41" i="13"/>
  <c r="K41" i="13" s="1"/>
  <c r="F40" i="13"/>
  <c r="K40" i="13" s="1"/>
  <c r="F39" i="13"/>
  <c r="K39" i="13" s="1"/>
  <c r="F38" i="13"/>
  <c r="K38" i="13" s="1"/>
  <c r="F37" i="13"/>
  <c r="F36" i="13"/>
  <c r="K36" i="13" s="1"/>
  <c r="F35" i="13"/>
  <c r="K35" i="13" s="1"/>
  <c r="F34" i="13"/>
  <c r="K34" i="13" s="1"/>
  <c r="F33" i="13"/>
  <c r="K33" i="13" s="1"/>
  <c r="F32" i="13"/>
  <c r="K32" i="13" s="1"/>
  <c r="F31" i="13"/>
  <c r="K31" i="13" s="1"/>
  <c r="F30" i="13"/>
  <c r="K30" i="13" s="1"/>
  <c r="F29" i="13"/>
  <c r="K29" i="13" s="1"/>
  <c r="F28" i="13"/>
  <c r="F27" i="13"/>
  <c r="K27" i="13" s="1"/>
  <c r="F26" i="13"/>
  <c r="K26" i="13" s="1"/>
  <c r="F25" i="13"/>
  <c r="K25" i="13" s="1"/>
  <c r="F24" i="13"/>
  <c r="K24" i="13" s="1"/>
  <c r="F23" i="13"/>
  <c r="K23" i="13" s="1"/>
  <c r="F22" i="13"/>
  <c r="K22" i="13" s="1"/>
  <c r="F21" i="13"/>
  <c r="K21" i="13" s="1"/>
  <c r="F20" i="13"/>
  <c r="K20" i="13" s="1"/>
  <c r="F19" i="13"/>
  <c r="K19" i="13" s="1"/>
  <c r="F18" i="13"/>
  <c r="K18" i="13" s="1"/>
  <c r="F17" i="13"/>
  <c r="K17" i="13" s="1"/>
  <c r="F16" i="13"/>
  <c r="K16" i="13" s="1"/>
  <c r="F15" i="13"/>
  <c r="K15" i="13" s="1"/>
  <c r="F14" i="13"/>
  <c r="F13" i="13"/>
  <c r="K13" i="13" s="1"/>
  <c r="F12" i="13"/>
  <c r="K12" i="13" s="1"/>
  <c r="F11" i="13"/>
  <c r="K11" i="13" s="1"/>
  <c r="F10" i="13"/>
  <c r="K10" i="13" s="1"/>
  <c r="F9" i="13"/>
  <c r="K9" i="13" s="1"/>
  <c r="F8" i="13"/>
  <c r="K8" i="13" s="1"/>
  <c r="F7" i="13"/>
  <c r="K7" i="13" s="1"/>
  <c r="F6" i="13"/>
  <c r="K6" i="13" s="1"/>
  <c r="F5" i="13"/>
  <c r="K5" i="13" s="1"/>
  <c r="F4" i="13"/>
  <c r="K4" i="13" s="1"/>
  <c r="F3" i="13"/>
  <c r="K3" i="13" s="1"/>
  <c r="F2" i="13"/>
  <c r="E4" i="6"/>
  <c r="E28" i="6"/>
  <c r="E30" i="6"/>
  <c r="E40" i="6"/>
  <c r="E42" i="6"/>
  <c r="E43" i="6"/>
  <c r="E55" i="6"/>
  <c r="E64" i="6"/>
  <c r="E66" i="6"/>
  <c r="E67" i="6"/>
  <c r="E78" i="6"/>
  <c r="E114" i="6"/>
  <c r="E126" i="6"/>
  <c r="E127" i="6"/>
  <c r="E138" i="6"/>
  <c r="E139" i="6"/>
  <c r="E140" i="6"/>
  <c r="E162" i="6"/>
  <c r="E174" i="6"/>
  <c r="E198" i="6"/>
  <c r="E210" i="6"/>
  <c r="E246" i="6"/>
  <c r="E247" i="6"/>
  <c r="E258" i="6"/>
  <c r="E270" i="6"/>
  <c r="E282" i="6"/>
  <c r="E283" i="6"/>
  <c r="E307" i="6"/>
  <c r="E330" i="6"/>
  <c r="E332" i="6"/>
  <c r="E342" i="6"/>
  <c r="E400" i="6"/>
  <c r="E402" i="6"/>
  <c r="E414" i="6"/>
  <c r="E438" i="6"/>
  <c r="E439" i="6"/>
  <c r="E464" i="6"/>
  <c r="E474" i="6"/>
  <c r="E486" i="6"/>
  <c r="E510" i="6"/>
  <c r="E546" i="6"/>
  <c r="E547" i="6"/>
  <c r="E558" i="6"/>
  <c r="E571" i="6"/>
  <c r="E582" i="6"/>
  <c r="E594" i="6"/>
  <c r="E607" i="6"/>
  <c r="E618" i="6"/>
  <c r="E619" i="6"/>
  <c r="E630" i="6"/>
  <c r="E632" i="6"/>
  <c r="E654" i="6"/>
  <c r="E678" i="6"/>
  <c r="E690" i="6"/>
  <c r="E702" i="6"/>
  <c r="E727" i="6"/>
  <c r="E736" i="6"/>
  <c r="E738" i="6"/>
  <c r="E740" i="6"/>
  <c r="E750" i="6"/>
  <c r="E762" i="6"/>
  <c r="E763" i="6"/>
  <c r="E798" i="6"/>
  <c r="E799" i="6"/>
  <c r="E834" i="6"/>
  <c r="E846" i="6"/>
  <c r="E847" i="6"/>
  <c r="E858" i="6"/>
  <c r="E859" i="6"/>
  <c r="E882" i="6"/>
  <c r="E883" i="6"/>
  <c r="E894" i="6"/>
  <c r="E906" i="6"/>
  <c r="E919" i="6"/>
  <c r="E966" i="6"/>
  <c r="E967" i="6"/>
  <c r="E990" i="6"/>
  <c r="E991" i="6"/>
  <c r="E1002" i="6"/>
  <c r="E1074" i="6"/>
  <c r="E1075" i="6"/>
  <c r="E1111" i="6"/>
  <c r="E1112" i="6"/>
  <c r="E1122" i="6"/>
  <c r="E1148" i="6"/>
  <c r="E1172" i="6"/>
  <c r="E1194" i="6"/>
  <c r="E1195" i="6"/>
  <c r="E1218" i="6"/>
  <c r="E5" i="6"/>
  <c r="E6" i="6"/>
  <c r="E16" i="6"/>
  <c r="E17" i="6"/>
  <c r="E41" i="6"/>
  <c r="E52" i="6"/>
  <c r="E53" i="6"/>
  <c r="E54" i="6"/>
  <c r="E65" i="6"/>
  <c r="E76" i="6"/>
  <c r="E77" i="6"/>
  <c r="E88" i="6"/>
  <c r="E89" i="6"/>
  <c r="E90" i="6"/>
  <c r="E100" i="6"/>
  <c r="E101" i="6"/>
  <c r="E112" i="6"/>
  <c r="E113" i="6"/>
  <c r="E124" i="6"/>
  <c r="E125" i="6"/>
  <c r="E136" i="6"/>
  <c r="E137" i="6"/>
  <c r="E148" i="6"/>
  <c r="E149" i="6"/>
  <c r="E160" i="6"/>
  <c r="E161" i="6"/>
  <c r="E172" i="6"/>
  <c r="E173" i="6"/>
  <c r="E184" i="6"/>
  <c r="E185" i="6"/>
  <c r="E186" i="6"/>
  <c r="E196" i="6"/>
  <c r="E197" i="6"/>
  <c r="E208" i="6"/>
  <c r="E209" i="6"/>
  <c r="E221" i="6"/>
  <c r="E232" i="6"/>
  <c r="E233" i="6"/>
  <c r="E234" i="6"/>
  <c r="E244" i="6"/>
  <c r="E245" i="6"/>
  <c r="E256" i="6"/>
  <c r="E257" i="6"/>
  <c r="E268" i="6"/>
  <c r="E269" i="6"/>
  <c r="E280" i="6"/>
  <c r="E281" i="6"/>
  <c r="E292" i="6"/>
  <c r="E293" i="6"/>
  <c r="E294" i="6"/>
  <c r="E304" i="6"/>
  <c r="E305" i="6"/>
  <c r="E306" i="6"/>
  <c r="E316" i="6"/>
  <c r="E317" i="6"/>
  <c r="E328" i="6"/>
  <c r="E329" i="6"/>
  <c r="E340" i="6"/>
  <c r="E341" i="6"/>
  <c r="E352" i="6"/>
  <c r="E353" i="6"/>
  <c r="E354" i="6"/>
  <c r="E364" i="6"/>
  <c r="E365" i="6"/>
  <c r="E366" i="6"/>
  <c r="E376" i="6"/>
  <c r="E377" i="6"/>
  <c r="E378" i="6"/>
  <c r="E379" i="6"/>
  <c r="E380" i="6"/>
  <c r="E388" i="6"/>
  <c r="E389" i="6"/>
  <c r="E390" i="6"/>
  <c r="E401" i="6"/>
  <c r="E412" i="6"/>
  <c r="E413" i="6"/>
  <c r="E424" i="6"/>
  <c r="E425" i="6"/>
  <c r="E426" i="6"/>
  <c r="E427" i="6"/>
  <c r="E436" i="6"/>
  <c r="E437" i="6"/>
  <c r="E448" i="6"/>
  <c r="E449" i="6"/>
  <c r="E450" i="6"/>
  <c r="E460" i="6"/>
  <c r="E461" i="6"/>
  <c r="E462" i="6"/>
  <c r="E463" i="6"/>
  <c r="E472" i="6"/>
  <c r="E473" i="6"/>
  <c r="E484" i="6"/>
  <c r="E485" i="6"/>
  <c r="E496" i="6"/>
  <c r="E497" i="6"/>
  <c r="E498" i="6"/>
  <c r="E508" i="6"/>
  <c r="E509" i="6"/>
  <c r="E520" i="6"/>
  <c r="E521" i="6"/>
  <c r="E522" i="6"/>
  <c r="E523" i="6"/>
  <c r="E532" i="6"/>
  <c r="E533" i="6"/>
  <c r="E544" i="6"/>
  <c r="E545" i="6"/>
  <c r="E556" i="6"/>
  <c r="E557" i="6"/>
  <c r="E568" i="6"/>
  <c r="E569" i="6"/>
  <c r="E570" i="6"/>
  <c r="E580" i="6"/>
  <c r="E581" i="6"/>
  <c r="E592" i="6"/>
  <c r="E593" i="6"/>
  <c r="E604" i="6"/>
  <c r="E605" i="6"/>
  <c r="E616" i="6"/>
  <c r="E617" i="6"/>
  <c r="E628" i="6"/>
  <c r="E629" i="6"/>
  <c r="E640" i="6"/>
  <c r="E641" i="6"/>
  <c r="E652" i="6"/>
  <c r="E653" i="6"/>
  <c r="E664" i="6"/>
  <c r="E665" i="6"/>
  <c r="E666" i="6"/>
  <c r="E676" i="6"/>
  <c r="E677" i="6"/>
  <c r="E688" i="6"/>
  <c r="E689" i="6"/>
  <c r="E700" i="6"/>
  <c r="E701" i="6"/>
  <c r="E712" i="6"/>
  <c r="E713" i="6"/>
  <c r="E714" i="6"/>
  <c r="E724" i="6"/>
  <c r="E725" i="6"/>
  <c r="E726" i="6"/>
  <c r="E737" i="6"/>
  <c r="E748" i="6"/>
  <c r="E749" i="6"/>
  <c r="E760" i="6"/>
  <c r="E761" i="6"/>
  <c r="E773" i="6"/>
  <c r="E774" i="6"/>
  <c r="E784" i="6"/>
  <c r="E785" i="6"/>
  <c r="E786" i="6"/>
  <c r="E796" i="6"/>
  <c r="E797" i="6"/>
  <c r="E808" i="6"/>
  <c r="E809" i="6"/>
  <c r="E820" i="6"/>
  <c r="E821" i="6"/>
  <c r="E822" i="6"/>
  <c r="E832" i="6"/>
  <c r="E833" i="6"/>
  <c r="E845" i="6"/>
  <c r="E856" i="6"/>
  <c r="E857" i="6"/>
  <c r="E868" i="6"/>
  <c r="E869" i="6"/>
  <c r="E870" i="6"/>
  <c r="E880" i="6"/>
  <c r="E881" i="6"/>
  <c r="E892" i="6"/>
  <c r="E893" i="6"/>
  <c r="E904" i="6"/>
  <c r="E905" i="6"/>
  <c r="E916" i="6"/>
  <c r="E917" i="6"/>
  <c r="E918" i="6"/>
  <c r="E928" i="6"/>
  <c r="E929" i="6"/>
  <c r="E930" i="6"/>
  <c r="E940" i="6"/>
  <c r="E941" i="6"/>
  <c r="E942" i="6"/>
  <c r="E952" i="6"/>
  <c r="E953" i="6"/>
  <c r="E964" i="6"/>
  <c r="E965" i="6"/>
  <c r="E977" i="6"/>
  <c r="E978" i="6"/>
  <c r="E988" i="6"/>
  <c r="E989" i="6"/>
  <c r="E1000" i="6"/>
  <c r="E1001" i="6"/>
  <c r="E1012" i="6"/>
  <c r="E1013" i="6"/>
  <c r="E1024" i="6"/>
  <c r="E1025" i="6"/>
  <c r="E1026" i="6"/>
  <c r="E1036" i="6"/>
  <c r="E1037" i="6"/>
  <c r="E1038" i="6"/>
  <c r="E1048" i="6"/>
  <c r="E1049" i="6"/>
  <c r="E1060" i="6"/>
  <c r="E1061" i="6"/>
  <c r="E1062" i="6"/>
  <c r="E1072" i="6"/>
  <c r="E1073" i="6"/>
  <c r="E1084" i="6"/>
  <c r="E1085" i="6"/>
  <c r="E1096" i="6"/>
  <c r="E1097" i="6"/>
  <c r="E1098" i="6"/>
  <c r="E1108" i="6"/>
  <c r="E1109" i="6"/>
  <c r="E1110" i="6"/>
  <c r="E1120" i="6"/>
  <c r="E1121" i="6"/>
  <c r="E1132" i="6"/>
  <c r="E1133" i="6"/>
  <c r="E1145" i="6"/>
  <c r="E1146" i="6"/>
  <c r="E1156" i="6"/>
  <c r="E1157" i="6"/>
  <c r="E1158" i="6"/>
  <c r="E1168" i="6"/>
  <c r="E1169" i="6"/>
  <c r="E1180" i="6"/>
  <c r="E1181" i="6"/>
  <c r="E1182" i="6"/>
  <c r="E1192" i="6"/>
  <c r="E1193" i="6"/>
  <c r="E1205" i="6"/>
  <c r="E1206" i="6"/>
  <c r="E1216" i="6"/>
  <c r="E1217" i="6"/>
  <c r="E1229" i="6"/>
  <c r="E1240" i="6"/>
  <c r="E1241" i="6"/>
  <c r="E1242" i="6"/>
  <c r="A15" i="4"/>
  <c r="B15" i="4"/>
  <c r="A16" i="4"/>
  <c r="B16" i="4"/>
  <c r="A17" i="4"/>
  <c r="A18" i="4" s="1"/>
  <c r="B17" i="4"/>
  <c r="B18" i="4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A70" i="4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A169" i="4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C518" i="4" s="1"/>
  <c r="D518" i="4" s="1"/>
  <c r="B519" i="4"/>
  <c r="B520" i="4"/>
  <c r="B521" i="4"/>
  <c r="B522" i="4"/>
  <c r="B523" i="4"/>
  <c r="B524" i="4"/>
  <c r="B525" i="4"/>
  <c r="B526" i="4"/>
  <c r="B527" i="4"/>
  <c r="B528" i="4"/>
  <c r="B529" i="4"/>
  <c r="B530" i="4"/>
  <c r="C530" i="4" s="1"/>
  <c r="D530" i="4" s="1"/>
  <c r="B531" i="4"/>
  <c r="B532" i="4"/>
  <c r="B533" i="4"/>
  <c r="B534" i="4"/>
  <c r="B535" i="4"/>
  <c r="B536" i="4"/>
  <c r="B537" i="4"/>
  <c r="B538" i="4"/>
  <c r="B539" i="4"/>
  <c r="B540" i="4"/>
  <c r="B541" i="4"/>
  <c r="B542" i="4"/>
  <c r="C542" i="4" s="1"/>
  <c r="D542" i="4" s="1"/>
  <c r="B543" i="4"/>
  <c r="B544" i="4"/>
  <c r="B545" i="4"/>
  <c r="B546" i="4"/>
  <c r="B547" i="4"/>
  <c r="B548" i="4"/>
  <c r="B549" i="4"/>
  <c r="B550" i="4"/>
  <c r="B551" i="4"/>
  <c r="B552" i="4"/>
  <c r="B553" i="4"/>
  <c r="B554" i="4"/>
  <c r="C554" i="4" s="1"/>
  <c r="D554" i="4" s="1"/>
  <c r="B555" i="4"/>
  <c r="B556" i="4"/>
  <c r="B557" i="4"/>
  <c r="B558" i="4"/>
  <c r="B559" i="4"/>
  <c r="B560" i="4"/>
  <c r="B561" i="4"/>
  <c r="B562" i="4"/>
  <c r="B563" i="4"/>
  <c r="B564" i="4"/>
  <c r="B565" i="4"/>
  <c r="B566" i="4"/>
  <c r="C566" i="4" s="1"/>
  <c r="D566" i="4" s="1"/>
  <c r="B567" i="4"/>
  <c r="B568" i="4"/>
  <c r="B569" i="4"/>
  <c r="B570" i="4"/>
  <c r="B571" i="4"/>
  <c r="B572" i="4"/>
  <c r="B573" i="4"/>
  <c r="B574" i="4"/>
  <c r="B575" i="4"/>
  <c r="B576" i="4"/>
  <c r="B577" i="4"/>
  <c r="B578" i="4"/>
  <c r="C578" i="4" s="1"/>
  <c r="D578" i="4" s="1"/>
  <c r="B579" i="4"/>
  <c r="B580" i="4"/>
  <c r="B581" i="4"/>
  <c r="B582" i="4"/>
  <c r="B583" i="4"/>
  <c r="B584" i="4"/>
  <c r="B585" i="4"/>
  <c r="B586" i="4"/>
  <c r="B587" i="4"/>
  <c r="B588" i="4"/>
  <c r="B589" i="4"/>
  <c r="B590" i="4"/>
  <c r="C590" i="4" s="1"/>
  <c r="D590" i="4" s="1"/>
  <c r="B591" i="4"/>
  <c r="B592" i="4"/>
  <c r="B593" i="4"/>
  <c r="B594" i="4"/>
  <c r="B595" i="4"/>
  <c r="B596" i="4"/>
  <c r="B597" i="4"/>
  <c r="B598" i="4"/>
  <c r="B599" i="4"/>
  <c r="B600" i="4"/>
  <c r="B601" i="4"/>
  <c r="B602" i="4"/>
  <c r="C602" i="4" s="1"/>
  <c r="D602" i="4" s="1"/>
  <c r="B603" i="4"/>
  <c r="B604" i="4"/>
  <c r="B605" i="4"/>
  <c r="B606" i="4"/>
  <c r="B607" i="4"/>
  <c r="B608" i="4"/>
  <c r="B609" i="4"/>
  <c r="B610" i="4"/>
  <c r="B611" i="4"/>
  <c r="B612" i="4"/>
  <c r="B613" i="4"/>
  <c r="B614" i="4"/>
  <c r="C614" i="4" s="1"/>
  <c r="D614" i="4" s="1"/>
  <c r="B615" i="4"/>
  <c r="B616" i="4"/>
  <c r="B617" i="4"/>
  <c r="B618" i="4"/>
  <c r="B619" i="4"/>
  <c r="B620" i="4"/>
  <c r="B621" i="4"/>
  <c r="B622" i="4"/>
  <c r="B623" i="4"/>
  <c r="B624" i="4"/>
  <c r="B625" i="4"/>
  <c r="B626" i="4"/>
  <c r="C626" i="4" s="1"/>
  <c r="D626" i="4" s="1"/>
  <c r="B627" i="4"/>
  <c r="B628" i="4"/>
  <c r="B629" i="4"/>
  <c r="B630" i="4"/>
  <c r="B631" i="4"/>
  <c r="B632" i="4"/>
  <c r="B633" i="4"/>
  <c r="B634" i="4"/>
  <c r="B635" i="4"/>
  <c r="B636" i="4"/>
  <c r="B637" i="4"/>
  <c r="B638" i="4"/>
  <c r="C638" i="4" s="1"/>
  <c r="D638" i="4" s="1"/>
  <c r="B639" i="4"/>
  <c r="B640" i="4"/>
  <c r="B641" i="4"/>
  <c r="B642" i="4"/>
  <c r="B643" i="4"/>
  <c r="B644" i="4"/>
  <c r="B645" i="4"/>
  <c r="B646" i="4"/>
  <c r="B647" i="4"/>
  <c r="B648" i="4"/>
  <c r="B649" i="4"/>
  <c r="B650" i="4"/>
  <c r="C650" i="4" s="1"/>
  <c r="D650" i="4" s="1"/>
  <c r="B651" i="4"/>
  <c r="B652" i="4"/>
  <c r="B653" i="4"/>
  <c r="B654" i="4"/>
  <c r="B655" i="4"/>
  <c r="B656" i="4"/>
  <c r="B657" i="4"/>
  <c r="B658" i="4"/>
  <c r="B659" i="4"/>
  <c r="B660" i="4"/>
  <c r="B661" i="4"/>
  <c r="B662" i="4"/>
  <c r="C662" i="4" s="1"/>
  <c r="D662" i="4" s="1"/>
  <c r="B663" i="4"/>
  <c r="B664" i="4"/>
  <c r="B665" i="4"/>
  <c r="B666" i="4"/>
  <c r="B667" i="4"/>
  <c r="B668" i="4"/>
  <c r="B669" i="4"/>
  <c r="B670" i="4"/>
  <c r="B671" i="4"/>
  <c r="B672" i="4"/>
  <c r="B673" i="4"/>
  <c r="B674" i="4"/>
  <c r="C674" i="4" s="1"/>
  <c r="D674" i="4" s="1"/>
  <c r="B675" i="4"/>
  <c r="B676" i="4"/>
  <c r="B677" i="4"/>
  <c r="B678" i="4"/>
  <c r="B679" i="4"/>
  <c r="B680" i="4"/>
  <c r="B681" i="4"/>
  <c r="B682" i="4"/>
  <c r="B683" i="4"/>
  <c r="B684" i="4"/>
  <c r="B685" i="4"/>
  <c r="B686" i="4"/>
  <c r="C686" i="4" s="1"/>
  <c r="D686" i="4" s="1"/>
  <c r="B687" i="4"/>
  <c r="B688" i="4"/>
  <c r="B689" i="4"/>
  <c r="B690" i="4"/>
  <c r="B691" i="4"/>
  <c r="B692" i="4"/>
  <c r="B693" i="4"/>
  <c r="B694" i="4"/>
  <c r="B695" i="4"/>
  <c r="B696" i="4"/>
  <c r="B697" i="4"/>
  <c r="B698" i="4"/>
  <c r="C698" i="4" s="1"/>
  <c r="D698" i="4" s="1"/>
  <c r="B699" i="4"/>
  <c r="B700" i="4"/>
  <c r="B701" i="4"/>
  <c r="B702" i="4"/>
  <c r="B703" i="4"/>
  <c r="B704" i="4"/>
  <c r="B705" i="4"/>
  <c r="B706" i="4"/>
  <c r="B707" i="4"/>
  <c r="B708" i="4"/>
  <c r="B709" i="4"/>
  <c r="B710" i="4"/>
  <c r="C710" i="4" s="1"/>
  <c r="D710" i="4" s="1"/>
  <c r="B711" i="4"/>
  <c r="B712" i="4"/>
  <c r="B713" i="4"/>
  <c r="B714" i="4"/>
  <c r="B715" i="4"/>
  <c r="B716" i="4"/>
  <c r="B717" i="4"/>
  <c r="B718" i="4"/>
  <c r="B719" i="4"/>
  <c r="B720" i="4"/>
  <c r="B721" i="4"/>
  <c r="B722" i="4"/>
  <c r="C722" i="4" s="1"/>
  <c r="D722" i="4" s="1"/>
  <c r="B723" i="4"/>
  <c r="B724" i="4"/>
  <c r="B725" i="4"/>
  <c r="B726" i="4"/>
  <c r="B727" i="4"/>
  <c r="B728" i="4"/>
  <c r="B729" i="4"/>
  <c r="B730" i="4"/>
  <c r="B731" i="4"/>
  <c r="B732" i="4"/>
  <c r="B733" i="4"/>
  <c r="B734" i="4"/>
  <c r="C734" i="4" s="1"/>
  <c r="D734" i="4" s="1"/>
  <c r="B735" i="4"/>
  <c r="B736" i="4"/>
  <c r="B737" i="4"/>
  <c r="B738" i="4"/>
  <c r="B739" i="4"/>
  <c r="B740" i="4"/>
  <c r="B741" i="4"/>
  <c r="B742" i="4"/>
  <c r="B743" i="4"/>
  <c r="B744" i="4"/>
  <c r="B745" i="4"/>
  <c r="B746" i="4"/>
  <c r="C746" i="4" s="1"/>
  <c r="D746" i="4" s="1"/>
  <c r="B747" i="4"/>
  <c r="B748" i="4"/>
  <c r="B749" i="4"/>
  <c r="B750" i="4"/>
  <c r="B751" i="4"/>
  <c r="B752" i="4"/>
  <c r="B753" i="4"/>
  <c r="B754" i="4"/>
  <c r="B755" i="4"/>
  <c r="B756" i="4"/>
  <c r="B757" i="4"/>
  <c r="B758" i="4"/>
  <c r="C758" i="4" s="1"/>
  <c r="D758" i="4" s="1"/>
  <c r="B759" i="4"/>
  <c r="B760" i="4"/>
  <c r="B761" i="4"/>
  <c r="B762" i="4"/>
  <c r="B763" i="4"/>
  <c r="B764" i="4"/>
  <c r="B765" i="4"/>
  <c r="B766" i="4"/>
  <c r="B767" i="4"/>
  <c r="B768" i="4"/>
  <c r="B769" i="4"/>
  <c r="B770" i="4"/>
  <c r="C770" i="4" s="1"/>
  <c r="D770" i="4" s="1"/>
  <c r="B771" i="4"/>
  <c r="B772" i="4"/>
  <c r="B773" i="4"/>
  <c r="B774" i="4"/>
  <c r="B775" i="4"/>
  <c r="B776" i="4"/>
  <c r="B777" i="4"/>
  <c r="B778" i="4"/>
  <c r="B779" i="4"/>
  <c r="B780" i="4"/>
  <c r="B781" i="4"/>
  <c r="B782" i="4"/>
  <c r="C782" i="4" s="1"/>
  <c r="D782" i="4" s="1"/>
  <c r="B783" i="4"/>
  <c r="B784" i="4"/>
  <c r="B785" i="4"/>
  <c r="B786" i="4"/>
  <c r="B787" i="4"/>
  <c r="B788" i="4"/>
  <c r="B789" i="4"/>
  <c r="B790" i="4"/>
  <c r="B791" i="4"/>
  <c r="B792" i="4"/>
  <c r="B793" i="4"/>
  <c r="B794" i="4"/>
  <c r="C794" i="4" s="1"/>
  <c r="D794" i="4" s="1"/>
  <c r="B795" i="4"/>
  <c r="B796" i="4"/>
  <c r="B797" i="4"/>
  <c r="B798" i="4"/>
  <c r="B799" i="4"/>
  <c r="B800" i="4"/>
  <c r="B801" i="4"/>
  <c r="B802" i="4"/>
  <c r="B803" i="4"/>
  <c r="B804" i="4"/>
  <c r="B805" i="4"/>
  <c r="B806" i="4"/>
  <c r="C806" i="4" s="1"/>
  <c r="D806" i="4" s="1"/>
  <c r="B807" i="4"/>
  <c r="B808" i="4"/>
  <c r="B809" i="4"/>
  <c r="B810" i="4"/>
  <c r="B811" i="4"/>
  <c r="B812" i="4"/>
  <c r="B813" i="4"/>
  <c r="B814" i="4"/>
  <c r="B815" i="4"/>
  <c r="B816" i="4"/>
  <c r="B817" i="4"/>
  <c r="B818" i="4"/>
  <c r="C818" i="4" s="1"/>
  <c r="D818" i="4" s="1"/>
  <c r="B819" i="4"/>
  <c r="B820" i="4"/>
  <c r="B821" i="4"/>
  <c r="B822" i="4"/>
  <c r="B823" i="4"/>
  <c r="B824" i="4"/>
  <c r="B825" i="4"/>
  <c r="B826" i="4"/>
  <c r="B827" i="4"/>
  <c r="B828" i="4"/>
  <c r="B829" i="4"/>
  <c r="B830" i="4"/>
  <c r="C830" i="4" s="1"/>
  <c r="D830" i="4" s="1"/>
  <c r="B831" i="4"/>
  <c r="B832" i="4"/>
  <c r="B833" i="4"/>
  <c r="B834" i="4"/>
  <c r="B835" i="4"/>
  <c r="B836" i="4"/>
  <c r="B837" i="4"/>
  <c r="B838" i="4"/>
  <c r="B839" i="4"/>
  <c r="B840" i="4"/>
  <c r="B841" i="4"/>
  <c r="B842" i="4"/>
  <c r="C842" i="4" s="1"/>
  <c r="D842" i="4" s="1"/>
  <c r="B843" i="4"/>
  <c r="B844" i="4"/>
  <c r="B845" i="4"/>
  <c r="B846" i="4"/>
  <c r="B847" i="4"/>
  <c r="B848" i="4"/>
  <c r="B849" i="4"/>
  <c r="B850" i="4"/>
  <c r="B851" i="4"/>
  <c r="B852" i="4"/>
  <c r="B853" i="4"/>
  <c r="B854" i="4"/>
  <c r="C854" i="4" s="1"/>
  <c r="D854" i="4" s="1"/>
  <c r="B855" i="4"/>
  <c r="B856" i="4"/>
  <c r="B857" i="4"/>
  <c r="B858" i="4"/>
  <c r="B859" i="4"/>
  <c r="B860" i="4"/>
  <c r="B861" i="4"/>
  <c r="B862" i="4"/>
  <c r="B863" i="4"/>
  <c r="B864" i="4"/>
  <c r="B865" i="4"/>
  <c r="B866" i="4"/>
  <c r="C866" i="4" s="1"/>
  <c r="D866" i="4" s="1"/>
  <c r="B867" i="4"/>
  <c r="B868" i="4"/>
  <c r="B869" i="4"/>
  <c r="B870" i="4"/>
  <c r="B871" i="4"/>
  <c r="B872" i="4"/>
  <c r="B873" i="4"/>
  <c r="B874" i="4"/>
  <c r="B875" i="4"/>
  <c r="B876" i="4"/>
  <c r="B877" i="4"/>
  <c r="B878" i="4"/>
  <c r="C878" i="4" s="1"/>
  <c r="D878" i="4" s="1"/>
  <c r="B879" i="4"/>
  <c r="B880" i="4"/>
  <c r="B881" i="4"/>
  <c r="B882" i="4"/>
  <c r="B883" i="4"/>
  <c r="B884" i="4"/>
  <c r="B885" i="4"/>
  <c r="B886" i="4"/>
  <c r="B887" i="4"/>
  <c r="B888" i="4"/>
  <c r="B889" i="4"/>
  <c r="B890" i="4"/>
  <c r="C890" i="4" s="1"/>
  <c r="D890" i="4" s="1"/>
  <c r="B891" i="4"/>
  <c r="B892" i="4"/>
  <c r="B893" i="4"/>
  <c r="B894" i="4"/>
  <c r="B895" i="4"/>
  <c r="B896" i="4"/>
  <c r="B897" i="4"/>
  <c r="B898" i="4"/>
  <c r="B899" i="4"/>
  <c r="B900" i="4"/>
  <c r="B901" i="4"/>
  <c r="B902" i="4"/>
  <c r="C902" i="4" s="1"/>
  <c r="D902" i="4" s="1"/>
  <c r="B903" i="4"/>
  <c r="B904" i="4"/>
  <c r="B905" i="4"/>
  <c r="B906" i="4"/>
  <c r="B907" i="4"/>
  <c r="B908" i="4"/>
  <c r="B909" i="4"/>
  <c r="B910" i="4"/>
  <c r="B911" i="4"/>
  <c r="B912" i="4"/>
  <c r="B913" i="4"/>
  <c r="B914" i="4"/>
  <c r="C914" i="4" s="1"/>
  <c r="D914" i="4" s="1"/>
  <c r="B915" i="4"/>
  <c r="B916" i="4"/>
  <c r="B917" i="4"/>
  <c r="B918" i="4"/>
  <c r="B919" i="4"/>
  <c r="B920" i="4"/>
  <c r="B921" i="4"/>
  <c r="B922" i="4"/>
  <c r="B923" i="4"/>
  <c r="B924" i="4"/>
  <c r="B925" i="4"/>
  <c r="B926" i="4"/>
  <c r="C926" i="4" s="1"/>
  <c r="D926" i="4" s="1"/>
  <c r="B927" i="4"/>
  <c r="B928" i="4"/>
  <c r="B929" i="4"/>
  <c r="B930" i="4"/>
  <c r="B931" i="4"/>
  <c r="B932" i="4"/>
  <c r="B933" i="4"/>
  <c r="B934" i="4"/>
  <c r="B935" i="4"/>
  <c r="B936" i="4"/>
  <c r="B937" i="4"/>
  <c r="B938" i="4"/>
  <c r="C938" i="4" s="1"/>
  <c r="D938" i="4" s="1"/>
  <c r="B939" i="4"/>
  <c r="B940" i="4"/>
  <c r="B941" i="4"/>
  <c r="B942" i="4"/>
  <c r="B943" i="4"/>
  <c r="B944" i="4"/>
  <c r="B945" i="4"/>
  <c r="B946" i="4"/>
  <c r="B947" i="4"/>
  <c r="B948" i="4"/>
  <c r="B949" i="4"/>
  <c r="B950" i="4"/>
  <c r="C950" i="4" s="1"/>
  <c r="D950" i="4" s="1"/>
  <c r="B951" i="4"/>
  <c r="B952" i="4"/>
  <c r="B953" i="4"/>
  <c r="B954" i="4"/>
  <c r="B955" i="4"/>
  <c r="B956" i="4"/>
  <c r="B957" i="4"/>
  <c r="B958" i="4"/>
  <c r="B959" i="4"/>
  <c r="B960" i="4"/>
  <c r="B961" i="4"/>
  <c r="B962" i="4"/>
  <c r="C962" i="4" s="1"/>
  <c r="D962" i="4" s="1"/>
  <c r="B963" i="4"/>
  <c r="B964" i="4"/>
  <c r="B965" i="4"/>
  <c r="B966" i="4"/>
  <c r="B967" i="4"/>
  <c r="B968" i="4"/>
  <c r="B969" i="4"/>
  <c r="B970" i="4"/>
  <c r="B971" i="4"/>
  <c r="B972" i="4"/>
  <c r="B973" i="4"/>
  <c r="B974" i="4"/>
  <c r="C974" i="4" s="1"/>
  <c r="D974" i="4" s="1"/>
  <c r="B975" i="4"/>
  <c r="B976" i="4"/>
  <c r="B977" i="4"/>
  <c r="B978" i="4"/>
  <c r="B979" i="4"/>
  <c r="B980" i="4"/>
  <c r="B981" i="4"/>
  <c r="B982" i="4"/>
  <c r="B983" i="4"/>
  <c r="B984" i="4"/>
  <c r="B985" i="4"/>
  <c r="B986" i="4"/>
  <c r="C986" i="4" s="1"/>
  <c r="D986" i="4" s="1"/>
  <c r="B987" i="4"/>
  <c r="B988" i="4"/>
  <c r="B989" i="4"/>
  <c r="B990" i="4"/>
  <c r="B991" i="4"/>
  <c r="B992" i="4"/>
  <c r="B993" i="4"/>
  <c r="B994" i="4"/>
  <c r="B995" i="4"/>
  <c r="B996" i="4"/>
  <c r="B997" i="4"/>
  <c r="B998" i="4"/>
  <c r="C998" i="4" s="1"/>
  <c r="D998" i="4" s="1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C1010" i="4" s="1"/>
  <c r="D1010" i="4" s="1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C1022" i="4" s="1"/>
  <c r="D1022" i="4" s="1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C1034" i="4" s="1"/>
  <c r="D1034" i="4" s="1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C1046" i="4" s="1"/>
  <c r="D1046" i="4" s="1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C1058" i="4" s="1"/>
  <c r="D1058" i="4" s="1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C1070" i="4" s="1"/>
  <c r="D1070" i="4" s="1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C1082" i="4" s="1"/>
  <c r="D1082" i="4" s="1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C1094" i="4" s="1"/>
  <c r="D1094" i="4" s="1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C1106" i="4" s="1"/>
  <c r="D1106" i="4" s="1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C1118" i="4" s="1"/>
  <c r="D1118" i="4" s="1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C1130" i="4" s="1"/>
  <c r="D1130" i="4" s="1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C1142" i="4" s="1"/>
  <c r="D1142" i="4" s="1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C1154" i="4" s="1"/>
  <c r="D1154" i="4" s="1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C1166" i="4" s="1"/>
  <c r="D1166" i="4" s="1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C1178" i="4" s="1"/>
  <c r="D1178" i="4" s="1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C1190" i="4" s="1"/>
  <c r="D1190" i="4" s="1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C1202" i="4" s="1"/>
  <c r="D1202" i="4" s="1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C1214" i="4" s="1"/>
  <c r="D1214" i="4" s="1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C1226" i="4" s="1"/>
  <c r="D1226" i="4" s="1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C1238" i="4" s="1"/>
  <c r="D1238" i="4" s="1"/>
  <c r="B1239" i="4"/>
  <c r="B1240" i="4"/>
  <c r="B1241" i="4"/>
  <c r="B1242" i="4"/>
  <c r="B1243" i="4"/>
  <c r="C1243" i="4" s="1"/>
  <c r="D1243" i="4" s="1"/>
  <c r="B1244" i="4"/>
  <c r="B1245" i="4"/>
  <c r="B1246" i="4"/>
  <c r="B1247" i="4"/>
  <c r="B1248" i="4"/>
  <c r="B1249" i="4"/>
  <c r="B1250" i="4"/>
  <c r="C1250" i="4" s="1"/>
  <c r="D1250" i="4" s="1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C1262" i="4" s="1"/>
  <c r="D1262" i="4" s="1"/>
  <c r="B1263" i="4"/>
  <c r="B1264" i="4"/>
  <c r="B1265" i="4"/>
  <c r="B1266" i="4"/>
  <c r="B1267" i="4"/>
  <c r="C1267" i="4" s="1"/>
  <c r="D1267" i="4" s="1"/>
  <c r="B1268" i="4"/>
  <c r="B1269" i="4"/>
  <c r="B1270" i="4"/>
  <c r="B1271" i="4"/>
  <c r="B1272" i="4"/>
  <c r="B1273" i="4"/>
  <c r="B1274" i="4"/>
  <c r="C1274" i="4" s="1"/>
  <c r="D1274" i="4" s="1"/>
  <c r="B1275" i="4"/>
  <c r="B1276" i="4"/>
  <c r="B1277" i="4"/>
  <c r="B1278" i="4"/>
  <c r="B1279" i="4"/>
  <c r="C1279" i="4" s="1"/>
  <c r="D1279" i="4" s="1"/>
  <c r="B1280" i="4"/>
  <c r="B1281" i="4"/>
  <c r="B1282" i="4"/>
  <c r="B1283" i="4"/>
  <c r="B1284" i="4"/>
  <c r="B1285" i="4"/>
  <c r="B1286" i="4"/>
  <c r="C1286" i="4" s="1"/>
  <c r="D1286" i="4" s="1"/>
  <c r="B1287" i="4"/>
  <c r="B1288" i="4"/>
  <c r="B1289" i="4"/>
  <c r="B1290" i="4"/>
  <c r="B1291" i="4"/>
  <c r="C1291" i="4" s="1"/>
  <c r="D1291" i="4" s="1"/>
  <c r="B1292" i="4"/>
  <c r="B1293" i="4"/>
  <c r="B1294" i="4"/>
  <c r="B1295" i="4"/>
  <c r="B1296" i="4"/>
  <c r="B1297" i="4"/>
  <c r="B1298" i="4"/>
  <c r="C1298" i="4" s="1"/>
  <c r="D1298" i="4" s="1"/>
  <c r="B1299" i="4"/>
  <c r="B1300" i="4"/>
  <c r="B1301" i="4"/>
  <c r="B1302" i="4"/>
  <c r="B1303" i="4"/>
  <c r="C1303" i="4" s="1"/>
  <c r="D1303" i="4" s="1"/>
  <c r="B1304" i="4"/>
  <c r="B1305" i="4"/>
  <c r="B1306" i="4"/>
  <c r="B1307" i="4"/>
  <c r="B1308" i="4"/>
  <c r="B1309" i="4"/>
  <c r="B1310" i="4"/>
  <c r="C1310" i="4" s="1"/>
  <c r="D1310" i="4" s="1"/>
  <c r="B1311" i="4"/>
  <c r="B1312" i="4"/>
  <c r="B1313" i="4"/>
  <c r="B1314" i="4"/>
  <c r="B1315" i="4"/>
  <c r="C1315" i="4" s="1"/>
  <c r="D1315" i="4" s="1"/>
  <c r="B1316" i="4"/>
  <c r="B1317" i="4"/>
  <c r="B1318" i="4"/>
  <c r="B1319" i="4"/>
  <c r="B1320" i="4"/>
  <c r="B1321" i="4"/>
  <c r="B1322" i="4"/>
  <c r="C1322" i="4" s="1"/>
  <c r="D1322" i="4" s="1"/>
  <c r="B1323" i="4"/>
  <c r="B1324" i="4"/>
  <c r="B1325" i="4"/>
  <c r="B1326" i="4"/>
  <c r="B1327" i="4"/>
  <c r="C1327" i="4" s="1"/>
  <c r="D1327" i="4" s="1"/>
  <c r="B1328" i="4"/>
  <c r="B1329" i="4"/>
  <c r="B1330" i="4"/>
  <c r="B1331" i="4"/>
  <c r="B1332" i="4"/>
  <c r="B1333" i="4"/>
  <c r="B1334" i="4"/>
  <c r="C1334" i="4" s="1"/>
  <c r="D1334" i="4" s="1"/>
  <c r="B1335" i="4"/>
  <c r="B1336" i="4"/>
  <c r="B1337" i="4"/>
  <c r="B1338" i="4"/>
  <c r="B1339" i="4"/>
  <c r="C1339" i="4" s="1"/>
  <c r="D1339" i="4" s="1"/>
  <c r="B1340" i="4"/>
  <c r="B1341" i="4"/>
  <c r="B1342" i="4"/>
  <c r="B1343" i="4"/>
  <c r="B1344" i="4"/>
  <c r="B1345" i="4"/>
  <c r="B1346" i="4"/>
  <c r="C1346" i="4" s="1"/>
  <c r="D1346" i="4" s="1"/>
  <c r="B1347" i="4"/>
  <c r="B1348" i="4"/>
  <c r="B1349" i="4"/>
  <c r="B1350" i="4"/>
  <c r="B1351" i="4"/>
  <c r="C1351" i="4" s="1"/>
  <c r="D1351" i="4" s="1"/>
  <c r="B1352" i="4"/>
  <c r="B1353" i="4"/>
  <c r="B1354" i="4"/>
  <c r="B1355" i="4"/>
  <c r="B1356" i="4"/>
  <c r="B1357" i="4"/>
  <c r="B1358" i="4"/>
  <c r="C1358" i="4" s="1"/>
  <c r="D1358" i="4" s="1"/>
  <c r="B1359" i="4"/>
  <c r="B1360" i="4"/>
  <c r="B1361" i="4"/>
  <c r="B1362" i="4"/>
  <c r="B1363" i="4"/>
  <c r="C1363" i="4" s="1"/>
  <c r="D1363" i="4" s="1"/>
  <c r="B1364" i="4"/>
  <c r="B1365" i="4"/>
  <c r="B1366" i="4"/>
  <c r="B1367" i="4"/>
  <c r="B1368" i="4"/>
  <c r="B1369" i="4"/>
  <c r="B1370" i="4"/>
  <c r="C1370" i="4" s="1"/>
  <c r="D1370" i="4" s="1"/>
  <c r="B1371" i="4"/>
  <c r="B1372" i="4"/>
  <c r="B1373" i="4"/>
  <c r="B1374" i="4"/>
  <c r="B1375" i="4"/>
  <c r="C1375" i="4" s="1"/>
  <c r="D1375" i="4" s="1"/>
  <c r="B1376" i="4"/>
  <c r="B1377" i="4"/>
  <c r="B1378" i="4"/>
  <c r="B1379" i="4"/>
  <c r="B1380" i="4"/>
  <c r="B1381" i="4"/>
  <c r="B1382" i="4"/>
  <c r="C1382" i="4" s="1"/>
  <c r="D1382" i="4" s="1"/>
  <c r="B1383" i="4"/>
  <c r="B1384" i="4"/>
  <c r="B1385" i="4"/>
  <c r="B1386" i="4"/>
  <c r="B1387" i="4"/>
  <c r="C1387" i="4" s="1"/>
  <c r="D1387" i="4" s="1"/>
  <c r="B1388" i="4"/>
  <c r="B1389" i="4"/>
  <c r="B1390" i="4"/>
  <c r="B1391" i="4"/>
  <c r="B1392" i="4"/>
  <c r="B1393" i="4"/>
  <c r="B1394" i="4"/>
  <c r="C1394" i="4" s="1"/>
  <c r="D1394" i="4" s="1"/>
  <c r="B1395" i="4"/>
  <c r="B1396" i="4"/>
  <c r="B1397" i="4"/>
  <c r="B1398" i="4"/>
  <c r="B1399" i="4"/>
  <c r="C1399" i="4" s="1"/>
  <c r="D1399" i="4" s="1"/>
  <c r="B1400" i="4"/>
  <c r="B1401" i="4"/>
  <c r="B1402" i="4"/>
  <c r="B1403" i="4"/>
  <c r="B1404" i="4"/>
  <c r="B1405" i="4"/>
  <c r="B1406" i="4"/>
  <c r="C1406" i="4" s="1"/>
  <c r="D1406" i="4" s="1"/>
  <c r="B1407" i="4"/>
  <c r="B1408" i="4"/>
  <c r="B1409" i="4"/>
  <c r="B1410" i="4"/>
  <c r="B1411" i="4"/>
  <c r="C1411" i="4" s="1"/>
  <c r="D1411" i="4" s="1"/>
  <c r="B1412" i="4"/>
  <c r="B1413" i="4"/>
  <c r="B1414" i="4"/>
  <c r="B1415" i="4"/>
  <c r="B1416" i="4"/>
  <c r="B1417" i="4"/>
  <c r="B1418" i="4"/>
  <c r="C1418" i="4" s="1"/>
  <c r="D1418" i="4" s="1"/>
  <c r="B1419" i="4"/>
  <c r="B1420" i="4"/>
  <c r="B1421" i="4"/>
  <c r="B1422" i="4"/>
  <c r="B1423" i="4"/>
  <c r="C1423" i="4" s="1"/>
  <c r="D1423" i="4" s="1"/>
  <c r="B1424" i="4"/>
  <c r="B1425" i="4"/>
  <c r="B1426" i="4"/>
  <c r="B1427" i="4"/>
  <c r="B1428" i="4"/>
  <c r="B1429" i="4"/>
  <c r="B1430" i="4"/>
  <c r="C1430" i="4" s="1"/>
  <c r="D1430" i="4" s="1"/>
  <c r="B1431" i="4"/>
  <c r="B1432" i="4"/>
  <c r="B1433" i="4"/>
  <c r="B1434" i="4"/>
  <c r="B1435" i="4"/>
  <c r="C1435" i="4" s="1"/>
  <c r="D1435" i="4" s="1"/>
  <c r="B1436" i="4"/>
  <c r="B1437" i="4"/>
  <c r="B1438" i="4"/>
  <c r="B1439" i="4"/>
  <c r="B1440" i="4"/>
  <c r="B1441" i="4"/>
  <c r="B1442" i="4"/>
  <c r="C1442" i="4" s="1"/>
  <c r="D1442" i="4" s="1"/>
  <c r="B1443" i="4"/>
  <c r="B1444" i="4"/>
  <c r="B1445" i="4"/>
  <c r="B1446" i="4"/>
  <c r="B1447" i="4"/>
  <c r="C1447" i="4" s="1"/>
  <c r="D1447" i="4" s="1"/>
  <c r="B1448" i="4"/>
  <c r="B1449" i="4"/>
  <c r="B1450" i="4"/>
  <c r="B1451" i="4"/>
  <c r="B1452" i="4"/>
  <c r="B1453" i="4"/>
  <c r="B1454" i="4"/>
  <c r="C1454" i="4" s="1"/>
  <c r="D1454" i="4" s="1"/>
  <c r="B1455" i="4"/>
  <c r="B1456" i="4"/>
  <c r="B1457" i="4"/>
  <c r="B1458" i="4"/>
  <c r="B1459" i="4"/>
  <c r="C1459" i="4" s="1"/>
  <c r="D1459" i="4" s="1"/>
  <c r="B1460" i="4"/>
  <c r="B1461" i="4"/>
  <c r="B1462" i="4"/>
  <c r="B1463" i="4"/>
  <c r="B1464" i="4"/>
  <c r="B1465" i="4"/>
  <c r="B1466" i="4"/>
  <c r="C1466" i="4" s="1"/>
  <c r="D1466" i="4" s="1"/>
  <c r="B1467" i="4"/>
  <c r="B1468" i="4"/>
  <c r="B1469" i="4"/>
  <c r="B1470" i="4"/>
  <c r="B1471" i="4"/>
  <c r="C1471" i="4" s="1"/>
  <c r="D1471" i="4" s="1"/>
  <c r="B1472" i="4"/>
  <c r="B1473" i="4"/>
  <c r="B1474" i="4"/>
  <c r="B1475" i="4"/>
  <c r="B1476" i="4"/>
  <c r="B1477" i="4"/>
  <c r="B1478" i="4"/>
  <c r="C1478" i="4" s="1"/>
  <c r="D1478" i="4" s="1"/>
  <c r="B1479" i="4"/>
  <c r="B1480" i="4"/>
  <c r="B1481" i="4"/>
  <c r="B1482" i="4"/>
  <c r="B1483" i="4"/>
  <c r="C1483" i="4" s="1"/>
  <c r="D1483" i="4" s="1"/>
  <c r="B1484" i="4"/>
  <c r="B1485" i="4"/>
  <c r="B1486" i="4"/>
  <c r="B1487" i="4"/>
  <c r="B1488" i="4"/>
  <c r="B1489" i="4"/>
  <c r="B1490" i="4"/>
  <c r="C1490" i="4" s="1"/>
  <c r="D1490" i="4" s="1"/>
  <c r="B1491" i="4"/>
  <c r="B1492" i="4"/>
  <c r="B1493" i="4"/>
  <c r="B1494" i="4"/>
  <c r="B1495" i="4"/>
  <c r="C1495" i="4" s="1"/>
  <c r="D1495" i="4" s="1"/>
  <c r="B1496" i="4"/>
  <c r="B1497" i="4"/>
  <c r="B1498" i="4"/>
  <c r="B1499" i="4"/>
  <c r="B1500" i="4"/>
  <c r="B1501" i="4"/>
  <c r="B1502" i="4"/>
  <c r="C1502" i="4" s="1"/>
  <c r="D1502" i="4" s="1"/>
  <c r="B1503" i="4"/>
  <c r="B1504" i="4"/>
  <c r="B1505" i="4"/>
  <c r="B1506" i="4"/>
  <c r="B1507" i="4"/>
  <c r="C1507" i="4" s="1"/>
  <c r="D1507" i="4" s="1"/>
  <c r="B1508" i="4"/>
  <c r="B1509" i="4"/>
  <c r="B1510" i="4"/>
  <c r="B1511" i="4"/>
  <c r="B1512" i="4"/>
  <c r="B1513" i="4"/>
  <c r="B1514" i="4"/>
  <c r="C1514" i="4" s="1"/>
  <c r="D1514" i="4" s="1"/>
  <c r="B1515" i="4"/>
  <c r="B1516" i="4"/>
  <c r="B1517" i="4"/>
  <c r="B1518" i="4"/>
  <c r="B1519" i="4"/>
  <c r="C1519" i="4" s="1"/>
  <c r="D1519" i="4" s="1"/>
  <c r="B1520" i="4"/>
  <c r="B1521" i="4"/>
  <c r="B1522" i="4"/>
  <c r="B1523" i="4"/>
  <c r="B1524" i="4"/>
  <c r="B1525" i="4"/>
  <c r="B1526" i="4"/>
  <c r="C1526" i="4" s="1"/>
  <c r="D1526" i="4" s="1"/>
  <c r="B1527" i="4"/>
  <c r="B1528" i="4"/>
  <c r="B1529" i="4"/>
  <c r="B1530" i="4"/>
  <c r="B1531" i="4"/>
  <c r="C1531" i="4" s="1"/>
  <c r="D1531" i="4" s="1"/>
  <c r="B1532" i="4"/>
  <c r="B1533" i="4"/>
  <c r="B1534" i="4"/>
  <c r="B1535" i="4"/>
  <c r="B1536" i="4"/>
  <c r="B1537" i="4"/>
  <c r="B1538" i="4"/>
  <c r="C1538" i="4" s="1"/>
  <c r="D1538" i="4" s="1"/>
  <c r="B1539" i="4"/>
  <c r="B1540" i="4"/>
  <c r="B1541" i="4"/>
  <c r="B1542" i="4"/>
  <c r="B1543" i="4"/>
  <c r="C1543" i="4" s="1"/>
  <c r="D1543" i="4" s="1"/>
  <c r="B1544" i="4"/>
  <c r="B1545" i="4"/>
  <c r="B1546" i="4"/>
  <c r="B1547" i="4"/>
  <c r="B1548" i="4"/>
  <c r="B1549" i="4"/>
  <c r="B1550" i="4"/>
  <c r="C1550" i="4" s="1"/>
  <c r="D1550" i="4" s="1"/>
  <c r="B1551" i="4"/>
  <c r="B1552" i="4"/>
  <c r="B1553" i="4"/>
  <c r="B1554" i="4"/>
  <c r="B1555" i="4"/>
  <c r="C1555" i="4" s="1"/>
  <c r="D1555" i="4" s="1"/>
  <c r="B1556" i="4"/>
  <c r="B1557" i="4"/>
  <c r="B1558" i="4"/>
  <c r="B1559" i="4"/>
  <c r="B1560" i="4"/>
  <c r="B1561" i="4"/>
  <c r="B1562" i="4"/>
  <c r="C1562" i="4" s="1"/>
  <c r="D1562" i="4" s="1"/>
  <c r="B1563" i="4"/>
  <c r="B1564" i="4"/>
  <c r="B1565" i="4"/>
  <c r="B1566" i="4"/>
  <c r="B1567" i="4"/>
  <c r="C1567" i="4" s="1"/>
  <c r="D1567" i="4" s="1"/>
  <c r="B1568" i="4"/>
  <c r="B1569" i="4"/>
  <c r="B1570" i="4"/>
  <c r="B1571" i="4"/>
  <c r="B1572" i="4"/>
  <c r="B1573" i="4"/>
  <c r="B1574" i="4"/>
  <c r="C1574" i="4" s="1"/>
  <c r="D1574" i="4" s="1"/>
  <c r="B1575" i="4"/>
  <c r="B1576" i="4"/>
  <c r="B1577" i="4"/>
  <c r="B1578" i="4"/>
  <c r="B1579" i="4"/>
  <c r="C1579" i="4" s="1"/>
  <c r="D1579" i="4" s="1"/>
  <c r="B1580" i="4"/>
  <c r="B1581" i="4"/>
  <c r="B1582" i="4"/>
  <c r="B1583" i="4"/>
  <c r="B1584" i="4"/>
  <c r="B1585" i="4"/>
  <c r="B1586" i="4"/>
  <c r="C1586" i="4" s="1"/>
  <c r="D1586" i="4" s="1"/>
  <c r="B1587" i="4"/>
  <c r="B1588" i="4"/>
  <c r="B1589" i="4"/>
  <c r="B1590" i="4"/>
  <c r="B1591" i="4"/>
  <c r="C1591" i="4" s="1"/>
  <c r="D1591" i="4" s="1"/>
  <c r="B1592" i="4"/>
  <c r="B1593" i="4"/>
  <c r="B1594" i="4"/>
  <c r="B1595" i="4"/>
  <c r="B1596" i="4"/>
  <c r="B1597" i="4"/>
  <c r="B1598" i="4"/>
  <c r="C1598" i="4" s="1"/>
  <c r="D1598" i="4" s="1"/>
  <c r="B1599" i="4"/>
  <c r="B1600" i="4"/>
  <c r="B1601" i="4"/>
  <c r="B1602" i="4"/>
  <c r="B1603" i="4"/>
  <c r="C1603" i="4" s="1"/>
  <c r="D1603" i="4" s="1"/>
  <c r="B1604" i="4"/>
  <c r="B1605" i="4"/>
  <c r="B1606" i="4"/>
  <c r="B1607" i="4"/>
  <c r="B1608" i="4"/>
  <c r="B1609" i="4"/>
  <c r="B1610" i="4"/>
  <c r="C1610" i="4" s="1"/>
  <c r="D1610" i="4" s="1"/>
  <c r="B1611" i="4"/>
  <c r="B1612" i="4"/>
  <c r="B1613" i="4"/>
  <c r="B1614" i="4"/>
  <c r="B1615" i="4"/>
  <c r="C1615" i="4" s="1"/>
  <c r="D1615" i="4" s="1"/>
  <c r="B1616" i="4"/>
  <c r="B1617" i="4"/>
  <c r="B1618" i="4"/>
  <c r="B1619" i="4"/>
  <c r="B1620" i="4"/>
  <c r="B1621" i="4"/>
  <c r="B1622" i="4"/>
  <c r="C1622" i="4" s="1"/>
  <c r="D1622" i="4" s="1"/>
  <c r="B1623" i="4"/>
  <c r="B1624" i="4"/>
  <c r="B1625" i="4"/>
  <c r="B1626" i="4"/>
  <c r="B1627" i="4"/>
  <c r="C1627" i="4" s="1"/>
  <c r="D1627" i="4" s="1"/>
  <c r="B1628" i="4"/>
  <c r="B1629" i="4"/>
  <c r="B1630" i="4"/>
  <c r="B1631" i="4"/>
  <c r="B1632" i="4"/>
  <c r="B1633" i="4"/>
  <c r="B1634" i="4"/>
  <c r="C1634" i="4" s="1"/>
  <c r="D1634" i="4" s="1"/>
  <c r="B1635" i="4"/>
  <c r="B1636" i="4"/>
  <c r="B1637" i="4"/>
  <c r="B1638" i="4"/>
  <c r="B1639" i="4"/>
  <c r="C1639" i="4" s="1"/>
  <c r="D1639" i="4" s="1"/>
  <c r="B1640" i="4"/>
  <c r="B1641" i="4"/>
  <c r="B1642" i="4"/>
  <c r="B1643" i="4"/>
  <c r="B1644" i="4"/>
  <c r="B1645" i="4"/>
  <c r="B1646" i="4"/>
  <c r="C1646" i="4" s="1"/>
  <c r="D1646" i="4" s="1"/>
  <c r="B1647" i="4"/>
  <c r="B1648" i="4"/>
  <c r="B1649" i="4"/>
  <c r="B1650" i="4"/>
  <c r="B1651" i="4"/>
  <c r="C1651" i="4" s="1"/>
  <c r="D1651" i="4" s="1"/>
  <c r="B1652" i="4"/>
  <c r="B1653" i="4"/>
  <c r="B1654" i="4"/>
  <c r="B1655" i="4"/>
  <c r="B1656" i="4"/>
  <c r="B1657" i="4"/>
  <c r="B1658" i="4"/>
  <c r="C1658" i="4" s="1"/>
  <c r="D1658" i="4" s="1"/>
  <c r="B1659" i="4"/>
  <c r="B1660" i="4"/>
  <c r="B1661" i="4"/>
  <c r="B1662" i="4"/>
  <c r="B1663" i="4"/>
  <c r="C1663" i="4" s="1"/>
  <c r="D1663" i="4" s="1"/>
  <c r="B1664" i="4"/>
  <c r="B1665" i="4"/>
  <c r="B1666" i="4"/>
  <c r="B1667" i="4"/>
  <c r="B1668" i="4"/>
  <c r="B1669" i="4"/>
  <c r="B1670" i="4"/>
  <c r="C1670" i="4" s="1"/>
  <c r="D1670" i="4" s="1"/>
  <c r="B1671" i="4"/>
  <c r="B1672" i="4"/>
  <c r="B1673" i="4"/>
  <c r="B1674" i="4"/>
  <c r="B1675" i="4"/>
  <c r="C1675" i="4" s="1"/>
  <c r="D1675" i="4" s="1"/>
  <c r="B1676" i="4"/>
  <c r="B1677" i="4"/>
  <c r="B1678" i="4"/>
  <c r="B1679" i="4"/>
  <c r="B1680" i="4"/>
  <c r="B1681" i="4"/>
  <c r="B1682" i="4"/>
  <c r="C1682" i="4" s="1"/>
  <c r="D1682" i="4" s="1"/>
  <c r="B1683" i="4"/>
  <c r="C1683" i="4" s="1"/>
  <c r="D1683" i="4" s="1"/>
  <c r="B1684" i="4"/>
  <c r="C1684" i="4" s="1"/>
  <c r="D1684" i="4" s="1"/>
  <c r="B1685" i="4"/>
  <c r="B1686" i="4"/>
  <c r="B1687" i="4"/>
  <c r="C1687" i="4" s="1"/>
  <c r="D1687" i="4" s="1"/>
  <c r="B1688" i="4"/>
  <c r="B1689" i="4"/>
  <c r="B1690" i="4"/>
  <c r="B1691" i="4"/>
  <c r="B1692" i="4"/>
  <c r="B1693" i="4"/>
  <c r="B1694" i="4"/>
  <c r="C1694" i="4" s="1"/>
  <c r="D1694" i="4" s="1"/>
  <c r="B1695" i="4"/>
  <c r="C1695" i="4" s="1"/>
  <c r="D1695" i="4" s="1"/>
  <c r="B1696" i="4"/>
  <c r="C1696" i="4" s="1"/>
  <c r="D1696" i="4" s="1"/>
  <c r="B1697" i="4"/>
  <c r="B1698" i="4"/>
  <c r="B1699" i="4"/>
  <c r="C1699" i="4" s="1"/>
  <c r="D1699" i="4" s="1"/>
  <c r="B1700" i="4"/>
  <c r="B1701" i="4"/>
  <c r="B1702" i="4"/>
  <c r="B1703" i="4"/>
  <c r="B1704" i="4"/>
  <c r="B1705" i="4"/>
  <c r="B1706" i="4"/>
  <c r="C1706" i="4" s="1"/>
  <c r="D1706" i="4" s="1"/>
  <c r="B1707" i="4"/>
  <c r="C1707" i="4" s="1"/>
  <c r="D1707" i="4" s="1"/>
  <c r="B1708" i="4"/>
  <c r="C1708" i="4" s="1"/>
  <c r="D1708" i="4" s="1"/>
  <c r="B1709" i="4"/>
  <c r="B1710" i="4"/>
  <c r="B1711" i="4"/>
  <c r="C1711" i="4" s="1"/>
  <c r="D1711" i="4" s="1"/>
  <c r="B1712" i="4"/>
  <c r="B1713" i="4"/>
  <c r="B1714" i="4"/>
  <c r="B1715" i="4"/>
  <c r="B1716" i="4"/>
  <c r="B1717" i="4"/>
  <c r="B1718" i="4"/>
  <c r="C1718" i="4" s="1"/>
  <c r="D1718" i="4" s="1"/>
  <c r="B1719" i="4"/>
  <c r="C1719" i="4" s="1"/>
  <c r="D1719" i="4" s="1"/>
  <c r="B1720" i="4"/>
  <c r="C1720" i="4" s="1"/>
  <c r="D1720" i="4" s="1"/>
  <c r="B1721" i="4"/>
  <c r="B1722" i="4"/>
  <c r="B1723" i="4"/>
  <c r="C1723" i="4" s="1"/>
  <c r="D1723" i="4" s="1"/>
  <c r="B1724" i="4"/>
  <c r="B1725" i="4"/>
  <c r="B1726" i="4"/>
  <c r="B1727" i="4"/>
  <c r="B1728" i="4"/>
  <c r="B1729" i="4"/>
  <c r="B1730" i="4"/>
  <c r="C1730" i="4" s="1"/>
  <c r="D1730" i="4" s="1"/>
  <c r="B1731" i="4"/>
  <c r="C1731" i="4" s="1"/>
  <c r="D1731" i="4" s="1"/>
  <c r="B1732" i="4"/>
  <c r="C1732" i="4" s="1"/>
  <c r="D1732" i="4" s="1"/>
  <c r="B1733" i="4"/>
  <c r="B1734" i="4"/>
  <c r="B1735" i="4"/>
  <c r="C1735" i="4" s="1"/>
  <c r="D1735" i="4" s="1"/>
  <c r="B1736" i="4"/>
  <c r="B1737" i="4"/>
  <c r="B1738" i="4"/>
  <c r="B1739" i="4"/>
  <c r="B1740" i="4"/>
  <c r="B1741" i="4"/>
  <c r="B1742" i="4"/>
  <c r="C1742" i="4" s="1"/>
  <c r="D1742" i="4" s="1"/>
  <c r="B1743" i="4"/>
  <c r="C1743" i="4" s="1"/>
  <c r="D1743" i="4" s="1"/>
  <c r="B1744" i="4"/>
  <c r="B1745" i="4"/>
  <c r="B1746" i="4"/>
  <c r="B1747" i="4"/>
  <c r="C1747" i="4" s="1"/>
  <c r="D1747" i="4" s="1"/>
  <c r="B1748" i="4"/>
  <c r="B1749" i="4"/>
  <c r="B1750" i="4"/>
  <c r="B1751" i="4"/>
  <c r="B1752" i="4"/>
  <c r="B1753" i="4"/>
  <c r="B1754" i="4"/>
  <c r="C1754" i="4" s="1"/>
  <c r="D1754" i="4" s="1"/>
  <c r="B1755" i="4"/>
  <c r="C1755" i="4" s="1"/>
  <c r="D1755" i="4" s="1"/>
  <c r="B1756" i="4"/>
  <c r="C1756" i="4" s="1"/>
  <c r="D1756" i="4" s="1"/>
  <c r="B1757" i="4"/>
  <c r="B1758" i="4"/>
  <c r="B1759" i="4"/>
  <c r="C1759" i="4" s="1"/>
  <c r="D1759" i="4" s="1"/>
  <c r="B1760" i="4"/>
  <c r="B1761" i="4"/>
  <c r="B1762" i="4"/>
  <c r="B1763" i="4"/>
  <c r="B1764" i="4"/>
  <c r="B1765" i="4"/>
  <c r="B1766" i="4"/>
  <c r="C1766" i="4" s="1"/>
  <c r="D1766" i="4" s="1"/>
  <c r="B1767" i="4"/>
  <c r="C1767" i="4" s="1"/>
  <c r="D1767" i="4" s="1"/>
  <c r="B1768" i="4"/>
  <c r="C1768" i="4" s="1"/>
  <c r="D1768" i="4" s="1"/>
  <c r="B1769" i="4"/>
  <c r="B1770" i="4"/>
  <c r="B1771" i="4"/>
  <c r="C1771" i="4" s="1"/>
  <c r="D1771" i="4" s="1"/>
  <c r="B1772" i="4"/>
  <c r="B1773" i="4"/>
  <c r="B1774" i="4"/>
  <c r="B1775" i="4"/>
  <c r="B1776" i="4"/>
  <c r="B1777" i="4"/>
  <c r="B1778" i="4"/>
  <c r="C1778" i="4" s="1"/>
  <c r="D1778" i="4" s="1"/>
  <c r="B1779" i="4"/>
  <c r="C1779" i="4" s="1"/>
  <c r="D1779" i="4" s="1"/>
  <c r="B1780" i="4"/>
  <c r="C1780" i="4" s="1"/>
  <c r="D1780" i="4" s="1"/>
  <c r="B1781" i="4"/>
  <c r="B1782" i="4"/>
  <c r="B1783" i="4"/>
  <c r="C1783" i="4" s="1"/>
  <c r="D1783" i="4" s="1"/>
  <c r="B1784" i="4"/>
  <c r="B1785" i="4"/>
  <c r="B1786" i="4"/>
  <c r="B1787" i="4"/>
  <c r="B1788" i="4"/>
  <c r="B1789" i="4"/>
  <c r="B1790" i="4"/>
  <c r="C1790" i="4" s="1"/>
  <c r="D1790" i="4" s="1"/>
  <c r="B1791" i="4"/>
  <c r="C1791" i="4" s="1"/>
  <c r="D1791" i="4" s="1"/>
  <c r="B1792" i="4"/>
  <c r="C1792" i="4" s="1"/>
  <c r="D1792" i="4" s="1"/>
  <c r="B1793" i="4"/>
  <c r="B1794" i="4"/>
  <c r="B1795" i="4"/>
  <c r="C1795" i="4" s="1"/>
  <c r="D1795" i="4" s="1"/>
  <c r="B1796" i="4"/>
  <c r="B1797" i="4"/>
  <c r="B1798" i="4"/>
  <c r="B1799" i="4"/>
  <c r="B1800" i="4"/>
  <c r="B1801" i="4"/>
  <c r="B1802" i="4"/>
  <c r="C1802" i="4" s="1"/>
  <c r="D1802" i="4" s="1"/>
  <c r="B1803" i="4"/>
  <c r="C1803" i="4" s="1"/>
  <c r="D1803" i="4" s="1"/>
  <c r="B1804" i="4"/>
  <c r="C1804" i="4" s="1"/>
  <c r="D1804" i="4" s="1"/>
  <c r="B1805" i="4"/>
  <c r="B1806" i="4"/>
  <c r="B1807" i="4"/>
  <c r="C1807" i="4" s="1"/>
  <c r="D1807" i="4" s="1"/>
  <c r="B1808" i="4"/>
  <c r="B1809" i="4"/>
  <c r="B1810" i="4"/>
  <c r="B1811" i="4"/>
  <c r="B1812" i="4"/>
  <c r="B1813" i="4"/>
  <c r="B1814" i="4"/>
  <c r="C1814" i="4" s="1"/>
  <c r="D1814" i="4" s="1"/>
  <c r="B1815" i="4"/>
  <c r="C1815" i="4" s="1"/>
  <c r="D1815" i="4" s="1"/>
  <c r="B1816" i="4"/>
  <c r="C1816" i="4" s="1"/>
  <c r="D1816" i="4" s="1"/>
  <c r="B1817" i="4"/>
  <c r="B1818" i="4"/>
  <c r="B1819" i="4"/>
  <c r="C1819" i="4" s="1"/>
  <c r="D1819" i="4" s="1"/>
  <c r="B1820" i="4"/>
  <c r="B1821" i="4"/>
  <c r="B1822" i="4"/>
  <c r="B1823" i="4"/>
  <c r="B1824" i="4"/>
  <c r="B1825" i="4"/>
  <c r="B1826" i="4"/>
  <c r="C1826" i="4" s="1"/>
  <c r="D1826" i="4" s="1"/>
  <c r="B1827" i="4"/>
  <c r="C1827" i="4" s="1"/>
  <c r="D1827" i="4" s="1"/>
  <c r="B1828" i="4"/>
  <c r="C1828" i="4" s="1"/>
  <c r="D1828" i="4" s="1"/>
  <c r="B1829" i="4"/>
  <c r="B1830" i="4"/>
  <c r="B1831" i="4"/>
  <c r="C1831" i="4" s="1"/>
  <c r="D1831" i="4" s="1"/>
  <c r="B1832" i="4"/>
  <c r="B1833" i="4"/>
  <c r="B1834" i="4"/>
  <c r="B1835" i="4"/>
  <c r="B1836" i="4"/>
  <c r="B1837" i="4"/>
  <c r="B1838" i="4"/>
  <c r="C1838" i="4" s="1"/>
  <c r="D1838" i="4" s="1"/>
  <c r="B1839" i="4"/>
  <c r="C1839" i="4" s="1"/>
  <c r="D1839" i="4" s="1"/>
  <c r="B1840" i="4"/>
  <c r="C1840" i="4" s="1"/>
  <c r="D1840" i="4" s="1"/>
  <c r="B1841" i="4"/>
  <c r="B1842" i="4"/>
  <c r="B1843" i="4"/>
  <c r="C1843" i="4" s="1"/>
  <c r="D1843" i="4" s="1"/>
  <c r="B1844" i="4"/>
  <c r="B1845" i="4"/>
  <c r="B1846" i="4"/>
  <c r="B1847" i="4"/>
  <c r="B1848" i="4"/>
  <c r="B1849" i="4"/>
  <c r="B1850" i="4"/>
  <c r="C1850" i="4" s="1"/>
  <c r="D1850" i="4" s="1"/>
  <c r="B1851" i="4"/>
  <c r="C1851" i="4" s="1"/>
  <c r="D1851" i="4" s="1"/>
  <c r="B1852" i="4"/>
  <c r="C1852" i="4" s="1"/>
  <c r="D1852" i="4" s="1"/>
  <c r="B1853" i="4"/>
  <c r="B1854" i="4"/>
  <c r="B1855" i="4"/>
  <c r="C1855" i="4" s="1"/>
  <c r="D1855" i="4" s="1"/>
  <c r="B1856" i="4"/>
  <c r="B1857" i="4"/>
  <c r="B1858" i="4"/>
  <c r="B1859" i="4"/>
  <c r="B1860" i="4"/>
  <c r="B1861" i="4"/>
  <c r="B1862" i="4"/>
  <c r="C1862" i="4" s="1"/>
  <c r="D1862" i="4" s="1"/>
  <c r="B1863" i="4"/>
  <c r="C1863" i="4" s="1"/>
  <c r="D1863" i="4" s="1"/>
  <c r="B1864" i="4"/>
  <c r="C1864" i="4" s="1"/>
  <c r="D1864" i="4" s="1"/>
  <c r="B1865" i="4"/>
  <c r="B1866" i="4"/>
  <c r="B1867" i="4"/>
  <c r="C1867" i="4" s="1"/>
  <c r="D1867" i="4" s="1"/>
  <c r="B1868" i="4"/>
  <c r="B1869" i="4"/>
  <c r="B1870" i="4"/>
  <c r="B1871" i="4"/>
  <c r="B1872" i="4"/>
  <c r="B1873" i="4"/>
  <c r="B1874" i="4"/>
  <c r="C1874" i="4" s="1"/>
  <c r="D1874" i="4" s="1"/>
  <c r="B1875" i="4"/>
  <c r="C1875" i="4" s="1"/>
  <c r="D1875" i="4" s="1"/>
  <c r="B1876" i="4"/>
  <c r="C1876" i="4" s="1"/>
  <c r="D1876" i="4" s="1"/>
  <c r="B1877" i="4"/>
  <c r="B1878" i="4"/>
  <c r="B1879" i="4"/>
  <c r="C1879" i="4" s="1"/>
  <c r="D1879" i="4" s="1"/>
  <c r="B1880" i="4"/>
  <c r="B1881" i="4"/>
  <c r="B1882" i="4"/>
  <c r="B1883" i="4"/>
  <c r="B1884" i="4"/>
  <c r="B1885" i="4"/>
  <c r="B1886" i="4"/>
  <c r="C1886" i="4" s="1"/>
  <c r="D1886" i="4" s="1"/>
  <c r="B1887" i="4"/>
  <c r="C1887" i="4" s="1"/>
  <c r="D1887" i="4" s="1"/>
  <c r="B1888" i="4"/>
  <c r="C1888" i="4" s="1"/>
  <c r="D1888" i="4" s="1"/>
  <c r="B1889" i="4"/>
  <c r="B1890" i="4"/>
  <c r="B1891" i="4"/>
  <c r="C1891" i="4" s="1"/>
  <c r="D1891" i="4" s="1"/>
  <c r="B1892" i="4"/>
  <c r="B1893" i="4"/>
  <c r="B1894" i="4"/>
  <c r="B1895" i="4"/>
  <c r="B1896" i="4"/>
  <c r="B1897" i="4"/>
  <c r="B1898" i="4"/>
  <c r="C1898" i="4" s="1"/>
  <c r="D1898" i="4" s="1"/>
  <c r="B1899" i="4"/>
  <c r="C1899" i="4" s="1"/>
  <c r="D1899" i="4" s="1"/>
  <c r="B1900" i="4"/>
  <c r="C1900" i="4" s="1"/>
  <c r="D1900" i="4" s="1"/>
  <c r="B1901" i="4"/>
  <c r="B1902" i="4"/>
  <c r="B1903" i="4"/>
  <c r="C1903" i="4" s="1"/>
  <c r="D1903" i="4" s="1"/>
  <c r="B1904" i="4"/>
  <c r="B1905" i="4"/>
  <c r="B1906" i="4"/>
  <c r="B1907" i="4"/>
  <c r="B1908" i="4"/>
  <c r="B1909" i="4"/>
  <c r="B1910" i="4"/>
  <c r="C1910" i="4" s="1"/>
  <c r="D1910" i="4" s="1"/>
  <c r="B1911" i="4"/>
  <c r="C1911" i="4" s="1"/>
  <c r="D1911" i="4" s="1"/>
  <c r="B1912" i="4"/>
  <c r="C1912" i="4" s="1"/>
  <c r="D1912" i="4" s="1"/>
  <c r="B1913" i="4"/>
  <c r="B1914" i="4"/>
  <c r="B1915" i="4"/>
  <c r="C1915" i="4" s="1"/>
  <c r="D1915" i="4" s="1"/>
  <c r="B1916" i="4"/>
  <c r="B1917" i="4"/>
  <c r="B1918" i="4"/>
  <c r="B1919" i="4"/>
  <c r="B1920" i="4"/>
  <c r="B1921" i="4"/>
  <c r="B1922" i="4"/>
  <c r="C1922" i="4" s="1"/>
  <c r="D1922" i="4" s="1"/>
  <c r="B1923" i="4"/>
  <c r="C1923" i="4" s="1"/>
  <c r="D1923" i="4" s="1"/>
  <c r="B1924" i="4"/>
  <c r="C1924" i="4" s="1"/>
  <c r="D1924" i="4" s="1"/>
  <c r="B1925" i="4"/>
  <c r="B1926" i="4"/>
  <c r="B1927" i="4"/>
  <c r="C1927" i="4" s="1"/>
  <c r="D1927" i="4" s="1"/>
  <c r="B1928" i="4"/>
  <c r="B1929" i="4"/>
  <c r="B1930" i="4"/>
  <c r="B1931" i="4"/>
  <c r="B1932" i="4"/>
  <c r="B1933" i="4"/>
  <c r="B1934" i="4"/>
  <c r="C1934" i="4" s="1"/>
  <c r="D1934" i="4" s="1"/>
  <c r="B1935" i="4"/>
  <c r="C1935" i="4" s="1"/>
  <c r="D1935" i="4" s="1"/>
  <c r="B1936" i="4"/>
  <c r="C1936" i="4" s="1"/>
  <c r="D1936" i="4" s="1"/>
  <c r="B1937" i="4"/>
  <c r="B1938" i="4"/>
  <c r="B1939" i="4"/>
  <c r="C1939" i="4" s="1"/>
  <c r="D1939" i="4" s="1"/>
  <c r="B1940" i="4"/>
  <c r="B1941" i="4"/>
  <c r="B1942" i="4"/>
  <c r="B1943" i="4"/>
  <c r="B1944" i="4"/>
  <c r="B1945" i="4"/>
  <c r="B1946" i="4"/>
  <c r="C1946" i="4" s="1"/>
  <c r="D1946" i="4" s="1"/>
  <c r="B1947" i="4"/>
  <c r="C1947" i="4" s="1"/>
  <c r="D1947" i="4" s="1"/>
  <c r="B1948" i="4"/>
  <c r="C1948" i="4" s="1"/>
  <c r="D1948" i="4" s="1"/>
  <c r="B1949" i="4"/>
  <c r="B1950" i="4"/>
  <c r="B1951" i="4"/>
  <c r="C1951" i="4" s="1"/>
  <c r="D1951" i="4" s="1"/>
  <c r="B1952" i="4"/>
  <c r="B1953" i="4"/>
  <c r="B1954" i="4"/>
  <c r="B1955" i="4"/>
  <c r="B1956" i="4"/>
  <c r="B1957" i="4"/>
  <c r="B1958" i="4"/>
  <c r="C1958" i="4" s="1"/>
  <c r="D1958" i="4" s="1"/>
  <c r="B1959" i="4"/>
  <c r="C1959" i="4" s="1"/>
  <c r="D1959" i="4" s="1"/>
  <c r="B1960" i="4"/>
  <c r="C1960" i="4" s="1"/>
  <c r="D1960" i="4" s="1"/>
  <c r="B1961" i="4"/>
  <c r="B1962" i="4"/>
  <c r="B1963" i="4"/>
  <c r="C1963" i="4" s="1"/>
  <c r="D1963" i="4" s="1"/>
  <c r="B1964" i="4"/>
  <c r="B1965" i="4"/>
  <c r="B1966" i="4"/>
  <c r="B1967" i="4"/>
  <c r="B1968" i="4"/>
  <c r="B1969" i="4"/>
  <c r="B1970" i="4"/>
  <c r="C1970" i="4" s="1"/>
  <c r="D1970" i="4" s="1"/>
  <c r="B1971" i="4"/>
  <c r="C1971" i="4" s="1"/>
  <c r="D1971" i="4" s="1"/>
  <c r="B1972" i="4"/>
  <c r="C1972" i="4" s="1"/>
  <c r="D1972" i="4" s="1"/>
  <c r="B1973" i="4"/>
  <c r="B1974" i="4"/>
  <c r="B1975" i="4"/>
  <c r="C1975" i="4" s="1"/>
  <c r="D1975" i="4" s="1"/>
  <c r="B1976" i="4"/>
  <c r="B1977" i="4"/>
  <c r="B1978" i="4"/>
  <c r="B1979" i="4"/>
  <c r="B1980" i="4"/>
  <c r="B1981" i="4"/>
  <c r="B1982" i="4"/>
  <c r="C1982" i="4" s="1"/>
  <c r="D1982" i="4" s="1"/>
  <c r="B1983" i="4"/>
  <c r="C1983" i="4" s="1"/>
  <c r="D1983" i="4" s="1"/>
  <c r="B1984" i="4"/>
  <c r="C1984" i="4" s="1"/>
  <c r="D1984" i="4" s="1"/>
  <c r="B1985" i="4"/>
  <c r="B1986" i="4"/>
  <c r="B1987" i="4"/>
  <c r="C1987" i="4" s="1"/>
  <c r="D1987" i="4" s="1"/>
  <c r="B1988" i="4"/>
  <c r="B1989" i="4"/>
  <c r="B1990" i="4"/>
  <c r="B1991" i="4"/>
  <c r="B1992" i="4"/>
  <c r="B1993" i="4"/>
  <c r="B1994" i="4"/>
  <c r="C1994" i="4" s="1"/>
  <c r="D1994" i="4" s="1"/>
  <c r="B1995" i="4"/>
  <c r="C1995" i="4" s="1"/>
  <c r="D1995" i="4" s="1"/>
  <c r="B1996" i="4"/>
  <c r="C1996" i="4" s="1"/>
  <c r="D1996" i="4" s="1"/>
  <c r="B1997" i="4"/>
  <c r="B1998" i="4"/>
  <c r="B1999" i="4"/>
  <c r="C1999" i="4" s="1"/>
  <c r="D1999" i="4" s="1"/>
  <c r="B2000" i="4"/>
  <c r="B2001" i="4"/>
  <c r="B2002" i="4"/>
  <c r="B2003" i="4"/>
  <c r="B2004" i="4"/>
  <c r="B2005" i="4"/>
  <c r="B2006" i="4"/>
  <c r="C2006" i="4" s="1"/>
  <c r="D2006" i="4" s="1"/>
  <c r="B2007" i="4"/>
  <c r="C2007" i="4" s="1"/>
  <c r="D2007" i="4" s="1"/>
  <c r="B2008" i="4"/>
  <c r="C2008" i="4" s="1"/>
  <c r="D2008" i="4" s="1"/>
  <c r="B2009" i="4"/>
  <c r="B2010" i="4"/>
  <c r="B2011" i="4"/>
  <c r="C2011" i="4" s="1"/>
  <c r="D2011" i="4" s="1"/>
  <c r="B2012" i="4"/>
  <c r="C2012" i="4" s="1"/>
  <c r="D2012" i="4" s="1"/>
  <c r="B2013" i="4"/>
  <c r="B2014" i="4"/>
  <c r="B2015" i="4"/>
  <c r="B2016" i="4"/>
  <c r="B2017" i="4"/>
  <c r="B2018" i="4"/>
  <c r="C2018" i="4" s="1"/>
  <c r="D2018" i="4" s="1"/>
  <c r="B2019" i="4"/>
  <c r="C2019" i="4" s="1"/>
  <c r="D2019" i="4" s="1"/>
  <c r="B2020" i="4"/>
  <c r="C2020" i="4" s="1"/>
  <c r="D2020" i="4" s="1"/>
  <c r="B2021" i="4"/>
  <c r="B2022" i="4"/>
  <c r="B2023" i="4"/>
  <c r="C2023" i="4" s="1"/>
  <c r="D2023" i="4" s="1"/>
  <c r="B2024" i="4"/>
  <c r="C2024" i="4" s="1"/>
  <c r="D2024" i="4" s="1"/>
  <c r="B2025" i="4"/>
  <c r="B2026" i="4"/>
  <c r="B2027" i="4"/>
  <c r="B2028" i="4"/>
  <c r="B2029" i="4"/>
  <c r="B2030" i="4"/>
  <c r="C2030" i="4" s="1"/>
  <c r="D2030" i="4" s="1"/>
  <c r="B2031" i="4"/>
  <c r="C2031" i="4" s="1"/>
  <c r="D2031" i="4" s="1"/>
  <c r="B2032" i="4"/>
  <c r="C2032" i="4" s="1"/>
  <c r="D2032" i="4" s="1"/>
  <c r="B2033" i="4"/>
  <c r="B2034" i="4"/>
  <c r="B2035" i="4"/>
  <c r="C2035" i="4" s="1"/>
  <c r="D2035" i="4" s="1"/>
  <c r="B2036" i="4"/>
  <c r="C2036" i="4" s="1"/>
  <c r="D2036" i="4" s="1"/>
  <c r="B2037" i="4"/>
  <c r="B2038" i="4"/>
  <c r="B2039" i="4"/>
  <c r="B2040" i="4"/>
  <c r="B2041" i="4"/>
  <c r="B2042" i="4"/>
  <c r="C2042" i="4" s="1"/>
  <c r="D2042" i="4" s="1"/>
  <c r="B2043" i="4"/>
  <c r="C2043" i="4" s="1"/>
  <c r="D2043" i="4" s="1"/>
  <c r="B2044" i="4"/>
  <c r="C2044" i="4" s="1"/>
  <c r="D2044" i="4" s="1"/>
  <c r="B2045" i="4"/>
  <c r="B2046" i="4"/>
  <c r="B2047" i="4"/>
  <c r="C2047" i="4" s="1"/>
  <c r="D2047" i="4" s="1"/>
  <c r="B2048" i="4"/>
  <c r="C2048" i="4" s="1"/>
  <c r="D2048" i="4" s="1"/>
  <c r="B2049" i="4"/>
  <c r="B2050" i="4"/>
  <c r="B2051" i="4"/>
  <c r="B2052" i="4"/>
  <c r="B2053" i="4"/>
  <c r="B2054" i="4"/>
  <c r="C2054" i="4" s="1"/>
  <c r="D2054" i="4" s="1"/>
  <c r="B2055" i="4"/>
  <c r="C2055" i="4" s="1"/>
  <c r="D2055" i="4" s="1"/>
  <c r="B2056" i="4"/>
  <c r="C2056" i="4" s="1"/>
  <c r="D2056" i="4" s="1"/>
  <c r="B2057" i="4"/>
  <c r="B2058" i="4"/>
  <c r="B2059" i="4"/>
  <c r="C2059" i="4" s="1"/>
  <c r="D2059" i="4" s="1"/>
  <c r="B2060" i="4"/>
  <c r="C2060" i="4" s="1"/>
  <c r="D2060" i="4" s="1"/>
  <c r="B2061" i="4"/>
  <c r="B2062" i="4"/>
  <c r="B2063" i="4"/>
  <c r="B2064" i="4"/>
  <c r="B2065" i="4"/>
  <c r="B2066" i="4"/>
  <c r="C2066" i="4" s="1"/>
  <c r="D2066" i="4" s="1"/>
  <c r="B2067" i="4"/>
  <c r="C2067" i="4" s="1"/>
  <c r="D2067" i="4" s="1"/>
  <c r="B2068" i="4"/>
  <c r="C2068" i="4" s="1"/>
  <c r="D2068" i="4" s="1"/>
  <c r="B2069" i="4"/>
  <c r="B2070" i="4"/>
  <c r="B2071" i="4"/>
  <c r="C2071" i="4" s="1"/>
  <c r="D2071" i="4" s="1"/>
  <c r="B2072" i="4"/>
  <c r="C2072" i="4" s="1"/>
  <c r="D2072" i="4" s="1"/>
  <c r="B2073" i="4"/>
  <c r="B2074" i="4"/>
  <c r="B2075" i="4"/>
  <c r="B2076" i="4"/>
  <c r="B2077" i="4"/>
  <c r="B2078" i="4"/>
  <c r="C2078" i="4" s="1"/>
  <c r="D2078" i="4" s="1"/>
  <c r="B2079" i="4"/>
  <c r="B2080" i="4"/>
  <c r="C2080" i="4" s="1"/>
  <c r="D2080" i="4" s="1"/>
  <c r="B2081" i="4"/>
  <c r="B2082" i="4"/>
  <c r="B2083" i="4"/>
  <c r="C2083" i="4" s="1"/>
  <c r="D2083" i="4" s="1"/>
  <c r="B2084" i="4"/>
  <c r="C2084" i="4" s="1"/>
  <c r="D2084" i="4" s="1"/>
  <c r="B2085" i="4"/>
  <c r="B2086" i="4"/>
  <c r="B2087" i="4"/>
  <c r="B2088" i="4"/>
  <c r="B2089" i="4"/>
  <c r="B2090" i="4"/>
  <c r="C2090" i="4" s="1"/>
  <c r="D2090" i="4" s="1"/>
  <c r="B2091" i="4"/>
  <c r="C2091" i="4" s="1"/>
  <c r="D2091" i="4" s="1"/>
  <c r="B2092" i="4"/>
  <c r="C2092" i="4" s="1"/>
  <c r="D2092" i="4" s="1"/>
  <c r="B2093" i="4"/>
  <c r="B2094" i="4"/>
  <c r="B2095" i="4"/>
  <c r="C2095" i="4" s="1"/>
  <c r="D2095" i="4" s="1"/>
  <c r="B2096" i="4"/>
  <c r="C2096" i="4" s="1"/>
  <c r="D2096" i="4" s="1"/>
  <c r="B2097" i="4"/>
  <c r="B2098" i="4"/>
  <c r="B2099" i="4"/>
  <c r="B2100" i="4"/>
  <c r="B2101" i="4"/>
  <c r="B2102" i="4"/>
  <c r="B2103" i="4"/>
  <c r="C2103" i="4" s="1"/>
  <c r="D2103" i="4" s="1"/>
  <c r="B2104" i="4"/>
  <c r="C2104" i="4" s="1"/>
  <c r="D2104" i="4" s="1"/>
  <c r="B2105" i="4"/>
  <c r="B2106" i="4"/>
  <c r="B2107" i="4"/>
  <c r="C2107" i="4" s="1"/>
  <c r="D2107" i="4" s="1"/>
  <c r="B2108" i="4"/>
  <c r="C2108" i="4" s="1"/>
  <c r="D2108" i="4" s="1"/>
  <c r="B2109" i="4"/>
  <c r="B2110" i="4"/>
  <c r="B2111" i="4"/>
  <c r="B2112" i="4"/>
  <c r="B2113" i="4"/>
  <c r="B2114" i="4"/>
  <c r="C2114" i="4" s="1"/>
  <c r="D2114" i="4" s="1"/>
  <c r="B2115" i="4"/>
  <c r="C2115" i="4" s="1"/>
  <c r="D2115" i="4" s="1"/>
  <c r="B2116" i="4"/>
  <c r="C2116" i="4" s="1"/>
  <c r="D2116" i="4" s="1"/>
  <c r="B2117" i="4"/>
  <c r="B2118" i="4"/>
  <c r="B2119" i="4"/>
  <c r="C2119" i="4" s="1"/>
  <c r="D2119" i="4" s="1"/>
  <c r="B2120" i="4"/>
  <c r="C2120" i="4" s="1"/>
  <c r="D2120" i="4" s="1"/>
  <c r="B2121" i="4"/>
  <c r="B2122" i="4"/>
  <c r="B2123" i="4"/>
  <c r="B2124" i="4"/>
  <c r="B2125" i="4"/>
  <c r="B2126" i="4"/>
  <c r="C2126" i="4" s="1"/>
  <c r="D2126" i="4" s="1"/>
  <c r="B2127" i="4"/>
  <c r="C2127" i="4" s="1"/>
  <c r="D2127" i="4" s="1"/>
  <c r="B2128" i="4"/>
  <c r="C2128" i="4" s="1"/>
  <c r="D2128" i="4" s="1"/>
  <c r="B2129" i="4"/>
  <c r="B2130" i="4"/>
  <c r="B2131" i="4"/>
  <c r="C2131" i="4" s="1"/>
  <c r="D2131" i="4" s="1"/>
  <c r="B2132" i="4"/>
  <c r="C2132" i="4" s="1"/>
  <c r="D2132" i="4" s="1"/>
  <c r="B2133" i="4"/>
  <c r="B2134" i="4"/>
  <c r="B2135" i="4"/>
  <c r="B2136" i="4"/>
  <c r="B2137" i="4"/>
  <c r="B2138" i="4"/>
  <c r="C2138" i="4" s="1"/>
  <c r="D2138" i="4" s="1"/>
  <c r="B2139" i="4"/>
  <c r="C2139" i="4" s="1"/>
  <c r="D2139" i="4" s="1"/>
  <c r="B2140" i="4"/>
  <c r="C2140" i="4" s="1"/>
  <c r="D2140" i="4" s="1"/>
  <c r="B2141" i="4"/>
  <c r="B2142" i="4"/>
  <c r="B2143" i="4"/>
  <c r="C2143" i="4" s="1"/>
  <c r="D2143" i="4" s="1"/>
  <c r="B2144" i="4"/>
  <c r="C2144" i="4" s="1"/>
  <c r="D2144" i="4" s="1"/>
  <c r="B2145" i="4"/>
  <c r="B2146" i="4"/>
  <c r="B2147" i="4"/>
  <c r="B2148" i="4"/>
  <c r="B2149" i="4"/>
  <c r="B2150" i="4"/>
  <c r="C2150" i="4" s="1"/>
  <c r="D2150" i="4" s="1"/>
  <c r="B2151" i="4"/>
  <c r="C2151" i="4" s="1"/>
  <c r="D2151" i="4" s="1"/>
  <c r="B2152" i="4"/>
  <c r="C2152" i="4" s="1"/>
  <c r="D2152" i="4" s="1"/>
  <c r="B2153" i="4"/>
  <c r="B2154" i="4"/>
  <c r="B2155" i="4"/>
  <c r="C2155" i="4" s="1"/>
  <c r="D2155" i="4" s="1"/>
  <c r="B2156" i="4"/>
  <c r="C2156" i="4" s="1"/>
  <c r="D2156" i="4" s="1"/>
  <c r="B2157" i="4"/>
  <c r="B2158" i="4"/>
  <c r="B2159" i="4"/>
  <c r="B2160" i="4"/>
  <c r="B2161" i="4"/>
  <c r="B2162" i="4"/>
  <c r="C2162" i="4" s="1"/>
  <c r="D2162" i="4" s="1"/>
  <c r="B2163" i="4"/>
  <c r="C2163" i="4" s="1"/>
  <c r="D2163" i="4" s="1"/>
  <c r="B2164" i="4"/>
  <c r="C2164" i="4" s="1"/>
  <c r="D2164" i="4" s="1"/>
  <c r="B2165" i="4"/>
  <c r="B2166" i="4"/>
  <c r="B2167" i="4"/>
  <c r="C2167" i="4" s="1"/>
  <c r="D2167" i="4" s="1"/>
  <c r="B2168" i="4"/>
  <c r="C2168" i="4" s="1"/>
  <c r="D2168" i="4" s="1"/>
  <c r="B2169" i="4"/>
  <c r="B2170" i="4"/>
  <c r="B2171" i="4"/>
  <c r="B2172" i="4"/>
  <c r="B2173" i="4"/>
  <c r="B2174" i="4"/>
  <c r="C2174" i="4" s="1"/>
  <c r="D2174" i="4" s="1"/>
  <c r="B2175" i="4"/>
  <c r="C2175" i="4" s="1"/>
  <c r="D2175" i="4" s="1"/>
  <c r="B2176" i="4"/>
  <c r="C2176" i="4" s="1"/>
  <c r="D2176" i="4" s="1"/>
  <c r="B2177" i="4"/>
  <c r="B2178" i="4"/>
  <c r="B2179" i="4"/>
  <c r="C2179" i="4" s="1"/>
  <c r="D2179" i="4" s="1"/>
  <c r="B2180" i="4"/>
  <c r="C2180" i="4" s="1"/>
  <c r="D2180" i="4" s="1"/>
  <c r="B2181" i="4"/>
  <c r="B2182" i="4"/>
  <c r="B2183" i="4"/>
  <c r="B2184" i="4"/>
  <c r="B2185" i="4"/>
  <c r="B2186" i="4"/>
  <c r="C2186" i="4" s="1"/>
  <c r="D2186" i="4" s="1"/>
  <c r="B2187" i="4"/>
  <c r="C2187" i="4" s="1"/>
  <c r="D2187" i="4" s="1"/>
  <c r="B2188" i="4"/>
  <c r="C2188" i="4" s="1"/>
  <c r="D2188" i="4" s="1"/>
  <c r="B2189" i="4"/>
  <c r="B2190" i="4"/>
  <c r="B2191" i="4"/>
  <c r="C2191" i="4" s="1"/>
  <c r="D2191" i="4" s="1"/>
  <c r="B2192" i="4"/>
  <c r="C2192" i="4" s="1"/>
  <c r="D2192" i="4" s="1"/>
  <c r="B2193" i="4"/>
  <c r="B2194" i="4"/>
  <c r="B2195" i="4"/>
  <c r="B2196" i="4"/>
  <c r="B2197" i="4"/>
  <c r="B2198" i="4"/>
  <c r="C2198" i="4" s="1"/>
  <c r="D2198" i="4" s="1"/>
  <c r="B2199" i="4"/>
  <c r="C2199" i="4" s="1"/>
  <c r="D2199" i="4" s="1"/>
  <c r="B2200" i="4"/>
  <c r="C2200" i="4" s="1"/>
  <c r="D2200" i="4" s="1"/>
  <c r="B2201" i="4"/>
  <c r="B2202" i="4"/>
  <c r="B2203" i="4"/>
  <c r="C2203" i="4" s="1"/>
  <c r="D2203" i="4" s="1"/>
  <c r="B2204" i="4"/>
  <c r="C2204" i="4" s="1"/>
  <c r="D2204" i="4" s="1"/>
  <c r="B2205" i="4"/>
  <c r="B2206" i="4"/>
  <c r="B2207" i="4"/>
  <c r="B2208" i="4"/>
  <c r="B2209" i="4"/>
  <c r="B2210" i="4"/>
  <c r="C2210" i="4" s="1"/>
  <c r="D2210" i="4" s="1"/>
  <c r="B2211" i="4"/>
  <c r="C2211" i="4" s="1"/>
  <c r="D2211" i="4" s="1"/>
  <c r="B2212" i="4"/>
  <c r="C2212" i="4" s="1"/>
  <c r="D2212" i="4" s="1"/>
  <c r="B2213" i="4"/>
  <c r="B2214" i="4"/>
  <c r="B2215" i="4"/>
  <c r="C2215" i="4" s="1"/>
  <c r="D2215" i="4" s="1"/>
  <c r="B2216" i="4"/>
  <c r="C2216" i="4" s="1"/>
  <c r="D2216" i="4" s="1"/>
  <c r="B2217" i="4"/>
  <c r="B2218" i="4"/>
  <c r="B2219" i="4"/>
  <c r="B2220" i="4"/>
  <c r="B2221" i="4"/>
  <c r="B2222" i="4"/>
  <c r="C2222" i="4" s="1"/>
  <c r="D2222" i="4" s="1"/>
  <c r="B2223" i="4"/>
  <c r="C2223" i="4" s="1"/>
  <c r="D2223" i="4" s="1"/>
  <c r="B2224" i="4"/>
  <c r="C2224" i="4" s="1"/>
  <c r="D2224" i="4" s="1"/>
  <c r="B2225" i="4"/>
  <c r="B2226" i="4"/>
  <c r="B2227" i="4"/>
  <c r="C2227" i="4" s="1"/>
  <c r="D2227" i="4" s="1"/>
  <c r="B2228" i="4"/>
  <c r="C2228" i="4" s="1"/>
  <c r="D2228" i="4" s="1"/>
  <c r="B2229" i="4"/>
  <c r="B2230" i="4"/>
  <c r="B2231" i="4"/>
  <c r="B2232" i="4"/>
  <c r="B2233" i="4"/>
  <c r="B2234" i="4"/>
  <c r="C2234" i="4" s="1"/>
  <c r="D2234" i="4" s="1"/>
  <c r="B2235" i="4"/>
  <c r="C2235" i="4" s="1"/>
  <c r="D2235" i="4" s="1"/>
  <c r="B2236" i="4"/>
  <c r="C2236" i="4" s="1"/>
  <c r="D2236" i="4" s="1"/>
  <c r="B2237" i="4"/>
  <c r="B2238" i="4"/>
  <c r="B2239" i="4"/>
  <c r="C2239" i="4" s="1"/>
  <c r="D2239" i="4" s="1"/>
  <c r="B2240" i="4"/>
  <c r="C2240" i="4" s="1"/>
  <c r="D2240" i="4" s="1"/>
  <c r="B2241" i="4"/>
  <c r="B2242" i="4"/>
  <c r="B2243" i="4"/>
  <c r="B2244" i="4"/>
  <c r="B2245" i="4"/>
  <c r="B2246" i="4"/>
  <c r="C2246" i="4" s="1"/>
  <c r="D2246" i="4" s="1"/>
  <c r="B2247" i="4"/>
  <c r="C2247" i="4" s="1"/>
  <c r="D2247" i="4" s="1"/>
  <c r="B2248" i="4"/>
  <c r="C2248" i="4" s="1"/>
  <c r="D2248" i="4" s="1"/>
  <c r="B2249" i="4"/>
  <c r="B2250" i="4"/>
  <c r="B2251" i="4"/>
  <c r="C2251" i="4" s="1"/>
  <c r="D2251" i="4" s="1"/>
  <c r="B2252" i="4"/>
  <c r="C2252" i="4" s="1"/>
  <c r="D2252" i="4" s="1"/>
  <c r="B2253" i="4"/>
  <c r="B2254" i="4"/>
  <c r="B2255" i="4"/>
  <c r="B2256" i="4"/>
  <c r="B2257" i="4"/>
  <c r="B2258" i="4"/>
  <c r="C2258" i="4" s="1"/>
  <c r="D2258" i="4" s="1"/>
  <c r="B2259" i="4"/>
  <c r="C2259" i="4" s="1"/>
  <c r="D2259" i="4" s="1"/>
  <c r="B2260" i="4"/>
  <c r="C2260" i="4" s="1"/>
  <c r="D2260" i="4" s="1"/>
  <c r="B2261" i="4"/>
  <c r="B2262" i="4"/>
  <c r="B2263" i="4"/>
  <c r="C2263" i="4" s="1"/>
  <c r="D2263" i="4" s="1"/>
  <c r="B2264" i="4"/>
  <c r="C2264" i="4" s="1"/>
  <c r="D2264" i="4" s="1"/>
  <c r="B2265" i="4"/>
  <c r="B2266" i="4"/>
  <c r="B2267" i="4"/>
  <c r="B2268" i="4"/>
  <c r="B2269" i="4"/>
  <c r="B2270" i="4"/>
  <c r="C2270" i="4" s="1"/>
  <c r="D2270" i="4" s="1"/>
  <c r="B2271" i="4"/>
  <c r="C2271" i="4" s="1"/>
  <c r="D2271" i="4" s="1"/>
  <c r="B2272" i="4"/>
  <c r="C2272" i="4" s="1"/>
  <c r="D2272" i="4" s="1"/>
  <c r="B2273" i="4"/>
  <c r="B2274" i="4"/>
  <c r="B2275" i="4"/>
  <c r="C2275" i="4" s="1"/>
  <c r="D2275" i="4" s="1"/>
  <c r="B2276" i="4"/>
  <c r="C2276" i="4" s="1"/>
  <c r="D2276" i="4" s="1"/>
  <c r="B2277" i="4"/>
  <c r="B2278" i="4"/>
  <c r="B2279" i="4"/>
  <c r="B2280" i="4"/>
  <c r="B2281" i="4"/>
  <c r="B2282" i="4"/>
  <c r="C2282" i="4" s="1"/>
  <c r="D2282" i="4" s="1"/>
  <c r="B2283" i="4"/>
  <c r="C2283" i="4" s="1"/>
  <c r="D2283" i="4" s="1"/>
  <c r="B2284" i="4"/>
  <c r="C2284" i="4" s="1"/>
  <c r="D2284" i="4" s="1"/>
  <c r="B2285" i="4"/>
  <c r="B2286" i="4"/>
  <c r="B2287" i="4"/>
  <c r="C2287" i="4" s="1"/>
  <c r="D2287" i="4" s="1"/>
  <c r="B2288" i="4"/>
  <c r="C2288" i="4" s="1"/>
  <c r="D2288" i="4" s="1"/>
  <c r="B2289" i="4"/>
  <c r="B2290" i="4"/>
  <c r="B2291" i="4"/>
  <c r="B2292" i="4"/>
  <c r="B2293" i="4"/>
  <c r="B2294" i="4"/>
  <c r="C2294" i="4" s="1"/>
  <c r="D2294" i="4" s="1"/>
  <c r="B2295" i="4"/>
  <c r="C2295" i="4" s="1"/>
  <c r="D2295" i="4" s="1"/>
  <c r="B2296" i="4"/>
  <c r="C2296" i="4" s="1"/>
  <c r="D2296" i="4" s="1"/>
  <c r="B2297" i="4"/>
  <c r="B2298" i="4"/>
  <c r="B2299" i="4"/>
  <c r="C2299" i="4" s="1"/>
  <c r="D2299" i="4" s="1"/>
  <c r="B2300" i="4"/>
  <c r="C2300" i="4" s="1"/>
  <c r="D2300" i="4" s="1"/>
  <c r="B2301" i="4"/>
  <c r="B2302" i="4"/>
  <c r="B2303" i="4"/>
  <c r="B2304" i="4"/>
  <c r="B2305" i="4"/>
  <c r="B2306" i="4"/>
  <c r="C2306" i="4" s="1"/>
  <c r="D2306" i="4" s="1"/>
  <c r="B2307" i="4"/>
  <c r="C2307" i="4" s="1"/>
  <c r="D2307" i="4" s="1"/>
  <c r="B2308" i="4"/>
  <c r="C2308" i="4" s="1"/>
  <c r="D2308" i="4" s="1"/>
  <c r="B2309" i="4"/>
  <c r="B2310" i="4"/>
  <c r="B2311" i="4"/>
  <c r="C2311" i="4" s="1"/>
  <c r="D2311" i="4" s="1"/>
  <c r="B2312" i="4"/>
  <c r="C2312" i="4" s="1"/>
  <c r="D2312" i="4" s="1"/>
  <c r="B2313" i="4"/>
  <c r="B2314" i="4"/>
  <c r="B2315" i="4"/>
  <c r="B2316" i="4"/>
  <c r="B2317" i="4"/>
  <c r="B2318" i="4"/>
  <c r="C2318" i="4" s="1"/>
  <c r="D2318" i="4" s="1"/>
  <c r="B2319" i="4"/>
  <c r="C2319" i="4" s="1"/>
  <c r="D2319" i="4" s="1"/>
  <c r="B2320" i="4"/>
  <c r="C2320" i="4" s="1"/>
  <c r="D2320" i="4" s="1"/>
  <c r="B2321" i="4"/>
  <c r="B2322" i="4"/>
  <c r="B2323" i="4"/>
  <c r="C2323" i="4" s="1"/>
  <c r="D2323" i="4" s="1"/>
  <c r="B2324" i="4"/>
  <c r="C2324" i="4" s="1"/>
  <c r="D2324" i="4" s="1"/>
  <c r="B2325" i="4"/>
  <c r="B2326" i="4"/>
  <c r="B2327" i="4"/>
  <c r="B2328" i="4"/>
  <c r="B2329" i="4"/>
  <c r="B2330" i="4"/>
  <c r="C2330" i="4" s="1"/>
  <c r="D2330" i="4" s="1"/>
  <c r="B2331" i="4"/>
  <c r="C2331" i="4" s="1"/>
  <c r="D2331" i="4" s="1"/>
  <c r="B2332" i="4"/>
  <c r="C2332" i="4" s="1"/>
  <c r="D2332" i="4" s="1"/>
  <c r="B2333" i="4"/>
  <c r="B2334" i="4"/>
  <c r="B2335" i="4"/>
  <c r="C2335" i="4" s="1"/>
  <c r="D2335" i="4" s="1"/>
  <c r="B2336" i="4"/>
  <c r="C2336" i="4" s="1"/>
  <c r="D2336" i="4" s="1"/>
  <c r="B2337" i="4"/>
  <c r="B2338" i="4"/>
  <c r="B2339" i="4"/>
  <c r="B2340" i="4"/>
  <c r="B2341" i="4"/>
  <c r="B2342" i="4"/>
  <c r="C2342" i="4" s="1"/>
  <c r="D2342" i="4" s="1"/>
  <c r="B2343" i="4"/>
  <c r="C2343" i="4" s="1"/>
  <c r="D2343" i="4" s="1"/>
  <c r="B2344" i="4"/>
  <c r="C2344" i="4" s="1"/>
  <c r="D2344" i="4" s="1"/>
  <c r="B2345" i="4"/>
  <c r="B2346" i="4"/>
  <c r="B2347" i="4"/>
  <c r="C2347" i="4" s="1"/>
  <c r="D2347" i="4" s="1"/>
  <c r="B2348" i="4"/>
  <c r="C2348" i="4" s="1"/>
  <c r="D2348" i="4" s="1"/>
  <c r="B2349" i="4"/>
  <c r="B2350" i="4"/>
  <c r="B2351" i="4"/>
  <c r="B2352" i="4"/>
  <c r="B2353" i="4"/>
  <c r="B2354" i="4"/>
  <c r="C2354" i="4" s="1"/>
  <c r="D2354" i="4" s="1"/>
  <c r="B2355" i="4"/>
  <c r="C2355" i="4" s="1"/>
  <c r="D2355" i="4" s="1"/>
  <c r="B2356" i="4"/>
  <c r="C2356" i="4" s="1"/>
  <c r="D2356" i="4" s="1"/>
  <c r="B2357" i="4"/>
  <c r="B2358" i="4"/>
  <c r="B2359" i="4"/>
  <c r="C2359" i="4" s="1"/>
  <c r="D2359" i="4" s="1"/>
  <c r="B2360" i="4"/>
  <c r="B2361" i="4"/>
  <c r="B2362" i="4"/>
  <c r="B2363" i="4"/>
  <c r="B2364" i="4"/>
  <c r="B2365" i="4"/>
  <c r="B2366" i="4"/>
  <c r="C2366" i="4" s="1"/>
  <c r="D2366" i="4" s="1"/>
  <c r="B2367" i="4"/>
  <c r="C2367" i="4" s="1"/>
  <c r="D2367" i="4" s="1"/>
  <c r="B2368" i="4"/>
  <c r="C2368" i="4" s="1"/>
  <c r="D2368" i="4" s="1"/>
  <c r="B2369" i="4"/>
  <c r="B2370" i="4"/>
  <c r="B2371" i="4"/>
  <c r="C2371" i="4" s="1"/>
  <c r="D2371" i="4" s="1"/>
  <c r="B2372" i="4"/>
  <c r="C2372" i="4" s="1"/>
  <c r="D2372" i="4" s="1"/>
  <c r="B2373" i="4"/>
  <c r="B2374" i="4"/>
  <c r="B2375" i="4"/>
  <c r="B2376" i="4"/>
  <c r="B2377" i="4"/>
  <c r="B2378" i="4"/>
  <c r="C2378" i="4" s="1"/>
  <c r="D2378" i="4" s="1"/>
  <c r="B2379" i="4"/>
  <c r="C2379" i="4" s="1"/>
  <c r="D2379" i="4" s="1"/>
  <c r="B2380" i="4"/>
  <c r="C2380" i="4" s="1"/>
  <c r="D2380" i="4" s="1"/>
  <c r="B2381" i="4"/>
  <c r="B2382" i="4"/>
  <c r="B2383" i="4"/>
  <c r="C2383" i="4" s="1"/>
  <c r="D2383" i="4" s="1"/>
  <c r="B2384" i="4"/>
  <c r="C2384" i="4" s="1"/>
  <c r="D2384" i="4" s="1"/>
  <c r="B2385" i="4"/>
  <c r="B2386" i="4"/>
  <c r="B2387" i="4"/>
  <c r="B2388" i="4"/>
  <c r="B2389" i="4"/>
  <c r="B2390" i="4"/>
  <c r="C2390" i="4" s="1"/>
  <c r="D2390" i="4" s="1"/>
  <c r="B2391" i="4"/>
  <c r="C2391" i="4" s="1"/>
  <c r="D2391" i="4" s="1"/>
  <c r="B2392" i="4"/>
  <c r="C2392" i="4" s="1"/>
  <c r="D2392" i="4" s="1"/>
  <c r="B2393" i="4"/>
  <c r="B2394" i="4"/>
  <c r="C2394" i="4" s="1"/>
  <c r="D2394" i="4" s="1"/>
  <c r="B2395" i="4"/>
  <c r="C2395" i="4" s="1"/>
  <c r="D2395" i="4" s="1"/>
  <c r="B2396" i="4"/>
  <c r="B2397" i="4"/>
  <c r="B2398" i="4"/>
  <c r="B2399" i="4"/>
  <c r="B2400" i="4"/>
  <c r="B2401" i="4"/>
  <c r="B2402" i="4"/>
  <c r="C2402" i="4" s="1"/>
  <c r="D2402" i="4" s="1"/>
  <c r="B2403" i="4"/>
  <c r="C2403" i="4" s="1"/>
  <c r="D2403" i="4" s="1"/>
  <c r="B2404" i="4"/>
  <c r="C2404" i="4" s="1"/>
  <c r="D2404" i="4" s="1"/>
  <c r="B2405" i="4"/>
  <c r="B2406" i="4"/>
  <c r="B2407" i="4"/>
  <c r="C2407" i="4" s="1"/>
  <c r="D2407" i="4" s="1"/>
  <c r="B2408" i="4"/>
  <c r="C2408" i="4" s="1"/>
  <c r="D2408" i="4" s="1"/>
  <c r="B2409" i="4"/>
  <c r="B2410" i="4"/>
  <c r="B2411" i="4"/>
  <c r="B2412" i="4"/>
  <c r="B2413" i="4"/>
  <c r="B2414" i="4"/>
  <c r="C2414" i="4" s="1"/>
  <c r="D2414" i="4" s="1"/>
  <c r="B2415" i="4"/>
  <c r="B2416" i="4"/>
  <c r="C2416" i="4" s="1"/>
  <c r="D2416" i="4" s="1"/>
  <c r="B2417" i="4"/>
  <c r="B2418" i="4"/>
  <c r="B2419" i="4"/>
  <c r="C2419" i="4" s="1"/>
  <c r="D2419" i="4" s="1"/>
  <c r="B2420" i="4"/>
  <c r="C2420" i="4" s="1"/>
  <c r="D2420" i="4" s="1"/>
  <c r="B2421" i="4"/>
  <c r="B2422" i="4"/>
  <c r="B2423" i="4"/>
  <c r="B2424" i="4"/>
  <c r="B2425" i="4"/>
  <c r="B2426" i="4"/>
  <c r="C2426" i="4" s="1"/>
  <c r="D2426" i="4" s="1"/>
  <c r="B2427" i="4"/>
  <c r="C2427" i="4" s="1"/>
  <c r="D2427" i="4" s="1"/>
  <c r="B2428" i="4"/>
  <c r="C2428" i="4" s="1"/>
  <c r="D2428" i="4" s="1"/>
  <c r="B2429" i="4"/>
  <c r="B2430" i="4"/>
  <c r="B2431" i="4"/>
  <c r="C2431" i="4" s="1"/>
  <c r="D2431" i="4" s="1"/>
  <c r="B2432" i="4"/>
  <c r="C2432" i="4" s="1"/>
  <c r="D2432" i="4" s="1"/>
  <c r="B2433" i="4"/>
  <c r="B2434" i="4"/>
  <c r="B2435" i="4"/>
  <c r="B2436" i="4"/>
  <c r="B2437" i="4"/>
  <c r="B2438" i="4"/>
  <c r="C2438" i="4" s="1"/>
  <c r="D2438" i="4" s="1"/>
  <c r="B2439" i="4"/>
  <c r="C2439" i="4" s="1"/>
  <c r="D2439" i="4" s="1"/>
  <c r="B2440" i="4"/>
  <c r="C2440" i="4" s="1"/>
  <c r="D2440" i="4" s="1"/>
  <c r="B2441" i="4"/>
  <c r="B2442" i="4"/>
  <c r="B2443" i="4"/>
  <c r="C2443" i="4" s="1"/>
  <c r="D2443" i="4" s="1"/>
  <c r="B2444" i="4"/>
  <c r="C2444" i="4" s="1"/>
  <c r="D2444" i="4" s="1"/>
  <c r="B2445" i="4"/>
  <c r="B2446" i="4"/>
  <c r="B2447" i="4"/>
  <c r="B2448" i="4"/>
  <c r="B2449" i="4"/>
  <c r="B2450" i="4"/>
  <c r="C2450" i="4" s="1"/>
  <c r="D2450" i="4" s="1"/>
  <c r="B2451" i="4"/>
  <c r="C2451" i="4" s="1"/>
  <c r="D2451" i="4" s="1"/>
  <c r="B2452" i="4"/>
  <c r="C2452" i="4" s="1"/>
  <c r="D2452" i="4" s="1"/>
  <c r="B2453" i="4"/>
  <c r="B2454" i="4"/>
  <c r="B2455" i="4"/>
  <c r="C2455" i="4" s="1"/>
  <c r="D2455" i="4" s="1"/>
  <c r="B2456" i="4"/>
  <c r="C2456" i="4" s="1"/>
  <c r="D2456" i="4" s="1"/>
  <c r="B2457" i="4"/>
  <c r="B2458" i="4"/>
  <c r="B2459" i="4"/>
  <c r="B2460" i="4"/>
  <c r="B2461" i="4"/>
  <c r="B2462" i="4"/>
  <c r="C2462" i="4" s="1"/>
  <c r="D2462" i="4" s="1"/>
  <c r="B2463" i="4"/>
  <c r="B2464" i="4"/>
  <c r="C2464" i="4" s="1"/>
  <c r="D2464" i="4" s="1"/>
  <c r="B2465" i="4"/>
  <c r="B2466" i="4"/>
  <c r="B2467" i="4"/>
  <c r="C2467" i="4" s="1"/>
  <c r="D2467" i="4" s="1"/>
  <c r="B2468" i="4"/>
  <c r="C2468" i="4" s="1"/>
  <c r="D2468" i="4" s="1"/>
  <c r="B2469" i="4"/>
  <c r="B2470" i="4"/>
  <c r="B2471" i="4"/>
  <c r="B2472" i="4"/>
  <c r="B2473" i="4"/>
  <c r="B2474" i="4"/>
  <c r="C2474" i="4" s="1"/>
  <c r="D2474" i="4" s="1"/>
  <c r="B2475" i="4"/>
  <c r="C2475" i="4" s="1"/>
  <c r="D2475" i="4" s="1"/>
  <c r="B2476" i="4"/>
  <c r="C2476" i="4" s="1"/>
  <c r="D2476" i="4" s="1"/>
  <c r="B2477" i="4"/>
  <c r="B2478" i="4"/>
  <c r="B2479" i="4"/>
  <c r="C2479" i="4" s="1"/>
  <c r="D2479" i="4" s="1"/>
  <c r="B2480" i="4"/>
  <c r="C2480" i="4" s="1"/>
  <c r="D2480" i="4" s="1"/>
  <c r="B2481" i="4"/>
  <c r="B2482" i="4"/>
  <c r="B2483" i="4"/>
  <c r="B2484" i="4"/>
  <c r="B2485" i="4"/>
  <c r="B2486" i="4"/>
  <c r="C2486" i="4" s="1"/>
  <c r="D2486" i="4" s="1"/>
  <c r="B2487" i="4"/>
  <c r="C2487" i="4" s="1"/>
  <c r="D2487" i="4" s="1"/>
  <c r="B2488" i="4"/>
  <c r="C2488" i="4" s="1"/>
  <c r="D2488" i="4" s="1"/>
  <c r="B2489" i="4"/>
  <c r="B2490" i="4"/>
  <c r="B2491" i="4"/>
  <c r="C2491" i="4" s="1"/>
  <c r="D2491" i="4" s="1"/>
  <c r="B2492" i="4"/>
  <c r="C2492" i="4" s="1"/>
  <c r="D2492" i="4" s="1"/>
  <c r="B2493" i="4"/>
  <c r="B2494" i="4"/>
  <c r="B2495" i="4"/>
  <c r="B2496" i="4"/>
  <c r="B2497" i="4"/>
  <c r="B2498" i="4"/>
  <c r="C2498" i="4" s="1"/>
  <c r="D2498" i="4" s="1"/>
  <c r="B2499" i="4"/>
  <c r="C2499" i="4" s="1"/>
  <c r="D2499" i="4" s="1"/>
  <c r="B2500" i="4"/>
  <c r="C2500" i="4" s="1"/>
  <c r="D2500" i="4" s="1"/>
  <c r="B2501" i="4"/>
  <c r="B2502" i="4"/>
  <c r="B2503" i="4"/>
  <c r="C2503" i="4" s="1"/>
  <c r="D2503" i="4" s="1"/>
  <c r="B2504" i="4"/>
  <c r="C2504" i="4" s="1"/>
  <c r="D2504" i="4" s="1"/>
  <c r="B2505" i="4"/>
  <c r="B2506" i="4"/>
  <c r="B2507" i="4"/>
  <c r="B2508" i="4"/>
  <c r="B2509" i="4"/>
  <c r="B2510" i="4"/>
  <c r="C2510" i="4" s="1"/>
  <c r="D2510" i="4" s="1"/>
  <c r="B2511" i="4"/>
  <c r="C2511" i="4" s="1"/>
  <c r="D2511" i="4" s="1"/>
  <c r="B2512" i="4"/>
  <c r="C2512" i="4" s="1"/>
  <c r="D2512" i="4" s="1"/>
  <c r="B2513" i="4"/>
  <c r="B2514" i="4"/>
  <c r="B2515" i="4"/>
  <c r="C2515" i="4" s="1"/>
  <c r="D2515" i="4" s="1"/>
  <c r="B2516" i="4"/>
  <c r="C2516" i="4" s="1"/>
  <c r="D2516" i="4" s="1"/>
  <c r="B2517" i="4"/>
  <c r="B2518" i="4"/>
  <c r="B2519" i="4"/>
  <c r="B2520" i="4"/>
  <c r="B2521" i="4"/>
  <c r="B2522" i="4"/>
  <c r="C2522" i="4" s="1"/>
  <c r="D2522" i="4" s="1"/>
  <c r="B2523" i="4"/>
  <c r="C2523" i="4" s="1"/>
  <c r="D2523" i="4" s="1"/>
  <c r="B2524" i="4"/>
  <c r="C2524" i="4" s="1"/>
  <c r="D2524" i="4" s="1"/>
  <c r="B2525" i="4"/>
  <c r="B2526" i="4"/>
  <c r="B2527" i="4"/>
  <c r="C2527" i="4" s="1"/>
  <c r="D2527" i="4" s="1"/>
  <c r="B2528" i="4"/>
  <c r="C2528" i="4" s="1"/>
  <c r="D2528" i="4" s="1"/>
  <c r="B2529" i="4"/>
  <c r="B2530" i="4"/>
  <c r="B2531" i="4"/>
  <c r="B2532" i="4"/>
  <c r="B2533" i="4"/>
  <c r="B2534" i="4"/>
  <c r="C2534" i="4" s="1"/>
  <c r="D2534" i="4" s="1"/>
  <c r="B2535" i="4"/>
  <c r="C2535" i="4" s="1"/>
  <c r="D2535" i="4" s="1"/>
  <c r="B2536" i="4"/>
  <c r="C2536" i="4" s="1"/>
  <c r="D2536" i="4" s="1"/>
  <c r="B2537" i="4"/>
  <c r="B2538" i="4"/>
  <c r="B2539" i="4"/>
  <c r="C2539" i="4" s="1"/>
  <c r="D2539" i="4" s="1"/>
  <c r="B2540" i="4"/>
  <c r="C2540" i="4" s="1"/>
  <c r="D2540" i="4" s="1"/>
  <c r="B2541" i="4"/>
  <c r="B2542" i="4"/>
  <c r="B2543" i="4"/>
  <c r="B2544" i="4"/>
  <c r="B2545" i="4"/>
  <c r="B2546" i="4"/>
  <c r="C2546" i="4" s="1"/>
  <c r="D2546" i="4" s="1"/>
  <c r="B2547" i="4"/>
  <c r="C2547" i="4" s="1"/>
  <c r="D2547" i="4" s="1"/>
  <c r="B2548" i="4"/>
  <c r="C2548" i="4" s="1"/>
  <c r="D2548" i="4" s="1"/>
  <c r="B2549" i="4"/>
  <c r="B2550" i="4"/>
  <c r="B2551" i="4"/>
  <c r="C2551" i="4" s="1"/>
  <c r="D2551" i="4" s="1"/>
  <c r="B2552" i="4"/>
  <c r="C2552" i="4" s="1"/>
  <c r="D2552" i="4" s="1"/>
  <c r="B2553" i="4"/>
  <c r="B2554" i="4"/>
  <c r="B2555" i="4"/>
  <c r="B2556" i="4"/>
  <c r="B2557" i="4"/>
  <c r="B2558" i="4"/>
  <c r="C2558" i="4" s="1"/>
  <c r="D2558" i="4" s="1"/>
  <c r="B2559" i="4"/>
  <c r="C2559" i="4" s="1"/>
  <c r="D2559" i="4" s="1"/>
  <c r="B2560" i="4"/>
  <c r="C2560" i="4" s="1"/>
  <c r="D2560" i="4" s="1"/>
  <c r="B2561" i="4"/>
  <c r="B2562" i="4"/>
  <c r="B2563" i="4"/>
  <c r="C2563" i="4" s="1"/>
  <c r="D2563" i="4" s="1"/>
  <c r="B2564" i="4"/>
  <c r="C2564" i="4" s="1"/>
  <c r="D2564" i="4" s="1"/>
  <c r="B2565" i="4"/>
  <c r="B2566" i="4"/>
  <c r="B2567" i="4"/>
  <c r="B2568" i="4"/>
  <c r="B2569" i="4"/>
  <c r="B2570" i="4"/>
  <c r="C2570" i="4" s="1"/>
  <c r="D2570" i="4" s="1"/>
  <c r="B2571" i="4"/>
  <c r="C2571" i="4" s="1"/>
  <c r="D2571" i="4" s="1"/>
  <c r="B2572" i="4"/>
  <c r="C2572" i="4" s="1"/>
  <c r="D2572" i="4" s="1"/>
  <c r="B2573" i="4"/>
  <c r="B2574" i="4"/>
  <c r="B2575" i="4"/>
  <c r="C2575" i="4" s="1"/>
  <c r="D2575" i="4" s="1"/>
  <c r="B2576" i="4"/>
  <c r="C2576" i="4" s="1"/>
  <c r="D2576" i="4" s="1"/>
  <c r="B2577" i="4"/>
  <c r="B2578" i="4"/>
  <c r="B2579" i="4"/>
  <c r="B2580" i="4"/>
  <c r="B2581" i="4"/>
  <c r="B2582" i="4"/>
  <c r="C2582" i="4" s="1"/>
  <c r="D2582" i="4" s="1"/>
  <c r="B2583" i="4"/>
  <c r="C2583" i="4" s="1"/>
  <c r="D2583" i="4" s="1"/>
  <c r="B2584" i="4"/>
  <c r="C2584" i="4" s="1"/>
  <c r="D2584" i="4" s="1"/>
  <c r="B2585" i="4"/>
  <c r="B2586" i="4"/>
  <c r="B2587" i="4"/>
  <c r="C2587" i="4" s="1"/>
  <c r="D2587" i="4" s="1"/>
  <c r="B2588" i="4"/>
  <c r="C2588" i="4" s="1"/>
  <c r="D2588" i="4" s="1"/>
  <c r="B2589" i="4"/>
  <c r="B2590" i="4"/>
  <c r="B2591" i="4"/>
  <c r="B2592" i="4"/>
  <c r="B2593" i="4"/>
  <c r="B2594" i="4"/>
  <c r="C2594" i="4" s="1"/>
  <c r="D2594" i="4" s="1"/>
  <c r="B2595" i="4"/>
  <c r="C2595" i="4" s="1"/>
  <c r="D2595" i="4" s="1"/>
  <c r="B2596" i="4"/>
  <c r="C2596" i="4" s="1"/>
  <c r="D2596" i="4" s="1"/>
  <c r="B2597" i="4"/>
  <c r="B2598" i="4"/>
  <c r="C2598" i="4" s="1"/>
  <c r="D2598" i="4" s="1"/>
  <c r="B2599" i="4"/>
  <c r="C2599" i="4" s="1"/>
  <c r="D2599" i="4" s="1"/>
  <c r="B2600" i="4"/>
  <c r="C2600" i="4" s="1"/>
  <c r="D2600" i="4" s="1"/>
  <c r="B2601" i="4"/>
  <c r="B2602" i="4"/>
  <c r="B2603" i="4"/>
  <c r="B2604" i="4"/>
  <c r="B2605" i="4"/>
  <c r="B2606" i="4"/>
  <c r="B2607" i="4"/>
  <c r="C2607" i="4" s="1"/>
  <c r="D2607" i="4" s="1"/>
  <c r="B2608" i="4"/>
  <c r="C2608" i="4" s="1"/>
  <c r="D2608" i="4" s="1"/>
  <c r="B2609" i="4"/>
  <c r="B2610" i="4"/>
  <c r="C2610" i="4" s="1"/>
  <c r="D2610" i="4" s="1"/>
  <c r="B2611" i="4"/>
  <c r="C2611" i="4" s="1"/>
  <c r="D2611" i="4" s="1"/>
  <c r="B2612" i="4"/>
  <c r="C2612" i="4" s="1"/>
  <c r="D2612" i="4" s="1"/>
  <c r="B2613" i="4"/>
  <c r="B2614" i="4"/>
  <c r="B2615" i="4"/>
  <c r="B2616" i="4"/>
  <c r="B2617" i="4"/>
  <c r="B2618" i="4"/>
  <c r="C2618" i="4" s="1"/>
  <c r="D2618" i="4" s="1"/>
  <c r="B2619" i="4"/>
  <c r="C2619" i="4" s="1"/>
  <c r="D2619" i="4" s="1"/>
  <c r="B2620" i="4"/>
  <c r="C2620" i="4" s="1"/>
  <c r="D2620" i="4" s="1"/>
  <c r="B2621" i="4"/>
  <c r="B2622" i="4"/>
  <c r="C2622" i="4" s="1"/>
  <c r="D2622" i="4" s="1"/>
  <c r="B2623" i="4"/>
  <c r="C2623" i="4" s="1"/>
  <c r="D2623" i="4" s="1"/>
  <c r="B2624" i="4"/>
  <c r="C2624" i="4" s="1"/>
  <c r="D2624" i="4" s="1"/>
  <c r="B2625" i="4"/>
  <c r="B2626" i="4"/>
  <c r="B2627" i="4"/>
  <c r="B2628" i="4"/>
  <c r="B2629" i="4"/>
  <c r="B2630" i="4"/>
  <c r="C2630" i="4" s="1"/>
  <c r="D2630" i="4" s="1"/>
  <c r="B2631" i="4"/>
  <c r="C2631" i="4" s="1"/>
  <c r="D2631" i="4" s="1"/>
  <c r="B2632" i="4"/>
  <c r="C2632" i="4" s="1"/>
  <c r="D2632" i="4" s="1"/>
  <c r="B2633" i="4"/>
  <c r="B2634" i="4"/>
  <c r="C2634" i="4" s="1"/>
  <c r="D2634" i="4" s="1"/>
  <c r="B2635" i="4"/>
  <c r="C2635" i="4" s="1"/>
  <c r="D2635" i="4" s="1"/>
  <c r="B2636" i="4"/>
  <c r="C2636" i="4" s="1"/>
  <c r="D2636" i="4" s="1"/>
  <c r="B2637" i="4"/>
  <c r="B2638" i="4"/>
  <c r="B2639" i="4"/>
  <c r="B2640" i="4"/>
  <c r="B2641" i="4"/>
  <c r="B2642" i="4"/>
  <c r="C2642" i="4" s="1"/>
  <c r="D2642" i="4" s="1"/>
  <c r="B2643" i="4"/>
  <c r="C2643" i="4" s="1"/>
  <c r="D2643" i="4" s="1"/>
  <c r="B2644" i="4"/>
  <c r="C2644" i="4" s="1"/>
  <c r="D2644" i="4" s="1"/>
  <c r="B2645" i="4"/>
  <c r="B2646" i="4"/>
  <c r="C2646" i="4" s="1"/>
  <c r="D2646" i="4" s="1"/>
  <c r="B2647" i="4"/>
  <c r="C2647" i="4" s="1"/>
  <c r="D2647" i="4" s="1"/>
  <c r="B2648" i="4"/>
  <c r="C2648" i="4" s="1"/>
  <c r="D2648" i="4" s="1"/>
  <c r="B2649" i="4"/>
  <c r="B2650" i="4"/>
  <c r="B2651" i="4"/>
  <c r="B2652" i="4"/>
  <c r="B2653" i="4"/>
  <c r="B2654" i="4"/>
  <c r="C2654" i="4" s="1"/>
  <c r="D2654" i="4" s="1"/>
  <c r="B2655" i="4"/>
  <c r="C2655" i="4" s="1"/>
  <c r="D2655" i="4" s="1"/>
  <c r="B2656" i="4"/>
  <c r="C2656" i="4" s="1"/>
  <c r="D2656" i="4" s="1"/>
  <c r="B2657" i="4"/>
  <c r="B2658" i="4"/>
  <c r="C2658" i="4" s="1"/>
  <c r="D2658" i="4" s="1"/>
  <c r="B2659" i="4"/>
  <c r="C2659" i="4" s="1"/>
  <c r="D2659" i="4" s="1"/>
  <c r="B2660" i="4"/>
  <c r="C2660" i="4" s="1"/>
  <c r="D2660" i="4" s="1"/>
  <c r="B2661" i="4"/>
  <c r="B2662" i="4"/>
  <c r="B2663" i="4"/>
  <c r="B2664" i="4"/>
  <c r="B2665" i="4"/>
  <c r="B2666" i="4"/>
  <c r="C2666" i="4" s="1"/>
  <c r="D2666" i="4" s="1"/>
  <c r="B2667" i="4"/>
  <c r="C2667" i="4" s="1"/>
  <c r="D2667" i="4" s="1"/>
  <c r="B2668" i="4"/>
  <c r="C2668" i="4" s="1"/>
  <c r="D2668" i="4" s="1"/>
  <c r="B2669" i="4"/>
  <c r="B2670" i="4"/>
  <c r="C2670" i="4" s="1"/>
  <c r="D2670" i="4" s="1"/>
  <c r="B2671" i="4"/>
  <c r="C2671" i="4" s="1"/>
  <c r="D2671" i="4" s="1"/>
  <c r="B2672" i="4"/>
  <c r="C2672" i="4" s="1"/>
  <c r="D2672" i="4" s="1"/>
  <c r="B2673" i="4"/>
  <c r="B2674" i="4"/>
  <c r="B2675" i="4"/>
  <c r="B2676" i="4"/>
  <c r="B2677" i="4"/>
  <c r="B2678" i="4"/>
  <c r="C2678" i="4" s="1"/>
  <c r="D2678" i="4" s="1"/>
  <c r="B2679" i="4"/>
  <c r="C2679" i="4" s="1"/>
  <c r="D2679" i="4" s="1"/>
  <c r="B2680" i="4"/>
  <c r="C2680" i="4" s="1"/>
  <c r="D2680" i="4" s="1"/>
  <c r="B2681" i="4"/>
  <c r="B2682" i="4"/>
  <c r="C2682" i="4" s="1"/>
  <c r="D2682" i="4" s="1"/>
  <c r="B2683" i="4"/>
  <c r="C2683" i="4" s="1"/>
  <c r="D2683" i="4" s="1"/>
  <c r="B2684" i="4"/>
  <c r="B2685" i="4"/>
  <c r="B2686" i="4"/>
  <c r="B2687" i="4"/>
  <c r="B2688" i="4"/>
  <c r="B2689" i="4"/>
  <c r="B2690" i="4"/>
  <c r="C2690" i="4" s="1"/>
  <c r="D2690" i="4" s="1"/>
  <c r="B2691" i="4"/>
  <c r="C2691" i="4" s="1"/>
  <c r="D2691" i="4" s="1"/>
  <c r="B2692" i="4"/>
  <c r="C2692" i="4" s="1"/>
  <c r="D2692" i="4" s="1"/>
  <c r="B2693" i="4"/>
  <c r="B2694" i="4"/>
  <c r="C2694" i="4" s="1"/>
  <c r="D2694" i="4" s="1"/>
  <c r="B2695" i="4"/>
  <c r="C2695" i="4" s="1"/>
  <c r="D2695" i="4" s="1"/>
  <c r="B2696" i="4"/>
  <c r="B2697" i="4"/>
  <c r="B2698" i="4"/>
  <c r="B2699" i="4"/>
  <c r="B2700" i="4"/>
  <c r="B2701" i="4"/>
  <c r="B2702" i="4"/>
  <c r="C2702" i="4" s="1"/>
  <c r="D2702" i="4" s="1"/>
  <c r="B2703" i="4"/>
  <c r="C2703" i="4" s="1"/>
  <c r="D2703" i="4" s="1"/>
  <c r="B2704" i="4"/>
  <c r="C2704" i="4" s="1"/>
  <c r="D2704" i="4" s="1"/>
  <c r="B2705" i="4"/>
  <c r="B2706" i="4"/>
  <c r="C2706" i="4" s="1"/>
  <c r="D2706" i="4" s="1"/>
  <c r="B2707" i="4"/>
  <c r="C2707" i="4" s="1"/>
  <c r="D2707" i="4" s="1"/>
  <c r="B2708" i="4"/>
  <c r="C2708" i="4" s="1"/>
  <c r="D2708" i="4" s="1"/>
  <c r="B2709" i="4"/>
  <c r="B2710" i="4"/>
  <c r="B2711" i="4"/>
  <c r="B2712" i="4"/>
  <c r="B2713" i="4"/>
  <c r="B2714" i="4"/>
  <c r="C2714" i="4" s="1"/>
  <c r="D2714" i="4" s="1"/>
  <c r="B2715" i="4"/>
  <c r="C2715" i="4" s="1"/>
  <c r="D2715" i="4" s="1"/>
  <c r="B2716" i="4"/>
  <c r="C2716" i="4" s="1"/>
  <c r="D2716" i="4" s="1"/>
  <c r="B2717" i="4"/>
  <c r="B2718" i="4"/>
  <c r="C2718" i="4" s="1"/>
  <c r="D2718" i="4" s="1"/>
  <c r="B2719" i="4"/>
  <c r="C2719" i="4" s="1"/>
  <c r="D2719" i="4" s="1"/>
  <c r="B2720" i="4"/>
  <c r="C2720" i="4" s="1"/>
  <c r="D2720" i="4" s="1"/>
  <c r="B2721" i="4"/>
  <c r="B2722" i="4"/>
  <c r="B2723" i="4"/>
  <c r="B2724" i="4"/>
  <c r="B2725" i="4"/>
  <c r="B2726" i="4"/>
  <c r="C2726" i="4" s="1"/>
  <c r="D2726" i="4" s="1"/>
  <c r="B2727" i="4"/>
  <c r="C2727" i="4" s="1"/>
  <c r="D2727" i="4" s="1"/>
  <c r="B2728" i="4"/>
  <c r="C2728" i="4" s="1"/>
  <c r="D2728" i="4" s="1"/>
  <c r="B2729" i="4"/>
  <c r="B2730" i="4"/>
  <c r="C2730" i="4" s="1"/>
  <c r="D2730" i="4" s="1"/>
  <c r="B2731" i="4"/>
  <c r="C2731" i="4" s="1"/>
  <c r="D2731" i="4" s="1"/>
  <c r="B2732" i="4"/>
  <c r="C2732" i="4" s="1"/>
  <c r="D2732" i="4" s="1"/>
  <c r="B2733" i="4"/>
  <c r="B2734" i="4"/>
  <c r="B2735" i="4"/>
  <c r="B2736" i="4"/>
  <c r="B2737" i="4"/>
  <c r="B2738" i="4"/>
  <c r="C2738" i="4" s="1"/>
  <c r="D2738" i="4" s="1"/>
  <c r="B2739" i="4"/>
  <c r="C2739" i="4" s="1"/>
  <c r="D2739" i="4" s="1"/>
  <c r="B2740" i="4"/>
  <c r="C2740" i="4" s="1"/>
  <c r="D2740" i="4" s="1"/>
  <c r="B2741" i="4"/>
  <c r="B2742" i="4"/>
  <c r="C2742" i="4" s="1"/>
  <c r="D2742" i="4" s="1"/>
  <c r="B2743" i="4"/>
  <c r="C2743" i="4" s="1"/>
  <c r="D2743" i="4" s="1"/>
  <c r="B2744" i="4"/>
  <c r="C2744" i="4" s="1"/>
  <c r="D2744" i="4" s="1"/>
  <c r="B2745" i="4"/>
  <c r="B2746" i="4"/>
  <c r="B2747" i="4"/>
  <c r="B2748" i="4"/>
  <c r="B2749" i="4"/>
  <c r="B2750" i="4"/>
  <c r="C2750" i="4" s="1"/>
  <c r="D2750" i="4" s="1"/>
  <c r="B2751" i="4"/>
  <c r="C2751" i="4" s="1"/>
  <c r="D2751" i="4" s="1"/>
  <c r="B2752" i="4"/>
  <c r="C2752" i="4" s="1"/>
  <c r="D2752" i="4" s="1"/>
  <c r="B2753" i="4"/>
  <c r="B2754" i="4"/>
  <c r="C2754" i="4" s="1"/>
  <c r="D2754" i="4" s="1"/>
  <c r="B2755" i="4"/>
  <c r="C2755" i="4" s="1"/>
  <c r="D2755" i="4" s="1"/>
  <c r="B2756" i="4"/>
  <c r="C2756" i="4" s="1"/>
  <c r="D2756" i="4" s="1"/>
  <c r="B2757" i="4"/>
  <c r="B2758" i="4"/>
  <c r="B2759" i="4"/>
  <c r="B2760" i="4"/>
  <c r="B2761" i="4"/>
  <c r="B2762" i="4"/>
  <c r="C2762" i="4" s="1"/>
  <c r="D2762" i="4" s="1"/>
  <c r="B2763" i="4"/>
  <c r="C2763" i="4" s="1"/>
  <c r="D2763" i="4" s="1"/>
  <c r="B2764" i="4"/>
  <c r="C2764" i="4" s="1"/>
  <c r="D2764" i="4" s="1"/>
  <c r="B2765" i="4"/>
  <c r="B2766" i="4"/>
  <c r="C2766" i="4" s="1"/>
  <c r="D2766" i="4" s="1"/>
  <c r="B2767" i="4"/>
  <c r="C2767" i="4" s="1"/>
  <c r="D2767" i="4" s="1"/>
  <c r="B2768" i="4"/>
  <c r="C2768" i="4" s="1"/>
  <c r="D2768" i="4" s="1"/>
  <c r="B2769" i="4"/>
  <c r="B2770" i="4"/>
  <c r="B2771" i="4"/>
  <c r="B2772" i="4"/>
  <c r="B2773" i="4"/>
  <c r="B2774" i="4"/>
  <c r="C2774" i="4" s="1"/>
  <c r="D2774" i="4" s="1"/>
  <c r="B2775" i="4"/>
  <c r="C2775" i="4" s="1"/>
  <c r="D2775" i="4" s="1"/>
  <c r="B2776" i="4"/>
  <c r="C2776" i="4" s="1"/>
  <c r="D2776" i="4" s="1"/>
  <c r="B2777" i="4"/>
  <c r="B2778" i="4"/>
  <c r="C2778" i="4" s="1"/>
  <c r="D2778" i="4" s="1"/>
  <c r="B2779" i="4"/>
  <c r="C2779" i="4" s="1"/>
  <c r="D2779" i="4" s="1"/>
  <c r="B2780" i="4"/>
  <c r="C2780" i="4" s="1"/>
  <c r="D2780" i="4" s="1"/>
  <c r="B2781" i="4"/>
  <c r="B2782" i="4"/>
  <c r="B2783" i="4"/>
  <c r="B2784" i="4"/>
  <c r="B2785" i="4"/>
  <c r="B2786" i="4"/>
  <c r="C2786" i="4" s="1"/>
  <c r="D2786" i="4" s="1"/>
  <c r="B2787" i="4"/>
  <c r="C2787" i="4" s="1"/>
  <c r="D2787" i="4" s="1"/>
  <c r="B2788" i="4"/>
  <c r="C2788" i="4" s="1"/>
  <c r="D2788" i="4" s="1"/>
  <c r="B2789" i="4"/>
  <c r="B2790" i="4"/>
  <c r="C2790" i="4" s="1"/>
  <c r="D2790" i="4" s="1"/>
  <c r="B2791" i="4"/>
  <c r="C2791" i="4" s="1"/>
  <c r="D2791" i="4" s="1"/>
  <c r="B2792" i="4"/>
  <c r="C2792" i="4" s="1"/>
  <c r="D2792" i="4" s="1"/>
  <c r="B2793" i="4"/>
  <c r="B2794" i="4"/>
  <c r="B2795" i="4"/>
  <c r="B2796" i="4"/>
  <c r="B2797" i="4"/>
  <c r="B2798" i="4"/>
  <c r="B2799" i="4"/>
  <c r="C2799" i="4" s="1"/>
  <c r="D2799" i="4" s="1"/>
  <c r="B2800" i="4"/>
  <c r="C2800" i="4" s="1"/>
  <c r="D2800" i="4" s="1"/>
  <c r="B2801" i="4"/>
  <c r="B2802" i="4"/>
  <c r="C2802" i="4" s="1"/>
  <c r="D2802" i="4" s="1"/>
  <c r="B2803" i="4"/>
  <c r="C2803" i="4" s="1"/>
  <c r="D2803" i="4" s="1"/>
  <c r="B2804" i="4"/>
  <c r="C2804" i="4" s="1"/>
  <c r="D2804" i="4" s="1"/>
  <c r="B2805" i="4"/>
  <c r="B2806" i="4"/>
  <c r="B2807" i="4"/>
  <c r="B2808" i="4"/>
  <c r="B2809" i="4"/>
  <c r="B2810" i="4"/>
  <c r="C2810" i="4" s="1"/>
  <c r="D2810" i="4" s="1"/>
  <c r="B2811" i="4"/>
  <c r="C2811" i="4" s="1"/>
  <c r="D2811" i="4" s="1"/>
  <c r="B2812" i="4"/>
  <c r="C2812" i="4" s="1"/>
  <c r="D2812" i="4" s="1"/>
  <c r="B2813" i="4"/>
  <c r="B2814" i="4"/>
  <c r="C2814" i="4" s="1"/>
  <c r="D2814" i="4" s="1"/>
  <c r="B2815" i="4"/>
  <c r="C2815" i="4" s="1"/>
  <c r="D2815" i="4" s="1"/>
  <c r="B2816" i="4"/>
  <c r="C2816" i="4" s="1"/>
  <c r="D2816" i="4" s="1"/>
  <c r="B2817" i="4"/>
  <c r="B2818" i="4"/>
  <c r="B2819" i="4"/>
  <c r="B2820" i="4"/>
  <c r="B2821" i="4"/>
  <c r="B2822" i="4"/>
  <c r="C2822" i="4" s="1"/>
  <c r="D2822" i="4" s="1"/>
  <c r="B2823" i="4"/>
  <c r="C2823" i="4" s="1"/>
  <c r="D2823" i="4" s="1"/>
  <c r="B2824" i="4"/>
  <c r="C2824" i="4" s="1"/>
  <c r="D2824" i="4" s="1"/>
  <c r="B2825" i="4"/>
  <c r="B2826" i="4"/>
  <c r="C2826" i="4" s="1"/>
  <c r="D2826" i="4" s="1"/>
  <c r="B2827" i="4"/>
  <c r="C2827" i="4" s="1"/>
  <c r="D2827" i="4" s="1"/>
  <c r="B2828" i="4"/>
  <c r="C2828" i="4" s="1"/>
  <c r="D2828" i="4" s="1"/>
  <c r="B2829" i="4"/>
  <c r="B2830" i="4"/>
  <c r="B2831" i="4"/>
  <c r="B2832" i="4"/>
  <c r="B2833" i="4"/>
  <c r="B2834" i="4"/>
  <c r="C2834" i="4" s="1"/>
  <c r="D2834" i="4" s="1"/>
  <c r="B2835" i="4"/>
  <c r="C2835" i="4" s="1"/>
  <c r="D2835" i="4" s="1"/>
  <c r="B2836" i="4"/>
  <c r="C2836" i="4" s="1"/>
  <c r="D2836" i="4" s="1"/>
  <c r="B2837" i="4"/>
  <c r="B2838" i="4"/>
  <c r="C2838" i="4" s="1"/>
  <c r="D2838" i="4" s="1"/>
  <c r="B2839" i="4"/>
  <c r="C2839" i="4" s="1"/>
  <c r="D2839" i="4" s="1"/>
  <c r="B2840" i="4"/>
  <c r="C2840" i="4" s="1"/>
  <c r="D2840" i="4" s="1"/>
  <c r="B2841" i="4"/>
  <c r="B2842" i="4"/>
  <c r="B2843" i="4"/>
  <c r="B2844" i="4"/>
  <c r="B2845" i="4"/>
  <c r="B2846" i="4"/>
  <c r="C2846" i="4" s="1"/>
  <c r="D2846" i="4" s="1"/>
  <c r="B2847" i="4"/>
  <c r="C2847" i="4" s="1"/>
  <c r="D2847" i="4" s="1"/>
  <c r="B2848" i="4"/>
  <c r="C2848" i="4" s="1"/>
  <c r="D2848" i="4" s="1"/>
  <c r="B2849" i="4"/>
  <c r="B2850" i="4"/>
  <c r="C2850" i="4" s="1"/>
  <c r="D2850" i="4" s="1"/>
  <c r="B2851" i="4"/>
  <c r="C2851" i="4" s="1"/>
  <c r="D2851" i="4" s="1"/>
  <c r="B2852" i="4"/>
  <c r="C2852" i="4" s="1"/>
  <c r="D2852" i="4" s="1"/>
  <c r="B2853" i="4"/>
  <c r="B2854" i="4"/>
  <c r="B2855" i="4"/>
  <c r="B2856" i="4"/>
  <c r="B2857" i="4"/>
  <c r="B2858" i="4"/>
  <c r="C2858" i="4" s="1"/>
  <c r="D2858" i="4" s="1"/>
  <c r="B2859" i="4"/>
  <c r="C2859" i="4" s="1"/>
  <c r="D2859" i="4" s="1"/>
  <c r="B2860" i="4"/>
  <c r="C2860" i="4" s="1"/>
  <c r="D2860" i="4" s="1"/>
  <c r="B2861" i="4"/>
  <c r="B2862" i="4"/>
  <c r="C2862" i="4" s="1"/>
  <c r="D2862" i="4" s="1"/>
  <c r="B2863" i="4"/>
  <c r="C2863" i="4" s="1"/>
  <c r="D2863" i="4" s="1"/>
  <c r="B2864" i="4"/>
  <c r="C2864" i="4" s="1"/>
  <c r="D2864" i="4" s="1"/>
  <c r="B2865" i="4"/>
  <c r="B2866" i="4"/>
  <c r="B2867" i="4"/>
  <c r="B2868" i="4"/>
  <c r="B2869" i="4"/>
  <c r="B2870" i="4"/>
  <c r="C2870" i="4" s="1"/>
  <c r="D2870" i="4" s="1"/>
  <c r="B2871" i="4"/>
  <c r="C2871" i="4" s="1"/>
  <c r="D2871" i="4" s="1"/>
  <c r="B2872" i="4"/>
  <c r="C2872" i="4" s="1"/>
  <c r="D2872" i="4" s="1"/>
  <c r="B2873" i="4"/>
  <c r="B2874" i="4"/>
  <c r="C2874" i="4" s="1"/>
  <c r="D2874" i="4" s="1"/>
  <c r="B2875" i="4"/>
  <c r="C2875" i="4" s="1"/>
  <c r="D2875" i="4" s="1"/>
  <c r="B2876" i="4"/>
  <c r="C2876" i="4" s="1"/>
  <c r="D2876" i="4" s="1"/>
  <c r="B2877" i="4"/>
  <c r="B2878" i="4"/>
  <c r="B2879" i="4"/>
  <c r="B2880" i="4"/>
  <c r="B2881" i="4"/>
  <c r="B2882" i="4"/>
  <c r="C2882" i="4" s="1"/>
  <c r="D2882" i="4" s="1"/>
  <c r="B2883" i="4"/>
  <c r="C2883" i="4" s="1"/>
  <c r="D2883" i="4" s="1"/>
  <c r="B2884" i="4"/>
  <c r="C2884" i="4" s="1"/>
  <c r="D2884" i="4" s="1"/>
  <c r="B2885" i="4"/>
  <c r="B2886" i="4"/>
  <c r="C2886" i="4" s="1"/>
  <c r="D2886" i="4" s="1"/>
  <c r="B2887" i="4"/>
  <c r="C2887" i="4" s="1"/>
  <c r="D2887" i="4" s="1"/>
  <c r="B2888" i="4"/>
  <c r="C2888" i="4" s="1"/>
  <c r="D2888" i="4" s="1"/>
  <c r="B2889" i="4"/>
  <c r="B2890" i="4"/>
  <c r="B2891" i="4"/>
  <c r="B2892" i="4"/>
  <c r="B2893" i="4"/>
  <c r="B2894" i="4"/>
  <c r="B2895" i="4"/>
  <c r="C2895" i="4" s="1"/>
  <c r="D2895" i="4" s="1"/>
  <c r="B2896" i="4"/>
  <c r="C2896" i="4" s="1"/>
  <c r="D2896" i="4" s="1"/>
  <c r="B2897" i="4"/>
  <c r="B2898" i="4"/>
  <c r="C2898" i="4" s="1"/>
  <c r="D2898" i="4" s="1"/>
  <c r="B2899" i="4"/>
  <c r="C2899" i="4" s="1"/>
  <c r="D2899" i="4" s="1"/>
  <c r="B2900" i="4"/>
  <c r="C2900" i="4" s="1"/>
  <c r="D2900" i="4" s="1"/>
  <c r="B2901" i="4"/>
  <c r="B2902" i="4"/>
  <c r="B2903" i="4"/>
  <c r="B2904" i="4"/>
  <c r="B2905" i="4"/>
  <c r="B2906" i="4"/>
  <c r="C2906" i="4" s="1"/>
  <c r="D2906" i="4" s="1"/>
  <c r="B2907" i="4"/>
  <c r="C2907" i="4" s="1"/>
  <c r="D2907" i="4" s="1"/>
  <c r="B2908" i="4"/>
  <c r="C2908" i="4" s="1"/>
  <c r="D2908" i="4" s="1"/>
  <c r="B2909" i="4"/>
  <c r="B2910" i="4"/>
  <c r="C2910" i="4" s="1"/>
  <c r="D2910" i="4" s="1"/>
  <c r="B2911" i="4"/>
  <c r="C2911" i="4" s="1"/>
  <c r="D2911" i="4" s="1"/>
  <c r="B2912" i="4"/>
  <c r="C2912" i="4" s="1"/>
  <c r="D2912" i="4" s="1"/>
  <c r="B2913" i="4"/>
  <c r="B2914" i="4"/>
  <c r="B2915" i="4"/>
  <c r="B2916" i="4"/>
  <c r="B2917" i="4"/>
  <c r="B2918" i="4"/>
  <c r="B2919" i="4"/>
  <c r="C2919" i="4" s="1"/>
  <c r="D2919" i="4" s="1"/>
  <c r="B2920" i="4"/>
  <c r="C2920" i="4" s="1"/>
  <c r="D2920" i="4" s="1"/>
  <c r="B2921" i="4"/>
  <c r="B2922" i="4"/>
  <c r="C2922" i="4" s="1"/>
  <c r="D2922" i="4" s="1"/>
  <c r="B2923" i="4"/>
  <c r="C2923" i="4" s="1"/>
  <c r="D2923" i="4" s="1"/>
  <c r="B2924" i="4"/>
  <c r="C2924" i="4" s="1"/>
  <c r="D2924" i="4" s="1"/>
  <c r="B2925" i="4"/>
  <c r="B2926" i="4"/>
  <c r="B2927" i="4"/>
  <c r="B2928" i="4"/>
  <c r="B2929" i="4"/>
  <c r="B2930" i="4"/>
  <c r="C2930" i="4" s="1"/>
  <c r="D2930" i="4" s="1"/>
  <c r="B2931" i="4"/>
  <c r="C2931" i="4" s="1"/>
  <c r="D2931" i="4" s="1"/>
  <c r="B2932" i="4"/>
  <c r="C2932" i="4" s="1"/>
  <c r="D2932" i="4" s="1"/>
  <c r="B2933" i="4"/>
  <c r="B2934" i="4"/>
  <c r="C2934" i="4" s="1"/>
  <c r="D2934" i="4" s="1"/>
  <c r="B2935" i="4"/>
  <c r="C2935" i="4" s="1"/>
  <c r="D2935" i="4" s="1"/>
  <c r="B2936" i="4"/>
  <c r="C2936" i="4" s="1"/>
  <c r="D2936" i="4" s="1"/>
  <c r="B2937" i="4"/>
  <c r="B2938" i="4"/>
  <c r="B2939" i="4"/>
  <c r="B2940" i="4"/>
  <c r="B2941" i="4"/>
  <c r="B2942" i="4"/>
  <c r="C2942" i="4" s="1"/>
  <c r="D2942" i="4" s="1"/>
  <c r="B2943" i="4"/>
  <c r="C2943" i="4" s="1"/>
  <c r="D2943" i="4" s="1"/>
  <c r="B2944" i="4"/>
  <c r="C2944" i="4" s="1"/>
  <c r="D2944" i="4" s="1"/>
  <c r="B2945" i="4"/>
  <c r="B2946" i="4"/>
  <c r="C2946" i="4" s="1"/>
  <c r="D2946" i="4" s="1"/>
  <c r="B2947" i="4"/>
  <c r="C2947" i="4" s="1"/>
  <c r="D2947" i="4" s="1"/>
  <c r="B2948" i="4"/>
  <c r="C2948" i="4" s="1"/>
  <c r="D2948" i="4" s="1"/>
  <c r="B2949" i="4"/>
  <c r="B2950" i="4"/>
  <c r="B2951" i="4"/>
  <c r="B2952" i="4"/>
  <c r="B2953" i="4"/>
  <c r="B2954" i="4"/>
  <c r="C2954" i="4" s="1"/>
  <c r="D2954" i="4" s="1"/>
  <c r="B2955" i="4"/>
  <c r="C2955" i="4" s="1"/>
  <c r="D2955" i="4" s="1"/>
  <c r="B2956" i="4"/>
  <c r="C2956" i="4" s="1"/>
  <c r="D2956" i="4" s="1"/>
  <c r="B2957" i="4"/>
  <c r="B2958" i="4"/>
  <c r="C2958" i="4" s="1"/>
  <c r="D2958" i="4" s="1"/>
  <c r="B2959" i="4"/>
  <c r="C2959" i="4" s="1"/>
  <c r="D2959" i="4" s="1"/>
  <c r="B2960" i="4"/>
  <c r="C2960" i="4" s="1"/>
  <c r="D2960" i="4" s="1"/>
  <c r="B2961" i="4"/>
  <c r="B2962" i="4"/>
  <c r="B2963" i="4"/>
  <c r="B2964" i="4"/>
  <c r="B2965" i="4"/>
  <c r="B2966" i="4"/>
  <c r="C2966" i="4" s="1"/>
  <c r="D2966" i="4" s="1"/>
  <c r="B2967" i="4"/>
  <c r="C2967" i="4" s="1"/>
  <c r="D2967" i="4" s="1"/>
  <c r="B2968" i="4"/>
  <c r="C2968" i="4" s="1"/>
  <c r="D2968" i="4" s="1"/>
  <c r="B2969" i="4"/>
  <c r="B2970" i="4"/>
  <c r="C2970" i="4" s="1"/>
  <c r="D2970" i="4" s="1"/>
  <c r="B2971" i="4"/>
  <c r="C2971" i="4" s="1"/>
  <c r="D2971" i="4" s="1"/>
  <c r="B2972" i="4"/>
  <c r="C2972" i="4" s="1"/>
  <c r="D2972" i="4" s="1"/>
  <c r="B2973" i="4"/>
  <c r="B2974" i="4"/>
  <c r="B2975" i="4"/>
  <c r="B2976" i="4"/>
  <c r="B2977" i="4"/>
  <c r="B2978" i="4"/>
  <c r="C2978" i="4" s="1"/>
  <c r="D2978" i="4" s="1"/>
  <c r="B2979" i="4"/>
  <c r="C2979" i="4" s="1"/>
  <c r="D2979" i="4" s="1"/>
  <c r="B2980" i="4"/>
  <c r="C2980" i="4" s="1"/>
  <c r="D2980" i="4" s="1"/>
  <c r="B2981" i="4"/>
  <c r="B2982" i="4"/>
  <c r="C2982" i="4" s="1"/>
  <c r="D2982" i="4" s="1"/>
  <c r="B2983" i="4"/>
  <c r="C2983" i="4" s="1"/>
  <c r="D2983" i="4" s="1"/>
  <c r="B2984" i="4"/>
  <c r="C2984" i="4" s="1"/>
  <c r="D2984" i="4" s="1"/>
  <c r="B2985" i="4"/>
  <c r="B2986" i="4"/>
  <c r="B2987" i="4"/>
  <c r="B2988" i="4"/>
  <c r="B2989" i="4"/>
  <c r="B2990" i="4"/>
  <c r="C2990" i="4" s="1"/>
  <c r="D2990" i="4" s="1"/>
  <c r="B2991" i="4"/>
  <c r="C2991" i="4" s="1"/>
  <c r="D2991" i="4" s="1"/>
  <c r="B2992" i="4"/>
  <c r="C2992" i="4" s="1"/>
  <c r="D2992" i="4" s="1"/>
  <c r="B2993" i="4"/>
  <c r="B2994" i="4"/>
  <c r="C2994" i="4" s="1"/>
  <c r="D2994" i="4" s="1"/>
  <c r="B2995" i="4"/>
  <c r="C2995" i="4" s="1"/>
  <c r="D2995" i="4" s="1"/>
  <c r="B2996" i="4"/>
  <c r="C2996" i="4" s="1"/>
  <c r="D2996" i="4" s="1"/>
  <c r="B2997" i="4"/>
  <c r="B2998" i="4"/>
  <c r="B2999" i="4"/>
  <c r="B3000" i="4"/>
  <c r="B3001" i="4"/>
  <c r="B3002" i="4"/>
  <c r="C3002" i="4" s="1"/>
  <c r="D3002" i="4" s="1"/>
  <c r="B3003" i="4"/>
  <c r="C3003" i="4" s="1"/>
  <c r="D3003" i="4" s="1"/>
  <c r="B3004" i="4"/>
  <c r="C3004" i="4" s="1"/>
  <c r="D3004" i="4" s="1"/>
  <c r="B3005" i="4"/>
  <c r="B3006" i="4"/>
  <c r="C3006" i="4" s="1"/>
  <c r="D3006" i="4" s="1"/>
  <c r="B3007" i="4"/>
  <c r="C3007" i="4" s="1"/>
  <c r="D3007" i="4" s="1"/>
  <c r="B3008" i="4"/>
  <c r="C3008" i="4" s="1"/>
  <c r="D3008" i="4" s="1"/>
  <c r="B3009" i="4"/>
  <c r="B3010" i="4"/>
  <c r="B3011" i="4"/>
  <c r="B3012" i="4"/>
  <c r="B3013" i="4"/>
  <c r="B3014" i="4"/>
  <c r="C3014" i="4" s="1"/>
  <c r="D3014" i="4" s="1"/>
  <c r="B3015" i="4"/>
  <c r="C3015" i="4" s="1"/>
  <c r="D3015" i="4" s="1"/>
  <c r="B3016" i="4"/>
  <c r="C3016" i="4" s="1"/>
  <c r="D3016" i="4" s="1"/>
  <c r="B3017" i="4"/>
  <c r="B3018" i="4"/>
  <c r="C3018" i="4" s="1"/>
  <c r="D3018" i="4" s="1"/>
  <c r="B3019" i="4"/>
  <c r="C3019" i="4" s="1"/>
  <c r="D3019" i="4" s="1"/>
  <c r="B3020" i="4"/>
  <c r="C3020" i="4" s="1"/>
  <c r="D3020" i="4" s="1"/>
  <c r="B3021" i="4"/>
  <c r="B3022" i="4"/>
  <c r="B3023" i="4"/>
  <c r="B3024" i="4"/>
  <c r="B3025" i="4"/>
  <c r="B3026" i="4"/>
  <c r="C3026" i="4" s="1"/>
  <c r="D3026" i="4" s="1"/>
  <c r="B3027" i="4"/>
  <c r="C3027" i="4" s="1"/>
  <c r="D3027" i="4" s="1"/>
  <c r="B3028" i="4"/>
  <c r="C3028" i="4" s="1"/>
  <c r="D3028" i="4" s="1"/>
  <c r="B3029" i="4"/>
  <c r="B3030" i="4"/>
  <c r="C3030" i="4" s="1"/>
  <c r="D3030" i="4" s="1"/>
  <c r="B3031" i="4"/>
  <c r="C3031" i="4" s="1"/>
  <c r="D3031" i="4" s="1"/>
  <c r="B3032" i="4"/>
  <c r="C3032" i="4" s="1"/>
  <c r="D3032" i="4" s="1"/>
  <c r="B3033" i="4"/>
  <c r="B3034" i="4"/>
  <c r="B3035" i="4"/>
  <c r="B3036" i="4"/>
  <c r="B3037" i="4"/>
  <c r="B3038" i="4"/>
  <c r="C3038" i="4" s="1"/>
  <c r="D3038" i="4" s="1"/>
  <c r="B3039" i="4"/>
  <c r="C3039" i="4" s="1"/>
  <c r="D3039" i="4" s="1"/>
  <c r="B3040" i="4"/>
  <c r="C3040" i="4" s="1"/>
  <c r="D3040" i="4" s="1"/>
  <c r="B3041" i="4"/>
  <c r="B3042" i="4"/>
  <c r="C3042" i="4" s="1"/>
  <c r="D3042" i="4" s="1"/>
  <c r="B3043" i="4"/>
  <c r="C3043" i="4" s="1"/>
  <c r="D3043" i="4" s="1"/>
  <c r="B3044" i="4"/>
  <c r="C3044" i="4" s="1"/>
  <c r="D3044" i="4" s="1"/>
  <c r="B3045" i="4"/>
  <c r="B3046" i="4"/>
  <c r="B3047" i="4"/>
  <c r="B3048" i="4"/>
  <c r="B3049" i="4"/>
  <c r="B3050" i="4"/>
  <c r="C3050" i="4" s="1"/>
  <c r="D3050" i="4" s="1"/>
  <c r="B3051" i="4"/>
  <c r="C3051" i="4" s="1"/>
  <c r="D3051" i="4" s="1"/>
  <c r="B3052" i="4"/>
  <c r="C3052" i="4" s="1"/>
  <c r="D3052" i="4" s="1"/>
  <c r="B3053" i="4"/>
  <c r="B3054" i="4"/>
  <c r="C3054" i="4" s="1"/>
  <c r="D3054" i="4" s="1"/>
  <c r="B3055" i="4"/>
  <c r="C3055" i="4" s="1"/>
  <c r="D3055" i="4" s="1"/>
  <c r="B3056" i="4"/>
  <c r="C3056" i="4" s="1"/>
  <c r="D3056" i="4" s="1"/>
  <c r="B3057" i="4"/>
  <c r="B3058" i="4"/>
  <c r="B3059" i="4"/>
  <c r="B3060" i="4"/>
  <c r="B3061" i="4"/>
  <c r="B3062" i="4"/>
  <c r="C3062" i="4" s="1"/>
  <c r="D3062" i="4" s="1"/>
  <c r="B3063" i="4"/>
  <c r="C3063" i="4" s="1"/>
  <c r="D3063" i="4" s="1"/>
  <c r="B3064" i="4"/>
  <c r="C3064" i="4" s="1"/>
  <c r="D3064" i="4" s="1"/>
  <c r="B3065" i="4"/>
  <c r="B3066" i="4"/>
  <c r="C3066" i="4" s="1"/>
  <c r="D3066" i="4" s="1"/>
  <c r="B3067" i="4"/>
  <c r="C3067" i="4" s="1"/>
  <c r="D3067" i="4" s="1"/>
  <c r="B3068" i="4"/>
  <c r="C3068" i="4" s="1"/>
  <c r="D3068" i="4" s="1"/>
  <c r="B3069" i="4"/>
  <c r="B3070" i="4"/>
  <c r="B3071" i="4"/>
  <c r="B3072" i="4"/>
  <c r="B3073" i="4"/>
  <c r="B3074" i="4"/>
  <c r="C3074" i="4" s="1"/>
  <c r="D3074" i="4" s="1"/>
  <c r="B3075" i="4"/>
  <c r="C3075" i="4" s="1"/>
  <c r="D3075" i="4" s="1"/>
  <c r="B3076" i="4"/>
  <c r="B3077" i="4"/>
  <c r="B3078" i="4"/>
  <c r="C3078" i="4" s="1"/>
  <c r="D3078" i="4" s="1"/>
  <c r="B3079" i="4"/>
  <c r="C3079" i="4" s="1"/>
  <c r="D3079" i="4" s="1"/>
  <c r="B3080" i="4"/>
  <c r="C3080" i="4" s="1"/>
  <c r="D3080" i="4" s="1"/>
  <c r="B3081" i="4"/>
  <c r="B3082" i="4"/>
  <c r="B3083" i="4"/>
  <c r="B3084" i="4"/>
  <c r="B3085" i="4"/>
  <c r="B3086" i="4"/>
  <c r="C3086" i="4" s="1"/>
  <c r="D3086" i="4" s="1"/>
  <c r="B3087" i="4"/>
  <c r="C3087" i="4" s="1"/>
  <c r="D3087" i="4" s="1"/>
  <c r="B3088" i="4"/>
  <c r="C3088" i="4" s="1"/>
  <c r="D3088" i="4" s="1"/>
  <c r="B3089" i="4"/>
  <c r="B3090" i="4"/>
  <c r="C3090" i="4" s="1"/>
  <c r="D3090" i="4" s="1"/>
  <c r="B3091" i="4"/>
  <c r="C3091" i="4" s="1"/>
  <c r="D3091" i="4" s="1"/>
  <c r="B3092" i="4"/>
  <c r="C3092" i="4" s="1"/>
  <c r="D3092" i="4" s="1"/>
  <c r="B3093" i="4"/>
  <c r="B3094" i="4"/>
  <c r="B3095" i="4"/>
  <c r="B3096" i="4"/>
  <c r="B3097" i="4"/>
  <c r="B3098" i="4"/>
  <c r="C3098" i="4" s="1"/>
  <c r="D3098" i="4" s="1"/>
  <c r="B3099" i="4"/>
  <c r="C3099" i="4" s="1"/>
  <c r="D3099" i="4" s="1"/>
  <c r="B3100" i="4"/>
  <c r="B3101" i="4"/>
  <c r="B3102" i="4"/>
  <c r="C3102" i="4" s="1"/>
  <c r="D3102" i="4" s="1"/>
  <c r="B3103" i="4"/>
  <c r="C3103" i="4" s="1"/>
  <c r="D3103" i="4" s="1"/>
  <c r="B3104" i="4"/>
  <c r="C3104" i="4" s="1"/>
  <c r="D3104" i="4" s="1"/>
  <c r="B3105" i="4"/>
  <c r="B3106" i="4"/>
  <c r="B3107" i="4"/>
  <c r="B3108" i="4"/>
  <c r="B3109" i="4"/>
  <c r="B3110" i="4"/>
  <c r="B3111" i="4"/>
  <c r="C3111" i="4" s="1"/>
  <c r="D3111" i="4" s="1"/>
  <c r="B3112" i="4"/>
  <c r="C3112" i="4" s="1"/>
  <c r="D3112" i="4" s="1"/>
  <c r="B3113" i="4"/>
  <c r="B3114" i="4"/>
  <c r="C3114" i="4" s="1"/>
  <c r="D3114" i="4" s="1"/>
  <c r="B3115" i="4"/>
  <c r="C3115" i="4" s="1"/>
  <c r="D3115" i="4" s="1"/>
  <c r="B3116" i="4"/>
  <c r="C3116" i="4" s="1"/>
  <c r="D3116" i="4" s="1"/>
  <c r="B3117" i="4"/>
  <c r="B3118" i="4"/>
  <c r="B3119" i="4"/>
  <c r="B3120" i="4"/>
  <c r="B3121" i="4"/>
  <c r="B3122" i="4"/>
  <c r="C3122" i="4" s="1"/>
  <c r="D3122" i="4" s="1"/>
  <c r="B3123" i="4"/>
  <c r="C3123" i="4" s="1"/>
  <c r="D3123" i="4" s="1"/>
  <c r="B3124" i="4"/>
  <c r="C3124" i="4" s="1"/>
  <c r="D3124" i="4" s="1"/>
  <c r="B3125" i="4"/>
  <c r="B3126" i="4"/>
  <c r="C3126" i="4" s="1"/>
  <c r="D3126" i="4" s="1"/>
  <c r="B3127" i="4"/>
  <c r="C3127" i="4" s="1"/>
  <c r="D3127" i="4" s="1"/>
  <c r="B3128" i="4"/>
  <c r="C3128" i="4" s="1"/>
  <c r="D3128" i="4" s="1"/>
  <c r="B3129" i="4"/>
  <c r="B3130" i="4"/>
  <c r="B3131" i="4"/>
  <c r="B3132" i="4"/>
  <c r="B3133" i="4"/>
  <c r="B3134" i="4"/>
  <c r="C3134" i="4" s="1"/>
  <c r="D3134" i="4" s="1"/>
  <c r="B3135" i="4"/>
  <c r="C3135" i="4" s="1"/>
  <c r="D3135" i="4" s="1"/>
  <c r="B3136" i="4"/>
  <c r="C3136" i="4" s="1"/>
  <c r="D3136" i="4" s="1"/>
  <c r="B3137" i="4"/>
  <c r="B3138" i="4"/>
  <c r="C3138" i="4" s="1"/>
  <c r="D3138" i="4" s="1"/>
  <c r="B3139" i="4"/>
  <c r="C3139" i="4" s="1"/>
  <c r="D3139" i="4" s="1"/>
  <c r="B3140" i="4"/>
  <c r="C3140" i="4" s="1"/>
  <c r="D3140" i="4" s="1"/>
  <c r="B3141" i="4"/>
  <c r="B3142" i="4"/>
  <c r="B3143" i="4"/>
  <c r="B3144" i="4"/>
  <c r="B3145" i="4"/>
  <c r="B3146" i="4"/>
  <c r="C3146" i="4" s="1"/>
  <c r="D3146" i="4" s="1"/>
  <c r="B3147" i="4"/>
  <c r="C3147" i="4" s="1"/>
  <c r="D3147" i="4" s="1"/>
  <c r="B3148" i="4"/>
  <c r="C3148" i="4" s="1"/>
  <c r="D3148" i="4" s="1"/>
  <c r="B3149" i="4"/>
  <c r="B3150" i="4"/>
  <c r="C3150" i="4" s="1"/>
  <c r="D3150" i="4" s="1"/>
  <c r="B3151" i="4"/>
  <c r="C3151" i="4" s="1"/>
  <c r="D3151" i="4" s="1"/>
  <c r="B3152" i="4"/>
  <c r="C3152" i="4" s="1"/>
  <c r="D3152" i="4" s="1"/>
  <c r="B3153" i="4"/>
  <c r="B3154" i="4"/>
  <c r="B3155" i="4"/>
  <c r="B3156" i="4"/>
  <c r="B3157" i="4"/>
  <c r="B3158" i="4"/>
  <c r="C3158" i="4" s="1"/>
  <c r="D3158" i="4" s="1"/>
  <c r="B3159" i="4"/>
  <c r="C3159" i="4" s="1"/>
  <c r="D3159" i="4" s="1"/>
  <c r="B3160" i="4"/>
  <c r="C3160" i="4" s="1"/>
  <c r="D3160" i="4" s="1"/>
  <c r="B3161" i="4"/>
  <c r="B3162" i="4"/>
  <c r="C3162" i="4" s="1"/>
  <c r="D3162" i="4" s="1"/>
  <c r="B3163" i="4"/>
  <c r="C3163" i="4" s="1"/>
  <c r="D3163" i="4" s="1"/>
  <c r="B3164" i="4"/>
  <c r="C3164" i="4" s="1"/>
  <c r="D3164" i="4" s="1"/>
  <c r="B3165" i="4"/>
  <c r="B3166" i="4"/>
  <c r="B3167" i="4"/>
  <c r="B3168" i="4"/>
  <c r="B3169" i="4"/>
  <c r="B3170" i="4"/>
  <c r="C3170" i="4" s="1"/>
  <c r="D3170" i="4" s="1"/>
  <c r="B3171" i="4"/>
  <c r="C3171" i="4" s="1"/>
  <c r="D3171" i="4" s="1"/>
  <c r="B3172" i="4"/>
  <c r="C3172" i="4" s="1"/>
  <c r="D3172" i="4" s="1"/>
  <c r="B3173" i="4"/>
  <c r="B3174" i="4"/>
  <c r="C3174" i="4" s="1"/>
  <c r="D3174" i="4" s="1"/>
  <c r="B3175" i="4"/>
  <c r="C3175" i="4" s="1"/>
  <c r="D3175" i="4" s="1"/>
  <c r="B3176" i="4"/>
  <c r="C3176" i="4" s="1"/>
  <c r="D3176" i="4" s="1"/>
  <c r="B3177" i="4"/>
  <c r="B3178" i="4"/>
  <c r="B3179" i="4"/>
  <c r="B3180" i="4"/>
  <c r="B3181" i="4"/>
  <c r="B3182" i="4"/>
  <c r="C3182" i="4" s="1"/>
  <c r="D3182" i="4" s="1"/>
  <c r="B3183" i="4"/>
  <c r="C3183" i="4" s="1"/>
  <c r="D3183" i="4" s="1"/>
  <c r="B3184" i="4"/>
  <c r="C3184" i="4" s="1"/>
  <c r="D3184" i="4" s="1"/>
  <c r="B3185" i="4"/>
  <c r="B3186" i="4"/>
  <c r="C3186" i="4" s="1"/>
  <c r="D3186" i="4" s="1"/>
  <c r="B3187" i="4"/>
  <c r="C3187" i="4" s="1"/>
  <c r="D3187" i="4" s="1"/>
  <c r="B3188" i="4"/>
  <c r="C3188" i="4" s="1"/>
  <c r="D3188" i="4" s="1"/>
  <c r="B3189" i="4"/>
  <c r="B3190" i="4"/>
  <c r="B3191" i="4"/>
  <c r="B3192" i="4"/>
  <c r="B3193" i="4"/>
  <c r="B3194" i="4"/>
  <c r="C3194" i="4" s="1"/>
  <c r="D3194" i="4" s="1"/>
  <c r="B3195" i="4"/>
  <c r="C3195" i="4" s="1"/>
  <c r="D3195" i="4" s="1"/>
  <c r="B3196" i="4"/>
  <c r="C3196" i="4" s="1"/>
  <c r="D3196" i="4" s="1"/>
  <c r="B3197" i="4"/>
  <c r="B3198" i="4"/>
  <c r="C3198" i="4" s="1"/>
  <c r="D3198" i="4" s="1"/>
  <c r="B3199" i="4"/>
  <c r="C3199" i="4" s="1"/>
  <c r="D3199" i="4" s="1"/>
  <c r="B3200" i="4"/>
  <c r="C3200" i="4" s="1"/>
  <c r="D3200" i="4" s="1"/>
  <c r="B3201" i="4"/>
  <c r="B3202" i="4"/>
  <c r="B3203" i="4"/>
  <c r="B3204" i="4"/>
  <c r="B3205" i="4"/>
  <c r="B3206" i="4"/>
  <c r="C3206" i="4" s="1"/>
  <c r="D3206" i="4" s="1"/>
  <c r="B3207" i="4"/>
  <c r="C3207" i="4" s="1"/>
  <c r="D3207" i="4" s="1"/>
  <c r="B3208" i="4"/>
  <c r="C3208" i="4" s="1"/>
  <c r="D3208" i="4" s="1"/>
  <c r="B3209" i="4"/>
  <c r="B3210" i="4"/>
  <c r="C3210" i="4" s="1"/>
  <c r="D3210" i="4" s="1"/>
  <c r="B3211" i="4"/>
  <c r="C3211" i="4" s="1"/>
  <c r="D3211" i="4" s="1"/>
  <c r="B3212" i="4"/>
  <c r="C3212" i="4" s="1"/>
  <c r="D3212" i="4" s="1"/>
  <c r="B3213" i="4"/>
  <c r="B3214" i="4"/>
  <c r="B3215" i="4"/>
  <c r="B3216" i="4"/>
  <c r="B3217" i="4"/>
  <c r="B3218" i="4"/>
  <c r="C3218" i="4" s="1"/>
  <c r="D3218" i="4" s="1"/>
  <c r="B3219" i="4"/>
  <c r="C3219" i="4" s="1"/>
  <c r="D3219" i="4" s="1"/>
  <c r="B3220" i="4"/>
  <c r="B3221" i="4"/>
  <c r="B3222" i="4"/>
  <c r="C3222" i="4" s="1"/>
  <c r="D3222" i="4" s="1"/>
  <c r="B3223" i="4"/>
  <c r="C3223" i="4" s="1"/>
  <c r="D3223" i="4" s="1"/>
  <c r="B3224" i="4"/>
  <c r="C3224" i="4" s="1"/>
  <c r="D3224" i="4" s="1"/>
  <c r="B3225" i="4"/>
  <c r="B3226" i="4"/>
  <c r="B3227" i="4"/>
  <c r="B3228" i="4"/>
  <c r="B3229" i="4"/>
  <c r="B3230" i="4"/>
  <c r="C3230" i="4" s="1"/>
  <c r="D3230" i="4" s="1"/>
  <c r="B3231" i="4"/>
  <c r="C3231" i="4" s="1"/>
  <c r="D3231" i="4" s="1"/>
  <c r="B3232" i="4"/>
  <c r="C3232" i="4" s="1"/>
  <c r="D3232" i="4" s="1"/>
  <c r="B3233" i="4"/>
  <c r="B3234" i="4"/>
  <c r="C3234" i="4" s="1"/>
  <c r="D3234" i="4" s="1"/>
  <c r="B3235" i="4"/>
  <c r="C3235" i="4" s="1"/>
  <c r="D3235" i="4" s="1"/>
  <c r="B3236" i="4"/>
  <c r="C3236" i="4" s="1"/>
  <c r="D3236" i="4" s="1"/>
  <c r="B3237" i="4"/>
  <c r="B3238" i="4"/>
  <c r="B3239" i="4"/>
  <c r="B3240" i="4"/>
  <c r="B3241" i="4"/>
  <c r="B3242" i="4"/>
  <c r="C3242" i="4" s="1"/>
  <c r="D3242" i="4" s="1"/>
  <c r="B3243" i="4"/>
  <c r="C3243" i="4" s="1"/>
  <c r="D3243" i="4" s="1"/>
  <c r="B3244" i="4"/>
  <c r="C3244" i="4" s="1"/>
  <c r="D3244" i="4" s="1"/>
  <c r="B3245" i="4"/>
  <c r="B3246" i="4"/>
  <c r="C3246" i="4" s="1"/>
  <c r="D3246" i="4" s="1"/>
  <c r="B3247" i="4"/>
  <c r="C3247" i="4" s="1"/>
  <c r="D3247" i="4" s="1"/>
  <c r="B3248" i="4"/>
  <c r="B3249" i="4"/>
  <c r="B3250" i="4"/>
  <c r="B3251" i="4"/>
  <c r="B3252" i="4"/>
  <c r="B3253" i="4"/>
  <c r="B3254" i="4"/>
  <c r="C3254" i="4" s="1"/>
  <c r="D3254" i="4" s="1"/>
  <c r="B3255" i="4"/>
  <c r="C3255" i="4" s="1"/>
  <c r="D3255" i="4" s="1"/>
  <c r="B3256" i="4"/>
  <c r="C3256" i="4" s="1"/>
  <c r="D3256" i="4" s="1"/>
  <c r="B3257" i="4"/>
  <c r="B3258" i="4"/>
  <c r="C3258" i="4" s="1"/>
  <c r="D3258" i="4" s="1"/>
  <c r="B3259" i="4"/>
  <c r="C3259" i="4" s="1"/>
  <c r="D3259" i="4" s="1"/>
  <c r="B3260" i="4"/>
  <c r="C3260" i="4" s="1"/>
  <c r="D3260" i="4" s="1"/>
  <c r="B3261" i="4"/>
  <c r="B3262" i="4"/>
  <c r="B3263" i="4"/>
  <c r="B3264" i="4"/>
  <c r="B3265" i="4"/>
  <c r="B3266" i="4"/>
  <c r="C3266" i="4" s="1"/>
  <c r="D3266" i="4" s="1"/>
  <c r="B3267" i="4"/>
  <c r="C3267" i="4" s="1"/>
  <c r="D3267" i="4" s="1"/>
  <c r="B3268" i="4"/>
  <c r="C3268" i="4" s="1"/>
  <c r="D3268" i="4" s="1"/>
  <c r="B3269" i="4"/>
  <c r="B3270" i="4"/>
  <c r="B3271" i="4"/>
  <c r="C3271" i="4" s="1"/>
  <c r="D3271" i="4" s="1"/>
  <c r="B3272" i="4"/>
  <c r="C3272" i="4" s="1"/>
  <c r="D3272" i="4" s="1"/>
  <c r="B3273" i="4"/>
  <c r="B3274" i="4"/>
  <c r="B3275" i="4"/>
  <c r="B3276" i="4"/>
  <c r="B3277" i="4"/>
  <c r="B3278" i="4"/>
  <c r="C3278" i="4" s="1"/>
  <c r="D3278" i="4" s="1"/>
  <c r="B3279" i="4"/>
  <c r="C3279" i="4" s="1"/>
  <c r="D3279" i="4" s="1"/>
  <c r="B3280" i="4"/>
  <c r="C3280" i="4" s="1"/>
  <c r="D3280" i="4" s="1"/>
  <c r="B3281" i="4"/>
  <c r="B3282" i="4"/>
  <c r="C3282" i="4" s="1"/>
  <c r="D3282" i="4" s="1"/>
  <c r="B3283" i="4"/>
  <c r="C3283" i="4" s="1"/>
  <c r="D3283" i="4" s="1"/>
  <c r="B3284" i="4"/>
  <c r="C3284" i="4" s="1"/>
  <c r="D3284" i="4" s="1"/>
  <c r="B3285" i="4"/>
  <c r="B3286" i="4"/>
  <c r="B3287" i="4"/>
  <c r="B3288" i="4"/>
  <c r="B3289" i="4"/>
  <c r="B3290" i="4"/>
  <c r="C3290" i="4" s="1"/>
  <c r="D3290" i="4" s="1"/>
  <c r="B3291" i="4"/>
  <c r="C3291" i="4" s="1"/>
  <c r="D3291" i="4" s="1"/>
  <c r="B3292" i="4"/>
  <c r="C3292" i="4" s="1"/>
  <c r="D3292" i="4" s="1"/>
  <c r="B3293" i="4"/>
  <c r="B3294" i="4"/>
  <c r="C3294" i="4" s="1"/>
  <c r="D3294" i="4" s="1"/>
  <c r="B3295" i="4"/>
  <c r="C3295" i="4" s="1"/>
  <c r="D3295" i="4" s="1"/>
  <c r="B3296" i="4"/>
  <c r="C3296" i="4" s="1"/>
  <c r="D3296" i="4" s="1"/>
  <c r="B3297" i="4"/>
  <c r="B3298" i="4"/>
  <c r="B3299" i="4"/>
  <c r="B3300" i="4"/>
  <c r="B3301" i="4"/>
  <c r="B3302" i="4"/>
  <c r="C3302" i="4" s="1"/>
  <c r="D3302" i="4" s="1"/>
  <c r="B3303" i="4"/>
  <c r="C3303" i="4" s="1"/>
  <c r="D3303" i="4" s="1"/>
  <c r="B3304" i="4"/>
  <c r="C3304" i="4" s="1"/>
  <c r="D3304" i="4" s="1"/>
  <c r="B3305" i="4"/>
  <c r="B3306" i="4"/>
  <c r="C3306" i="4" s="1"/>
  <c r="D3306" i="4" s="1"/>
  <c r="B3307" i="4"/>
  <c r="C3307" i="4" s="1"/>
  <c r="D3307" i="4" s="1"/>
  <c r="B3308" i="4"/>
  <c r="C3308" i="4" s="1"/>
  <c r="D3308" i="4" s="1"/>
  <c r="B3309" i="4"/>
  <c r="B3310" i="4"/>
  <c r="B3311" i="4"/>
  <c r="B3312" i="4"/>
  <c r="B3313" i="4"/>
  <c r="B3314" i="4"/>
  <c r="C3314" i="4" s="1"/>
  <c r="D3314" i="4" s="1"/>
  <c r="B3315" i="4"/>
  <c r="C3315" i="4" s="1"/>
  <c r="D3315" i="4" s="1"/>
  <c r="B3316" i="4"/>
  <c r="C3316" i="4" s="1"/>
  <c r="D3316" i="4" s="1"/>
  <c r="B3317" i="4"/>
  <c r="B3318" i="4"/>
  <c r="C3318" i="4" s="1"/>
  <c r="D3318" i="4" s="1"/>
  <c r="B3319" i="4"/>
  <c r="C3319" i="4" s="1"/>
  <c r="D3319" i="4" s="1"/>
  <c r="B3320" i="4"/>
  <c r="C3320" i="4" s="1"/>
  <c r="D3320" i="4" s="1"/>
  <c r="B3321" i="4"/>
  <c r="B3322" i="4"/>
  <c r="B3323" i="4"/>
  <c r="B3324" i="4"/>
  <c r="B3325" i="4"/>
  <c r="B3326" i="4"/>
  <c r="C3326" i="4" s="1"/>
  <c r="D3326" i="4" s="1"/>
  <c r="B3327" i="4"/>
  <c r="C3327" i="4" s="1"/>
  <c r="D3327" i="4" s="1"/>
  <c r="B3328" i="4"/>
  <c r="C3328" i="4" s="1"/>
  <c r="D3328" i="4" s="1"/>
  <c r="B3329" i="4"/>
  <c r="B3330" i="4"/>
  <c r="C3330" i="4" s="1"/>
  <c r="D3330" i="4" s="1"/>
  <c r="B3331" i="4"/>
  <c r="C3331" i="4" s="1"/>
  <c r="D3331" i="4" s="1"/>
  <c r="B3332" i="4"/>
  <c r="C3332" i="4" s="1"/>
  <c r="D3332" i="4" s="1"/>
  <c r="B3333" i="4"/>
  <c r="B3334" i="4"/>
  <c r="B3335" i="4"/>
  <c r="B3336" i="4"/>
  <c r="B3337" i="4"/>
  <c r="B3338" i="4"/>
  <c r="C3338" i="4" s="1"/>
  <c r="D3338" i="4" s="1"/>
  <c r="B3339" i="4"/>
  <c r="C3339" i="4" s="1"/>
  <c r="D3339" i="4" s="1"/>
  <c r="B3340" i="4"/>
  <c r="C3340" i="4" s="1"/>
  <c r="D3340" i="4" s="1"/>
  <c r="B3341" i="4"/>
  <c r="B3342" i="4"/>
  <c r="C3342" i="4" s="1"/>
  <c r="D3342" i="4" s="1"/>
  <c r="B3343" i="4"/>
  <c r="C3343" i="4" s="1"/>
  <c r="D3343" i="4" s="1"/>
  <c r="B3344" i="4"/>
  <c r="C3344" i="4" s="1"/>
  <c r="D3344" i="4" s="1"/>
  <c r="B3345" i="4"/>
  <c r="B3346" i="4"/>
  <c r="B3347" i="4"/>
  <c r="B3348" i="4"/>
  <c r="B3349" i="4"/>
  <c r="B3350" i="4"/>
  <c r="C3350" i="4" s="1"/>
  <c r="D3350" i="4" s="1"/>
  <c r="B3351" i="4"/>
  <c r="C3351" i="4" s="1"/>
  <c r="D3351" i="4" s="1"/>
  <c r="B3352" i="4"/>
  <c r="C3352" i="4" s="1"/>
  <c r="D3352" i="4" s="1"/>
  <c r="B3353" i="4"/>
  <c r="B3354" i="4"/>
  <c r="C3354" i="4" s="1"/>
  <c r="D3354" i="4" s="1"/>
  <c r="B3355" i="4"/>
  <c r="C3355" i="4" s="1"/>
  <c r="D3355" i="4" s="1"/>
  <c r="B3356" i="4"/>
  <c r="C3356" i="4" s="1"/>
  <c r="D3356" i="4" s="1"/>
  <c r="B3357" i="4"/>
  <c r="B3358" i="4"/>
  <c r="B3359" i="4"/>
  <c r="B3360" i="4"/>
  <c r="B3361" i="4"/>
  <c r="B3362" i="4"/>
  <c r="C3362" i="4" s="1"/>
  <c r="D3362" i="4" s="1"/>
  <c r="B3363" i="4"/>
  <c r="C3363" i="4" s="1"/>
  <c r="D3363" i="4" s="1"/>
  <c r="B3364" i="4"/>
  <c r="C3364" i="4" s="1"/>
  <c r="D3364" i="4" s="1"/>
  <c r="B3365" i="4"/>
  <c r="B3366" i="4"/>
  <c r="C3366" i="4" s="1"/>
  <c r="D3366" i="4" s="1"/>
  <c r="B3367" i="4"/>
  <c r="C3367" i="4" s="1"/>
  <c r="D3367" i="4" s="1"/>
  <c r="B3368" i="4"/>
  <c r="C3368" i="4" s="1"/>
  <c r="D3368" i="4" s="1"/>
  <c r="B3369" i="4"/>
  <c r="B3370" i="4"/>
  <c r="B3371" i="4"/>
  <c r="B3372" i="4"/>
  <c r="B3373" i="4"/>
  <c r="B3374" i="4"/>
  <c r="C3374" i="4" s="1"/>
  <c r="D3374" i="4" s="1"/>
  <c r="B3375" i="4"/>
  <c r="C3375" i="4" s="1"/>
  <c r="D3375" i="4" s="1"/>
  <c r="B3376" i="4"/>
  <c r="C3376" i="4" s="1"/>
  <c r="D3376" i="4" s="1"/>
  <c r="B3377" i="4"/>
  <c r="B3378" i="4"/>
  <c r="C3378" i="4" s="1"/>
  <c r="D3378" i="4" s="1"/>
  <c r="B3379" i="4"/>
  <c r="C3379" i="4" s="1"/>
  <c r="D3379" i="4" s="1"/>
  <c r="B3380" i="4"/>
  <c r="C3380" i="4" s="1"/>
  <c r="D3380" i="4" s="1"/>
  <c r="B3381" i="4"/>
  <c r="B3382" i="4"/>
  <c r="B3383" i="4"/>
  <c r="B3384" i="4"/>
  <c r="B3385" i="4"/>
  <c r="B3386" i="4"/>
  <c r="C3386" i="4" s="1"/>
  <c r="D3386" i="4" s="1"/>
  <c r="B3387" i="4"/>
  <c r="C3387" i="4" s="1"/>
  <c r="D3387" i="4" s="1"/>
  <c r="B3388" i="4"/>
  <c r="C3388" i="4" s="1"/>
  <c r="D3388" i="4" s="1"/>
  <c r="B3389" i="4"/>
  <c r="B3390" i="4"/>
  <c r="C3390" i="4" s="1"/>
  <c r="D3390" i="4" s="1"/>
  <c r="B3391" i="4"/>
  <c r="C3391" i="4" s="1"/>
  <c r="D3391" i="4" s="1"/>
  <c r="B3392" i="4"/>
  <c r="C3392" i="4" s="1"/>
  <c r="D3392" i="4" s="1"/>
  <c r="B3393" i="4"/>
  <c r="B3394" i="4"/>
  <c r="B3395" i="4"/>
  <c r="B3396" i="4"/>
  <c r="B3397" i="4"/>
  <c r="B3398" i="4"/>
  <c r="C3398" i="4" s="1"/>
  <c r="D3398" i="4" s="1"/>
  <c r="B3399" i="4"/>
  <c r="C3399" i="4" s="1"/>
  <c r="D3399" i="4" s="1"/>
  <c r="B3400" i="4"/>
  <c r="C3400" i="4" s="1"/>
  <c r="D3400" i="4" s="1"/>
  <c r="B3401" i="4"/>
  <c r="B3402" i="4"/>
  <c r="C3402" i="4" s="1"/>
  <c r="D3402" i="4" s="1"/>
  <c r="B3403" i="4"/>
  <c r="C3403" i="4" s="1"/>
  <c r="D3403" i="4" s="1"/>
  <c r="B3404" i="4"/>
  <c r="C3404" i="4" s="1"/>
  <c r="D3404" i="4" s="1"/>
  <c r="B3405" i="4"/>
  <c r="B3406" i="4"/>
  <c r="B3407" i="4"/>
  <c r="B3408" i="4"/>
  <c r="B3409" i="4"/>
  <c r="B3410" i="4"/>
  <c r="C3410" i="4" s="1"/>
  <c r="D3410" i="4" s="1"/>
  <c r="B3411" i="4"/>
  <c r="C3411" i="4" s="1"/>
  <c r="D3411" i="4" s="1"/>
  <c r="B3412" i="4"/>
  <c r="C3412" i="4" s="1"/>
  <c r="D3412" i="4" s="1"/>
  <c r="B3413" i="4"/>
  <c r="B3414" i="4"/>
  <c r="C3414" i="4" s="1"/>
  <c r="D3414" i="4" s="1"/>
  <c r="B3415" i="4"/>
  <c r="C3415" i="4" s="1"/>
  <c r="D3415" i="4" s="1"/>
  <c r="B3416" i="4"/>
  <c r="C3416" i="4" s="1"/>
  <c r="D3416" i="4" s="1"/>
  <c r="B3417" i="4"/>
  <c r="B3418" i="4"/>
  <c r="B3419" i="4"/>
  <c r="B3420" i="4"/>
  <c r="B3421" i="4"/>
  <c r="B3422" i="4"/>
  <c r="C3422" i="4" s="1"/>
  <c r="D3422" i="4" s="1"/>
  <c r="B3423" i="4"/>
  <c r="C3423" i="4" s="1"/>
  <c r="D3423" i="4" s="1"/>
  <c r="B3424" i="4"/>
  <c r="C3424" i="4" s="1"/>
  <c r="D3424" i="4" s="1"/>
  <c r="B3425" i="4"/>
  <c r="B3426" i="4"/>
  <c r="C3426" i="4" s="1"/>
  <c r="D3426" i="4" s="1"/>
  <c r="B3427" i="4"/>
  <c r="C3427" i="4" s="1"/>
  <c r="D3427" i="4" s="1"/>
  <c r="B3428" i="4"/>
  <c r="C3428" i="4" s="1"/>
  <c r="D3428" i="4" s="1"/>
  <c r="B3429" i="4"/>
  <c r="B3430" i="4"/>
  <c r="B3431" i="4"/>
  <c r="B3432" i="4"/>
  <c r="B3433" i="4"/>
  <c r="B3434" i="4"/>
  <c r="C3434" i="4" s="1"/>
  <c r="D3434" i="4" s="1"/>
  <c r="B3435" i="4"/>
  <c r="C3435" i="4" s="1"/>
  <c r="D3435" i="4" s="1"/>
  <c r="B3436" i="4"/>
  <c r="C3436" i="4" s="1"/>
  <c r="D3436" i="4" s="1"/>
  <c r="B3437" i="4"/>
  <c r="B3438" i="4"/>
  <c r="C3438" i="4" s="1"/>
  <c r="D3438" i="4" s="1"/>
  <c r="B3439" i="4"/>
  <c r="C3439" i="4" s="1"/>
  <c r="D3439" i="4" s="1"/>
  <c r="B3440" i="4"/>
  <c r="C3440" i="4" s="1"/>
  <c r="D3440" i="4" s="1"/>
  <c r="B3441" i="4"/>
  <c r="B3442" i="4"/>
  <c r="B3443" i="4"/>
  <c r="B3444" i="4"/>
  <c r="B3445" i="4"/>
  <c r="B3446" i="4"/>
  <c r="C3446" i="4" s="1"/>
  <c r="D3446" i="4" s="1"/>
  <c r="B3447" i="4"/>
  <c r="C3447" i="4" s="1"/>
  <c r="D3447" i="4" s="1"/>
  <c r="B3448" i="4"/>
  <c r="C3448" i="4" s="1"/>
  <c r="D3448" i="4" s="1"/>
  <c r="B3449" i="4"/>
  <c r="B3450" i="4"/>
  <c r="C3450" i="4" s="1"/>
  <c r="D3450" i="4" s="1"/>
  <c r="B3451" i="4"/>
  <c r="C3451" i="4" s="1"/>
  <c r="D3451" i="4" s="1"/>
  <c r="B3452" i="4"/>
  <c r="C3452" i="4" s="1"/>
  <c r="D3452" i="4" s="1"/>
  <c r="B3453" i="4"/>
  <c r="B3454" i="4"/>
  <c r="B3455" i="4"/>
  <c r="B3456" i="4"/>
  <c r="B3457" i="4"/>
  <c r="B3458" i="4"/>
  <c r="C3458" i="4" s="1"/>
  <c r="D3458" i="4" s="1"/>
  <c r="B3459" i="4"/>
  <c r="C3459" i="4" s="1"/>
  <c r="D3459" i="4" s="1"/>
  <c r="B3460" i="4"/>
  <c r="C3460" i="4" s="1"/>
  <c r="D3460" i="4" s="1"/>
  <c r="B3461" i="4"/>
  <c r="B3462" i="4"/>
  <c r="C3462" i="4" s="1"/>
  <c r="D3462" i="4" s="1"/>
  <c r="B3463" i="4"/>
  <c r="C3463" i="4" s="1"/>
  <c r="D3463" i="4" s="1"/>
  <c r="B3464" i="4"/>
  <c r="C3464" i="4" s="1"/>
  <c r="D3464" i="4" s="1"/>
  <c r="B3465" i="4"/>
  <c r="B3466" i="4"/>
  <c r="B3467" i="4"/>
  <c r="B3468" i="4"/>
  <c r="B3469" i="4"/>
  <c r="B3470" i="4"/>
  <c r="C3470" i="4" s="1"/>
  <c r="D3470" i="4" s="1"/>
  <c r="B3471" i="4"/>
  <c r="C3471" i="4" s="1"/>
  <c r="D3471" i="4" s="1"/>
  <c r="B3472" i="4"/>
  <c r="C3472" i="4" s="1"/>
  <c r="D3472" i="4" s="1"/>
  <c r="B3473" i="4"/>
  <c r="B3474" i="4"/>
  <c r="C3474" i="4" s="1"/>
  <c r="D3474" i="4" s="1"/>
  <c r="B3475" i="4"/>
  <c r="C3475" i="4" s="1"/>
  <c r="D3475" i="4" s="1"/>
  <c r="B3476" i="4"/>
  <c r="C3476" i="4" s="1"/>
  <c r="D3476" i="4" s="1"/>
  <c r="B3477" i="4"/>
  <c r="B3478" i="4"/>
  <c r="B3479" i="4"/>
  <c r="B3480" i="4"/>
  <c r="B3481" i="4"/>
  <c r="B3482" i="4"/>
  <c r="C3482" i="4" s="1"/>
  <c r="D3482" i="4" s="1"/>
  <c r="B3483" i="4"/>
  <c r="C3483" i="4" s="1"/>
  <c r="D3483" i="4" s="1"/>
  <c r="B3484" i="4"/>
  <c r="C3484" i="4" s="1"/>
  <c r="D3484" i="4" s="1"/>
  <c r="B3485" i="4"/>
  <c r="B3486" i="4"/>
  <c r="C3486" i="4" s="1"/>
  <c r="D3486" i="4" s="1"/>
  <c r="B3487" i="4"/>
  <c r="C3487" i="4" s="1"/>
  <c r="D3487" i="4" s="1"/>
  <c r="B3488" i="4"/>
  <c r="C3488" i="4" s="1"/>
  <c r="D3488" i="4" s="1"/>
  <c r="B3489" i="4"/>
  <c r="B3490" i="4"/>
  <c r="B3491" i="4"/>
  <c r="B3492" i="4"/>
  <c r="B3493" i="4"/>
  <c r="B3494" i="4"/>
  <c r="C3494" i="4" s="1"/>
  <c r="D3494" i="4" s="1"/>
  <c r="B3495" i="4"/>
  <c r="C3495" i="4" s="1"/>
  <c r="D3495" i="4" s="1"/>
  <c r="B3496" i="4"/>
  <c r="C3496" i="4" s="1"/>
  <c r="D3496" i="4" s="1"/>
  <c r="B3497" i="4"/>
  <c r="B3498" i="4"/>
  <c r="C3498" i="4" s="1"/>
  <c r="D3498" i="4" s="1"/>
  <c r="B3499" i="4"/>
  <c r="C3499" i="4" s="1"/>
  <c r="D3499" i="4" s="1"/>
  <c r="B3500" i="4"/>
  <c r="C3500" i="4" s="1"/>
  <c r="D3500" i="4" s="1"/>
  <c r="B3501" i="4"/>
  <c r="B3502" i="4"/>
  <c r="B3503" i="4"/>
  <c r="B3504" i="4"/>
  <c r="B3505" i="4"/>
  <c r="B3506" i="4"/>
  <c r="C3506" i="4" s="1"/>
  <c r="D3506" i="4" s="1"/>
  <c r="B3507" i="4"/>
  <c r="C3507" i="4" s="1"/>
  <c r="D3507" i="4" s="1"/>
  <c r="B3508" i="4"/>
  <c r="C3508" i="4" s="1"/>
  <c r="D3508" i="4" s="1"/>
  <c r="B3509" i="4"/>
  <c r="B3510" i="4"/>
  <c r="C3510" i="4" s="1"/>
  <c r="D3510" i="4" s="1"/>
  <c r="B3511" i="4"/>
  <c r="C3511" i="4" s="1"/>
  <c r="D3511" i="4" s="1"/>
  <c r="B3512" i="4"/>
  <c r="C3512" i="4" s="1"/>
  <c r="D3512" i="4" s="1"/>
  <c r="B3513" i="4"/>
  <c r="B3514" i="4"/>
  <c r="B3515" i="4"/>
  <c r="B3516" i="4"/>
  <c r="B3517" i="4"/>
  <c r="B3518" i="4"/>
  <c r="C3518" i="4" s="1"/>
  <c r="D3518" i="4" s="1"/>
  <c r="B3519" i="4"/>
  <c r="C3519" i="4" s="1"/>
  <c r="D3519" i="4" s="1"/>
  <c r="B3520" i="4"/>
  <c r="C3520" i="4" s="1"/>
  <c r="D3520" i="4" s="1"/>
  <c r="B3521" i="4"/>
  <c r="B3522" i="4"/>
  <c r="C3522" i="4" s="1"/>
  <c r="D3522" i="4" s="1"/>
  <c r="B3523" i="4"/>
  <c r="C3523" i="4" s="1"/>
  <c r="D3523" i="4" s="1"/>
  <c r="B3524" i="4"/>
  <c r="C3524" i="4" s="1"/>
  <c r="D3524" i="4" s="1"/>
  <c r="B3525" i="4"/>
  <c r="B3526" i="4"/>
  <c r="B3527" i="4"/>
  <c r="B3528" i="4"/>
  <c r="B3529" i="4"/>
  <c r="B3530" i="4"/>
  <c r="C3530" i="4" s="1"/>
  <c r="D3530" i="4" s="1"/>
  <c r="B3531" i="4"/>
  <c r="C3531" i="4" s="1"/>
  <c r="D3531" i="4" s="1"/>
  <c r="B3532" i="4"/>
  <c r="C3532" i="4" s="1"/>
  <c r="D3532" i="4" s="1"/>
  <c r="B3533" i="4"/>
  <c r="B3534" i="4"/>
  <c r="C3534" i="4" s="1"/>
  <c r="D3534" i="4" s="1"/>
  <c r="B3535" i="4"/>
  <c r="C3535" i="4" s="1"/>
  <c r="D3535" i="4" s="1"/>
  <c r="B3536" i="4"/>
  <c r="C3536" i="4" s="1"/>
  <c r="D3536" i="4" s="1"/>
  <c r="B3537" i="4"/>
  <c r="B3538" i="4"/>
  <c r="B3539" i="4"/>
  <c r="B3540" i="4"/>
  <c r="B3541" i="4"/>
  <c r="B3542" i="4"/>
  <c r="C3542" i="4" s="1"/>
  <c r="D3542" i="4" s="1"/>
  <c r="B3543" i="4"/>
  <c r="C3543" i="4" s="1"/>
  <c r="D3543" i="4" s="1"/>
  <c r="B3544" i="4"/>
  <c r="C3544" i="4" s="1"/>
  <c r="D3544" i="4" s="1"/>
  <c r="B3545" i="4"/>
  <c r="B3546" i="4"/>
  <c r="C3546" i="4" s="1"/>
  <c r="D3546" i="4" s="1"/>
  <c r="B3547" i="4"/>
  <c r="C3547" i="4" s="1"/>
  <c r="D3547" i="4" s="1"/>
  <c r="B3548" i="4"/>
  <c r="C3548" i="4" s="1"/>
  <c r="D3548" i="4" s="1"/>
  <c r="B3549" i="4"/>
  <c r="B3550" i="4"/>
  <c r="B3551" i="4"/>
  <c r="B3552" i="4"/>
  <c r="B3553" i="4"/>
  <c r="B3554" i="4"/>
  <c r="C3554" i="4" s="1"/>
  <c r="D3554" i="4" s="1"/>
  <c r="B3555" i="4"/>
  <c r="C3555" i="4" s="1"/>
  <c r="D3555" i="4" s="1"/>
  <c r="B3556" i="4"/>
  <c r="C3556" i="4" s="1"/>
  <c r="D3556" i="4" s="1"/>
  <c r="B3557" i="4"/>
  <c r="B3558" i="4"/>
  <c r="C3558" i="4" s="1"/>
  <c r="D3558" i="4" s="1"/>
  <c r="B3559" i="4"/>
  <c r="C3559" i="4" s="1"/>
  <c r="D3559" i="4" s="1"/>
  <c r="B3560" i="4"/>
  <c r="C3560" i="4" s="1"/>
  <c r="D3560" i="4" s="1"/>
  <c r="B3561" i="4"/>
  <c r="B3562" i="4"/>
  <c r="B3563" i="4"/>
  <c r="B3564" i="4"/>
  <c r="B3565" i="4"/>
  <c r="B3566" i="4"/>
  <c r="C3566" i="4" s="1"/>
  <c r="D3566" i="4" s="1"/>
  <c r="B3567" i="4"/>
  <c r="C3567" i="4" s="1"/>
  <c r="D3567" i="4" s="1"/>
  <c r="B3568" i="4"/>
  <c r="C3568" i="4" s="1"/>
  <c r="D3568" i="4" s="1"/>
  <c r="B3569" i="4"/>
  <c r="B3570" i="4"/>
  <c r="C3570" i="4" s="1"/>
  <c r="D3570" i="4" s="1"/>
  <c r="B3571" i="4"/>
  <c r="C3571" i="4" s="1"/>
  <c r="D3571" i="4" s="1"/>
  <c r="B3572" i="4"/>
  <c r="C3572" i="4" s="1"/>
  <c r="D3572" i="4" s="1"/>
  <c r="B3573" i="4"/>
  <c r="B3574" i="4"/>
  <c r="B3575" i="4"/>
  <c r="B3576" i="4"/>
  <c r="B3577" i="4"/>
  <c r="B3578" i="4"/>
  <c r="C3578" i="4" s="1"/>
  <c r="D3578" i="4" s="1"/>
  <c r="B3579" i="4"/>
  <c r="C3579" i="4" s="1"/>
  <c r="D3579" i="4" s="1"/>
  <c r="B3580" i="4"/>
  <c r="C3580" i="4" s="1"/>
  <c r="D3580" i="4" s="1"/>
  <c r="B3581" i="4"/>
  <c r="B3582" i="4"/>
  <c r="C3582" i="4" s="1"/>
  <c r="D3582" i="4" s="1"/>
  <c r="B3583" i="4"/>
  <c r="C3583" i="4" s="1"/>
  <c r="D3583" i="4" s="1"/>
  <c r="B3584" i="4"/>
  <c r="C3584" i="4" s="1"/>
  <c r="D3584" i="4" s="1"/>
  <c r="B3585" i="4"/>
  <c r="B3586" i="4"/>
  <c r="B3587" i="4"/>
  <c r="B3588" i="4"/>
  <c r="B3589" i="4"/>
  <c r="B3590" i="4"/>
  <c r="C3590" i="4" s="1"/>
  <c r="D3590" i="4" s="1"/>
  <c r="B3591" i="4"/>
  <c r="C3591" i="4" s="1"/>
  <c r="D3591" i="4" s="1"/>
  <c r="B3592" i="4"/>
  <c r="C3592" i="4" s="1"/>
  <c r="D3592" i="4" s="1"/>
  <c r="B3593" i="4"/>
  <c r="B3594" i="4"/>
  <c r="C3594" i="4" s="1"/>
  <c r="D3594" i="4" s="1"/>
  <c r="B3595" i="4"/>
  <c r="C3595" i="4" s="1"/>
  <c r="D3595" i="4" s="1"/>
  <c r="B3596" i="4"/>
  <c r="C3596" i="4" s="1"/>
  <c r="D3596" i="4" s="1"/>
  <c r="B3597" i="4"/>
  <c r="B3598" i="4"/>
  <c r="B3599" i="4"/>
  <c r="B3600" i="4"/>
  <c r="B3601" i="4"/>
  <c r="B3602" i="4"/>
  <c r="C3602" i="4" s="1"/>
  <c r="D3602" i="4" s="1"/>
  <c r="B3603" i="4"/>
  <c r="C3603" i="4" s="1"/>
  <c r="D3603" i="4" s="1"/>
  <c r="B3604" i="4"/>
  <c r="C3604" i="4" s="1"/>
  <c r="D3604" i="4" s="1"/>
  <c r="B3605" i="4"/>
  <c r="B3606" i="4"/>
  <c r="C3606" i="4" s="1"/>
  <c r="D3606" i="4" s="1"/>
  <c r="B3607" i="4"/>
  <c r="C3607" i="4" s="1"/>
  <c r="D3607" i="4" s="1"/>
  <c r="B3608" i="4"/>
  <c r="C3608" i="4" s="1"/>
  <c r="D3608" i="4" s="1"/>
  <c r="B3609" i="4"/>
  <c r="B3610" i="4"/>
  <c r="B3611" i="4"/>
  <c r="B3612" i="4"/>
  <c r="B3613" i="4"/>
  <c r="B3614" i="4"/>
  <c r="C3614" i="4" s="1"/>
  <c r="D3614" i="4" s="1"/>
  <c r="B3615" i="4"/>
  <c r="C3615" i="4" s="1"/>
  <c r="D3615" i="4" s="1"/>
  <c r="B3616" i="4"/>
  <c r="C3616" i="4" s="1"/>
  <c r="D3616" i="4" s="1"/>
  <c r="B3617" i="4"/>
  <c r="B3618" i="4"/>
  <c r="C3618" i="4" s="1"/>
  <c r="D3618" i="4" s="1"/>
  <c r="B3619" i="4"/>
  <c r="C3619" i="4" s="1"/>
  <c r="D3619" i="4" s="1"/>
  <c r="B3620" i="4"/>
  <c r="C3620" i="4" s="1"/>
  <c r="D3620" i="4" s="1"/>
  <c r="B3621" i="4"/>
  <c r="B3622" i="4"/>
  <c r="B3623" i="4"/>
  <c r="B3624" i="4"/>
  <c r="B3625" i="4"/>
  <c r="B3626" i="4"/>
  <c r="C3626" i="4" s="1"/>
  <c r="D3626" i="4" s="1"/>
  <c r="B3627" i="4"/>
  <c r="C3627" i="4" s="1"/>
  <c r="D3627" i="4" s="1"/>
  <c r="B3628" i="4"/>
  <c r="C3628" i="4" s="1"/>
  <c r="D3628" i="4" s="1"/>
  <c r="B3629" i="4"/>
  <c r="B3630" i="4"/>
  <c r="C3630" i="4" s="1"/>
  <c r="D3630" i="4" s="1"/>
  <c r="B3631" i="4"/>
  <c r="C3631" i="4" s="1"/>
  <c r="D3631" i="4" s="1"/>
  <c r="B3632" i="4"/>
  <c r="C3632" i="4" s="1"/>
  <c r="D3632" i="4" s="1"/>
  <c r="B3633" i="4"/>
  <c r="B3634" i="4"/>
  <c r="B3635" i="4"/>
  <c r="B3636" i="4"/>
  <c r="B3637" i="4"/>
  <c r="B3638" i="4"/>
  <c r="C3638" i="4" s="1"/>
  <c r="D3638" i="4" s="1"/>
  <c r="B3639" i="4"/>
  <c r="C3639" i="4" s="1"/>
  <c r="D3639" i="4" s="1"/>
  <c r="B3640" i="4"/>
  <c r="C3640" i="4" s="1"/>
  <c r="D3640" i="4" s="1"/>
  <c r="B3641" i="4"/>
  <c r="B3642" i="4"/>
  <c r="C3642" i="4" s="1"/>
  <c r="D3642" i="4" s="1"/>
  <c r="B3643" i="4"/>
  <c r="C3643" i="4" s="1"/>
  <c r="D3643" i="4" s="1"/>
  <c r="B3644" i="4"/>
  <c r="C3644" i="4" s="1"/>
  <c r="D3644" i="4" s="1"/>
  <c r="B3645" i="4"/>
  <c r="B3646" i="4"/>
  <c r="B3647" i="4"/>
  <c r="B3648" i="4"/>
  <c r="B3649" i="4"/>
  <c r="B3650" i="4"/>
  <c r="C3650" i="4" s="1"/>
  <c r="D3650" i="4" s="1"/>
  <c r="B3651" i="4"/>
  <c r="C3651" i="4" s="1"/>
  <c r="D3651" i="4" s="1"/>
  <c r="B3652" i="4"/>
  <c r="C3652" i="4" s="1"/>
  <c r="D3652" i="4" s="1"/>
  <c r="B3653" i="4"/>
  <c r="B3654" i="4"/>
  <c r="C3654" i="4" s="1"/>
  <c r="D3654" i="4" s="1"/>
  <c r="B3655" i="4"/>
  <c r="C3655" i="4" s="1"/>
  <c r="D3655" i="4" s="1"/>
  <c r="B3656" i="4"/>
  <c r="C3656" i="4" s="1"/>
  <c r="D3656" i="4" s="1"/>
  <c r="B3657" i="4"/>
  <c r="B3658" i="4"/>
  <c r="B3659" i="4"/>
  <c r="B3660" i="4"/>
  <c r="B3661" i="4"/>
  <c r="B3662" i="4"/>
  <c r="C3662" i="4" s="1"/>
  <c r="D3662" i="4" s="1"/>
  <c r="B3663" i="4"/>
  <c r="C3663" i="4" s="1"/>
  <c r="D3663" i="4" s="1"/>
  <c r="B3664" i="4"/>
  <c r="C3664" i="4" s="1"/>
  <c r="D3664" i="4" s="1"/>
  <c r="B3665" i="4"/>
  <c r="B3666" i="4"/>
  <c r="C3666" i="4" s="1"/>
  <c r="D3666" i="4" s="1"/>
  <c r="B3667" i="4"/>
  <c r="C3667" i="4" s="1"/>
  <c r="D3667" i="4" s="1"/>
  <c r="B3668" i="4"/>
  <c r="C3668" i="4" s="1"/>
  <c r="D3668" i="4" s="1"/>
  <c r="B3669" i="4"/>
  <c r="B3670" i="4"/>
  <c r="B3671" i="4"/>
  <c r="B3672" i="4"/>
  <c r="B3673" i="4"/>
  <c r="B3674" i="4"/>
  <c r="C3674" i="4" s="1"/>
  <c r="D3674" i="4" s="1"/>
  <c r="B3675" i="4"/>
  <c r="C3675" i="4" s="1"/>
  <c r="D3675" i="4" s="1"/>
  <c r="B3676" i="4"/>
  <c r="C3676" i="4" s="1"/>
  <c r="D3676" i="4" s="1"/>
  <c r="B3677" i="4"/>
  <c r="B3678" i="4"/>
  <c r="C3678" i="4" s="1"/>
  <c r="D3678" i="4" s="1"/>
  <c r="B3679" i="4"/>
  <c r="C3679" i="4" s="1"/>
  <c r="D3679" i="4" s="1"/>
  <c r="B3680" i="4"/>
  <c r="C3680" i="4" s="1"/>
  <c r="D3680" i="4" s="1"/>
  <c r="B3681" i="4"/>
  <c r="B3682" i="4"/>
  <c r="B3683" i="4"/>
  <c r="B3684" i="4"/>
  <c r="B3685" i="4"/>
  <c r="B3686" i="4"/>
  <c r="C3686" i="4" s="1"/>
  <c r="D3686" i="4" s="1"/>
  <c r="B3687" i="4"/>
  <c r="C3687" i="4" s="1"/>
  <c r="D3687" i="4" s="1"/>
  <c r="B3688" i="4"/>
  <c r="C3688" i="4" s="1"/>
  <c r="D3688" i="4" s="1"/>
  <c r="B3689" i="4"/>
  <c r="B3690" i="4"/>
  <c r="C3690" i="4" s="1"/>
  <c r="D3690" i="4" s="1"/>
  <c r="B3691" i="4"/>
  <c r="C3691" i="4" s="1"/>
  <c r="D3691" i="4" s="1"/>
  <c r="B3692" i="4"/>
  <c r="C3692" i="4" s="1"/>
  <c r="D3692" i="4" s="1"/>
  <c r="B3693" i="4"/>
  <c r="B3694" i="4"/>
  <c r="B3695" i="4"/>
  <c r="B3696" i="4"/>
  <c r="B3697" i="4"/>
  <c r="B3698" i="4"/>
  <c r="C3698" i="4" s="1"/>
  <c r="D3698" i="4" s="1"/>
  <c r="B3699" i="4"/>
  <c r="C3699" i="4" s="1"/>
  <c r="D3699" i="4" s="1"/>
  <c r="B3700" i="4"/>
  <c r="C3700" i="4" s="1"/>
  <c r="D3700" i="4" s="1"/>
  <c r="B3701" i="4"/>
  <c r="B3702" i="4"/>
  <c r="C3702" i="4" s="1"/>
  <c r="D3702" i="4" s="1"/>
  <c r="B3703" i="4"/>
  <c r="C3703" i="4" s="1"/>
  <c r="D3703" i="4" s="1"/>
  <c r="B3704" i="4"/>
  <c r="C3704" i="4" s="1"/>
  <c r="D3704" i="4" s="1"/>
  <c r="B3705" i="4"/>
  <c r="B3706" i="4"/>
  <c r="B3707" i="4"/>
  <c r="B3708" i="4"/>
  <c r="B3709" i="4"/>
  <c r="B3710" i="4"/>
  <c r="C3710" i="4" s="1"/>
  <c r="D3710" i="4" s="1"/>
  <c r="B3711" i="4"/>
  <c r="C3711" i="4" s="1"/>
  <c r="D3711" i="4" s="1"/>
  <c r="B3712" i="4"/>
  <c r="C3712" i="4" s="1"/>
  <c r="D3712" i="4" s="1"/>
  <c r="B3713" i="4"/>
  <c r="B3714" i="4"/>
  <c r="C3714" i="4" s="1"/>
  <c r="D3714" i="4" s="1"/>
  <c r="B3715" i="4"/>
  <c r="C3715" i="4" s="1"/>
  <c r="D3715" i="4" s="1"/>
  <c r="B3716" i="4"/>
  <c r="C3716" i="4" s="1"/>
  <c r="D3716" i="4" s="1"/>
  <c r="B3717" i="4"/>
  <c r="B3718" i="4"/>
  <c r="B3719" i="4"/>
  <c r="B3720" i="4"/>
  <c r="B3721" i="4"/>
  <c r="B3722" i="4"/>
  <c r="C3722" i="4" s="1"/>
  <c r="D3722" i="4" s="1"/>
  <c r="B3723" i="4"/>
  <c r="C3723" i="4" s="1"/>
  <c r="D3723" i="4" s="1"/>
  <c r="B3724" i="4"/>
  <c r="C3724" i="4" s="1"/>
  <c r="D3724" i="4" s="1"/>
  <c r="B3725" i="4"/>
  <c r="B3726" i="4"/>
  <c r="C3726" i="4" s="1"/>
  <c r="D3726" i="4" s="1"/>
  <c r="B3727" i="4"/>
  <c r="C3727" i="4" s="1"/>
  <c r="D3727" i="4" s="1"/>
  <c r="B3728" i="4"/>
  <c r="C3728" i="4" s="1"/>
  <c r="D3728" i="4" s="1"/>
  <c r="B3729" i="4"/>
  <c r="B3730" i="4"/>
  <c r="B3731" i="4"/>
  <c r="B3732" i="4"/>
  <c r="B3733" i="4"/>
  <c r="B3734" i="4"/>
  <c r="C3734" i="4" s="1"/>
  <c r="D3734" i="4" s="1"/>
  <c r="B3735" i="4"/>
  <c r="C3735" i="4" s="1"/>
  <c r="D3735" i="4" s="1"/>
  <c r="B3736" i="4"/>
  <c r="C3736" i="4" s="1"/>
  <c r="D3736" i="4" s="1"/>
  <c r="B3737" i="4"/>
  <c r="B3738" i="4"/>
  <c r="C3738" i="4" s="1"/>
  <c r="D3738" i="4" s="1"/>
  <c r="B3739" i="4"/>
  <c r="C3739" i="4" s="1"/>
  <c r="D3739" i="4" s="1"/>
  <c r="B3740" i="4"/>
  <c r="C3740" i="4" s="1"/>
  <c r="D3740" i="4" s="1"/>
  <c r="B3741" i="4"/>
  <c r="B3742" i="4"/>
  <c r="B3743" i="4"/>
  <c r="B3744" i="4"/>
  <c r="B3745" i="4"/>
  <c r="B3746" i="4"/>
  <c r="C3746" i="4" s="1"/>
  <c r="D3746" i="4" s="1"/>
  <c r="B3747" i="4"/>
  <c r="C3747" i="4" s="1"/>
  <c r="D3747" i="4" s="1"/>
  <c r="B3748" i="4"/>
  <c r="C3748" i="4" s="1"/>
  <c r="D3748" i="4" s="1"/>
  <c r="B3749" i="4"/>
  <c r="B3750" i="4"/>
  <c r="C3750" i="4" s="1"/>
  <c r="D3750" i="4" s="1"/>
  <c r="B3751" i="4"/>
  <c r="C3751" i="4" s="1"/>
  <c r="D3751" i="4" s="1"/>
  <c r="B3752" i="4"/>
  <c r="C3752" i="4" s="1"/>
  <c r="D3752" i="4" s="1"/>
  <c r="B3753" i="4"/>
  <c r="B3754" i="4"/>
  <c r="B3755" i="4"/>
  <c r="B3756" i="4"/>
  <c r="B3757" i="4"/>
  <c r="B3758" i="4"/>
  <c r="C3758" i="4" s="1"/>
  <c r="D3758" i="4" s="1"/>
  <c r="B3759" i="4"/>
  <c r="C3759" i="4" s="1"/>
  <c r="D3759" i="4" s="1"/>
  <c r="B3760" i="4"/>
  <c r="C3760" i="4" s="1"/>
  <c r="D3760" i="4" s="1"/>
  <c r="B3761" i="4"/>
  <c r="B3762" i="4"/>
  <c r="C3762" i="4" s="1"/>
  <c r="D3762" i="4" s="1"/>
  <c r="B3763" i="4"/>
  <c r="C3763" i="4" s="1"/>
  <c r="D3763" i="4" s="1"/>
  <c r="B3764" i="4"/>
  <c r="C3764" i="4" s="1"/>
  <c r="D3764" i="4" s="1"/>
  <c r="B3765" i="4"/>
  <c r="B3766" i="4"/>
  <c r="B3767" i="4"/>
  <c r="B3768" i="4"/>
  <c r="B3769" i="4"/>
  <c r="B3770" i="4"/>
  <c r="C3770" i="4" s="1"/>
  <c r="D3770" i="4" s="1"/>
  <c r="B3771" i="4"/>
  <c r="C3771" i="4" s="1"/>
  <c r="D3771" i="4" s="1"/>
  <c r="B3772" i="4"/>
  <c r="C3772" i="4" s="1"/>
  <c r="D3772" i="4" s="1"/>
  <c r="B3773" i="4"/>
  <c r="B3774" i="4"/>
  <c r="C3774" i="4" s="1"/>
  <c r="D3774" i="4" s="1"/>
  <c r="B3775" i="4"/>
  <c r="C3775" i="4" s="1"/>
  <c r="D3775" i="4" s="1"/>
  <c r="B3776" i="4"/>
  <c r="C3776" i="4" s="1"/>
  <c r="D3776" i="4" s="1"/>
  <c r="B3777" i="4"/>
  <c r="B3778" i="4"/>
  <c r="B3779" i="4"/>
  <c r="B3780" i="4"/>
  <c r="B3781" i="4"/>
  <c r="B3782" i="4"/>
  <c r="C3782" i="4" s="1"/>
  <c r="D3782" i="4" s="1"/>
  <c r="B3783" i="4"/>
  <c r="C3783" i="4" s="1"/>
  <c r="D3783" i="4" s="1"/>
  <c r="B3784" i="4"/>
  <c r="C3784" i="4" s="1"/>
  <c r="D3784" i="4" s="1"/>
  <c r="B3785" i="4"/>
  <c r="B3786" i="4"/>
  <c r="C3786" i="4" s="1"/>
  <c r="D3786" i="4" s="1"/>
  <c r="B3787" i="4"/>
  <c r="C3787" i="4" s="1"/>
  <c r="D3787" i="4" s="1"/>
  <c r="B3788" i="4"/>
  <c r="C3788" i="4" s="1"/>
  <c r="D3788" i="4" s="1"/>
  <c r="B3789" i="4"/>
  <c r="B3790" i="4"/>
  <c r="B3791" i="4"/>
  <c r="B3792" i="4"/>
  <c r="B3793" i="4"/>
  <c r="B3794" i="4"/>
  <c r="C3794" i="4" s="1"/>
  <c r="D3794" i="4" s="1"/>
  <c r="B3795" i="4"/>
  <c r="C3795" i="4" s="1"/>
  <c r="D3795" i="4" s="1"/>
  <c r="B3796" i="4"/>
  <c r="C3796" i="4" s="1"/>
  <c r="D3796" i="4" s="1"/>
  <c r="B3797" i="4"/>
  <c r="B3798" i="4"/>
  <c r="C3798" i="4" s="1"/>
  <c r="D3798" i="4" s="1"/>
  <c r="B3799" i="4"/>
  <c r="C3799" i="4" s="1"/>
  <c r="D3799" i="4" s="1"/>
  <c r="B3800" i="4"/>
  <c r="C3800" i="4" s="1"/>
  <c r="D3800" i="4" s="1"/>
  <c r="B3801" i="4"/>
  <c r="B3802" i="4"/>
  <c r="B3803" i="4"/>
  <c r="B3804" i="4"/>
  <c r="B3805" i="4"/>
  <c r="B3806" i="4"/>
  <c r="C3806" i="4" s="1"/>
  <c r="D3806" i="4" s="1"/>
  <c r="B3807" i="4"/>
  <c r="C3807" i="4" s="1"/>
  <c r="D3807" i="4" s="1"/>
  <c r="B3808" i="4"/>
  <c r="C3808" i="4" s="1"/>
  <c r="D3808" i="4" s="1"/>
  <c r="B3809" i="4"/>
  <c r="B3810" i="4"/>
  <c r="C3810" i="4" s="1"/>
  <c r="D3810" i="4" s="1"/>
  <c r="B3811" i="4"/>
  <c r="B3812" i="4"/>
  <c r="C3812" i="4" s="1"/>
  <c r="D3812" i="4" s="1"/>
  <c r="B3813" i="4"/>
  <c r="B3814" i="4"/>
  <c r="B3815" i="4"/>
  <c r="B3816" i="4"/>
  <c r="B3817" i="4"/>
  <c r="B3818" i="4"/>
  <c r="C3818" i="4" s="1"/>
  <c r="D3818" i="4" s="1"/>
  <c r="B3819" i="4"/>
  <c r="C3819" i="4" s="1"/>
  <c r="D3819" i="4" s="1"/>
  <c r="B3820" i="4"/>
  <c r="C3820" i="4" s="1"/>
  <c r="D3820" i="4" s="1"/>
  <c r="B3821" i="4"/>
  <c r="B3822" i="4"/>
  <c r="C3822" i="4" s="1"/>
  <c r="D3822" i="4" s="1"/>
  <c r="B3823" i="4"/>
  <c r="C3823" i="4" s="1"/>
  <c r="D3823" i="4" s="1"/>
  <c r="B3824" i="4"/>
  <c r="C3824" i="4" s="1"/>
  <c r="D3824" i="4" s="1"/>
  <c r="B3825" i="4"/>
  <c r="B3826" i="4"/>
  <c r="B3827" i="4"/>
  <c r="B3828" i="4"/>
  <c r="B3829" i="4"/>
  <c r="B3830" i="4"/>
  <c r="C3830" i="4" s="1"/>
  <c r="D3830" i="4" s="1"/>
  <c r="B3831" i="4"/>
  <c r="C3831" i="4" s="1"/>
  <c r="D3831" i="4" s="1"/>
  <c r="B3832" i="4"/>
  <c r="C3832" i="4" s="1"/>
  <c r="D3832" i="4" s="1"/>
  <c r="B3833" i="4"/>
  <c r="B3834" i="4"/>
  <c r="C3834" i="4" s="1"/>
  <c r="D3834" i="4" s="1"/>
  <c r="B3835" i="4"/>
  <c r="C3835" i="4" s="1"/>
  <c r="D3835" i="4" s="1"/>
  <c r="B3836" i="4"/>
  <c r="C3836" i="4" s="1"/>
  <c r="D3836" i="4" s="1"/>
  <c r="B3837" i="4"/>
  <c r="B3838" i="4"/>
  <c r="B3839" i="4"/>
  <c r="B3840" i="4"/>
  <c r="B3841" i="4"/>
  <c r="B3842" i="4"/>
  <c r="C3842" i="4" s="1"/>
  <c r="D3842" i="4" s="1"/>
  <c r="B3843" i="4"/>
  <c r="C3843" i="4" s="1"/>
  <c r="D3843" i="4" s="1"/>
  <c r="B3844" i="4"/>
  <c r="C3844" i="4" s="1"/>
  <c r="D3844" i="4" s="1"/>
  <c r="B3845" i="4"/>
  <c r="B3846" i="4"/>
  <c r="C3846" i="4" s="1"/>
  <c r="D3846" i="4" s="1"/>
  <c r="B3847" i="4"/>
  <c r="B3848" i="4"/>
  <c r="C3848" i="4" s="1"/>
  <c r="D3848" i="4" s="1"/>
  <c r="B3849" i="4"/>
  <c r="B3850" i="4"/>
  <c r="B3851" i="4"/>
  <c r="B3852" i="4"/>
  <c r="B3853" i="4"/>
  <c r="B3854" i="4"/>
  <c r="C3854" i="4" s="1"/>
  <c r="D3854" i="4" s="1"/>
  <c r="B3855" i="4"/>
  <c r="C3855" i="4" s="1"/>
  <c r="D3855" i="4" s="1"/>
  <c r="B3856" i="4"/>
  <c r="C3856" i="4" s="1"/>
  <c r="D3856" i="4" s="1"/>
  <c r="B3857" i="4"/>
  <c r="B3858" i="4"/>
  <c r="C3858" i="4" s="1"/>
  <c r="D3858" i="4" s="1"/>
  <c r="B3859" i="4"/>
  <c r="C3859" i="4" s="1"/>
  <c r="D3859" i="4" s="1"/>
  <c r="B3860" i="4"/>
  <c r="B3861" i="4"/>
  <c r="B3862" i="4"/>
  <c r="B3863" i="4"/>
  <c r="B3864" i="4"/>
  <c r="B3865" i="4"/>
  <c r="B3866" i="4"/>
  <c r="C3866" i="4" s="1"/>
  <c r="D3866" i="4" s="1"/>
  <c r="B3867" i="4"/>
  <c r="C3867" i="4" s="1"/>
  <c r="D3867" i="4" s="1"/>
  <c r="B3868" i="4"/>
  <c r="C3868" i="4" s="1"/>
  <c r="D3868" i="4" s="1"/>
  <c r="B3869" i="4"/>
  <c r="B3870" i="4"/>
  <c r="C3870" i="4" s="1"/>
  <c r="D3870" i="4" s="1"/>
  <c r="B3871" i="4"/>
  <c r="B3872" i="4"/>
  <c r="C3872" i="4" s="1"/>
  <c r="D3872" i="4" s="1"/>
  <c r="B3873" i="4"/>
  <c r="B3874" i="4"/>
  <c r="B3875" i="4"/>
  <c r="B3876" i="4"/>
  <c r="B3877" i="4"/>
  <c r="B3878" i="4"/>
  <c r="C3878" i="4" s="1"/>
  <c r="D3878" i="4" s="1"/>
  <c r="B3879" i="4"/>
  <c r="C3879" i="4" s="1"/>
  <c r="D3879" i="4" s="1"/>
  <c r="B3880" i="4"/>
  <c r="C3880" i="4" s="1"/>
  <c r="D3880" i="4" s="1"/>
  <c r="B3881" i="4"/>
  <c r="B3882" i="4"/>
  <c r="C3882" i="4" s="1"/>
  <c r="D3882" i="4" s="1"/>
  <c r="B3883" i="4"/>
  <c r="B3884" i="4"/>
  <c r="C3884" i="4" s="1"/>
  <c r="D3884" i="4" s="1"/>
  <c r="B3885" i="4"/>
  <c r="B3886" i="4"/>
  <c r="B3887" i="4"/>
  <c r="B3888" i="4"/>
  <c r="B3889" i="4"/>
  <c r="B3890" i="4"/>
  <c r="C3890" i="4" s="1"/>
  <c r="D3890" i="4" s="1"/>
  <c r="B3891" i="4"/>
  <c r="C3891" i="4" s="1"/>
  <c r="D3891" i="4" s="1"/>
  <c r="B3892" i="4"/>
  <c r="C3892" i="4" s="1"/>
  <c r="D3892" i="4" s="1"/>
  <c r="B3893" i="4"/>
  <c r="B3894" i="4"/>
  <c r="C3894" i="4" s="1"/>
  <c r="D3894" i="4" s="1"/>
  <c r="B3895" i="4"/>
  <c r="C3895" i="4" s="1"/>
  <c r="D3895" i="4" s="1"/>
  <c r="B3896" i="4"/>
  <c r="C3896" i="4" s="1"/>
  <c r="D3896" i="4" s="1"/>
  <c r="B3897" i="4"/>
  <c r="B3898" i="4"/>
  <c r="B3899" i="4"/>
  <c r="B3900" i="4"/>
  <c r="B3901" i="4"/>
  <c r="B3902" i="4"/>
  <c r="C3902" i="4" s="1"/>
  <c r="D3902" i="4" s="1"/>
  <c r="B3903" i="4"/>
  <c r="C3903" i="4" s="1"/>
  <c r="D3903" i="4" s="1"/>
  <c r="B3904" i="4"/>
  <c r="C3904" i="4" s="1"/>
  <c r="D3904" i="4" s="1"/>
  <c r="B3905" i="4"/>
  <c r="B3906" i="4"/>
  <c r="C3906" i="4" s="1"/>
  <c r="D3906" i="4" s="1"/>
  <c r="B3907" i="4"/>
  <c r="C3907" i="4" s="1"/>
  <c r="D3907" i="4" s="1"/>
  <c r="B3908" i="4"/>
  <c r="C3908" i="4" s="1"/>
  <c r="D3908" i="4" s="1"/>
  <c r="B3909" i="4"/>
  <c r="B3910" i="4"/>
  <c r="B3911" i="4"/>
  <c r="B3912" i="4"/>
  <c r="B3913" i="4"/>
  <c r="B3914" i="4"/>
  <c r="C3914" i="4" s="1"/>
  <c r="D3914" i="4" s="1"/>
  <c r="B3915" i="4"/>
  <c r="C3915" i="4" s="1"/>
  <c r="D3915" i="4" s="1"/>
  <c r="B3916" i="4"/>
  <c r="C3916" i="4" s="1"/>
  <c r="D3916" i="4" s="1"/>
  <c r="B3917" i="4"/>
  <c r="B3918" i="4"/>
  <c r="C3918" i="4" s="1"/>
  <c r="D3918" i="4" s="1"/>
  <c r="B3919" i="4"/>
  <c r="C3919" i="4" s="1"/>
  <c r="D3919" i="4" s="1"/>
  <c r="B3920" i="4"/>
  <c r="C3920" i="4" s="1"/>
  <c r="D3920" i="4" s="1"/>
  <c r="B3921" i="4"/>
  <c r="B3922" i="4"/>
  <c r="B3923" i="4"/>
  <c r="B3924" i="4"/>
  <c r="B3925" i="4"/>
  <c r="B3926" i="4"/>
  <c r="C3926" i="4" s="1"/>
  <c r="D3926" i="4" s="1"/>
  <c r="B3927" i="4"/>
  <c r="C3927" i="4" s="1"/>
  <c r="D3927" i="4" s="1"/>
  <c r="B3928" i="4"/>
  <c r="C3928" i="4" s="1"/>
  <c r="D3928" i="4" s="1"/>
  <c r="B3929" i="4"/>
  <c r="B3930" i="4"/>
  <c r="C3930" i="4" s="1"/>
  <c r="D3930" i="4" s="1"/>
  <c r="B3931" i="4"/>
  <c r="B3932" i="4"/>
  <c r="C3932" i="4" s="1"/>
  <c r="D3932" i="4" s="1"/>
  <c r="B3933" i="4"/>
  <c r="B3934" i="4"/>
  <c r="B3935" i="4"/>
  <c r="B3936" i="4"/>
  <c r="B3937" i="4"/>
  <c r="B3938" i="4"/>
  <c r="C3938" i="4" s="1"/>
  <c r="D3938" i="4" s="1"/>
  <c r="B3939" i="4"/>
  <c r="C3939" i="4" s="1"/>
  <c r="D3939" i="4" s="1"/>
  <c r="B3940" i="4"/>
  <c r="C3940" i="4" s="1"/>
  <c r="D3940" i="4" s="1"/>
  <c r="B3941" i="4"/>
  <c r="B3942" i="4"/>
  <c r="C3942" i="4" s="1"/>
  <c r="D3942" i="4" s="1"/>
  <c r="B3943" i="4"/>
  <c r="B3944" i="4"/>
  <c r="C3944" i="4" s="1"/>
  <c r="D3944" i="4" s="1"/>
  <c r="B3945" i="4"/>
  <c r="B3946" i="4"/>
  <c r="B3947" i="4"/>
  <c r="B3948" i="4"/>
  <c r="B3949" i="4"/>
  <c r="B3950" i="4"/>
  <c r="C3950" i="4" s="1"/>
  <c r="D3950" i="4" s="1"/>
  <c r="B3951" i="4"/>
  <c r="C3951" i="4" s="1"/>
  <c r="D3951" i="4" s="1"/>
  <c r="B3952" i="4"/>
  <c r="C3952" i="4" s="1"/>
  <c r="D3952" i="4" s="1"/>
  <c r="B3953" i="4"/>
  <c r="B3954" i="4"/>
  <c r="C3954" i="4" s="1"/>
  <c r="D3954" i="4" s="1"/>
  <c r="B3955" i="4"/>
  <c r="C3955" i="4" s="1"/>
  <c r="D3955" i="4" s="1"/>
  <c r="B3956" i="4"/>
  <c r="C3956" i="4" s="1"/>
  <c r="D3956" i="4" s="1"/>
  <c r="B3957" i="4"/>
  <c r="B3958" i="4"/>
  <c r="B3959" i="4"/>
  <c r="B3960" i="4"/>
  <c r="B3961" i="4"/>
  <c r="B3962" i="4"/>
  <c r="C3962" i="4" s="1"/>
  <c r="D3962" i="4" s="1"/>
  <c r="B3963" i="4"/>
  <c r="C3963" i="4" s="1"/>
  <c r="D3963" i="4" s="1"/>
  <c r="B3964" i="4"/>
  <c r="C3964" i="4" s="1"/>
  <c r="D3964" i="4" s="1"/>
  <c r="B3965" i="4"/>
  <c r="B3966" i="4"/>
  <c r="C3966" i="4" s="1"/>
  <c r="D3966" i="4" s="1"/>
  <c r="B3967" i="4"/>
  <c r="C3967" i="4" s="1"/>
  <c r="D3967" i="4" s="1"/>
  <c r="B3968" i="4"/>
  <c r="C3968" i="4" s="1"/>
  <c r="D3968" i="4" s="1"/>
  <c r="B3969" i="4"/>
  <c r="B3970" i="4"/>
  <c r="B3971" i="4"/>
  <c r="B3972" i="4"/>
  <c r="B3973" i="4"/>
  <c r="B3974" i="4"/>
  <c r="C3974" i="4" s="1"/>
  <c r="D3974" i="4" s="1"/>
  <c r="B3975" i="4"/>
  <c r="C3975" i="4" s="1"/>
  <c r="D3975" i="4" s="1"/>
  <c r="B3976" i="4"/>
  <c r="C3976" i="4" s="1"/>
  <c r="D3976" i="4" s="1"/>
  <c r="B3977" i="4"/>
  <c r="B3978" i="4"/>
  <c r="C3978" i="4" s="1"/>
  <c r="D3978" i="4" s="1"/>
  <c r="B3979" i="4"/>
  <c r="C3979" i="4" s="1"/>
  <c r="D3979" i="4" s="1"/>
  <c r="B3980" i="4"/>
  <c r="C3980" i="4" s="1"/>
  <c r="D3980" i="4" s="1"/>
  <c r="B3981" i="4"/>
  <c r="B3982" i="4"/>
  <c r="B3983" i="4"/>
  <c r="B3984" i="4"/>
  <c r="B3985" i="4"/>
  <c r="B3986" i="4"/>
  <c r="C3986" i="4" s="1"/>
  <c r="D3986" i="4" s="1"/>
  <c r="B3987" i="4"/>
  <c r="C3987" i="4" s="1"/>
  <c r="D3987" i="4" s="1"/>
  <c r="B3988" i="4"/>
  <c r="C3988" i="4" s="1"/>
  <c r="D3988" i="4" s="1"/>
  <c r="B3989" i="4"/>
  <c r="B3990" i="4"/>
  <c r="C3990" i="4" s="1"/>
  <c r="D3990" i="4" s="1"/>
  <c r="B3991" i="4"/>
  <c r="C3991" i="4" s="1"/>
  <c r="D3991" i="4" s="1"/>
  <c r="B3992" i="4"/>
  <c r="C3992" i="4" s="1"/>
  <c r="D3992" i="4" s="1"/>
  <c r="B3993" i="4"/>
  <c r="B3994" i="4"/>
  <c r="B3995" i="4"/>
  <c r="B3996" i="4"/>
  <c r="B3997" i="4"/>
  <c r="B3998" i="4"/>
  <c r="C3998" i="4" s="1"/>
  <c r="D3998" i="4" s="1"/>
  <c r="B3999" i="4"/>
  <c r="C3999" i="4" s="1"/>
  <c r="D3999" i="4" s="1"/>
  <c r="B4000" i="4"/>
  <c r="C4000" i="4" s="1"/>
  <c r="D4000" i="4" s="1"/>
  <c r="B4001" i="4"/>
  <c r="B4002" i="4"/>
  <c r="C4002" i="4" s="1"/>
  <c r="D4002" i="4" s="1"/>
  <c r="B4003" i="4"/>
  <c r="C4003" i="4" s="1"/>
  <c r="D4003" i="4" s="1"/>
  <c r="B4004" i="4"/>
  <c r="C4004" i="4" s="1"/>
  <c r="D4004" i="4" s="1"/>
  <c r="B4005" i="4"/>
  <c r="B4006" i="4"/>
  <c r="B4007" i="4"/>
  <c r="B4008" i="4"/>
  <c r="B4009" i="4"/>
  <c r="B4010" i="4"/>
  <c r="C4010" i="4" s="1"/>
  <c r="D4010" i="4" s="1"/>
  <c r="B4011" i="4"/>
  <c r="C4011" i="4" s="1"/>
  <c r="D4011" i="4" s="1"/>
  <c r="B4012" i="4"/>
  <c r="C4012" i="4" s="1"/>
  <c r="D4012" i="4" s="1"/>
  <c r="B4013" i="4"/>
  <c r="B4014" i="4"/>
  <c r="C4014" i="4" s="1"/>
  <c r="D4014" i="4" s="1"/>
  <c r="B4015" i="4"/>
  <c r="C4015" i="4" s="1"/>
  <c r="D4015" i="4" s="1"/>
  <c r="B4016" i="4"/>
  <c r="C4016" i="4" s="1"/>
  <c r="D4016" i="4" s="1"/>
  <c r="B4017" i="4"/>
  <c r="B4018" i="4"/>
  <c r="B4019" i="4"/>
  <c r="B4020" i="4"/>
  <c r="B4021" i="4"/>
  <c r="B4022" i="4"/>
  <c r="C4022" i="4" s="1"/>
  <c r="D4022" i="4" s="1"/>
  <c r="B4023" i="4"/>
  <c r="C4023" i="4" s="1"/>
  <c r="D4023" i="4" s="1"/>
  <c r="B4024" i="4"/>
  <c r="C4024" i="4" s="1"/>
  <c r="D4024" i="4" s="1"/>
  <c r="B4025" i="4"/>
  <c r="B4026" i="4"/>
  <c r="C4026" i="4" s="1"/>
  <c r="D4026" i="4" s="1"/>
  <c r="B4027" i="4"/>
  <c r="C4027" i="4" s="1"/>
  <c r="D4027" i="4" s="1"/>
  <c r="B4028" i="4"/>
  <c r="C4028" i="4" s="1"/>
  <c r="D4028" i="4" s="1"/>
  <c r="B4029" i="4"/>
  <c r="B4030" i="4"/>
  <c r="B4031" i="4"/>
  <c r="B4032" i="4"/>
  <c r="B4033" i="4"/>
  <c r="B4034" i="4"/>
  <c r="C4034" i="4" s="1"/>
  <c r="D4034" i="4" s="1"/>
  <c r="B4035" i="4"/>
  <c r="C4035" i="4" s="1"/>
  <c r="D4035" i="4" s="1"/>
  <c r="B4036" i="4"/>
  <c r="C4036" i="4" s="1"/>
  <c r="D4036" i="4" s="1"/>
  <c r="B4037" i="4"/>
  <c r="B4038" i="4"/>
  <c r="C4038" i="4" s="1"/>
  <c r="D4038" i="4" s="1"/>
  <c r="B4039" i="4"/>
  <c r="C4039" i="4" s="1"/>
  <c r="D4039" i="4" s="1"/>
  <c r="B4040" i="4"/>
  <c r="C4040" i="4" s="1"/>
  <c r="D4040" i="4" s="1"/>
  <c r="B4041" i="4"/>
  <c r="B4042" i="4"/>
  <c r="B4043" i="4"/>
  <c r="B4044" i="4"/>
  <c r="B4045" i="4"/>
  <c r="B4046" i="4"/>
  <c r="C4046" i="4" s="1"/>
  <c r="D4046" i="4" s="1"/>
  <c r="B4047" i="4"/>
  <c r="C4047" i="4" s="1"/>
  <c r="D4047" i="4" s="1"/>
  <c r="B4048" i="4"/>
  <c r="C4048" i="4" s="1"/>
  <c r="D4048" i="4" s="1"/>
  <c r="B4049" i="4"/>
  <c r="B4050" i="4"/>
  <c r="C4050" i="4" s="1"/>
  <c r="D4050" i="4" s="1"/>
  <c r="B4051" i="4"/>
  <c r="C4051" i="4" s="1"/>
  <c r="D4051" i="4" s="1"/>
  <c r="B4052" i="4"/>
  <c r="C4052" i="4" s="1"/>
  <c r="D4052" i="4" s="1"/>
  <c r="B4053" i="4"/>
  <c r="B4054" i="4"/>
  <c r="B4055" i="4"/>
  <c r="B4056" i="4"/>
  <c r="B4057" i="4"/>
  <c r="B4058" i="4"/>
  <c r="C4058" i="4" s="1"/>
  <c r="D4058" i="4" s="1"/>
  <c r="B4059" i="4"/>
  <c r="C4059" i="4" s="1"/>
  <c r="D4059" i="4" s="1"/>
  <c r="B4060" i="4"/>
  <c r="C4060" i="4" s="1"/>
  <c r="D4060" i="4" s="1"/>
  <c r="B4061" i="4"/>
  <c r="B4062" i="4"/>
  <c r="C4062" i="4" s="1"/>
  <c r="D4062" i="4" s="1"/>
  <c r="B4063" i="4"/>
  <c r="C4063" i="4" s="1"/>
  <c r="D4063" i="4" s="1"/>
  <c r="B4064" i="4"/>
  <c r="C4064" i="4" s="1"/>
  <c r="D4064" i="4" s="1"/>
  <c r="B4065" i="4"/>
  <c r="B4066" i="4"/>
  <c r="B4067" i="4"/>
  <c r="B4068" i="4"/>
  <c r="B4069" i="4"/>
  <c r="B4070" i="4"/>
  <c r="C4070" i="4" s="1"/>
  <c r="D4070" i="4" s="1"/>
  <c r="B4071" i="4"/>
  <c r="C4071" i="4" s="1"/>
  <c r="D4071" i="4" s="1"/>
  <c r="B4072" i="4"/>
  <c r="C4072" i="4" s="1"/>
  <c r="D4072" i="4" s="1"/>
  <c r="B4073" i="4"/>
  <c r="B4074" i="4"/>
  <c r="C4074" i="4" s="1"/>
  <c r="D4074" i="4" s="1"/>
  <c r="B4075" i="4"/>
  <c r="C4075" i="4" s="1"/>
  <c r="D4075" i="4" s="1"/>
  <c r="B4076" i="4"/>
  <c r="C4076" i="4" s="1"/>
  <c r="D4076" i="4" s="1"/>
  <c r="B4077" i="4"/>
  <c r="B4078" i="4"/>
  <c r="B4079" i="4"/>
  <c r="B4080" i="4"/>
  <c r="B4081" i="4"/>
  <c r="B4082" i="4"/>
  <c r="C4082" i="4" s="1"/>
  <c r="D4082" i="4" s="1"/>
  <c r="B4083" i="4"/>
  <c r="C4083" i="4" s="1"/>
  <c r="D4083" i="4" s="1"/>
  <c r="B4084" i="4"/>
  <c r="C4084" i="4" s="1"/>
  <c r="D4084" i="4" s="1"/>
  <c r="B4085" i="4"/>
  <c r="B4086" i="4"/>
  <c r="C4086" i="4" s="1"/>
  <c r="D4086" i="4" s="1"/>
  <c r="B4087" i="4"/>
  <c r="C4087" i="4" s="1"/>
  <c r="D4087" i="4" s="1"/>
  <c r="B4088" i="4"/>
  <c r="C4088" i="4" s="1"/>
  <c r="D4088" i="4" s="1"/>
  <c r="B4089" i="4"/>
  <c r="B4090" i="4"/>
  <c r="B4091" i="4"/>
  <c r="B4092" i="4"/>
  <c r="B4093" i="4"/>
  <c r="B4094" i="4"/>
  <c r="C4094" i="4" s="1"/>
  <c r="D4094" i="4" s="1"/>
  <c r="B4095" i="4"/>
  <c r="C4095" i="4" s="1"/>
  <c r="D4095" i="4" s="1"/>
  <c r="B4096" i="4"/>
  <c r="C4096" i="4" s="1"/>
  <c r="D4096" i="4" s="1"/>
  <c r="B4097" i="4"/>
  <c r="B4098" i="4"/>
  <c r="C4098" i="4" s="1"/>
  <c r="D4098" i="4" s="1"/>
  <c r="B4099" i="4"/>
  <c r="C4099" i="4" s="1"/>
  <c r="D4099" i="4" s="1"/>
  <c r="B4100" i="4"/>
  <c r="C4100" i="4" s="1"/>
  <c r="D4100" i="4" s="1"/>
  <c r="B4101" i="4"/>
  <c r="B4102" i="4"/>
  <c r="B4103" i="4"/>
  <c r="B4104" i="4"/>
  <c r="B4105" i="4"/>
  <c r="B4106" i="4"/>
  <c r="C4106" i="4" s="1"/>
  <c r="D4106" i="4" s="1"/>
  <c r="B4107" i="4"/>
  <c r="C4107" i="4" s="1"/>
  <c r="D4107" i="4" s="1"/>
  <c r="B4108" i="4"/>
  <c r="C4108" i="4" s="1"/>
  <c r="D4108" i="4" s="1"/>
  <c r="B4109" i="4"/>
  <c r="B4110" i="4"/>
  <c r="C4110" i="4" s="1"/>
  <c r="D4110" i="4" s="1"/>
  <c r="B4111" i="4"/>
  <c r="C4111" i="4" s="1"/>
  <c r="D4111" i="4" s="1"/>
  <c r="B4112" i="4"/>
  <c r="C4112" i="4" s="1"/>
  <c r="D4112" i="4" s="1"/>
  <c r="B4113" i="4"/>
  <c r="B4114" i="4"/>
  <c r="B4115" i="4"/>
  <c r="B4116" i="4"/>
  <c r="B4117" i="4"/>
  <c r="B4118" i="4"/>
  <c r="B4119" i="4"/>
  <c r="C4119" i="4" s="1"/>
  <c r="D4119" i="4" s="1"/>
  <c r="B4120" i="4"/>
  <c r="C4120" i="4" s="1"/>
  <c r="D4120" i="4" s="1"/>
  <c r="B4121" i="4"/>
  <c r="B4122" i="4"/>
  <c r="C4122" i="4" s="1"/>
  <c r="D4122" i="4" s="1"/>
  <c r="B4123" i="4"/>
  <c r="C4123" i="4" s="1"/>
  <c r="D4123" i="4" s="1"/>
  <c r="B4124" i="4"/>
  <c r="C4124" i="4" s="1"/>
  <c r="D4124" i="4" s="1"/>
  <c r="B4125" i="4"/>
  <c r="B4126" i="4"/>
  <c r="B4127" i="4"/>
  <c r="B4128" i="4"/>
  <c r="B4129" i="4"/>
  <c r="B4130" i="4"/>
  <c r="C4130" i="4" s="1"/>
  <c r="D4130" i="4" s="1"/>
  <c r="B4131" i="4"/>
  <c r="C4131" i="4" s="1"/>
  <c r="D4131" i="4" s="1"/>
  <c r="B4132" i="4"/>
  <c r="C4132" i="4" s="1"/>
  <c r="D4132" i="4" s="1"/>
  <c r="B4133" i="4"/>
  <c r="B4134" i="4"/>
  <c r="C4134" i="4" s="1"/>
  <c r="D4134" i="4" s="1"/>
  <c r="B4135" i="4"/>
  <c r="C4135" i="4" s="1"/>
  <c r="D4135" i="4" s="1"/>
  <c r="B4136" i="4"/>
  <c r="C4136" i="4" s="1"/>
  <c r="D4136" i="4" s="1"/>
  <c r="B4137" i="4"/>
  <c r="B4138" i="4"/>
  <c r="B4139" i="4"/>
  <c r="B4140" i="4"/>
  <c r="B4141" i="4"/>
  <c r="B4142" i="4"/>
  <c r="C4142" i="4" s="1"/>
  <c r="D4142" i="4" s="1"/>
  <c r="B4143" i="4"/>
  <c r="C4143" i="4" s="1"/>
  <c r="D4143" i="4" s="1"/>
  <c r="B4144" i="4"/>
  <c r="C4144" i="4" s="1"/>
  <c r="D4144" i="4" s="1"/>
  <c r="B4145" i="4"/>
  <c r="B4146" i="4"/>
  <c r="C4146" i="4" s="1"/>
  <c r="D4146" i="4" s="1"/>
  <c r="B4147" i="4"/>
  <c r="C4147" i="4" s="1"/>
  <c r="D4147" i="4" s="1"/>
  <c r="B4148" i="4"/>
  <c r="C4148" i="4" s="1"/>
  <c r="D4148" i="4" s="1"/>
  <c r="B4149" i="4"/>
  <c r="B4150" i="4"/>
  <c r="B4151" i="4"/>
  <c r="B4152" i="4"/>
  <c r="B4153" i="4"/>
  <c r="B4154" i="4"/>
  <c r="C4154" i="4" s="1"/>
  <c r="D4154" i="4" s="1"/>
  <c r="B4155" i="4"/>
  <c r="C4155" i="4" s="1"/>
  <c r="D4155" i="4" s="1"/>
  <c r="B4156" i="4"/>
  <c r="C4156" i="4" s="1"/>
  <c r="D4156" i="4" s="1"/>
  <c r="B4157" i="4"/>
  <c r="B4158" i="4"/>
  <c r="C4158" i="4" s="1"/>
  <c r="D4158" i="4" s="1"/>
  <c r="B4159" i="4"/>
  <c r="C4159" i="4" s="1"/>
  <c r="D4159" i="4" s="1"/>
  <c r="B4160" i="4"/>
  <c r="C4160" i="4" s="1"/>
  <c r="D4160" i="4" s="1"/>
  <c r="B4161" i="4"/>
  <c r="B4162" i="4"/>
  <c r="B4163" i="4"/>
  <c r="B4164" i="4"/>
  <c r="B4165" i="4"/>
  <c r="B4166" i="4"/>
  <c r="C4166" i="4" s="1"/>
  <c r="D4166" i="4" s="1"/>
  <c r="B4167" i="4"/>
  <c r="C4167" i="4" s="1"/>
  <c r="D4167" i="4" s="1"/>
  <c r="B4168" i="4"/>
  <c r="C4168" i="4" s="1"/>
  <c r="D4168" i="4" s="1"/>
  <c r="B4169" i="4"/>
  <c r="B4170" i="4"/>
  <c r="C4170" i="4" s="1"/>
  <c r="D4170" i="4" s="1"/>
  <c r="B4171" i="4"/>
  <c r="C4171" i="4" s="1"/>
  <c r="D4171" i="4" s="1"/>
  <c r="B4172" i="4"/>
  <c r="C4172" i="4" s="1"/>
  <c r="D4172" i="4" s="1"/>
  <c r="B4173" i="4"/>
  <c r="B4174" i="4"/>
  <c r="B4175" i="4"/>
  <c r="B4176" i="4"/>
  <c r="B4177" i="4"/>
  <c r="B4178" i="4"/>
  <c r="C4178" i="4" s="1"/>
  <c r="D4178" i="4" s="1"/>
  <c r="B4179" i="4"/>
  <c r="C4179" i="4" s="1"/>
  <c r="D4179" i="4" s="1"/>
  <c r="B4180" i="4"/>
  <c r="C4180" i="4" s="1"/>
  <c r="D4180" i="4" s="1"/>
  <c r="B4181" i="4"/>
  <c r="B4182" i="4"/>
  <c r="C4182" i="4" s="1"/>
  <c r="D4182" i="4" s="1"/>
  <c r="B4183" i="4"/>
  <c r="C4183" i="4" s="1"/>
  <c r="D4183" i="4" s="1"/>
  <c r="B4184" i="4"/>
  <c r="C4184" i="4" s="1"/>
  <c r="D4184" i="4" s="1"/>
  <c r="B4185" i="4"/>
  <c r="B4186" i="4"/>
  <c r="B4187" i="4"/>
  <c r="B4188" i="4"/>
  <c r="B4189" i="4"/>
  <c r="B4190" i="4"/>
  <c r="C4190" i="4" s="1"/>
  <c r="D4190" i="4" s="1"/>
  <c r="B4191" i="4"/>
  <c r="C4191" i="4" s="1"/>
  <c r="D4191" i="4" s="1"/>
  <c r="B4192" i="4"/>
  <c r="C4192" i="4" s="1"/>
  <c r="D4192" i="4" s="1"/>
  <c r="B4193" i="4"/>
  <c r="B4194" i="4"/>
  <c r="C4194" i="4" s="1"/>
  <c r="D4194" i="4" s="1"/>
  <c r="B4195" i="4"/>
  <c r="C4195" i="4" s="1"/>
  <c r="D4195" i="4" s="1"/>
  <c r="B4196" i="4"/>
  <c r="C4196" i="4" s="1"/>
  <c r="D4196" i="4" s="1"/>
  <c r="B4197" i="4"/>
  <c r="B4198" i="4"/>
  <c r="B4199" i="4"/>
  <c r="B4200" i="4"/>
  <c r="B4201" i="4"/>
  <c r="B4202" i="4"/>
  <c r="C4202" i="4" s="1"/>
  <c r="D4202" i="4" s="1"/>
  <c r="B4203" i="4"/>
  <c r="C4203" i="4" s="1"/>
  <c r="D4203" i="4" s="1"/>
  <c r="B4204" i="4"/>
  <c r="C4204" i="4" s="1"/>
  <c r="D4204" i="4" s="1"/>
  <c r="B4205" i="4"/>
  <c r="B4206" i="4"/>
  <c r="C4206" i="4" s="1"/>
  <c r="D4206" i="4" s="1"/>
  <c r="B4207" i="4"/>
  <c r="C4207" i="4" s="1"/>
  <c r="D4207" i="4" s="1"/>
  <c r="B4208" i="4"/>
  <c r="C4208" i="4" s="1"/>
  <c r="D4208" i="4" s="1"/>
  <c r="B4209" i="4"/>
  <c r="B4210" i="4"/>
  <c r="B4211" i="4"/>
  <c r="B4212" i="4"/>
  <c r="B4213" i="4"/>
  <c r="B4214" i="4"/>
  <c r="C4214" i="4" s="1"/>
  <c r="D4214" i="4" s="1"/>
  <c r="B4215" i="4"/>
  <c r="C4215" i="4" s="1"/>
  <c r="D4215" i="4" s="1"/>
  <c r="B4216" i="4"/>
  <c r="C4216" i="4" s="1"/>
  <c r="D4216" i="4" s="1"/>
  <c r="B4217" i="4"/>
  <c r="B4218" i="4"/>
  <c r="C4218" i="4" s="1"/>
  <c r="D4218" i="4" s="1"/>
  <c r="B4219" i="4"/>
  <c r="C4219" i="4" s="1"/>
  <c r="D4219" i="4" s="1"/>
  <c r="B4220" i="4"/>
  <c r="C4220" i="4" s="1"/>
  <c r="D4220" i="4" s="1"/>
  <c r="B4221" i="4"/>
  <c r="B4222" i="4"/>
  <c r="B4223" i="4"/>
  <c r="B4224" i="4"/>
  <c r="B4225" i="4"/>
  <c r="B4226" i="4"/>
  <c r="C4226" i="4" s="1"/>
  <c r="D4226" i="4" s="1"/>
  <c r="B4227" i="4"/>
  <c r="C4227" i="4" s="1"/>
  <c r="D4227" i="4" s="1"/>
  <c r="B4228" i="4"/>
  <c r="C4228" i="4" s="1"/>
  <c r="D4228" i="4" s="1"/>
  <c r="B4229" i="4"/>
  <c r="B4230" i="4"/>
  <c r="C4230" i="4" s="1"/>
  <c r="D4230" i="4" s="1"/>
  <c r="B4231" i="4"/>
  <c r="C4231" i="4" s="1"/>
  <c r="D4231" i="4" s="1"/>
  <c r="B4232" i="4"/>
  <c r="C4232" i="4" s="1"/>
  <c r="D4232" i="4" s="1"/>
  <c r="B4233" i="4"/>
  <c r="B4234" i="4"/>
  <c r="B4235" i="4"/>
  <c r="B4236" i="4"/>
  <c r="B4237" i="4"/>
  <c r="B4238" i="4"/>
  <c r="B4239" i="4"/>
  <c r="C4239" i="4" s="1"/>
  <c r="D4239" i="4" s="1"/>
  <c r="B4240" i="4"/>
  <c r="C4240" i="4" s="1"/>
  <c r="D4240" i="4" s="1"/>
  <c r="B4241" i="4"/>
  <c r="B4242" i="4"/>
  <c r="C4242" i="4" s="1"/>
  <c r="D4242" i="4" s="1"/>
  <c r="B4243" i="4"/>
  <c r="C4243" i="4" s="1"/>
  <c r="D4243" i="4" s="1"/>
  <c r="B4244" i="4"/>
  <c r="C4244" i="4" s="1"/>
  <c r="D4244" i="4" s="1"/>
  <c r="B4245" i="4"/>
  <c r="B4246" i="4"/>
  <c r="B4247" i="4"/>
  <c r="B4248" i="4"/>
  <c r="B4249" i="4"/>
  <c r="B4250" i="4"/>
  <c r="C4250" i="4" s="1"/>
  <c r="D4250" i="4" s="1"/>
  <c r="B4251" i="4"/>
  <c r="C4251" i="4" s="1"/>
  <c r="D4251" i="4" s="1"/>
  <c r="B4252" i="4"/>
  <c r="C4252" i="4" s="1"/>
  <c r="D4252" i="4" s="1"/>
  <c r="B4253" i="4"/>
  <c r="B4254" i="4"/>
  <c r="C4254" i="4" s="1"/>
  <c r="D4254" i="4" s="1"/>
  <c r="B4255" i="4"/>
  <c r="C4255" i="4" s="1"/>
  <c r="D4255" i="4" s="1"/>
  <c r="B4256" i="4"/>
  <c r="C4256" i="4" s="1"/>
  <c r="D4256" i="4" s="1"/>
  <c r="B4257" i="4"/>
  <c r="B4258" i="4"/>
  <c r="B4259" i="4"/>
  <c r="B4260" i="4"/>
  <c r="B4261" i="4"/>
  <c r="B4262" i="4"/>
  <c r="C4262" i="4" s="1"/>
  <c r="D4262" i="4" s="1"/>
  <c r="B4263" i="4"/>
  <c r="C4263" i="4" s="1"/>
  <c r="D4263" i="4" s="1"/>
  <c r="B4264" i="4"/>
  <c r="C4264" i="4" s="1"/>
  <c r="D4264" i="4" s="1"/>
  <c r="B4265" i="4"/>
  <c r="B4266" i="4"/>
  <c r="C4266" i="4" s="1"/>
  <c r="D4266" i="4" s="1"/>
  <c r="B4267" i="4"/>
  <c r="C4267" i="4" s="1"/>
  <c r="D4267" i="4" s="1"/>
  <c r="B4268" i="4"/>
  <c r="C4268" i="4" s="1"/>
  <c r="D4268" i="4" s="1"/>
  <c r="B4269" i="4"/>
  <c r="B4270" i="4"/>
  <c r="B4271" i="4"/>
  <c r="B4272" i="4"/>
  <c r="B4273" i="4"/>
  <c r="B4274" i="4"/>
  <c r="C4274" i="4" s="1"/>
  <c r="D4274" i="4" s="1"/>
  <c r="B4275" i="4"/>
  <c r="C4275" i="4" s="1"/>
  <c r="D4275" i="4" s="1"/>
  <c r="B4276" i="4"/>
  <c r="C4276" i="4" s="1"/>
  <c r="D4276" i="4" s="1"/>
  <c r="B4277" i="4"/>
  <c r="B4278" i="4"/>
  <c r="C4278" i="4" s="1"/>
  <c r="D4278" i="4" s="1"/>
  <c r="B4279" i="4"/>
  <c r="C4279" i="4" s="1"/>
  <c r="D4279" i="4" s="1"/>
  <c r="B4280" i="4"/>
  <c r="C4280" i="4" s="1"/>
  <c r="D4280" i="4" s="1"/>
  <c r="B4281" i="4"/>
  <c r="B4282" i="4"/>
  <c r="B4283" i="4"/>
  <c r="B4284" i="4"/>
  <c r="B4285" i="4"/>
  <c r="B4286" i="4"/>
  <c r="C4286" i="4" s="1"/>
  <c r="D4286" i="4" s="1"/>
  <c r="B4287" i="4"/>
  <c r="C4287" i="4" s="1"/>
  <c r="D4287" i="4" s="1"/>
  <c r="B4288" i="4"/>
  <c r="C4288" i="4" s="1"/>
  <c r="D4288" i="4" s="1"/>
  <c r="B4289" i="4"/>
  <c r="B4290" i="4"/>
  <c r="C4290" i="4" s="1"/>
  <c r="D4290" i="4" s="1"/>
  <c r="B4291" i="4"/>
  <c r="C4291" i="4" s="1"/>
  <c r="D4291" i="4" s="1"/>
  <c r="B4292" i="4"/>
  <c r="C4292" i="4" s="1"/>
  <c r="D4292" i="4" s="1"/>
  <c r="B4293" i="4"/>
  <c r="B4294" i="4"/>
  <c r="B4295" i="4"/>
  <c r="B4296" i="4"/>
  <c r="B4297" i="4"/>
  <c r="B4298" i="4"/>
  <c r="C4298" i="4" s="1"/>
  <c r="D4298" i="4" s="1"/>
  <c r="B4299" i="4"/>
  <c r="C4299" i="4" s="1"/>
  <c r="D4299" i="4" s="1"/>
  <c r="B4300" i="4"/>
  <c r="C4300" i="4" s="1"/>
  <c r="D4300" i="4" s="1"/>
  <c r="B4301" i="4"/>
  <c r="B4302" i="4"/>
  <c r="C4302" i="4" s="1"/>
  <c r="D4302" i="4" s="1"/>
  <c r="B4303" i="4"/>
  <c r="C4303" i="4" s="1"/>
  <c r="D4303" i="4" s="1"/>
  <c r="B4304" i="4"/>
  <c r="C4304" i="4" s="1"/>
  <c r="D4304" i="4" s="1"/>
  <c r="B4305" i="4"/>
  <c r="B4306" i="4"/>
  <c r="B4307" i="4"/>
  <c r="B4308" i="4"/>
  <c r="B4309" i="4"/>
  <c r="B4310" i="4"/>
  <c r="C4310" i="4" s="1"/>
  <c r="D4310" i="4" s="1"/>
  <c r="B4311" i="4"/>
  <c r="C4311" i="4" s="1"/>
  <c r="D4311" i="4" s="1"/>
  <c r="B4312" i="4"/>
  <c r="B4313" i="4"/>
  <c r="B4314" i="4"/>
  <c r="C4314" i="4" s="1"/>
  <c r="D4314" i="4" s="1"/>
  <c r="B4315" i="4"/>
  <c r="C4315" i="4" s="1"/>
  <c r="D4315" i="4" s="1"/>
  <c r="B4316" i="4"/>
  <c r="C4316" i="4" s="1"/>
  <c r="D4316" i="4" s="1"/>
  <c r="B4317" i="4"/>
  <c r="B4318" i="4"/>
  <c r="B4319" i="4"/>
  <c r="B4320" i="4"/>
  <c r="B4321" i="4"/>
  <c r="B4322" i="4"/>
  <c r="C4322" i="4" s="1"/>
  <c r="D4322" i="4" s="1"/>
  <c r="B4323" i="4"/>
  <c r="C4323" i="4" s="1"/>
  <c r="D4323" i="4" s="1"/>
  <c r="B4324" i="4"/>
  <c r="C4324" i="4" s="1"/>
  <c r="D4324" i="4" s="1"/>
  <c r="B4325" i="4"/>
  <c r="B4326" i="4"/>
  <c r="C4326" i="4" s="1"/>
  <c r="D4326" i="4" s="1"/>
  <c r="B4327" i="4"/>
  <c r="C4327" i="4" s="1"/>
  <c r="D4327" i="4" s="1"/>
  <c r="B4328" i="4"/>
  <c r="C4328" i="4" s="1"/>
  <c r="D4328" i="4" s="1"/>
  <c r="B4329" i="4"/>
  <c r="B4330" i="4"/>
  <c r="B4331" i="4"/>
  <c r="B4332" i="4"/>
  <c r="B4333" i="4"/>
  <c r="B4334" i="4"/>
  <c r="C4334" i="4" s="1"/>
  <c r="D4334" i="4" s="1"/>
  <c r="B4335" i="4"/>
  <c r="C4335" i="4" s="1"/>
  <c r="D4335" i="4" s="1"/>
  <c r="B4336" i="4"/>
  <c r="C4336" i="4" s="1"/>
  <c r="D4336" i="4" s="1"/>
  <c r="B4337" i="4"/>
  <c r="B4338" i="4"/>
  <c r="C4338" i="4" s="1"/>
  <c r="D4338" i="4" s="1"/>
  <c r="B4339" i="4"/>
  <c r="C4339" i="4" s="1"/>
  <c r="D4339" i="4" s="1"/>
  <c r="B4340" i="4"/>
  <c r="C4340" i="4" s="1"/>
  <c r="D4340" i="4" s="1"/>
  <c r="B4341" i="4"/>
  <c r="B4342" i="4"/>
  <c r="B4343" i="4"/>
  <c r="B4344" i="4"/>
  <c r="B4345" i="4"/>
  <c r="B4346" i="4"/>
  <c r="C4346" i="4" s="1"/>
  <c r="D4346" i="4" s="1"/>
  <c r="B4347" i="4"/>
  <c r="C4347" i="4" s="1"/>
  <c r="D4347" i="4" s="1"/>
  <c r="B4348" i="4"/>
  <c r="C4348" i="4" s="1"/>
  <c r="D4348" i="4" s="1"/>
  <c r="B4349" i="4"/>
  <c r="B4350" i="4"/>
  <c r="C4350" i="4" s="1"/>
  <c r="D4350" i="4" s="1"/>
  <c r="B4351" i="4"/>
  <c r="C4351" i="4" s="1"/>
  <c r="D4351" i="4" s="1"/>
  <c r="B4352" i="4"/>
  <c r="C4352" i="4" s="1"/>
  <c r="D4352" i="4" s="1"/>
  <c r="B4353" i="4"/>
  <c r="B4354" i="4"/>
  <c r="B4355" i="4"/>
  <c r="B4356" i="4"/>
  <c r="B4357" i="4"/>
  <c r="B4358" i="4"/>
  <c r="B4359" i="4"/>
  <c r="B4360" i="4"/>
  <c r="C4360" i="4" s="1"/>
  <c r="D4360" i="4" s="1"/>
  <c r="B4361" i="4"/>
  <c r="B4362" i="4"/>
  <c r="C4362" i="4" s="1"/>
  <c r="D4362" i="4" s="1"/>
  <c r="B4363" i="4"/>
  <c r="C4363" i="4" s="1"/>
  <c r="D4363" i="4" s="1"/>
  <c r="B4364" i="4"/>
  <c r="C4364" i="4" s="1"/>
  <c r="D4364" i="4" s="1"/>
  <c r="B4365" i="4"/>
  <c r="B4366" i="4"/>
  <c r="B4367" i="4"/>
  <c r="B4368" i="4"/>
  <c r="B4369" i="4"/>
  <c r="B4370" i="4"/>
  <c r="B4371" i="4"/>
  <c r="C4371" i="4" s="1"/>
  <c r="D4371" i="4" s="1"/>
  <c r="B4372" i="4"/>
  <c r="C4372" i="4" s="1"/>
  <c r="D4372" i="4" s="1"/>
  <c r="B4373" i="4"/>
  <c r="B4374" i="4"/>
  <c r="C4374" i="4" s="1"/>
  <c r="D4374" i="4" s="1"/>
  <c r="B4375" i="4"/>
  <c r="C4375" i="4" s="1"/>
  <c r="D4375" i="4" s="1"/>
  <c r="B4376" i="4"/>
  <c r="C4376" i="4" s="1"/>
  <c r="D4376" i="4" s="1"/>
  <c r="B4377" i="4"/>
  <c r="B4378" i="4"/>
  <c r="B4379" i="4"/>
  <c r="B4380" i="4"/>
  <c r="B4381" i="4"/>
  <c r="B4382" i="4"/>
  <c r="B4383" i="4"/>
  <c r="C4383" i="4" s="1"/>
  <c r="D4383" i="4" s="1"/>
  <c r="B4384" i="4"/>
  <c r="C4384" i="4" s="1"/>
  <c r="D4384" i="4" s="1"/>
  <c r="B4385" i="4"/>
  <c r="B4386" i="4"/>
  <c r="C4386" i="4" s="1"/>
  <c r="D4386" i="4" s="1"/>
  <c r="B4387" i="4"/>
  <c r="C4387" i="4" s="1"/>
  <c r="D4387" i="4" s="1"/>
  <c r="B4388" i="4"/>
  <c r="C4388" i="4" s="1"/>
  <c r="D4388" i="4" s="1"/>
  <c r="B4389" i="4"/>
  <c r="B4390" i="4"/>
  <c r="B4391" i="4"/>
  <c r="B4392" i="4"/>
  <c r="B4393" i="4"/>
  <c r="B4394" i="4"/>
  <c r="C4394" i="4" s="1"/>
  <c r="D4394" i="4" s="1"/>
  <c r="B4395" i="4"/>
  <c r="C4395" i="4" s="1"/>
  <c r="D4395" i="4" s="1"/>
  <c r="B4396" i="4"/>
  <c r="C4396" i="4" s="1"/>
  <c r="D4396" i="4" s="1"/>
  <c r="B4397" i="4"/>
  <c r="B4398" i="4"/>
  <c r="C4398" i="4" s="1"/>
  <c r="D4398" i="4" s="1"/>
  <c r="B4399" i="4"/>
  <c r="C4399" i="4" s="1"/>
  <c r="D4399" i="4" s="1"/>
  <c r="B4400" i="4"/>
  <c r="C4400" i="4" s="1"/>
  <c r="D4400" i="4" s="1"/>
  <c r="B4401" i="4"/>
  <c r="B4402" i="4"/>
  <c r="B4403" i="4"/>
  <c r="B4404" i="4"/>
  <c r="B4405" i="4"/>
  <c r="B4406" i="4"/>
  <c r="B4407" i="4"/>
  <c r="C4407" i="4" s="1"/>
  <c r="D4407" i="4" s="1"/>
  <c r="B4408" i="4"/>
  <c r="C4408" i="4" s="1"/>
  <c r="D4408" i="4" s="1"/>
  <c r="B4409" i="4"/>
  <c r="B4410" i="4"/>
  <c r="C4410" i="4" s="1"/>
  <c r="D4410" i="4" s="1"/>
  <c r="B4411" i="4"/>
  <c r="C4411" i="4" s="1"/>
  <c r="D4411" i="4" s="1"/>
  <c r="B4412" i="4"/>
  <c r="C4412" i="4" s="1"/>
  <c r="D4412" i="4" s="1"/>
  <c r="B4413" i="4"/>
  <c r="B4414" i="4"/>
  <c r="B4415" i="4"/>
  <c r="B4416" i="4"/>
  <c r="B4417" i="4"/>
  <c r="B4418" i="4"/>
  <c r="C4418" i="4" s="1"/>
  <c r="D4418" i="4" s="1"/>
  <c r="B4419" i="4"/>
  <c r="C4419" i="4" s="1"/>
  <c r="D4419" i="4" s="1"/>
  <c r="B4420" i="4"/>
  <c r="C4420" i="4" s="1"/>
  <c r="D4420" i="4" s="1"/>
  <c r="B4421" i="4"/>
  <c r="B4422" i="4"/>
  <c r="C4422" i="4" s="1"/>
  <c r="D4422" i="4" s="1"/>
  <c r="B4423" i="4"/>
  <c r="C4423" i="4" s="1"/>
  <c r="D4423" i="4" s="1"/>
  <c r="B4424" i="4"/>
  <c r="C4424" i="4" s="1"/>
  <c r="D4424" i="4" s="1"/>
  <c r="B4425" i="4"/>
  <c r="B4426" i="4"/>
  <c r="B4427" i="4"/>
  <c r="B4428" i="4"/>
  <c r="B4429" i="4"/>
  <c r="B4430" i="4"/>
  <c r="C4430" i="4" s="1"/>
  <c r="D4430" i="4" s="1"/>
  <c r="B4431" i="4"/>
  <c r="C4431" i="4" s="1"/>
  <c r="D4431" i="4" s="1"/>
  <c r="B4432" i="4"/>
  <c r="C4432" i="4" s="1"/>
  <c r="D4432" i="4" s="1"/>
  <c r="B4433" i="4"/>
  <c r="B4434" i="4"/>
  <c r="C4434" i="4" s="1"/>
  <c r="D4434" i="4" s="1"/>
  <c r="B4435" i="4"/>
  <c r="C4435" i="4" s="1"/>
  <c r="D4435" i="4" s="1"/>
  <c r="B4436" i="4"/>
  <c r="C4436" i="4" s="1"/>
  <c r="D4436" i="4" s="1"/>
  <c r="B4437" i="4"/>
  <c r="B4438" i="4"/>
  <c r="B4439" i="4"/>
  <c r="B4440" i="4"/>
  <c r="B4441" i="4"/>
  <c r="B4442" i="4"/>
  <c r="C4442" i="4" s="1"/>
  <c r="D4442" i="4" s="1"/>
  <c r="B4443" i="4"/>
  <c r="C4443" i="4" s="1"/>
  <c r="D4443" i="4" s="1"/>
  <c r="B4444" i="4"/>
  <c r="C4444" i="4" s="1"/>
  <c r="D4444" i="4" s="1"/>
  <c r="B4445" i="4"/>
  <c r="B4446" i="4"/>
  <c r="C4446" i="4" s="1"/>
  <c r="D4446" i="4" s="1"/>
  <c r="B4447" i="4"/>
  <c r="C4447" i="4" s="1"/>
  <c r="D4447" i="4" s="1"/>
  <c r="B4448" i="4"/>
  <c r="C4448" i="4" s="1"/>
  <c r="D4448" i="4" s="1"/>
  <c r="B4449" i="4"/>
  <c r="B4450" i="4"/>
  <c r="B4451" i="4"/>
  <c r="B4452" i="4"/>
  <c r="B4453" i="4"/>
  <c r="B4454" i="4"/>
  <c r="C4454" i="4" s="1"/>
  <c r="D4454" i="4" s="1"/>
  <c r="B4455" i="4"/>
  <c r="C4455" i="4" s="1"/>
  <c r="D4455" i="4" s="1"/>
  <c r="B4456" i="4"/>
  <c r="C4456" i="4" s="1"/>
  <c r="D4456" i="4" s="1"/>
  <c r="B4457" i="4"/>
  <c r="B4458" i="4"/>
  <c r="C4458" i="4" s="1"/>
  <c r="D4458" i="4" s="1"/>
  <c r="B4459" i="4"/>
  <c r="C4459" i="4" s="1"/>
  <c r="D4459" i="4" s="1"/>
  <c r="B4460" i="4"/>
  <c r="C4460" i="4" s="1"/>
  <c r="D4460" i="4" s="1"/>
  <c r="B4461" i="4"/>
  <c r="B4462" i="4"/>
  <c r="B4463" i="4"/>
  <c r="B4464" i="4"/>
  <c r="B4465" i="4"/>
  <c r="B4466" i="4"/>
  <c r="C4466" i="4" s="1"/>
  <c r="D4466" i="4" s="1"/>
  <c r="B4467" i="4"/>
  <c r="C4467" i="4" s="1"/>
  <c r="D4467" i="4" s="1"/>
  <c r="B4468" i="4"/>
  <c r="C4468" i="4" s="1"/>
  <c r="D4468" i="4" s="1"/>
  <c r="B4469" i="4"/>
  <c r="B4470" i="4"/>
  <c r="C4470" i="4" s="1"/>
  <c r="D4470" i="4" s="1"/>
  <c r="B4471" i="4"/>
  <c r="C4471" i="4" s="1"/>
  <c r="D4471" i="4" s="1"/>
  <c r="B4472" i="4"/>
  <c r="C4472" i="4" s="1"/>
  <c r="D4472" i="4" s="1"/>
  <c r="B4473" i="4"/>
  <c r="B4474" i="4"/>
  <c r="B4475" i="4"/>
  <c r="B4476" i="4"/>
  <c r="B4477" i="4"/>
  <c r="B4478" i="4"/>
  <c r="C4478" i="4" s="1"/>
  <c r="D4478" i="4" s="1"/>
  <c r="B4479" i="4"/>
  <c r="C4479" i="4" s="1"/>
  <c r="D4479" i="4" s="1"/>
  <c r="B4480" i="4"/>
  <c r="C4480" i="4" s="1"/>
  <c r="D4480" i="4" s="1"/>
  <c r="B4481" i="4"/>
  <c r="B4482" i="4"/>
  <c r="C4482" i="4" s="1"/>
  <c r="D4482" i="4" s="1"/>
  <c r="B4483" i="4"/>
  <c r="C4483" i="4" s="1"/>
  <c r="D4483" i="4" s="1"/>
  <c r="B4484" i="4"/>
  <c r="C4484" i="4" s="1"/>
  <c r="D4484" i="4" s="1"/>
  <c r="B4485" i="4"/>
  <c r="B4486" i="4"/>
  <c r="B4487" i="4"/>
  <c r="B4488" i="4"/>
  <c r="B4489" i="4"/>
  <c r="B4490" i="4"/>
  <c r="C4490" i="4" s="1"/>
  <c r="D4490" i="4" s="1"/>
  <c r="B4491" i="4"/>
  <c r="C4491" i="4" s="1"/>
  <c r="D4491" i="4" s="1"/>
  <c r="B4492" i="4"/>
  <c r="C4492" i="4" s="1"/>
  <c r="D4492" i="4" s="1"/>
  <c r="B4493" i="4"/>
  <c r="B4494" i="4"/>
  <c r="C4494" i="4" s="1"/>
  <c r="D4494" i="4" s="1"/>
  <c r="B4495" i="4"/>
  <c r="C4495" i="4" s="1"/>
  <c r="D4495" i="4" s="1"/>
  <c r="B4496" i="4"/>
  <c r="C4496" i="4" s="1"/>
  <c r="D4496" i="4" s="1"/>
  <c r="B4497" i="4"/>
  <c r="B4498" i="4"/>
  <c r="B4499" i="4"/>
  <c r="B4500" i="4"/>
  <c r="B4501" i="4"/>
  <c r="B4502" i="4"/>
  <c r="C4502" i="4" s="1"/>
  <c r="D4502" i="4" s="1"/>
  <c r="B4503" i="4"/>
  <c r="C4503" i="4" s="1"/>
  <c r="D4503" i="4" s="1"/>
  <c r="B4504" i="4"/>
  <c r="C4504" i="4" s="1"/>
  <c r="D4504" i="4" s="1"/>
  <c r="B4505" i="4"/>
  <c r="B4506" i="4"/>
  <c r="C4506" i="4" s="1"/>
  <c r="D4506" i="4" s="1"/>
  <c r="B4507" i="4"/>
  <c r="C4507" i="4" s="1"/>
  <c r="D4507" i="4" s="1"/>
  <c r="B4508" i="4"/>
  <c r="C4508" i="4" s="1"/>
  <c r="D4508" i="4" s="1"/>
  <c r="B4509" i="4"/>
  <c r="B4510" i="4"/>
  <c r="B4511" i="4"/>
  <c r="B4512" i="4"/>
  <c r="B4513" i="4"/>
  <c r="B4514" i="4"/>
  <c r="C4514" i="4" s="1"/>
  <c r="D4514" i="4" s="1"/>
  <c r="B4515" i="4"/>
  <c r="C4515" i="4" s="1"/>
  <c r="D4515" i="4" s="1"/>
  <c r="B4516" i="4"/>
  <c r="C4516" i="4" s="1"/>
  <c r="D4516" i="4" s="1"/>
  <c r="B4517" i="4"/>
  <c r="B4518" i="4"/>
  <c r="C4518" i="4" s="1"/>
  <c r="D4518" i="4" s="1"/>
  <c r="B4519" i="4"/>
  <c r="C4519" i="4" s="1"/>
  <c r="D4519" i="4" s="1"/>
  <c r="B4520" i="4"/>
  <c r="C4520" i="4" s="1"/>
  <c r="D4520" i="4" s="1"/>
  <c r="B4521" i="4"/>
  <c r="B4522" i="4"/>
  <c r="B4523" i="4"/>
  <c r="B4524" i="4"/>
  <c r="B4525" i="4"/>
  <c r="B4526" i="4"/>
  <c r="C4526" i="4" s="1"/>
  <c r="D4526" i="4" s="1"/>
  <c r="B4527" i="4"/>
  <c r="C4527" i="4" s="1"/>
  <c r="D4527" i="4" s="1"/>
  <c r="B4528" i="4"/>
  <c r="C4528" i="4" s="1"/>
  <c r="D4528" i="4" s="1"/>
  <c r="B4529" i="4"/>
  <c r="B4530" i="4"/>
  <c r="C4530" i="4" s="1"/>
  <c r="D4530" i="4" s="1"/>
  <c r="B4531" i="4"/>
  <c r="C4531" i="4" s="1"/>
  <c r="D4531" i="4" s="1"/>
  <c r="B4532" i="4"/>
  <c r="B4533" i="4"/>
  <c r="B4534" i="4"/>
  <c r="B4535" i="4"/>
  <c r="B4536" i="4"/>
  <c r="B4537" i="4"/>
  <c r="B4538" i="4"/>
  <c r="C4538" i="4" s="1"/>
  <c r="D4538" i="4" s="1"/>
  <c r="B4539" i="4"/>
  <c r="C4539" i="4" s="1"/>
  <c r="D4539" i="4" s="1"/>
  <c r="B4540" i="4"/>
  <c r="C4540" i="4" s="1"/>
  <c r="D4540" i="4" s="1"/>
  <c r="B4541" i="4"/>
  <c r="B4542" i="4"/>
  <c r="C4542" i="4" s="1"/>
  <c r="D4542" i="4" s="1"/>
  <c r="B4543" i="4"/>
  <c r="C4543" i="4" s="1"/>
  <c r="D4543" i="4" s="1"/>
  <c r="B4544" i="4"/>
  <c r="C4544" i="4" s="1"/>
  <c r="D4544" i="4" s="1"/>
  <c r="B4545" i="4"/>
  <c r="B4546" i="4"/>
  <c r="B4547" i="4"/>
  <c r="B4548" i="4"/>
  <c r="B4549" i="4"/>
  <c r="B4550" i="4"/>
  <c r="C4550" i="4" s="1"/>
  <c r="D4550" i="4" s="1"/>
  <c r="B4551" i="4"/>
  <c r="C4551" i="4" s="1"/>
  <c r="D4551" i="4" s="1"/>
  <c r="B4552" i="4"/>
  <c r="C4552" i="4" s="1"/>
  <c r="D4552" i="4" s="1"/>
  <c r="B4553" i="4"/>
  <c r="B4554" i="4"/>
  <c r="C4554" i="4" s="1"/>
  <c r="D4554" i="4" s="1"/>
  <c r="B4555" i="4"/>
  <c r="C4555" i="4" s="1"/>
  <c r="D4555" i="4" s="1"/>
  <c r="B4556" i="4"/>
  <c r="C4556" i="4" s="1"/>
  <c r="D4556" i="4" s="1"/>
  <c r="B4557" i="4"/>
  <c r="B4558" i="4"/>
  <c r="B4559" i="4"/>
  <c r="B4560" i="4"/>
  <c r="B4561" i="4"/>
  <c r="B4562" i="4"/>
  <c r="C4562" i="4" s="1"/>
  <c r="D4562" i="4" s="1"/>
  <c r="B4563" i="4"/>
  <c r="C4563" i="4" s="1"/>
  <c r="D4563" i="4" s="1"/>
  <c r="B4564" i="4"/>
  <c r="C4564" i="4" s="1"/>
  <c r="D4564" i="4" s="1"/>
  <c r="B4565" i="4"/>
  <c r="B4566" i="4"/>
  <c r="C4566" i="4" s="1"/>
  <c r="D4566" i="4" s="1"/>
  <c r="B4567" i="4"/>
  <c r="C4567" i="4" s="1"/>
  <c r="D4567" i="4" s="1"/>
  <c r="B4568" i="4"/>
  <c r="C4568" i="4" s="1"/>
  <c r="D4568" i="4" s="1"/>
  <c r="B4569" i="4"/>
  <c r="B4570" i="4"/>
  <c r="B4571" i="4"/>
  <c r="B4572" i="4"/>
  <c r="B4573" i="4"/>
  <c r="B4574" i="4"/>
  <c r="C4574" i="4" s="1"/>
  <c r="D4574" i="4" s="1"/>
  <c r="B4575" i="4"/>
  <c r="C4575" i="4" s="1"/>
  <c r="D4575" i="4" s="1"/>
  <c r="B4576" i="4"/>
  <c r="C4576" i="4" s="1"/>
  <c r="D4576" i="4" s="1"/>
  <c r="B4577" i="4"/>
  <c r="B4578" i="4"/>
  <c r="C4578" i="4" s="1"/>
  <c r="D4578" i="4" s="1"/>
  <c r="B4579" i="4"/>
  <c r="C4579" i="4" s="1"/>
  <c r="D4579" i="4" s="1"/>
  <c r="B4580" i="4"/>
  <c r="C4580" i="4" s="1"/>
  <c r="D4580" i="4" s="1"/>
  <c r="B4581" i="4"/>
  <c r="B4582" i="4"/>
  <c r="B4583" i="4"/>
  <c r="B4584" i="4"/>
  <c r="B4585" i="4"/>
  <c r="B4586" i="4"/>
  <c r="C4586" i="4" s="1"/>
  <c r="D4586" i="4" s="1"/>
  <c r="B4587" i="4"/>
  <c r="C4587" i="4" s="1"/>
  <c r="D4587" i="4" s="1"/>
  <c r="B4588" i="4"/>
  <c r="C4588" i="4" s="1"/>
  <c r="D4588" i="4" s="1"/>
  <c r="B4589" i="4"/>
  <c r="B4590" i="4"/>
  <c r="C4590" i="4" s="1"/>
  <c r="D4590" i="4" s="1"/>
  <c r="B4591" i="4"/>
  <c r="C4591" i="4" s="1"/>
  <c r="D4591" i="4" s="1"/>
  <c r="B4592" i="4"/>
  <c r="B4593" i="4"/>
  <c r="B4594" i="4"/>
  <c r="B4595" i="4"/>
  <c r="B4596" i="4"/>
  <c r="B4597" i="4"/>
  <c r="B4598" i="4"/>
  <c r="C4598" i="4" s="1"/>
  <c r="D4598" i="4" s="1"/>
  <c r="B4599" i="4"/>
  <c r="C4599" i="4" s="1"/>
  <c r="D4599" i="4" s="1"/>
  <c r="B4600" i="4"/>
  <c r="C4600" i="4" s="1"/>
  <c r="D4600" i="4" s="1"/>
  <c r="B4601" i="4"/>
  <c r="B4602" i="4"/>
  <c r="C4602" i="4" s="1"/>
  <c r="D4602" i="4" s="1"/>
  <c r="B4603" i="4"/>
  <c r="C4603" i="4" s="1"/>
  <c r="D4603" i="4" s="1"/>
  <c r="B4604" i="4"/>
  <c r="C4604" i="4" s="1"/>
  <c r="D4604" i="4" s="1"/>
  <c r="B4605" i="4"/>
  <c r="B4606" i="4"/>
  <c r="B4607" i="4"/>
  <c r="B4608" i="4"/>
  <c r="B4609" i="4"/>
  <c r="B4610" i="4"/>
  <c r="C4610" i="4" s="1"/>
  <c r="D4610" i="4" s="1"/>
  <c r="B4611" i="4"/>
  <c r="C4611" i="4" s="1"/>
  <c r="D4611" i="4" s="1"/>
  <c r="B4612" i="4"/>
  <c r="C4612" i="4" s="1"/>
  <c r="D4612" i="4" s="1"/>
  <c r="B4613" i="4"/>
  <c r="B4614" i="4"/>
  <c r="C4614" i="4" s="1"/>
  <c r="D4614" i="4" s="1"/>
  <c r="B4615" i="4"/>
  <c r="C4615" i="4" s="1"/>
  <c r="D4615" i="4" s="1"/>
  <c r="B4616" i="4"/>
  <c r="C4616" i="4" s="1"/>
  <c r="D4616" i="4" s="1"/>
  <c r="B4617" i="4"/>
  <c r="B4618" i="4"/>
  <c r="B4619" i="4"/>
  <c r="B4620" i="4"/>
  <c r="B4621" i="4"/>
  <c r="B4622" i="4"/>
  <c r="C4622" i="4" s="1"/>
  <c r="D4622" i="4" s="1"/>
  <c r="B4623" i="4"/>
  <c r="C4623" i="4" s="1"/>
  <c r="D4623" i="4" s="1"/>
  <c r="B4624" i="4"/>
  <c r="C4624" i="4" s="1"/>
  <c r="D4624" i="4" s="1"/>
  <c r="B4625" i="4"/>
  <c r="B4626" i="4"/>
  <c r="C4626" i="4" s="1"/>
  <c r="D4626" i="4" s="1"/>
  <c r="B4627" i="4"/>
  <c r="C4627" i="4" s="1"/>
  <c r="D4627" i="4" s="1"/>
  <c r="B4628" i="4"/>
  <c r="C4628" i="4" s="1"/>
  <c r="D4628" i="4" s="1"/>
  <c r="B4629" i="4"/>
  <c r="B4630" i="4"/>
  <c r="B4631" i="4"/>
  <c r="B4632" i="4"/>
  <c r="B4633" i="4"/>
  <c r="B4634" i="4"/>
  <c r="C4634" i="4" s="1"/>
  <c r="D4634" i="4" s="1"/>
  <c r="B4635" i="4"/>
  <c r="C4635" i="4" s="1"/>
  <c r="D4635" i="4" s="1"/>
  <c r="B4636" i="4"/>
  <c r="C4636" i="4" s="1"/>
  <c r="D4636" i="4" s="1"/>
  <c r="B4637" i="4"/>
  <c r="B4638" i="4"/>
  <c r="C4638" i="4" s="1"/>
  <c r="D4638" i="4" s="1"/>
  <c r="B4639" i="4"/>
  <c r="C4639" i="4" s="1"/>
  <c r="D4639" i="4" s="1"/>
  <c r="B4640" i="4"/>
  <c r="C4640" i="4" s="1"/>
  <c r="D4640" i="4" s="1"/>
  <c r="B4641" i="4"/>
  <c r="B4642" i="4"/>
  <c r="B4643" i="4"/>
  <c r="B4644" i="4"/>
  <c r="B4645" i="4"/>
  <c r="B4646" i="4"/>
  <c r="C4646" i="4" s="1"/>
  <c r="D4646" i="4" s="1"/>
  <c r="B4647" i="4"/>
  <c r="C4647" i="4" s="1"/>
  <c r="D4647" i="4" s="1"/>
  <c r="B4648" i="4"/>
  <c r="C4648" i="4" s="1"/>
  <c r="D4648" i="4" s="1"/>
  <c r="B4649" i="4"/>
  <c r="B4650" i="4"/>
  <c r="C4650" i="4" s="1"/>
  <c r="D4650" i="4" s="1"/>
  <c r="B4651" i="4"/>
  <c r="C4651" i="4" s="1"/>
  <c r="D4651" i="4" s="1"/>
  <c r="B4652" i="4"/>
  <c r="C4652" i="4" s="1"/>
  <c r="D4652" i="4" s="1"/>
  <c r="B4653" i="4"/>
  <c r="B4654" i="4"/>
  <c r="B4655" i="4"/>
  <c r="B4656" i="4"/>
  <c r="B4657" i="4"/>
  <c r="B4658" i="4"/>
  <c r="C4658" i="4" s="1"/>
  <c r="D4658" i="4" s="1"/>
  <c r="B4659" i="4"/>
  <c r="C4659" i="4" s="1"/>
  <c r="D4659" i="4" s="1"/>
  <c r="B4660" i="4"/>
  <c r="C4660" i="4" s="1"/>
  <c r="D4660" i="4" s="1"/>
  <c r="B4661" i="4"/>
  <c r="B4662" i="4"/>
  <c r="C4662" i="4" s="1"/>
  <c r="D4662" i="4" s="1"/>
  <c r="B4663" i="4"/>
  <c r="C4663" i="4" s="1"/>
  <c r="D4663" i="4" s="1"/>
  <c r="B4664" i="4"/>
  <c r="C4664" i="4" s="1"/>
  <c r="D4664" i="4" s="1"/>
  <c r="B4665" i="4"/>
  <c r="B4666" i="4"/>
  <c r="B4667" i="4"/>
  <c r="B4668" i="4"/>
  <c r="B4669" i="4"/>
  <c r="B4670" i="4"/>
  <c r="C4670" i="4" s="1"/>
  <c r="D4670" i="4" s="1"/>
  <c r="B4671" i="4"/>
  <c r="C4671" i="4" s="1"/>
  <c r="D4671" i="4" s="1"/>
  <c r="B4672" i="4"/>
  <c r="C4672" i="4" s="1"/>
  <c r="D4672" i="4" s="1"/>
  <c r="B4673" i="4"/>
  <c r="B4674" i="4"/>
  <c r="C4674" i="4" s="1"/>
  <c r="D4674" i="4" s="1"/>
  <c r="B4675" i="4"/>
  <c r="C4675" i="4" s="1"/>
  <c r="D4675" i="4" s="1"/>
  <c r="B4676" i="4"/>
  <c r="C4676" i="4" s="1"/>
  <c r="D4676" i="4" s="1"/>
  <c r="B4677" i="4"/>
  <c r="B4678" i="4"/>
  <c r="B4679" i="4"/>
  <c r="B4680" i="4"/>
  <c r="B4681" i="4"/>
  <c r="B4682" i="4"/>
  <c r="C4682" i="4" s="1"/>
  <c r="D4682" i="4" s="1"/>
  <c r="B4683" i="4"/>
  <c r="C4683" i="4" s="1"/>
  <c r="D4683" i="4" s="1"/>
  <c r="B4684" i="4"/>
  <c r="C4684" i="4" s="1"/>
  <c r="D4684" i="4" s="1"/>
  <c r="B4685" i="4"/>
  <c r="B4686" i="4"/>
  <c r="C4686" i="4" s="1"/>
  <c r="D4686" i="4" s="1"/>
  <c r="B4687" i="4"/>
  <c r="C4687" i="4" s="1"/>
  <c r="D4687" i="4" s="1"/>
  <c r="B4688" i="4"/>
  <c r="C4688" i="4" s="1"/>
  <c r="D4688" i="4" s="1"/>
  <c r="B4689" i="4"/>
  <c r="B4690" i="4"/>
  <c r="B4691" i="4"/>
  <c r="B4692" i="4"/>
  <c r="B4693" i="4"/>
  <c r="B4694" i="4"/>
  <c r="C4694" i="4" s="1"/>
  <c r="D4694" i="4" s="1"/>
  <c r="B4695" i="4"/>
  <c r="C4695" i="4" s="1"/>
  <c r="D4695" i="4" s="1"/>
  <c r="B4696" i="4"/>
  <c r="C4696" i="4" s="1"/>
  <c r="D4696" i="4" s="1"/>
  <c r="B4697" i="4"/>
  <c r="B4698" i="4"/>
  <c r="C4698" i="4" s="1"/>
  <c r="D4698" i="4" s="1"/>
  <c r="B4699" i="4"/>
  <c r="C4699" i="4" s="1"/>
  <c r="D4699" i="4" s="1"/>
  <c r="B4700" i="4"/>
  <c r="C4700" i="4" s="1"/>
  <c r="D4700" i="4" s="1"/>
  <c r="B4701" i="4"/>
  <c r="B4702" i="4"/>
  <c r="B4703" i="4"/>
  <c r="B4704" i="4"/>
  <c r="B4705" i="4"/>
  <c r="B4706" i="4"/>
  <c r="C4706" i="4" s="1"/>
  <c r="D4706" i="4" s="1"/>
  <c r="B4707" i="4"/>
  <c r="C4707" i="4" s="1"/>
  <c r="D4707" i="4" s="1"/>
  <c r="B4708" i="4"/>
  <c r="C4708" i="4" s="1"/>
  <c r="D4708" i="4" s="1"/>
  <c r="B4709" i="4"/>
  <c r="B4710" i="4"/>
  <c r="C4710" i="4" s="1"/>
  <c r="D4710" i="4" s="1"/>
  <c r="B4711" i="4"/>
  <c r="C4711" i="4" s="1"/>
  <c r="D4711" i="4" s="1"/>
  <c r="B4712" i="4"/>
  <c r="C4712" i="4" s="1"/>
  <c r="D4712" i="4" s="1"/>
  <c r="B4713" i="4"/>
  <c r="B4714" i="4"/>
  <c r="B4715" i="4"/>
  <c r="B4716" i="4"/>
  <c r="B4717" i="4"/>
  <c r="B4718" i="4"/>
  <c r="C4718" i="4" s="1"/>
  <c r="D4718" i="4" s="1"/>
  <c r="B4719" i="4"/>
  <c r="C4719" i="4" s="1"/>
  <c r="D4719" i="4" s="1"/>
  <c r="B4720" i="4"/>
  <c r="C4720" i="4" s="1"/>
  <c r="D4720" i="4" s="1"/>
  <c r="B4721" i="4"/>
  <c r="B4722" i="4"/>
  <c r="C4722" i="4" s="1"/>
  <c r="D4722" i="4" s="1"/>
  <c r="B4723" i="4"/>
  <c r="C4723" i="4" s="1"/>
  <c r="D4723" i="4" s="1"/>
  <c r="B4724" i="4"/>
  <c r="C4724" i="4" s="1"/>
  <c r="D4724" i="4" s="1"/>
  <c r="B4725" i="4"/>
  <c r="B4726" i="4"/>
  <c r="B4727" i="4"/>
  <c r="B4728" i="4"/>
  <c r="B4729" i="4"/>
  <c r="B4730" i="4"/>
  <c r="C4730" i="4" s="1"/>
  <c r="D4730" i="4" s="1"/>
  <c r="B4731" i="4"/>
  <c r="C4731" i="4" s="1"/>
  <c r="D4731" i="4" s="1"/>
  <c r="B4732" i="4"/>
  <c r="C4732" i="4" s="1"/>
  <c r="D4732" i="4" s="1"/>
  <c r="B4733" i="4"/>
  <c r="B4734" i="4"/>
  <c r="C4734" i="4" s="1"/>
  <c r="D4734" i="4" s="1"/>
  <c r="B4735" i="4"/>
  <c r="C4735" i="4" s="1"/>
  <c r="D4735" i="4" s="1"/>
  <c r="B4736" i="4"/>
  <c r="C4736" i="4" s="1"/>
  <c r="D4736" i="4" s="1"/>
  <c r="B4737" i="4"/>
  <c r="B4738" i="4"/>
  <c r="B4739" i="4"/>
  <c r="B4740" i="4"/>
  <c r="B4741" i="4"/>
  <c r="B4742" i="4"/>
  <c r="C4742" i="4" s="1"/>
  <c r="D4742" i="4" s="1"/>
  <c r="B4743" i="4"/>
  <c r="C4743" i="4" s="1"/>
  <c r="D4743" i="4" s="1"/>
  <c r="B4744" i="4"/>
  <c r="C4744" i="4" s="1"/>
  <c r="D4744" i="4" s="1"/>
  <c r="B4745" i="4"/>
  <c r="B4746" i="4"/>
  <c r="C4746" i="4" s="1"/>
  <c r="D4746" i="4" s="1"/>
  <c r="B4747" i="4"/>
  <c r="C4747" i="4" s="1"/>
  <c r="D4747" i="4" s="1"/>
  <c r="B4748" i="4"/>
  <c r="C4748" i="4" s="1"/>
  <c r="D4748" i="4" s="1"/>
  <c r="B4749" i="4"/>
  <c r="B4750" i="4"/>
  <c r="B4751" i="4"/>
  <c r="B4752" i="4"/>
  <c r="B4753" i="4"/>
  <c r="B4754" i="4"/>
  <c r="C4754" i="4" s="1"/>
  <c r="D4754" i="4" s="1"/>
  <c r="B4755" i="4"/>
  <c r="C4755" i="4" s="1"/>
  <c r="D4755" i="4" s="1"/>
  <c r="B4756" i="4"/>
  <c r="C4756" i="4" s="1"/>
  <c r="D4756" i="4" s="1"/>
  <c r="B4757" i="4"/>
  <c r="B4758" i="4"/>
  <c r="C4758" i="4" s="1"/>
  <c r="D4758" i="4" s="1"/>
  <c r="B4759" i="4"/>
  <c r="C4759" i="4" s="1"/>
  <c r="D4759" i="4" s="1"/>
  <c r="B4760" i="4"/>
  <c r="C4760" i="4" s="1"/>
  <c r="D4760" i="4" s="1"/>
  <c r="B4761" i="4"/>
  <c r="B4762" i="4"/>
  <c r="B4763" i="4"/>
  <c r="B4764" i="4"/>
  <c r="B4765" i="4"/>
  <c r="B4766" i="4"/>
  <c r="C4766" i="4" s="1"/>
  <c r="D4766" i="4" s="1"/>
  <c r="B4767" i="4"/>
  <c r="C4767" i="4" s="1"/>
  <c r="D4767" i="4" s="1"/>
  <c r="B4768" i="4"/>
  <c r="C4768" i="4" s="1"/>
  <c r="D4768" i="4" s="1"/>
  <c r="B4769" i="4"/>
  <c r="B4770" i="4"/>
  <c r="C4770" i="4" s="1"/>
  <c r="D4770" i="4" s="1"/>
  <c r="B4771" i="4"/>
  <c r="C4771" i="4" s="1"/>
  <c r="D4771" i="4" s="1"/>
  <c r="B4772" i="4"/>
  <c r="C4772" i="4" s="1"/>
  <c r="D4772" i="4" s="1"/>
  <c r="B4773" i="4"/>
  <c r="B4774" i="4"/>
  <c r="B4775" i="4"/>
  <c r="B4776" i="4"/>
  <c r="B4777" i="4"/>
  <c r="B4778" i="4"/>
  <c r="C4778" i="4" s="1"/>
  <c r="D4778" i="4" s="1"/>
  <c r="B4779" i="4"/>
  <c r="C4779" i="4" s="1"/>
  <c r="D4779" i="4" s="1"/>
  <c r="B4780" i="4"/>
  <c r="C4780" i="4" s="1"/>
  <c r="D4780" i="4" s="1"/>
  <c r="B4781" i="4"/>
  <c r="B4782" i="4"/>
  <c r="C4782" i="4" s="1"/>
  <c r="D4782" i="4" s="1"/>
  <c r="B4783" i="4"/>
  <c r="C4783" i="4" s="1"/>
  <c r="D4783" i="4" s="1"/>
  <c r="B4784" i="4"/>
  <c r="C4784" i="4" s="1"/>
  <c r="D4784" i="4" s="1"/>
  <c r="B4785" i="4"/>
  <c r="B4786" i="4"/>
  <c r="B4787" i="4"/>
  <c r="B4788" i="4"/>
  <c r="B4789" i="4"/>
  <c r="B4790" i="4"/>
  <c r="C4790" i="4" s="1"/>
  <c r="D4790" i="4" s="1"/>
  <c r="B4791" i="4"/>
  <c r="C4791" i="4" s="1"/>
  <c r="D4791" i="4" s="1"/>
  <c r="B4792" i="4"/>
  <c r="C4792" i="4" s="1"/>
  <c r="D4792" i="4" s="1"/>
  <c r="B4793" i="4"/>
  <c r="B4794" i="4"/>
  <c r="C4794" i="4" s="1"/>
  <c r="D4794" i="4" s="1"/>
  <c r="B4795" i="4"/>
  <c r="C4795" i="4" s="1"/>
  <c r="D4795" i="4" s="1"/>
  <c r="B4796" i="4"/>
  <c r="C4796" i="4" s="1"/>
  <c r="D4796" i="4" s="1"/>
  <c r="B4797" i="4"/>
  <c r="B4798" i="4"/>
  <c r="B4799" i="4"/>
  <c r="B4800" i="4"/>
  <c r="B4801" i="4"/>
  <c r="B4802" i="4"/>
  <c r="C4802" i="4" s="1"/>
  <c r="D4802" i="4" s="1"/>
  <c r="B4803" i="4"/>
  <c r="C4803" i="4" s="1"/>
  <c r="D4803" i="4" s="1"/>
  <c r="B4804" i="4"/>
  <c r="C4804" i="4" s="1"/>
  <c r="D4804" i="4" s="1"/>
  <c r="B4805" i="4"/>
  <c r="B4806" i="4"/>
  <c r="C4806" i="4" s="1"/>
  <c r="D4806" i="4" s="1"/>
  <c r="B4807" i="4"/>
  <c r="C4807" i="4" s="1"/>
  <c r="D4807" i="4" s="1"/>
  <c r="B4808" i="4"/>
  <c r="C4808" i="4" s="1"/>
  <c r="D4808" i="4" s="1"/>
  <c r="B4809" i="4"/>
  <c r="B4810" i="4"/>
  <c r="B4811" i="4"/>
  <c r="B4812" i="4"/>
  <c r="B4813" i="4"/>
  <c r="B4814" i="4"/>
  <c r="C4814" i="4" s="1"/>
  <c r="D4814" i="4" s="1"/>
  <c r="B4815" i="4"/>
  <c r="C4815" i="4" s="1"/>
  <c r="D4815" i="4" s="1"/>
  <c r="B4816" i="4"/>
  <c r="C4816" i="4" s="1"/>
  <c r="D4816" i="4" s="1"/>
  <c r="B4817" i="4"/>
  <c r="B4818" i="4"/>
  <c r="C4818" i="4" s="1"/>
  <c r="D4818" i="4" s="1"/>
  <c r="B4819" i="4"/>
  <c r="C4819" i="4" s="1"/>
  <c r="D4819" i="4" s="1"/>
  <c r="B4820" i="4"/>
  <c r="C4820" i="4" s="1"/>
  <c r="D4820" i="4" s="1"/>
  <c r="B4821" i="4"/>
  <c r="B4822" i="4"/>
  <c r="B4823" i="4"/>
  <c r="B4824" i="4"/>
  <c r="B4825" i="4"/>
  <c r="B4826" i="4"/>
  <c r="C4826" i="4" s="1"/>
  <c r="D4826" i="4" s="1"/>
  <c r="B4827" i="4"/>
  <c r="C4827" i="4" s="1"/>
  <c r="D4827" i="4" s="1"/>
  <c r="B4828" i="4"/>
  <c r="C4828" i="4" s="1"/>
  <c r="D4828" i="4" s="1"/>
  <c r="B4829" i="4"/>
  <c r="B4830" i="4"/>
  <c r="C4830" i="4" s="1"/>
  <c r="D4830" i="4" s="1"/>
  <c r="B4831" i="4"/>
  <c r="C4831" i="4" s="1"/>
  <c r="D4831" i="4" s="1"/>
  <c r="B4832" i="4"/>
  <c r="C4832" i="4" s="1"/>
  <c r="D4832" i="4" s="1"/>
  <c r="B4833" i="4"/>
  <c r="B4834" i="4"/>
  <c r="B4835" i="4"/>
  <c r="B4836" i="4"/>
  <c r="B4837" i="4"/>
  <c r="B4838" i="4"/>
  <c r="C4838" i="4" s="1"/>
  <c r="D4838" i="4" s="1"/>
  <c r="B4839" i="4"/>
  <c r="C4839" i="4" s="1"/>
  <c r="D4839" i="4" s="1"/>
  <c r="B4840" i="4"/>
  <c r="C4840" i="4" s="1"/>
  <c r="D4840" i="4" s="1"/>
  <c r="B4841" i="4"/>
  <c r="B4842" i="4"/>
  <c r="B4843" i="4"/>
  <c r="C4843" i="4" s="1"/>
  <c r="D4843" i="4" s="1"/>
  <c r="B4844" i="4"/>
  <c r="C4844" i="4" s="1"/>
  <c r="D4844" i="4" s="1"/>
  <c r="B4845" i="4"/>
  <c r="B4846" i="4"/>
  <c r="B4847" i="4"/>
  <c r="B4848" i="4"/>
  <c r="B4849" i="4"/>
  <c r="B4850" i="4"/>
  <c r="C4850" i="4" s="1"/>
  <c r="D4850" i="4" s="1"/>
  <c r="B4851" i="4"/>
  <c r="C4851" i="4" s="1"/>
  <c r="D4851" i="4" s="1"/>
  <c r="B4852" i="4"/>
  <c r="C4852" i="4" s="1"/>
  <c r="D4852" i="4" s="1"/>
  <c r="B4853" i="4"/>
  <c r="B4854" i="4"/>
  <c r="C4854" i="4" s="1"/>
  <c r="D4854" i="4" s="1"/>
  <c r="B4855" i="4"/>
  <c r="C4855" i="4" s="1"/>
  <c r="D4855" i="4" s="1"/>
  <c r="B4856" i="4"/>
  <c r="C4856" i="4" s="1"/>
  <c r="D4856" i="4" s="1"/>
  <c r="B4857" i="4"/>
  <c r="B4858" i="4"/>
  <c r="B4859" i="4"/>
  <c r="B4860" i="4"/>
  <c r="B4861" i="4"/>
  <c r="B4862" i="4"/>
  <c r="C4862" i="4" s="1"/>
  <c r="D4862" i="4" s="1"/>
  <c r="B4863" i="4"/>
  <c r="C4863" i="4" s="1"/>
  <c r="D4863" i="4" s="1"/>
  <c r="B4864" i="4"/>
  <c r="C4864" i="4" s="1"/>
  <c r="D4864" i="4" s="1"/>
  <c r="B4865" i="4"/>
  <c r="B4866" i="4"/>
  <c r="C4866" i="4" s="1"/>
  <c r="D4866" i="4" s="1"/>
  <c r="B4867" i="4"/>
  <c r="C4867" i="4" s="1"/>
  <c r="D4867" i="4" s="1"/>
  <c r="B4868" i="4"/>
  <c r="C4868" i="4" s="1"/>
  <c r="D4868" i="4" s="1"/>
  <c r="B4869" i="4"/>
  <c r="B4870" i="4"/>
  <c r="B4871" i="4"/>
  <c r="B4872" i="4"/>
  <c r="B4873" i="4"/>
  <c r="B4874" i="4"/>
  <c r="C4874" i="4" s="1"/>
  <c r="D4874" i="4" s="1"/>
  <c r="B4875" i="4"/>
  <c r="C4875" i="4" s="1"/>
  <c r="D4875" i="4" s="1"/>
  <c r="B4876" i="4"/>
  <c r="C4876" i="4" s="1"/>
  <c r="D4876" i="4" s="1"/>
  <c r="B4877" i="4"/>
  <c r="B4878" i="4"/>
  <c r="C4878" i="4" s="1"/>
  <c r="D4878" i="4" s="1"/>
  <c r="B4879" i="4"/>
  <c r="C4879" i="4" s="1"/>
  <c r="D4879" i="4" s="1"/>
  <c r="B4880" i="4"/>
  <c r="C4880" i="4" s="1"/>
  <c r="D4880" i="4" s="1"/>
  <c r="B4881" i="4"/>
  <c r="B4882" i="4"/>
  <c r="B4883" i="4"/>
  <c r="B4884" i="4"/>
  <c r="B4885" i="4"/>
  <c r="B4886" i="4"/>
  <c r="C4886" i="4" s="1"/>
  <c r="D4886" i="4" s="1"/>
  <c r="B4887" i="4"/>
  <c r="C4887" i="4" s="1"/>
  <c r="D4887" i="4" s="1"/>
  <c r="B4888" i="4"/>
  <c r="C4888" i="4" s="1"/>
  <c r="D4888" i="4" s="1"/>
  <c r="B4889" i="4"/>
  <c r="B4890" i="4"/>
  <c r="C4890" i="4" s="1"/>
  <c r="D4890" i="4" s="1"/>
  <c r="B4891" i="4"/>
  <c r="C4891" i="4" s="1"/>
  <c r="D4891" i="4" s="1"/>
  <c r="B4892" i="4"/>
  <c r="C4892" i="4" s="1"/>
  <c r="D4892" i="4" s="1"/>
  <c r="B4893" i="4"/>
  <c r="B4894" i="4"/>
  <c r="B4895" i="4"/>
  <c r="B4896" i="4"/>
  <c r="B4897" i="4"/>
  <c r="B4898" i="4"/>
  <c r="C4898" i="4" s="1"/>
  <c r="D4898" i="4" s="1"/>
  <c r="B4899" i="4"/>
  <c r="C4899" i="4" s="1"/>
  <c r="D4899" i="4" s="1"/>
  <c r="B4900" i="4"/>
  <c r="C4900" i="4" s="1"/>
  <c r="D4900" i="4" s="1"/>
  <c r="B4901" i="4"/>
  <c r="B4902" i="4"/>
  <c r="C4902" i="4" s="1"/>
  <c r="D4902" i="4" s="1"/>
  <c r="B4903" i="4"/>
  <c r="C4903" i="4" s="1"/>
  <c r="D4903" i="4" s="1"/>
  <c r="B4904" i="4"/>
  <c r="C4904" i="4" s="1"/>
  <c r="D4904" i="4" s="1"/>
  <c r="B4905" i="4"/>
  <c r="B4906" i="4"/>
  <c r="B4907" i="4"/>
  <c r="B4908" i="4"/>
  <c r="B4909" i="4"/>
  <c r="B4910" i="4"/>
  <c r="C4910" i="4" s="1"/>
  <c r="D4910" i="4" s="1"/>
  <c r="B4911" i="4"/>
  <c r="C4911" i="4" s="1"/>
  <c r="D4911" i="4" s="1"/>
  <c r="B4912" i="4"/>
  <c r="C4912" i="4" s="1"/>
  <c r="D4912" i="4" s="1"/>
  <c r="B4913" i="4"/>
  <c r="B4914" i="4"/>
  <c r="C4914" i="4" s="1"/>
  <c r="D4914" i="4" s="1"/>
  <c r="B4915" i="4"/>
  <c r="C4915" i="4" s="1"/>
  <c r="D4915" i="4" s="1"/>
  <c r="B4916" i="4"/>
  <c r="C4916" i="4" s="1"/>
  <c r="D4916" i="4" s="1"/>
  <c r="B4917" i="4"/>
  <c r="B4918" i="4"/>
  <c r="B4919" i="4"/>
  <c r="B4920" i="4"/>
  <c r="B4921" i="4"/>
  <c r="B4922" i="4"/>
  <c r="C4922" i="4" s="1"/>
  <c r="D4922" i="4" s="1"/>
  <c r="B4923" i="4"/>
  <c r="C4923" i="4" s="1"/>
  <c r="D4923" i="4" s="1"/>
  <c r="B4924" i="4"/>
  <c r="C4924" i="4" s="1"/>
  <c r="D4924" i="4" s="1"/>
  <c r="B4925" i="4"/>
  <c r="B4926" i="4"/>
  <c r="C4926" i="4" s="1"/>
  <c r="D4926" i="4" s="1"/>
  <c r="B4927" i="4"/>
  <c r="C4927" i="4" s="1"/>
  <c r="D4927" i="4" s="1"/>
  <c r="B4928" i="4"/>
  <c r="C4928" i="4" s="1"/>
  <c r="D4928" i="4" s="1"/>
  <c r="B4929" i="4"/>
  <c r="B4930" i="4"/>
  <c r="B4931" i="4"/>
  <c r="B4932" i="4"/>
  <c r="B4933" i="4"/>
  <c r="B4934" i="4"/>
  <c r="C4934" i="4" s="1"/>
  <c r="D4934" i="4" s="1"/>
  <c r="B4935" i="4"/>
  <c r="C4935" i="4" s="1"/>
  <c r="D4935" i="4" s="1"/>
  <c r="B4936" i="4"/>
  <c r="C4936" i="4" s="1"/>
  <c r="D4936" i="4" s="1"/>
  <c r="B4937" i="4"/>
  <c r="B4938" i="4"/>
  <c r="C4938" i="4" s="1"/>
  <c r="D4938" i="4" s="1"/>
  <c r="B4939" i="4"/>
  <c r="C4939" i="4" s="1"/>
  <c r="D4939" i="4" s="1"/>
  <c r="B4940" i="4"/>
  <c r="C4940" i="4" s="1"/>
  <c r="D4940" i="4" s="1"/>
  <c r="B4941" i="4"/>
  <c r="B4942" i="4"/>
  <c r="B4943" i="4"/>
  <c r="B4944" i="4"/>
  <c r="B4945" i="4"/>
  <c r="B4946" i="4"/>
  <c r="C4946" i="4" s="1"/>
  <c r="D4946" i="4" s="1"/>
  <c r="B4947" i="4"/>
  <c r="C4947" i="4" s="1"/>
  <c r="D4947" i="4" s="1"/>
  <c r="B4948" i="4"/>
  <c r="C4948" i="4" s="1"/>
  <c r="D4948" i="4" s="1"/>
  <c r="B4949" i="4"/>
  <c r="B4950" i="4"/>
  <c r="C4950" i="4" s="1"/>
  <c r="D4950" i="4" s="1"/>
  <c r="B4951" i="4"/>
  <c r="C4951" i="4" s="1"/>
  <c r="D4951" i="4" s="1"/>
  <c r="B4952" i="4"/>
  <c r="C4952" i="4" s="1"/>
  <c r="D4952" i="4" s="1"/>
  <c r="B4953" i="4"/>
  <c r="B4954" i="4"/>
  <c r="B4955" i="4"/>
  <c r="B4956" i="4"/>
  <c r="B4957" i="4"/>
  <c r="B4958" i="4"/>
  <c r="C4958" i="4" s="1"/>
  <c r="D4958" i="4" s="1"/>
  <c r="B4959" i="4"/>
  <c r="C4959" i="4" s="1"/>
  <c r="D4959" i="4" s="1"/>
  <c r="B4960" i="4"/>
  <c r="C4960" i="4" s="1"/>
  <c r="D4960" i="4" s="1"/>
  <c r="B4961" i="4"/>
  <c r="B4962" i="4"/>
  <c r="C4962" i="4" s="1"/>
  <c r="D4962" i="4" s="1"/>
  <c r="B4963" i="4"/>
  <c r="C4963" i="4" s="1"/>
  <c r="D4963" i="4" s="1"/>
  <c r="B4964" i="4"/>
  <c r="C4964" i="4" s="1"/>
  <c r="D4964" i="4" s="1"/>
  <c r="B4965" i="4"/>
  <c r="B4966" i="4"/>
  <c r="B4967" i="4"/>
  <c r="B4968" i="4"/>
  <c r="B4969" i="4"/>
  <c r="B4970" i="4"/>
  <c r="C4970" i="4" s="1"/>
  <c r="D4970" i="4" s="1"/>
  <c r="B4971" i="4"/>
  <c r="C4971" i="4" s="1"/>
  <c r="D4971" i="4" s="1"/>
  <c r="B4972" i="4"/>
  <c r="C4972" i="4" s="1"/>
  <c r="D4972" i="4" s="1"/>
  <c r="B4973" i="4"/>
  <c r="B4974" i="4"/>
  <c r="C4974" i="4" s="1"/>
  <c r="D4974" i="4" s="1"/>
  <c r="B4975" i="4"/>
  <c r="C4975" i="4" s="1"/>
  <c r="D4975" i="4" s="1"/>
  <c r="B4976" i="4"/>
  <c r="C4976" i="4" s="1"/>
  <c r="D4976" i="4" s="1"/>
  <c r="B4977" i="4"/>
  <c r="B4978" i="4"/>
  <c r="B4979" i="4"/>
  <c r="B4980" i="4"/>
  <c r="B4981" i="4"/>
  <c r="B4982" i="4"/>
  <c r="C4982" i="4" s="1"/>
  <c r="D4982" i="4" s="1"/>
  <c r="B4983" i="4"/>
  <c r="C4983" i="4" s="1"/>
  <c r="D4983" i="4" s="1"/>
  <c r="B4984" i="4"/>
  <c r="C4984" i="4" s="1"/>
  <c r="D4984" i="4" s="1"/>
  <c r="B4985" i="4"/>
  <c r="B4986" i="4"/>
  <c r="C4986" i="4" s="1"/>
  <c r="D4986" i="4" s="1"/>
  <c r="B4987" i="4"/>
  <c r="C4987" i="4" s="1"/>
  <c r="D4987" i="4" s="1"/>
  <c r="B4988" i="4"/>
  <c r="C4988" i="4" s="1"/>
  <c r="D4988" i="4" s="1"/>
  <c r="B4989" i="4"/>
  <c r="B4990" i="4"/>
  <c r="B4991" i="4"/>
  <c r="B4992" i="4"/>
  <c r="B4993" i="4"/>
  <c r="B4994" i="4"/>
  <c r="C4994" i="4" s="1"/>
  <c r="D4994" i="4" s="1"/>
  <c r="B4995" i="4"/>
  <c r="C4995" i="4" s="1"/>
  <c r="D4995" i="4" s="1"/>
  <c r="B4996" i="4"/>
  <c r="C4996" i="4" s="1"/>
  <c r="D4996" i="4" s="1"/>
  <c r="B4997" i="4"/>
  <c r="B4998" i="4"/>
  <c r="C4998" i="4" s="1"/>
  <c r="D4998" i="4" s="1"/>
  <c r="B4999" i="4"/>
  <c r="C4999" i="4" s="1"/>
  <c r="D4999" i="4" s="1"/>
  <c r="B5000" i="4"/>
  <c r="C5000" i="4" s="1"/>
  <c r="D5000" i="4" s="1"/>
  <c r="B5001" i="4"/>
  <c r="B5002" i="4"/>
  <c r="B5003" i="4"/>
  <c r="B5004" i="4"/>
  <c r="B5005" i="4"/>
  <c r="B5006" i="4"/>
  <c r="C5006" i="4" s="1"/>
  <c r="D5006" i="4" s="1"/>
  <c r="B5007" i="4"/>
  <c r="C5007" i="4" s="1"/>
  <c r="D5007" i="4" s="1"/>
  <c r="B5008" i="4"/>
  <c r="C5008" i="4" s="1"/>
  <c r="D5008" i="4" s="1"/>
  <c r="B5009" i="4"/>
  <c r="B5010" i="4"/>
  <c r="C5010" i="4" s="1"/>
  <c r="D5010" i="4" s="1"/>
  <c r="B5011" i="4"/>
  <c r="C5011" i="4" s="1"/>
  <c r="D5011" i="4" s="1"/>
  <c r="B5012" i="4"/>
  <c r="C5012" i="4" s="1"/>
  <c r="D5012" i="4" s="1"/>
  <c r="B14" i="4"/>
  <c r="A14" i="4"/>
  <c r="B13" i="4"/>
  <c r="B9" i="4"/>
  <c r="B10" i="4"/>
  <c r="B5" i="3"/>
  <c r="B11" i="3" s="1"/>
  <c r="F6" i="2"/>
  <c r="B8" i="2"/>
  <c r="E4" i="2" s="1"/>
  <c r="A12" i="1"/>
  <c r="A13" i="1" s="1"/>
  <c r="B12" i="1"/>
  <c r="B13" i="1"/>
  <c r="A14" i="1"/>
  <c r="B14" i="1"/>
  <c r="A15" i="1"/>
  <c r="A16" i="1" s="1"/>
  <c r="A17" i="1" s="1"/>
  <c r="B15" i="1"/>
  <c r="B16" i="1"/>
  <c r="B17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11" i="1"/>
  <c r="C11" i="1" s="1"/>
  <c r="A11" i="1"/>
  <c r="C10" i="1"/>
  <c r="B7" i="1"/>
  <c r="G915" i="18" l="1"/>
  <c r="F267" i="18"/>
  <c r="F195" i="18"/>
  <c r="G914" i="18"/>
  <c r="F807" i="18"/>
  <c r="F723" i="18"/>
  <c r="F14" i="18"/>
  <c r="G230" i="18"/>
  <c r="F194" i="18"/>
  <c r="G1155" i="18"/>
  <c r="F795" i="18"/>
  <c r="F627" i="18"/>
  <c r="F422" i="18"/>
  <c r="F182" i="18"/>
  <c r="G50" i="18"/>
  <c r="G882" i="18"/>
  <c r="G1010" i="18"/>
  <c r="F939" i="18"/>
  <c r="F567" i="18"/>
  <c r="F975" i="18"/>
  <c r="G507" i="18"/>
  <c r="F1239" i="18"/>
  <c r="F123" i="18"/>
  <c r="F883" i="18"/>
  <c r="G662" i="18"/>
  <c r="F87" i="18"/>
  <c r="G39" i="18"/>
  <c r="F546" i="18"/>
  <c r="F770" i="18"/>
  <c r="F543" i="18"/>
  <c r="F314" i="18"/>
  <c r="G1238" i="18"/>
  <c r="G1167" i="18"/>
  <c r="F171" i="18"/>
  <c r="F845" i="18"/>
  <c r="F665" i="18"/>
  <c r="F1145" i="18"/>
  <c r="G1145" i="18"/>
  <c r="G221" i="18"/>
  <c r="F221" i="18"/>
  <c r="F281" i="18"/>
  <c r="G545" i="18"/>
  <c r="F51" i="18"/>
  <c r="G435" i="18"/>
  <c r="G388" i="18"/>
  <c r="G1108" i="18"/>
  <c r="G376" i="18"/>
  <c r="G316" i="18"/>
  <c r="F722" i="18"/>
  <c r="F459" i="18"/>
  <c r="G950" i="18"/>
  <c r="G434" i="18"/>
  <c r="G183" i="18"/>
  <c r="G340" i="18"/>
  <c r="F1096" i="18"/>
  <c r="F303" i="18"/>
  <c r="G303" i="18"/>
  <c r="G159" i="18"/>
  <c r="F159" i="18"/>
  <c r="F1059" i="18"/>
  <c r="F687" i="18"/>
  <c r="F375" i="18"/>
  <c r="G231" i="18"/>
  <c r="G1011" i="18"/>
  <c r="G951" i="18"/>
  <c r="F664" i="18"/>
  <c r="F555" i="18"/>
  <c r="F1034" i="18"/>
  <c r="G1034" i="18"/>
  <c r="G734" i="18"/>
  <c r="F734" i="18"/>
  <c r="F890" i="18"/>
  <c r="F374" i="18"/>
  <c r="G663" i="18"/>
  <c r="G482" i="18"/>
  <c r="G398" i="18"/>
  <c r="G506" i="18"/>
  <c r="F315" i="18"/>
  <c r="G469" i="18"/>
  <c r="F759" i="18"/>
  <c r="G1180" i="18"/>
  <c r="F278" i="18"/>
  <c r="F218" i="18"/>
  <c r="G361" i="18"/>
  <c r="F241" i="18"/>
  <c r="G1223" i="18"/>
  <c r="G922" i="18"/>
  <c r="G858" i="18"/>
  <c r="G354" i="18"/>
  <c r="F987" i="18"/>
  <c r="G557" i="18"/>
  <c r="G353" i="18"/>
  <c r="F78" i="18"/>
  <c r="G857" i="18"/>
  <c r="F630" i="18"/>
  <c r="F865" i="18"/>
  <c r="F597" i="18"/>
  <c r="G798" i="18"/>
  <c r="G582" i="18"/>
  <c r="G1147" i="18"/>
  <c r="G209" i="18"/>
  <c r="F1184" i="18"/>
  <c r="F596" i="18"/>
  <c r="G1146" i="18"/>
  <c r="F679" i="18"/>
  <c r="G1025" i="18"/>
  <c r="F606" i="18"/>
  <c r="G426" i="18"/>
  <c r="F678" i="18"/>
  <c r="F485" i="18"/>
  <c r="G293" i="18"/>
  <c r="G113" i="18"/>
  <c r="F1050" i="18"/>
  <c r="G79" i="18"/>
  <c r="F1172" i="18"/>
  <c r="G1172" i="18"/>
  <c r="F1112" i="18"/>
  <c r="G1112" i="18"/>
  <c r="F704" i="18"/>
  <c r="G704" i="18"/>
  <c r="G428" i="18"/>
  <c r="F428" i="18"/>
  <c r="G368" i="18"/>
  <c r="F368" i="18"/>
  <c r="G799" i="18"/>
  <c r="F799" i="18"/>
  <c r="G787" i="18"/>
  <c r="F787" i="18"/>
  <c r="G727" i="18"/>
  <c r="F727" i="18"/>
  <c r="F703" i="18"/>
  <c r="G703" i="18"/>
  <c r="F667" i="18"/>
  <c r="G667" i="18"/>
  <c r="G643" i="18"/>
  <c r="F643" i="18"/>
  <c r="F583" i="18"/>
  <c r="G583" i="18"/>
  <c r="G559" i="18"/>
  <c r="F559" i="18"/>
  <c r="F535" i="18"/>
  <c r="G535" i="18"/>
  <c r="G499" i="18"/>
  <c r="F499" i="18"/>
  <c r="F367" i="18"/>
  <c r="G367" i="18"/>
  <c r="F355" i="18"/>
  <c r="G355" i="18"/>
  <c r="F295" i="18"/>
  <c r="G295" i="18"/>
  <c r="G223" i="18"/>
  <c r="F223" i="18"/>
  <c r="G211" i="18"/>
  <c r="F211" i="18"/>
  <c r="G151" i="18"/>
  <c r="F151" i="18"/>
  <c r="F67" i="18"/>
  <c r="G67" i="18"/>
  <c r="F1015" i="18"/>
  <c r="F212" i="18"/>
  <c r="F1182" i="18"/>
  <c r="G1182" i="18"/>
  <c r="F1158" i="18"/>
  <c r="G1158" i="18"/>
  <c r="F1122" i="18"/>
  <c r="G1122" i="18"/>
  <c r="G1110" i="18"/>
  <c r="F1110" i="18"/>
  <c r="G1002" i="18"/>
  <c r="F1002" i="18"/>
  <c r="F990" i="18"/>
  <c r="G990" i="18"/>
  <c r="F942" i="18"/>
  <c r="G942" i="18"/>
  <c r="G894" i="18"/>
  <c r="F894" i="18"/>
  <c r="G870" i="18"/>
  <c r="F870" i="18"/>
  <c r="F846" i="18"/>
  <c r="G846" i="18"/>
  <c r="G786" i="18"/>
  <c r="F786" i="18"/>
  <c r="F666" i="18"/>
  <c r="G666" i="18"/>
  <c r="G642" i="18"/>
  <c r="F642" i="18"/>
  <c r="G534" i="18"/>
  <c r="F534" i="18"/>
  <c r="F498" i="18"/>
  <c r="G498" i="18"/>
  <c r="F438" i="18"/>
  <c r="G438" i="18"/>
  <c r="G366" i="18"/>
  <c r="F366" i="18"/>
  <c r="G294" i="18"/>
  <c r="F294" i="18"/>
  <c r="F258" i="18"/>
  <c r="G258" i="18"/>
  <c r="F246" i="18"/>
  <c r="G246" i="18"/>
  <c r="G210" i="18"/>
  <c r="F210" i="18"/>
  <c r="G186" i="18"/>
  <c r="F186" i="18"/>
  <c r="G162" i="18"/>
  <c r="F162" i="18"/>
  <c r="G150" i="18"/>
  <c r="F150" i="18"/>
  <c r="F114" i="18"/>
  <c r="G114" i="18"/>
  <c r="G102" i="18"/>
  <c r="F102" i="18"/>
  <c r="F66" i="18"/>
  <c r="G66" i="18"/>
  <c r="F906" i="18"/>
  <c r="F729" i="18"/>
  <c r="G979" i="18"/>
  <c r="F500" i="18"/>
  <c r="G1193" i="18"/>
  <c r="F1193" i="18"/>
  <c r="F1169" i="18"/>
  <c r="G1169" i="18"/>
  <c r="G1157" i="18"/>
  <c r="F1157" i="18"/>
  <c r="G1133" i="18"/>
  <c r="F1133" i="18"/>
  <c r="F1121" i="18"/>
  <c r="G1121" i="18"/>
  <c r="F1049" i="18"/>
  <c r="G1049" i="18"/>
  <c r="G1013" i="18"/>
  <c r="F1013" i="18"/>
  <c r="G1001" i="18"/>
  <c r="F1001" i="18"/>
  <c r="F989" i="18"/>
  <c r="G989" i="18"/>
  <c r="G977" i="18"/>
  <c r="F977" i="18"/>
  <c r="G905" i="18"/>
  <c r="F905" i="18"/>
  <c r="G881" i="18"/>
  <c r="F881" i="18"/>
  <c r="F869" i="18"/>
  <c r="G869" i="18"/>
  <c r="G785" i="18"/>
  <c r="F785" i="18"/>
  <c r="G677" i="18"/>
  <c r="F677" i="18"/>
  <c r="F653" i="18"/>
  <c r="G653" i="18"/>
  <c r="F629" i="18"/>
  <c r="G629" i="18"/>
  <c r="G533" i="18"/>
  <c r="F533" i="18"/>
  <c r="F413" i="18"/>
  <c r="G413" i="18"/>
  <c r="G365" i="18"/>
  <c r="F365" i="18"/>
  <c r="F329" i="18"/>
  <c r="G329" i="18"/>
  <c r="F257" i="18"/>
  <c r="G257" i="18"/>
  <c r="G185" i="18"/>
  <c r="F185" i="18"/>
  <c r="G149" i="18"/>
  <c r="F149" i="18"/>
  <c r="F137" i="18"/>
  <c r="G137" i="18"/>
  <c r="F41" i="18"/>
  <c r="G41" i="18"/>
  <c r="F728" i="18"/>
  <c r="G1134" i="18"/>
  <c r="G497" i="18"/>
  <c r="G77" i="18"/>
  <c r="F1240" i="18"/>
  <c r="G1240" i="18"/>
  <c r="G1228" i="18"/>
  <c r="F1228" i="18"/>
  <c r="F1216" i="18"/>
  <c r="G1216" i="18" s="1"/>
  <c r="F885" i="18"/>
  <c r="G885" i="18"/>
  <c r="F980" i="18"/>
  <c r="G980" i="18"/>
  <c r="G872" i="18"/>
  <c r="F872" i="18"/>
  <c r="F680" i="18"/>
  <c r="G680" i="18"/>
  <c r="F356" i="18"/>
  <c r="G356" i="18"/>
  <c r="F907" i="18"/>
  <c r="F1039" i="18"/>
  <c r="F761" i="18"/>
  <c r="F42" i="18"/>
  <c r="G822" i="18"/>
  <c r="F978" i="18"/>
  <c r="G65" i="18"/>
  <c r="F1171" i="18"/>
  <c r="F1038" i="18"/>
  <c r="F859" i="18"/>
  <c r="F800" i="18"/>
  <c r="F654" i="18"/>
  <c r="G1183" i="18"/>
  <c r="G1053" i="18"/>
  <c r="G896" i="18"/>
  <c r="F726" i="18"/>
  <c r="G547" i="18"/>
  <c r="G1196" i="18"/>
  <c r="F1196" i="18"/>
  <c r="F668" i="18"/>
  <c r="G668" i="18"/>
  <c r="F1170" i="18"/>
  <c r="F1037" i="18"/>
  <c r="F558" i="18"/>
  <c r="F521" i="18"/>
  <c r="G521" i="18" s="1"/>
  <c r="G1014" i="18"/>
  <c r="G1181" i="18"/>
  <c r="G1052" i="18"/>
  <c r="G895" i="18"/>
  <c r="F465" i="18"/>
  <c r="G465" i="18"/>
  <c r="G429" i="18"/>
  <c r="F429" i="18"/>
  <c r="F225" i="18"/>
  <c r="G225" i="18"/>
  <c r="G1160" i="18"/>
  <c r="F1160" i="18"/>
  <c r="G1028" i="18"/>
  <c r="F1028" i="18"/>
  <c r="G788" i="18"/>
  <c r="F788" i="18"/>
  <c r="G548" i="18"/>
  <c r="F548" i="18"/>
  <c r="G416" i="18"/>
  <c r="F416" i="18"/>
  <c r="G296" i="18"/>
  <c r="F296" i="18"/>
  <c r="G224" i="18"/>
  <c r="F224" i="18"/>
  <c r="F152" i="18"/>
  <c r="G152" i="18"/>
  <c r="F1016" i="18"/>
  <c r="F908" i="18"/>
  <c r="G1195" i="18"/>
  <c r="F1195" i="18"/>
  <c r="G1159" i="18"/>
  <c r="F1159" i="18"/>
  <c r="F1051" i="18"/>
  <c r="G1051" i="18"/>
  <c r="F1027" i="18"/>
  <c r="G1027" i="18"/>
  <c r="F1003" i="18"/>
  <c r="G1003" i="18"/>
  <c r="F943" i="18"/>
  <c r="G943" i="18"/>
  <c r="G871" i="18"/>
  <c r="F871" i="18"/>
  <c r="F1040" i="18"/>
  <c r="G560" i="18"/>
  <c r="F414" i="18"/>
  <c r="G272" i="18"/>
  <c r="G81" i="18"/>
  <c r="G893" i="18"/>
  <c r="F644" i="18"/>
  <c r="F439" i="18"/>
  <c r="F884" i="18"/>
  <c r="F80" i="18"/>
  <c r="G1173" i="18"/>
  <c r="G1026" i="18"/>
  <c r="G797" i="18"/>
  <c r="G427" i="18"/>
  <c r="F1144" i="18"/>
  <c r="G1144" i="18" s="1"/>
  <c r="F496" i="18"/>
  <c r="G496" i="18"/>
  <c r="G52" i="18"/>
  <c r="G1215" i="18"/>
  <c r="F1143" i="18"/>
  <c r="G1143" i="18" s="1"/>
  <c r="G1107" i="18"/>
  <c r="F1107" i="18"/>
  <c r="G1083" i="18"/>
  <c r="F1083" i="18"/>
  <c r="F1071" i="18"/>
  <c r="G1071" i="18"/>
  <c r="G1047" i="18"/>
  <c r="F1047" i="18"/>
  <c r="G855" i="18"/>
  <c r="F855" i="18"/>
  <c r="G831" i="18"/>
  <c r="F831" i="18"/>
  <c r="F819" i="18"/>
  <c r="G819" i="18"/>
  <c r="G615" i="18"/>
  <c r="G579" i="18"/>
  <c r="F579" i="18"/>
  <c r="G471" i="18"/>
  <c r="F471" i="18"/>
  <c r="G423" i="18"/>
  <c r="F423" i="18"/>
  <c r="F147" i="18"/>
  <c r="G147" i="18"/>
  <c r="F1203" i="18"/>
  <c r="F1179" i="18"/>
  <c r="F1131" i="18"/>
  <c r="F1008" i="18"/>
  <c r="F936" i="18"/>
  <c r="F852" i="18"/>
  <c r="F816" i="18"/>
  <c r="F472" i="18"/>
  <c r="F408" i="18"/>
  <c r="F339" i="18"/>
  <c r="F300" i="18"/>
  <c r="F111" i="18"/>
  <c r="F75" i="18"/>
  <c r="G1168" i="18"/>
  <c r="G1036" i="18"/>
  <c r="G747" i="18"/>
  <c r="G648" i="18"/>
  <c r="G603" i="18"/>
  <c r="G456" i="18"/>
  <c r="G312" i="18"/>
  <c r="G676" i="18"/>
  <c r="G532" i="18"/>
  <c r="G100" i="18"/>
  <c r="F962" i="18"/>
  <c r="G962" i="18"/>
  <c r="F926" i="18"/>
  <c r="G926" i="18"/>
  <c r="G746" i="18"/>
  <c r="F746" i="18"/>
  <c r="G686" i="18"/>
  <c r="F686" i="18"/>
  <c r="F614" i="18"/>
  <c r="G614" i="18" s="1"/>
  <c r="G578" i="18"/>
  <c r="F578" i="18"/>
  <c r="F386" i="18"/>
  <c r="G386" i="18"/>
  <c r="G350" i="18"/>
  <c r="F350" i="18"/>
  <c r="G338" i="18"/>
  <c r="F338" i="18"/>
  <c r="F302" i="18"/>
  <c r="G302" i="18"/>
  <c r="F266" i="18"/>
  <c r="G266" i="18"/>
  <c r="G242" i="18"/>
  <c r="F242" i="18"/>
  <c r="G26" i="18"/>
  <c r="F26" i="18"/>
  <c r="F974" i="18"/>
  <c r="F927" i="18"/>
  <c r="F808" i="18"/>
  <c r="F784" i="18"/>
  <c r="F756" i="18"/>
  <c r="F432" i="18"/>
  <c r="F400" i="18"/>
  <c r="F264" i="18"/>
  <c r="F110" i="18"/>
  <c r="F28" i="18"/>
  <c r="G1119" i="18"/>
  <c r="G1080" i="18"/>
  <c r="G698" i="18"/>
  <c r="G602" i="18"/>
  <c r="G552" i="18"/>
  <c r="G446" i="18"/>
  <c r="G399" i="18"/>
  <c r="G63" i="18"/>
  <c r="F772" i="18"/>
  <c r="G772" i="18"/>
  <c r="F748" i="18"/>
  <c r="G748" i="18"/>
  <c r="F688" i="18"/>
  <c r="G688" i="18"/>
  <c r="F616" i="18"/>
  <c r="G616" i="18" s="1"/>
  <c r="G280" i="18"/>
  <c r="F280" i="18"/>
  <c r="F196" i="18"/>
  <c r="G196" i="18"/>
  <c r="F112" i="18"/>
  <c r="G112" i="18"/>
  <c r="G64" i="18"/>
  <c r="F64" i="18"/>
  <c r="F508" i="18"/>
  <c r="G27" i="18"/>
  <c r="F27" i="18"/>
  <c r="F640" i="18"/>
  <c r="F604" i="18"/>
  <c r="F328" i="18"/>
  <c r="G879" i="18"/>
  <c r="G99" i="18"/>
  <c r="G364" i="18"/>
  <c r="G1188" i="18"/>
  <c r="F1188" i="18"/>
  <c r="G1176" i="18"/>
  <c r="F1176" i="18"/>
  <c r="F1032" i="18"/>
  <c r="G1032" i="18"/>
  <c r="G804" i="18"/>
  <c r="F804" i="18"/>
  <c r="F720" i="18"/>
  <c r="G720" i="18" s="1"/>
  <c r="G588" i="18"/>
  <c r="F588" i="18"/>
  <c r="G504" i="18"/>
  <c r="F504" i="18"/>
  <c r="G420" i="18"/>
  <c r="F420" i="18"/>
  <c r="G252" i="18"/>
  <c r="F252" i="18"/>
  <c r="G216" i="18"/>
  <c r="F216" i="18"/>
  <c r="G192" i="18"/>
  <c r="F192" i="18"/>
  <c r="G132" i="18"/>
  <c r="F132" i="18"/>
  <c r="F84" i="18"/>
  <c r="G84" i="18"/>
  <c r="G72" i="18"/>
  <c r="F72" i="18"/>
  <c r="G60" i="18"/>
  <c r="F60" i="18"/>
  <c r="F1154" i="18"/>
  <c r="F1082" i="18"/>
  <c r="F1046" i="18"/>
  <c r="F1023" i="18"/>
  <c r="F924" i="18"/>
  <c r="F842" i="18"/>
  <c r="F806" i="18"/>
  <c r="F219" i="18"/>
  <c r="F108" i="18"/>
  <c r="G735" i="18"/>
  <c r="G590" i="18"/>
  <c r="G291" i="18"/>
  <c r="G243" i="18"/>
  <c r="F1072" i="18"/>
  <c r="F1022" i="18"/>
  <c r="F963" i="18"/>
  <c r="F891" i="18"/>
  <c r="F771" i="18"/>
  <c r="F699" i="18"/>
  <c r="F460" i="18"/>
  <c r="F290" i="18"/>
  <c r="F256" i="18"/>
  <c r="F15" i="18"/>
  <c r="G1202" i="18"/>
  <c r="G1156" i="18"/>
  <c r="G828" i="18"/>
  <c r="G684" i="18"/>
  <c r="G639" i="18"/>
  <c r="G531" i="18"/>
  <c r="G483" i="18"/>
  <c r="G396" i="18"/>
  <c r="G96" i="18"/>
  <c r="G244" i="18"/>
  <c r="G184" i="18"/>
  <c r="G1091" i="18"/>
  <c r="F1091" i="18"/>
  <c r="G59" i="18"/>
  <c r="F59" i="18"/>
  <c r="G106" i="18"/>
  <c r="F106" i="18"/>
  <c r="G515" i="18"/>
  <c r="G166" i="18"/>
  <c r="G1233" i="18"/>
  <c r="F1233" i="18"/>
  <c r="G1161" i="18"/>
  <c r="F1161" i="18"/>
  <c r="G1125" i="18"/>
  <c r="F1125" i="18"/>
  <c r="G1089" i="18"/>
  <c r="F1089" i="18"/>
  <c r="G1017" i="18"/>
  <c r="F1017" i="18"/>
  <c r="G993" i="18"/>
  <c r="F993" i="18"/>
  <c r="G957" i="18"/>
  <c r="F957" i="18"/>
  <c r="G921" i="18"/>
  <c r="F921" i="18"/>
  <c r="G849" i="18"/>
  <c r="F849" i="18"/>
  <c r="F813" i="18"/>
  <c r="G813" i="18"/>
  <c r="G777" i="18"/>
  <c r="F777" i="18"/>
  <c r="G753" i="18"/>
  <c r="F753" i="18"/>
  <c r="G633" i="18"/>
  <c r="F633" i="18"/>
  <c r="G549" i="18"/>
  <c r="F549" i="18"/>
  <c r="G489" i="18"/>
  <c r="F489" i="18"/>
  <c r="G453" i="18"/>
  <c r="F453" i="18"/>
  <c r="G441" i="18"/>
  <c r="F441" i="18"/>
  <c r="G405" i="18"/>
  <c r="F405" i="18"/>
  <c r="G381" i="18"/>
  <c r="F381" i="18"/>
  <c r="G345" i="18"/>
  <c r="F345" i="18"/>
  <c r="F309" i="18"/>
  <c r="G309" i="18"/>
  <c r="F249" i="18"/>
  <c r="G249" i="18"/>
  <c r="F1199" i="18"/>
  <c r="F1185" i="18"/>
  <c r="F694" i="18"/>
  <c r="F561" i="18"/>
  <c r="G1041" i="18"/>
  <c r="G706" i="18"/>
  <c r="F107" i="18"/>
  <c r="G107" i="18"/>
  <c r="F1186" i="18"/>
  <c r="F1209" i="18"/>
  <c r="G1209" i="18"/>
  <c r="F1137" i="18"/>
  <c r="G1137" i="18"/>
  <c r="F1101" i="18"/>
  <c r="G1101" i="18"/>
  <c r="G1065" i="18"/>
  <c r="F1065" i="18"/>
  <c r="G981" i="18"/>
  <c r="F981" i="18"/>
  <c r="G945" i="18"/>
  <c r="F945" i="18"/>
  <c r="G873" i="18"/>
  <c r="F873" i="18"/>
  <c r="G837" i="18"/>
  <c r="F837" i="18"/>
  <c r="G765" i="18"/>
  <c r="F765" i="18"/>
  <c r="F657" i="18"/>
  <c r="G657" i="18"/>
  <c r="G621" i="18"/>
  <c r="F621" i="18"/>
  <c r="G585" i="18"/>
  <c r="F585" i="18"/>
  <c r="G525" i="18"/>
  <c r="F525" i="18"/>
  <c r="G393" i="18"/>
  <c r="F393" i="18"/>
  <c r="F369" i="18"/>
  <c r="G369" i="18"/>
  <c r="G333" i="18"/>
  <c r="F333" i="18"/>
  <c r="F297" i="18"/>
  <c r="G297" i="18"/>
  <c r="F33" i="18"/>
  <c r="G33" i="18"/>
  <c r="F1198" i="18"/>
  <c r="F1067" i="18"/>
  <c r="F898" i="18"/>
  <c r="F334" i="18"/>
  <c r="G1113" i="18"/>
  <c r="G705" i="18"/>
  <c r="G647" i="18"/>
  <c r="F1187" i="18"/>
  <c r="G1187" i="18"/>
  <c r="F35" i="18"/>
  <c r="G35" i="18"/>
  <c r="G371" i="18"/>
  <c r="G1222" i="18"/>
  <c r="F1222" i="18"/>
  <c r="G1150" i="18"/>
  <c r="F1150" i="18"/>
  <c r="F1102" i="18"/>
  <c r="G1102" i="18"/>
  <c r="G1006" i="18"/>
  <c r="F1006" i="18"/>
  <c r="G874" i="18"/>
  <c r="F874" i="18"/>
  <c r="F814" i="18"/>
  <c r="G814" i="18"/>
  <c r="G778" i="18"/>
  <c r="F778" i="18"/>
  <c r="G742" i="18"/>
  <c r="F742" i="18"/>
  <c r="G538" i="18"/>
  <c r="F538" i="18"/>
  <c r="G478" i="18"/>
  <c r="F478" i="18"/>
  <c r="G442" i="18"/>
  <c r="F442" i="18"/>
  <c r="G406" i="18"/>
  <c r="F406" i="18"/>
  <c r="G346" i="18"/>
  <c r="F346" i="18"/>
  <c r="F310" i="18"/>
  <c r="G310" i="18"/>
  <c r="F274" i="18"/>
  <c r="G274" i="18"/>
  <c r="F202" i="18"/>
  <c r="G202" i="18" s="1"/>
  <c r="G178" i="18"/>
  <c r="F178" i="18"/>
  <c r="G142" i="18"/>
  <c r="F142" i="18"/>
  <c r="F130" i="18"/>
  <c r="G130" i="18"/>
  <c r="F118" i="18"/>
  <c r="G118" i="18"/>
  <c r="G22" i="18"/>
  <c r="F22" i="18"/>
  <c r="F562" i="18"/>
  <c r="G370" i="18"/>
  <c r="F1245" i="18"/>
  <c r="G1245" i="18"/>
  <c r="G1221" i="18"/>
  <c r="F1221" i="18"/>
  <c r="G1149" i="18"/>
  <c r="F1149" i="18"/>
  <c r="G1077" i="18"/>
  <c r="F1077" i="18"/>
  <c r="G1005" i="18"/>
  <c r="F1005" i="18"/>
  <c r="G969" i="18"/>
  <c r="F969" i="18"/>
  <c r="F933" i="18"/>
  <c r="G933" i="18"/>
  <c r="G861" i="18"/>
  <c r="F861" i="18"/>
  <c r="G825" i="18"/>
  <c r="F825" i="18"/>
  <c r="F741" i="18"/>
  <c r="G741" i="18"/>
  <c r="F717" i="18"/>
  <c r="G717" i="18" s="1"/>
  <c r="G693" i="18"/>
  <c r="F693" i="18"/>
  <c r="G609" i="18"/>
  <c r="F609" i="18"/>
  <c r="G573" i="18"/>
  <c r="F573" i="18"/>
  <c r="G537" i="18"/>
  <c r="F537" i="18"/>
  <c r="F513" i="18"/>
  <c r="G513" i="18"/>
  <c r="G477" i="18"/>
  <c r="F477" i="18"/>
  <c r="G321" i="18"/>
  <c r="F321" i="18"/>
  <c r="F285" i="18"/>
  <c r="G285" i="18"/>
  <c r="F273" i="18"/>
  <c r="G273" i="18"/>
  <c r="G261" i="18"/>
  <c r="F261" i="18"/>
  <c r="F237" i="18"/>
  <c r="G237" i="18"/>
  <c r="F57" i="18"/>
  <c r="G57" i="18"/>
  <c r="F1197" i="18"/>
  <c r="F1066" i="18"/>
  <c r="F911" i="18"/>
  <c r="F897" i="18"/>
  <c r="G982" i="18"/>
  <c r="G959" i="18"/>
  <c r="G789" i="18"/>
  <c r="G646" i="18"/>
  <c r="G1235" i="18"/>
  <c r="F1235" i="18"/>
  <c r="G1175" i="18"/>
  <c r="F1175" i="18"/>
  <c r="G1163" i="18"/>
  <c r="F1163" i="18"/>
  <c r="F1139" i="18"/>
  <c r="G1139" i="18"/>
  <c r="G1103" i="18"/>
  <c r="F1103" i="18"/>
  <c r="F1043" i="18"/>
  <c r="G1043" i="18"/>
  <c r="G1031" i="18"/>
  <c r="F1031" i="18"/>
  <c r="G1019" i="18"/>
  <c r="F1019" i="18"/>
  <c r="G1007" i="18"/>
  <c r="F1007" i="18"/>
  <c r="G995" i="18"/>
  <c r="F995" i="18"/>
  <c r="G983" i="18"/>
  <c r="F983" i="18"/>
  <c r="G971" i="18"/>
  <c r="F971" i="18"/>
  <c r="F947" i="18"/>
  <c r="G947" i="18"/>
  <c r="F899" i="18"/>
  <c r="G899" i="18"/>
  <c r="G887" i="18"/>
  <c r="F887" i="18"/>
  <c r="G875" i="18"/>
  <c r="F875" i="18"/>
  <c r="G851" i="18"/>
  <c r="F851" i="18"/>
  <c r="G839" i="18"/>
  <c r="F839" i="18"/>
  <c r="F827" i="18"/>
  <c r="G827" i="18"/>
  <c r="F815" i="18"/>
  <c r="G815" i="18"/>
  <c r="F791" i="18"/>
  <c r="G791" i="18"/>
  <c r="G779" i="18"/>
  <c r="F779" i="18"/>
  <c r="G767" i="18"/>
  <c r="F767" i="18"/>
  <c r="F755" i="18"/>
  <c r="G755" i="18"/>
  <c r="F743" i="18"/>
  <c r="G743" i="18"/>
  <c r="F731" i="18"/>
  <c r="G731" i="18"/>
  <c r="F719" i="18"/>
  <c r="G719" i="18" s="1"/>
  <c r="G707" i="18"/>
  <c r="F707" i="18"/>
  <c r="G695" i="18"/>
  <c r="F695" i="18"/>
  <c r="F683" i="18"/>
  <c r="G683" i="18"/>
  <c r="F671" i="18"/>
  <c r="G671" i="18"/>
  <c r="F659" i="18"/>
  <c r="G659" i="18"/>
  <c r="G635" i="18"/>
  <c r="F635" i="18"/>
  <c r="G623" i="18"/>
  <c r="F623" i="18"/>
  <c r="F611" i="18"/>
  <c r="G611" i="18"/>
  <c r="F599" i="18"/>
  <c r="G599" i="18"/>
  <c r="F587" i="18"/>
  <c r="G587" i="18"/>
  <c r="F575" i="18"/>
  <c r="G575" i="18"/>
  <c r="G563" i="18"/>
  <c r="F563" i="18"/>
  <c r="G551" i="18"/>
  <c r="F551" i="18"/>
  <c r="F539" i="18"/>
  <c r="G539" i="18"/>
  <c r="F527" i="18"/>
  <c r="G527" i="18"/>
  <c r="F503" i="18"/>
  <c r="G503" i="18"/>
  <c r="G491" i="18"/>
  <c r="F491" i="18"/>
  <c r="G479" i="18"/>
  <c r="F479" i="18"/>
  <c r="F467" i="18"/>
  <c r="G467" i="18" s="1"/>
  <c r="F455" i="18"/>
  <c r="G455" i="18"/>
  <c r="F443" i="18"/>
  <c r="G443" i="18"/>
  <c r="F431" i="18"/>
  <c r="G431" i="18"/>
  <c r="G419" i="18"/>
  <c r="F419" i="18"/>
  <c r="G407" i="18"/>
  <c r="F407" i="18"/>
  <c r="F395" i="18"/>
  <c r="G395" i="18"/>
  <c r="F383" i="18"/>
  <c r="G383" i="18"/>
  <c r="F359" i="18"/>
  <c r="G359" i="18"/>
  <c r="G347" i="18"/>
  <c r="F347" i="18"/>
  <c r="G335" i="18"/>
  <c r="F335" i="18"/>
  <c r="F323" i="18"/>
  <c r="G323" i="18"/>
  <c r="F311" i="18"/>
  <c r="G311" i="18"/>
  <c r="F299" i="18"/>
  <c r="G299" i="18"/>
  <c r="F287" i="18"/>
  <c r="G287" i="18"/>
  <c r="G275" i="18"/>
  <c r="F275" i="18"/>
  <c r="G263" i="18"/>
  <c r="F263" i="18"/>
  <c r="F251" i="18"/>
  <c r="G251" i="18"/>
  <c r="F239" i="18"/>
  <c r="G239" i="18"/>
  <c r="F215" i="18"/>
  <c r="G215" i="18"/>
  <c r="G203" i="18"/>
  <c r="F203" i="18"/>
  <c r="G191" i="18"/>
  <c r="F191" i="18"/>
  <c r="F179" i="18"/>
  <c r="G179" i="18"/>
  <c r="F167" i="18"/>
  <c r="G167" i="18"/>
  <c r="F155" i="18"/>
  <c r="G155" i="18"/>
  <c r="F143" i="18"/>
  <c r="G143" i="18"/>
  <c r="G131" i="18"/>
  <c r="F131" i="18"/>
  <c r="G119" i="18"/>
  <c r="F119" i="18"/>
  <c r="F23" i="18"/>
  <c r="G23" i="18"/>
  <c r="G1234" i="18"/>
  <c r="F1234" i="18"/>
  <c r="G1162" i="18"/>
  <c r="F1162" i="18"/>
  <c r="G1114" i="18"/>
  <c r="F1114" i="18"/>
  <c r="G1078" i="18"/>
  <c r="F1078" i="18"/>
  <c r="F1030" i="18"/>
  <c r="G1030" i="18"/>
  <c r="F994" i="18"/>
  <c r="G994" i="18"/>
  <c r="G946" i="18"/>
  <c r="F946" i="18"/>
  <c r="G850" i="18"/>
  <c r="F850" i="18"/>
  <c r="G826" i="18"/>
  <c r="F826" i="18"/>
  <c r="F790" i="18"/>
  <c r="G790" i="18"/>
  <c r="F718" i="18"/>
  <c r="G718" i="18" s="1"/>
  <c r="G94" i="18"/>
  <c r="F94" i="18"/>
  <c r="F935" i="18"/>
  <c r="F910" i="18"/>
  <c r="G958" i="18"/>
  <c r="G645" i="18"/>
  <c r="G417" i="18"/>
  <c r="F1029" i="18"/>
  <c r="F909" i="18"/>
  <c r="G803" i="18"/>
  <c r="G502" i="18"/>
  <c r="G357" i="18"/>
  <c r="F83" i="18"/>
  <c r="G83" i="18"/>
  <c r="G1138" i="18"/>
  <c r="F1138" i="18"/>
  <c r="G1090" i="18"/>
  <c r="F1090" i="18"/>
  <c r="F862" i="18"/>
  <c r="G862" i="18"/>
  <c r="G754" i="18"/>
  <c r="F754" i="18"/>
  <c r="F670" i="18"/>
  <c r="G670" i="18"/>
  <c r="G634" i="18"/>
  <c r="F634" i="18"/>
  <c r="F610" i="18"/>
  <c r="G610" i="18"/>
  <c r="G574" i="18"/>
  <c r="F574" i="18"/>
  <c r="F526" i="18"/>
  <c r="G526" i="18"/>
  <c r="G490" i="18"/>
  <c r="F490" i="18"/>
  <c r="G454" i="18"/>
  <c r="F454" i="18"/>
  <c r="G430" i="18"/>
  <c r="F430" i="18"/>
  <c r="G394" i="18"/>
  <c r="F394" i="18"/>
  <c r="G298" i="18"/>
  <c r="F298" i="18"/>
  <c r="F262" i="18"/>
  <c r="G262" i="18"/>
  <c r="G238" i="18"/>
  <c r="F238" i="18"/>
  <c r="F190" i="18"/>
  <c r="G190" i="18"/>
  <c r="G154" i="18"/>
  <c r="F154" i="18"/>
  <c r="G34" i="18"/>
  <c r="F34" i="18"/>
  <c r="F766" i="18"/>
  <c r="F669" i="18"/>
  <c r="G1055" i="18"/>
  <c r="G802" i="18"/>
  <c r="G501" i="18"/>
  <c r="F95" i="18"/>
  <c r="G95" i="18"/>
  <c r="G1018" i="18"/>
  <c r="F1018" i="18"/>
  <c r="G970" i="18"/>
  <c r="F970" i="18"/>
  <c r="G934" i="18"/>
  <c r="F934" i="18"/>
  <c r="G838" i="18"/>
  <c r="F838" i="18"/>
  <c r="G730" i="18"/>
  <c r="F730" i="18"/>
  <c r="F658" i="18"/>
  <c r="G658" i="18"/>
  <c r="G622" i="18"/>
  <c r="F622" i="18"/>
  <c r="G586" i="18"/>
  <c r="F586" i="18"/>
  <c r="G550" i="18"/>
  <c r="F550" i="18"/>
  <c r="F514" i="18"/>
  <c r="G514" i="18"/>
  <c r="G418" i="18"/>
  <c r="F418" i="18"/>
  <c r="F382" i="18"/>
  <c r="G382" i="18"/>
  <c r="F358" i="18"/>
  <c r="G358" i="18"/>
  <c r="F322" i="18"/>
  <c r="G322" i="18"/>
  <c r="G286" i="18"/>
  <c r="F286" i="18"/>
  <c r="G250" i="18"/>
  <c r="F250" i="18"/>
  <c r="G214" i="18"/>
  <c r="F214" i="18"/>
  <c r="G46" i="18"/>
  <c r="F46" i="18"/>
  <c r="F1211" i="18"/>
  <c r="F1042" i="18"/>
  <c r="F682" i="18"/>
  <c r="G1127" i="18"/>
  <c r="G1054" i="18"/>
  <c r="G886" i="18"/>
  <c r="G863" i="18"/>
  <c r="G801" i="18"/>
  <c r="G82" i="18"/>
  <c r="G47" i="18"/>
  <c r="F47" i="18"/>
  <c r="F58" i="18"/>
  <c r="G58" i="18"/>
  <c r="F1210" i="18"/>
  <c r="F681" i="18"/>
  <c r="G1126" i="18"/>
  <c r="G1079" i="18"/>
  <c r="G227" i="18"/>
  <c r="F1115" i="18"/>
  <c r="G1115" i="18" s="1"/>
  <c r="F71" i="18"/>
  <c r="G71" i="18"/>
  <c r="F1174" i="18"/>
  <c r="G1174" i="18"/>
  <c r="G70" i="18"/>
  <c r="F70" i="18"/>
  <c r="F923" i="18"/>
  <c r="F598" i="18"/>
  <c r="F466" i="18"/>
  <c r="G1151" i="18"/>
  <c r="G226" i="18"/>
  <c r="F44" i="18"/>
  <c r="G44" i="18"/>
  <c r="F920" i="18"/>
  <c r="G751" i="18"/>
  <c r="F751" i="18"/>
  <c r="F619" i="18"/>
  <c r="G619" i="18"/>
  <c r="F43" i="18"/>
  <c r="G43" i="18"/>
  <c r="F1220" i="18"/>
  <c r="G1220" i="18" s="1"/>
  <c r="F1076" i="18"/>
  <c r="F932" i="18"/>
  <c r="F92" i="18"/>
  <c r="G1232" i="18"/>
  <c r="G836" i="18"/>
  <c r="G18" i="18"/>
  <c r="F18" i="18"/>
  <c r="F1219" i="18"/>
  <c r="G1219" i="18" s="1"/>
  <c r="F918" i="18"/>
  <c r="G1086" i="18"/>
  <c r="G452" i="18"/>
  <c r="G29" i="18"/>
  <c r="F29" i="18"/>
  <c r="F1243" i="18"/>
  <c r="F1230" i="18"/>
  <c r="F1217" i="18"/>
  <c r="G1217" i="18" s="1"/>
  <c r="F1099" i="18"/>
  <c r="F1073" i="18"/>
  <c r="F968" i="18"/>
  <c r="F955" i="18"/>
  <c r="F929" i="18"/>
  <c r="F823" i="18"/>
  <c r="F809" i="18"/>
  <c r="F773" i="18"/>
  <c r="F702" i="18"/>
  <c r="F510" i="18"/>
  <c r="F404" i="18"/>
  <c r="F391" i="18"/>
  <c r="F377" i="18"/>
  <c r="F341" i="18"/>
  <c r="F270" i="18"/>
  <c r="F198" i="18"/>
  <c r="F126" i="18"/>
  <c r="F54" i="18"/>
  <c r="G966" i="18"/>
  <c r="G776" i="18"/>
  <c r="G594" i="18"/>
  <c r="G403" i="18"/>
  <c r="G344" i="18"/>
  <c r="G199" i="18"/>
  <c r="G176" i="18"/>
  <c r="F1208" i="18"/>
  <c r="G1208" i="18" s="1"/>
  <c r="F692" i="18"/>
  <c r="F919" i="18"/>
  <c r="F380" i="18"/>
  <c r="F20" i="18"/>
  <c r="G1088" i="18"/>
  <c r="G512" i="18"/>
  <c r="F1075" i="18"/>
  <c r="F571" i="18"/>
  <c r="F379" i="18"/>
  <c r="F19" i="18"/>
  <c r="G306" i="18"/>
  <c r="G725" i="18"/>
  <c r="F725" i="18"/>
  <c r="F1244" i="18"/>
  <c r="F1205" i="18"/>
  <c r="G1205" i="18" s="1"/>
  <c r="F1074" i="18"/>
  <c r="F956" i="18"/>
  <c r="F689" i="18"/>
  <c r="G738" i="18"/>
  <c r="F1242" i="18"/>
  <c r="F1229" i="18"/>
  <c r="F1124" i="18"/>
  <c r="F1111" i="18"/>
  <c r="F1098" i="18"/>
  <c r="F1085" i="18"/>
  <c r="F967" i="18"/>
  <c r="F954" i="18"/>
  <c r="F941" i="18"/>
  <c r="F835" i="18"/>
  <c r="F716" i="18"/>
  <c r="F701" i="18"/>
  <c r="F641" i="18"/>
  <c r="F584" i="18"/>
  <c r="F524" i="18"/>
  <c r="F509" i="18"/>
  <c r="F284" i="18"/>
  <c r="F269" i="18"/>
  <c r="F197" i="18"/>
  <c r="F140" i="18"/>
  <c r="F125" i="18"/>
  <c r="F68" i="18"/>
  <c r="F53" i="18"/>
  <c r="G775" i="18"/>
  <c r="G488" i="18"/>
  <c r="G402" i="18"/>
  <c r="G343" i="18"/>
  <c r="G320" i="18"/>
  <c r="G174" i="18"/>
  <c r="G189" i="18"/>
  <c r="F189" i="18"/>
  <c r="F141" i="18"/>
  <c r="G141" i="18"/>
  <c r="F105" i="18"/>
  <c r="G105" i="18"/>
  <c r="F21" i="18"/>
  <c r="G21" i="18"/>
  <c r="G165" i="18"/>
  <c r="F764" i="18"/>
  <c r="G764" i="18"/>
  <c r="F476" i="18"/>
  <c r="G476" i="18"/>
  <c r="F332" i="18"/>
  <c r="G332" i="18"/>
  <c r="F188" i="18"/>
  <c r="G188" i="18"/>
  <c r="G32" i="18"/>
  <c r="F32" i="18"/>
  <c r="F812" i="18"/>
  <c r="F572" i="18"/>
  <c r="F236" i="18"/>
  <c r="F164" i="18"/>
  <c r="G308" i="18"/>
  <c r="F474" i="18"/>
  <c r="G474" i="18"/>
  <c r="G234" i="18"/>
  <c r="F234" i="18"/>
  <c r="G90" i="18"/>
  <c r="F90" i="18"/>
  <c r="F931" i="18"/>
  <c r="F811" i="18"/>
  <c r="F235" i="18"/>
  <c r="F163" i="18"/>
  <c r="F128" i="18"/>
  <c r="F91" i="18"/>
  <c r="G740" i="18"/>
  <c r="G656" i="18"/>
  <c r="G115" i="18"/>
  <c r="G56" i="18"/>
  <c r="G737" i="18"/>
  <c r="F737" i="18"/>
  <c r="G605" i="18"/>
  <c r="F605" i="18"/>
  <c r="G581" i="18"/>
  <c r="F581" i="18"/>
  <c r="G449" i="18"/>
  <c r="F449" i="18"/>
  <c r="G437" i="18"/>
  <c r="F437" i="18"/>
  <c r="G317" i="18"/>
  <c r="F317" i="18"/>
  <c r="G245" i="18"/>
  <c r="F245" i="18"/>
  <c r="G173" i="18"/>
  <c r="F173" i="18"/>
  <c r="G89" i="18"/>
  <c r="F89" i="18"/>
  <c r="G17" i="18"/>
  <c r="F17" i="18"/>
  <c r="F1218" i="18"/>
  <c r="G1218" i="18" s="1"/>
  <c r="F1100" i="18"/>
  <c r="F917" i="18"/>
  <c r="F824" i="18"/>
  <c r="F810" i="18"/>
  <c r="F774" i="18"/>
  <c r="F392" i="18"/>
  <c r="F271" i="18"/>
  <c r="F127" i="18"/>
  <c r="F55" i="18"/>
  <c r="G834" i="18"/>
  <c r="G450" i="18"/>
  <c r="G200" i="18"/>
  <c r="F1241" i="18"/>
  <c r="F1136" i="18"/>
  <c r="F1123" i="18"/>
  <c r="F1097" i="18"/>
  <c r="F992" i="18"/>
  <c r="F953" i="18"/>
  <c r="F848" i="18"/>
  <c r="F821" i="18"/>
  <c r="F715" i="18"/>
  <c r="F523" i="18"/>
  <c r="F389" i="18"/>
  <c r="F283" i="18"/>
  <c r="F139" i="18"/>
  <c r="G752" i="18"/>
  <c r="G691" i="18"/>
  <c r="G632" i="18"/>
  <c r="G487" i="18"/>
  <c r="G464" i="18"/>
  <c r="G342" i="18"/>
  <c r="G318" i="18"/>
  <c r="G129" i="18"/>
  <c r="G69" i="18"/>
  <c r="F201" i="18"/>
  <c r="G201" i="18"/>
  <c r="F177" i="18"/>
  <c r="G177" i="18"/>
  <c r="F153" i="18"/>
  <c r="G153" i="18"/>
  <c r="G117" i="18"/>
  <c r="F117" i="18"/>
  <c r="F93" i="18"/>
  <c r="G93" i="18"/>
  <c r="G45" i="18"/>
  <c r="F45" i="18"/>
  <c r="F620" i="18"/>
  <c r="G620" i="18"/>
  <c r="G248" i="18"/>
  <c r="F248" i="18"/>
  <c r="G104" i="18"/>
  <c r="F104" i="18"/>
  <c r="F1064" i="18"/>
  <c r="F763" i="18"/>
  <c r="G763" i="18"/>
  <c r="G739" i="18"/>
  <c r="F739" i="18"/>
  <c r="G607" i="18"/>
  <c r="F607" i="18"/>
  <c r="G595" i="18"/>
  <c r="F595" i="18"/>
  <c r="F475" i="18"/>
  <c r="G475" i="18"/>
  <c r="G463" i="18"/>
  <c r="F463" i="18"/>
  <c r="G451" i="18"/>
  <c r="F451" i="18"/>
  <c r="F331" i="18"/>
  <c r="G331" i="18"/>
  <c r="G319" i="18"/>
  <c r="F319" i="18"/>
  <c r="G247" i="18"/>
  <c r="F247" i="18"/>
  <c r="F187" i="18"/>
  <c r="G187" i="18"/>
  <c r="G175" i="18"/>
  <c r="F175" i="18"/>
  <c r="G103" i="18"/>
  <c r="F103" i="18"/>
  <c r="G31" i="18"/>
  <c r="F31" i="18"/>
  <c r="F1207" i="18"/>
  <c r="G1207" i="18" s="1"/>
  <c r="F1063" i="18"/>
  <c r="F440" i="18"/>
  <c r="G116" i="18"/>
  <c r="F762" i="18"/>
  <c r="G762" i="18"/>
  <c r="F618" i="18"/>
  <c r="G618" i="18"/>
  <c r="F330" i="18"/>
  <c r="G330" i="18"/>
  <c r="F1206" i="18"/>
  <c r="G1206" i="18" s="1"/>
  <c r="F1062" i="18"/>
  <c r="F944" i="18"/>
  <c r="F690" i="18"/>
  <c r="F307" i="18"/>
  <c r="G511" i="18"/>
  <c r="G260" i="18"/>
  <c r="G30" i="18"/>
  <c r="G749" i="18"/>
  <c r="F749" i="18"/>
  <c r="G713" i="18"/>
  <c r="F713" i="18"/>
  <c r="G593" i="18"/>
  <c r="F593" i="18"/>
  <c r="G569" i="18"/>
  <c r="F569" i="18"/>
  <c r="G461" i="18"/>
  <c r="F461" i="18"/>
  <c r="G425" i="18"/>
  <c r="F425" i="18"/>
  <c r="G305" i="18"/>
  <c r="F305" i="18"/>
  <c r="G233" i="18"/>
  <c r="F233" i="18"/>
  <c r="G161" i="18"/>
  <c r="F161" i="18"/>
  <c r="G101" i="18"/>
  <c r="F101" i="18"/>
  <c r="F1231" i="18"/>
  <c r="F1087" i="18"/>
  <c r="F1061" i="18"/>
  <c r="F930" i="18"/>
  <c r="F570" i="18"/>
  <c r="F473" i="18"/>
  <c r="F378" i="18"/>
  <c r="G991" i="18"/>
  <c r="G655" i="18"/>
  <c r="G259" i="18"/>
  <c r="F1148" i="18"/>
  <c r="F1135" i="18"/>
  <c r="F1109" i="18"/>
  <c r="F1004" i="18"/>
  <c r="F965" i="18"/>
  <c r="F860" i="18"/>
  <c r="F847" i="18"/>
  <c r="F833" i="18"/>
  <c r="F714" i="18"/>
  <c r="F617" i="18"/>
  <c r="G617" i="18" s="1"/>
  <c r="F536" i="18"/>
  <c r="F522" i="18"/>
  <c r="F486" i="18"/>
  <c r="F415" i="18"/>
  <c r="F401" i="18"/>
  <c r="F282" i="18"/>
  <c r="F138" i="18"/>
  <c r="G750" i="18"/>
  <c r="G631" i="18"/>
  <c r="G608" i="18"/>
  <c r="G462" i="18"/>
  <c r="G213" i="18"/>
  <c r="F1204" i="18"/>
  <c r="F1192" i="18"/>
  <c r="F1132" i="18"/>
  <c r="F1120" i="18"/>
  <c r="F1060" i="18"/>
  <c r="F1048" i="18"/>
  <c r="F1024" i="18"/>
  <c r="F1012" i="18"/>
  <c r="F1000" i="18"/>
  <c r="F988" i="18"/>
  <c r="F976" i="18"/>
  <c r="F964" i="18"/>
  <c r="F952" i="18"/>
  <c r="F940" i="18"/>
  <c r="F928" i="18"/>
  <c r="F916" i="18"/>
  <c r="F904" i="18"/>
  <c r="F892" i="18"/>
  <c r="F880" i="18"/>
  <c r="G880" i="18" s="1"/>
  <c r="F868" i="18"/>
  <c r="F856" i="18"/>
  <c r="F844" i="18"/>
  <c r="F700" i="18"/>
  <c r="F556" i="18"/>
  <c r="F412" i="18"/>
  <c r="F292" i="18"/>
  <c r="F220" i="18"/>
  <c r="F148" i="18"/>
  <c r="F76" i="18"/>
  <c r="M8" i="18"/>
  <c r="G16" i="18"/>
  <c r="F712" i="18"/>
  <c r="F568" i="18"/>
  <c r="F424" i="18"/>
  <c r="F724" i="18"/>
  <c r="F580" i="18"/>
  <c r="F436" i="18"/>
  <c r="F304" i="18"/>
  <c r="F232" i="18"/>
  <c r="F160" i="18"/>
  <c r="F88" i="18"/>
  <c r="F16" i="18"/>
  <c r="F736" i="18"/>
  <c r="F592" i="18"/>
  <c r="F448" i="18"/>
  <c r="F1231" i="17"/>
  <c r="G1231" i="17"/>
  <c r="G1051" i="17"/>
  <c r="F1051" i="17"/>
  <c r="G919" i="17"/>
  <c r="F919" i="17"/>
  <c r="G763" i="17"/>
  <c r="F763" i="17"/>
  <c r="G703" i="17"/>
  <c r="F703" i="17"/>
  <c r="G643" i="17"/>
  <c r="F643" i="17"/>
  <c r="G571" i="17"/>
  <c r="F571" i="17"/>
  <c r="G523" i="17"/>
  <c r="F523" i="17"/>
  <c r="G463" i="17"/>
  <c r="F463" i="17"/>
  <c r="G343" i="17"/>
  <c r="F343" i="17"/>
  <c r="G283" i="17"/>
  <c r="F283" i="17"/>
  <c r="F235" i="17"/>
  <c r="G235" i="17" s="1"/>
  <c r="G175" i="17"/>
  <c r="F175" i="17"/>
  <c r="G139" i="17"/>
  <c r="F139" i="17"/>
  <c r="G43" i="17"/>
  <c r="F43" i="17"/>
  <c r="F1158" i="17"/>
  <c r="G1158" i="17"/>
  <c r="G1014" i="17"/>
  <c r="F1014" i="17"/>
  <c r="G714" i="17"/>
  <c r="F714" i="17"/>
  <c r="F654" i="17"/>
  <c r="G654" i="17"/>
  <c r="G594" i="17"/>
  <c r="F594" i="17"/>
  <c r="F426" i="17"/>
  <c r="G426" i="17"/>
  <c r="G366" i="17"/>
  <c r="F366" i="17"/>
  <c r="G294" i="17"/>
  <c r="F294" i="17"/>
  <c r="G174" i="17"/>
  <c r="F174" i="17"/>
  <c r="G1085" i="17"/>
  <c r="F1085" i="17"/>
  <c r="G881" i="17"/>
  <c r="F881" i="17"/>
  <c r="F833" i="17"/>
  <c r="G833" i="17"/>
  <c r="G773" i="17"/>
  <c r="F773" i="17"/>
  <c r="G713" i="17"/>
  <c r="F713" i="17"/>
  <c r="G653" i="17"/>
  <c r="F653" i="17"/>
  <c r="G557" i="17"/>
  <c r="F557" i="17"/>
  <c r="G389" i="17"/>
  <c r="F389" i="17"/>
  <c r="G317" i="17"/>
  <c r="F317" i="17"/>
  <c r="G185" i="17"/>
  <c r="F185" i="17"/>
  <c r="G137" i="17"/>
  <c r="F137" i="17"/>
  <c r="F1039" i="17"/>
  <c r="F727" i="17"/>
  <c r="F245" i="17"/>
  <c r="G1050" i="17"/>
  <c r="G113" i="17"/>
  <c r="F1228" i="17"/>
  <c r="G1228" i="17"/>
  <c r="F1192" i="17"/>
  <c r="G1192" i="17"/>
  <c r="G1048" i="17"/>
  <c r="F1048" i="17"/>
  <c r="G1000" i="17"/>
  <c r="F1000" i="17"/>
  <c r="G904" i="17"/>
  <c r="F904" i="17"/>
  <c r="G880" i="17"/>
  <c r="F880" i="17"/>
  <c r="G832" i="17"/>
  <c r="F832" i="17"/>
  <c r="G736" i="17"/>
  <c r="F736" i="17"/>
  <c r="G592" i="17"/>
  <c r="F592" i="17"/>
  <c r="G544" i="17"/>
  <c r="F544" i="17"/>
  <c r="F448" i="17"/>
  <c r="G448" i="17"/>
  <c r="F400" i="17"/>
  <c r="G400" i="17"/>
  <c r="G364" i="17"/>
  <c r="F364" i="17"/>
  <c r="G268" i="17"/>
  <c r="F268" i="17"/>
  <c r="F220" i="17"/>
  <c r="G220" i="17"/>
  <c r="G172" i="17"/>
  <c r="F172" i="17"/>
  <c r="F112" i="17"/>
  <c r="G112" i="17"/>
  <c r="G88" i="17"/>
  <c r="F88" i="17"/>
  <c r="F726" i="17"/>
  <c r="F484" i="17"/>
  <c r="F187" i="17"/>
  <c r="G222" i="17"/>
  <c r="G1191" i="17"/>
  <c r="F1191" i="17"/>
  <c r="F1155" i="17"/>
  <c r="G1155" i="17"/>
  <c r="G1119" i="17"/>
  <c r="F1119" i="17"/>
  <c r="F1059" i="17"/>
  <c r="G1059" i="17"/>
  <c r="G1011" i="17"/>
  <c r="F1011" i="17"/>
  <c r="G975" i="17"/>
  <c r="F975" i="17"/>
  <c r="G867" i="17"/>
  <c r="F867" i="17"/>
  <c r="G819" i="17"/>
  <c r="F819" i="17"/>
  <c r="G423" i="17"/>
  <c r="F423" i="17"/>
  <c r="G327" i="17"/>
  <c r="F327" i="17"/>
  <c r="G195" i="17"/>
  <c r="F195" i="17"/>
  <c r="F99" i="17"/>
  <c r="G99" i="17"/>
  <c r="G87" i="17"/>
  <c r="F87" i="17"/>
  <c r="F1195" i="17"/>
  <c r="F725" i="17"/>
  <c r="F569" i="17"/>
  <c r="G591" i="17"/>
  <c r="G1238" i="17"/>
  <c r="F1238" i="17"/>
  <c r="F1118" i="17"/>
  <c r="G1118" i="17"/>
  <c r="F1010" i="17"/>
  <c r="G1010" i="17"/>
  <c r="G866" i="17"/>
  <c r="F866" i="17"/>
  <c r="G818" i="17"/>
  <c r="F818" i="17"/>
  <c r="F722" i="17"/>
  <c r="G722" i="17"/>
  <c r="G674" i="17"/>
  <c r="F674" i="17"/>
  <c r="F650" i="17"/>
  <c r="G650" i="17"/>
  <c r="G494" i="17"/>
  <c r="F494" i="17"/>
  <c r="F374" i="17"/>
  <c r="G374" i="17"/>
  <c r="F146" i="17"/>
  <c r="G146" i="17"/>
  <c r="G74" i="17"/>
  <c r="F74" i="17"/>
  <c r="G50" i="17"/>
  <c r="F50" i="17"/>
  <c r="F772" i="17"/>
  <c r="F352" i="17"/>
  <c r="F1239" i="17"/>
  <c r="F1217" i="17"/>
  <c r="G1217" i="17" s="1"/>
  <c r="F1193" i="17"/>
  <c r="F1107" i="17"/>
  <c r="F1062" i="17"/>
  <c r="F986" i="17"/>
  <c r="F962" i="17"/>
  <c r="F858" i="17"/>
  <c r="F842" i="17"/>
  <c r="F771" i="17"/>
  <c r="F747" i="17"/>
  <c r="F590" i="17"/>
  <c r="F398" i="17"/>
  <c r="F376" i="17"/>
  <c r="F208" i="17"/>
  <c r="F76" i="17"/>
  <c r="G1218" i="17"/>
  <c r="G1145" i="17"/>
  <c r="G952" i="17"/>
  <c r="G856" i="17"/>
  <c r="G615" i="17"/>
  <c r="G316" i="17"/>
  <c r="G290" i="17"/>
  <c r="G183" i="17"/>
  <c r="G161" i="17"/>
  <c r="G42" i="17"/>
  <c r="G1243" i="17"/>
  <c r="F1243" i="17"/>
  <c r="F1135" i="17"/>
  <c r="G1135" i="17"/>
  <c r="F1087" i="17"/>
  <c r="G1087" i="17"/>
  <c r="G1015" i="17"/>
  <c r="F1015" i="17"/>
  <c r="G991" i="17"/>
  <c r="F991" i="17"/>
  <c r="G931" i="17"/>
  <c r="F931" i="17"/>
  <c r="G859" i="17"/>
  <c r="F859" i="17"/>
  <c r="G679" i="17"/>
  <c r="F679" i="17"/>
  <c r="G619" i="17"/>
  <c r="F619" i="17"/>
  <c r="G559" i="17"/>
  <c r="F559" i="17"/>
  <c r="G499" i="17"/>
  <c r="F499" i="17"/>
  <c r="G403" i="17"/>
  <c r="F403" i="17"/>
  <c r="G367" i="17"/>
  <c r="F367" i="17"/>
  <c r="G331" i="17"/>
  <c r="F331" i="17"/>
  <c r="G271" i="17"/>
  <c r="F271" i="17"/>
  <c r="G199" i="17"/>
  <c r="F199" i="17"/>
  <c r="G151" i="17"/>
  <c r="F151" i="17"/>
  <c r="F115" i="17"/>
  <c r="G115" i="17" s="1"/>
  <c r="G103" i="17"/>
  <c r="F103" i="17"/>
  <c r="G19" i="17"/>
  <c r="F19" i="17"/>
  <c r="F223" i="17"/>
  <c r="F1206" i="17"/>
  <c r="G1206" i="17" s="1"/>
  <c r="G918" i="17"/>
  <c r="F918" i="17"/>
  <c r="G882" i="17"/>
  <c r="F882" i="17"/>
  <c r="G810" i="17"/>
  <c r="F810" i="17"/>
  <c r="F702" i="17"/>
  <c r="G702" i="17"/>
  <c r="G582" i="17"/>
  <c r="F582" i="17"/>
  <c r="F558" i="17"/>
  <c r="G558" i="17"/>
  <c r="F510" i="17"/>
  <c r="G510" i="17"/>
  <c r="F486" i="17"/>
  <c r="G486" i="17"/>
  <c r="G438" i="17"/>
  <c r="F438" i="17"/>
  <c r="F354" i="17"/>
  <c r="G354" i="17"/>
  <c r="G306" i="17"/>
  <c r="F306" i="17"/>
  <c r="G270" i="17"/>
  <c r="F270" i="17"/>
  <c r="G234" i="17"/>
  <c r="F234" i="17"/>
  <c r="F162" i="17"/>
  <c r="G162" i="17"/>
  <c r="F126" i="17"/>
  <c r="G126" i="17"/>
  <c r="G102" i="17"/>
  <c r="F102" i="17"/>
  <c r="F546" i="17"/>
  <c r="F246" i="17"/>
  <c r="G1121" i="17"/>
  <c r="F1121" i="17"/>
  <c r="F1061" i="17"/>
  <c r="G1061" i="17"/>
  <c r="G1013" i="17"/>
  <c r="F1013" i="17"/>
  <c r="G845" i="17"/>
  <c r="F845" i="17"/>
  <c r="G737" i="17"/>
  <c r="F737" i="17"/>
  <c r="F581" i="17"/>
  <c r="G581" i="17"/>
  <c r="G533" i="17"/>
  <c r="F533" i="17"/>
  <c r="F497" i="17"/>
  <c r="G497" i="17"/>
  <c r="G425" i="17"/>
  <c r="F425" i="17"/>
  <c r="G341" i="17"/>
  <c r="F341" i="17"/>
  <c r="F305" i="17"/>
  <c r="G305" i="17"/>
  <c r="G269" i="17"/>
  <c r="F269" i="17"/>
  <c r="G197" i="17"/>
  <c r="F197" i="17"/>
  <c r="G173" i="17"/>
  <c r="F173" i="17"/>
  <c r="F125" i="17"/>
  <c r="G125" i="17"/>
  <c r="G101" i="17"/>
  <c r="F101" i="17"/>
  <c r="G89" i="17"/>
  <c r="F89" i="17"/>
  <c r="G17" i="17"/>
  <c r="F17" i="17"/>
  <c r="F64" i="17"/>
  <c r="G64" i="17"/>
  <c r="G63" i="17"/>
  <c r="F63" i="17"/>
  <c r="F915" i="17"/>
  <c r="F751" i="17"/>
  <c r="F507" i="17"/>
  <c r="F78" i="17"/>
  <c r="F1190" i="17"/>
  <c r="G1190" i="17"/>
  <c r="F1194" i="17"/>
  <c r="F1132" i="17"/>
  <c r="F1108" i="17"/>
  <c r="F1036" i="17"/>
  <c r="F987" i="17"/>
  <c r="F963" i="17"/>
  <c r="F914" i="17"/>
  <c r="F843" i="17"/>
  <c r="F822" i="17"/>
  <c r="F724" i="17"/>
  <c r="F377" i="17"/>
  <c r="F209" i="17"/>
  <c r="F77" i="17"/>
  <c r="F53" i="17"/>
  <c r="G953" i="17"/>
  <c r="G616" i="17"/>
  <c r="G291" i="17"/>
  <c r="G186" i="17"/>
  <c r="F1083" i="17"/>
  <c r="F857" i="17"/>
  <c r="F770" i="17"/>
  <c r="F667" i="17"/>
  <c r="F614" i="17"/>
  <c r="G614" i="17" s="1"/>
  <c r="F474" i="17"/>
  <c r="F424" i="17"/>
  <c r="F319" i="17"/>
  <c r="F293" i="17"/>
  <c r="F207" i="17"/>
  <c r="F75" i="17"/>
  <c r="G1144" i="17"/>
  <c r="G974" i="17"/>
  <c r="G855" i="17"/>
  <c r="G640" i="17"/>
  <c r="G314" i="17"/>
  <c r="G41" i="17"/>
  <c r="G1159" i="17"/>
  <c r="F1159" i="17"/>
  <c r="G967" i="17"/>
  <c r="F967" i="17"/>
  <c r="G907" i="17"/>
  <c r="F907" i="17"/>
  <c r="G847" i="17"/>
  <c r="F847" i="17"/>
  <c r="G787" i="17"/>
  <c r="F787" i="17"/>
  <c r="G583" i="17"/>
  <c r="F583" i="17"/>
  <c r="G511" i="17"/>
  <c r="F511" i="17"/>
  <c r="G451" i="17"/>
  <c r="F451" i="17"/>
  <c r="G307" i="17"/>
  <c r="F307" i="17"/>
  <c r="G259" i="17"/>
  <c r="F259" i="17"/>
  <c r="G91" i="17"/>
  <c r="F91" i="17"/>
  <c r="G31" i="17"/>
  <c r="F31" i="17"/>
  <c r="F439" i="17"/>
  <c r="F247" i="17"/>
  <c r="F1230" i="17"/>
  <c r="G1230" i="17"/>
  <c r="G1134" i="17"/>
  <c r="F1134" i="17"/>
  <c r="G1086" i="17"/>
  <c r="F1086" i="17"/>
  <c r="G978" i="17"/>
  <c r="F978" i="17"/>
  <c r="F906" i="17"/>
  <c r="G906" i="17"/>
  <c r="F834" i="17"/>
  <c r="G834" i="17"/>
  <c r="G774" i="17"/>
  <c r="F774" i="17"/>
  <c r="G642" i="17"/>
  <c r="F642" i="17"/>
  <c r="F282" i="17"/>
  <c r="G282" i="17"/>
  <c r="G210" i="17"/>
  <c r="F210" i="17"/>
  <c r="G150" i="17"/>
  <c r="F150" i="17"/>
  <c r="F163" i="17"/>
  <c r="G114" i="17"/>
  <c r="F1205" i="17"/>
  <c r="G1205" i="17" s="1"/>
  <c r="G1073" i="17"/>
  <c r="F1073" i="17"/>
  <c r="G941" i="17"/>
  <c r="F941" i="17"/>
  <c r="G809" i="17"/>
  <c r="F809" i="17"/>
  <c r="G677" i="17"/>
  <c r="F677" i="17"/>
  <c r="G641" i="17"/>
  <c r="F641" i="17"/>
  <c r="G509" i="17"/>
  <c r="F509" i="17"/>
  <c r="G461" i="17"/>
  <c r="F461" i="17"/>
  <c r="F401" i="17"/>
  <c r="G401" i="17"/>
  <c r="G353" i="17"/>
  <c r="F353" i="17"/>
  <c r="G281" i="17"/>
  <c r="F281" i="17"/>
  <c r="F895" i="17"/>
  <c r="G1084" i="17"/>
  <c r="F1084" i="17"/>
  <c r="G988" i="17"/>
  <c r="F988" i="17"/>
  <c r="G760" i="17"/>
  <c r="F760" i="17"/>
  <c r="F568" i="17"/>
  <c r="G568" i="17"/>
  <c r="F532" i="17"/>
  <c r="G532" i="17"/>
  <c r="G496" i="17"/>
  <c r="F496" i="17"/>
  <c r="G280" i="17"/>
  <c r="F280" i="17"/>
  <c r="G232" i="17"/>
  <c r="F232" i="17"/>
  <c r="F196" i="17"/>
  <c r="G196" i="17"/>
  <c r="F160" i="17"/>
  <c r="G160" i="17"/>
  <c r="G136" i="17"/>
  <c r="F136" i="17"/>
  <c r="F100" i="17"/>
  <c r="G100" i="17"/>
  <c r="F52" i="17"/>
  <c r="G52" i="17"/>
  <c r="F966" i="17"/>
  <c r="F79" i="17"/>
  <c r="G618" i="17"/>
  <c r="G1227" i="17"/>
  <c r="F1227" i="17"/>
  <c r="G1167" i="17"/>
  <c r="G1071" i="17"/>
  <c r="F1071" i="17"/>
  <c r="G831" i="17"/>
  <c r="F831" i="17"/>
  <c r="G735" i="17"/>
  <c r="F735" i="17"/>
  <c r="F651" i="17"/>
  <c r="G651" i="17"/>
  <c r="G555" i="17"/>
  <c r="F555" i="17"/>
  <c r="F519" i="17"/>
  <c r="G519" i="17" s="1"/>
  <c r="F483" i="17"/>
  <c r="G483" i="17"/>
  <c r="F435" i="17"/>
  <c r="G435" i="17"/>
  <c r="F387" i="17"/>
  <c r="G387" i="17"/>
  <c r="F303" i="17"/>
  <c r="G303" i="17"/>
  <c r="G171" i="17"/>
  <c r="F171" i="17"/>
  <c r="F1037" i="17"/>
  <c r="F943" i="17"/>
  <c r="F844" i="17"/>
  <c r="F378" i="17"/>
  <c r="F267" i="17"/>
  <c r="F55" i="17"/>
  <c r="G617" i="17"/>
  <c r="F1202" i="17"/>
  <c r="G1202" i="17"/>
  <c r="G1094" i="17"/>
  <c r="F1094" i="17"/>
  <c r="G1058" i="17"/>
  <c r="F1058" i="17"/>
  <c r="F998" i="17"/>
  <c r="G998" i="17"/>
  <c r="G902" i="17"/>
  <c r="F902" i="17"/>
  <c r="G734" i="17"/>
  <c r="F734" i="17"/>
  <c r="F698" i="17"/>
  <c r="G698" i="17"/>
  <c r="G602" i="17"/>
  <c r="F602" i="17"/>
  <c r="F554" i="17"/>
  <c r="G554" i="17"/>
  <c r="G530" i="17"/>
  <c r="F530" i="17"/>
  <c r="F482" i="17"/>
  <c r="G482" i="17"/>
  <c r="F446" i="17"/>
  <c r="G446" i="17" s="1"/>
  <c r="G410" i="17"/>
  <c r="F410" i="17"/>
  <c r="G326" i="17"/>
  <c r="F326" i="17"/>
  <c r="G302" i="17"/>
  <c r="F302" i="17"/>
  <c r="F266" i="17"/>
  <c r="G266" i="17"/>
  <c r="F218" i="17"/>
  <c r="G218" i="17"/>
  <c r="F170" i="17"/>
  <c r="G170" i="17"/>
  <c r="G98" i="17"/>
  <c r="F98" i="17"/>
  <c r="F1219" i="17"/>
  <c r="F1063" i="17"/>
  <c r="F750" i="17"/>
  <c r="F1026" i="17"/>
  <c r="F930" i="17"/>
  <c r="F666" i="17"/>
  <c r="F422" i="17"/>
  <c r="F315" i="17"/>
  <c r="F206" i="17"/>
  <c r="F127" i="17"/>
  <c r="F18" i="17"/>
  <c r="G1241" i="17"/>
  <c r="G1216" i="17"/>
  <c r="G1142" i="17"/>
  <c r="G1074" i="17"/>
  <c r="G879" i="17"/>
  <c r="G854" i="17"/>
  <c r="G638" i="17"/>
  <c r="G402" i="17"/>
  <c r="F1027" i="17"/>
  <c r="G1027" i="17" s="1"/>
  <c r="G883" i="17"/>
  <c r="F883" i="17"/>
  <c r="G835" i="17"/>
  <c r="F835" i="17"/>
  <c r="G775" i="17"/>
  <c r="F775" i="17"/>
  <c r="G715" i="17"/>
  <c r="F715" i="17"/>
  <c r="G655" i="17"/>
  <c r="F655" i="17"/>
  <c r="G607" i="17"/>
  <c r="F607" i="17"/>
  <c r="G547" i="17"/>
  <c r="F547" i="17"/>
  <c r="G487" i="17"/>
  <c r="F487" i="17"/>
  <c r="G427" i="17"/>
  <c r="F427" i="17"/>
  <c r="G295" i="17"/>
  <c r="F295" i="17"/>
  <c r="G211" i="17"/>
  <c r="F211" i="17"/>
  <c r="G67" i="17"/>
  <c r="F67" i="17"/>
  <c r="G1242" i="17"/>
  <c r="F1242" i="17"/>
  <c r="F894" i="17"/>
  <c r="G894" i="17"/>
  <c r="G846" i="17"/>
  <c r="F846" i="17"/>
  <c r="G738" i="17"/>
  <c r="F738" i="17"/>
  <c r="G678" i="17"/>
  <c r="F678" i="17"/>
  <c r="F330" i="17"/>
  <c r="G330" i="17"/>
  <c r="G198" i="17"/>
  <c r="F198" i="17"/>
  <c r="F138" i="17"/>
  <c r="G138" i="17"/>
  <c r="G1229" i="17"/>
  <c r="F1229" i="17"/>
  <c r="F1157" i="17"/>
  <c r="G1157" i="17"/>
  <c r="F977" i="17"/>
  <c r="G977" i="17"/>
  <c r="F917" i="17"/>
  <c r="G917" i="17"/>
  <c r="G797" i="17"/>
  <c r="F797" i="17"/>
  <c r="F749" i="17"/>
  <c r="G749" i="17"/>
  <c r="G701" i="17"/>
  <c r="F701" i="17"/>
  <c r="F65" i="17"/>
  <c r="G65" i="17"/>
  <c r="F1111" i="17"/>
  <c r="F1204" i="17"/>
  <c r="G1204" i="17"/>
  <c r="G1156" i="17"/>
  <c r="F1156" i="17"/>
  <c r="G1060" i="17"/>
  <c r="F1060" i="17"/>
  <c r="F1012" i="17"/>
  <c r="G1012" i="17"/>
  <c r="F964" i="17"/>
  <c r="G964" i="17"/>
  <c r="G940" i="17"/>
  <c r="F940" i="17"/>
  <c r="F892" i="17"/>
  <c r="G892" i="17"/>
  <c r="F820" i="17"/>
  <c r="G820" i="17"/>
  <c r="F748" i="17"/>
  <c r="G748" i="17"/>
  <c r="G700" i="17"/>
  <c r="F700" i="17"/>
  <c r="G556" i="17"/>
  <c r="F556" i="17"/>
  <c r="F436" i="17"/>
  <c r="G436" i="17"/>
  <c r="F388" i="17"/>
  <c r="G388" i="17"/>
  <c r="F244" i="17"/>
  <c r="G244" i="17"/>
  <c r="F148" i="17"/>
  <c r="G148" i="17"/>
  <c r="F40" i="17"/>
  <c r="G40" i="17"/>
  <c r="F1110" i="17"/>
  <c r="F1179" i="17"/>
  <c r="G1179" i="17"/>
  <c r="F1131" i="17"/>
  <c r="G1131" i="17"/>
  <c r="G1047" i="17"/>
  <c r="F1047" i="17"/>
  <c r="G939" i="17"/>
  <c r="F939" i="17"/>
  <c r="G723" i="17"/>
  <c r="F723" i="17"/>
  <c r="G675" i="17"/>
  <c r="F675" i="17"/>
  <c r="G639" i="17"/>
  <c r="F639" i="17"/>
  <c r="G603" i="17"/>
  <c r="F603" i="17"/>
  <c r="G579" i="17"/>
  <c r="F579" i="17"/>
  <c r="F531" i="17"/>
  <c r="G531" i="17"/>
  <c r="F375" i="17"/>
  <c r="G375" i="17"/>
  <c r="G255" i="17"/>
  <c r="F255" i="17"/>
  <c r="G219" i="17"/>
  <c r="F219" i="17"/>
  <c r="G111" i="17"/>
  <c r="F111" i="17"/>
  <c r="G51" i="17"/>
  <c r="F51" i="17"/>
  <c r="F1109" i="17"/>
  <c r="F965" i="17"/>
  <c r="F798" i="17"/>
  <c r="F355" i="17"/>
  <c r="G954" i="17"/>
  <c r="F1214" i="17"/>
  <c r="G1214" i="17"/>
  <c r="F1154" i="17"/>
  <c r="G1154" i="17"/>
  <c r="F1106" i="17"/>
  <c r="G1106" i="17"/>
  <c r="F938" i="17"/>
  <c r="G938" i="17"/>
  <c r="F758" i="17"/>
  <c r="G758" i="17"/>
  <c r="G662" i="17"/>
  <c r="F662" i="17"/>
  <c r="G578" i="17"/>
  <c r="F578" i="17"/>
  <c r="F470" i="17"/>
  <c r="G470" i="17"/>
  <c r="G386" i="17"/>
  <c r="F386" i="17"/>
  <c r="G338" i="17"/>
  <c r="F338" i="17"/>
  <c r="G254" i="17"/>
  <c r="F254" i="17"/>
  <c r="F230" i="17"/>
  <c r="G230" i="17"/>
  <c r="F194" i="17"/>
  <c r="G194" i="17"/>
  <c r="F122" i="17"/>
  <c r="G122" i="17"/>
  <c r="F38" i="17"/>
  <c r="G38" i="17"/>
  <c r="F1169" i="17"/>
  <c r="F1147" i="17"/>
  <c r="F1025" i="17"/>
  <c r="F929" i="17"/>
  <c r="F786" i="17"/>
  <c r="F739" i="17"/>
  <c r="F691" i="17"/>
  <c r="F664" i="17"/>
  <c r="F522" i="17"/>
  <c r="F339" i="17"/>
  <c r="F149" i="17"/>
  <c r="F124" i="17"/>
  <c r="G1240" i="17"/>
  <c r="G1215" i="17"/>
  <c r="G1171" i="17"/>
  <c r="G1099" i="17"/>
  <c r="G878" i="17"/>
  <c r="G342" i="17"/>
  <c r="G66" i="17"/>
  <c r="G1207" i="17"/>
  <c r="F1207" i="17"/>
  <c r="G1075" i="17"/>
  <c r="F1075" i="17"/>
  <c r="G1003" i="17"/>
  <c r="F1003" i="17"/>
  <c r="G955" i="17"/>
  <c r="F955" i="17"/>
  <c r="G811" i="17"/>
  <c r="F811" i="17"/>
  <c r="G595" i="17"/>
  <c r="F595" i="17"/>
  <c r="G535" i="17"/>
  <c r="F535" i="17"/>
  <c r="G475" i="17"/>
  <c r="F475" i="17"/>
  <c r="G415" i="17"/>
  <c r="F415" i="17"/>
  <c r="G1122" i="17"/>
  <c r="F1122" i="17"/>
  <c r="F990" i="17"/>
  <c r="G990" i="17"/>
  <c r="G942" i="17"/>
  <c r="F942" i="17"/>
  <c r="G606" i="17"/>
  <c r="F606" i="17"/>
  <c r="G534" i="17"/>
  <c r="F534" i="17"/>
  <c r="F462" i="17"/>
  <c r="G462" i="17"/>
  <c r="G318" i="17"/>
  <c r="F318" i="17"/>
  <c r="F54" i="17"/>
  <c r="G54" i="17"/>
  <c r="N7" i="17"/>
  <c r="G1049" i="17"/>
  <c r="F1049" i="17"/>
  <c r="F893" i="17"/>
  <c r="G893" i="17"/>
  <c r="F821" i="17"/>
  <c r="G821" i="17"/>
  <c r="G761" i="17"/>
  <c r="F761" i="17"/>
  <c r="F689" i="17"/>
  <c r="G689" i="17"/>
  <c r="G593" i="17"/>
  <c r="F593" i="17"/>
  <c r="F485" i="17"/>
  <c r="F329" i="17"/>
  <c r="G1120" i="17"/>
  <c r="F1120" i="17"/>
  <c r="G976" i="17"/>
  <c r="F976" i="17"/>
  <c r="G916" i="17"/>
  <c r="F916" i="17"/>
  <c r="G796" i="17"/>
  <c r="F796" i="17"/>
  <c r="G676" i="17"/>
  <c r="F676" i="17"/>
  <c r="F580" i="17"/>
  <c r="G580" i="17"/>
  <c r="G508" i="17"/>
  <c r="F508" i="17"/>
  <c r="G412" i="17"/>
  <c r="F412" i="17"/>
  <c r="F304" i="17"/>
  <c r="G304" i="17"/>
  <c r="F256" i="17"/>
  <c r="G256" i="17"/>
  <c r="G184" i="17"/>
  <c r="F184" i="17"/>
  <c r="F1038" i="17"/>
  <c r="F799" i="17"/>
  <c r="F570" i="17"/>
  <c r="F379" i="17"/>
  <c r="F328" i="17"/>
  <c r="G414" i="17"/>
  <c r="F1143" i="17"/>
  <c r="G1143" i="17" s="1"/>
  <c r="G1035" i="17"/>
  <c r="F1035" i="17"/>
  <c r="G999" i="17"/>
  <c r="F999" i="17"/>
  <c r="F951" i="17"/>
  <c r="G951" i="17"/>
  <c r="F903" i="17"/>
  <c r="G903" i="17"/>
  <c r="G795" i="17"/>
  <c r="F795" i="17"/>
  <c r="F699" i="17"/>
  <c r="G699" i="17"/>
  <c r="G663" i="17"/>
  <c r="F663" i="17"/>
  <c r="G627" i="17"/>
  <c r="F627" i="17"/>
  <c r="F543" i="17"/>
  <c r="G543" i="17" s="1"/>
  <c r="F495" i="17"/>
  <c r="G495" i="17"/>
  <c r="G447" i="17"/>
  <c r="F447" i="17"/>
  <c r="G399" i="17"/>
  <c r="F399" i="17"/>
  <c r="F351" i="17"/>
  <c r="G351" i="17"/>
  <c r="F243" i="17"/>
  <c r="G243" i="17"/>
  <c r="F1133" i="17"/>
  <c r="F989" i="17"/>
  <c r="F823" i="17"/>
  <c r="G292" i="17"/>
  <c r="G1226" i="17"/>
  <c r="F1226" i="17"/>
  <c r="F1178" i="17"/>
  <c r="G1178" i="17"/>
  <c r="F1130" i="17"/>
  <c r="G1130" i="17"/>
  <c r="G1082" i="17"/>
  <c r="F1082" i="17"/>
  <c r="G1034" i="17"/>
  <c r="F1034" i="17"/>
  <c r="G830" i="17"/>
  <c r="F830" i="17"/>
  <c r="F794" i="17"/>
  <c r="G794" i="17"/>
  <c r="G746" i="17"/>
  <c r="F746" i="17"/>
  <c r="G686" i="17"/>
  <c r="F686" i="17"/>
  <c r="F506" i="17"/>
  <c r="G506" i="17"/>
  <c r="G350" i="17"/>
  <c r="F350" i="17"/>
  <c r="F1146" i="17"/>
  <c r="F1123" i="17"/>
  <c r="F1098" i="17"/>
  <c r="F1001" i="17"/>
  <c r="F979" i="17"/>
  <c r="F950" i="17"/>
  <c r="F928" i="17"/>
  <c r="F808" i="17"/>
  <c r="F785" i="17"/>
  <c r="F712" i="17"/>
  <c r="F690" i="17"/>
  <c r="F521" i="17"/>
  <c r="F498" i="17"/>
  <c r="F147" i="17"/>
  <c r="F123" i="17"/>
  <c r="F39" i="17"/>
  <c r="G1170" i="17"/>
  <c r="G1070" i="17"/>
  <c r="G1002" i="17"/>
  <c r="G762" i="17"/>
  <c r="G545" i="17"/>
  <c r="G450" i="17"/>
  <c r="G340" i="17"/>
  <c r="G233" i="17"/>
  <c r="F1213" i="17"/>
  <c r="G1213" i="17" s="1"/>
  <c r="F925" i="17"/>
  <c r="G925" i="17"/>
  <c r="F1105" i="17"/>
  <c r="F961" i="17"/>
  <c r="F517" i="17"/>
  <c r="F241" i="17"/>
  <c r="G469" i="17"/>
  <c r="G817" i="17"/>
  <c r="F817" i="17"/>
  <c r="F637" i="17"/>
  <c r="G637" i="17"/>
  <c r="G613" i="17"/>
  <c r="G493" i="17"/>
  <c r="F493" i="17"/>
  <c r="F361" i="17"/>
  <c r="G361" i="17"/>
  <c r="G253" i="17"/>
  <c r="F253" i="17"/>
  <c r="F205" i="17"/>
  <c r="G205" i="17"/>
  <c r="G157" i="17"/>
  <c r="F157" i="17"/>
  <c r="G85" i="17"/>
  <c r="F85" i="17"/>
  <c r="G73" i="17"/>
  <c r="F73" i="17"/>
  <c r="F1225" i="17"/>
  <c r="F721" i="17"/>
  <c r="F661" i="17"/>
  <c r="F409" i="17"/>
  <c r="G397" i="17"/>
  <c r="G217" i="17"/>
  <c r="G1199" i="17"/>
  <c r="F1199" i="17"/>
  <c r="G1187" i="17"/>
  <c r="F1187" i="17"/>
  <c r="G1139" i="17"/>
  <c r="F1139" i="17"/>
  <c r="F1103" i="17"/>
  <c r="G1103" i="17"/>
  <c r="G1091" i="17"/>
  <c r="F1091" i="17"/>
  <c r="G1055" i="17"/>
  <c r="F1055" i="17"/>
  <c r="G1043" i="17"/>
  <c r="F1043" i="17"/>
  <c r="G1031" i="17"/>
  <c r="F1031" i="17"/>
  <c r="F959" i="17"/>
  <c r="G959" i="17"/>
  <c r="G923" i="17"/>
  <c r="F923" i="17"/>
  <c r="G875" i="17"/>
  <c r="F875" i="17"/>
  <c r="G863" i="17"/>
  <c r="F863" i="17"/>
  <c r="G803" i="17"/>
  <c r="F803" i="17"/>
  <c r="F767" i="17"/>
  <c r="G767" i="17"/>
  <c r="G719" i="17"/>
  <c r="G635" i="17"/>
  <c r="F635" i="17"/>
  <c r="F623" i="17"/>
  <c r="G623" i="17"/>
  <c r="G611" i="17"/>
  <c r="F611" i="17"/>
  <c r="G551" i="17"/>
  <c r="F551" i="17"/>
  <c r="G515" i="17"/>
  <c r="F515" i="17"/>
  <c r="G491" i="17"/>
  <c r="F491" i="17"/>
  <c r="G479" i="17"/>
  <c r="F479" i="17"/>
  <c r="G467" i="17"/>
  <c r="G347" i="17"/>
  <c r="F347" i="17"/>
  <c r="F335" i="17"/>
  <c r="G335" i="17"/>
  <c r="G287" i="17"/>
  <c r="F287" i="17"/>
  <c r="G251" i="17"/>
  <c r="F251" i="17"/>
  <c r="G203" i="17"/>
  <c r="F203" i="17"/>
  <c r="F191" i="17"/>
  <c r="G191" i="17"/>
  <c r="G119" i="17"/>
  <c r="F119" i="17"/>
  <c r="G59" i="17"/>
  <c r="F59" i="17"/>
  <c r="F47" i="17"/>
  <c r="G47" i="17"/>
  <c r="G985" i="17"/>
  <c r="F985" i="17"/>
  <c r="G733" i="17"/>
  <c r="F733" i="17"/>
  <c r="F481" i="17"/>
  <c r="G481" i="17"/>
  <c r="F1067" i="17"/>
  <c r="F1033" i="17"/>
  <c r="F901" i="17"/>
  <c r="F697" i="17"/>
  <c r="F601" i="17"/>
  <c r="F325" i="17"/>
  <c r="G1153" i="17"/>
  <c r="G169" i="17"/>
  <c r="G1069" i="17"/>
  <c r="F1069" i="17"/>
  <c r="G865" i="17"/>
  <c r="F865" i="17"/>
  <c r="G805" i="17"/>
  <c r="F805" i="17"/>
  <c r="G49" i="17"/>
  <c r="F49" i="17"/>
  <c r="F1223" i="17"/>
  <c r="F899" i="17"/>
  <c r="F793" i="17"/>
  <c r="F109" i="17"/>
  <c r="G1129" i="17"/>
  <c r="G745" i="17"/>
  <c r="G349" i="17"/>
  <c r="G1045" i="17"/>
  <c r="F1045" i="17"/>
  <c r="G625" i="17"/>
  <c r="F625" i="17"/>
  <c r="F553" i="17"/>
  <c r="F445" i="17"/>
  <c r="F301" i="17"/>
  <c r="F193" i="17"/>
  <c r="G1201" i="17"/>
  <c r="G937" i="17"/>
  <c r="G673" i="17"/>
  <c r="G577" i="17"/>
  <c r="G529" i="17"/>
  <c r="G97" i="17"/>
  <c r="G1152" i="17"/>
  <c r="F1152" i="17"/>
  <c r="F1068" i="17"/>
  <c r="G1068" i="17"/>
  <c r="F1056" i="17"/>
  <c r="G1056" i="17"/>
  <c r="F972" i="17"/>
  <c r="G972" i="17"/>
  <c r="G936" i="17"/>
  <c r="F936" i="17"/>
  <c r="F912" i="17"/>
  <c r="G912" i="17"/>
  <c r="F888" i="17"/>
  <c r="G888" i="17"/>
  <c r="F852" i="17"/>
  <c r="G852" i="17"/>
  <c r="F816" i="17"/>
  <c r="G816" i="17"/>
  <c r="G792" i="17"/>
  <c r="F792" i="17"/>
  <c r="F720" i="17"/>
  <c r="G720" i="17"/>
  <c r="F672" i="17"/>
  <c r="G672" i="17"/>
  <c r="G648" i="17"/>
  <c r="F648" i="17"/>
  <c r="F576" i="17"/>
  <c r="G576" i="17"/>
  <c r="F564" i="17"/>
  <c r="G564" i="17"/>
  <c r="F528" i="17"/>
  <c r="G528" i="17"/>
  <c r="G504" i="17"/>
  <c r="F504" i="17"/>
  <c r="F480" i="17"/>
  <c r="G480" i="17"/>
  <c r="F432" i="17"/>
  <c r="G432" i="17"/>
  <c r="F396" i="17"/>
  <c r="G396" i="17"/>
  <c r="G360" i="17"/>
  <c r="F360" i="17"/>
  <c r="F348" i="17"/>
  <c r="G348" i="17"/>
  <c r="F312" i="17"/>
  <c r="G312" i="17"/>
  <c r="F300" i="17"/>
  <c r="G300" i="17"/>
  <c r="F240" i="17"/>
  <c r="G240" i="17"/>
  <c r="G216" i="17"/>
  <c r="F216" i="17"/>
  <c r="F156" i="17"/>
  <c r="G156" i="17"/>
  <c r="F144" i="17"/>
  <c r="G144" i="17"/>
  <c r="G72" i="17"/>
  <c r="F72" i="17"/>
  <c r="F60" i="17"/>
  <c r="G60" i="17"/>
  <c r="F1104" i="17"/>
  <c r="G828" i="17"/>
  <c r="G756" i="17"/>
  <c r="G516" i="17"/>
  <c r="G444" i="17"/>
  <c r="G84" i="17"/>
  <c r="F1200" i="17"/>
  <c r="G996" i="17"/>
  <c r="G864" i="17"/>
  <c r="G660" i="17"/>
  <c r="G588" i="17"/>
  <c r="G552" i="17"/>
  <c r="G336" i="17"/>
  <c r="G228" i="17"/>
  <c r="G192" i="17"/>
  <c r="G1032" i="17"/>
  <c r="G900" i="17"/>
  <c r="G732" i="17"/>
  <c r="G624" i="17"/>
  <c r="G372" i="17"/>
  <c r="G264" i="17"/>
  <c r="F1016" i="17"/>
  <c r="G1010" i="15"/>
  <c r="G386" i="15"/>
  <c r="G1072" i="15"/>
  <c r="G1144" i="15"/>
  <c r="G460" i="15"/>
  <c r="G27" i="15"/>
  <c r="F27" i="15"/>
  <c r="G1166" i="15"/>
  <c r="G1118" i="15"/>
  <c r="F1118" i="15"/>
  <c r="G926" i="15"/>
  <c r="F926" i="15"/>
  <c r="G1189" i="15"/>
  <c r="F1189" i="15"/>
  <c r="F1141" i="15"/>
  <c r="G1141" i="15" s="1"/>
  <c r="G1081" i="15"/>
  <c r="F1081" i="15"/>
  <c r="G1045" i="15"/>
  <c r="F1045" i="15"/>
  <c r="G997" i="15"/>
  <c r="G817" i="15"/>
  <c r="F817" i="15"/>
  <c r="G781" i="15"/>
  <c r="F781" i="15"/>
  <c r="G745" i="15"/>
  <c r="F745" i="15"/>
  <c r="F661" i="15"/>
  <c r="G661" i="15" s="1"/>
  <c r="G613" i="15"/>
  <c r="G565" i="15"/>
  <c r="F565" i="15"/>
  <c r="G433" i="15"/>
  <c r="F433" i="15"/>
  <c r="G25" i="15"/>
  <c r="F25" i="15"/>
  <c r="G780" i="15"/>
  <c r="G684" i="15"/>
  <c r="F684" i="15"/>
  <c r="G600" i="15"/>
  <c r="F600" i="15"/>
  <c r="G372" i="15"/>
  <c r="F372" i="15"/>
  <c r="F324" i="15"/>
  <c r="F133" i="15"/>
  <c r="F840" i="15"/>
  <c r="F96" i="15"/>
  <c r="G897" i="15"/>
  <c r="G621" i="15"/>
  <c r="G1192" i="15"/>
  <c r="G964" i="15"/>
  <c r="G880" i="15"/>
  <c r="G76" i="15"/>
  <c r="G519" i="15"/>
  <c r="F519" i="15"/>
  <c r="G495" i="15"/>
  <c r="G339" i="15"/>
  <c r="G243" i="15"/>
  <c r="F243" i="15"/>
  <c r="G111" i="15"/>
  <c r="F111" i="15"/>
  <c r="G75" i="15"/>
  <c r="G1202" i="15"/>
  <c r="G1190" i="15"/>
  <c r="F1190" i="15"/>
  <c r="G1142" i="15"/>
  <c r="G878" i="15"/>
  <c r="F518" i="15"/>
  <c r="G518" i="15" s="1"/>
  <c r="G506" i="15"/>
  <c r="G446" i="15"/>
  <c r="G410" i="15"/>
  <c r="F410" i="15"/>
  <c r="G326" i="15"/>
  <c r="F326" i="15"/>
  <c r="G254" i="15"/>
  <c r="F254" i="15"/>
  <c r="G170" i="15"/>
  <c r="F170" i="15"/>
  <c r="G1177" i="15"/>
  <c r="G937" i="15"/>
  <c r="F877" i="15"/>
  <c r="G877" i="15" s="1"/>
  <c r="G793" i="15"/>
  <c r="F793" i="15"/>
  <c r="G601" i="15"/>
  <c r="F601" i="15"/>
  <c r="G577" i="15"/>
  <c r="F577" i="15"/>
  <c r="G553" i="15"/>
  <c r="F541" i="15"/>
  <c r="G541" i="15" s="1"/>
  <c r="G493" i="15"/>
  <c r="F493" i="15"/>
  <c r="G481" i="15"/>
  <c r="F481" i="15"/>
  <c r="G421" i="15"/>
  <c r="G409" i="15"/>
  <c r="F409" i="15"/>
  <c r="G385" i="15"/>
  <c r="F385" i="15"/>
  <c r="G349" i="15"/>
  <c r="F349" i="15"/>
  <c r="G337" i="15"/>
  <c r="F337" i="15"/>
  <c r="G325" i="15"/>
  <c r="F325" i="15"/>
  <c r="G301" i="15"/>
  <c r="F301" i="15"/>
  <c r="G277" i="15"/>
  <c r="F277" i="15"/>
  <c r="G265" i="15"/>
  <c r="F265" i="15"/>
  <c r="G253" i="15"/>
  <c r="F253" i="15"/>
  <c r="G217" i="15"/>
  <c r="G205" i="15"/>
  <c r="F205" i="15"/>
  <c r="G193" i="15"/>
  <c r="F193" i="15"/>
  <c r="G169" i="15"/>
  <c r="F169" i="15"/>
  <c r="G145" i="15"/>
  <c r="F145" i="15"/>
  <c r="G109" i="15"/>
  <c r="F109" i="15"/>
  <c r="G85" i="15"/>
  <c r="G13" i="15"/>
  <c r="F13" i="15"/>
  <c r="F626" i="15"/>
  <c r="G1224" i="15"/>
  <c r="F1224" i="15"/>
  <c r="G1188" i="15"/>
  <c r="F1188" i="15"/>
  <c r="F1164" i="15"/>
  <c r="G1164" i="15" s="1"/>
  <c r="G1152" i="15"/>
  <c r="F1152" i="15"/>
  <c r="G1128" i="15"/>
  <c r="G1104" i="15"/>
  <c r="F1104" i="15"/>
  <c r="F996" i="15"/>
  <c r="G996" i="15" s="1"/>
  <c r="F816" i="15"/>
  <c r="G816" i="15" s="1"/>
  <c r="F756" i="15"/>
  <c r="G756" i="15"/>
  <c r="F564" i="15"/>
  <c r="G564" i="15"/>
  <c r="G492" i="15"/>
  <c r="F492" i="15"/>
  <c r="G444" i="15"/>
  <c r="G276" i="15"/>
  <c r="F276" i="15"/>
  <c r="F216" i="15"/>
  <c r="G216" i="15" s="1"/>
  <c r="F192" i="15"/>
  <c r="G192" i="15"/>
  <c r="G12" i="15"/>
  <c r="F12" i="15"/>
  <c r="F780" i="15"/>
  <c r="F625" i="15"/>
  <c r="G384" i="15"/>
  <c r="G84" i="15"/>
  <c r="G1139" i="15"/>
  <c r="G215" i="15"/>
  <c r="F637" i="15"/>
  <c r="G596" i="15"/>
  <c r="F480" i="15"/>
  <c r="F1070" i="15"/>
  <c r="F636" i="15"/>
  <c r="G348" i="15"/>
  <c r="G352" i="15"/>
  <c r="G927" i="15"/>
  <c r="G879" i="15"/>
  <c r="G615" i="15"/>
  <c r="G1130" i="15"/>
  <c r="F1130" i="15"/>
  <c r="G1082" i="15"/>
  <c r="F1082" i="15"/>
  <c r="G50" i="15"/>
  <c r="F50" i="15"/>
  <c r="G1213" i="15"/>
  <c r="G1105" i="15"/>
  <c r="F1105" i="15"/>
  <c r="G865" i="15"/>
  <c r="F769" i="15"/>
  <c r="G769" i="15" s="1"/>
  <c r="G721" i="15"/>
  <c r="F721" i="15"/>
  <c r="G685" i="15"/>
  <c r="F685" i="15"/>
  <c r="F445" i="15"/>
  <c r="G445" i="15" s="1"/>
  <c r="G1032" i="15"/>
  <c r="F1032" i="15"/>
  <c r="G1008" i="15"/>
  <c r="F1008" i="15"/>
  <c r="G924" i="15"/>
  <c r="F924" i="15"/>
  <c r="G876" i="15"/>
  <c r="F876" i="15"/>
  <c r="G732" i="15"/>
  <c r="F732" i="15"/>
  <c r="F672" i="15"/>
  <c r="G672" i="15"/>
  <c r="G588" i="15"/>
  <c r="F588" i="15"/>
  <c r="G540" i="15"/>
  <c r="G408" i="15"/>
  <c r="F408" i="15"/>
  <c r="F228" i="15"/>
  <c r="G228" i="15"/>
  <c r="F97" i="15"/>
  <c r="F913" i="15"/>
  <c r="G1198" i="15"/>
  <c r="F960" i="15"/>
  <c r="F687" i="15"/>
  <c r="G687" i="15" s="1"/>
  <c r="F615" i="15"/>
  <c r="G1239" i="15"/>
  <c r="G1214" i="15"/>
  <c r="F1154" i="15"/>
  <c r="G1154" i="15"/>
  <c r="G950" i="15"/>
  <c r="F950" i="15"/>
  <c r="F782" i="15"/>
  <c r="G782" i="15"/>
  <c r="G686" i="15"/>
  <c r="F662" i="15"/>
  <c r="G662" i="15"/>
  <c r="G614" i="15"/>
  <c r="G542" i="15"/>
  <c r="G14" i="15"/>
  <c r="F1165" i="15"/>
  <c r="G1165" i="15" s="1"/>
  <c r="G1069" i="15"/>
  <c r="F1069" i="15"/>
  <c r="G889" i="15"/>
  <c r="F889" i="15"/>
  <c r="G709" i="15"/>
  <c r="F709" i="15"/>
  <c r="G649" i="15"/>
  <c r="G49" i="15"/>
  <c r="F49" i="15"/>
  <c r="G123" i="15"/>
  <c r="F1236" i="15"/>
  <c r="G1236" i="15" s="1"/>
  <c r="G1212" i="15"/>
  <c r="F1212" i="15"/>
  <c r="G1176" i="15"/>
  <c r="F1176" i="15"/>
  <c r="F1140" i="15"/>
  <c r="G1140" i="15" s="1"/>
  <c r="G1092" i="15"/>
  <c r="F1092" i="15"/>
  <c r="G1056" i="15"/>
  <c r="F1056" i="15"/>
  <c r="G948" i="15"/>
  <c r="F948" i="15"/>
  <c r="G900" i="15"/>
  <c r="F900" i="15"/>
  <c r="G864" i="15"/>
  <c r="F864" i="15"/>
  <c r="G744" i="15"/>
  <c r="F744" i="15"/>
  <c r="G696" i="15"/>
  <c r="G516" i="15"/>
  <c r="G468" i="15"/>
  <c r="F468" i="15"/>
  <c r="G396" i="15"/>
  <c r="F396" i="15"/>
  <c r="G24" i="15"/>
  <c r="F24" i="15"/>
  <c r="F1068" i="15"/>
  <c r="F624" i="15"/>
  <c r="G394" i="15"/>
  <c r="F411" i="15"/>
  <c r="G411" i="15" s="1"/>
  <c r="F469" i="15"/>
  <c r="G1127" i="15"/>
  <c r="G275" i="15"/>
  <c r="G1065" i="15"/>
  <c r="G825" i="15"/>
  <c r="F825" i="15"/>
  <c r="G801" i="15"/>
  <c r="F801" i="15"/>
  <c r="G717" i="15"/>
  <c r="G693" i="15"/>
  <c r="G141" i="15"/>
  <c r="F141" i="15"/>
  <c r="G117" i="15"/>
  <c r="F117" i="15"/>
  <c r="G93" i="15"/>
  <c r="F93" i="15"/>
  <c r="F657" i="15"/>
  <c r="G1064" i="15"/>
  <c r="G884" i="15"/>
  <c r="G824" i="15"/>
  <c r="G716" i="15"/>
  <c r="G668" i="15"/>
  <c r="G536" i="15"/>
  <c r="G440" i="15"/>
  <c r="F440" i="15"/>
  <c r="G392" i="15"/>
  <c r="F392" i="15"/>
  <c r="G380" i="15"/>
  <c r="G344" i="15"/>
  <c r="F344" i="15"/>
  <c r="G116" i="15"/>
  <c r="F116" i="15"/>
  <c r="G104" i="15"/>
  <c r="G92" i="15"/>
  <c r="F92" i="15"/>
  <c r="F993" i="15"/>
  <c r="F968" i="15"/>
  <c r="F897" i="15"/>
  <c r="F656" i="15"/>
  <c r="F524" i="15"/>
  <c r="F357" i="15"/>
  <c r="F225" i="15"/>
  <c r="F105" i="15"/>
  <c r="G1138" i="15"/>
  <c r="G1077" i="15"/>
  <c r="G11" i="15"/>
  <c r="F11" i="15"/>
  <c r="G718" i="15"/>
  <c r="G130" i="15"/>
  <c r="F130" i="15"/>
  <c r="G561" i="15"/>
  <c r="F537" i="15"/>
  <c r="G537" i="15" s="1"/>
  <c r="F969" i="15"/>
  <c r="G154" i="15"/>
  <c r="F1112" i="15"/>
  <c r="G1112" i="15" s="1"/>
  <c r="F992" i="15"/>
  <c r="F921" i="15"/>
  <c r="F896" i="15"/>
  <c r="F789" i="15"/>
  <c r="F681" i="15"/>
  <c r="F608" i="15"/>
  <c r="F549" i="15"/>
  <c r="F429" i="15"/>
  <c r="G429" i="15" s="1"/>
  <c r="F224" i="15"/>
  <c r="F104" i="15"/>
  <c r="F707" i="15"/>
  <c r="G1137" i="15"/>
  <c r="G1076" i="15"/>
  <c r="G513" i="15"/>
  <c r="G1126" i="15"/>
  <c r="G1078" i="15"/>
  <c r="G1006" i="15"/>
  <c r="F1006" i="15"/>
  <c r="G562" i="15"/>
  <c r="G1113" i="15"/>
  <c r="G417" i="15"/>
  <c r="F1127" i="15"/>
  <c r="F1234" i="15"/>
  <c r="F1161" i="15"/>
  <c r="F920" i="15"/>
  <c r="F814" i="15"/>
  <c r="F788" i="15"/>
  <c r="F680" i="15"/>
  <c r="F548" i="15"/>
  <c r="F428" i="15"/>
  <c r="F273" i="15"/>
  <c r="F249" i="15"/>
  <c r="G1054" i="15"/>
  <c r="G874" i="15"/>
  <c r="G369" i="15"/>
  <c r="G786" i="15"/>
  <c r="F448" i="15"/>
  <c r="F975" i="15"/>
  <c r="F963" i="15"/>
  <c r="F939" i="15"/>
  <c r="F795" i="15"/>
  <c r="F783" i="15"/>
  <c r="F771" i="15"/>
  <c r="F759" i="15"/>
  <c r="F723" i="15"/>
  <c r="F711" i="15"/>
  <c r="F651" i="15"/>
  <c r="F639" i="15"/>
  <c r="F579" i="15"/>
  <c r="F567" i="15"/>
  <c r="F507" i="15"/>
  <c r="F495" i="15"/>
  <c r="F483" i="15"/>
  <c r="F423" i="15"/>
  <c r="F387" i="15"/>
  <c r="G387" i="15" s="1"/>
  <c r="F363" i="15"/>
  <c r="F339" i="15"/>
  <c r="F327" i="15"/>
  <c r="F315" i="15"/>
  <c r="F291" i="15"/>
  <c r="F279" i="15"/>
  <c r="F267" i="15"/>
  <c r="F255" i="15"/>
  <c r="G255" i="15" s="1"/>
  <c r="F219" i="15"/>
  <c r="F207" i="15"/>
  <c r="F195" i="15"/>
  <c r="F171" i="15"/>
  <c r="F135" i="15"/>
  <c r="F87" i="15"/>
  <c r="F15" i="15"/>
  <c r="F351" i="15"/>
  <c r="F399" i="15"/>
  <c r="G399" i="15" s="1"/>
  <c r="F1204" i="15"/>
  <c r="G1204" i="15" s="1"/>
  <c r="F796" i="15"/>
  <c r="G796" i="15" s="1"/>
  <c r="F496" i="15"/>
  <c r="G496" i="15" s="1"/>
  <c r="F1223" i="15"/>
  <c r="F1175" i="15"/>
  <c r="F1139" i="15"/>
  <c r="F1067" i="15"/>
  <c r="F1043" i="15"/>
  <c r="F1031" i="15"/>
  <c r="F995" i="15"/>
  <c r="F899" i="15"/>
  <c r="F851" i="15"/>
  <c r="F435" i="15"/>
  <c r="F627" i="15"/>
  <c r="F843" i="15"/>
  <c r="F1144" i="15"/>
  <c r="F352" i="15"/>
  <c r="F304" i="15"/>
  <c r="G304" i="15" s="1"/>
  <c r="F63" i="15"/>
  <c r="F819" i="15"/>
  <c r="F1238" i="15"/>
  <c r="F1226" i="15"/>
  <c r="F1142" i="15"/>
  <c r="F1034" i="15"/>
  <c r="F1010" i="15"/>
  <c r="F974" i="15"/>
  <c r="F938" i="15"/>
  <c r="G938" i="15" s="1"/>
  <c r="F914" i="15"/>
  <c r="F902" i="15"/>
  <c r="F878" i="15"/>
  <c r="F842" i="15"/>
  <c r="F806" i="15"/>
  <c r="F770" i="15"/>
  <c r="G770" i="15" s="1"/>
  <c r="F758" i="15"/>
  <c r="F734" i="15"/>
  <c r="F698" i="15"/>
  <c r="F686" i="15"/>
  <c r="F650" i="15"/>
  <c r="F638" i="15"/>
  <c r="G638" i="15" s="1"/>
  <c r="F614" i="15"/>
  <c r="F602" i="15"/>
  <c r="F578" i="15"/>
  <c r="F554" i="15"/>
  <c r="G554" i="15" s="1"/>
  <c r="F530" i="15"/>
  <c r="F482" i="15"/>
  <c r="F458" i="15"/>
  <c r="F446" i="15"/>
  <c r="F434" i="15"/>
  <c r="F422" i="15"/>
  <c r="F398" i="15"/>
  <c r="F362" i="15"/>
  <c r="F350" i="15"/>
  <c r="F338" i="15"/>
  <c r="F314" i="15"/>
  <c r="F302" i="15"/>
  <c r="F266" i="15"/>
  <c r="F242" i="15"/>
  <c r="F230" i="15"/>
  <c r="F218" i="15"/>
  <c r="G218" i="15" s="1"/>
  <c r="F194" i="15"/>
  <c r="G194" i="15" s="1"/>
  <c r="F182" i="15"/>
  <c r="F158" i="15"/>
  <c r="F146" i="15"/>
  <c r="F122" i="15"/>
  <c r="F98" i="15"/>
  <c r="F86" i="15"/>
  <c r="G86" i="15" s="1"/>
  <c r="F74" i="15"/>
  <c r="F38" i="15"/>
  <c r="F14" i="15"/>
  <c r="F818" i="15"/>
  <c r="F386" i="15"/>
  <c r="F26" i="15"/>
  <c r="F1237" i="15"/>
  <c r="F1225" i="15"/>
  <c r="G1225" i="15" s="1"/>
  <c r="F1129" i="15"/>
  <c r="G1129" i="15" s="1"/>
  <c r="F1117" i="15"/>
  <c r="F961" i="15"/>
  <c r="F925" i="15"/>
  <c r="F733" i="15"/>
  <c r="F697" i="15"/>
  <c r="G697" i="15" s="1"/>
  <c r="F673" i="15"/>
  <c r="G673" i="15" s="1"/>
  <c r="F553" i="15"/>
  <c r="F529" i="15"/>
  <c r="F517" i="15"/>
  <c r="G517" i="15" s="1"/>
  <c r="F457" i="15"/>
  <c r="F397" i="15"/>
  <c r="F313" i="15"/>
  <c r="F241" i="15"/>
  <c r="F229" i="15"/>
  <c r="F181" i="15"/>
  <c r="F157" i="15"/>
  <c r="F121" i="15"/>
  <c r="F73" i="15"/>
  <c r="F61" i="15"/>
  <c r="F37" i="15"/>
  <c r="F986" i="15"/>
  <c r="F962" i="15"/>
  <c r="F794" i="15"/>
  <c r="F494" i="15"/>
  <c r="F278" i="15"/>
  <c r="F1102" i="15"/>
  <c r="F1116" i="15"/>
  <c r="F1044" i="15"/>
  <c r="F972" i="15"/>
  <c r="F936" i="15"/>
  <c r="F804" i="15"/>
  <c r="F792" i="15"/>
  <c r="F696" i="15"/>
  <c r="F660" i="15"/>
  <c r="F576" i="15"/>
  <c r="F552" i="15"/>
  <c r="F540" i="15"/>
  <c r="F516" i="15"/>
  <c r="F456" i="15"/>
  <c r="F432" i="15"/>
  <c r="F420" i="15"/>
  <c r="F360" i="15"/>
  <c r="F312" i="15"/>
  <c r="F300" i="15"/>
  <c r="F240" i="15"/>
  <c r="G240" i="15" s="1"/>
  <c r="F180" i="15"/>
  <c r="F144" i="15"/>
  <c r="F120" i="15"/>
  <c r="F108" i="15"/>
  <c r="F72" i="15"/>
  <c r="G72" i="15" s="1"/>
  <c r="F60" i="15"/>
  <c r="F36" i="15"/>
  <c r="F515" i="15"/>
  <c r="G515" i="15" s="1"/>
  <c r="F383" i="15"/>
  <c r="F287" i="15"/>
  <c r="F854" i="15"/>
  <c r="F470" i="15"/>
  <c r="F206" i="15"/>
  <c r="F1210" i="15"/>
  <c r="G1210" i="15" s="1"/>
  <c r="F1150" i="15"/>
  <c r="F1090" i="15"/>
  <c r="F898" i="15"/>
  <c r="F742" i="15"/>
  <c r="F310" i="15"/>
  <c r="F852" i="15"/>
  <c r="F527" i="15"/>
  <c r="G527" i="15" s="1"/>
  <c r="F444" i="15"/>
  <c r="F361" i="15"/>
  <c r="F336" i="15"/>
  <c r="F252" i="15"/>
  <c r="F610" i="15"/>
  <c r="G610" i="15" s="1"/>
  <c r="F238" i="15"/>
  <c r="F1020" i="15"/>
  <c r="F912" i="15"/>
  <c r="F850" i="15"/>
  <c r="F830" i="15"/>
  <c r="G830" i="15" s="1"/>
  <c r="F768" i="15"/>
  <c r="F746" i="15"/>
  <c r="F505" i="15"/>
  <c r="F289" i="15"/>
  <c r="G289" i="15" s="1"/>
  <c r="F132" i="15"/>
  <c r="F85" i="15"/>
  <c r="F1201" i="15"/>
  <c r="G1201" i="15" s="1"/>
  <c r="F803" i="15"/>
  <c r="F611" i="15"/>
  <c r="G611" i="15" s="1"/>
  <c r="F587" i="15"/>
  <c r="F311" i="15"/>
  <c r="G311" i="15" s="1"/>
  <c r="F998" i="15"/>
  <c r="G998" i="15" s="1"/>
  <c r="F290" i="15"/>
  <c r="F110" i="15"/>
  <c r="F62" i="15"/>
  <c r="F599" i="15"/>
  <c r="G599" i="15" s="1"/>
  <c r="F1080" i="15"/>
  <c r="F994" i="15"/>
  <c r="F910" i="15"/>
  <c r="F890" i="15"/>
  <c r="F722" i="15"/>
  <c r="F613" i="15"/>
  <c r="F590" i="15"/>
  <c r="F504" i="15"/>
  <c r="F288" i="15"/>
  <c r="F299" i="15"/>
  <c r="F1022" i="15"/>
  <c r="F506" i="15"/>
  <c r="F215" i="15"/>
  <c r="F1128" i="15"/>
  <c r="F1078" i="15"/>
  <c r="F1058" i="15"/>
  <c r="F888" i="15"/>
  <c r="F866" i="15"/>
  <c r="F720" i="15"/>
  <c r="F612" i="15"/>
  <c r="G612" i="15" s="1"/>
  <c r="F589" i="15"/>
  <c r="F374" i="15"/>
  <c r="F217" i="15"/>
  <c r="F443" i="15"/>
  <c r="G443" i="15" s="1"/>
  <c r="F1060" i="15"/>
  <c r="F988" i="15"/>
  <c r="F940" i="15"/>
  <c r="F880" i="15"/>
  <c r="F844" i="15"/>
  <c r="F808" i="15"/>
  <c r="F700" i="15"/>
  <c r="F40" i="15"/>
  <c r="F724" i="15"/>
  <c r="F592" i="15"/>
  <c r="F1239" i="15"/>
  <c r="F1215" i="15"/>
  <c r="G1215" i="15" s="1"/>
  <c r="F1191" i="15"/>
  <c r="F1167" i="15"/>
  <c r="G1167" i="15" s="1"/>
  <c r="F1143" i="15"/>
  <c r="G1143" i="15" s="1"/>
  <c r="F1119" i="15"/>
  <c r="F1107" i="15"/>
  <c r="F1083" i="15"/>
  <c r="F1059" i="15"/>
  <c r="F1035" i="15"/>
  <c r="F1011" i="15"/>
  <c r="F987" i="15"/>
  <c r="F951" i="15"/>
  <c r="F927" i="15"/>
  <c r="F903" i="15"/>
  <c r="F879" i="15"/>
  <c r="F1222" i="15"/>
  <c r="F1174" i="15"/>
  <c r="F1126" i="15"/>
  <c r="F239" i="15"/>
  <c r="F143" i="15"/>
  <c r="F736" i="15"/>
  <c r="G736" i="15" s="1"/>
  <c r="F508" i="15"/>
  <c r="F431" i="15"/>
  <c r="F208" i="15"/>
  <c r="N7" i="15"/>
  <c r="F1048" i="15"/>
  <c r="F976" i="15"/>
  <c r="F928" i="15"/>
  <c r="F856" i="15"/>
  <c r="G856" i="15" s="1"/>
  <c r="F52" i="15"/>
  <c r="F1227" i="15"/>
  <c r="F1203" i="15"/>
  <c r="G1203" i="15" s="1"/>
  <c r="F1179" i="15"/>
  <c r="F1155" i="15"/>
  <c r="F1131" i="15"/>
  <c r="F1095" i="15"/>
  <c r="G1095" i="15" s="1"/>
  <c r="F1071" i="15"/>
  <c r="F1047" i="15"/>
  <c r="F1023" i="15"/>
  <c r="F999" i="15"/>
  <c r="F915" i="15"/>
  <c r="F891" i="15"/>
  <c r="F867" i="15"/>
  <c r="F855" i="15"/>
  <c r="F831" i="15"/>
  <c r="F807" i="15"/>
  <c r="F747" i="15"/>
  <c r="F1240" i="15"/>
  <c r="G1240" i="15" s="1"/>
  <c r="F1192" i="15"/>
  <c r="F640" i="15"/>
  <c r="F1235" i="15"/>
  <c r="F1187" i="15"/>
  <c r="F1055" i="15"/>
  <c r="F1007" i="15"/>
  <c r="F959" i="15"/>
  <c r="F911" i="15"/>
  <c r="F863" i="15"/>
  <c r="F815" i="15"/>
  <c r="F784" i="15"/>
  <c r="F575" i="15"/>
  <c r="F364" i="15"/>
  <c r="F688" i="15"/>
  <c r="F676" i="15"/>
  <c r="F664" i="15"/>
  <c r="F628" i="15"/>
  <c r="F616" i="15"/>
  <c r="F604" i="15"/>
  <c r="F568" i="15"/>
  <c r="F556" i="15"/>
  <c r="F544" i="15"/>
  <c r="G544" i="15" s="1"/>
  <c r="F532" i="15"/>
  <c r="G532" i="15" s="1"/>
  <c r="F520" i="15"/>
  <c r="F484" i="15"/>
  <c r="F472" i="15"/>
  <c r="G472" i="15" s="1"/>
  <c r="F460" i="15"/>
  <c r="F424" i="15"/>
  <c r="F412" i="15"/>
  <c r="F400" i="15"/>
  <c r="G400" i="15" s="1"/>
  <c r="F388" i="15"/>
  <c r="F376" i="15"/>
  <c r="F340" i="15"/>
  <c r="F328" i="15"/>
  <c r="F316" i="15"/>
  <c r="F280" i="15"/>
  <c r="F268" i="15"/>
  <c r="F256" i="15"/>
  <c r="F244" i="15"/>
  <c r="F232" i="15"/>
  <c r="G232" i="15" s="1"/>
  <c r="F196" i="15"/>
  <c r="F184" i="15"/>
  <c r="F160" i="15"/>
  <c r="F148" i="15"/>
  <c r="F124" i="15"/>
  <c r="F112" i="15"/>
  <c r="G112" i="15" s="1"/>
  <c r="F16" i="15"/>
  <c r="F1156" i="15"/>
  <c r="F1108" i="15"/>
  <c r="F652" i="15"/>
  <c r="F220" i="15"/>
  <c r="F791" i="15"/>
  <c r="F779" i="15"/>
  <c r="F767" i="15"/>
  <c r="F755" i="15"/>
  <c r="F695" i="15"/>
  <c r="F683" i="15"/>
  <c r="G683" i="15" s="1"/>
  <c r="F647" i="15"/>
  <c r="F635" i="15"/>
  <c r="F623" i="15"/>
  <c r="F563" i="15"/>
  <c r="G563" i="15" s="1"/>
  <c r="F551" i="15"/>
  <c r="F539" i="15"/>
  <c r="F503" i="15"/>
  <c r="F491" i="15"/>
  <c r="F479" i="15"/>
  <c r="F455" i="15"/>
  <c r="G455" i="15" s="1"/>
  <c r="F419" i="15"/>
  <c r="F407" i="15"/>
  <c r="F395" i="15"/>
  <c r="G395" i="15" s="1"/>
  <c r="F359" i="15"/>
  <c r="G359" i="15" s="1"/>
  <c r="F347" i="15"/>
  <c r="F335" i="15"/>
  <c r="F323" i="15"/>
  <c r="G323" i="15" s="1"/>
  <c r="F275" i="15"/>
  <c r="F263" i="15"/>
  <c r="F203" i="15"/>
  <c r="F191" i="15"/>
  <c r="F179" i="15"/>
  <c r="F155" i="15"/>
  <c r="F131" i="15"/>
  <c r="F119" i="15"/>
  <c r="F107" i="15"/>
  <c r="F95" i="15"/>
  <c r="F83" i="15"/>
  <c r="F71" i="15"/>
  <c r="F719" i="15"/>
  <c r="G719" i="15" s="1"/>
  <c r="F172" i="15"/>
  <c r="F802" i="15"/>
  <c r="F790" i="15"/>
  <c r="F778" i="15"/>
  <c r="F766" i="15"/>
  <c r="F754" i="15"/>
  <c r="F730" i="15"/>
  <c r="F718" i="15"/>
  <c r="F706" i="15"/>
  <c r="F694" i="15"/>
  <c r="F682" i="15"/>
  <c r="G682" i="15" s="1"/>
  <c r="F670" i="15"/>
  <c r="F658" i="15"/>
  <c r="F646" i="15"/>
  <c r="F634" i="15"/>
  <c r="F622" i="15"/>
  <c r="G622" i="15" s="1"/>
  <c r="F598" i="15"/>
  <c r="F586" i="15"/>
  <c r="F574" i="15"/>
  <c r="F562" i="15"/>
  <c r="F550" i="15"/>
  <c r="F538" i="15"/>
  <c r="F526" i="15"/>
  <c r="G526" i="15" s="1"/>
  <c r="F514" i="15"/>
  <c r="F502" i="15"/>
  <c r="G502" i="15" s="1"/>
  <c r="F490" i="15"/>
  <c r="F478" i="15"/>
  <c r="F454" i="15"/>
  <c r="G454" i="15" s="1"/>
  <c r="F442" i="15"/>
  <c r="F430" i="15"/>
  <c r="F418" i="15"/>
  <c r="G418" i="15" s="1"/>
  <c r="F406" i="15"/>
  <c r="F394" i="15"/>
  <c r="F382" i="15"/>
  <c r="G382" i="15" s="1"/>
  <c r="F358" i="15"/>
  <c r="F346" i="15"/>
  <c r="F334" i="15"/>
  <c r="F322" i="15"/>
  <c r="G322" i="15" s="1"/>
  <c r="F298" i="15"/>
  <c r="F286" i="15"/>
  <c r="F274" i="15"/>
  <c r="F262" i="15"/>
  <c r="F250" i="15"/>
  <c r="G250" i="15" s="1"/>
  <c r="F226" i="15"/>
  <c r="F214" i="15"/>
  <c r="F202" i="15"/>
  <c r="G202" i="15" s="1"/>
  <c r="F190" i="15"/>
  <c r="F178" i="15"/>
  <c r="F166" i="15"/>
  <c r="F142" i="15"/>
  <c r="F118" i="15"/>
  <c r="F106" i="15"/>
  <c r="F94" i="15"/>
  <c r="F82" i="15"/>
  <c r="F70" i="15"/>
  <c r="F1199" i="15"/>
  <c r="F1151" i="15"/>
  <c r="F1103" i="15"/>
  <c r="F1019" i="15"/>
  <c r="F971" i="15"/>
  <c r="F923" i="15"/>
  <c r="F875" i="15"/>
  <c r="F827" i="15"/>
  <c r="F731" i="15"/>
  <c r="F1024" i="15"/>
  <c r="G1024" i="15" s="1"/>
  <c r="F952" i="15"/>
  <c r="F868" i="15"/>
  <c r="F772" i="15"/>
  <c r="F76" i="15"/>
  <c r="F22" i="15"/>
  <c r="G22" i="15" s="1"/>
  <c r="F1216" i="15"/>
  <c r="G1216" i="15" s="1"/>
  <c r="F1198" i="15"/>
  <c r="F1168" i="15"/>
  <c r="F1120" i="15"/>
  <c r="F1066" i="15"/>
  <c r="F1018" i="15"/>
  <c r="F970" i="15"/>
  <c r="F922" i="15"/>
  <c r="F826" i="15"/>
  <c r="F136" i="15"/>
  <c r="F1096" i="15"/>
  <c r="F1036" i="15"/>
  <c r="F964" i="15"/>
  <c r="F892" i="15"/>
  <c r="F820" i="15"/>
  <c r="G820" i="15" s="1"/>
  <c r="F748" i="15"/>
  <c r="F64" i="15"/>
  <c r="F35" i="15"/>
  <c r="F58" i="15"/>
  <c r="F1072" i="15"/>
  <c r="F1012" i="15"/>
  <c r="F916" i="15"/>
  <c r="F832" i="15"/>
  <c r="F760" i="15"/>
  <c r="F712" i="15"/>
  <c r="F28" i="15"/>
  <c r="G28" i="15" s="1"/>
  <c r="F23" i="15"/>
  <c r="G23" i="15" s="1"/>
  <c r="F34" i="15"/>
  <c r="F1211" i="15"/>
  <c r="G1211" i="15" s="1"/>
  <c r="F1163" i="15"/>
  <c r="F1115" i="15"/>
  <c r="G1115" i="15" s="1"/>
  <c r="F983" i="15"/>
  <c r="F935" i="15"/>
  <c r="F887" i="15"/>
  <c r="F839" i="15"/>
  <c r="G839" i="15" s="1"/>
  <c r="F436" i="15"/>
  <c r="F371" i="15"/>
  <c r="F100" i="15"/>
  <c r="F1084" i="15"/>
  <c r="F1000" i="15"/>
  <c r="F904" i="15"/>
  <c r="F88" i="15"/>
  <c r="F59" i="15"/>
  <c r="F46" i="15"/>
  <c r="F1228" i="15"/>
  <c r="F1180" i="15"/>
  <c r="G1180" i="15" s="1"/>
  <c r="F1162" i="15"/>
  <c r="F1132" i="15"/>
  <c r="F1114" i="15"/>
  <c r="G1114" i="15" s="1"/>
  <c r="F1079" i="15"/>
  <c r="F1030" i="15"/>
  <c r="F982" i="15"/>
  <c r="F934" i="15"/>
  <c r="F886" i="15"/>
  <c r="F838" i="15"/>
  <c r="F659" i="15"/>
  <c r="F580" i="15"/>
  <c r="F292" i="15"/>
  <c r="F227" i="15"/>
  <c r="G227" i="15" s="1"/>
  <c r="F47" i="15"/>
  <c r="F147" i="15"/>
  <c r="F735" i="15"/>
  <c r="F591" i="15"/>
  <c r="F447" i="15"/>
  <c r="F303" i="15"/>
  <c r="G303" i="15" s="1"/>
  <c r="F99" i="15"/>
  <c r="F134" i="15"/>
  <c r="F603" i="15"/>
  <c r="F459" i="15"/>
  <c r="F183" i="15"/>
  <c r="F471" i="15"/>
  <c r="F39" i="15"/>
  <c r="F663" i="15"/>
  <c r="F375" i="15"/>
  <c r="F231" i="15"/>
  <c r="F1214" i="15"/>
  <c r="F1178" i="15"/>
  <c r="F1166" i="15"/>
  <c r="F1106" i="15"/>
  <c r="F1094" i="15"/>
  <c r="G1094" i="15" s="1"/>
  <c r="F675" i="15"/>
  <c r="F531" i="15"/>
  <c r="F51" i="15"/>
  <c r="F1213" i="15"/>
  <c r="F1177" i="15"/>
  <c r="F1153" i="15"/>
  <c r="F1093" i="15"/>
  <c r="F1057" i="15"/>
  <c r="F1033" i="15"/>
  <c r="F1009" i="15"/>
  <c r="G1009" i="15" s="1"/>
  <c r="F997" i="15"/>
  <c r="F985" i="15"/>
  <c r="F973" i="15"/>
  <c r="F949" i="15"/>
  <c r="F937" i="15"/>
  <c r="F901" i="15"/>
  <c r="G901" i="15" s="1"/>
  <c r="F865" i="15"/>
  <c r="F853" i="15"/>
  <c r="F841" i="15"/>
  <c r="F829" i="15"/>
  <c r="F805" i="15"/>
  <c r="F674" i="15"/>
  <c r="F543" i="15"/>
  <c r="G543" i="15" s="1"/>
  <c r="F699" i="15"/>
  <c r="F555" i="15"/>
  <c r="F542" i="15"/>
  <c r="F159" i="15"/>
  <c r="F75" i="15"/>
  <c r="G401" i="16"/>
  <c r="G305" i="16"/>
  <c r="G113" i="16"/>
  <c r="G77" i="16"/>
  <c r="F43" i="16"/>
  <c r="K766" i="13"/>
  <c r="K790" i="13"/>
  <c r="K814" i="13"/>
  <c r="K886" i="13"/>
  <c r="K958" i="13"/>
  <c r="K982" i="13"/>
  <c r="K1042" i="13"/>
  <c r="K1066" i="13"/>
  <c r="K1114" i="13"/>
  <c r="K1138" i="13"/>
  <c r="K1198" i="13"/>
  <c r="K1222" i="13"/>
  <c r="K37" i="13"/>
  <c r="K301" i="13"/>
  <c r="K325" i="13"/>
  <c r="K829" i="13"/>
  <c r="K853" i="13"/>
  <c r="K1213" i="13"/>
  <c r="K638" i="13"/>
  <c r="K291" i="13"/>
  <c r="K315" i="13"/>
  <c r="K339" i="13"/>
  <c r="K363" i="13"/>
  <c r="K483" i="13"/>
  <c r="K675" i="13"/>
  <c r="K891" i="13"/>
  <c r="K963" i="13"/>
  <c r="K987" i="13"/>
  <c r="K1143" i="13"/>
  <c r="K28" i="13"/>
  <c r="K400" i="13"/>
  <c r="K424" i="13"/>
  <c r="K532" i="13"/>
  <c r="K556" i="13"/>
  <c r="K700" i="13"/>
  <c r="K844" i="13"/>
  <c r="K1000" i="13"/>
  <c r="K1168" i="13"/>
  <c r="K685" i="13"/>
  <c r="K63" i="13"/>
  <c r="K87" i="13"/>
  <c r="K135" i="13"/>
  <c r="K159" i="13"/>
  <c r="K183" i="13"/>
  <c r="K207" i="13"/>
  <c r="K231" i="13"/>
  <c r="K591" i="13"/>
  <c r="K615" i="13"/>
  <c r="K771" i="13"/>
  <c r="K819" i="13"/>
  <c r="K1047" i="13"/>
  <c r="K1227" i="13"/>
  <c r="K742" i="13"/>
  <c r="K98" i="13"/>
  <c r="K387" i="13"/>
  <c r="K290" i="13"/>
  <c r="K191" i="13"/>
  <c r="K897" i="13"/>
  <c r="K435" i="13"/>
  <c r="K938" i="13"/>
  <c r="K542" i="13"/>
  <c r="K434" i="13"/>
  <c r="K110" i="13"/>
  <c r="K14" i="13"/>
  <c r="K579" i="13"/>
  <c r="K1153" i="13"/>
  <c r="K757" i="13"/>
  <c r="K578" i="13"/>
  <c r="K227" i="13"/>
  <c r="K2" i="13"/>
  <c r="K1236" i="13"/>
  <c r="K1188" i="13"/>
  <c r="K1080" i="13"/>
  <c r="K1056" i="13"/>
  <c r="K1032" i="13"/>
  <c r="K924" i="13"/>
  <c r="K876" i="13"/>
  <c r="K804" i="13"/>
  <c r="K780" i="13"/>
  <c r="K624" i="13"/>
  <c r="K623" i="13"/>
  <c r="K801" i="13"/>
  <c r="K253" i="13"/>
  <c r="K157" i="13"/>
  <c r="F941" i="14"/>
  <c r="F1155" i="14"/>
  <c r="G1155" i="14"/>
  <c r="F1071" i="14"/>
  <c r="G1071" i="14"/>
  <c r="F1011" i="14"/>
  <c r="G1011" i="14"/>
  <c r="F939" i="14"/>
  <c r="G939" i="14"/>
  <c r="F843" i="14"/>
  <c r="G843" i="14"/>
  <c r="F1167" i="14"/>
  <c r="G1167" i="14" s="1"/>
  <c r="F195" i="14"/>
  <c r="G195" i="14"/>
  <c r="F1179" i="14"/>
  <c r="G1179" i="14"/>
  <c r="F99" i="14"/>
  <c r="G99" i="14"/>
  <c r="F382" i="14"/>
  <c r="F1010" i="14"/>
  <c r="F518" i="14"/>
  <c r="F1203" i="14"/>
  <c r="G1203" i="14" s="1"/>
  <c r="F1143" i="14"/>
  <c r="F1095" i="14"/>
  <c r="F1214" i="14"/>
  <c r="F614" i="14"/>
  <c r="J1231" i="13"/>
  <c r="K1231" i="13"/>
  <c r="J1243" i="13"/>
  <c r="K1243" i="13"/>
  <c r="K1158" i="13"/>
  <c r="J1244" i="13"/>
  <c r="K1244" i="13"/>
  <c r="J322" i="13"/>
  <c r="K322" i="13"/>
  <c r="J562" i="13"/>
  <c r="K562" i="13"/>
  <c r="K120" i="13"/>
  <c r="K216" i="13"/>
  <c r="K648" i="13"/>
  <c r="K744" i="13"/>
  <c r="K900" i="13"/>
  <c r="K1008" i="13"/>
  <c r="K454" i="13"/>
  <c r="K78" i="13"/>
  <c r="K258" i="13"/>
  <c r="K606" i="13"/>
  <c r="K690" i="13"/>
  <c r="K1218" i="13"/>
  <c r="K73" i="13"/>
  <c r="K97" i="13"/>
  <c r="K241" i="13"/>
  <c r="K505" i="13"/>
  <c r="K601" i="13"/>
  <c r="K973" i="13"/>
  <c r="K1095" i="13"/>
  <c r="K69" i="13"/>
  <c r="K42" i="13"/>
  <c r="K666" i="13"/>
  <c r="J1016" i="13"/>
  <c r="K1016" i="13"/>
  <c r="J1160" i="13"/>
  <c r="K1160" i="13"/>
  <c r="K266" i="13"/>
  <c r="K410" i="13"/>
  <c r="K458" i="13"/>
  <c r="K518" i="13"/>
  <c r="K566" i="13"/>
  <c r="K662" i="13"/>
  <c r="K710" i="13"/>
  <c r="K914" i="13"/>
  <c r="K1022" i="13"/>
  <c r="K1070" i="13"/>
  <c r="K1094" i="13"/>
  <c r="K1178" i="13"/>
  <c r="K102" i="13"/>
  <c r="J927" i="13"/>
  <c r="K927" i="13"/>
  <c r="K1132" i="13"/>
  <c r="K502" i="13"/>
  <c r="K762" i="13"/>
  <c r="K834" i="13"/>
  <c r="K1226" i="13"/>
  <c r="K1166" i="13"/>
  <c r="K1046" i="13"/>
  <c r="K385" i="13"/>
  <c r="K503" i="13"/>
  <c r="K455" i="13"/>
  <c r="K422" i="13"/>
  <c r="K374" i="13"/>
  <c r="K182" i="13"/>
  <c r="K86" i="13"/>
  <c r="J371" i="13"/>
  <c r="J515" i="13"/>
  <c r="J803" i="13"/>
  <c r="J851" i="13"/>
  <c r="J1026" i="13"/>
  <c r="J1062" i="13"/>
  <c r="J100" i="13"/>
  <c r="J628" i="13"/>
  <c r="J749" i="13"/>
  <c r="J941" i="13"/>
  <c r="J1241" i="13"/>
  <c r="J148" i="13"/>
  <c r="J292" i="13"/>
  <c r="J784" i="13"/>
  <c r="J881" i="13"/>
  <c r="J1061" i="13"/>
  <c r="J1229" i="13"/>
  <c r="J244" i="13"/>
  <c r="J837" i="13"/>
  <c r="J657" i="13"/>
  <c r="J1133" i="13"/>
  <c r="B7" i="8"/>
  <c r="B2" i="8"/>
  <c r="B3" i="8"/>
  <c r="B4" i="8"/>
  <c r="B5" i="8"/>
  <c r="B6" i="8"/>
  <c r="J1051" i="13"/>
  <c r="J226" i="13"/>
  <c r="J928" i="13"/>
  <c r="J1153" i="13"/>
  <c r="J1075" i="13"/>
  <c r="J892" i="13"/>
  <c r="J839" i="13"/>
  <c r="J805" i="13"/>
  <c r="J799" i="13"/>
  <c r="J513" i="13"/>
  <c r="J900" i="13"/>
  <c r="J948" i="13"/>
  <c r="J1119" i="13"/>
  <c r="J439" i="13"/>
  <c r="J573" i="13"/>
  <c r="J1120" i="13"/>
  <c r="J544" i="13"/>
  <c r="J1105" i="13"/>
  <c r="J1137" i="13"/>
  <c r="J1093" i="13"/>
  <c r="J1035" i="13"/>
  <c r="J796" i="13"/>
  <c r="J378" i="13"/>
  <c r="J570" i="13"/>
  <c r="J468" i="13"/>
  <c r="J1236" i="13"/>
  <c r="J1000" i="13"/>
  <c r="J781" i="13"/>
  <c r="J375" i="13"/>
  <c r="J891" i="13"/>
  <c r="J1225" i="13"/>
  <c r="J988" i="13"/>
  <c r="J739" i="13"/>
  <c r="J331" i="13"/>
  <c r="J1219" i="13"/>
  <c r="J985" i="13"/>
  <c r="J735" i="13"/>
  <c r="J1204" i="13"/>
  <c r="J973" i="13"/>
  <c r="J700" i="13"/>
  <c r="J1143" i="13"/>
  <c r="J931" i="13"/>
  <c r="J676" i="13"/>
  <c r="J1001" i="13"/>
  <c r="J1103" i="13"/>
  <c r="J672" i="13"/>
  <c r="J496" i="13"/>
  <c r="J1194" i="13"/>
  <c r="J879" i="13"/>
  <c r="J1189" i="13"/>
  <c r="J1092" i="13"/>
  <c r="J984" i="13"/>
  <c r="J873" i="13"/>
  <c r="J760" i="13"/>
  <c r="J655" i="13"/>
  <c r="J487" i="13"/>
  <c r="J761" i="13"/>
  <c r="J493" i="13"/>
  <c r="J1177" i="13"/>
  <c r="J1086" i="13"/>
  <c r="J859" i="13"/>
  <c r="J756" i="13"/>
  <c r="J652" i="13"/>
  <c r="J469" i="13"/>
  <c r="J1171" i="13"/>
  <c r="J967" i="13"/>
  <c r="J856" i="13"/>
  <c r="J741" i="13"/>
  <c r="J637" i="13"/>
  <c r="J1156" i="13"/>
  <c r="J1069" i="13"/>
  <c r="J950" i="13"/>
  <c r="J631" i="13"/>
  <c r="J459" i="13"/>
  <c r="J1238" i="13"/>
  <c r="J1155" i="13"/>
  <c r="J949" i="13"/>
  <c r="J825" i="13"/>
  <c r="J597" i="13"/>
  <c r="J1237" i="13"/>
  <c r="J1144" i="13"/>
  <c r="J1050" i="13"/>
  <c r="J937" i="13"/>
  <c r="J823" i="13"/>
  <c r="J721" i="13"/>
  <c r="J593" i="13"/>
  <c r="J436" i="13"/>
  <c r="J677" i="13"/>
  <c r="J1205" i="13"/>
  <c r="J1039" i="13"/>
  <c r="J936" i="13"/>
  <c r="J816" i="13"/>
  <c r="J712" i="13"/>
  <c r="J589" i="13"/>
  <c r="J384" i="13"/>
  <c r="J1211" i="13"/>
  <c r="J1161" i="13"/>
  <c r="J1109" i="13"/>
  <c r="J1059" i="13"/>
  <c r="J1007" i="13"/>
  <c r="J955" i="13"/>
  <c r="J901" i="13"/>
  <c r="J843" i="13"/>
  <c r="J775" i="13"/>
  <c r="J697" i="13"/>
  <c r="J616" i="13"/>
  <c r="J523" i="13"/>
  <c r="J410" i="13"/>
  <c r="J97" i="13"/>
  <c r="J1043" i="13"/>
  <c r="J989" i="13"/>
  <c r="J1193" i="13"/>
  <c r="J878" i="13"/>
  <c r="J1235" i="13"/>
  <c r="J1190" i="13"/>
  <c r="J1139" i="13"/>
  <c r="J875" i="13"/>
  <c r="J329" i="13"/>
  <c r="J1085" i="13"/>
  <c r="J1034" i="13"/>
  <c r="J566" i="13"/>
  <c r="J269" i="13"/>
  <c r="J1227" i="13"/>
  <c r="J1178" i="13"/>
  <c r="J1128" i="13"/>
  <c r="J1023" i="13"/>
  <c r="J918" i="13"/>
  <c r="J861" i="13"/>
  <c r="J638" i="13"/>
  <c r="J551" i="13"/>
  <c r="J251" i="13"/>
  <c r="J1127" i="13"/>
  <c r="J1074" i="13"/>
  <c r="J1022" i="13"/>
  <c r="J972" i="13"/>
  <c r="J917" i="13"/>
  <c r="J795" i="13"/>
  <c r="J720" i="13"/>
  <c r="J549" i="13"/>
  <c r="J180" i="13"/>
  <c r="J1221" i="13"/>
  <c r="J1173" i="13"/>
  <c r="J1121" i="13"/>
  <c r="J1070" i="13"/>
  <c r="J1019" i="13"/>
  <c r="J912" i="13"/>
  <c r="J782" i="13"/>
  <c r="J432" i="13"/>
  <c r="J162" i="13"/>
  <c r="J1017" i="13"/>
  <c r="J965" i="13"/>
  <c r="J911" i="13"/>
  <c r="J855" i="13"/>
  <c r="J617" i="13"/>
  <c r="J525" i="13"/>
  <c r="J411" i="13"/>
  <c r="J153" i="13"/>
  <c r="J1242" i="13"/>
  <c r="J1209" i="13"/>
  <c r="J1159" i="13"/>
  <c r="J1108" i="13"/>
  <c r="J1058" i="13"/>
  <c r="J1005" i="13"/>
  <c r="J954" i="13"/>
  <c r="J842" i="13"/>
  <c r="J774" i="13"/>
  <c r="J691" i="13"/>
  <c r="J609" i="13"/>
  <c r="J517" i="13"/>
  <c r="J402" i="13"/>
  <c r="J4" i="13"/>
  <c r="J78" i="13"/>
  <c r="J560" i="13"/>
  <c r="J584" i="13"/>
  <c r="J608" i="13"/>
  <c r="J644" i="13"/>
  <c r="J647" i="13"/>
  <c r="J650" i="13"/>
  <c r="J656" i="13"/>
  <c r="J659" i="13"/>
  <c r="J665" i="13"/>
  <c r="J668" i="13"/>
  <c r="J680" i="13"/>
  <c r="J683" i="13"/>
  <c r="J692" i="13"/>
  <c r="J698" i="13"/>
  <c r="J701" i="13"/>
  <c r="J704" i="13"/>
  <c r="J716" i="13"/>
  <c r="J722" i="13"/>
  <c r="J728" i="13"/>
  <c r="J731" i="13"/>
  <c r="J734" i="13"/>
  <c r="J740" i="13"/>
  <c r="J752" i="13"/>
  <c r="J764" i="13"/>
  <c r="J773" i="13"/>
  <c r="J776" i="13"/>
  <c r="J785" i="13"/>
  <c r="J788" i="13"/>
  <c r="J794" i="13"/>
  <c r="J800" i="13"/>
  <c r="J812" i="13"/>
  <c r="J824" i="13"/>
  <c r="J836" i="13"/>
  <c r="J848" i="13"/>
  <c r="J860" i="13"/>
  <c r="J866" i="13"/>
  <c r="J872" i="13"/>
  <c r="J884" i="13"/>
  <c r="J896" i="13"/>
  <c r="J899" i="13"/>
  <c r="J908" i="13"/>
  <c r="J914" i="13"/>
  <c r="J920" i="13"/>
  <c r="J929" i="13"/>
  <c r="J932" i="13"/>
  <c r="J938" i="13"/>
  <c r="J944" i="13"/>
  <c r="J947" i="13"/>
  <c r="J956" i="13"/>
  <c r="J962" i="13"/>
  <c r="J968" i="13"/>
  <c r="J977" i="13"/>
  <c r="J980" i="13"/>
  <c r="J992" i="13"/>
  <c r="J1004" i="13"/>
  <c r="J1010" i="13"/>
  <c r="J1025" i="13"/>
  <c r="J1028" i="13"/>
  <c r="J1040" i="13"/>
  <c r="J1052" i="13"/>
  <c r="J1064" i="13"/>
  <c r="J1076" i="13"/>
  <c r="J1082" i="13"/>
  <c r="J1088" i="13"/>
  <c r="J1100" i="13"/>
  <c r="J1112" i="13"/>
  <c r="J1124" i="13"/>
  <c r="J1136" i="13"/>
  <c r="J1148" i="13"/>
  <c r="J1151" i="13"/>
  <c r="J1154" i="13"/>
  <c r="J1172" i="13"/>
  <c r="J1181" i="13"/>
  <c r="J1184" i="13"/>
  <c r="J1196" i="13"/>
  <c r="J1208" i="13"/>
  <c r="J1220" i="13"/>
  <c r="J1239" i="13"/>
  <c r="J1224" i="13"/>
  <c r="J1207" i="13"/>
  <c r="J1192" i="13"/>
  <c r="J1176" i="13"/>
  <c r="J1158" i="13"/>
  <c r="J1142" i="13"/>
  <c r="J1123" i="13"/>
  <c r="J1107" i="13"/>
  <c r="J1091" i="13"/>
  <c r="J1073" i="13"/>
  <c r="J1056" i="13"/>
  <c r="J1037" i="13"/>
  <c r="J1021" i="13"/>
  <c r="J1003" i="13"/>
  <c r="J987" i="13"/>
  <c r="J971" i="13"/>
  <c r="J953" i="13"/>
  <c r="J935" i="13"/>
  <c r="J916" i="13"/>
  <c r="J895" i="13"/>
  <c r="J877" i="13"/>
  <c r="J858" i="13"/>
  <c r="J841" i="13"/>
  <c r="J821" i="13"/>
  <c r="J798" i="13"/>
  <c r="J779" i="13"/>
  <c r="J758" i="13"/>
  <c r="J738" i="13"/>
  <c r="J719" i="13"/>
  <c r="J696" i="13"/>
  <c r="J675" i="13"/>
  <c r="J654" i="13"/>
  <c r="J635" i="13"/>
  <c r="J614" i="13"/>
  <c r="J591" i="13"/>
  <c r="J568" i="13"/>
  <c r="J547" i="13"/>
  <c r="J521" i="13"/>
  <c r="J491" i="13"/>
  <c r="J465" i="13"/>
  <c r="J434" i="13"/>
  <c r="J409" i="13"/>
  <c r="J377" i="13"/>
  <c r="J326" i="13"/>
  <c r="J249" i="13"/>
  <c r="J160" i="13"/>
  <c r="J77" i="13"/>
  <c r="J23" i="13"/>
  <c r="J41" i="13"/>
  <c r="J56" i="13"/>
  <c r="J74" i="13"/>
  <c r="J92" i="13"/>
  <c r="J107" i="13"/>
  <c r="J119" i="13"/>
  <c r="J149" i="13"/>
  <c r="J161" i="13"/>
  <c r="J173" i="13"/>
  <c r="J188" i="13"/>
  <c r="J203" i="13"/>
  <c r="J215" i="13"/>
  <c r="J233" i="13"/>
  <c r="J242" i="13"/>
  <c r="J245" i="13"/>
  <c r="J248" i="13"/>
  <c r="J254" i="13"/>
  <c r="J257" i="13"/>
  <c r="J260" i="13"/>
  <c r="J263" i="13"/>
  <c r="J266" i="13"/>
  <c r="J272" i="13"/>
  <c r="J275" i="13"/>
  <c r="J281" i="13"/>
  <c r="J284" i="13"/>
  <c r="J302" i="13"/>
  <c r="J308" i="13"/>
  <c r="J311" i="13"/>
  <c r="J314" i="13"/>
  <c r="J317" i="13"/>
  <c r="J320" i="13"/>
  <c r="J332" i="13"/>
  <c r="J335" i="13"/>
  <c r="J338" i="13"/>
  <c r="J341" i="13"/>
  <c r="J344" i="13"/>
  <c r="J350" i="13"/>
  <c r="J353" i="13"/>
  <c r="J356" i="13"/>
  <c r="J362" i="13"/>
  <c r="J365" i="13"/>
  <c r="J368" i="13"/>
  <c r="J380" i="13"/>
  <c r="J383" i="13"/>
  <c r="J389" i="13"/>
  <c r="J392" i="13"/>
  <c r="J401" i="13"/>
  <c r="J404" i="13"/>
  <c r="J407" i="13"/>
  <c r="J413" i="13"/>
  <c r="J416" i="13"/>
  <c r="J419" i="13"/>
  <c r="J425" i="13"/>
  <c r="J428" i="13"/>
  <c r="J437" i="13"/>
  <c r="J440" i="13"/>
  <c r="J443" i="13"/>
  <c r="J446" i="13"/>
  <c r="J452" i="13"/>
  <c r="J458" i="13"/>
  <c r="J464" i="13"/>
  <c r="J467" i="13"/>
  <c r="J476" i="13"/>
  <c r="J482" i="13"/>
  <c r="J485" i="13"/>
  <c r="J488" i="13"/>
  <c r="J494" i="13"/>
  <c r="J497" i="13"/>
  <c r="J500" i="13"/>
  <c r="J512" i="13"/>
  <c r="J524" i="13"/>
  <c r="J530" i="13"/>
  <c r="J533" i="13"/>
  <c r="J536" i="13"/>
  <c r="J539" i="13"/>
  <c r="J545" i="13"/>
  <c r="J548" i="13"/>
  <c r="J554" i="13"/>
  <c r="J557" i="13"/>
  <c r="J569" i="13"/>
  <c r="J572" i="13"/>
  <c r="J587" i="13"/>
  <c r="J596" i="13"/>
  <c r="J620" i="13"/>
  <c r="J629" i="13"/>
  <c r="J632" i="13"/>
  <c r="J1223" i="13"/>
  <c r="J1206" i="13"/>
  <c r="J1191" i="13"/>
  <c r="J1175" i="13"/>
  <c r="J1157" i="13"/>
  <c r="J1141" i="13"/>
  <c r="J1122" i="13"/>
  <c r="J1106" i="13"/>
  <c r="J1089" i="13"/>
  <c r="J1071" i="13"/>
  <c r="J1055" i="13"/>
  <c r="J1036" i="13"/>
  <c r="J1020" i="13"/>
  <c r="J1002" i="13"/>
  <c r="J986" i="13"/>
  <c r="J969" i="13"/>
  <c r="J951" i="13"/>
  <c r="J933" i="13"/>
  <c r="J913" i="13"/>
  <c r="J893" i="13"/>
  <c r="J876" i="13"/>
  <c r="J857" i="13"/>
  <c r="J840" i="13"/>
  <c r="J818" i="13"/>
  <c r="J797" i="13"/>
  <c r="J777" i="13"/>
  <c r="J757" i="13"/>
  <c r="J737" i="13"/>
  <c r="J713" i="13"/>
  <c r="J695" i="13"/>
  <c r="J674" i="13"/>
  <c r="J653" i="13"/>
  <c r="J633" i="13"/>
  <c r="J611" i="13"/>
  <c r="J590" i="13"/>
  <c r="J567" i="13"/>
  <c r="J546" i="13"/>
  <c r="J518" i="13"/>
  <c r="J489" i="13"/>
  <c r="J461" i="13"/>
  <c r="J433" i="13"/>
  <c r="J405" i="13"/>
  <c r="J376" i="13"/>
  <c r="J324" i="13"/>
  <c r="J241" i="13"/>
  <c r="J155" i="13"/>
  <c r="J66" i="13"/>
  <c r="J14" i="13"/>
  <c r="J32" i="13"/>
  <c r="J59" i="13"/>
  <c r="J89" i="13"/>
  <c r="J113" i="13"/>
  <c r="J122" i="13"/>
  <c r="J140" i="13"/>
  <c r="J167" i="13"/>
  <c r="J206" i="13"/>
  <c r="J218" i="13"/>
  <c r="J323" i="13"/>
  <c r="J239" i="13"/>
  <c r="J64" i="13"/>
  <c r="J833" i="13"/>
  <c r="J815" i="13"/>
  <c r="J755" i="13"/>
  <c r="J732" i="13"/>
  <c r="J711" i="13"/>
  <c r="J690" i="13"/>
  <c r="J671" i="13"/>
  <c r="J651" i="13"/>
  <c r="J627" i="13"/>
  <c r="J607" i="13"/>
  <c r="J588" i="13"/>
  <c r="J565" i="13"/>
  <c r="J542" i="13"/>
  <c r="J510" i="13"/>
  <c r="J486" i="13"/>
  <c r="J431" i="13"/>
  <c r="J398" i="13"/>
  <c r="J369" i="13"/>
  <c r="J306" i="13"/>
  <c r="J221" i="13"/>
  <c r="J135" i="13"/>
  <c r="J49" i="13"/>
  <c r="J5" i="13"/>
  <c r="J20" i="13"/>
  <c r="J53" i="13"/>
  <c r="J68" i="13"/>
  <c r="J80" i="13"/>
  <c r="J116" i="13"/>
  <c r="J128" i="13"/>
  <c r="J143" i="13"/>
  <c r="J152" i="13"/>
  <c r="J164" i="13"/>
  <c r="J176" i="13"/>
  <c r="J185" i="13"/>
  <c r="J200" i="13"/>
  <c r="J212" i="13"/>
  <c r="J224" i="13"/>
  <c r="J299" i="13"/>
  <c r="J12" i="13"/>
  <c r="J24" i="13"/>
  <c r="J51" i="13"/>
  <c r="J63" i="13"/>
  <c r="J90" i="13"/>
  <c r="J114" i="13"/>
  <c r="J120" i="13"/>
  <c r="J126" i="13"/>
  <c r="J141" i="13"/>
  <c r="J147" i="13"/>
  <c r="J168" i="13"/>
  <c r="J177" i="13"/>
  <c r="J189" i="13"/>
  <c r="J198" i="13"/>
  <c r="J219" i="13"/>
  <c r="J228" i="13"/>
  <c r="J237" i="13"/>
  <c r="J258" i="13"/>
  <c r="J267" i="13"/>
  <c r="J285" i="13"/>
  <c r="J297" i="13"/>
  <c r="J312" i="13"/>
  <c r="J321" i="13"/>
  <c r="J333" i="13"/>
  <c r="J342" i="13"/>
  <c r="J360" i="13"/>
  <c r="J381" i="13"/>
  <c r="J444" i="13"/>
  <c r="J450" i="13"/>
  <c r="J471" i="13"/>
  <c r="J477" i="13"/>
  <c r="J483" i="13"/>
  <c r="J495" i="13"/>
  <c r="J522" i="13"/>
  <c r="J540" i="13"/>
  <c r="J561" i="13"/>
  <c r="J585" i="13"/>
  <c r="J594" i="13"/>
  <c r="J612" i="13"/>
  <c r="J636" i="13"/>
  <c r="J648" i="13"/>
  <c r="J663" i="13"/>
  <c r="J678" i="13"/>
  <c r="J681" i="13"/>
  <c r="J687" i="13"/>
  <c r="J693" i="13"/>
  <c r="J699" i="13"/>
  <c r="J708" i="13"/>
  <c r="J714" i="13"/>
  <c r="J717" i="13"/>
  <c r="J750" i="13"/>
  <c r="J765" i="13"/>
  <c r="J768" i="13"/>
  <c r="J780" i="13"/>
  <c r="J804" i="13"/>
  <c r="J822" i="13"/>
  <c r="J834" i="13"/>
  <c r="J852" i="13"/>
  <c r="J867" i="13"/>
  <c r="J882" i="13"/>
  <c r="J894" i="13"/>
  <c r="J909" i="13"/>
  <c r="J915" i="13"/>
  <c r="J924" i="13"/>
  <c r="J930" i="13"/>
  <c r="J945" i="13"/>
  <c r="J966" i="13"/>
  <c r="J981" i="13"/>
  <c r="J993" i="13"/>
  <c r="J996" i="13"/>
  <c r="J1038" i="13"/>
  <c r="J1041" i="13"/>
  <c r="J1053" i="13"/>
  <c r="J1068" i="13"/>
  <c r="J1104" i="13"/>
  <c r="J1110" i="13"/>
  <c r="J1125" i="13"/>
  <c r="J1134" i="13"/>
  <c r="J1140" i="13"/>
  <c r="J1182" i="13"/>
  <c r="J1197" i="13"/>
  <c r="J1212" i="13"/>
  <c r="J1218" i="13"/>
  <c r="J1203" i="13"/>
  <c r="J1188" i="13"/>
  <c r="J1170" i="13"/>
  <c r="J1135" i="13"/>
  <c r="J1118" i="13"/>
  <c r="J1101" i="13"/>
  <c r="J1084" i="13"/>
  <c r="J1067" i="13"/>
  <c r="J1049" i="13"/>
  <c r="J1033" i="13"/>
  <c r="J1015" i="13"/>
  <c r="J999" i="13"/>
  <c r="J983" i="13"/>
  <c r="J964" i="13"/>
  <c r="J907" i="13"/>
  <c r="J890" i="13"/>
  <c r="J871" i="13"/>
  <c r="J854" i="13"/>
  <c r="J832" i="13"/>
  <c r="J813" i="13"/>
  <c r="J793" i="13"/>
  <c r="J772" i="13"/>
  <c r="J753" i="13"/>
  <c r="J729" i="13"/>
  <c r="J710" i="13"/>
  <c r="J689" i="13"/>
  <c r="J669" i="13"/>
  <c r="J649" i="13"/>
  <c r="J626" i="13"/>
  <c r="J605" i="13"/>
  <c r="J583" i="13"/>
  <c r="J564" i="13"/>
  <c r="J541" i="13"/>
  <c r="J509" i="13"/>
  <c r="J484" i="13"/>
  <c r="J453" i="13"/>
  <c r="J426" i="13"/>
  <c r="J396" i="13"/>
  <c r="J367" i="13"/>
  <c r="J305" i="13"/>
  <c r="J217" i="13"/>
  <c r="J134" i="13"/>
  <c r="J47" i="13"/>
  <c r="J2" i="13"/>
  <c r="J17" i="13"/>
  <c r="J26" i="13"/>
  <c r="J35" i="13"/>
  <c r="J50" i="13"/>
  <c r="J62" i="13"/>
  <c r="J71" i="13"/>
  <c r="J83" i="13"/>
  <c r="J95" i="13"/>
  <c r="J110" i="13"/>
  <c r="J137" i="13"/>
  <c r="J146" i="13"/>
  <c r="J158" i="13"/>
  <c r="J170" i="13"/>
  <c r="J179" i="13"/>
  <c r="J197" i="13"/>
  <c r="J209" i="13"/>
  <c r="J230" i="13"/>
  <c r="J236" i="13"/>
  <c r="J296" i="13"/>
  <c r="J9" i="13"/>
  <c r="J15" i="13"/>
  <c r="J27" i="13"/>
  <c r="J36" i="13"/>
  <c r="J45" i="13"/>
  <c r="J54" i="13"/>
  <c r="J75" i="13"/>
  <c r="J87" i="13"/>
  <c r="J99" i="13"/>
  <c r="J156" i="13"/>
  <c r="J165" i="13"/>
  <c r="J174" i="13"/>
  <c r="J186" i="13"/>
  <c r="J195" i="13"/>
  <c r="J204" i="13"/>
  <c r="J216" i="13"/>
  <c r="J225" i="13"/>
  <c r="J234" i="13"/>
  <c r="J240" i="13"/>
  <c r="J246" i="13"/>
  <c r="J255" i="13"/>
  <c r="J261" i="13"/>
  <c r="J279" i="13"/>
  <c r="J288" i="13"/>
  <c r="J291" i="13"/>
  <c r="J300" i="13"/>
  <c r="J309" i="13"/>
  <c r="J318" i="13"/>
  <c r="J330" i="13"/>
  <c r="J339" i="13"/>
  <c r="J348" i="13"/>
  <c r="J354" i="13"/>
  <c r="J366" i="13"/>
  <c r="J399" i="13"/>
  <c r="J408" i="13"/>
  <c r="J438" i="13"/>
  <c r="J456" i="13"/>
  <c r="J462" i="13"/>
  <c r="J501" i="13"/>
  <c r="J516" i="13"/>
  <c r="J543" i="13"/>
  <c r="J558" i="13"/>
  <c r="J606" i="13"/>
  <c r="J615" i="13"/>
  <c r="J621" i="13"/>
  <c r="J819" i="13"/>
  <c r="J1233" i="13"/>
  <c r="J1217" i="13"/>
  <c r="J1202" i="13"/>
  <c r="J1187" i="13"/>
  <c r="J1169" i="13"/>
  <c r="J1152" i="13"/>
  <c r="J1117" i="13"/>
  <c r="J1099" i="13"/>
  <c r="J1083" i="13"/>
  <c r="J1065" i="13"/>
  <c r="J1048" i="13"/>
  <c r="J1032" i="13"/>
  <c r="J1014" i="13"/>
  <c r="J998" i="13"/>
  <c r="J979" i="13"/>
  <c r="J963" i="13"/>
  <c r="J943" i="13"/>
  <c r="J926" i="13"/>
  <c r="J906" i="13"/>
  <c r="J889" i="13"/>
  <c r="J870" i="13"/>
  <c r="J849" i="13"/>
  <c r="J831" i="13"/>
  <c r="J811" i="13"/>
  <c r="J792" i="13"/>
  <c r="J771" i="13"/>
  <c r="J748" i="13"/>
  <c r="J727" i="13"/>
  <c r="J709" i="13"/>
  <c r="J688" i="13"/>
  <c r="J667" i="13"/>
  <c r="J645" i="13"/>
  <c r="J625" i="13"/>
  <c r="J604" i="13"/>
  <c r="J582" i="13"/>
  <c r="J563" i="13"/>
  <c r="J535" i="13"/>
  <c r="J508" i="13"/>
  <c r="J480" i="13"/>
  <c r="J451" i="13"/>
  <c r="J423" i="13"/>
  <c r="J395" i="13"/>
  <c r="J359" i="13"/>
  <c r="J295" i="13"/>
  <c r="J213" i="13"/>
  <c r="J125" i="13"/>
  <c r="J39" i="13"/>
  <c r="J6" i="13"/>
  <c r="J30" i="13"/>
  <c r="J42" i="13"/>
  <c r="J57" i="13"/>
  <c r="J81" i="13"/>
  <c r="J93" i="13"/>
  <c r="J102" i="13"/>
  <c r="J111" i="13"/>
  <c r="J117" i="13"/>
  <c r="J123" i="13"/>
  <c r="J132" i="13"/>
  <c r="J138" i="13"/>
  <c r="J144" i="13"/>
  <c r="J150" i="13"/>
  <c r="J159" i="13"/>
  <c r="J171" i="13"/>
  <c r="J183" i="13"/>
  <c r="J192" i="13"/>
  <c r="J201" i="13"/>
  <c r="J207" i="13"/>
  <c r="J222" i="13"/>
  <c r="J231" i="13"/>
  <c r="J243" i="13"/>
  <c r="J252" i="13"/>
  <c r="J264" i="13"/>
  <c r="J273" i="13"/>
  <c r="J282" i="13"/>
  <c r="J294" i="13"/>
  <c r="J303" i="13"/>
  <c r="J315" i="13"/>
  <c r="J327" i="13"/>
  <c r="J336" i="13"/>
  <c r="J345" i="13"/>
  <c r="J357" i="13"/>
  <c r="J363" i="13"/>
  <c r="J372" i="13"/>
  <c r="J420" i="13"/>
  <c r="J429" i="13"/>
  <c r="J474" i="13"/>
  <c r="J492" i="13"/>
  <c r="J507" i="13"/>
  <c r="J519" i="13"/>
  <c r="J537" i="13"/>
  <c r="J576" i="13"/>
  <c r="J630" i="13"/>
  <c r="J759" i="13"/>
  <c r="J1216" i="13"/>
  <c r="J1201" i="13"/>
  <c r="J1185" i="13"/>
  <c r="J1167" i="13"/>
  <c r="J1149" i="13"/>
  <c r="J1116" i="13"/>
  <c r="J1098" i="13"/>
  <c r="J1081" i="13"/>
  <c r="J1063" i="13"/>
  <c r="J1047" i="13"/>
  <c r="J1031" i="13"/>
  <c r="J1013" i="13"/>
  <c r="J997" i="13"/>
  <c r="J978" i="13"/>
  <c r="J961" i="13"/>
  <c r="J942" i="13"/>
  <c r="J925" i="13"/>
  <c r="J905" i="13"/>
  <c r="J888" i="13"/>
  <c r="J869" i="13"/>
  <c r="J847" i="13"/>
  <c r="J830" i="13"/>
  <c r="J810" i="13"/>
  <c r="J791" i="13"/>
  <c r="J770" i="13"/>
  <c r="J747" i="13"/>
  <c r="J726" i="13"/>
  <c r="J707" i="13"/>
  <c r="J686" i="13"/>
  <c r="J666" i="13"/>
  <c r="J642" i="13"/>
  <c r="J624" i="13"/>
  <c r="J603" i="13"/>
  <c r="J581" i="13"/>
  <c r="J559" i="13"/>
  <c r="J534" i="13"/>
  <c r="J506" i="13"/>
  <c r="J479" i="13"/>
  <c r="J449" i="13"/>
  <c r="J393" i="13"/>
  <c r="J352" i="13"/>
  <c r="J293" i="13"/>
  <c r="J210" i="13"/>
  <c r="J121" i="13"/>
  <c r="J38" i="13"/>
  <c r="J11" i="13"/>
  <c r="J29" i="13"/>
  <c r="J44" i="13"/>
  <c r="J65" i="13"/>
  <c r="J104" i="13"/>
  <c r="J131" i="13"/>
  <c r="J287" i="13"/>
  <c r="J3" i="13"/>
  <c r="J33" i="13"/>
  <c r="J48" i="13"/>
  <c r="J60" i="13"/>
  <c r="J72" i="13"/>
  <c r="J84" i="13"/>
  <c r="J96" i="13"/>
  <c r="J108" i="13"/>
  <c r="J129" i="13"/>
  <c r="J1230" i="13"/>
  <c r="J1215" i="13"/>
  <c r="J1200" i="13"/>
  <c r="J1183" i="13"/>
  <c r="J1165" i="13"/>
  <c r="J1147" i="13"/>
  <c r="J1131" i="13"/>
  <c r="J1115" i="13"/>
  <c r="J1097" i="13"/>
  <c r="J1080" i="13"/>
  <c r="J1029" i="13"/>
  <c r="J1012" i="13"/>
  <c r="J995" i="13"/>
  <c r="J976" i="13"/>
  <c r="J960" i="13"/>
  <c r="J923" i="13"/>
  <c r="J904" i="13"/>
  <c r="J887" i="13"/>
  <c r="J865" i="13"/>
  <c r="J846" i="13"/>
  <c r="J829" i="13"/>
  <c r="J809" i="13"/>
  <c r="J789" i="13"/>
  <c r="J767" i="13"/>
  <c r="J746" i="13"/>
  <c r="J725" i="13"/>
  <c r="J705" i="13"/>
  <c r="J685" i="13"/>
  <c r="J662" i="13"/>
  <c r="J641" i="13"/>
  <c r="J602" i="13"/>
  <c r="J580" i="13"/>
  <c r="J555" i="13"/>
  <c r="J531" i="13"/>
  <c r="J505" i="13"/>
  <c r="J473" i="13"/>
  <c r="J448" i="13"/>
  <c r="J417" i="13"/>
  <c r="J391" i="13"/>
  <c r="J351" i="13"/>
  <c r="J278" i="13"/>
  <c r="J194" i="13"/>
  <c r="J105" i="13"/>
  <c r="J21" i="13"/>
  <c r="J7" i="13"/>
  <c r="J10" i="13"/>
  <c r="J13" i="13"/>
  <c r="J16" i="13"/>
  <c r="J19" i="13"/>
  <c r="J22" i="13"/>
  <c r="J25" i="13"/>
  <c r="J28" i="13"/>
  <c r="J31" i="13"/>
  <c r="J34" i="13"/>
  <c r="J37" i="13"/>
  <c r="J40" i="13"/>
  <c r="J43" i="13"/>
  <c r="J46" i="13"/>
  <c r="J52" i="13"/>
  <c r="J55" i="13"/>
  <c r="J58" i="13"/>
  <c r="J61" i="13"/>
  <c r="J67" i="13"/>
  <c r="J70" i="13"/>
  <c r="J73" i="13"/>
  <c r="J76" i="13"/>
  <c r="J79" i="13"/>
  <c r="J82" i="13"/>
  <c r="J85" i="13"/>
  <c r="J88" i="13"/>
  <c r="J91" i="13"/>
  <c r="J94" i="13"/>
  <c r="J103" i="13"/>
  <c r="J106" i="13"/>
  <c r="J109" i="13"/>
  <c r="J112" i="13"/>
  <c r="J115" i="13"/>
  <c r="J127" i="13"/>
  <c r="J133" i="13"/>
  <c r="J139" i="13"/>
  <c r="J145" i="13"/>
  <c r="J151" i="13"/>
  <c r="J163" i="13"/>
  <c r="J169" i="13"/>
  <c r="J175" i="13"/>
  <c r="J181" i="13"/>
  <c r="J187" i="13"/>
  <c r="J199" i="13"/>
  <c r="J205" i="13"/>
  <c r="J211" i="13"/>
  <c r="J223" i="13"/>
  <c r="J229" i="13"/>
  <c r="J235" i="13"/>
  <c r="J247" i="13"/>
  <c r="J250" i="13"/>
  <c r="J256" i="13"/>
  <c r="J262" i="13"/>
  <c r="J268" i="13"/>
  <c r="J274" i="13"/>
  <c r="J280" i="13"/>
  <c r="J286" i="13"/>
  <c r="J298" i="13"/>
  <c r="J304" i="13"/>
  <c r="J310" i="13"/>
  <c r="J316" i="13"/>
  <c r="J319" i="13"/>
  <c r="J325" i="13"/>
  <c r="J334" i="13"/>
  <c r="J337" i="13"/>
  <c r="J340" i="13"/>
  <c r="J346" i="13"/>
  <c r="J355" i="13"/>
  <c r="J358" i="13"/>
  <c r="J361" i="13"/>
  <c r="J364" i="13"/>
  <c r="J370" i="13"/>
  <c r="J373" i="13"/>
  <c r="J379" i="13"/>
  <c r="J382" i="13"/>
  <c r="J388" i="13"/>
  <c r="J394" i="13"/>
  <c r="J397" i="13"/>
  <c r="J400" i="13"/>
  <c r="J403" i="13"/>
  <c r="J406" i="13"/>
  <c r="J412" i="13"/>
  <c r="J418" i="13"/>
  <c r="J421" i="13"/>
  <c r="J424" i="13"/>
  <c r="J427" i="13"/>
  <c r="J430" i="13"/>
  <c r="J445" i="13"/>
  <c r="J460" i="13"/>
  <c r="J463" i="13"/>
  <c r="J475" i="13"/>
  <c r="J478" i="13"/>
  <c r="J481" i="13"/>
  <c r="J490" i="13"/>
  <c r="J499" i="13"/>
  <c r="J511" i="13"/>
  <c r="J514" i="13"/>
  <c r="J529" i="13"/>
  <c r="J532" i="13"/>
  <c r="J538" i="13"/>
  <c r="J550" i="13"/>
  <c r="J556" i="13"/>
  <c r="J571" i="13"/>
  <c r="J574" i="13"/>
  <c r="J577" i="13"/>
  <c r="J586" i="13"/>
  <c r="J592" i="13"/>
  <c r="J595" i="13"/>
  <c r="J598" i="13"/>
  <c r="J601" i="13"/>
  <c r="J610" i="13"/>
  <c r="J613" i="13"/>
  <c r="J622" i="13"/>
  <c r="J634" i="13"/>
  <c r="J643" i="13"/>
  <c r="J646" i="13"/>
  <c r="J658" i="13"/>
  <c r="J664" i="13"/>
  <c r="J670" i="13"/>
  <c r="J673" i="13"/>
  <c r="J682" i="13"/>
  <c r="J694" i="13"/>
  <c r="J706" i="13"/>
  <c r="J715" i="13"/>
  <c r="J730" i="13"/>
  <c r="J733" i="13"/>
  <c r="J736" i="13"/>
  <c r="J745" i="13"/>
  <c r="J751" i="13"/>
  <c r="J754" i="13"/>
  <c r="J766" i="13"/>
  <c r="J769" i="13"/>
  <c r="J778" i="13"/>
  <c r="J787" i="13"/>
  <c r="J790" i="13"/>
  <c r="J802" i="13"/>
  <c r="J808" i="13"/>
  <c r="J814" i="13"/>
  <c r="J817" i="13"/>
  <c r="J820" i="13"/>
  <c r="J826" i="13"/>
  <c r="J835" i="13"/>
  <c r="J838" i="13"/>
  <c r="J850" i="13"/>
  <c r="J853" i="13"/>
  <c r="J862" i="13"/>
  <c r="J868" i="13"/>
  <c r="J874" i="13"/>
  <c r="J880" i="13"/>
  <c r="J883" i="13"/>
  <c r="J886" i="13"/>
  <c r="J898" i="13"/>
  <c r="J910" i="13"/>
  <c r="J922" i="13"/>
  <c r="J934" i="13"/>
  <c r="J946" i="13"/>
  <c r="J952" i="13"/>
  <c r="J958" i="13"/>
  <c r="J970" i="13"/>
  <c r="J982" i="13"/>
  <c r="J994" i="13"/>
  <c r="J1006" i="13"/>
  <c r="J1009" i="13"/>
  <c r="J1018" i="13"/>
  <c r="J1024" i="13"/>
  <c r="J1030" i="13"/>
  <c r="J1042" i="13"/>
  <c r="J1054" i="13"/>
  <c r="J1057" i="13"/>
  <c r="J1066" i="13"/>
  <c r="J1072" i="13"/>
  <c r="J1078" i="13"/>
  <c r="J1087" i="13"/>
  <c r="J1090" i="13"/>
  <c r="J1096" i="13"/>
  <c r="J1102" i="13"/>
  <c r="J1114" i="13"/>
  <c r="J1126" i="13"/>
  <c r="J1138" i="13"/>
  <c r="J1150" i="13"/>
  <c r="J1162" i="13"/>
  <c r="J1168" i="13"/>
  <c r="J1174" i="13"/>
  <c r="J1186" i="13"/>
  <c r="J1198" i="13"/>
  <c r="J1210" i="13"/>
  <c r="J1222" i="13"/>
  <c r="J1234" i="13"/>
  <c r="J1240" i="13"/>
  <c r="J1245" i="13"/>
  <c r="J1214" i="13"/>
  <c r="J1199" i="13"/>
  <c r="J1180" i="13"/>
  <c r="J1164" i="13"/>
  <c r="J1146" i="13"/>
  <c r="J1130" i="13"/>
  <c r="J1113" i="13"/>
  <c r="J1079" i="13"/>
  <c r="J1045" i="13"/>
  <c r="J1027" i="13"/>
  <c r="J1011" i="13"/>
  <c r="J991" i="13"/>
  <c r="J975" i="13"/>
  <c r="J959" i="13"/>
  <c r="J940" i="13"/>
  <c r="J921" i="13"/>
  <c r="J903" i="13"/>
  <c r="J885" i="13"/>
  <c r="J864" i="13"/>
  <c r="J845" i="13"/>
  <c r="J828" i="13"/>
  <c r="J807" i="13"/>
  <c r="J786" i="13"/>
  <c r="J763" i="13"/>
  <c r="J744" i="13"/>
  <c r="J724" i="13"/>
  <c r="J703" i="13"/>
  <c r="J684" i="13"/>
  <c r="J661" i="13"/>
  <c r="J640" i="13"/>
  <c r="J619" i="13"/>
  <c r="J600" i="13"/>
  <c r="J553" i="13"/>
  <c r="J528" i="13"/>
  <c r="J504" i="13"/>
  <c r="J472" i="13"/>
  <c r="J447" i="13"/>
  <c r="J415" i="13"/>
  <c r="J390" i="13"/>
  <c r="J349" i="13"/>
  <c r="J276" i="13"/>
  <c r="J193" i="13"/>
  <c r="J101" i="13"/>
  <c r="J18" i="13"/>
  <c r="J118" i="13"/>
  <c r="J124" i="13"/>
  <c r="J130" i="13"/>
  <c r="J136" i="13"/>
  <c r="J142" i="13"/>
  <c r="J154" i="13"/>
  <c r="J166" i="13"/>
  <c r="J172" i="13"/>
  <c r="J178" i="13"/>
  <c r="J184" i="13"/>
  <c r="J190" i="13"/>
  <c r="J196" i="13"/>
  <c r="J202" i="13"/>
  <c r="J208" i="13"/>
  <c r="J214" i="13"/>
  <c r="J220" i="13"/>
  <c r="J232" i="13"/>
  <c r="J238" i="13"/>
  <c r="J259" i="13"/>
  <c r="J265" i="13"/>
  <c r="J271" i="13"/>
  <c r="J277" i="13"/>
  <c r="J283" i="13"/>
  <c r="J289" i="13"/>
  <c r="J301" i="13"/>
  <c r="J307" i="13"/>
  <c r="J313" i="13"/>
  <c r="J328" i="13"/>
  <c r="J343" i="13"/>
  <c r="J442" i="13"/>
  <c r="J457" i="13"/>
  <c r="J466" i="13"/>
  <c r="J520" i="13"/>
  <c r="J526" i="13"/>
  <c r="J718" i="13"/>
  <c r="J1228" i="13"/>
  <c r="J1213" i="13"/>
  <c r="J1195" i="13"/>
  <c r="J1179" i="13"/>
  <c r="J1163" i="13"/>
  <c r="J1145" i="13"/>
  <c r="J1129" i="13"/>
  <c r="J1111" i="13"/>
  <c r="J1094" i="13"/>
  <c r="J1077" i="13"/>
  <c r="J1060" i="13"/>
  <c r="J1044" i="13"/>
  <c r="J1008" i="13"/>
  <c r="J990" i="13"/>
  <c r="J974" i="13"/>
  <c r="J957" i="13"/>
  <c r="J939" i="13"/>
  <c r="J919" i="13"/>
  <c r="J902" i="13"/>
  <c r="J863" i="13"/>
  <c r="J844" i="13"/>
  <c r="J827" i="13"/>
  <c r="J806" i="13"/>
  <c r="J783" i="13"/>
  <c r="J762" i="13"/>
  <c r="J743" i="13"/>
  <c r="J723" i="13"/>
  <c r="J702" i="13"/>
  <c r="J679" i="13"/>
  <c r="J660" i="13"/>
  <c r="J639" i="13"/>
  <c r="J618" i="13"/>
  <c r="J599" i="13"/>
  <c r="J575" i="13"/>
  <c r="J552" i="13"/>
  <c r="J527" i="13"/>
  <c r="J498" i="13"/>
  <c r="J470" i="13"/>
  <c r="J441" i="13"/>
  <c r="J414" i="13"/>
  <c r="J386" i="13"/>
  <c r="J347" i="13"/>
  <c r="J270" i="13"/>
  <c r="J8" i="13"/>
  <c r="J1232" i="13"/>
  <c r="E1204" i="6"/>
  <c r="E976" i="6"/>
  <c r="E844" i="6"/>
  <c r="E772" i="6"/>
  <c r="E220" i="6"/>
  <c r="E1203" i="6"/>
  <c r="E1119" i="6"/>
  <c r="E999" i="6"/>
  <c r="E987" i="6"/>
  <c r="E903" i="6"/>
  <c r="E735" i="6"/>
  <c r="E675" i="6"/>
  <c r="E219" i="6"/>
  <c r="E183" i="6"/>
  <c r="E787" i="6"/>
  <c r="E1226" i="6"/>
  <c r="E818" i="6"/>
  <c r="E218" i="6"/>
  <c r="E74" i="6"/>
  <c r="E1220" i="6"/>
  <c r="E343" i="6"/>
  <c r="E1228" i="6"/>
  <c r="E1144" i="6"/>
  <c r="E1237" i="6"/>
  <c r="E1225" i="6"/>
  <c r="E1105" i="6"/>
  <c r="E1045" i="6"/>
  <c r="E1009" i="6"/>
  <c r="E829" i="6"/>
  <c r="E817" i="6"/>
  <c r="E805" i="6"/>
  <c r="E781" i="6"/>
  <c r="E709" i="6"/>
  <c r="E661" i="6"/>
  <c r="E637" i="6"/>
  <c r="E217" i="6"/>
  <c r="E1134" i="6"/>
  <c r="E29" i="6"/>
  <c r="E1236" i="6"/>
  <c r="E1044" i="6"/>
  <c r="E828" i="6"/>
  <c r="E756" i="6"/>
  <c r="E552" i="6"/>
  <c r="E312" i="6"/>
  <c r="E216" i="6"/>
  <c r="E72" i="6"/>
  <c r="E1223" i="6"/>
  <c r="E1199" i="6"/>
  <c r="E1103" i="6"/>
  <c r="E1055" i="6"/>
  <c r="E1031" i="6"/>
  <c r="E803" i="6"/>
  <c r="E767" i="6"/>
  <c r="E719" i="6"/>
  <c r="E107" i="6"/>
  <c r="E1186" i="6"/>
  <c r="E862" i="6"/>
  <c r="E838" i="6"/>
  <c r="E706" i="6"/>
  <c r="E682" i="6"/>
  <c r="E370" i="6"/>
  <c r="E22" i="6"/>
  <c r="E1028" i="6"/>
  <c r="E789" i="6"/>
  <c r="E705" i="6"/>
  <c r="E369" i="6"/>
  <c r="E249" i="6"/>
  <c r="E177" i="6"/>
  <c r="E33" i="6"/>
  <c r="E9" i="6"/>
  <c r="G1" i="6"/>
  <c r="G6" i="6"/>
  <c r="G7" i="6"/>
  <c r="C4704" i="4"/>
  <c r="D4704" i="4" s="1"/>
  <c r="C4189" i="4"/>
  <c r="D4189" i="4" s="1"/>
  <c r="B13" i="3"/>
  <c r="D2" i="3"/>
  <c r="D3" i="3" s="1"/>
  <c r="B12" i="3"/>
  <c r="F4" i="2"/>
  <c r="D4" i="3"/>
  <c r="D5" i="3" s="1"/>
  <c r="D6" i="3" s="1"/>
  <c r="D7" i="3" s="1"/>
  <c r="E3" i="3"/>
  <c r="E2" i="3"/>
  <c r="B8" i="3"/>
  <c r="B9" i="3"/>
  <c r="B10" i="3"/>
  <c r="E6" i="2"/>
  <c r="B9" i="2"/>
  <c r="E3" i="2"/>
  <c r="F3" i="2"/>
  <c r="B10" i="2"/>
  <c r="C2586" i="4"/>
  <c r="D2586" i="4" s="1"/>
  <c r="C2574" i="4"/>
  <c r="D2574" i="4" s="1"/>
  <c r="C2562" i="4"/>
  <c r="D2562" i="4" s="1"/>
  <c r="C2550" i="4"/>
  <c r="D2550" i="4" s="1"/>
  <c r="C2538" i="4"/>
  <c r="D2538" i="4" s="1"/>
  <c r="C2526" i="4"/>
  <c r="D2526" i="4" s="1"/>
  <c r="C2514" i="4"/>
  <c r="D2514" i="4" s="1"/>
  <c r="C2490" i="4"/>
  <c r="D2490" i="4" s="1"/>
  <c r="C2478" i="4"/>
  <c r="D2478" i="4" s="1"/>
  <c r="C2466" i="4"/>
  <c r="D2466" i="4" s="1"/>
  <c r="C2454" i="4"/>
  <c r="D2454" i="4" s="1"/>
  <c r="C2442" i="4"/>
  <c r="D2442" i="4" s="1"/>
  <c r="C2430" i="4"/>
  <c r="D2430" i="4" s="1"/>
  <c r="C2418" i="4"/>
  <c r="D2418" i="4" s="1"/>
  <c r="C2406" i="4"/>
  <c r="D2406" i="4" s="1"/>
  <c r="C2190" i="4"/>
  <c r="D2190" i="4" s="1"/>
  <c r="C5005" i="4"/>
  <c r="D5005" i="4" s="1"/>
  <c r="C4969" i="4"/>
  <c r="D4969" i="4" s="1"/>
  <c r="C4909" i="4"/>
  <c r="D4909" i="4" s="1"/>
  <c r="C4873" i="4"/>
  <c r="D4873" i="4" s="1"/>
  <c r="C4837" i="4"/>
  <c r="D4837" i="4" s="1"/>
  <c r="C4801" i="4"/>
  <c r="D4801" i="4" s="1"/>
  <c r="C4765" i="4"/>
  <c r="D4765" i="4" s="1"/>
  <c r="C4729" i="4"/>
  <c r="D4729" i="4" s="1"/>
  <c r="C4681" i="4"/>
  <c r="D4681" i="4" s="1"/>
  <c r="C4633" i="4"/>
  <c r="D4633" i="4" s="1"/>
  <c r="C4537" i="4"/>
  <c r="D4537" i="4" s="1"/>
  <c r="C1824" i="4"/>
  <c r="D1824" i="4" s="1"/>
  <c r="C4981" i="4"/>
  <c r="D4981" i="4" s="1"/>
  <c r="C4945" i="4"/>
  <c r="D4945" i="4" s="1"/>
  <c r="C4921" i="4"/>
  <c r="D4921" i="4" s="1"/>
  <c r="C4885" i="4"/>
  <c r="D4885" i="4" s="1"/>
  <c r="C4849" i="4"/>
  <c r="D4849" i="4" s="1"/>
  <c r="C4813" i="4"/>
  <c r="D4813" i="4" s="1"/>
  <c r="C4777" i="4"/>
  <c r="D4777" i="4" s="1"/>
  <c r="C4741" i="4"/>
  <c r="D4741" i="4" s="1"/>
  <c r="C4705" i="4"/>
  <c r="D4705" i="4" s="1"/>
  <c r="C4669" i="4"/>
  <c r="D4669" i="4" s="1"/>
  <c r="C4645" i="4"/>
  <c r="D4645" i="4" s="1"/>
  <c r="C4609" i="4"/>
  <c r="D4609" i="4" s="1"/>
  <c r="C4585" i="4"/>
  <c r="D4585" i="4" s="1"/>
  <c r="C4549" i="4"/>
  <c r="D4549" i="4" s="1"/>
  <c r="C4513" i="4"/>
  <c r="D4513" i="4" s="1"/>
  <c r="C4489" i="4"/>
  <c r="D4489" i="4" s="1"/>
  <c r="C4465" i="4"/>
  <c r="D4465" i="4" s="1"/>
  <c r="C4441" i="4"/>
  <c r="D4441" i="4" s="1"/>
  <c r="C4417" i="4"/>
  <c r="D4417" i="4" s="1"/>
  <c r="C4393" i="4"/>
  <c r="D4393" i="4" s="1"/>
  <c r="C4369" i="4"/>
  <c r="D4369" i="4" s="1"/>
  <c r="C4345" i="4"/>
  <c r="D4345" i="4" s="1"/>
  <c r="C4321" i="4"/>
  <c r="D4321" i="4" s="1"/>
  <c r="C4297" i="4"/>
  <c r="D4297" i="4" s="1"/>
  <c r="C4273" i="4"/>
  <c r="D4273" i="4" s="1"/>
  <c r="C4237" i="4"/>
  <c r="D4237" i="4" s="1"/>
  <c r="C4201" i="4"/>
  <c r="D4201" i="4" s="1"/>
  <c r="C5004" i="4"/>
  <c r="D5004" i="4" s="1"/>
  <c r="C4980" i="4"/>
  <c r="D4980" i="4" s="1"/>
  <c r="C4956" i="4"/>
  <c r="D4956" i="4" s="1"/>
  <c r="C4944" i="4"/>
  <c r="D4944" i="4" s="1"/>
  <c r="C4920" i="4"/>
  <c r="D4920" i="4" s="1"/>
  <c r="C4896" i="4"/>
  <c r="D4896" i="4" s="1"/>
  <c r="C4872" i="4"/>
  <c r="D4872" i="4" s="1"/>
  <c r="C4848" i="4"/>
  <c r="D4848" i="4" s="1"/>
  <c r="C4824" i="4"/>
  <c r="D4824" i="4" s="1"/>
  <c r="C4800" i="4"/>
  <c r="D4800" i="4" s="1"/>
  <c r="C4776" i="4"/>
  <c r="D4776" i="4" s="1"/>
  <c r="C4752" i="4"/>
  <c r="D4752" i="4" s="1"/>
  <c r="C4728" i="4"/>
  <c r="D4728" i="4" s="1"/>
  <c r="C4692" i="4"/>
  <c r="D4692" i="4" s="1"/>
  <c r="C4668" i="4"/>
  <c r="D4668" i="4" s="1"/>
  <c r="C4644" i="4"/>
  <c r="D4644" i="4" s="1"/>
  <c r="C4620" i="4"/>
  <c r="D4620" i="4" s="1"/>
  <c r="C4596" i="4"/>
  <c r="D4596" i="4" s="1"/>
  <c r="C4572" i="4"/>
  <c r="D4572" i="4" s="1"/>
  <c r="C4548" i="4"/>
  <c r="D4548" i="4" s="1"/>
  <c r="C4524" i="4"/>
  <c r="D4524" i="4" s="1"/>
  <c r="C4500" i="4"/>
  <c r="D4500" i="4" s="1"/>
  <c r="C4464" i="4"/>
  <c r="D4464" i="4" s="1"/>
  <c r="C4440" i="4"/>
  <c r="D4440" i="4" s="1"/>
  <c r="C4416" i="4"/>
  <c r="D4416" i="4" s="1"/>
  <c r="C4392" i="4"/>
  <c r="D4392" i="4" s="1"/>
  <c r="C4368" i="4"/>
  <c r="D4368" i="4" s="1"/>
  <c r="C4344" i="4"/>
  <c r="D4344" i="4" s="1"/>
  <c r="C4320" i="4"/>
  <c r="D4320" i="4" s="1"/>
  <c r="C4296" i="4"/>
  <c r="D4296" i="4" s="1"/>
  <c r="C4248" i="4"/>
  <c r="D4248" i="4" s="1"/>
  <c r="C4212" i="4"/>
  <c r="D4212" i="4" s="1"/>
  <c r="C4176" i="4"/>
  <c r="D4176" i="4" s="1"/>
  <c r="C4140" i="4"/>
  <c r="D4140" i="4" s="1"/>
  <c r="C4104" i="4"/>
  <c r="D4104" i="4" s="1"/>
  <c r="C4080" i="4"/>
  <c r="D4080" i="4" s="1"/>
  <c r="C4044" i="4"/>
  <c r="D4044" i="4" s="1"/>
  <c r="C3996" i="4"/>
  <c r="D3996" i="4" s="1"/>
  <c r="C3960" i="4"/>
  <c r="D3960" i="4" s="1"/>
  <c r="C3924" i="4"/>
  <c r="D3924" i="4" s="1"/>
  <c r="C3888" i="4"/>
  <c r="D3888" i="4" s="1"/>
  <c r="C3852" i="4"/>
  <c r="D3852" i="4" s="1"/>
  <c r="C3816" i="4"/>
  <c r="D3816" i="4" s="1"/>
  <c r="C3780" i="4"/>
  <c r="D3780" i="4" s="1"/>
  <c r="C3756" i="4"/>
  <c r="D3756" i="4" s="1"/>
  <c r="C3720" i="4"/>
  <c r="D3720" i="4" s="1"/>
  <c r="C3684" i="4"/>
  <c r="D3684" i="4" s="1"/>
  <c r="C3648" i="4"/>
  <c r="D3648" i="4" s="1"/>
  <c r="C3612" i="4"/>
  <c r="D3612" i="4" s="1"/>
  <c r="C3564" i="4"/>
  <c r="D3564" i="4" s="1"/>
  <c r="C3528" i="4"/>
  <c r="D3528" i="4" s="1"/>
  <c r="C3504" i="4"/>
  <c r="D3504" i="4" s="1"/>
  <c r="C3468" i="4"/>
  <c r="D3468" i="4" s="1"/>
  <c r="C3444" i="4"/>
  <c r="D3444" i="4" s="1"/>
  <c r="C3408" i="4"/>
  <c r="D3408" i="4" s="1"/>
  <c r="C3372" i="4"/>
  <c r="D3372" i="4" s="1"/>
  <c r="C3336" i="4"/>
  <c r="D3336" i="4" s="1"/>
  <c r="C3300" i="4"/>
  <c r="D3300" i="4" s="1"/>
  <c r="C3264" i="4"/>
  <c r="D3264" i="4" s="1"/>
  <c r="C3228" i="4"/>
  <c r="D3228" i="4" s="1"/>
  <c r="C3192" i="4"/>
  <c r="D3192" i="4" s="1"/>
  <c r="C3156" i="4"/>
  <c r="D3156" i="4" s="1"/>
  <c r="C3096" i="4"/>
  <c r="D3096" i="4" s="1"/>
  <c r="C3060" i="4"/>
  <c r="D3060" i="4" s="1"/>
  <c r="C3024" i="4"/>
  <c r="D3024" i="4" s="1"/>
  <c r="C2988" i="4"/>
  <c r="D2988" i="4" s="1"/>
  <c r="C2952" i="4"/>
  <c r="D2952" i="4" s="1"/>
  <c r="C2916" i="4"/>
  <c r="D2916" i="4" s="1"/>
  <c r="C2880" i="4"/>
  <c r="D2880" i="4" s="1"/>
  <c r="C2844" i="4"/>
  <c r="D2844" i="4" s="1"/>
  <c r="C2820" i="4"/>
  <c r="D2820" i="4" s="1"/>
  <c r="C2784" i="4"/>
  <c r="D2784" i="4" s="1"/>
  <c r="C2748" i="4"/>
  <c r="D2748" i="4" s="1"/>
  <c r="C2712" i="4"/>
  <c r="D2712" i="4" s="1"/>
  <c r="C2676" i="4"/>
  <c r="D2676" i="4" s="1"/>
  <c r="C2640" i="4"/>
  <c r="D2640" i="4" s="1"/>
  <c r="C2604" i="4"/>
  <c r="D2604" i="4" s="1"/>
  <c r="C2580" i="4"/>
  <c r="D2580" i="4" s="1"/>
  <c r="C2544" i="4"/>
  <c r="D2544" i="4" s="1"/>
  <c r="C2496" i="4"/>
  <c r="D2496" i="4" s="1"/>
  <c r="C2460" i="4"/>
  <c r="D2460" i="4" s="1"/>
  <c r="C2424" i="4"/>
  <c r="D2424" i="4" s="1"/>
  <c r="C2352" i="4"/>
  <c r="D2352" i="4" s="1"/>
  <c r="C1884" i="4"/>
  <c r="D1884" i="4" s="1"/>
  <c r="C4595" i="4"/>
  <c r="D4595" i="4" s="1"/>
  <c r="C4993" i="4"/>
  <c r="D4993" i="4" s="1"/>
  <c r="C4957" i="4"/>
  <c r="D4957" i="4" s="1"/>
  <c r="C4933" i="4"/>
  <c r="D4933" i="4" s="1"/>
  <c r="C4897" i="4"/>
  <c r="D4897" i="4" s="1"/>
  <c r="C4861" i="4"/>
  <c r="D4861" i="4" s="1"/>
  <c r="C4825" i="4"/>
  <c r="D4825" i="4" s="1"/>
  <c r="C4789" i="4"/>
  <c r="D4789" i="4" s="1"/>
  <c r="C4753" i="4"/>
  <c r="D4753" i="4" s="1"/>
  <c r="C4717" i="4"/>
  <c r="D4717" i="4" s="1"/>
  <c r="C4693" i="4"/>
  <c r="D4693" i="4" s="1"/>
  <c r="C4657" i="4"/>
  <c r="D4657" i="4" s="1"/>
  <c r="C4621" i="4"/>
  <c r="D4621" i="4" s="1"/>
  <c r="C4597" i="4"/>
  <c r="D4597" i="4" s="1"/>
  <c r="C4573" i="4"/>
  <c r="D4573" i="4" s="1"/>
  <c r="C4561" i="4"/>
  <c r="D4561" i="4" s="1"/>
  <c r="C4525" i="4"/>
  <c r="D4525" i="4" s="1"/>
  <c r="C4501" i="4"/>
  <c r="D4501" i="4" s="1"/>
  <c r="C4477" i="4"/>
  <c r="D4477" i="4" s="1"/>
  <c r="C4453" i="4"/>
  <c r="D4453" i="4" s="1"/>
  <c r="C4405" i="4"/>
  <c r="D4405" i="4" s="1"/>
  <c r="C4381" i="4"/>
  <c r="D4381" i="4" s="1"/>
  <c r="C4357" i="4"/>
  <c r="D4357" i="4" s="1"/>
  <c r="C4333" i="4"/>
  <c r="D4333" i="4" s="1"/>
  <c r="C4309" i="4"/>
  <c r="D4309" i="4" s="1"/>
  <c r="C4285" i="4"/>
  <c r="D4285" i="4" s="1"/>
  <c r="C4261" i="4"/>
  <c r="D4261" i="4" s="1"/>
  <c r="C4249" i="4"/>
  <c r="D4249" i="4" s="1"/>
  <c r="C4225" i="4"/>
  <c r="D4225" i="4" s="1"/>
  <c r="C4213" i="4"/>
  <c r="D4213" i="4" s="1"/>
  <c r="C1374" i="4"/>
  <c r="D1374" i="4" s="1"/>
  <c r="C1494" i="4"/>
  <c r="D1494" i="4" s="1"/>
  <c r="C1600" i="4"/>
  <c r="D1600" i="4" s="1"/>
  <c r="C4842" i="4"/>
  <c r="D4842" i="4" s="1"/>
  <c r="C4869" i="4"/>
  <c r="D4869" i="4" s="1"/>
  <c r="C4257" i="4"/>
  <c r="D4257" i="4" s="1"/>
  <c r="C4532" i="4"/>
  <c r="D4532" i="4" s="1"/>
  <c r="C2817" i="4"/>
  <c r="D2817" i="4" s="1"/>
  <c r="C4592" i="4"/>
  <c r="D4592" i="4" s="1"/>
  <c r="C4593" i="4"/>
  <c r="D4593" i="4" s="1"/>
  <c r="C4992" i="4"/>
  <c r="D4992" i="4" s="1"/>
  <c r="C4968" i="4"/>
  <c r="D4968" i="4" s="1"/>
  <c r="C4932" i="4"/>
  <c r="D4932" i="4" s="1"/>
  <c r="C4908" i="4"/>
  <c r="D4908" i="4" s="1"/>
  <c r="C4884" i="4"/>
  <c r="D4884" i="4" s="1"/>
  <c r="C4860" i="4"/>
  <c r="D4860" i="4" s="1"/>
  <c r="C4836" i="4"/>
  <c r="D4836" i="4" s="1"/>
  <c r="C4812" i="4"/>
  <c r="D4812" i="4" s="1"/>
  <c r="C4788" i="4"/>
  <c r="D4788" i="4" s="1"/>
  <c r="C4764" i="4"/>
  <c r="D4764" i="4" s="1"/>
  <c r="C4740" i="4"/>
  <c r="D4740" i="4" s="1"/>
  <c r="C4716" i="4"/>
  <c r="D4716" i="4" s="1"/>
  <c r="C4680" i="4"/>
  <c r="D4680" i="4" s="1"/>
  <c r="C4656" i="4"/>
  <c r="D4656" i="4" s="1"/>
  <c r="C4632" i="4"/>
  <c r="D4632" i="4" s="1"/>
  <c r="C4608" i="4"/>
  <c r="D4608" i="4" s="1"/>
  <c r="C4584" i="4"/>
  <c r="D4584" i="4" s="1"/>
  <c r="C4560" i="4"/>
  <c r="D4560" i="4" s="1"/>
  <c r="C4536" i="4"/>
  <c r="D4536" i="4" s="1"/>
  <c r="C4512" i="4"/>
  <c r="D4512" i="4" s="1"/>
  <c r="C4488" i="4"/>
  <c r="D4488" i="4" s="1"/>
  <c r="C4476" i="4"/>
  <c r="D4476" i="4" s="1"/>
  <c r="C4452" i="4"/>
  <c r="D4452" i="4" s="1"/>
  <c r="C4428" i="4"/>
  <c r="D4428" i="4" s="1"/>
  <c r="C4404" i="4"/>
  <c r="D4404" i="4" s="1"/>
  <c r="C4380" i="4"/>
  <c r="D4380" i="4" s="1"/>
  <c r="C4356" i="4"/>
  <c r="D4356" i="4" s="1"/>
  <c r="C4332" i="4"/>
  <c r="D4332" i="4" s="1"/>
  <c r="C4308" i="4"/>
  <c r="D4308" i="4" s="1"/>
  <c r="C4284" i="4"/>
  <c r="D4284" i="4" s="1"/>
  <c r="C4260" i="4"/>
  <c r="D4260" i="4" s="1"/>
  <c r="C4224" i="4"/>
  <c r="D4224" i="4" s="1"/>
  <c r="C4188" i="4"/>
  <c r="D4188" i="4" s="1"/>
  <c r="C4152" i="4"/>
  <c r="D4152" i="4" s="1"/>
  <c r="C4128" i="4"/>
  <c r="D4128" i="4" s="1"/>
  <c r="C4092" i="4"/>
  <c r="D4092" i="4" s="1"/>
  <c r="C4056" i="4"/>
  <c r="D4056" i="4" s="1"/>
  <c r="C4032" i="4"/>
  <c r="D4032" i="4" s="1"/>
  <c r="C4008" i="4"/>
  <c r="D4008" i="4" s="1"/>
  <c r="C3972" i="4"/>
  <c r="D3972" i="4" s="1"/>
  <c r="C3936" i="4"/>
  <c r="D3936" i="4" s="1"/>
  <c r="C3912" i="4"/>
  <c r="D3912" i="4" s="1"/>
  <c r="C3876" i="4"/>
  <c r="D3876" i="4" s="1"/>
  <c r="C3840" i="4"/>
  <c r="D3840" i="4" s="1"/>
  <c r="C3804" i="4"/>
  <c r="D3804" i="4" s="1"/>
  <c r="C3768" i="4"/>
  <c r="D3768" i="4" s="1"/>
  <c r="C3732" i="4"/>
  <c r="D3732" i="4" s="1"/>
  <c r="C3696" i="4"/>
  <c r="D3696" i="4" s="1"/>
  <c r="C3660" i="4"/>
  <c r="D3660" i="4" s="1"/>
  <c r="C3600" i="4"/>
  <c r="D3600" i="4" s="1"/>
  <c r="C3588" i="4"/>
  <c r="D3588" i="4" s="1"/>
  <c r="C3540" i="4"/>
  <c r="D3540" i="4" s="1"/>
  <c r="C3492" i="4"/>
  <c r="D3492" i="4" s="1"/>
  <c r="C3456" i="4"/>
  <c r="D3456" i="4" s="1"/>
  <c r="C3420" i="4"/>
  <c r="D3420" i="4" s="1"/>
  <c r="C3396" i="4"/>
  <c r="D3396" i="4" s="1"/>
  <c r="C3360" i="4"/>
  <c r="D3360" i="4" s="1"/>
  <c r="C3324" i="4"/>
  <c r="D3324" i="4" s="1"/>
  <c r="C3288" i="4"/>
  <c r="D3288" i="4" s="1"/>
  <c r="C3252" i="4"/>
  <c r="D3252" i="4" s="1"/>
  <c r="C3216" i="4"/>
  <c r="D3216" i="4" s="1"/>
  <c r="C3180" i="4"/>
  <c r="D3180" i="4" s="1"/>
  <c r="C3144" i="4"/>
  <c r="D3144" i="4" s="1"/>
  <c r="C3108" i="4"/>
  <c r="D3108" i="4" s="1"/>
  <c r="C3072" i="4"/>
  <c r="D3072" i="4" s="1"/>
  <c r="C3036" i="4"/>
  <c r="D3036" i="4" s="1"/>
  <c r="C3000" i="4"/>
  <c r="D3000" i="4" s="1"/>
  <c r="C2964" i="4"/>
  <c r="D2964" i="4" s="1"/>
  <c r="C2928" i="4"/>
  <c r="D2928" i="4" s="1"/>
  <c r="C2892" i="4"/>
  <c r="D2892" i="4" s="1"/>
  <c r="C2868" i="4"/>
  <c r="D2868" i="4" s="1"/>
  <c r="C2832" i="4"/>
  <c r="D2832" i="4" s="1"/>
  <c r="C2796" i="4"/>
  <c r="D2796" i="4" s="1"/>
  <c r="C2760" i="4"/>
  <c r="D2760" i="4" s="1"/>
  <c r="C2724" i="4"/>
  <c r="D2724" i="4" s="1"/>
  <c r="C2700" i="4"/>
  <c r="D2700" i="4" s="1"/>
  <c r="C2664" i="4"/>
  <c r="D2664" i="4" s="1"/>
  <c r="C2628" i="4"/>
  <c r="D2628" i="4" s="1"/>
  <c r="C2592" i="4"/>
  <c r="D2592" i="4" s="1"/>
  <c r="C2556" i="4"/>
  <c r="D2556" i="4" s="1"/>
  <c r="C2532" i="4"/>
  <c r="D2532" i="4" s="1"/>
  <c r="C2508" i="4"/>
  <c r="D2508" i="4" s="1"/>
  <c r="C2472" i="4"/>
  <c r="D2472" i="4" s="1"/>
  <c r="C2436" i="4"/>
  <c r="D2436" i="4" s="1"/>
  <c r="C2400" i="4"/>
  <c r="D2400" i="4" s="1"/>
  <c r="C2376" i="4"/>
  <c r="D2376" i="4" s="1"/>
  <c r="C2340" i="4"/>
  <c r="D2340" i="4" s="1"/>
  <c r="C2316" i="4"/>
  <c r="D2316" i="4" s="1"/>
  <c r="C2292" i="4"/>
  <c r="D2292" i="4" s="1"/>
  <c r="C2280" i="4"/>
  <c r="D2280" i="4" s="1"/>
  <c r="C2256" i="4"/>
  <c r="D2256" i="4" s="1"/>
  <c r="C2220" i="4"/>
  <c r="D2220" i="4" s="1"/>
  <c r="C2196" i="4"/>
  <c r="D2196" i="4" s="1"/>
  <c r="C2172" i="4"/>
  <c r="D2172" i="4" s="1"/>
  <c r="C2148" i="4"/>
  <c r="D2148" i="4" s="1"/>
  <c r="C2112" i="4"/>
  <c r="D2112" i="4" s="1"/>
  <c r="C2064" i="4"/>
  <c r="D2064" i="4" s="1"/>
  <c r="C1812" i="4"/>
  <c r="D1812" i="4" s="1"/>
  <c r="C4272" i="4"/>
  <c r="D4272" i="4" s="1"/>
  <c r="C4236" i="4"/>
  <c r="D4236" i="4" s="1"/>
  <c r="C4200" i="4"/>
  <c r="D4200" i="4" s="1"/>
  <c r="C4164" i="4"/>
  <c r="D4164" i="4" s="1"/>
  <c r="C4116" i="4"/>
  <c r="D4116" i="4" s="1"/>
  <c r="C4068" i="4"/>
  <c r="D4068" i="4" s="1"/>
  <c r="C4020" i="4"/>
  <c r="D4020" i="4" s="1"/>
  <c r="C3984" i="4"/>
  <c r="D3984" i="4" s="1"/>
  <c r="C3948" i="4"/>
  <c r="D3948" i="4" s="1"/>
  <c r="C3900" i="4"/>
  <c r="D3900" i="4" s="1"/>
  <c r="C3864" i="4"/>
  <c r="D3864" i="4" s="1"/>
  <c r="C3828" i="4"/>
  <c r="D3828" i="4" s="1"/>
  <c r="C3792" i="4"/>
  <c r="D3792" i="4" s="1"/>
  <c r="C3744" i="4"/>
  <c r="D3744" i="4" s="1"/>
  <c r="C3708" i="4"/>
  <c r="D3708" i="4" s="1"/>
  <c r="C3672" i="4"/>
  <c r="D3672" i="4" s="1"/>
  <c r="C3624" i="4"/>
  <c r="D3624" i="4" s="1"/>
  <c r="C3576" i="4"/>
  <c r="D3576" i="4" s="1"/>
  <c r="C3480" i="4"/>
  <c r="D3480" i="4" s="1"/>
  <c r="C3432" i="4"/>
  <c r="D3432" i="4" s="1"/>
  <c r="C3384" i="4"/>
  <c r="D3384" i="4" s="1"/>
  <c r="C3348" i="4"/>
  <c r="D3348" i="4" s="1"/>
  <c r="C3312" i="4"/>
  <c r="D3312" i="4" s="1"/>
  <c r="C3276" i="4"/>
  <c r="D3276" i="4" s="1"/>
  <c r="C3240" i="4"/>
  <c r="D3240" i="4" s="1"/>
  <c r="C3204" i="4"/>
  <c r="D3204" i="4" s="1"/>
  <c r="C3168" i="4"/>
  <c r="D3168" i="4" s="1"/>
  <c r="C3084" i="4"/>
  <c r="D3084" i="4" s="1"/>
  <c r="C3048" i="4"/>
  <c r="D3048" i="4" s="1"/>
  <c r="C3012" i="4"/>
  <c r="D3012" i="4" s="1"/>
  <c r="C2976" i="4"/>
  <c r="D2976" i="4" s="1"/>
  <c r="C2940" i="4"/>
  <c r="D2940" i="4" s="1"/>
  <c r="C2904" i="4"/>
  <c r="D2904" i="4" s="1"/>
  <c r="C2856" i="4"/>
  <c r="D2856" i="4" s="1"/>
  <c r="C2808" i="4"/>
  <c r="D2808" i="4" s="1"/>
  <c r="C2772" i="4"/>
  <c r="D2772" i="4" s="1"/>
  <c r="C2736" i="4"/>
  <c r="D2736" i="4" s="1"/>
  <c r="C2688" i="4"/>
  <c r="D2688" i="4" s="1"/>
  <c r="C2652" i="4"/>
  <c r="D2652" i="4" s="1"/>
  <c r="C2616" i="4"/>
  <c r="D2616" i="4" s="1"/>
  <c r="C2568" i="4"/>
  <c r="D2568" i="4" s="1"/>
  <c r="C2520" i="4"/>
  <c r="D2520" i="4" s="1"/>
  <c r="C2484" i="4"/>
  <c r="D2484" i="4" s="1"/>
  <c r="C2448" i="4"/>
  <c r="D2448" i="4" s="1"/>
  <c r="C2412" i="4"/>
  <c r="D2412" i="4" s="1"/>
  <c r="C2388" i="4"/>
  <c r="D2388" i="4" s="1"/>
  <c r="C2364" i="4"/>
  <c r="D2364" i="4" s="1"/>
  <c r="C2328" i="4"/>
  <c r="D2328" i="4" s="1"/>
  <c r="C2304" i="4"/>
  <c r="D2304" i="4" s="1"/>
  <c r="C2268" i="4"/>
  <c r="D2268" i="4" s="1"/>
  <c r="C2244" i="4"/>
  <c r="D2244" i="4" s="1"/>
  <c r="C2232" i="4"/>
  <c r="D2232" i="4" s="1"/>
  <c r="C2208" i="4"/>
  <c r="D2208" i="4" s="1"/>
  <c r="C2184" i="4"/>
  <c r="D2184" i="4" s="1"/>
  <c r="C2160" i="4"/>
  <c r="D2160" i="4" s="1"/>
  <c r="C2136" i="4"/>
  <c r="D2136" i="4" s="1"/>
  <c r="C2124" i="4"/>
  <c r="D2124" i="4" s="1"/>
  <c r="C2100" i="4"/>
  <c r="D2100" i="4" s="1"/>
  <c r="C2088" i="4"/>
  <c r="D2088" i="4" s="1"/>
  <c r="C2076" i="4"/>
  <c r="D2076" i="4" s="1"/>
  <c r="C2052" i="4"/>
  <c r="D2052" i="4" s="1"/>
  <c r="C2040" i="4"/>
  <c r="D2040" i="4" s="1"/>
  <c r="C2028" i="4"/>
  <c r="D2028" i="4" s="1"/>
  <c r="C2016" i="4"/>
  <c r="D2016" i="4" s="1"/>
  <c r="C2004" i="4"/>
  <c r="D2004" i="4" s="1"/>
  <c r="C1992" i="4"/>
  <c r="D1992" i="4" s="1"/>
  <c r="C1980" i="4"/>
  <c r="D1980" i="4" s="1"/>
  <c r="C1968" i="4"/>
  <c r="D1968" i="4" s="1"/>
  <c r="C1956" i="4"/>
  <c r="D1956" i="4" s="1"/>
  <c r="C1944" i="4"/>
  <c r="D1944" i="4" s="1"/>
  <c r="C1932" i="4"/>
  <c r="D1932" i="4" s="1"/>
  <c r="C1920" i="4"/>
  <c r="D1920" i="4" s="1"/>
  <c r="C1908" i="4"/>
  <c r="D1908" i="4" s="1"/>
  <c r="C1896" i="4"/>
  <c r="D1896" i="4" s="1"/>
  <c r="C1872" i="4"/>
  <c r="D1872" i="4" s="1"/>
  <c r="C1860" i="4"/>
  <c r="D1860" i="4" s="1"/>
  <c r="C1848" i="4"/>
  <c r="D1848" i="4" s="1"/>
  <c r="C1836" i="4"/>
  <c r="D1836" i="4" s="1"/>
  <c r="C1800" i="4"/>
  <c r="D1800" i="4" s="1"/>
  <c r="C2382" i="4"/>
  <c r="D2382" i="4" s="1"/>
  <c r="C2370" i="4"/>
  <c r="D2370" i="4" s="1"/>
  <c r="C2358" i="4"/>
  <c r="D2358" i="4" s="1"/>
  <c r="C2346" i="4"/>
  <c r="D2346" i="4" s="1"/>
  <c r="C2334" i="4"/>
  <c r="D2334" i="4" s="1"/>
  <c r="C2322" i="4"/>
  <c r="D2322" i="4" s="1"/>
  <c r="C2310" i="4"/>
  <c r="D2310" i="4" s="1"/>
  <c r="C2298" i="4"/>
  <c r="D2298" i="4" s="1"/>
  <c r="C2286" i="4"/>
  <c r="D2286" i="4" s="1"/>
  <c r="C2274" i="4"/>
  <c r="D2274" i="4" s="1"/>
  <c r="C2262" i="4"/>
  <c r="D2262" i="4" s="1"/>
  <c r="C2250" i="4"/>
  <c r="D2250" i="4" s="1"/>
  <c r="C2238" i="4"/>
  <c r="D2238" i="4" s="1"/>
  <c r="C2226" i="4"/>
  <c r="D2226" i="4" s="1"/>
  <c r="C2214" i="4"/>
  <c r="D2214" i="4" s="1"/>
  <c r="C2202" i="4"/>
  <c r="D2202" i="4" s="1"/>
  <c r="C2178" i="4"/>
  <c r="D2178" i="4" s="1"/>
  <c r="C2070" i="4"/>
  <c r="D2070" i="4" s="1"/>
  <c r="C2058" i="4"/>
  <c r="D2058" i="4" s="1"/>
  <c r="C2046" i="4"/>
  <c r="D2046" i="4" s="1"/>
  <c r="C2022" i="4"/>
  <c r="D2022" i="4" s="1"/>
  <c r="C2010" i="4"/>
  <c r="D2010" i="4" s="1"/>
  <c r="C1998" i="4"/>
  <c r="D1998" i="4" s="1"/>
  <c r="C1986" i="4"/>
  <c r="D1986" i="4" s="1"/>
  <c r="C1974" i="4"/>
  <c r="D1974" i="4" s="1"/>
  <c r="C1962" i="4"/>
  <c r="D1962" i="4" s="1"/>
  <c r="C1950" i="4"/>
  <c r="D1950" i="4" s="1"/>
  <c r="C1938" i="4"/>
  <c r="D1938" i="4" s="1"/>
  <c r="C1926" i="4"/>
  <c r="D1926" i="4" s="1"/>
  <c r="C1914" i="4"/>
  <c r="D1914" i="4" s="1"/>
  <c r="C1902" i="4"/>
  <c r="D1902" i="4" s="1"/>
  <c r="C1890" i="4"/>
  <c r="D1890" i="4" s="1"/>
  <c r="C1878" i="4"/>
  <c r="D1878" i="4" s="1"/>
  <c r="C1866" i="4"/>
  <c r="D1866" i="4" s="1"/>
  <c r="C1854" i="4"/>
  <c r="D1854" i="4" s="1"/>
  <c r="C1842" i="4"/>
  <c r="D1842" i="4" s="1"/>
  <c r="C1830" i="4"/>
  <c r="D1830" i="4" s="1"/>
  <c r="C1818" i="4"/>
  <c r="D1818" i="4" s="1"/>
  <c r="C1806" i="4"/>
  <c r="D1806" i="4" s="1"/>
  <c r="C1794" i="4"/>
  <c r="D1794" i="4" s="1"/>
  <c r="C1782" i="4"/>
  <c r="D1782" i="4" s="1"/>
  <c r="C1770" i="4"/>
  <c r="D1770" i="4" s="1"/>
  <c r="C1758" i="4"/>
  <c r="D1758" i="4" s="1"/>
  <c r="C1746" i="4"/>
  <c r="D1746" i="4" s="1"/>
  <c r="C1734" i="4"/>
  <c r="D1734" i="4" s="1"/>
  <c r="C1722" i="4"/>
  <c r="D1722" i="4" s="1"/>
  <c r="C1710" i="4"/>
  <c r="D1710" i="4" s="1"/>
  <c r="C1698" i="4"/>
  <c r="D1698" i="4" s="1"/>
  <c r="C1686" i="4"/>
  <c r="D1686" i="4" s="1"/>
  <c r="C1674" i="4"/>
  <c r="D1674" i="4" s="1"/>
  <c r="C1662" i="4"/>
  <c r="D1662" i="4" s="1"/>
  <c r="C1650" i="4"/>
  <c r="D1650" i="4" s="1"/>
  <c r="C1638" i="4"/>
  <c r="D1638" i="4" s="1"/>
  <c r="C1626" i="4"/>
  <c r="D1626" i="4" s="1"/>
  <c r="C1614" i="4"/>
  <c r="D1614" i="4" s="1"/>
  <c r="C1602" i="4"/>
  <c r="D1602" i="4" s="1"/>
  <c r="C1590" i="4"/>
  <c r="D1590" i="4" s="1"/>
  <c r="C1578" i="4"/>
  <c r="D1578" i="4" s="1"/>
  <c r="C1566" i="4"/>
  <c r="D1566" i="4" s="1"/>
  <c r="C1554" i="4"/>
  <c r="D1554" i="4" s="1"/>
  <c r="C1542" i="4"/>
  <c r="D1542" i="4" s="1"/>
  <c r="C1530" i="4"/>
  <c r="D1530" i="4" s="1"/>
  <c r="C1518" i="4"/>
  <c r="D1518" i="4" s="1"/>
  <c r="C1506" i="4"/>
  <c r="D1506" i="4" s="1"/>
  <c r="C1470" i="4"/>
  <c r="D1470" i="4" s="1"/>
  <c r="C2166" i="4"/>
  <c r="D2166" i="4" s="1"/>
  <c r="C2154" i="4"/>
  <c r="D2154" i="4" s="1"/>
  <c r="C2142" i="4"/>
  <c r="D2142" i="4" s="1"/>
  <c r="C2130" i="4"/>
  <c r="D2130" i="4" s="1"/>
  <c r="C2118" i="4"/>
  <c r="D2118" i="4" s="1"/>
  <c r="C2106" i="4"/>
  <c r="D2106" i="4" s="1"/>
  <c r="C2094" i="4"/>
  <c r="D2094" i="4" s="1"/>
  <c r="C2082" i="4"/>
  <c r="D2082" i="4" s="1"/>
  <c r="C1482" i="4"/>
  <c r="D1482" i="4" s="1"/>
  <c r="C4177" i="4"/>
  <c r="D4177" i="4" s="1"/>
  <c r="C4165" i="4"/>
  <c r="D4165" i="4" s="1"/>
  <c r="C4153" i="4"/>
  <c r="D4153" i="4" s="1"/>
  <c r="C4141" i="4"/>
  <c r="D4141" i="4" s="1"/>
  <c r="C4129" i="4"/>
  <c r="D4129" i="4" s="1"/>
  <c r="C4117" i="4"/>
  <c r="D4117" i="4" s="1"/>
  <c r="C4105" i="4"/>
  <c r="D4105" i="4" s="1"/>
  <c r="C4093" i="4"/>
  <c r="D4093" i="4" s="1"/>
  <c r="C4081" i="4"/>
  <c r="D4081" i="4" s="1"/>
  <c r="C4069" i="4"/>
  <c r="D4069" i="4" s="1"/>
  <c r="C4057" i="4"/>
  <c r="D4057" i="4" s="1"/>
  <c r="C4045" i="4"/>
  <c r="D4045" i="4" s="1"/>
  <c r="C4033" i="4"/>
  <c r="D4033" i="4" s="1"/>
  <c r="C4021" i="4"/>
  <c r="D4021" i="4" s="1"/>
  <c r="C4009" i="4"/>
  <c r="D4009" i="4" s="1"/>
  <c r="C3997" i="4"/>
  <c r="D3997" i="4" s="1"/>
  <c r="C3985" i="4"/>
  <c r="D3985" i="4" s="1"/>
  <c r="C3973" i="4"/>
  <c r="D3973" i="4" s="1"/>
  <c r="C3961" i="4"/>
  <c r="D3961" i="4" s="1"/>
  <c r="C3949" i="4"/>
  <c r="D3949" i="4" s="1"/>
  <c r="C3937" i="4"/>
  <c r="D3937" i="4" s="1"/>
  <c r="C3925" i="4"/>
  <c r="D3925" i="4" s="1"/>
  <c r="C3913" i="4"/>
  <c r="D3913" i="4" s="1"/>
  <c r="C3901" i="4"/>
  <c r="D3901" i="4" s="1"/>
  <c r="C3889" i="4"/>
  <c r="D3889" i="4" s="1"/>
  <c r="C3877" i="4"/>
  <c r="D3877" i="4" s="1"/>
  <c r="C3865" i="4"/>
  <c r="D3865" i="4" s="1"/>
  <c r="C3853" i="4"/>
  <c r="D3853" i="4" s="1"/>
  <c r="C3841" i="4"/>
  <c r="D3841" i="4" s="1"/>
  <c r="C3829" i="4"/>
  <c r="D3829" i="4" s="1"/>
  <c r="C3817" i="4"/>
  <c r="D3817" i="4" s="1"/>
  <c r="C3805" i="4"/>
  <c r="D3805" i="4" s="1"/>
  <c r="C3793" i="4"/>
  <c r="D3793" i="4" s="1"/>
  <c r="C3781" i="4"/>
  <c r="D3781" i="4" s="1"/>
  <c r="C3769" i="4"/>
  <c r="D3769" i="4" s="1"/>
  <c r="C3757" i="4"/>
  <c r="D3757" i="4" s="1"/>
  <c r="C3745" i="4"/>
  <c r="D3745" i="4" s="1"/>
  <c r="C3733" i="4"/>
  <c r="D3733" i="4" s="1"/>
  <c r="C3721" i="4"/>
  <c r="D3721" i="4" s="1"/>
  <c r="C3709" i="4"/>
  <c r="D3709" i="4" s="1"/>
  <c r="C3697" i="4"/>
  <c r="D3697" i="4" s="1"/>
  <c r="C3685" i="4"/>
  <c r="D3685" i="4" s="1"/>
  <c r="C3673" i="4"/>
  <c r="D3673" i="4" s="1"/>
  <c r="C3661" i="4"/>
  <c r="D3661" i="4" s="1"/>
  <c r="C3649" i="4"/>
  <c r="D3649" i="4" s="1"/>
  <c r="C3637" i="4"/>
  <c r="D3637" i="4" s="1"/>
  <c r="C3625" i="4"/>
  <c r="D3625" i="4" s="1"/>
  <c r="C3613" i="4"/>
  <c r="D3613" i="4" s="1"/>
  <c r="C3601" i="4"/>
  <c r="D3601" i="4" s="1"/>
  <c r="C3589" i="4"/>
  <c r="D3589" i="4" s="1"/>
  <c r="C3577" i="4"/>
  <c r="D3577" i="4" s="1"/>
  <c r="C3565" i="4"/>
  <c r="D3565" i="4" s="1"/>
  <c r="C3553" i="4"/>
  <c r="D3553" i="4" s="1"/>
  <c r="C3541" i="4"/>
  <c r="D3541" i="4" s="1"/>
  <c r="C3529" i="4"/>
  <c r="D3529" i="4" s="1"/>
  <c r="C3517" i="4"/>
  <c r="D3517" i="4" s="1"/>
  <c r="C3505" i="4"/>
  <c r="D3505" i="4" s="1"/>
  <c r="C3493" i="4"/>
  <c r="D3493" i="4" s="1"/>
  <c r="C3481" i="4"/>
  <c r="D3481" i="4" s="1"/>
  <c r="C3469" i="4"/>
  <c r="D3469" i="4" s="1"/>
  <c r="C3457" i="4"/>
  <c r="D3457" i="4" s="1"/>
  <c r="C3445" i="4"/>
  <c r="D3445" i="4" s="1"/>
  <c r="C3433" i="4"/>
  <c r="D3433" i="4" s="1"/>
  <c r="C3421" i="4"/>
  <c r="D3421" i="4" s="1"/>
  <c r="C3409" i="4"/>
  <c r="D3409" i="4" s="1"/>
  <c r="C3397" i="4"/>
  <c r="D3397" i="4" s="1"/>
  <c r="C3385" i="4"/>
  <c r="D3385" i="4" s="1"/>
  <c r="C3373" i="4"/>
  <c r="D3373" i="4" s="1"/>
  <c r="C3361" i="4"/>
  <c r="D3361" i="4" s="1"/>
  <c r="C3349" i="4"/>
  <c r="D3349" i="4" s="1"/>
  <c r="C3337" i="4"/>
  <c r="D3337" i="4" s="1"/>
  <c r="C3325" i="4"/>
  <c r="D3325" i="4" s="1"/>
  <c r="C3313" i="4"/>
  <c r="D3313" i="4" s="1"/>
  <c r="C3301" i="4"/>
  <c r="D3301" i="4" s="1"/>
  <c r="C3289" i="4"/>
  <c r="D3289" i="4" s="1"/>
  <c r="C3277" i="4"/>
  <c r="D3277" i="4" s="1"/>
  <c r="C3265" i="4"/>
  <c r="D3265" i="4" s="1"/>
  <c r="C3253" i="4"/>
  <c r="D3253" i="4" s="1"/>
  <c r="C3241" i="4"/>
  <c r="D3241" i="4" s="1"/>
  <c r="C3229" i="4"/>
  <c r="D3229" i="4" s="1"/>
  <c r="C3217" i="4"/>
  <c r="D3217" i="4" s="1"/>
  <c r="C3205" i="4"/>
  <c r="D3205" i="4" s="1"/>
  <c r="C3193" i="4"/>
  <c r="D3193" i="4" s="1"/>
  <c r="C3181" i="4"/>
  <c r="D3181" i="4" s="1"/>
  <c r="C3169" i="4"/>
  <c r="D3169" i="4" s="1"/>
  <c r="C3157" i="4"/>
  <c r="D3157" i="4" s="1"/>
  <c r="C3145" i="4"/>
  <c r="D3145" i="4" s="1"/>
  <c r="C3133" i="4"/>
  <c r="D3133" i="4" s="1"/>
  <c r="C3121" i="4"/>
  <c r="D3121" i="4" s="1"/>
  <c r="C3109" i="4"/>
  <c r="D3109" i="4" s="1"/>
  <c r="C3097" i="4"/>
  <c r="D3097" i="4" s="1"/>
  <c r="C3085" i="4"/>
  <c r="D3085" i="4" s="1"/>
  <c r="C3073" i="4"/>
  <c r="D3073" i="4" s="1"/>
  <c r="C3061" i="4"/>
  <c r="D3061" i="4" s="1"/>
  <c r="C3049" i="4"/>
  <c r="D3049" i="4" s="1"/>
  <c r="C3037" i="4"/>
  <c r="D3037" i="4" s="1"/>
  <c r="C3025" i="4"/>
  <c r="D3025" i="4" s="1"/>
  <c r="C3013" i="4"/>
  <c r="D3013" i="4" s="1"/>
  <c r="C3001" i="4"/>
  <c r="D3001" i="4" s="1"/>
  <c r="C2989" i="4"/>
  <c r="D2989" i="4" s="1"/>
  <c r="C2977" i="4"/>
  <c r="D2977" i="4" s="1"/>
  <c r="C2965" i="4"/>
  <c r="D2965" i="4" s="1"/>
  <c r="C2953" i="4"/>
  <c r="D2953" i="4" s="1"/>
  <c r="C2941" i="4"/>
  <c r="D2941" i="4" s="1"/>
  <c r="C2929" i="4"/>
  <c r="D2929" i="4" s="1"/>
  <c r="C2917" i="4"/>
  <c r="D2917" i="4" s="1"/>
  <c r="C2905" i="4"/>
  <c r="D2905" i="4" s="1"/>
  <c r="C2893" i="4"/>
  <c r="D2893" i="4" s="1"/>
  <c r="C2881" i="4"/>
  <c r="D2881" i="4" s="1"/>
  <c r="C2869" i="4"/>
  <c r="D2869" i="4" s="1"/>
  <c r="C2857" i="4"/>
  <c r="D2857" i="4" s="1"/>
  <c r="C2845" i="4"/>
  <c r="D2845" i="4" s="1"/>
  <c r="C2833" i="4"/>
  <c r="D2833" i="4" s="1"/>
  <c r="C2821" i="4"/>
  <c r="D2821" i="4" s="1"/>
  <c r="C2809" i="4"/>
  <c r="D2809" i="4" s="1"/>
  <c r="C2797" i="4"/>
  <c r="D2797" i="4" s="1"/>
  <c r="C2785" i="4"/>
  <c r="D2785" i="4" s="1"/>
  <c r="C2773" i="4"/>
  <c r="D2773" i="4" s="1"/>
  <c r="C2761" i="4"/>
  <c r="D2761" i="4" s="1"/>
  <c r="C2749" i="4"/>
  <c r="D2749" i="4" s="1"/>
  <c r="C2737" i="4"/>
  <c r="D2737" i="4" s="1"/>
  <c r="C2725" i="4"/>
  <c r="D2725" i="4" s="1"/>
  <c r="C2713" i="4"/>
  <c r="D2713" i="4" s="1"/>
  <c r="C2701" i="4"/>
  <c r="D2701" i="4" s="1"/>
  <c r="C2689" i="4"/>
  <c r="D2689" i="4" s="1"/>
  <c r="C2677" i="4"/>
  <c r="D2677" i="4" s="1"/>
  <c r="C2665" i="4"/>
  <c r="D2665" i="4" s="1"/>
  <c r="C2653" i="4"/>
  <c r="D2653" i="4" s="1"/>
  <c r="C2641" i="4"/>
  <c r="D2641" i="4" s="1"/>
  <c r="C2629" i="4"/>
  <c r="D2629" i="4" s="1"/>
  <c r="C2617" i="4"/>
  <c r="D2617" i="4" s="1"/>
  <c r="C2605" i="4"/>
  <c r="D2605" i="4" s="1"/>
  <c r="C2593" i="4"/>
  <c r="D2593" i="4" s="1"/>
  <c r="C2581" i="4"/>
  <c r="D2581" i="4" s="1"/>
  <c r="C2569" i="4"/>
  <c r="D2569" i="4" s="1"/>
  <c r="C2557" i="4"/>
  <c r="D2557" i="4" s="1"/>
  <c r="C2545" i="4"/>
  <c r="D2545" i="4" s="1"/>
  <c r="C2533" i="4"/>
  <c r="D2533" i="4" s="1"/>
  <c r="C2521" i="4"/>
  <c r="D2521" i="4" s="1"/>
  <c r="C2509" i="4"/>
  <c r="D2509" i="4" s="1"/>
  <c r="C2497" i="4"/>
  <c r="D2497" i="4" s="1"/>
  <c r="C2485" i="4"/>
  <c r="D2485" i="4" s="1"/>
  <c r="C2473" i="4"/>
  <c r="D2473" i="4" s="1"/>
  <c r="C2461" i="4"/>
  <c r="D2461" i="4" s="1"/>
  <c r="C2449" i="4"/>
  <c r="D2449" i="4" s="1"/>
  <c r="C2437" i="4"/>
  <c r="D2437" i="4" s="1"/>
  <c r="C2425" i="4"/>
  <c r="D2425" i="4" s="1"/>
  <c r="C2413" i="4"/>
  <c r="D2413" i="4" s="1"/>
  <c r="C2401" i="4"/>
  <c r="D2401" i="4" s="1"/>
  <c r="C2389" i="4"/>
  <c r="D2389" i="4" s="1"/>
  <c r="C2377" i="4"/>
  <c r="D2377" i="4" s="1"/>
  <c r="C2365" i="4"/>
  <c r="D2365" i="4" s="1"/>
  <c r="C2353" i="4"/>
  <c r="D2353" i="4" s="1"/>
  <c r="C2341" i="4"/>
  <c r="D2341" i="4" s="1"/>
  <c r="C2329" i="4"/>
  <c r="D2329" i="4" s="1"/>
  <c r="C2317" i="4"/>
  <c r="D2317" i="4" s="1"/>
  <c r="C2305" i="4"/>
  <c r="D2305" i="4" s="1"/>
  <c r="C2293" i="4"/>
  <c r="D2293" i="4" s="1"/>
  <c r="C2281" i="4"/>
  <c r="D2281" i="4" s="1"/>
  <c r="C2269" i="4"/>
  <c r="D2269" i="4" s="1"/>
  <c r="C2257" i="4"/>
  <c r="D2257" i="4" s="1"/>
  <c r="C2245" i="4"/>
  <c r="D2245" i="4" s="1"/>
  <c r="C2233" i="4"/>
  <c r="D2233" i="4" s="1"/>
  <c r="C2221" i="4"/>
  <c r="D2221" i="4" s="1"/>
  <c r="C2209" i="4"/>
  <c r="D2209" i="4" s="1"/>
  <c r="C2197" i="4"/>
  <c r="D2197" i="4" s="1"/>
  <c r="C2185" i="4"/>
  <c r="D2185" i="4" s="1"/>
  <c r="C2173" i="4"/>
  <c r="D2173" i="4" s="1"/>
  <c r="C2161" i="4"/>
  <c r="D2161" i="4" s="1"/>
  <c r="C2149" i="4"/>
  <c r="D2149" i="4" s="1"/>
  <c r="C552" i="4"/>
  <c r="D552" i="4" s="1"/>
  <c r="C1788" i="4"/>
  <c r="D1788" i="4" s="1"/>
  <c r="C1752" i="4"/>
  <c r="D1752" i="4" s="1"/>
  <c r="C1728" i="4"/>
  <c r="D1728" i="4" s="1"/>
  <c r="C1704" i="4"/>
  <c r="D1704" i="4" s="1"/>
  <c r="C1680" i="4"/>
  <c r="D1680" i="4" s="1"/>
  <c r="C1656" i="4"/>
  <c r="D1656" i="4" s="1"/>
  <c r="C1632" i="4"/>
  <c r="D1632" i="4" s="1"/>
  <c r="C1608" i="4"/>
  <c r="D1608" i="4" s="1"/>
  <c r="C1584" i="4"/>
  <c r="D1584" i="4" s="1"/>
  <c r="C1560" i="4"/>
  <c r="D1560" i="4" s="1"/>
  <c r="C1536" i="4"/>
  <c r="D1536" i="4" s="1"/>
  <c r="C1512" i="4"/>
  <c r="D1512" i="4" s="1"/>
  <c r="C1488" i="4"/>
  <c r="D1488" i="4" s="1"/>
  <c r="C1452" i="4"/>
  <c r="D1452" i="4" s="1"/>
  <c r="C1428" i="4"/>
  <c r="D1428" i="4" s="1"/>
  <c r="C1404" i="4"/>
  <c r="D1404" i="4" s="1"/>
  <c r="C1380" i="4"/>
  <c r="D1380" i="4" s="1"/>
  <c r="C1356" i="4"/>
  <c r="D1356" i="4" s="1"/>
  <c r="C1332" i="4"/>
  <c r="D1332" i="4" s="1"/>
  <c r="C1308" i="4"/>
  <c r="D1308" i="4" s="1"/>
  <c r="C1284" i="4"/>
  <c r="D1284" i="4" s="1"/>
  <c r="C1260" i="4"/>
  <c r="D1260" i="4" s="1"/>
  <c r="C1236" i="4"/>
  <c r="D1236" i="4" s="1"/>
  <c r="C1200" i="4"/>
  <c r="D1200" i="4" s="1"/>
  <c r="C1176" i="4"/>
  <c r="D1176" i="4" s="1"/>
  <c r="C1152" i="4"/>
  <c r="D1152" i="4" s="1"/>
  <c r="C1128" i="4"/>
  <c r="D1128" i="4" s="1"/>
  <c r="C1092" i="4"/>
  <c r="D1092" i="4" s="1"/>
  <c r="C1068" i="4"/>
  <c r="D1068" i="4" s="1"/>
  <c r="C1044" i="4"/>
  <c r="D1044" i="4" s="1"/>
  <c r="C1020" i="4"/>
  <c r="D1020" i="4" s="1"/>
  <c r="C996" i="4"/>
  <c r="D996" i="4" s="1"/>
  <c r="C972" i="4"/>
  <c r="D972" i="4" s="1"/>
  <c r="C948" i="4"/>
  <c r="D948" i="4" s="1"/>
  <c r="C924" i="4"/>
  <c r="D924" i="4" s="1"/>
  <c r="C900" i="4"/>
  <c r="D900" i="4" s="1"/>
  <c r="C876" i="4"/>
  <c r="D876" i="4" s="1"/>
  <c r="C852" i="4"/>
  <c r="D852" i="4" s="1"/>
  <c r="C828" i="4"/>
  <c r="D828" i="4" s="1"/>
  <c r="C804" i="4"/>
  <c r="D804" i="4" s="1"/>
  <c r="C780" i="4"/>
  <c r="D780" i="4" s="1"/>
  <c r="C756" i="4"/>
  <c r="D756" i="4" s="1"/>
  <c r="C732" i="4"/>
  <c r="D732" i="4" s="1"/>
  <c r="C708" i="4"/>
  <c r="D708" i="4" s="1"/>
  <c r="C684" i="4"/>
  <c r="D684" i="4" s="1"/>
  <c r="C648" i="4"/>
  <c r="D648" i="4" s="1"/>
  <c r="C636" i="4"/>
  <c r="D636" i="4" s="1"/>
  <c r="C624" i="4"/>
  <c r="D624" i="4" s="1"/>
  <c r="C612" i="4"/>
  <c r="D612" i="4" s="1"/>
  <c r="C600" i="4"/>
  <c r="D600" i="4" s="1"/>
  <c r="C588" i="4"/>
  <c r="D588" i="4" s="1"/>
  <c r="C576" i="4"/>
  <c r="D576" i="4" s="1"/>
  <c r="C5003" i="4"/>
  <c r="D5003" i="4" s="1"/>
  <c r="C4979" i="4"/>
  <c r="D4979" i="4" s="1"/>
  <c r="C4955" i="4"/>
  <c r="D4955" i="4" s="1"/>
  <c r="C4931" i="4"/>
  <c r="D4931" i="4" s="1"/>
  <c r="C4907" i="4"/>
  <c r="D4907" i="4" s="1"/>
  <c r="C4883" i="4"/>
  <c r="D4883" i="4" s="1"/>
  <c r="C4859" i="4"/>
  <c r="D4859" i="4" s="1"/>
  <c r="C4835" i="4"/>
  <c r="D4835" i="4" s="1"/>
  <c r="C4811" i="4"/>
  <c r="D4811" i="4" s="1"/>
  <c r="C4787" i="4"/>
  <c r="D4787" i="4" s="1"/>
  <c r="C4763" i="4"/>
  <c r="D4763" i="4" s="1"/>
  <c r="C4739" i="4"/>
  <c r="D4739" i="4" s="1"/>
  <c r="C4715" i="4"/>
  <c r="D4715" i="4" s="1"/>
  <c r="C4691" i="4"/>
  <c r="D4691" i="4" s="1"/>
  <c r="C4667" i="4"/>
  <c r="D4667" i="4" s="1"/>
  <c r="C4619" i="4"/>
  <c r="D4619" i="4" s="1"/>
  <c r="C4990" i="4"/>
  <c r="D4990" i="4" s="1"/>
  <c r="C4966" i="4"/>
  <c r="D4966" i="4" s="1"/>
  <c r="C4942" i="4"/>
  <c r="D4942" i="4" s="1"/>
  <c r="C4918" i="4"/>
  <c r="D4918" i="4" s="1"/>
  <c r="C4882" i="4"/>
  <c r="D4882" i="4" s="1"/>
  <c r="C4858" i="4"/>
  <c r="D4858" i="4" s="1"/>
  <c r="C4798" i="4"/>
  <c r="D4798" i="4" s="1"/>
  <c r="C4654" i="4"/>
  <c r="D4654" i="4" s="1"/>
  <c r="C1776" i="4"/>
  <c r="D1776" i="4" s="1"/>
  <c r="C1740" i="4"/>
  <c r="D1740" i="4" s="1"/>
  <c r="C1716" i="4"/>
  <c r="D1716" i="4" s="1"/>
  <c r="C1692" i="4"/>
  <c r="D1692" i="4" s="1"/>
  <c r="C1668" i="4"/>
  <c r="D1668" i="4" s="1"/>
  <c r="C1644" i="4"/>
  <c r="D1644" i="4" s="1"/>
  <c r="C1620" i="4"/>
  <c r="D1620" i="4" s="1"/>
  <c r="C1596" i="4"/>
  <c r="D1596" i="4" s="1"/>
  <c r="C1572" i="4"/>
  <c r="D1572" i="4" s="1"/>
  <c r="C1548" i="4"/>
  <c r="D1548" i="4" s="1"/>
  <c r="C1524" i="4"/>
  <c r="D1524" i="4" s="1"/>
  <c r="C1500" i="4"/>
  <c r="D1500" i="4" s="1"/>
  <c r="C1476" i="4"/>
  <c r="D1476" i="4" s="1"/>
  <c r="C1440" i="4"/>
  <c r="D1440" i="4" s="1"/>
  <c r="C1416" i="4"/>
  <c r="D1416" i="4" s="1"/>
  <c r="C1392" i="4"/>
  <c r="D1392" i="4" s="1"/>
  <c r="C1368" i="4"/>
  <c r="D1368" i="4" s="1"/>
  <c r="C1344" i="4"/>
  <c r="D1344" i="4" s="1"/>
  <c r="C1320" i="4"/>
  <c r="D1320" i="4" s="1"/>
  <c r="C1296" i="4"/>
  <c r="D1296" i="4" s="1"/>
  <c r="C1272" i="4"/>
  <c r="D1272" i="4" s="1"/>
  <c r="C1248" i="4"/>
  <c r="D1248" i="4" s="1"/>
  <c r="C1224" i="4"/>
  <c r="D1224" i="4" s="1"/>
  <c r="C1212" i="4"/>
  <c r="D1212" i="4" s="1"/>
  <c r="C1188" i="4"/>
  <c r="D1188" i="4" s="1"/>
  <c r="C1140" i="4"/>
  <c r="D1140" i="4" s="1"/>
  <c r="C1116" i="4"/>
  <c r="D1116" i="4" s="1"/>
  <c r="C1104" i="4"/>
  <c r="D1104" i="4" s="1"/>
  <c r="C1080" i="4"/>
  <c r="D1080" i="4" s="1"/>
  <c r="C1056" i="4"/>
  <c r="D1056" i="4" s="1"/>
  <c r="C1032" i="4"/>
  <c r="D1032" i="4" s="1"/>
  <c r="C1008" i="4"/>
  <c r="D1008" i="4" s="1"/>
  <c r="C984" i="4"/>
  <c r="D984" i="4" s="1"/>
  <c r="C960" i="4"/>
  <c r="D960" i="4" s="1"/>
  <c r="C936" i="4"/>
  <c r="D936" i="4" s="1"/>
  <c r="C912" i="4"/>
  <c r="D912" i="4" s="1"/>
  <c r="C888" i="4"/>
  <c r="D888" i="4" s="1"/>
  <c r="C864" i="4"/>
  <c r="D864" i="4" s="1"/>
  <c r="C840" i="4"/>
  <c r="D840" i="4" s="1"/>
  <c r="C816" i="4"/>
  <c r="D816" i="4" s="1"/>
  <c r="C792" i="4"/>
  <c r="D792" i="4" s="1"/>
  <c r="C768" i="4"/>
  <c r="D768" i="4" s="1"/>
  <c r="C744" i="4"/>
  <c r="D744" i="4" s="1"/>
  <c r="C720" i="4"/>
  <c r="D720" i="4" s="1"/>
  <c r="C696" i="4"/>
  <c r="D696" i="4" s="1"/>
  <c r="C672" i="4"/>
  <c r="D672" i="4" s="1"/>
  <c r="C564" i="4"/>
  <c r="D564" i="4" s="1"/>
  <c r="C4991" i="4"/>
  <c r="D4991" i="4" s="1"/>
  <c r="C4967" i="4"/>
  <c r="D4967" i="4" s="1"/>
  <c r="C4943" i="4"/>
  <c r="D4943" i="4" s="1"/>
  <c r="C4919" i="4"/>
  <c r="D4919" i="4" s="1"/>
  <c r="C4895" i="4"/>
  <c r="D4895" i="4" s="1"/>
  <c r="C4871" i="4"/>
  <c r="D4871" i="4" s="1"/>
  <c r="C4847" i="4"/>
  <c r="D4847" i="4" s="1"/>
  <c r="C4823" i="4"/>
  <c r="D4823" i="4" s="1"/>
  <c r="C4799" i="4"/>
  <c r="D4799" i="4" s="1"/>
  <c r="C4775" i="4"/>
  <c r="D4775" i="4" s="1"/>
  <c r="C4751" i="4"/>
  <c r="D4751" i="4" s="1"/>
  <c r="C4727" i="4"/>
  <c r="D4727" i="4" s="1"/>
  <c r="C4703" i="4"/>
  <c r="D4703" i="4" s="1"/>
  <c r="C4679" i="4"/>
  <c r="D4679" i="4" s="1"/>
  <c r="C4655" i="4"/>
  <c r="D4655" i="4" s="1"/>
  <c r="C4643" i="4"/>
  <c r="D4643" i="4" s="1"/>
  <c r="C4631" i="4"/>
  <c r="D4631" i="4" s="1"/>
  <c r="C4607" i="4"/>
  <c r="D4607" i="4" s="1"/>
  <c r="C5002" i="4"/>
  <c r="D5002" i="4" s="1"/>
  <c r="C4978" i="4"/>
  <c r="D4978" i="4" s="1"/>
  <c r="C4954" i="4"/>
  <c r="D4954" i="4" s="1"/>
  <c r="C4930" i="4"/>
  <c r="D4930" i="4" s="1"/>
  <c r="C4906" i="4"/>
  <c r="D4906" i="4" s="1"/>
  <c r="C4894" i="4"/>
  <c r="D4894" i="4" s="1"/>
  <c r="C4870" i="4"/>
  <c r="D4870" i="4" s="1"/>
  <c r="C4846" i="4"/>
  <c r="D4846" i="4" s="1"/>
  <c r="C4834" i="4"/>
  <c r="D4834" i="4" s="1"/>
  <c r="C4822" i="4"/>
  <c r="D4822" i="4" s="1"/>
  <c r="C4810" i="4"/>
  <c r="D4810" i="4" s="1"/>
  <c r="C4786" i="4"/>
  <c r="D4786" i="4" s="1"/>
  <c r="C4774" i="4"/>
  <c r="D4774" i="4" s="1"/>
  <c r="C4762" i="4"/>
  <c r="D4762" i="4" s="1"/>
  <c r="C4750" i="4"/>
  <c r="D4750" i="4" s="1"/>
  <c r="C4738" i="4"/>
  <c r="D4738" i="4" s="1"/>
  <c r="C4726" i="4"/>
  <c r="D4726" i="4" s="1"/>
  <c r="C4714" i="4"/>
  <c r="D4714" i="4" s="1"/>
  <c r="C4702" i="4"/>
  <c r="D4702" i="4" s="1"/>
  <c r="C4690" i="4"/>
  <c r="D4690" i="4" s="1"/>
  <c r="C4678" i="4"/>
  <c r="D4678" i="4" s="1"/>
  <c r="C4666" i="4"/>
  <c r="D4666" i="4" s="1"/>
  <c r="C1458" i="4"/>
  <c r="D1458" i="4" s="1"/>
  <c r="C1446" i="4"/>
  <c r="D1446" i="4" s="1"/>
  <c r="C1434" i="4"/>
  <c r="D1434" i="4" s="1"/>
  <c r="C1422" i="4"/>
  <c r="D1422" i="4" s="1"/>
  <c r="C1410" i="4"/>
  <c r="D1410" i="4" s="1"/>
  <c r="C1398" i="4"/>
  <c r="D1398" i="4" s="1"/>
  <c r="C1386" i="4"/>
  <c r="D1386" i="4" s="1"/>
  <c r="C1362" i="4"/>
  <c r="D1362" i="4" s="1"/>
  <c r="C1350" i="4"/>
  <c r="D1350" i="4" s="1"/>
  <c r="C1338" i="4"/>
  <c r="D1338" i="4" s="1"/>
  <c r="C1326" i="4"/>
  <c r="D1326" i="4" s="1"/>
  <c r="C1314" i="4"/>
  <c r="D1314" i="4" s="1"/>
  <c r="C1302" i="4"/>
  <c r="D1302" i="4" s="1"/>
  <c r="C1290" i="4"/>
  <c r="D1290" i="4" s="1"/>
  <c r="C1278" i="4"/>
  <c r="D1278" i="4" s="1"/>
  <c r="C1266" i="4"/>
  <c r="D1266" i="4" s="1"/>
  <c r="C1254" i="4"/>
  <c r="D1254" i="4" s="1"/>
  <c r="C1242" i="4"/>
  <c r="D1242" i="4" s="1"/>
  <c r="C1230" i="4"/>
  <c r="D1230" i="4" s="1"/>
  <c r="C1218" i="4"/>
  <c r="D1218" i="4" s="1"/>
  <c r="C1206" i="4"/>
  <c r="D1206" i="4" s="1"/>
  <c r="C1194" i="4"/>
  <c r="D1194" i="4" s="1"/>
  <c r="C1182" i="4"/>
  <c r="D1182" i="4" s="1"/>
  <c r="C1170" i="4"/>
  <c r="D1170" i="4" s="1"/>
  <c r="C1158" i="4"/>
  <c r="D1158" i="4" s="1"/>
  <c r="C1146" i="4"/>
  <c r="D1146" i="4" s="1"/>
  <c r="C1134" i="4"/>
  <c r="D1134" i="4" s="1"/>
  <c r="C1122" i="4"/>
  <c r="D1122" i="4" s="1"/>
  <c r="C1110" i="4"/>
  <c r="D1110" i="4" s="1"/>
  <c r="C1098" i="4"/>
  <c r="D1098" i="4" s="1"/>
  <c r="C1086" i="4"/>
  <c r="D1086" i="4" s="1"/>
  <c r="C1074" i="4"/>
  <c r="D1074" i="4" s="1"/>
  <c r="C1062" i="4"/>
  <c r="D1062" i="4" s="1"/>
  <c r="C1050" i="4"/>
  <c r="D1050" i="4" s="1"/>
  <c r="C1038" i="4"/>
  <c r="D1038" i="4" s="1"/>
  <c r="C1026" i="4"/>
  <c r="D1026" i="4" s="1"/>
  <c r="C1002" i="4"/>
  <c r="D1002" i="4" s="1"/>
  <c r="C990" i="4"/>
  <c r="D990" i="4" s="1"/>
  <c r="C978" i="4"/>
  <c r="D978" i="4" s="1"/>
  <c r="C966" i="4"/>
  <c r="D966" i="4" s="1"/>
  <c r="C954" i="4"/>
  <c r="D954" i="4" s="1"/>
  <c r="C942" i="4"/>
  <c r="D942" i="4" s="1"/>
  <c r="C930" i="4"/>
  <c r="D930" i="4" s="1"/>
  <c r="C918" i="4"/>
  <c r="D918" i="4" s="1"/>
  <c r="C906" i="4"/>
  <c r="D906" i="4" s="1"/>
  <c r="C894" i="4"/>
  <c r="D894" i="4" s="1"/>
  <c r="C882" i="4"/>
  <c r="D882" i="4" s="1"/>
  <c r="C870" i="4"/>
  <c r="D870" i="4" s="1"/>
  <c r="C858" i="4"/>
  <c r="D858" i="4" s="1"/>
  <c r="C846" i="4"/>
  <c r="D846" i="4" s="1"/>
  <c r="C834" i="4"/>
  <c r="D834" i="4" s="1"/>
  <c r="C822" i="4"/>
  <c r="D822" i="4" s="1"/>
  <c r="C810" i="4"/>
  <c r="D810" i="4" s="1"/>
  <c r="C5009" i="4"/>
  <c r="D5009" i="4" s="1"/>
  <c r="C4997" i="4"/>
  <c r="D4997" i="4" s="1"/>
  <c r="C4985" i="4"/>
  <c r="D4985" i="4" s="1"/>
  <c r="C4973" i="4"/>
  <c r="D4973" i="4" s="1"/>
  <c r="C4961" i="4"/>
  <c r="D4961" i="4" s="1"/>
  <c r="C4949" i="4"/>
  <c r="D4949" i="4" s="1"/>
  <c r="C4937" i="4"/>
  <c r="D4937" i="4" s="1"/>
  <c r="C4925" i="4"/>
  <c r="D4925" i="4" s="1"/>
  <c r="C4913" i="4"/>
  <c r="D4913" i="4" s="1"/>
  <c r="C4901" i="4"/>
  <c r="D4901" i="4" s="1"/>
  <c r="C4889" i="4"/>
  <c r="D4889" i="4" s="1"/>
  <c r="C4877" i="4"/>
  <c r="D4877" i="4" s="1"/>
  <c r="C4865" i="4"/>
  <c r="D4865" i="4" s="1"/>
  <c r="C4853" i="4"/>
  <c r="D4853" i="4" s="1"/>
  <c r="C4841" i="4"/>
  <c r="D4841" i="4" s="1"/>
  <c r="C4829" i="4"/>
  <c r="D4829" i="4" s="1"/>
  <c r="C4817" i="4"/>
  <c r="D4817" i="4" s="1"/>
  <c r="C4805" i="4"/>
  <c r="D4805" i="4" s="1"/>
  <c r="C4793" i="4"/>
  <c r="D4793" i="4" s="1"/>
  <c r="C4781" i="4"/>
  <c r="D4781" i="4" s="1"/>
  <c r="C4769" i="4"/>
  <c r="D4769" i="4" s="1"/>
  <c r="C4757" i="4"/>
  <c r="D4757" i="4" s="1"/>
  <c r="C4745" i="4"/>
  <c r="D4745" i="4" s="1"/>
  <c r="C4733" i="4"/>
  <c r="D4733" i="4" s="1"/>
  <c r="C4721" i="4"/>
  <c r="D4721" i="4" s="1"/>
  <c r="C4709" i="4"/>
  <c r="D4709" i="4" s="1"/>
  <c r="C4697" i="4"/>
  <c r="D4697" i="4" s="1"/>
  <c r="C4685" i="4"/>
  <c r="D4685" i="4" s="1"/>
  <c r="C4673" i="4"/>
  <c r="D4673" i="4" s="1"/>
  <c r="C4661" i="4"/>
  <c r="D4661" i="4" s="1"/>
  <c r="C4649" i="4"/>
  <c r="D4649" i="4" s="1"/>
  <c r="C4637" i="4"/>
  <c r="D4637" i="4" s="1"/>
  <c r="C4625" i="4"/>
  <c r="D4625" i="4" s="1"/>
  <c r="C4613" i="4"/>
  <c r="D4613" i="4" s="1"/>
  <c r="C4601" i="4"/>
  <c r="D4601" i="4" s="1"/>
  <c r="C4589" i="4"/>
  <c r="D4589" i="4" s="1"/>
  <c r="C4577" i="4"/>
  <c r="D4577" i="4" s="1"/>
  <c r="C4565" i="4"/>
  <c r="D4565" i="4" s="1"/>
  <c r="C4553" i="4"/>
  <c r="D4553" i="4" s="1"/>
  <c r="C4541" i="4"/>
  <c r="D4541" i="4" s="1"/>
  <c r="C4529" i="4"/>
  <c r="D4529" i="4" s="1"/>
  <c r="C4517" i="4"/>
  <c r="D4517" i="4" s="1"/>
  <c r="C4505" i="4"/>
  <c r="D4505" i="4" s="1"/>
  <c r="C4493" i="4"/>
  <c r="D4493" i="4" s="1"/>
  <c r="C4481" i="4"/>
  <c r="D4481" i="4" s="1"/>
  <c r="C4469" i="4"/>
  <c r="D4469" i="4" s="1"/>
  <c r="C4457" i="4"/>
  <c r="D4457" i="4" s="1"/>
  <c r="C4445" i="4"/>
  <c r="D4445" i="4" s="1"/>
  <c r="C4433" i="4"/>
  <c r="D4433" i="4" s="1"/>
  <c r="C4421" i="4"/>
  <c r="D4421" i="4" s="1"/>
  <c r="C4409" i="4"/>
  <c r="D4409" i="4" s="1"/>
  <c r="C4397" i="4"/>
  <c r="D4397" i="4" s="1"/>
  <c r="C4385" i="4"/>
  <c r="D4385" i="4" s="1"/>
  <c r="C4373" i="4"/>
  <c r="D4373" i="4" s="1"/>
  <c r="C4361" i="4"/>
  <c r="D4361" i="4" s="1"/>
  <c r="C4349" i="4"/>
  <c r="D4349" i="4" s="1"/>
  <c r="C4337" i="4"/>
  <c r="D4337" i="4" s="1"/>
  <c r="C4325" i="4"/>
  <c r="D4325" i="4" s="1"/>
  <c r="C4313" i="4"/>
  <c r="D4313" i="4" s="1"/>
  <c r="C4301" i="4"/>
  <c r="D4301" i="4" s="1"/>
  <c r="C4289" i="4"/>
  <c r="D4289" i="4" s="1"/>
  <c r="C4277" i="4"/>
  <c r="D4277" i="4" s="1"/>
  <c r="C4265" i="4"/>
  <c r="D4265" i="4" s="1"/>
  <c r="C4253" i="4"/>
  <c r="D4253" i="4" s="1"/>
  <c r="C4241" i="4"/>
  <c r="D4241" i="4" s="1"/>
  <c r="C4229" i="4"/>
  <c r="D4229" i="4" s="1"/>
  <c r="C4217" i="4"/>
  <c r="D4217" i="4" s="1"/>
  <c r="C4205" i="4"/>
  <c r="D4205" i="4" s="1"/>
  <c r="C4193" i="4"/>
  <c r="D4193" i="4" s="1"/>
  <c r="C4181" i="4"/>
  <c r="D4181" i="4" s="1"/>
  <c r="C4169" i="4"/>
  <c r="D4169" i="4" s="1"/>
  <c r="C4157" i="4"/>
  <c r="D4157" i="4" s="1"/>
  <c r="C4145" i="4"/>
  <c r="D4145" i="4" s="1"/>
  <c r="C4133" i="4"/>
  <c r="D4133" i="4" s="1"/>
  <c r="C4121" i="4"/>
  <c r="D4121" i="4" s="1"/>
  <c r="C4109" i="4"/>
  <c r="D4109" i="4" s="1"/>
  <c r="C4097" i="4"/>
  <c r="D4097" i="4" s="1"/>
  <c r="C4085" i="4"/>
  <c r="D4085" i="4" s="1"/>
  <c r="C4073" i="4"/>
  <c r="D4073" i="4" s="1"/>
  <c r="C4061" i="4"/>
  <c r="D4061" i="4" s="1"/>
  <c r="C4049" i="4"/>
  <c r="D4049" i="4" s="1"/>
  <c r="C4037" i="4"/>
  <c r="D4037" i="4" s="1"/>
  <c r="C4025" i="4"/>
  <c r="D4025" i="4" s="1"/>
  <c r="C4001" i="4"/>
  <c r="D4001" i="4" s="1"/>
  <c r="C3989" i="4"/>
  <c r="D3989" i="4" s="1"/>
  <c r="C3977" i="4"/>
  <c r="D3977" i="4" s="1"/>
  <c r="C3965" i="4"/>
  <c r="D3965" i="4" s="1"/>
  <c r="C3953" i="4"/>
  <c r="D3953" i="4" s="1"/>
  <c r="C3941" i="4"/>
  <c r="D3941" i="4" s="1"/>
  <c r="C3929" i="4"/>
  <c r="D3929" i="4" s="1"/>
  <c r="C3917" i="4"/>
  <c r="D3917" i="4" s="1"/>
  <c r="C3905" i="4"/>
  <c r="D3905" i="4" s="1"/>
  <c r="C3893" i="4"/>
  <c r="D3893" i="4" s="1"/>
  <c r="C3881" i="4"/>
  <c r="D3881" i="4" s="1"/>
  <c r="C3869" i="4"/>
  <c r="D3869" i="4" s="1"/>
  <c r="C3857" i="4"/>
  <c r="D3857" i="4" s="1"/>
  <c r="C3845" i="4"/>
  <c r="D3845" i="4" s="1"/>
  <c r="C3833" i="4"/>
  <c r="D3833" i="4" s="1"/>
  <c r="C3821" i="4"/>
  <c r="D3821" i="4" s="1"/>
  <c r="C3809" i="4"/>
  <c r="D3809" i="4" s="1"/>
  <c r="C3797" i="4"/>
  <c r="D3797" i="4" s="1"/>
  <c r="C3785" i="4"/>
  <c r="D3785" i="4" s="1"/>
  <c r="C3773" i="4"/>
  <c r="D3773" i="4" s="1"/>
  <c r="C3761" i="4"/>
  <c r="D3761" i="4" s="1"/>
  <c r="C3749" i="4"/>
  <c r="D3749" i="4" s="1"/>
  <c r="C3737" i="4"/>
  <c r="D3737" i="4" s="1"/>
  <c r="C3725" i="4"/>
  <c r="D3725" i="4" s="1"/>
  <c r="C3713" i="4"/>
  <c r="D3713" i="4" s="1"/>
  <c r="C3701" i="4"/>
  <c r="D3701" i="4" s="1"/>
  <c r="C3689" i="4"/>
  <c r="D3689" i="4" s="1"/>
  <c r="C3677" i="4"/>
  <c r="D3677" i="4" s="1"/>
  <c r="C3665" i="4"/>
  <c r="D3665" i="4" s="1"/>
  <c r="C3653" i="4"/>
  <c r="D3653" i="4" s="1"/>
  <c r="C3641" i="4"/>
  <c r="D3641" i="4" s="1"/>
  <c r="C3629" i="4"/>
  <c r="D3629" i="4" s="1"/>
  <c r="C3617" i="4"/>
  <c r="D3617" i="4" s="1"/>
  <c r="C3605" i="4"/>
  <c r="D3605" i="4" s="1"/>
  <c r="C3593" i="4"/>
  <c r="D3593" i="4" s="1"/>
  <c r="C3581" i="4"/>
  <c r="D3581" i="4" s="1"/>
  <c r="C3569" i="4"/>
  <c r="D3569" i="4" s="1"/>
  <c r="C3557" i="4"/>
  <c r="D3557" i="4" s="1"/>
  <c r="C3545" i="4"/>
  <c r="D3545" i="4" s="1"/>
  <c r="C3533" i="4"/>
  <c r="D3533" i="4" s="1"/>
  <c r="C3521" i="4"/>
  <c r="D3521" i="4" s="1"/>
  <c r="C3509" i="4"/>
  <c r="D3509" i="4" s="1"/>
  <c r="C3497" i="4"/>
  <c r="D3497" i="4" s="1"/>
  <c r="C3485" i="4"/>
  <c r="D3485" i="4" s="1"/>
  <c r="C3473" i="4"/>
  <c r="D3473" i="4" s="1"/>
  <c r="C3461" i="4"/>
  <c r="D3461" i="4" s="1"/>
  <c r="C3449" i="4"/>
  <c r="D3449" i="4" s="1"/>
  <c r="C3437" i="4"/>
  <c r="D3437" i="4" s="1"/>
  <c r="C3425" i="4"/>
  <c r="D3425" i="4" s="1"/>
  <c r="C3413" i="4"/>
  <c r="D3413" i="4" s="1"/>
  <c r="C3401" i="4"/>
  <c r="D3401" i="4" s="1"/>
  <c r="C4583" i="4"/>
  <c r="D4583" i="4" s="1"/>
  <c r="C4571" i="4"/>
  <c r="D4571" i="4" s="1"/>
  <c r="C4559" i="4"/>
  <c r="D4559" i="4" s="1"/>
  <c r="C4547" i="4"/>
  <c r="D4547" i="4" s="1"/>
  <c r="C4535" i="4"/>
  <c r="D4535" i="4" s="1"/>
  <c r="C4523" i="4"/>
  <c r="D4523" i="4" s="1"/>
  <c r="C4511" i="4"/>
  <c r="D4511" i="4" s="1"/>
  <c r="C4499" i="4"/>
  <c r="D4499" i="4" s="1"/>
  <c r="C4487" i="4"/>
  <c r="D4487" i="4" s="1"/>
  <c r="C4475" i="4"/>
  <c r="D4475" i="4" s="1"/>
  <c r="C4463" i="4"/>
  <c r="D4463" i="4" s="1"/>
  <c r="C4451" i="4"/>
  <c r="D4451" i="4" s="1"/>
  <c r="C4439" i="4"/>
  <c r="D4439" i="4" s="1"/>
  <c r="C4427" i="4"/>
  <c r="D4427" i="4" s="1"/>
  <c r="C4415" i="4"/>
  <c r="D4415" i="4" s="1"/>
  <c r="C4403" i="4"/>
  <c r="D4403" i="4" s="1"/>
  <c r="C4391" i="4"/>
  <c r="D4391" i="4" s="1"/>
  <c r="C4379" i="4"/>
  <c r="D4379" i="4" s="1"/>
  <c r="C4367" i="4"/>
  <c r="D4367" i="4" s="1"/>
  <c r="C4355" i="4"/>
  <c r="D4355" i="4" s="1"/>
  <c r="C4343" i="4"/>
  <c r="D4343" i="4" s="1"/>
  <c r="C4331" i="4"/>
  <c r="D4331" i="4" s="1"/>
  <c r="C4319" i="4"/>
  <c r="D4319" i="4" s="1"/>
  <c r="C4307" i="4"/>
  <c r="D4307" i="4" s="1"/>
  <c r="C4295" i="4"/>
  <c r="D4295" i="4" s="1"/>
  <c r="C4283" i="4"/>
  <c r="D4283" i="4" s="1"/>
  <c r="C4271" i="4"/>
  <c r="D4271" i="4" s="1"/>
  <c r="C4259" i="4"/>
  <c r="D4259" i="4" s="1"/>
  <c r="C4247" i="4"/>
  <c r="D4247" i="4" s="1"/>
  <c r="C4235" i="4"/>
  <c r="D4235" i="4" s="1"/>
  <c r="C4223" i="4"/>
  <c r="D4223" i="4" s="1"/>
  <c r="C4211" i="4"/>
  <c r="D4211" i="4" s="1"/>
  <c r="C4199" i="4"/>
  <c r="D4199" i="4" s="1"/>
  <c r="C4187" i="4"/>
  <c r="D4187" i="4" s="1"/>
  <c r="C4175" i="4"/>
  <c r="D4175" i="4" s="1"/>
  <c r="C4163" i="4"/>
  <c r="D4163" i="4" s="1"/>
  <c r="C4151" i="4"/>
  <c r="D4151" i="4" s="1"/>
  <c r="C4139" i="4"/>
  <c r="D4139" i="4" s="1"/>
  <c r="C4127" i="4"/>
  <c r="D4127" i="4" s="1"/>
  <c r="C4115" i="4"/>
  <c r="D4115" i="4" s="1"/>
  <c r="C4103" i="4"/>
  <c r="D4103" i="4" s="1"/>
  <c r="C4091" i="4"/>
  <c r="D4091" i="4" s="1"/>
  <c r="C4079" i="4"/>
  <c r="D4079" i="4" s="1"/>
  <c r="C4067" i="4"/>
  <c r="D4067" i="4" s="1"/>
  <c r="C4055" i="4"/>
  <c r="D4055" i="4" s="1"/>
  <c r="C4043" i="4"/>
  <c r="D4043" i="4" s="1"/>
  <c r="C4031" i="4"/>
  <c r="D4031" i="4" s="1"/>
  <c r="C4019" i="4"/>
  <c r="D4019" i="4" s="1"/>
  <c r="C4007" i="4"/>
  <c r="D4007" i="4" s="1"/>
  <c r="C3995" i="4"/>
  <c r="D3995" i="4" s="1"/>
  <c r="C3983" i="4"/>
  <c r="D3983" i="4" s="1"/>
  <c r="C3971" i="4"/>
  <c r="D3971" i="4" s="1"/>
  <c r="C3959" i="4"/>
  <c r="D3959" i="4" s="1"/>
  <c r="C3947" i="4"/>
  <c r="D3947" i="4" s="1"/>
  <c r="C3935" i="4"/>
  <c r="D3935" i="4" s="1"/>
  <c r="C3923" i="4"/>
  <c r="D3923" i="4" s="1"/>
  <c r="C3911" i="4"/>
  <c r="D3911" i="4" s="1"/>
  <c r="C3899" i="4"/>
  <c r="D3899" i="4" s="1"/>
  <c r="C3887" i="4"/>
  <c r="D3887" i="4" s="1"/>
  <c r="C3875" i="4"/>
  <c r="D3875" i="4" s="1"/>
  <c r="C3863" i="4"/>
  <c r="D3863" i="4" s="1"/>
  <c r="C3851" i="4"/>
  <c r="D3851" i="4" s="1"/>
  <c r="C3839" i="4"/>
  <c r="D3839" i="4" s="1"/>
  <c r="C3827" i="4"/>
  <c r="D3827" i="4" s="1"/>
  <c r="C3815" i="4"/>
  <c r="D3815" i="4" s="1"/>
  <c r="C3803" i="4"/>
  <c r="D3803" i="4" s="1"/>
  <c r="C3791" i="4"/>
  <c r="D3791" i="4" s="1"/>
  <c r="C3779" i="4"/>
  <c r="D3779" i="4" s="1"/>
  <c r="C3767" i="4"/>
  <c r="D3767" i="4" s="1"/>
  <c r="C3755" i="4"/>
  <c r="D3755" i="4" s="1"/>
  <c r="C3743" i="4"/>
  <c r="D3743" i="4" s="1"/>
  <c r="C3731" i="4"/>
  <c r="D3731" i="4" s="1"/>
  <c r="C3719" i="4"/>
  <c r="D3719" i="4" s="1"/>
  <c r="C3707" i="4"/>
  <c r="D3707" i="4" s="1"/>
  <c r="C3695" i="4"/>
  <c r="D3695" i="4" s="1"/>
  <c r="C3683" i="4"/>
  <c r="D3683" i="4" s="1"/>
  <c r="C3671" i="4"/>
  <c r="D3671" i="4" s="1"/>
  <c r="C3659" i="4"/>
  <c r="D3659" i="4" s="1"/>
  <c r="C3647" i="4"/>
  <c r="D3647" i="4" s="1"/>
  <c r="C3635" i="4"/>
  <c r="D3635" i="4" s="1"/>
  <c r="C3623" i="4"/>
  <c r="D3623" i="4" s="1"/>
  <c r="C3611" i="4"/>
  <c r="D3611" i="4" s="1"/>
  <c r="C3599" i="4"/>
  <c r="D3599" i="4" s="1"/>
  <c r="C3587" i="4"/>
  <c r="D3587" i="4" s="1"/>
  <c r="C3575" i="4"/>
  <c r="D3575" i="4" s="1"/>
  <c r="C3563" i="4"/>
  <c r="D3563" i="4" s="1"/>
  <c r="C3551" i="4"/>
  <c r="D3551" i="4" s="1"/>
  <c r="C3539" i="4"/>
  <c r="D3539" i="4" s="1"/>
  <c r="C3527" i="4"/>
  <c r="D3527" i="4" s="1"/>
  <c r="C3515" i="4"/>
  <c r="D3515" i="4" s="1"/>
  <c r="C3503" i="4"/>
  <c r="D3503" i="4" s="1"/>
  <c r="C3491" i="4"/>
  <c r="D3491" i="4" s="1"/>
  <c r="C3479" i="4"/>
  <c r="D3479" i="4" s="1"/>
  <c r="C3467" i="4"/>
  <c r="D3467" i="4" s="1"/>
  <c r="C3455" i="4"/>
  <c r="D3455" i="4" s="1"/>
  <c r="C3443" i="4"/>
  <c r="D3443" i="4" s="1"/>
  <c r="C3431" i="4"/>
  <c r="D3431" i="4" s="1"/>
  <c r="C3419" i="4"/>
  <c r="D3419" i="4" s="1"/>
  <c r="C3407" i="4"/>
  <c r="D3407" i="4" s="1"/>
  <c r="C3395" i="4"/>
  <c r="D3395" i="4" s="1"/>
  <c r="C3383" i="4"/>
  <c r="D3383" i="4" s="1"/>
  <c r="C3371" i="4"/>
  <c r="D3371" i="4" s="1"/>
  <c r="C3359" i="4"/>
  <c r="D3359" i="4" s="1"/>
  <c r="C3347" i="4"/>
  <c r="D3347" i="4" s="1"/>
  <c r="C3335" i="4"/>
  <c r="D3335" i="4" s="1"/>
  <c r="C3323" i="4"/>
  <c r="D3323" i="4" s="1"/>
  <c r="C3311" i="4"/>
  <c r="D3311" i="4" s="1"/>
  <c r="C3299" i="4"/>
  <c r="D3299" i="4" s="1"/>
  <c r="C3287" i="4"/>
  <c r="D3287" i="4" s="1"/>
  <c r="C3275" i="4"/>
  <c r="D3275" i="4" s="1"/>
  <c r="C3263" i="4"/>
  <c r="D3263" i="4" s="1"/>
  <c r="C3251" i="4"/>
  <c r="D3251" i="4" s="1"/>
  <c r="C3239" i="4"/>
  <c r="D3239" i="4" s="1"/>
  <c r="C3215" i="4"/>
  <c r="D3215" i="4" s="1"/>
  <c r="C3203" i="4"/>
  <c r="D3203" i="4" s="1"/>
  <c r="C3191" i="4"/>
  <c r="D3191" i="4" s="1"/>
  <c r="C3179" i="4"/>
  <c r="D3179" i="4" s="1"/>
  <c r="C3167" i="4"/>
  <c r="D3167" i="4" s="1"/>
  <c r="C3155" i="4"/>
  <c r="D3155" i="4" s="1"/>
  <c r="C3143" i="4"/>
  <c r="D3143" i="4" s="1"/>
  <c r="C3131" i="4"/>
  <c r="D3131" i="4" s="1"/>
  <c r="C3119" i="4"/>
  <c r="D3119" i="4" s="1"/>
  <c r="C3107" i="4"/>
  <c r="D3107" i="4" s="1"/>
  <c r="C3095" i="4"/>
  <c r="D3095" i="4" s="1"/>
  <c r="C3083" i="4"/>
  <c r="D3083" i="4" s="1"/>
  <c r="C3071" i="4"/>
  <c r="D3071" i="4" s="1"/>
  <c r="C3059" i="4"/>
  <c r="D3059" i="4" s="1"/>
  <c r="C3047" i="4"/>
  <c r="D3047" i="4" s="1"/>
  <c r="C3035" i="4"/>
  <c r="D3035" i="4" s="1"/>
  <c r="C3023" i="4"/>
  <c r="D3023" i="4" s="1"/>
  <c r="C3011" i="4"/>
  <c r="D3011" i="4" s="1"/>
  <c r="C2999" i="4"/>
  <c r="D2999" i="4" s="1"/>
  <c r="C2987" i="4"/>
  <c r="D2987" i="4" s="1"/>
  <c r="C2975" i="4"/>
  <c r="D2975" i="4" s="1"/>
  <c r="C2963" i="4"/>
  <c r="D2963" i="4" s="1"/>
  <c r="C2951" i="4"/>
  <c r="D2951" i="4" s="1"/>
  <c r="C2939" i="4"/>
  <c r="D2939" i="4" s="1"/>
  <c r="C2927" i="4"/>
  <c r="D2927" i="4" s="1"/>
  <c r="C2915" i="4"/>
  <c r="D2915" i="4" s="1"/>
  <c r="C2903" i="4"/>
  <c r="D2903" i="4" s="1"/>
  <c r="C2891" i="4"/>
  <c r="D2891" i="4" s="1"/>
  <c r="C2879" i="4"/>
  <c r="D2879" i="4" s="1"/>
  <c r="C2867" i="4"/>
  <c r="D2867" i="4" s="1"/>
  <c r="C2855" i="4"/>
  <c r="D2855" i="4" s="1"/>
  <c r="C2843" i="4"/>
  <c r="D2843" i="4" s="1"/>
  <c r="C2831" i="4"/>
  <c r="D2831" i="4" s="1"/>
  <c r="C2819" i="4"/>
  <c r="D2819" i="4" s="1"/>
  <c r="C2807" i="4"/>
  <c r="D2807" i="4" s="1"/>
  <c r="C2795" i="4"/>
  <c r="D2795" i="4" s="1"/>
  <c r="C2783" i="4"/>
  <c r="D2783" i="4" s="1"/>
  <c r="C2771" i="4"/>
  <c r="D2771" i="4" s="1"/>
  <c r="C2759" i="4"/>
  <c r="D2759" i="4" s="1"/>
  <c r="C2747" i="4"/>
  <c r="D2747" i="4" s="1"/>
  <c r="C2735" i="4"/>
  <c r="D2735" i="4" s="1"/>
  <c r="C2723" i="4"/>
  <c r="D2723" i="4" s="1"/>
  <c r="C2711" i="4"/>
  <c r="D2711" i="4" s="1"/>
  <c r="C2699" i="4"/>
  <c r="D2699" i="4" s="1"/>
  <c r="C2687" i="4"/>
  <c r="D2687" i="4" s="1"/>
  <c r="C2675" i="4"/>
  <c r="D2675" i="4" s="1"/>
  <c r="C2663" i="4"/>
  <c r="D2663" i="4" s="1"/>
  <c r="C2651" i="4"/>
  <c r="D2651" i="4" s="1"/>
  <c r="C2639" i="4"/>
  <c r="D2639" i="4" s="1"/>
  <c r="C2627" i="4"/>
  <c r="D2627" i="4" s="1"/>
  <c r="C2615" i="4"/>
  <c r="D2615" i="4" s="1"/>
  <c r="C2603" i="4"/>
  <c r="D2603" i="4" s="1"/>
  <c r="C2591" i="4"/>
  <c r="D2591" i="4" s="1"/>
  <c r="C2579" i="4"/>
  <c r="D2579" i="4" s="1"/>
  <c r="C2567" i="4"/>
  <c r="D2567" i="4" s="1"/>
  <c r="C2555" i="4"/>
  <c r="D2555" i="4" s="1"/>
  <c r="C2543" i="4"/>
  <c r="D2543" i="4" s="1"/>
  <c r="C4642" i="4"/>
  <c r="D4642" i="4" s="1"/>
  <c r="C4630" i="4"/>
  <c r="D4630" i="4" s="1"/>
  <c r="C4618" i="4"/>
  <c r="D4618" i="4" s="1"/>
  <c r="C4606" i="4"/>
  <c r="D4606" i="4" s="1"/>
  <c r="C4594" i="4"/>
  <c r="D4594" i="4" s="1"/>
  <c r="C4582" i="4"/>
  <c r="D4582" i="4" s="1"/>
  <c r="C4570" i="4"/>
  <c r="D4570" i="4" s="1"/>
  <c r="C4558" i="4"/>
  <c r="D4558" i="4" s="1"/>
  <c r="C4546" i="4"/>
  <c r="D4546" i="4" s="1"/>
  <c r="C4534" i="4"/>
  <c r="D4534" i="4" s="1"/>
  <c r="C4522" i="4"/>
  <c r="D4522" i="4" s="1"/>
  <c r="C4510" i="4"/>
  <c r="D4510" i="4" s="1"/>
  <c r="C4498" i="4"/>
  <c r="D4498" i="4" s="1"/>
  <c r="C4486" i="4"/>
  <c r="D4486" i="4" s="1"/>
  <c r="C4474" i="4"/>
  <c r="D4474" i="4" s="1"/>
  <c r="C4462" i="4"/>
  <c r="D4462" i="4" s="1"/>
  <c r="C4450" i="4"/>
  <c r="D4450" i="4" s="1"/>
  <c r="C4438" i="4"/>
  <c r="D4438" i="4" s="1"/>
  <c r="C4426" i="4"/>
  <c r="D4426" i="4" s="1"/>
  <c r="C4414" i="4"/>
  <c r="D4414" i="4" s="1"/>
  <c r="C4402" i="4"/>
  <c r="D4402" i="4" s="1"/>
  <c r="C4390" i="4"/>
  <c r="D4390" i="4" s="1"/>
  <c r="C4378" i="4"/>
  <c r="D4378" i="4" s="1"/>
  <c r="C4366" i="4"/>
  <c r="D4366" i="4" s="1"/>
  <c r="C4354" i="4"/>
  <c r="D4354" i="4" s="1"/>
  <c r="C4342" i="4"/>
  <c r="D4342" i="4" s="1"/>
  <c r="C4330" i="4"/>
  <c r="D4330" i="4" s="1"/>
  <c r="C4318" i="4"/>
  <c r="D4318" i="4" s="1"/>
  <c r="C4306" i="4"/>
  <c r="D4306" i="4" s="1"/>
  <c r="C4294" i="4"/>
  <c r="D4294" i="4" s="1"/>
  <c r="C4282" i="4"/>
  <c r="D4282" i="4" s="1"/>
  <c r="C4270" i="4"/>
  <c r="D4270" i="4" s="1"/>
  <c r="C4258" i="4"/>
  <c r="D4258" i="4" s="1"/>
  <c r="C4246" i="4"/>
  <c r="D4246" i="4" s="1"/>
  <c r="C4234" i="4"/>
  <c r="D4234" i="4" s="1"/>
  <c r="C4222" i="4"/>
  <c r="D4222" i="4" s="1"/>
  <c r="C4210" i="4"/>
  <c r="D4210" i="4" s="1"/>
  <c r="C4198" i="4"/>
  <c r="D4198" i="4" s="1"/>
  <c r="C4186" i="4"/>
  <c r="D4186" i="4" s="1"/>
  <c r="C4174" i="4"/>
  <c r="D4174" i="4" s="1"/>
  <c r="C4162" i="4"/>
  <c r="D4162" i="4" s="1"/>
  <c r="C4150" i="4"/>
  <c r="D4150" i="4" s="1"/>
  <c r="C4138" i="4"/>
  <c r="D4138" i="4" s="1"/>
  <c r="C4126" i="4"/>
  <c r="D4126" i="4" s="1"/>
  <c r="C4114" i="4"/>
  <c r="D4114" i="4" s="1"/>
  <c r="C4102" i="4"/>
  <c r="D4102" i="4" s="1"/>
  <c r="C4090" i="4"/>
  <c r="D4090" i="4" s="1"/>
  <c r="C4078" i="4"/>
  <c r="D4078" i="4" s="1"/>
  <c r="C4066" i="4"/>
  <c r="D4066" i="4" s="1"/>
  <c r="C4054" i="4"/>
  <c r="D4054" i="4" s="1"/>
  <c r="C4042" i="4"/>
  <c r="D4042" i="4" s="1"/>
  <c r="C4030" i="4"/>
  <c r="D4030" i="4" s="1"/>
  <c r="C4018" i="4"/>
  <c r="D4018" i="4" s="1"/>
  <c r="C4006" i="4"/>
  <c r="D4006" i="4" s="1"/>
  <c r="C3994" i="4"/>
  <c r="D3994" i="4" s="1"/>
  <c r="C3982" i="4"/>
  <c r="D3982" i="4" s="1"/>
  <c r="C3970" i="4"/>
  <c r="D3970" i="4" s="1"/>
  <c r="C3958" i="4"/>
  <c r="D3958" i="4" s="1"/>
  <c r="C3946" i="4"/>
  <c r="D3946" i="4" s="1"/>
  <c r="C3934" i="4"/>
  <c r="D3934" i="4" s="1"/>
  <c r="C3922" i="4"/>
  <c r="D3922" i="4" s="1"/>
  <c r="C3910" i="4"/>
  <c r="D3910" i="4" s="1"/>
  <c r="C3898" i="4"/>
  <c r="D3898" i="4" s="1"/>
  <c r="C3886" i="4"/>
  <c r="D3886" i="4" s="1"/>
  <c r="C3874" i="4"/>
  <c r="D3874" i="4" s="1"/>
  <c r="C3862" i="4"/>
  <c r="D3862" i="4" s="1"/>
  <c r="C3850" i="4"/>
  <c r="D3850" i="4" s="1"/>
  <c r="C3838" i="4"/>
  <c r="D3838" i="4" s="1"/>
  <c r="C3826" i="4"/>
  <c r="D3826" i="4" s="1"/>
  <c r="C3814" i="4"/>
  <c r="D3814" i="4" s="1"/>
  <c r="C3802" i="4"/>
  <c r="D3802" i="4" s="1"/>
  <c r="C3790" i="4"/>
  <c r="D3790" i="4" s="1"/>
  <c r="C3778" i="4"/>
  <c r="D3778" i="4" s="1"/>
  <c r="C3766" i="4"/>
  <c r="D3766" i="4" s="1"/>
  <c r="C3754" i="4"/>
  <c r="D3754" i="4" s="1"/>
  <c r="C3742" i="4"/>
  <c r="D3742" i="4" s="1"/>
  <c r="C3730" i="4"/>
  <c r="D3730" i="4" s="1"/>
  <c r="C3718" i="4"/>
  <c r="D3718" i="4" s="1"/>
  <c r="C3706" i="4"/>
  <c r="D3706" i="4" s="1"/>
  <c r="C3694" i="4"/>
  <c r="D3694" i="4" s="1"/>
  <c r="C3682" i="4"/>
  <c r="D3682" i="4" s="1"/>
  <c r="C3670" i="4"/>
  <c r="D3670" i="4" s="1"/>
  <c r="C3658" i="4"/>
  <c r="D3658" i="4" s="1"/>
  <c r="C3646" i="4"/>
  <c r="D3646" i="4" s="1"/>
  <c r="C3634" i="4"/>
  <c r="D3634" i="4" s="1"/>
  <c r="C3622" i="4"/>
  <c r="D3622" i="4" s="1"/>
  <c r="C3610" i="4"/>
  <c r="D3610" i="4" s="1"/>
  <c r="C3598" i="4"/>
  <c r="D3598" i="4" s="1"/>
  <c r="C3586" i="4"/>
  <c r="D3586" i="4" s="1"/>
  <c r="C3574" i="4"/>
  <c r="D3574" i="4" s="1"/>
  <c r="C3562" i="4"/>
  <c r="D3562" i="4" s="1"/>
  <c r="C3550" i="4"/>
  <c r="D3550" i="4" s="1"/>
  <c r="C3538" i="4"/>
  <c r="D3538" i="4" s="1"/>
  <c r="C3526" i="4"/>
  <c r="D3526" i="4" s="1"/>
  <c r="C3514" i="4"/>
  <c r="D3514" i="4" s="1"/>
  <c r="C3502" i="4"/>
  <c r="D3502" i="4" s="1"/>
  <c r="C3490" i="4"/>
  <c r="D3490" i="4" s="1"/>
  <c r="C3478" i="4"/>
  <c r="D3478" i="4" s="1"/>
  <c r="C3466" i="4"/>
  <c r="D3466" i="4" s="1"/>
  <c r="C3454" i="4"/>
  <c r="D3454" i="4" s="1"/>
  <c r="C3442" i="4"/>
  <c r="D3442" i="4" s="1"/>
  <c r="C3430" i="4"/>
  <c r="D3430" i="4" s="1"/>
  <c r="C3418" i="4"/>
  <c r="D3418" i="4" s="1"/>
  <c r="C3406" i="4"/>
  <c r="D3406" i="4" s="1"/>
  <c r="C3394" i="4"/>
  <c r="D3394" i="4" s="1"/>
  <c r="C3382" i="4"/>
  <c r="D3382" i="4" s="1"/>
  <c r="C3370" i="4"/>
  <c r="D3370" i="4" s="1"/>
  <c r="C3358" i="4"/>
  <c r="D3358" i="4" s="1"/>
  <c r="C3346" i="4"/>
  <c r="D3346" i="4" s="1"/>
  <c r="C3334" i="4"/>
  <c r="D3334" i="4" s="1"/>
  <c r="C3322" i="4"/>
  <c r="D3322" i="4" s="1"/>
  <c r="C3310" i="4"/>
  <c r="D3310" i="4" s="1"/>
  <c r="C3298" i="4"/>
  <c r="D3298" i="4" s="1"/>
  <c r="C3274" i="4"/>
  <c r="D3274" i="4" s="1"/>
  <c r="C3262" i="4"/>
  <c r="D3262" i="4" s="1"/>
  <c r="C3238" i="4"/>
  <c r="D3238" i="4" s="1"/>
  <c r="C3226" i="4"/>
  <c r="D3226" i="4" s="1"/>
  <c r="C3202" i="4"/>
  <c r="D3202" i="4" s="1"/>
  <c r="C3190" i="4"/>
  <c r="D3190" i="4" s="1"/>
  <c r="C3178" i="4"/>
  <c r="D3178" i="4" s="1"/>
  <c r="C3166" i="4"/>
  <c r="D3166" i="4" s="1"/>
  <c r="C3154" i="4"/>
  <c r="D3154" i="4" s="1"/>
  <c r="C3130" i="4"/>
  <c r="D3130" i="4" s="1"/>
  <c r="C3118" i="4"/>
  <c r="D3118" i="4" s="1"/>
  <c r="C3106" i="4"/>
  <c r="D3106" i="4" s="1"/>
  <c r="C3094" i="4"/>
  <c r="D3094" i="4" s="1"/>
  <c r="C3082" i="4"/>
  <c r="D3082" i="4" s="1"/>
  <c r="C3070" i="4"/>
  <c r="D3070" i="4" s="1"/>
  <c r="C3058" i="4"/>
  <c r="D3058" i="4" s="1"/>
  <c r="C3046" i="4"/>
  <c r="D3046" i="4" s="1"/>
  <c r="C3034" i="4"/>
  <c r="D3034" i="4" s="1"/>
  <c r="C3022" i="4"/>
  <c r="D3022" i="4" s="1"/>
  <c r="C3010" i="4"/>
  <c r="D3010" i="4" s="1"/>
  <c r="C2998" i="4"/>
  <c r="D2998" i="4" s="1"/>
  <c r="C2986" i="4"/>
  <c r="D2986" i="4" s="1"/>
  <c r="C2974" i="4"/>
  <c r="D2974" i="4" s="1"/>
  <c r="C2962" i="4"/>
  <c r="D2962" i="4" s="1"/>
  <c r="C2950" i="4"/>
  <c r="D2950" i="4" s="1"/>
  <c r="C2938" i="4"/>
  <c r="D2938" i="4" s="1"/>
  <c r="C2926" i="4"/>
  <c r="D2926" i="4" s="1"/>
  <c r="C2914" i="4"/>
  <c r="D2914" i="4" s="1"/>
  <c r="C2902" i="4"/>
  <c r="D2902" i="4" s="1"/>
  <c r="C2890" i="4"/>
  <c r="D2890" i="4" s="1"/>
  <c r="C2878" i="4"/>
  <c r="D2878" i="4" s="1"/>
  <c r="C2866" i="4"/>
  <c r="D2866" i="4" s="1"/>
  <c r="C2854" i="4"/>
  <c r="D2854" i="4" s="1"/>
  <c r="C2842" i="4"/>
  <c r="D2842" i="4" s="1"/>
  <c r="C2830" i="4"/>
  <c r="D2830" i="4" s="1"/>
  <c r="C2818" i="4"/>
  <c r="D2818" i="4" s="1"/>
  <c r="C2806" i="4"/>
  <c r="D2806" i="4" s="1"/>
  <c r="C2794" i="4"/>
  <c r="D2794" i="4" s="1"/>
  <c r="C2782" i="4"/>
  <c r="D2782" i="4" s="1"/>
  <c r="C2770" i="4"/>
  <c r="D2770" i="4" s="1"/>
  <c r="C2758" i="4"/>
  <c r="D2758" i="4" s="1"/>
  <c r="C2746" i="4"/>
  <c r="D2746" i="4" s="1"/>
  <c r="C2734" i="4"/>
  <c r="D2734" i="4" s="1"/>
  <c r="C2722" i="4"/>
  <c r="D2722" i="4" s="1"/>
  <c r="C2710" i="4"/>
  <c r="D2710" i="4" s="1"/>
  <c r="C2698" i="4"/>
  <c r="D2698" i="4" s="1"/>
  <c r="C2686" i="4"/>
  <c r="D2686" i="4" s="1"/>
  <c r="C2674" i="4"/>
  <c r="D2674" i="4" s="1"/>
  <c r="C2662" i="4"/>
  <c r="D2662" i="4" s="1"/>
  <c r="C2650" i="4"/>
  <c r="D2650" i="4" s="1"/>
  <c r="C2638" i="4"/>
  <c r="D2638" i="4" s="1"/>
  <c r="C5001" i="4"/>
  <c r="D5001" i="4" s="1"/>
  <c r="C4989" i="4"/>
  <c r="D4989" i="4" s="1"/>
  <c r="C4977" i="4"/>
  <c r="D4977" i="4" s="1"/>
  <c r="C4965" i="4"/>
  <c r="D4965" i="4" s="1"/>
  <c r="C4953" i="4"/>
  <c r="D4953" i="4" s="1"/>
  <c r="C4941" i="4"/>
  <c r="D4941" i="4" s="1"/>
  <c r="C4929" i="4"/>
  <c r="D4929" i="4" s="1"/>
  <c r="C4917" i="4"/>
  <c r="D4917" i="4" s="1"/>
  <c r="C4905" i="4"/>
  <c r="D4905" i="4" s="1"/>
  <c r="C4893" i="4"/>
  <c r="D4893" i="4" s="1"/>
  <c r="C4881" i="4"/>
  <c r="D4881" i="4" s="1"/>
  <c r="C4857" i="4"/>
  <c r="D4857" i="4" s="1"/>
  <c r="C4845" i="4"/>
  <c r="D4845" i="4" s="1"/>
  <c r="C4833" i="4"/>
  <c r="D4833" i="4" s="1"/>
  <c r="C4821" i="4"/>
  <c r="D4821" i="4" s="1"/>
  <c r="C4809" i="4"/>
  <c r="D4809" i="4" s="1"/>
  <c r="C4797" i="4"/>
  <c r="D4797" i="4" s="1"/>
  <c r="C4785" i="4"/>
  <c r="D4785" i="4" s="1"/>
  <c r="C4773" i="4"/>
  <c r="D4773" i="4" s="1"/>
  <c r="C4761" i="4"/>
  <c r="D4761" i="4" s="1"/>
  <c r="C4749" i="4"/>
  <c r="D4749" i="4" s="1"/>
  <c r="C4737" i="4"/>
  <c r="D4737" i="4" s="1"/>
  <c r="C4725" i="4"/>
  <c r="D4725" i="4" s="1"/>
  <c r="C4713" i="4"/>
  <c r="D4713" i="4" s="1"/>
  <c r="C4701" i="4"/>
  <c r="D4701" i="4" s="1"/>
  <c r="C4689" i="4"/>
  <c r="D4689" i="4" s="1"/>
  <c r="C4677" i="4"/>
  <c r="D4677" i="4" s="1"/>
  <c r="C4665" i="4"/>
  <c r="D4665" i="4" s="1"/>
  <c r="C4653" i="4"/>
  <c r="D4653" i="4" s="1"/>
  <c r="C4641" i="4"/>
  <c r="D4641" i="4" s="1"/>
  <c r="C4629" i="4"/>
  <c r="D4629" i="4" s="1"/>
  <c r="C4617" i="4"/>
  <c r="D4617" i="4" s="1"/>
  <c r="C4605" i="4"/>
  <c r="D4605" i="4" s="1"/>
  <c r="C4581" i="4"/>
  <c r="D4581" i="4" s="1"/>
  <c r="C4569" i="4"/>
  <c r="D4569" i="4" s="1"/>
  <c r="C4557" i="4"/>
  <c r="D4557" i="4" s="1"/>
  <c r="C4545" i="4"/>
  <c r="D4545" i="4" s="1"/>
  <c r="C4533" i="4"/>
  <c r="D4533" i="4" s="1"/>
  <c r="C4521" i="4"/>
  <c r="D4521" i="4" s="1"/>
  <c r="C4509" i="4"/>
  <c r="D4509" i="4" s="1"/>
  <c r="C4497" i="4"/>
  <c r="D4497" i="4" s="1"/>
  <c r="C4485" i="4"/>
  <c r="D4485" i="4" s="1"/>
  <c r="C4473" i="4"/>
  <c r="D4473" i="4" s="1"/>
  <c r="C4461" i="4"/>
  <c r="D4461" i="4" s="1"/>
  <c r="C4449" i="4"/>
  <c r="D4449" i="4" s="1"/>
  <c r="C4437" i="4"/>
  <c r="D4437" i="4" s="1"/>
  <c r="C4425" i="4"/>
  <c r="D4425" i="4" s="1"/>
  <c r="C4413" i="4"/>
  <c r="D4413" i="4" s="1"/>
  <c r="C4401" i="4"/>
  <c r="D4401" i="4" s="1"/>
  <c r="C4389" i="4"/>
  <c r="D4389" i="4" s="1"/>
  <c r="C4377" i="4"/>
  <c r="D4377" i="4" s="1"/>
  <c r="C4365" i="4"/>
  <c r="D4365" i="4" s="1"/>
  <c r="C4353" i="4"/>
  <c r="D4353" i="4" s="1"/>
  <c r="C4341" i="4"/>
  <c r="D4341" i="4" s="1"/>
  <c r="C4329" i="4"/>
  <c r="D4329" i="4" s="1"/>
  <c r="C4317" i="4"/>
  <c r="D4317" i="4" s="1"/>
  <c r="C4305" i="4"/>
  <c r="D4305" i="4" s="1"/>
  <c r="C4293" i="4"/>
  <c r="D4293" i="4" s="1"/>
  <c r="C4281" i="4"/>
  <c r="D4281" i="4" s="1"/>
  <c r="C4269" i="4"/>
  <c r="D4269" i="4" s="1"/>
  <c r="C4245" i="4"/>
  <c r="D4245" i="4" s="1"/>
  <c r="C4233" i="4"/>
  <c r="D4233" i="4" s="1"/>
  <c r="C4221" i="4"/>
  <c r="D4221" i="4" s="1"/>
  <c r="C4209" i="4"/>
  <c r="D4209" i="4" s="1"/>
  <c r="C4197" i="4"/>
  <c r="D4197" i="4" s="1"/>
  <c r="C4185" i="4"/>
  <c r="D4185" i="4" s="1"/>
  <c r="C4173" i="4"/>
  <c r="D4173" i="4" s="1"/>
  <c r="C4161" i="4"/>
  <c r="D4161" i="4" s="1"/>
  <c r="C4149" i="4"/>
  <c r="D4149" i="4" s="1"/>
  <c r="C4137" i="4"/>
  <c r="D4137" i="4" s="1"/>
  <c r="C4125" i="4"/>
  <c r="D4125" i="4" s="1"/>
  <c r="C4113" i="4"/>
  <c r="D4113" i="4" s="1"/>
  <c r="C4101" i="4"/>
  <c r="D4101" i="4" s="1"/>
  <c r="C4089" i="4"/>
  <c r="D4089" i="4" s="1"/>
  <c r="C4077" i="4"/>
  <c r="D4077" i="4" s="1"/>
  <c r="C4065" i="4"/>
  <c r="D4065" i="4" s="1"/>
  <c r="C4053" i="4"/>
  <c r="D4053" i="4" s="1"/>
  <c r="C4041" i="4"/>
  <c r="D4041" i="4" s="1"/>
  <c r="C4029" i="4"/>
  <c r="D4029" i="4" s="1"/>
  <c r="C4017" i="4"/>
  <c r="D4017" i="4" s="1"/>
  <c r="C4005" i="4"/>
  <c r="D4005" i="4" s="1"/>
  <c r="C3993" i="4"/>
  <c r="D3993" i="4" s="1"/>
  <c r="C3981" i="4"/>
  <c r="D3981" i="4" s="1"/>
  <c r="C3969" i="4"/>
  <c r="D3969" i="4" s="1"/>
  <c r="C3957" i="4"/>
  <c r="D3957" i="4" s="1"/>
  <c r="C3945" i="4"/>
  <c r="D3945" i="4" s="1"/>
  <c r="C3933" i="4"/>
  <c r="D3933" i="4" s="1"/>
  <c r="C3921" i="4"/>
  <c r="D3921" i="4" s="1"/>
  <c r="C3909" i="4"/>
  <c r="D3909" i="4" s="1"/>
  <c r="C3897" i="4"/>
  <c r="D3897" i="4" s="1"/>
  <c r="C3885" i="4"/>
  <c r="D3885" i="4" s="1"/>
  <c r="C3873" i="4"/>
  <c r="D3873" i="4" s="1"/>
  <c r="C3861" i="4"/>
  <c r="D3861" i="4" s="1"/>
  <c r="C3849" i="4"/>
  <c r="D3849" i="4" s="1"/>
  <c r="C3837" i="4"/>
  <c r="D3837" i="4" s="1"/>
  <c r="C3825" i="4"/>
  <c r="D3825" i="4" s="1"/>
  <c r="C3813" i="4"/>
  <c r="D3813" i="4" s="1"/>
  <c r="C3801" i="4"/>
  <c r="D3801" i="4" s="1"/>
  <c r="C3789" i="4"/>
  <c r="D3789" i="4" s="1"/>
  <c r="C3777" i="4"/>
  <c r="D3777" i="4" s="1"/>
  <c r="C3765" i="4"/>
  <c r="D3765" i="4" s="1"/>
  <c r="C3753" i="4"/>
  <c r="D3753" i="4" s="1"/>
  <c r="C3741" i="4"/>
  <c r="D3741" i="4" s="1"/>
  <c r="C3729" i="4"/>
  <c r="D3729" i="4" s="1"/>
  <c r="C3717" i="4"/>
  <c r="D3717" i="4" s="1"/>
  <c r="C3693" i="4"/>
  <c r="D3693" i="4" s="1"/>
  <c r="C3669" i="4"/>
  <c r="D3669" i="4" s="1"/>
  <c r="C3657" i="4"/>
  <c r="D3657" i="4" s="1"/>
  <c r="C3645" i="4"/>
  <c r="D3645" i="4" s="1"/>
  <c r="C3633" i="4"/>
  <c r="D3633" i="4" s="1"/>
  <c r="C3621" i="4"/>
  <c r="D3621" i="4" s="1"/>
  <c r="C3609" i="4"/>
  <c r="D3609" i="4" s="1"/>
  <c r="C3597" i="4"/>
  <c r="D3597" i="4" s="1"/>
  <c r="C3585" i="4"/>
  <c r="D3585" i="4" s="1"/>
  <c r="C3573" i="4"/>
  <c r="D3573" i="4" s="1"/>
  <c r="C3561" i="4"/>
  <c r="D3561" i="4" s="1"/>
  <c r="C3549" i="4"/>
  <c r="D3549" i="4" s="1"/>
  <c r="C3537" i="4"/>
  <c r="D3537" i="4" s="1"/>
  <c r="C3525" i="4"/>
  <c r="D3525" i="4" s="1"/>
  <c r="C3513" i="4"/>
  <c r="D3513" i="4" s="1"/>
  <c r="C3501" i="4"/>
  <c r="D3501" i="4" s="1"/>
  <c r="C3489" i="4"/>
  <c r="D3489" i="4" s="1"/>
  <c r="C3477" i="4"/>
  <c r="D3477" i="4" s="1"/>
  <c r="C3465" i="4"/>
  <c r="D3465" i="4" s="1"/>
  <c r="C3453" i="4"/>
  <c r="D3453" i="4" s="1"/>
  <c r="C3441" i="4"/>
  <c r="D3441" i="4" s="1"/>
  <c r="C3429" i="4"/>
  <c r="D3429" i="4" s="1"/>
  <c r="C3417" i="4"/>
  <c r="D3417" i="4" s="1"/>
  <c r="C3405" i="4"/>
  <c r="D3405" i="4" s="1"/>
  <c r="C3393" i="4"/>
  <c r="D3393" i="4" s="1"/>
  <c r="C3381" i="4"/>
  <c r="D3381" i="4" s="1"/>
  <c r="C3369" i="4"/>
  <c r="D3369" i="4" s="1"/>
  <c r="C3357" i="4"/>
  <c r="D3357" i="4" s="1"/>
  <c r="C3345" i="4"/>
  <c r="D3345" i="4" s="1"/>
  <c r="C3333" i="4"/>
  <c r="D3333" i="4" s="1"/>
  <c r="C3321" i="4"/>
  <c r="D3321" i="4" s="1"/>
  <c r="C3309" i="4"/>
  <c r="D3309" i="4" s="1"/>
  <c r="C3297" i="4"/>
  <c r="D3297" i="4" s="1"/>
  <c r="C3285" i="4"/>
  <c r="D3285" i="4" s="1"/>
  <c r="C3273" i="4"/>
  <c r="D3273" i="4" s="1"/>
  <c r="C3261" i="4"/>
  <c r="D3261" i="4" s="1"/>
  <c r="C3249" i="4"/>
  <c r="D3249" i="4" s="1"/>
  <c r="C3237" i="4"/>
  <c r="D3237" i="4" s="1"/>
  <c r="C3225" i="4"/>
  <c r="D3225" i="4" s="1"/>
  <c r="C3213" i="4"/>
  <c r="D3213" i="4" s="1"/>
  <c r="C3201" i="4"/>
  <c r="D3201" i="4" s="1"/>
  <c r="C3189" i="4"/>
  <c r="D3189" i="4" s="1"/>
  <c r="C3177" i="4"/>
  <c r="D3177" i="4" s="1"/>
  <c r="C3165" i="4"/>
  <c r="D3165" i="4" s="1"/>
  <c r="C3153" i="4"/>
  <c r="D3153" i="4" s="1"/>
  <c r="C3377" i="4"/>
  <c r="D3377" i="4" s="1"/>
  <c r="C3365" i="4"/>
  <c r="D3365" i="4" s="1"/>
  <c r="C3353" i="4"/>
  <c r="D3353" i="4" s="1"/>
  <c r="C3341" i="4"/>
  <c r="D3341" i="4" s="1"/>
  <c r="C3329" i="4"/>
  <c r="D3329" i="4" s="1"/>
  <c r="C3317" i="4"/>
  <c r="D3317" i="4" s="1"/>
  <c r="C3305" i="4"/>
  <c r="D3305" i="4" s="1"/>
  <c r="C3293" i="4"/>
  <c r="D3293" i="4" s="1"/>
  <c r="C3281" i="4"/>
  <c r="D3281" i="4" s="1"/>
  <c r="C3269" i="4"/>
  <c r="D3269" i="4" s="1"/>
  <c r="C3257" i="4"/>
  <c r="D3257" i="4" s="1"/>
  <c r="C3245" i="4"/>
  <c r="D3245" i="4" s="1"/>
  <c r="C3221" i="4"/>
  <c r="D3221" i="4" s="1"/>
  <c r="C3209" i="4"/>
  <c r="D3209" i="4" s="1"/>
  <c r="C3185" i="4"/>
  <c r="D3185" i="4" s="1"/>
  <c r="C3173" i="4"/>
  <c r="D3173" i="4" s="1"/>
  <c r="C3161" i="4"/>
  <c r="D3161" i="4" s="1"/>
  <c r="C3149" i="4"/>
  <c r="D3149" i="4" s="1"/>
  <c r="C3137" i="4"/>
  <c r="D3137" i="4" s="1"/>
  <c r="C3125" i="4"/>
  <c r="D3125" i="4" s="1"/>
  <c r="C3113" i="4"/>
  <c r="D3113" i="4" s="1"/>
  <c r="C3101" i="4"/>
  <c r="D3101" i="4" s="1"/>
  <c r="C3089" i="4"/>
  <c r="D3089" i="4" s="1"/>
  <c r="C3077" i="4"/>
  <c r="D3077" i="4" s="1"/>
  <c r="C3065" i="4"/>
  <c r="D3065" i="4" s="1"/>
  <c r="C3053" i="4"/>
  <c r="D3053" i="4" s="1"/>
  <c r="C3041" i="4"/>
  <c r="D3041" i="4" s="1"/>
  <c r="C3029" i="4"/>
  <c r="D3029" i="4" s="1"/>
  <c r="C3017" i="4"/>
  <c r="D3017" i="4" s="1"/>
  <c r="C3005" i="4"/>
  <c r="D3005" i="4" s="1"/>
  <c r="C2993" i="4"/>
  <c r="D2993" i="4" s="1"/>
  <c r="C2981" i="4"/>
  <c r="D2981" i="4" s="1"/>
  <c r="C2969" i="4"/>
  <c r="D2969" i="4" s="1"/>
  <c r="C2957" i="4"/>
  <c r="D2957" i="4" s="1"/>
  <c r="C2945" i="4"/>
  <c r="D2945" i="4" s="1"/>
  <c r="C2933" i="4"/>
  <c r="D2933" i="4" s="1"/>
  <c r="C2921" i="4"/>
  <c r="D2921" i="4" s="1"/>
  <c r="C2909" i="4"/>
  <c r="D2909" i="4" s="1"/>
  <c r="C2897" i="4"/>
  <c r="D2897" i="4" s="1"/>
  <c r="C2885" i="4"/>
  <c r="D2885" i="4" s="1"/>
  <c r="C2873" i="4"/>
  <c r="D2873" i="4" s="1"/>
  <c r="C2861" i="4"/>
  <c r="D2861" i="4" s="1"/>
  <c r="C2849" i="4"/>
  <c r="D2849" i="4" s="1"/>
  <c r="C2837" i="4"/>
  <c r="D2837" i="4" s="1"/>
  <c r="C2825" i="4"/>
  <c r="D2825" i="4" s="1"/>
  <c r="C2813" i="4"/>
  <c r="D2813" i="4" s="1"/>
  <c r="C2801" i="4"/>
  <c r="D2801" i="4" s="1"/>
  <c r="C2789" i="4"/>
  <c r="D2789" i="4" s="1"/>
  <c r="C2777" i="4"/>
  <c r="D2777" i="4" s="1"/>
  <c r="C2765" i="4"/>
  <c r="D2765" i="4" s="1"/>
  <c r="C2741" i="4"/>
  <c r="D2741" i="4" s="1"/>
  <c r="C2729" i="4"/>
  <c r="D2729" i="4" s="1"/>
  <c r="C2717" i="4"/>
  <c r="D2717" i="4" s="1"/>
  <c r="C2705" i="4"/>
  <c r="D2705" i="4" s="1"/>
  <c r="C2693" i="4"/>
  <c r="D2693" i="4" s="1"/>
  <c r="C2681" i="4"/>
  <c r="D2681" i="4" s="1"/>
  <c r="C2669" i="4"/>
  <c r="D2669" i="4" s="1"/>
  <c r="C2657" i="4"/>
  <c r="D2657" i="4" s="1"/>
  <c r="C2645" i="4"/>
  <c r="D2645" i="4" s="1"/>
  <c r="C2633" i="4"/>
  <c r="D2633" i="4" s="1"/>
  <c r="C2621" i="4"/>
  <c r="D2621" i="4" s="1"/>
  <c r="C2609" i="4"/>
  <c r="D2609" i="4" s="1"/>
  <c r="C2597" i="4"/>
  <c r="D2597" i="4" s="1"/>
  <c r="C2585" i="4"/>
  <c r="D2585" i="4" s="1"/>
  <c r="C2573" i="4"/>
  <c r="D2573" i="4" s="1"/>
  <c r="C2561" i="4"/>
  <c r="D2561" i="4" s="1"/>
  <c r="C2549" i="4"/>
  <c r="D2549" i="4" s="1"/>
  <c r="C2537" i="4"/>
  <c r="D2537" i="4" s="1"/>
  <c r="C2525" i="4"/>
  <c r="D2525" i="4" s="1"/>
  <c r="C2513" i="4"/>
  <c r="D2513" i="4" s="1"/>
  <c r="C2501" i="4"/>
  <c r="D2501" i="4" s="1"/>
  <c r="C2489" i="4"/>
  <c r="D2489" i="4" s="1"/>
  <c r="C2477" i="4"/>
  <c r="D2477" i="4" s="1"/>
  <c r="C2465" i="4"/>
  <c r="D2465" i="4" s="1"/>
  <c r="C2453" i="4"/>
  <c r="D2453" i="4" s="1"/>
  <c r="C2441" i="4"/>
  <c r="D2441" i="4" s="1"/>
  <c r="C2417" i="4"/>
  <c r="D2417" i="4" s="1"/>
  <c r="C2405" i="4"/>
  <c r="D2405" i="4" s="1"/>
  <c r="C2393" i="4"/>
  <c r="D2393" i="4" s="1"/>
  <c r="C2381" i="4"/>
  <c r="D2381" i="4" s="1"/>
  <c r="C2369" i="4"/>
  <c r="D2369" i="4" s="1"/>
  <c r="C2357" i="4"/>
  <c r="D2357" i="4" s="1"/>
  <c r="C2345" i="4"/>
  <c r="D2345" i="4" s="1"/>
  <c r="C2333" i="4"/>
  <c r="D2333" i="4" s="1"/>
  <c r="C2321" i="4"/>
  <c r="D2321" i="4" s="1"/>
  <c r="C2309" i="4"/>
  <c r="D2309" i="4" s="1"/>
  <c r="C2297" i="4"/>
  <c r="D2297" i="4" s="1"/>
  <c r="C2285" i="4"/>
  <c r="D2285" i="4" s="1"/>
  <c r="C2273" i="4"/>
  <c r="D2273" i="4" s="1"/>
  <c r="C2261" i="4"/>
  <c r="D2261" i="4" s="1"/>
  <c r="C2249" i="4"/>
  <c r="D2249" i="4" s="1"/>
  <c r="C2237" i="4"/>
  <c r="D2237" i="4" s="1"/>
  <c r="C2225" i="4"/>
  <c r="D2225" i="4" s="1"/>
  <c r="C2213" i="4"/>
  <c r="D2213" i="4" s="1"/>
  <c r="C2201" i="4"/>
  <c r="D2201" i="4" s="1"/>
  <c r="C2189" i="4"/>
  <c r="D2189" i="4" s="1"/>
  <c r="C2177" i="4"/>
  <c r="D2177" i="4" s="1"/>
  <c r="C2165" i="4"/>
  <c r="D2165" i="4" s="1"/>
  <c r="C2153" i="4"/>
  <c r="D2153" i="4" s="1"/>
  <c r="C2141" i="4"/>
  <c r="D2141" i="4" s="1"/>
  <c r="C2129" i="4"/>
  <c r="D2129" i="4" s="1"/>
  <c r="C2117" i="4"/>
  <c r="D2117" i="4" s="1"/>
  <c r="C2105" i="4"/>
  <c r="D2105" i="4" s="1"/>
  <c r="C2093" i="4"/>
  <c r="D2093" i="4" s="1"/>
  <c r="C540" i="4"/>
  <c r="D540" i="4" s="1"/>
  <c r="C528" i="4"/>
  <c r="D528" i="4" s="1"/>
  <c r="C516" i="4"/>
  <c r="D516" i="4" s="1"/>
  <c r="C504" i="4"/>
  <c r="D504" i="4" s="1"/>
  <c r="C492" i="4"/>
  <c r="D492" i="4" s="1"/>
  <c r="C480" i="4"/>
  <c r="D480" i="4" s="1"/>
  <c r="C468" i="4"/>
  <c r="D468" i="4" s="1"/>
  <c r="C456" i="4"/>
  <c r="D456" i="4" s="1"/>
  <c r="C444" i="4"/>
  <c r="D444" i="4" s="1"/>
  <c r="C432" i="4"/>
  <c r="D432" i="4" s="1"/>
  <c r="C420" i="4"/>
  <c r="D420" i="4" s="1"/>
  <c r="C408" i="4"/>
  <c r="D408" i="4" s="1"/>
  <c r="C396" i="4"/>
  <c r="D396" i="4" s="1"/>
  <c r="C384" i="4"/>
  <c r="D384" i="4" s="1"/>
  <c r="C372" i="4"/>
  <c r="D372" i="4" s="1"/>
  <c r="C360" i="4"/>
  <c r="D360" i="4" s="1"/>
  <c r="C348" i="4"/>
  <c r="D348" i="4" s="1"/>
  <c r="C336" i="4"/>
  <c r="D336" i="4" s="1"/>
  <c r="C324" i="4"/>
  <c r="D324" i="4" s="1"/>
  <c r="C312" i="4"/>
  <c r="D312" i="4" s="1"/>
  <c r="C300" i="4"/>
  <c r="D300" i="4" s="1"/>
  <c r="C288" i="4"/>
  <c r="D288" i="4" s="1"/>
  <c r="C276" i="4"/>
  <c r="D276" i="4" s="1"/>
  <c r="C264" i="4"/>
  <c r="D264" i="4" s="1"/>
  <c r="C252" i="4"/>
  <c r="D252" i="4" s="1"/>
  <c r="C240" i="4"/>
  <c r="D240" i="4" s="1"/>
  <c r="C228" i="4"/>
  <c r="D228" i="4" s="1"/>
  <c r="C216" i="4"/>
  <c r="D216" i="4" s="1"/>
  <c r="C204" i="4"/>
  <c r="D204" i="4" s="1"/>
  <c r="C192" i="4"/>
  <c r="D192" i="4" s="1"/>
  <c r="C180" i="4"/>
  <c r="D180" i="4" s="1"/>
  <c r="C2531" i="4"/>
  <c r="D2531" i="4" s="1"/>
  <c r="C2519" i="4"/>
  <c r="D2519" i="4" s="1"/>
  <c r="C2507" i="4"/>
  <c r="D2507" i="4" s="1"/>
  <c r="C2495" i="4"/>
  <c r="D2495" i="4" s="1"/>
  <c r="C2483" i="4"/>
  <c r="D2483" i="4" s="1"/>
  <c r="C2471" i="4"/>
  <c r="D2471" i="4" s="1"/>
  <c r="C2459" i="4"/>
  <c r="D2459" i="4" s="1"/>
  <c r="C2447" i="4"/>
  <c r="D2447" i="4" s="1"/>
  <c r="C2435" i="4"/>
  <c r="D2435" i="4" s="1"/>
  <c r="C2423" i="4"/>
  <c r="D2423" i="4" s="1"/>
  <c r="C2411" i="4"/>
  <c r="D2411" i="4" s="1"/>
  <c r="C2399" i="4"/>
  <c r="D2399" i="4" s="1"/>
  <c r="C2387" i="4"/>
  <c r="D2387" i="4" s="1"/>
  <c r="C2375" i="4"/>
  <c r="D2375" i="4" s="1"/>
  <c r="C2363" i="4"/>
  <c r="D2363" i="4" s="1"/>
  <c r="C2351" i="4"/>
  <c r="D2351" i="4" s="1"/>
  <c r="C2339" i="4"/>
  <c r="D2339" i="4" s="1"/>
  <c r="C2327" i="4"/>
  <c r="D2327" i="4" s="1"/>
  <c r="C2315" i="4"/>
  <c r="D2315" i="4" s="1"/>
  <c r="C2303" i="4"/>
  <c r="D2303" i="4" s="1"/>
  <c r="C2267" i="4"/>
  <c r="D2267" i="4" s="1"/>
  <c r="C2255" i="4"/>
  <c r="D2255" i="4" s="1"/>
  <c r="C2243" i="4"/>
  <c r="D2243" i="4" s="1"/>
  <c r="C2231" i="4"/>
  <c r="D2231" i="4" s="1"/>
  <c r="C2219" i="4"/>
  <c r="D2219" i="4" s="1"/>
  <c r="C2207" i="4"/>
  <c r="D2207" i="4" s="1"/>
  <c r="C2195" i="4"/>
  <c r="D2195" i="4" s="1"/>
  <c r="C2183" i="4"/>
  <c r="D2183" i="4" s="1"/>
  <c r="C2171" i="4"/>
  <c r="D2171" i="4" s="1"/>
  <c r="C2159" i="4"/>
  <c r="D2159" i="4" s="1"/>
  <c r="C2147" i="4"/>
  <c r="D2147" i="4" s="1"/>
  <c r="C2135" i="4"/>
  <c r="D2135" i="4" s="1"/>
  <c r="C2123" i="4"/>
  <c r="D2123" i="4" s="1"/>
  <c r="C2111" i="4"/>
  <c r="D2111" i="4" s="1"/>
  <c r="C2099" i="4"/>
  <c r="D2099" i="4" s="1"/>
  <c r="C2087" i="4"/>
  <c r="D2087" i="4" s="1"/>
  <c r="C2075" i="4"/>
  <c r="D2075" i="4" s="1"/>
  <c r="C2063" i="4"/>
  <c r="D2063" i="4" s="1"/>
  <c r="C2051" i="4"/>
  <c r="D2051" i="4" s="1"/>
  <c r="C2039" i="4"/>
  <c r="D2039" i="4" s="1"/>
  <c r="C2027" i="4"/>
  <c r="D2027" i="4" s="1"/>
  <c r="C2015" i="4"/>
  <c r="D2015" i="4" s="1"/>
  <c r="C2003" i="4"/>
  <c r="D2003" i="4" s="1"/>
  <c r="C1991" i="4"/>
  <c r="D1991" i="4" s="1"/>
  <c r="C1979" i="4"/>
  <c r="D1979" i="4" s="1"/>
  <c r="C1967" i="4"/>
  <c r="D1967" i="4" s="1"/>
  <c r="C1955" i="4"/>
  <c r="D1955" i="4" s="1"/>
  <c r="C1943" i="4"/>
  <c r="D1943" i="4" s="1"/>
  <c r="C1931" i="4"/>
  <c r="D1931" i="4" s="1"/>
  <c r="C1919" i="4"/>
  <c r="D1919" i="4" s="1"/>
  <c r="C1907" i="4"/>
  <c r="D1907" i="4" s="1"/>
  <c r="C1895" i="4"/>
  <c r="D1895" i="4" s="1"/>
  <c r="C1883" i="4"/>
  <c r="D1883" i="4" s="1"/>
  <c r="C1871" i="4"/>
  <c r="D1871" i="4" s="1"/>
  <c r="C1859" i="4"/>
  <c r="D1859" i="4" s="1"/>
  <c r="C1847" i="4"/>
  <c r="D1847" i="4" s="1"/>
  <c r="C1835" i="4"/>
  <c r="D1835" i="4" s="1"/>
  <c r="C1823" i="4"/>
  <c r="D1823" i="4" s="1"/>
  <c r="C1811" i="4"/>
  <c r="D1811" i="4" s="1"/>
  <c r="C1799" i="4"/>
  <c r="D1799" i="4" s="1"/>
  <c r="C1787" i="4"/>
  <c r="D1787" i="4" s="1"/>
  <c r="C1775" i="4"/>
  <c r="D1775" i="4" s="1"/>
  <c r="C1763" i="4"/>
  <c r="D1763" i="4" s="1"/>
  <c r="C1751" i="4"/>
  <c r="D1751" i="4" s="1"/>
  <c r="C1739" i="4"/>
  <c r="D1739" i="4" s="1"/>
  <c r="C1727" i="4"/>
  <c r="D1727" i="4" s="1"/>
  <c r="C1715" i="4"/>
  <c r="D1715" i="4" s="1"/>
  <c r="C1703" i="4"/>
  <c r="D1703" i="4" s="1"/>
  <c r="C1691" i="4"/>
  <c r="D1691" i="4" s="1"/>
  <c r="C1679" i="4"/>
  <c r="D1679" i="4" s="1"/>
  <c r="C1667" i="4"/>
  <c r="D1667" i="4" s="1"/>
  <c r="C1655" i="4"/>
  <c r="D1655" i="4" s="1"/>
  <c r="C1643" i="4"/>
  <c r="D1643" i="4" s="1"/>
  <c r="C1631" i="4"/>
  <c r="D1631" i="4" s="1"/>
  <c r="C1619" i="4"/>
  <c r="D1619" i="4" s="1"/>
  <c r="C1607" i="4"/>
  <c r="D1607" i="4" s="1"/>
  <c r="C1595" i="4"/>
  <c r="D1595" i="4" s="1"/>
  <c r="C1583" i="4"/>
  <c r="D1583" i="4" s="1"/>
  <c r="C1571" i="4"/>
  <c r="D1571" i="4" s="1"/>
  <c r="C1559" i="4"/>
  <c r="D1559" i="4" s="1"/>
  <c r="C1547" i="4"/>
  <c r="D1547" i="4" s="1"/>
  <c r="C1535" i="4"/>
  <c r="D1535" i="4" s="1"/>
  <c r="C1523" i="4"/>
  <c r="D1523" i="4" s="1"/>
  <c r="C1511" i="4"/>
  <c r="D1511" i="4" s="1"/>
  <c r="C1499" i="4"/>
  <c r="D1499" i="4" s="1"/>
  <c r="C2626" i="4"/>
  <c r="D2626" i="4" s="1"/>
  <c r="C2614" i="4"/>
  <c r="D2614" i="4" s="1"/>
  <c r="C2602" i="4"/>
  <c r="D2602" i="4" s="1"/>
  <c r="C2590" i="4"/>
  <c r="D2590" i="4" s="1"/>
  <c r="C2578" i="4"/>
  <c r="D2578" i="4" s="1"/>
  <c r="C2566" i="4"/>
  <c r="D2566" i="4" s="1"/>
  <c r="C2554" i="4"/>
  <c r="D2554" i="4" s="1"/>
  <c r="C2542" i="4"/>
  <c r="D2542" i="4" s="1"/>
  <c r="C2530" i="4"/>
  <c r="D2530" i="4" s="1"/>
  <c r="C2518" i="4"/>
  <c r="D2518" i="4" s="1"/>
  <c r="C2506" i="4"/>
  <c r="D2506" i="4" s="1"/>
  <c r="C2494" i="4"/>
  <c r="D2494" i="4" s="1"/>
  <c r="C2482" i="4"/>
  <c r="D2482" i="4" s="1"/>
  <c r="C2470" i="4"/>
  <c r="D2470" i="4" s="1"/>
  <c r="C2458" i="4"/>
  <c r="D2458" i="4" s="1"/>
  <c r="C2446" i="4"/>
  <c r="D2446" i="4" s="1"/>
  <c r="C2434" i="4"/>
  <c r="D2434" i="4" s="1"/>
  <c r="C2422" i="4"/>
  <c r="D2422" i="4" s="1"/>
  <c r="C2410" i="4"/>
  <c r="D2410" i="4" s="1"/>
  <c r="C2398" i="4"/>
  <c r="D2398" i="4" s="1"/>
  <c r="C2386" i="4"/>
  <c r="D2386" i="4" s="1"/>
  <c r="C2374" i="4"/>
  <c r="D2374" i="4" s="1"/>
  <c r="C2362" i="4"/>
  <c r="D2362" i="4" s="1"/>
  <c r="C2350" i="4"/>
  <c r="D2350" i="4" s="1"/>
  <c r="C2338" i="4"/>
  <c r="D2338" i="4" s="1"/>
  <c r="C2326" i="4"/>
  <c r="D2326" i="4" s="1"/>
  <c r="C2314" i="4"/>
  <c r="D2314" i="4" s="1"/>
  <c r="C2302" i="4"/>
  <c r="D2302" i="4" s="1"/>
  <c r="C2290" i="4"/>
  <c r="D2290" i="4" s="1"/>
  <c r="C2278" i="4"/>
  <c r="D2278" i="4" s="1"/>
  <c r="C2266" i="4"/>
  <c r="D2266" i="4" s="1"/>
  <c r="C2254" i="4"/>
  <c r="D2254" i="4" s="1"/>
  <c r="C2242" i="4"/>
  <c r="D2242" i="4" s="1"/>
  <c r="C2230" i="4"/>
  <c r="D2230" i="4" s="1"/>
  <c r="C2218" i="4"/>
  <c r="D2218" i="4" s="1"/>
  <c r="C2206" i="4"/>
  <c r="D2206" i="4" s="1"/>
  <c r="C2194" i="4"/>
  <c r="D2194" i="4" s="1"/>
  <c r="C2182" i="4"/>
  <c r="D2182" i="4" s="1"/>
  <c r="C2170" i="4"/>
  <c r="D2170" i="4" s="1"/>
  <c r="C2158" i="4"/>
  <c r="D2158" i="4" s="1"/>
  <c r="C2146" i="4"/>
  <c r="D2146" i="4" s="1"/>
  <c r="C2134" i="4"/>
  <c r="D2134" i="4" s="1"/>
  <c r="C2122" i="4"/>
  <c r="D2122" i="4" s="1"/>
  <c r="C2110" i="4"/>
  <c r="D2110" i="4" s="1"/>
  <c r="C2098" i="4"/>
  <c r="D2098" i="4" s="1"/>
  <c r="C2086" i="4"/>
  <c r="D2086" i="4" s="1"/>
  <c r="C2074" i="4"/>
  <c r="D2074" i="4" s="1"/>
  <c r="C2062" i="4"/>
  <c r="D2062" i="4" s="1"/>
  <c r="C2050" i="4"/>
  <c r="D2050" i="4" s="1"/>
  <c r="C2038" i="4"/>
  <c r="D2038" i="4" s="1"/>
  <c r="C2026" i="4"/>
  <c r="D2026" i="4" s="1"/>
  <c r="C2014" i="4"/>
  <c r="D2014" i="4" s="1"/>
  <c r="C2002" i="4"/>
  <c r="D2002" i="4" s="1"/>
  <c r="C1990" i="4"/>
  <c r="D1990" i="4" s="1"/>
  <c r="C1978" i="4"/>
  <c r="D1978" i="4" s="1"/>
  <c r="C1966" i="4"/>
  <c r="D1966" i="4" s="1"/>
  <c r="C1954" i="4"/>
  <c r="D1954" i="4" s="1"/>
  <c r="C1942" i="4"/>
  <c r="D1942" i="4" s="1"/>
  <c r="C1930" i="4"/>
  <c r="D1930" i="4" s="1"/>
  <c r="C1918" i="4"/>
  <c r="D1918" i="4" s="1"/>
  <c r="C1906" i="4"/>
  <c r="D1906" i="4" s="1"/>
  <c r="C1894" i="4"/>
  <c r="D1894" i="4" s="1"/>
  <c r="C1882" i="4"/>
  <c r="D1882" i="4" s="1"/>
  <c r="C1870" i="4"/>
  <c r="D1870" i="4" s="1"/>
  <c r="C1858" i="4"/>
  <c r="D1858" i="4" s="1"/>
  <c r="C1846" i="4"/>
  <c r="D1846" i="4" s="1"/>
  <c r="C1834" i="4"/>
  <c r="D1834" i="4" s="1"/>
  <c r="C1822" i="4"/>
  <c r="D1822" i="4" s="1"/>
  <c r="C1810" i="4"/>
  <c r="D1810" i="4" s="1"/>
  <c r="C1798" i="4"/>
  <c r="D1798" i="4" s="1"/>
  <c r="C1786" i="4"/>
  <c r="D1786" i="4" s="1"/>
  <c r="C1774" i="4"/>
  <c r="D1774" i="4" s="1"/>
  <c r="C1762" i="4"/>
  <c r="D1762" i="4" s="1"/>
  <c r="C1750" i="4"/>
  <c r="D1750" i="4" s="1"/>
  <c r="C1738" i="4"/>
  <c r="D1738" i="4" s="1"/>
  <c r="C1726" i="4"/>
  <c r="D1726" i="4" s="1"/>
  <c r="C1714" i="4"/>
  <c r="D1714" i="4" s="1"/>
  <c r="C1702" i="4"/>
  <c r="D1702" i="4" s="1"/>
  <c r="C1690" i="4"/>
  <c r="D1690" i="4" s="1"/>
  <c r="C1678" i="4"/>
  <c r="D1678" i="4" s="1"/>
  <c r="C1666" i="4"/>
  <c r="D1666" i="4" s="1"/>
  <c r="C1654" i="4"/>
  <c r="D1654" i="4" s="1"/>
  <c r="C1642" i="4"/>
  <c r="D1642" i="4" s="1"/>
  <c r="C1630" i="4"/>
  <c r="D1630" i="4" s="1"/>
  <c r="C1618" i="4"/>
  <c r="D1618" i="4" s="1"/>
  <c r="C1606" i="4"/>
  <c r="D1606" i="4" s="1"/>
  <c r="C1594" i="4"/>
  <c r="D1594" i="4" s="1"/>
  <c r="C1582" i="4"/>
  <c r="D1582" i="4" s="1"/>
  <c r="C1570" i="4"/>
  <c r="D1570" i="4" s="1"/>
  <c r="C1558" i="4"/>
  <c r="D1558" i="4" s="1"/>
  <c r="C1546" i="4"/>
  <c r="D1546" i="4" s="1"/>
  <c r="C1534" i="4"/>
  <c r="D1534" i="4" s="1"/>
  <c r="C1522" i="4"/>
  <c r="D1522" i="4" s="1"/>
  <c r="C1510" i="4"/>
  <c r="D1510" i="4" s="1"/>
  <c r="C1498" i="4"/>
  <c r="D1498" i="4" s="1"/>
  <c r="C1486" i="4"/>
  <c r="D1486" i="4" s="1"/>
  <c r="C3141" i="4"/>
  <c r="D3141" i="4" s="1"/>
  <c r="C3129" i="4"/>
  <c r="D3129" i="4" s="1"/>
  <c r="C3117" i="4"/>
  <c r="D3117" i="4" s="1"/>
  <c r="C3105" i="4"/>
  <c r="D3105" i="4" s="1"/>
  <c r="C3093" i="4"/>
  <c r="D3093" i="4" s="1"/>
  <c r="C3081" i="4"/>
  <c r="D3081" i="4" s="1"/>
  <c r="C3069" i="4"/>
  <c r="D3069" i="4" s="1"/>
  <c r="C3057" i="4"/>
  <c r="D3057" i="4" s="1"/>
  <c r="C3045" i="4"/>
  <c r="D3045" i="4" s="1"/>
  <c r="C3033" i="4"/>
  <c r="D3033" i="4" s="1"/>
  <c r="C3021" i="4"/>
  <c r="D3021" i="4" s="1"/>
  <c r="C3009" i="4"/>
  <c r="D3009" i="4" s="1"/>
  <c r="C2997" i="4"/>
  <c r="D2997" i="4" s="1"/>
  <c r="C2985" i="4"/>
  <c r="D2985" i="4" s="1"/>
  <c r="C2973" i="4"/>
  <c r="D2973" i="4" s="1"/>
  <c r="C2961" i="4"/>
  <c r="D2961" i="4" s="1"/>
  <c r="C2949" i="4"/>
  <c r="D2949" i="4" s="1"/>
  <c r="C2937" i="4"/>
  <c r="D2937" i="4" s="1"/>
  <c r="C2925" i="4"/>
  <c r="D2925" i="4" s="1"/>
  <c r="C2913" i="4"/>
  <c r="D2913" i="4" s="1"/>
  <c r="C2901" i="4"/>
  <c r="D2901" i="4" s="1"/>
  <c r="C2889" i="4"/>
  <c r="D2889" i="4" s="1"/>
  <c r="C2877" i="4"/>
  <c r="D2877" i="4" s="1"/>
  <c r="C2865" i="4"/>
  <c r="D2865" i="4" s="1"/>
  <c r="C2853" i="4"/>
  <c r="D2853" i="4" s="1"/>
  <c r="C2841" i="4"/>
  <c r="D2841" i="4" s="1"/>
  <c r="C2829" i="4"/>
  <c r="D2829" i="4" s="1"/>
  <c r="C2805" i="4"/>
  <c r="D2805" i="4" s="1"/>
  <c r="C2793" i="4"/>
  <c r="D2793" i="4" s="1"/>
  <c r="C2781" i="4"/>
  <c r="D2781" i="4" s="1"/>
  <c r="C2769" i="4"/>
  <c r="D2769" i="4" s="1"/>
  <c r="C2757" i="4"/>
  <c r="D2757" i="4" s="1"/>
  <c r="C2745" i="4"/>
  <c r="D2745" i="4" s="1"/>
  <c r="C2733" i="4"/>
  <c r="D2733" i="4" s="1"/>
  <c r="C2721" i="4"/>
  <c r="D2721" i="4" s="1"/>
  <c r="C2709" i="4"/>
  <c r="D2709" i="4" s="1"/>
  <c r="C2697" i="4"/>
  <c r="D2697" i="4" s="1"/>
  <c r="C2685" i="4"/>
  <c r="D2685" i="4" s="1"/>
  <c r="C2673" i="4"/>
  <c r="D2673" i="4" s="1"/>
  <c r="C2661" i="4"/>
  <c r="D2661" i="4" s="1"/>
  <c r="C2649" i="4"/>
  <c r="D2649" i="4" s="1"/>
  <c r="C2637" i="4"/>
  <c r="D2637" i="4" s="1"/>
  <c r="C2625" i="4"/>
  <c r="D2625" i="4" s="1"/>
  <c r="C2613" i="4"/>
  <c r="D2613" i="4" s="1"/>
  <c r="C2601" i="4"/>
  <c r="D2601" i="4" s="1"/>
  <c r="C2589" i="4"/>
  <c r="D2589" i="4" s="1"/>
  <c r="C2577" i="4"/>
  <c r="D2577" i="4" s="1"/>
  <c r="C2565" i="4"/>
  <c r="D2565" i="4" s="1"/>
  <c r="C2553" i="4"/>
  <c r="D2553" i="4" s="1"/>
  <c r="C2541" i="4"/>
  <c r="D2541" i="4" s="1"/>
  <c r="C2529" i="4"/>
  <c r="D2529" i="4" s="1"/>
  <c r="C2517" i="4"/>
  <c r="D2517" i="4" s="1"/>
  <c r="C2505" i="4"/>
  <c r="D2505" i="4" s="1"/>
  <c r="C2493" i="4"/>
  <c r="D2493" i="4" s="1"/>
  <c r="C2481" i="4"/>
  <c r="D2481" i="4" s="1"/>
  <c r="C2469" i="4"/>
  <c r="D2469" i="4" s="1"/>
  <c r="C2457" i="4"/>
  <c r="D2457" i="4" s="1"/>
  <c r="C2445" i="4"/>
  <c r="D2445" i="4" s="1"/>
  <c r="C2433" i="4"/>
  <c r="D2433" i="4" s="1"/>
  <c r="C2421" i="4"/>
  <c r="D2421" i="4" s="1"/>
  <c r="C2409" i="4"/>
  <c r="D2409" i="4" s="1"/>
  <c r="C2397" i="4"/>
  <c r="D2397" i="4" s="1"/>
  <c r="C2373" i="4"/>
  <c r="D2373" i="4" s="1"/>
  <c r="C2361" i="4"/>
  <c r="D2361" i="4" s="1"/>
  <c r="C2349" i="4"/>
  <c r="D2349" i="4" s="1"/>
  <c r="C2337" i="4"/>
  <c r="D2337" i="4" s="1"/>
  <c r="C2325" i="4"/>
  <c r="D2325" i="4" s="1"/>
  <c r="C2313" i="4"/>
  <c r="D2313" i="4" s="1"/>
  <c r="C2301" i="4"/>
  <c r="D2301" i="4" s="1"/>
  <c r="C2289" i="4"/>
  <c r="D2289" i="4" s="1"/>
  <c r="C2277" i="4"/>
  <c r="D2277" i="4" s="1"/>
  <c r="C2265" i="4"/>
  <c r="D2265" i="4" s="1"/>
  <c r="C2253" i="4"/>
  <c r="D2253" i="4" s="1"/>
  <c r="C2241" i="4"/>
  <c r="D2241" i="4" s="1"/>
  <c r="C2229" i="4"/>
  <c r="D2229" i="4" s="1"/>
  <c r="C2217" i="4"/>
  <c r="D2217" i="4" s="1"/>
  <c r="C2205" i="4"/>
  <c r="D2205" i="4" s="1"/>
  <c r="C2193" i="4"/>
  <c r="D2193" i="4" s="1"/>
  <c r="C2181" i="4"/>
  <c r="D2181" i="4" s="1"/>
  <c r="C2169" i="4"/>
  <c r="D2169" i="4" s="1"/>
  <c r="C2157" i="4"/>
  <c r="D2157" i="4" s="1"/>
  <c r="C2145" i="4"/>
  <c r="D2145" i="4" s="1"/>
  <c r="C2133" i="4"/>
  <c r="D2133" i="4" s="1"/>
  <c r="C2121" i="4"/>
  <c r="D2121" i="4" s="1"/>
  <c r="C2109" i="4"/>
  <c r="D2109" i="4" s="1"/>
  <c r="C2097" i="4"/>
  <c r="D2097" i="4" s="1"/>
  <c r="C2085" i="4"/>
  <c r="D2085" i="4" s="1"/>
  <c r="C2073" i="4"/>
  <c r="D2073" i="4" s="1"/>
  <c r="C2061" i="4"/>
  <c r="D2061" i="4" s="1"/>
  <c r="C2049" i="4"/>
  <c r="D2049" i="4" s="1"/>
  <c r="C2037" i="4"/>
  <c r="D2037" i="4" s="1"/>
  <c r="C2025" i="4"/>
  <c r="D2025" i="4" s="1"/>
  <c r="C2013" i="4"/>
  <c r="D2013" i="4" s="1"/>
  <c r="C2001" i="4"/>
  <c r="D2001" i="4" s="1"/>
  <c r="C1989" i="4"/>
  <c r="D1989" i="4" s="1"/>
  <c r="C2081" i="4"/>
  <c r="D2081" i="4" s="1"/>
  <c r="C2069" i="4"/>
  <c r="D2069" i="4" s="1"/>
  <c r="C2057" i="4"/>
  <c r="D2057" i="4" s="1"/>
  <c r="C2045" i="4"/>
  <c r="D2045" i="4" s="1"/>
  <c r="C2033" i="4"/>
  <c r="D2033" i="4" s="1"/>
  <c r="C2021" i="4"/>
  <c r="D2021" i="4" s="1"/>
  <c r="C2009" i="4"/>
  <c r="D2009" i="4" s="1"/>
  <c r="C1997" i="4"/>
  <c r="D1997" i="4" s="1"/>
  <c r="C1985" i="4"/>
  <c r="D1985" i="4" s="1"/>
  <c r="C1973" i="4"/>
  <c r="D1973" i="4" s="1"/>
  <c r="C1961" i="4"/>
  <c r="D1961" i="4" s="1"/>
  <c r="C1949" i="4"/>
  <c r="D1949" i="4" s="1"/>
  <c r="C1937" i="4"/>
  <c r="D1937" i="4" s="1"/>
  <c r="C1925" i="4"/>
  <c r="D1925" i="4" s="1"/>
  <c r="C1913" i="4"/>
  <c r="D1913" i="4" s="1"/>
  <c r="C1901" i="4"/>
  <c r="D1901" i="4" s="1"/>
  <c r="C1889" i="4"/>
  <c r="D1889" i="4" s="1"/>
  <c r="C1877" i="4"/>
  <c r="D1877" i="4" s="1"/>
  <c r="C1865" i="4"/>
  <c r="D1865" i="4" s="1"/>
  <c r="C1853" i="4"/>
  <c r="D1853" i="4" s="1"/>
  <c r="C1841" i="4"/>
  <c r="D1841" i="4" s="1"/>
  <c r="C1829" i="4"/>
  <c r="D1829" i="4" s="1"/>
  <c r="C1817" i="4"/>
  <c r="D1817" i="4" s="1"/>
  <c r="C1805" i="4"/>
  <c r="D1805" i="4" s="1"/>
  <c r="C1793" i="4"/>
  <c r="D1793" i="4" s="1"/>
  <c r="C1781" i="4"/>
  <c r="D1781" i="4" s="1"/>
  <c r="C1769" i="4"/>
  <c r="D1769" i="4" s="1"/>
  <c r="C1757" i="4"/>
  <c r="D1757" i="4" s="1"/>
  <c r="C1745" i="4"/>
  <c r="D1745" i="4" s="1"/>
  <c r="C1721" i="4"/>
  <c r="D1721" i="4" s="1"/>
  <c r="C1709" i="4"/>
  <c r="D1709" i="4" s="1"/>
  <c r="C1697" i="4"/>
  <c r="D1697" i="4" s="1"/>
  <c r="C1685" i="4"/>
  <c r="D1685" i="4" s="1"/>
  <c r="C1673" i="4"/>
  <c r="D1673" i="4" s="1"/>
  <c r="C1661" i="4"/>
  <c r="D1661" i="4" s="1"/>
  <c r="C1649" i="4"/>
  <c r="D1649" i="4" s="1"/>
  <c r="C1637" i="4"/>
  <c r="D1637" i="4" s="1"/>
  <c r="C1625" i="4"/>
  <c r="D1625" i="4" s="1"/>
  <c r="C1613" i="4"/>
  <c r="D1613" i="4" s="1"/>
  <c r="C1601" i="4"/>
  <c r="D1601" i="4" s="1"/>
  <c r="C1589" i="4"/>
  <c r="D1589" i="4" s="1"/>
  <c r="C1577" i="4"/>
  <c r="D1577" i="4" s="1"/>
  <c r="C1565" i="4"/>
  <c r="D1565" i="4" s="1"/>
  <c r="C1553" i="4"/>
  <c r="D1553" i="4" s="1"/>
  <c r="C1541" i="4"/>
  <c r="D1541" i="4" s="1"/>
  <c r="C1529" i="4"/>
  <c r="D1529" i="4" s="1"/>
  <c r="C1517" i="4"/>
  <c r="D1517" i="4" s="1"/>
  <c r="C1505" i="4"/>
  <c r="D1505" i="4" s="1"/>
  <c r="C1493" i="4"/>
  <c r="D1493" i="4" s="1"/>
  <c r="C1481" i="4"/>
  <c r="D1481" i="4" s="1"/>
  <c r="C1469" i="4"/>
  <c r="D1469" i="4" s="1"/>
  <c r="C1457" i="4"/>
  <c r="D1457" i="4" s="1"/>
  <c r="C1445" i="4"/>
  <c r="D1445" i="4" s="1"/>
  <c r="C1433" i="4"/>
  <c r="D1433" i="4" s="1"/>
  <c r="C1421" i="4"/>
  <c r="D1421" i="4" s="1"/>
  <c r="C1409" i="4"/>
  <c r="D1409" i="4" s="1"/>
  <c r="C1397" i="4"/>
  <c r="D1397" i="4" s="1"/>
  <c r="C1385" i="4"/>
  <c r="D1385" i="4" s="1"/>
  <c r="C1373" i="4"/>
  <c r="D1373" i="4" s="1"/>
  <c r="C1361" i="4"/>
  <c r="D1361" i="4" s="1"/>
  <c r="C1349" i="4"/>
  <c r="D1349" i="4" s="1"/>
  <c r="C1337" i="4"/>
  <c r="D1337" i="4" s="1"/>
  <c r="C1325" i="4"/>
  <c r="D1325" i="4" s="1"/>
  <c r="C1313" i="4"/>
  <c r="D1313" i="4" s="1"/>
  <c r="C1301" i="4"/>
  <c r="D1301" i="4" s="1"/>
  <c r="C1289" i="4"/>
  <c r="D1289" i="4" s="1"/>
  <c r="C1277" i="4"/>
  <c r="D1277" i="4" s="1"/>
  <c r="C1265" i="4"/>
  <c r="D1265" i="4" s="1"/>
  <c r="C1253" i="4"/>
  <c r="D1253" i="4" s="1"/>
  <c r="C1241" i="4"/>
  <c r="D1241" i="4" s="1"/>
  <c r="C1229" i="4"/>
  <c r="D1229" i="4" s="1"/>
  <c r="C1217" i="4"/>
  <c r="D1217" i="4" s="1"/>
  <c r="C1205" i="4"/>
  <c r="D1205" i="4" s="1"/>
  <c r="C1193" i="4"/>
  <c r="D1193" i="4" s="1"/>
  <c r="C1181" i="4"/>
  <c r="D1181" i="4" s="1"/>
  <c r="C1169" i="4"/>
  <c r="D1169" i="4" s="1"/>
  <c r="C1157" i="4"/>
  <c r="D1157" i="4" s="1"/>
  <c r="C1145" i="4"/>
  <c r="D1145" i="4" s="1"/>
  <c r="C1133" i="4"/>
  <c r="D1133" i="4" s="1"/>
  <c r="C1121" i="4"/>
  <c r="D1121" i="4" s="1"/>
  <c r="C1109" i="4"/>
  <c r="D1109" i="4" s="1"/>
  <c r="C1097" i="4"/>
  <c r="D1097" i="4" s="1"/>
  <c r="C1085" i="4"/>
  <c r="D1085" i="4" s="1"/>
  <c r="C1073" i="4"/>
  <c r="D1073" i="4" s="1"/>
  <c r="C1061" i="4"/>
  <c r="D1061" i="4" s="1"/>
  <c r="C1487" i="4"/>
  <c r="D1487" i="4" s="1"/>
  <c r="C1475" i="4"/>
  <c r="D1475" i="4" s="1"/>
  <c r="C1463" i="4"/>
  <c r="D1463" i="4" s="1"/>
  <c r="C1451" i="4"/>
  <c r="D1451" i="4" s="1"/>
  <c r="C1439" i="4"/>
  <c r="D1439" i="4" s="1"/>
  <c r="C1427" i="4"/>
  <c r="D1427" i="4" s="1"/>
  <c r="C1415" i="4"/>
  <c r="D1415" i="4" s="1"/>
  <c r="C1403" i="4"/>
  <c r="D1403" i="4" s="1"/>
  <c r="C1391" i="4"/>
  <c r="D1391" i="4" s="1"/>
  <c r="C1379" i="4"/>
  <c r="D1379" i="4" s="1"/>
  <c r="C1367" i="4"/>
  <c r="D1367" i="4" s="1"/>
  <c r="C1355" i="4"/>
  <c r="D1355" i="4" s="1"/>
  <c r="C1343" i="4"/>
  <c r="D1343" i="4" s="1"/>
  <c r="C1331" i="4"/>
  <c r="D1331" i="4" s="1"/>
  <c r="C1319" i="4"/>
  <c r="D1319" i="4" s="1"/>
  <c r="C1307" i="4"/>
  <c r="D1307" i="4" s="1"/>
  <c r="C1295" i="4"/>
  <c r="D1295" i="4" s="1"/>
  <c r="C1283" i="4"/>
  <c r="D1283" i="4" s="1"/>
  <c r="C1271" i="4"/>
  <c r="D1271" i="4" s="1"/>
  <c r="C1259" i="4"/>
  <c r="D1259" i="4" s="1"/>
  <c r="C1247" i="4"/>
  <c r="D1247" i="4" s="1"/>
  <c r="C1235" i="4"/>
  <c r="D1235" i="4" s="1"/>
  <c r="C1223" i="4"/>
  <c r="D1223" i="4" s="1"/>
  <c r="C1211" i="4"/>
  <c r="D1211" i="4" s="1"/>
  <c r="C1199" i="4"/>
  <c r="D1199" i="4" s="1"/>
  <c r="C1187" i="4"/>
  <c r="D1187" i="4" s="1"/>
  <c r="C1175" i="4"/>
  <c r="D1175" i="4" s="1"/>
  <c r="C1163" i="4"/>
  <c r="D1163" i="4" s="1"/>
  <c r="C1151" i="4"/>
  <c r="D1151" i="4" s="1"/>
  <c r="C1139" i="4"/>
  <c r="D1139" i="4" s="1"/>
  <c r="C1127" i="4"/>
  <c r="D1127" i="4" s="1"/>
  <c r="C1115" i="4"/>
  <c r="D1115" i="4" s="1"/>
  <c r="C1103" i="4"/>
  <c r="D1103" i="4" s="1"/>
  <c r="C1091" i="4"/>
  <c r="D1091" i="4" s="1"/>
  <c r="C1079" i="4"/>
  <c r="D1079" i="4" s="1"/>
  <c r="C1067" i="4"/>
  <c r="D1067" i="4" s="1"/>
  <c r="C1055" i="4"/>
  <c r="D1055" i="4" s="1"/>
  <c r="C1043" i="4"/>
  <c r="D1043" i="4" s="1"/>
  <c r="C1031" i="4"/>
  <c r="D1031" i="4" s="1"/>
  <c r="C1019" i="4"/>
  <c r="D1019" i="4" s="1"/>
  <c r="C1007" i="4"/>
  <c r="D1007" i="4" s="1"/>
  <c r="C995" i="4"/>
  <c r="D995" i="4" s="1"/>
  <c r="C983" i="4"/>
  <c r="D983" i="4" s="1"/>
  <c r="C971" i="4"/>
  <c r="D971" i="4" s="1"/>
  <c r="C959" i="4"/>
  <c r="D959" i="4" s="1"/>
  <c r="C947" i="4"/>
  <c r="D947" i="4" s="1"/>
  <c r="C935" i="4"/>
  <c r="D935" i="4" s="1"/>
  <c r="C923" i="4"/>
  <c r="D923" i="4" s="1"/>
  <c r="C911" i="4"/>
  <c r="D911" i="4" s="1"/>
  <c r="C899" i="4"/>
  <c r="D899" i="4" s="1"/>
  <c r="C887" i="4"/>
  <c r="D887" i="4" s="1"/>
  <c r="C875" i="4"/>
  <c r="D875" i="4" s="1"/>
  <c r="C863" i="4"/>
  <c r="D863" i="4" s="1"/>
  <c r="C851" i="4"/>
  <c r="D851" i="4" s="1"/>
  <c r="C839" i="4"/>
  <c r="D839" i="4" s="1"/>
  <c r="C827" i="4"/>
  <c r="D827" i="4" s="1"/>
  <c r="C815" i="4"/>
  <c r="D815" i="4" s="1"/>
  <c r="C803" i="4"/>
  <c r="D803" i="4" s="1"/>
  <c r="C1474" i="4"/>
  <c r="D1474" i="4" s="1"/>
  <c r="C1462" i="4"/>
  <c r="D1462" i="4" s="1"/>
  <c r="C1450" i="4"/>
  <c r="D1450" i="4" s="1"/>
  <c r="C1438" i="4"/>
  <c r="D1438" i="4" s="1"/>
  <c r="C1426" i="4"/>
  <c r="D1426" i="4" s="1"/>
  <c r="C1414" i="4"/>
  <c r="D1414" i="4" s="1"/>
  <c r="C1402" i="4"/>
  <c r="D1402" i="4" s="1"/>
  <c r="C1390" i="4"/>
  <c r="D1390" i="4" s="1"/>
  <c r="C1378" i="4"/>
  <c r="D1378" i="4" s="1"/>
  <c r="C1366" i="4"/>
  <c r="D1366" i="4" s="1"/>
  <c r="C1354" i="4"/>
  <c r="D1354" i="4" s="1"/>
  <c r="C1342" i="4"/>
  <c r="D1342" i="4" s="1"/>
  <c r="C1330" i="4"/>
  <c r="D1330" i="4" s="1"/>
  <c r="C1318" i="4"/>
  <c r="D1318" i="4" s="1"/>
  <c r="C1306" i="4"/>
  <c r="D1306" i="4" s="1"/>
  <c r="C1294" i="4"/>
  <c r="D1294" i="4" s="1"/>
  <c r="C1282" i="4"/>
  <c r="D1282" i="4" s="1"/>
  <c r="C1270" i="4"/>
  <c r="D1270" i="4" s="1"/>
  <c r="C1258" i="4"/>
  <c r="D1258" i="4" s="1"/>
  <c r="C1246" i="4"/>
  <c r="D1246" i="4" s="1"/>
  <c r="C1234" i="4"/>
  <c r="D1234" i="4" s="1"/>
  <c r="C1222" i="4"/>
  <c r="D1222" i="4" s="1"/>
  <c r="C1210" i="4"/>
  <c r="D1210" i="4" s="1"/>
  <c r="C1198" i="4"/>
  <c r="D1198" i="4" s="1"/>
  <c r="C1186" i="4"/>
  <c r="D1186" i="4" s="1"/>
  <c r="C1174" i="4"/>
  <c r="D1174" i="4" s="1"/>
  <c r="C1162" i="4"/>
  <c r="D1162" i="4" s="1"/>
  <c r="C1150" i="4"/>
  <c r="D1150" i="4" s="1"/>
  <c r="C1138" i="4"/>
  <c r="D1138" i="4" s="1"/>
  <c r="C1126" i="4"/>
  <c r="D1126" i="4" s="1"/>
  <c r="C1114" i="4"/>
  <c r="D1114" i="4" s="1"/>
  <c r="C1102" i="4"/>
  <c r="D1102" i="4" s="1"/>
  <c r="C1090" i="4"/>
  <c r="D1090" i="4" s="1"/>
  <c r="C1078" i="4"/>
  <c r="D1078" i="4" s="1"/>
  <c r="C1066" i="4"/>
  <c r="D1066" i="4" s="1"/>
  <c r="C1054" i="4"/>
  <c r="D1054" i="4" s="1"/>
  <c r="C1042" i="4"/>
  <c r="D1042" i="4" s="1"/>
  <c r="C1030" i="4"/>
  <c r="D1030" i="4" s="1"/>
  <c r="C1018" i="4"/>
  <c r="D1018" i="4" s="1"/>
  <c r="C1006" i="4"/>
  <c r="D1006" i="4" s="1"/>
  <c r="C994" i="4"/>
  <c r="D994" i="4" s="1"/>
  <c r="C982" i="4"/>
  <c r="D982" i="4" s="1"/>
  <c r="C970" i="4"/>
  <c r="D970" i="4" s="1"/>
  <c r="C958" i="4"/>
  <c r="D958" i="4" s="1"/>
  <c r="C946" i="4"/>
  <c r="D946" i="4" s="1"/>
  <c r="C934" i="4"/>
  <c r="D934" i="4" s="1"/>
  <c r="C910" i="4"/>
  <c r="D910" i="4" s="1"/>
  <c r="C898" i="4"/>
  <c r="D898" i="4" s="1"/>
  <c r="C886" i="4"/>
  <c r="D886" i="4" s="1"/>
  <c r="C874" i="4"/>
  <c r="D874" i="4" s="1"/>
  <c r="C862" i="4"/>
  <c r="D862" i="4" s="1"/>
  <c r="C850" i="4"/>
  <c r="D850" i="4" s="1"/>
  <c r="C838" i="4"/>
  <c r="D838" i="4" s="1"/>
  <c r="C826" i="4"/>
  <c r="D826" i="4" s="1"/>
  <c r="C814" i="4"/>
  <c r="D814" i="4" s="1"/>
  <c r="C802" i="4"/>
  <c r="D802" i="4" s="1"/>
  <c r="C1977" i="4"/>
  <c r="D1977" i="4" s="1"/>
  <c r="C1965" i="4"/>
  <c r="D1965" i="4" s="1"/>
  <c r="C1917" i="4"/>
  <c r="D1917" i="4" s="1"/>
  <c r="C1905" i="4"/>
  <c r="D1905" i="4" s="1"/>
  <c r="C1881" i="4"/>
  <c r="D1881" i="4" s="1"/>
  <c r="C1869" i="4"/>
  <c r="D1869" i="4" s="1"/>
  <c r="C1857" i="4"/>
  <c r="D1857" i="4" s="1"/>
  <c r="C1845" i="4"/>
  <c r="D1845" i="4" s="1"/>
  <c r="C1833" i="4"/>
  <c r="D1833" i="4" s="1"/>
  <c r="C1821" i="4"/>
  <c r="D1821" i="4" s="1"/>
  <c r="C1809" i="4"/>
  <c r="D1809" i="4" s="1"/>
  <c r="C1797" i="4"/>
  <c r="D1797" i="4" s="1"/>
  <c r="C1785" i="4"/>
  <c r="D1785" i="4" s="1"/>
  <c r="C1773" i="4"/>
  <c r="D1773" i="4" s="1"/>
  <c r="C1761" i="4"/>
  <c r="D1761" i="4" s="1"/>
  <c r="C1749" i="4"/>
  <c r="D1749" i="4" s="1"/>
  <c r="C1737" i="4"/>
  <c r="D1737" i="4" s="1"/>
  <c r="C1725" i="4"/>
  <c r="D1725" i="4" s="1"/>
  <c r="C1713" i="4"/>
  <c r="D1713" i="4" s="1"/>
  <c r="C1701" i="4"/>
  <c r="D1701" i="4" s="1"/>
  <c r="C1665" i="4"/>
  <c r="D1665" i="4" s="1"/>
  <c r="C1653" i="4"/>
  <c r="D1653" i="4" s="1"/>
  <c r="C1641" i="4"/>
  <c r="D1641" i="4" s="1"/>
  <c r="C1629" i="4"/>
  <c r="D1629" i="4" s="1"/>
  <c r="C1617" i="4"/>
  <c r="D1617" i="4" s="1"/>
  <c r="C1605" i="4"/>
  <c r="D1605" i="4" s="1"/>
  <c r="C1593" i="4"/>
  <c r="D1593" i="4" s="1"/>
  <c r="C1581" i="4"/>
  <c r="D1581" i="4" s="1"/>
  <c r="C1569" i="4"/>
  <c r="D1569" i="4" s="1"/>
  <c r="C1545" i="4"/>
  <c r="D1545" i="4" s="1"/>
  <c r="C1521" i="4"/>
  <c r="D1521" i="4" s="1"/>
  <c r="C1509" i="4"/>
  <c r="D1509" i="4" s="1"/>
  <c r="C1497" i="4"/>
  <c r="D1497" i="4" s="1"/>
  <c r="C1485" i="4"/>
  <c r="D1485" i="4" s="1"/>
  <c r="C1473" i="4"/>
  <c r="D1473" i="4" s="1"/>
  <c r="C1461" i="4"/>
  <c r="D1461" i="4" s="1"/>
  <c r="C1449" i="4"/>
  <c r="D1449" i="4" s="1"/>
  <c r="C1437" i="4"/>
  <c r="D1437" i="4" s="1"/>
  <c r="C1425" i="4"/>
  <c r="D1425" i="4" s="1"/>
  <c r="C1413" i="4"/>
  <c r="D1413" i="4" s="1"/>
  <c r="C1401" i="4"/>
  <c r="D1401" i="4" s="1"/>
  <c r="C1389" i="4"/>
  <c r="D1389" i="4" s="1"/>
  <c r="C1377" i="4"/>
  <c r="D1377" i="4" s="1"/>
  <c r="C1365" i="4"/>
  <c r="D1365" i="4" s="1"/>
  <c r="C1353" i="4"/>
  <c r="D1353" i="4" s="1"/>
  <c r="C1341" i="4"/>
  <c r="D1341" i="4" s="1"/>
  <c r="C1329" i="4"/>
  <c r="D1329" i="4" s="1"/>
  <c r="C1317" i="4"/>
  <c r="D1317" i="4" s="1"/>
  <c r="C1305" i="4"/>
  <c r="D1305" i="4" s="1"/>
  <c r="C1293" i="4"/>
  <c r="D1293" i="4" s="1"/>
  <c r="C1281" i="4"/>
  <c r="D1281" i="4" s="1"/>
  <c r="C1269" i="4"/>
  <c r="D1269" i="4" s="1"/>
  <c r="C1257" i="4"/>
  <c r="D1257" i="4" s="1"/>
  <c r="C1245" i="4"/>
  <c r="D1245" i="4" s="1"/>
  <c r="C1233" i="4"/>
  <c r="D1233" i="4" s="1"/>
  <c r="C1221" i="4"/>
  <c r="D1221" i="4" s="1"/>
  <c r="C1209" i="4"/>
  <c r="D1209" i="4" s="1"/>
  <c r="C1197" i="4"/>
  <c r="D1197" i="4" s="1"/>
  <c r="C1185" i="4"/>
  <c r="D1185" i="4" s="1"/>
  <c r="C1173" i="4"/>
  <c r="D1173" i="4" s="1"/>
  <c r="C1161" i="4"/>
  <c r="D1161" i="4" s="1"/>
  <c r="C1149" i="4"/>
  <c r="D1149" i="4" s="1"/>
  <c r="C1137" i="4"/>
  <c r="D1137" i="4" s="1"/>
  <c r="C1125" i="4"/>
  <c r="D1125" i="4" s="1"/>
  <c r="C1113" i="4"/>
  <c r="D1113" i="4" s="1"/>
  <c r="C1101" i="4"/>
  <c r="D1101" i="4" s="1"/>
  <c r="C1089" i="4"/>
  <c r="D1089" i="4" s="1"/>
  <c r="C1077" i="4"/>
  <c r="D1077" i="4" s="1"/>
  <c r="C2125" i="4"/>
  <c r="D2125" i="4" s="1"/>
  <c r="C2113" i="4"/>
  <c r="D2113" i="4" s="1"/>
  <c r="C2101" i="4"/>
  <c r="D2101" i="4" s="1"/>
  <c r="C2089" i="4"/>
  <c r="D2089" i="4" s="1"/>
  <c r="C2077" i="4"/>
  <c r="D2077" i="4" s="1"/>
  <c r="C2065" i="4"/>
  <c r="D2065" i="4" s="1"/>
  <c r="C2053" i="4"/>
  <c r="D2053" i="4" s="1"/>
  <c r="C2041" i="4"/>
  <c r="D2041" i="4" s="1"/>
  <c r="C2029" i="4"/>
  <c r="D2029" i="4" s="1"/>
  <c r="C2017" i="4"/>
  <c r="D2017" i="4" s="1"/>
  <c r="C2005" i="4"/>
  <c r="D2005" i="4" s="1"/>
  <c r="C1993" i="4"/>
  <c r="D1993" i="4" s="1"/>
  <c r="C1981" i="4"/>
  <c r="D1981" i="4" s="1"/>
  <c r="C1969" i="4"/>
  <c r="D1969" i="4" s="1"/>
  <c r="C1957" i="4"/>
  <c r="D1957" i="4" s="1"/>
  <c r="C1945" i="4"/>
  <c r="D1945" i="4" s="1"/>
  <c r="C1933" i="4"/>
  <c r="D1933" i="4" s="1"/>
  <c r="C1921" i="4"/>
  <c r="D1921" i="4" s="1"/>
  <c r="C1909" i="4"/>
  <c r="D1909" i="4" s="1"/>
  <c r="C1897" i="4"/>
  <c r="D1897" i="4" s="1"/>
  <c r="C1885" i="4"/>
  <c r="D1885" i="4" s="1"/>
  <c r="C1873" i="4"/>
  <c r="D1873" i="4" s="1"/>
  <c r="C1861" i="4"/>
  <c r="D1861" i="4" s="1"/>
  <c r="C1849" i="4"/>
  <c r="D1849" i="4" s="1"/>
  <c r="C1837" i="4"/>
  <c r="D1837" i="4" s="1"/>
  <c r="C1825" i="4"/>
  <c r="D1825" i="4" s="1"/>
  <c r="C1813" i="4"/>
  <c r="D1813" i="4" s="1"/>
  <c r="C1801" i="4"/>
  <c r="D1801" i="4" s="1"/>
  <c r="C1777" i="4"/>
  <c r="D1777" i="4" s="1"/>
  <c r="C1765" i="4"/>
  <c r="D1765" i="4" s="1"/>
  <c r="C1753" i="4"/>
  <c r="D1753" i="4" s="1"/>
  <c r="C1741" i="4"/>
  <c r="D1741" i="4" s="1"/>
  <c r="C1729" i="4"/>
  <c r="D1729" i="4" s="1"/>
  <c r="C1717" i="4"/>
  <c r="D1717" i="4" s="1"/>
  <c r="C1705" i="4"/>
  <c r="D1705" i="4" s="1"/>
  <c r="C1693" i="4"/>
  <c r="D1693" i="4" s="1"/>
  <c r="C1681" i="4"/>
  <c r="D1681" i="4" s="1"/>
  <c r="C1669" i="4"/>
  <c r="D1669" i="4" s="1"/>
  <c r="C1657" i="4"/>
  <c r="D1657" i="4" s="1"/>
  <c r="C1645" i="4"/>
  <c r="D1645" i="4" s="1"/>
  <c r="C1633" i="4"/>
  <c r="D1633" i="4" s="1"/>
  <c r="C1621" i="4"/>
  <c r="D1621" i="4" s="1"/>
  <c r="C1609" i="4"/>
  <c r="D1609" i="4" s="1"/>
  <c r="C1597" i="4"/>
  <c r="D1597" i="4" s="1"/>
  <c r="C1585" i="4"/>
  <c r="D1585" i="4" s="1"/>
  <c r="C1573" i="4"/>
  <c r="D1573" i="4" s="1"/>
  <c r="C1561" i="4"/>
  <c r="D1561" i="4" s="1"/>
  <c r="C1549" i="4"/>
  <c r="D1549" i="4" s="1"/>
  <c r="C1537" i="4"/>
  <c r="D1537" i="4" s="1"/>
  <c r="C1525" i="4"/>
  <c r="D1525" i="4" s="1"/>
  <c r="C1513" i="4"/>
  <c r="D1513" i="4" s="1"/>
  <c r="C1501" i="4"/>
  <c r="D1501" i="4" s="1"/>
  <c r="C1489" i="4"/>
  <c r="D1489" i="4" s="1"/>
  <c r="C1477" i="4"/>
  <c r="D1477" i="4" s="1"/>
  <c r="C1465" i="4"/>
  <c r="D1465" i="4" s="1"/>
  <c r="C1453" i="4"/>
  <c r="D1453" i="4" s="1"/>
  <c r="C1441" i="4"/>
  <c r="D1441" i="4" s="1"/>
  <c r="C1429" i="4"/>
  <c r="D1429" i="4" s="1"/>
  <c r="C1417" i="4"/>
  <c r="D1417" i="4" s="1"/>
  <c r="C1405" i="4"/>
  <c r="D1405" i="4" s="1"/>
  <c r="C1393" i="4"/>
  <c r="D1393" i="4" s="1"/>
  <c r="C1381" i="4"/>
  <c r="D1381" i="4" s="1"/>
  <c r="C1369" i="4"/>
  <c r="D1369" i="4" s="1"/>
  <c r="C1357" i="4"/>
  <c r="D1357" i="4" s="1"/>
  <c r="C1345" i="4"/>
  <c r="D1345" i="4" s="1"/>
  <c r="C1333" i="4"/>
  <c r="D1333" i="4" s="1"/>
  <c r="C1321" i="4"/>
  <c r="D1321" i="4" s="1"/>
  <c r="C2000" i="4"/>
  <c r="D2000" i="4" s="1"/>
  <c r="C1988" i="4"/>
  <c r="D1988" i="4" s="1"/>
  <c r="C1976" i="4"/>
  <c r="D1976" i="4" s="1"/>
  <c r="C1964" i="4"/>
  <c r="D1964" i="4" s="1"/>
  <c r="C1952" i="4"/>
  <c r="D1952" i="4" s="1"/>
  <c r="C1940" i="4"/>
  <c r="D1940" i="4" s="1"/>
  <c r="C1928" i="4"/>
  <c r="D1928" i="4" s="1"/>
  <c r="C1904" i="4"/>
  <c r="D1904" i="4" s="1"/>
  <c r="C1892" i="4"/>
  <c r="D1892" i="4" s="1"/>
  <c r="C1880" i="4"/>
  <c r="D1880" i="4" s="1"/>
  <c r="C1868" i="4"/>
  <c r="D1868" i="4" s="1"/>
  <c r="C1856" i="4"/>
  <c r="D1856" i="4" s="1"/>
  <c r="C1844" i="4"/>
  <c r="D1844" i="4" s="1"/>
  <c r="C1832" i="4"/>
  <c r="D1832" i="4" s="1"/>
  <c r="C1820" i="4"/>
  <c r="D1820" i="4" s="1"/>
  <c r="C1808" i="4"/>
  <c r="D1808" i="4" s="1"/>
  <c r="C1796" i="4"/>
  <c r="D1796" i="4" s="1"/>
  <c r="C1784" i="4"/>
  <c r="D1784" i="4" s="1"/>
  <c r="C1772" i="4"/>
  <c r="D1772" i="4" s="1"/>
  <c r="C1760" i="4"/>
  <c r="D1760" i="4" s="1"/>
  <c r="C1748" i="4"/>
  <c r="D1748" i="4" s="1"/>
  <c r="C1736" i="4"/>
  <c r="D1736" i="4" s="1"/>
  <c r="C1712" i="4"/>
  <c r="D1712" i="4" s="1"/>
  <c r="C1688" i="4"/>
  <c r="D1688" i="4" s="1"/>
  <c r="C1676" i="4"/>
  <c r="D1676" i="4" s="1"/>
  <c r="C1664" i="4"/>
  <c r="D1664" i="4" s="1"/>
  <c r="C1652" i="4"/>
  <c r="D1652" i="4" s="1"/>
  <c r="C1640" i="4"/>
  <c r="D1640" i="4" s="1"/>
  <c r="C1628" i="4"/>
  <c r="D1628" i="4" s="1"/>
  <c r="C1616" i="4"/>
  <c r="D1616" i="4" s="1"/>
  <c r="C1604" i="4"/>
  <c r="D1604" i="4" s="1"/>
  <c r="C1592" i="4"/>
  <c r="D1592" i="4" s="1"/>
  <c r="C1580" i="4"/>
  <c r="D1580" i="4" s="1"/>
  <c r="C1568" i="4"/>
  <c r="D1568" i="4" s="1"/>
  <c r="C1556" i="4"/>
  <c r="D1556" i="4" s="1"/>
  <c r="C1544" i="4"/>
  <c r="D1544" i="4" s="1"/>
  <c r="C1532" i="4"/>
  <c r="D1532" i="4" s="1"/>
  <c r="C1520" i="4"/>
  <c r="D1520" i="4" s="1"/>
  <c r="C1508" i="4"/>
  <c r="D1508" i="4" s="1"/>
  <c r="C1496" i="4"/>
  <c r="D1496" i="4" s="1"/>
  <c r="C1484" i="4"/>
  <c r="D1484" i="4" s="1"/>
  <c r="C1472" i="4"/>
  <c r="D1472" i="4" s="1"/>
  <c r="C1460" i="4"/>
  <c r="D1460" i="4" s="1"/>
  <c r="C1448" i="4"/>
  <c r="D1448" i="4" s="1"/>
  <c r="C1436" i="4"/>
  <c r="D1436" i="4" s="1"/>
  <c r="C1424" i="4"/>
  <c r="D1424" i="4" s="1"/>
  <c r="C1412" i="4"/>
  <c r="D1412" i="4" s="1"/>
  <c r="C1400" i="4"/>
  <c r="D1400" i="4" s="1"/>
  <c r="C1388" i="4"/>
  <c r="D1388" i="4" s="1"/>
  <c r="C1376" i="4"/>
  <c r="D1376" i="4" s="1"/>
  <c r="C1364" i="4"/>
  <c r="D1364" i="4" s="1"/>
  <c r="C1352" i="4"/>
  <c r="D1352" i="4" s="1"/>
  <c r="C1340" i="4"/>
  <c r="D1340" i="4" s="1"/>
  <c r="C1328" i="4"/>
  <c r="D1328" i="4" s="1"/>
  <c r="C1316" i="4"/>
  <c r="D1316" i="4" s="1"/>
  <c r="C1304" i="4"/>
  <c r="D1304" i="4" s="1"/>
  <c r="C1292" i="4"/>
  <c r="D1292" i="4" s="1"/>
  <c r="C1280" i="4"/>
  <c r="D1280" i="4" s="1"/>
  <c r="C1268" i="4"/>
  <c r="D1268" i="4" s="1"/>
  <c r="C1256" i="4"/>
  <c r="D1256" i="4" s="1"/>
  <c r="C1244" i="4"/>
  <c r="D1244" i="4" s="1"/>
  <c r="C1232" i="4"/>
  <c r="D1232" i="4" s="1"/>
  <c r="C1220" i="4"/>
  <c r="D1220" i="4" s="1"/>
  <c r="C1208" i="4"/>
  <c r="D1208" i="4" s="1"/>
  <c r="C1196" i="4"/>
  <c r="D1196" i="4" s="1"/>
  <c r="C1184" i="4"/>
  <c r="D1184" i="4" s="1"/>
  <c r="C1172" i="4"/>
  <c r="D1172" i="4" s="1"/>
  <c r="C1160" i="4"/>
  <c r="D1160" i="4" s="1"/>
  <c r="C1148" i="4"/>
  <c r="D1148" i="4" s="1"/>
  <c r="C1136" i="4"/>
  <c r="D1136" i="4" s="1"/>
  <c r="C1100" i="4"/>
  <c r="D1100" i="4" s="1"/>
  <c r="C1088" i="4"/>
  <c r="D1088" i="4" s="1"/>
  <c r="C1076" i="4"/>
  <c r="D1076" i="4" s="1"/>
  <c r="C1064" i="4"/>
  <c r="D1064" i="4" s="1"/>
  <c r="C1052" i="4"/>
  <c r="D1052" i="4" s="1"/>
  <c r="C1040" i="4"/>
  <c r="D1040" i="4" s="1"/>
  <c r="C1028" i="4"/>
  <c r="D1028" i="4" s="1"/>
  <c r="C1231" i="4"/>
  <c r="D1231" i="4" s="1"/>
  <c r="C1219" i="4"/>
  <c r="D1219" i="4" s="1"/>
  <c r="C1207" i="4"/>
  <c r="D1207" i="4" s="1"/>
  <c r="C1195" i="4"/>
  <c r="D1195" i="4" s="1"/>
  <c r="C1183" i="4"/>
  <c r="D1183" i="4" s="1"/>
  <c r="C1171" i="4"/>
  <c r="D1171" i="4" s="1"/>
  <c r="C1159" i="4"/>
  <c r="D1159" i="4" s="1"/>
  <c r="C1135" i="4"/>
  <c r="D1135" i="4" s="1"/>
  <c r="C1099" i="4"/>
  <c r="D1099" i="4" s="1"/>
  <c r="C1087" i="4"/>
  <c r="D1087" i="4" s="1"/>
  <c r="C1075" i="4"/>
  <c r="D1075" i="4" s="1"/>
  <c r="C1063" i="4"/>
  <c r="D1063" i="4" s="1"/>
  <c r="C1051" i="4"/>
  <c r="D1051" i="4" s="1"/>
  <c r="C1039" i="4"/>
  <c r="D1039" i="4" s="1"/>
  <c r="C1015" i="4"/>
  <c r="D1015" i="4" s="1"/>
  <c r="C1003" i="4"/>
  <c r="D1003" i="4" s="1"/>
  <c r="C991" i="4"/>
  <c r="D991" i="4" s="1"/>
  <c r="C979" i="4"/>
  <c r="D979" i="4" s="1"/>
  <c r="C967" i="4"/>
  <c r="D967" i="4" s="1"/>
  <c r="C955" i="4"/>
  <c r="D955" i="4" s="1"/>
  <c r="C931" i="4"/>
  <c r="D931" i="4" s="1"/>
  <c r="C919" i="4"/>
  <c r="D919" i="4" s="1"/>
  <c r="C907" i="4"/>
  <c r="D907" i="4" s="1"/>
  <c r="C895" i="4"/>
  <c r="D895" i="4" s="1"/>
  <c r="C883" i="4"/>
  <c r="D883" i="4" s="1"/>
  <c r="C871" i="4"/>
  <c r="D871" i="4" s="1"/>
  <c r="C859" i="4"/>
  <c r="D859" i="4" s="1"/>
  <c r="C847" i="4"/>
  <c r="D847" i="4" s="1"/>
  <c r="C835" i="4"/>
  <c r="D835" i="4" s="1"/>
  <c r="C823" i="4"/>
  <c r="D823" i="4" s="1"/>
  <c r="C811" i="4"/>
  <c r="D811" i="4" s="1"/>
  <c r="C799" i="4"/>
  <c r="D799" i="4" s="1"/>
  <c r="C787" i="4"/>
  <c r="D787" i="4" s="1"/>
  <c r="C798" i="4"/>
  <c r="D798" i="4" s="1"/>
  <c r="C786" i="4"/>
  <c r="D786" i="4" s="1"/>
  <c r="C774" i="4"/>
  <c r="D774" i="4" s="1"/>
  <c r="C762" i="4"/>
  <c r="D762" i="4" s="1"/>
  <c r="C750" i="4"/>
  <c r="D750" i="4" s="1"/>
  <c r="C738" i="4"/>
  <c r="D738" i="4" s="1"/>
  <c r="C726" i="4"/>
  <c r="D726" i="4" s="1"/>
  <c r="C714" i="4"/>
  <c r="D714" i="4" s="1"/>
  <c r="C702" i="4"/>
  <c r="D702" i="4" s="1"/>
  <c r="C690" i="4"/>
  <c r="D690" i="4" s="1"/>
  <c r="C678" i="4"/>
  <c r="D678" i="4" s="1"/>
  <c r="C666" i="4"/>
  <c r="D666" i="4" s="1"/>
  <c r="C654" i="4"/>
  <c r="D654" i="4" s="1"/>
  <c r="C642" i="4"/>
  <c r="D642" i="4" s="1"/>
  <c r="C630" i="4"/>
  <c r="D630" i="4" s="1"/>
  <c r="C618" i="4"/>
  <c r="D618" i="4" s="1"/>
  <c r="C606" i="4"/>
  <c r="D606" i="4" s="1"/>
  <c r="C594" i="4"/>
  <c r="D594" i="4" s="1"/>
  <c r="C582" i="4"/>
  <c r="D582" i="4" s="1"/>
  <c r="C570" i="4"/>
  <c r="D570" i="4" s="1"/>
  <c r="C558" i="4"/>
  <c r="D558" i="4" s="1"/>
  <c r="C546" i="4"/>
  <c r="D546" i="4" s="1"/>
  <c r="C534" i="4"/>
  <c r="D534" i="4" s="1"/>
  <c r="C522" i="4"/>
  <c r="D522" i="4" s="1"/>
  <c r="C510" i="4"/>
  <c r="D510" i="4" s="1"/>
  <c r="C498" i="4"/>
  <c r="D498" i="4" s="1"/>
  <c r="C486" i="4"/>
  <c r="D486" i="4" s="1"/>
  <c r="C474" i="4"/>
  <c r="D474" i="4" s="1"/>
  <c r="C462" i="4"/>
  <c r="D462" i="4" s="1"/>
  <c r="C450" i="4"/>
  <c r="D450" i="4" s="1"/>
  <c r="C438" i="4"/>
  <c r="D438" i="4" s="1"/>
  <c r="C426" i="4"/>
  <c r="D426" i="4" s="1"/>
  <c r="C414" i="4"/>
  <c r="D414" i="4" s="1"/>
  <c r="C402" i="4"/>
  <c r="D402" i="4" s="1"/>
  <c r="C390" i="4"/>
  <c r="D390" i="4" s="1"/>
  <c r="C378" i="4"/>
  <c r="D378" i="4" s="1"/>
  <c r="C366" i="4"/>
  <c r="D366" i="4" s="1"/>
  <c r="C354" i="4"/>
  <c r="D354" i="4" s="1"/>
  <c r="C342" i="4"/>
  <c r="D342" i="4" s="1"/>
  <c r="C330" i="4"/>
  <c r="D330" i="4" s="1"/>
  <c r="C318" i="4"/>
  <c r="D318" i="4" s="1"/>
  <c r="C306" i="4"/>
  <c r="D306" i="4" s="1"/>
  <c r="C294" i="4"/>
  <c r="D294" i="4" s="1"/>
  <c r="C282" i="4"/>
  <c r="D282" i="4" s="1"/>
  <c r="C270" i="4"/>
  <c r="D270" i="4" s="1"/>
  <c r="C258" i="4"/>
  <c r="D258" i="4" s="1"/>
  <c r="C246" i="4"/>
  <c r="D246" i="4" s="1"/>
  <c r="C234" i="4"/>
  <c r="D234" i="4" s="1"/>
  <c r="C222" i="4"/>
  <c r="D222" i="4" s="1"/>
  <c r="C210" i="4"/>
  <c r="D210" i="4" s="1"/>
  <c r="C198" i="4"/>
  <c r="D198" i="4" s="1"/>
  <c r="C186" i="4"/>
  <c r="D186" i="4" s="1"/>
  <c r="C174" i="4"/>
  <c r="D174" i="4" s="1"/>
  <c r="C163" i="4"/>
  <c r="D163" i="4" s="1"/>
  <c r="C151" i="4"/>
  <c r="D151" i="4" s="1"/>
  <c r="C139" i="4"/>
  <c r="D139" i="4" s="1"/>
  <c r="C127" i="4"/>
  <c r="D127" i="4" s="1"/>
  <c r="C115" i="4"/>
  <c r="D115" i="4" s="1"/>
  <c r="C103" i="4"/>
  <c r="D103" i="4" s="1"/>
  <c r="C91" i="4"/>
  <c r="D91" i="4" s="1"/>
  <c r="C79" i="4"/>
  <c r="D79" i="4" s="1"/>
  <c r="C68" i="4"/>
  <c r="D68" i="4" s="1"/>
  <c r="C56" i="4"/>
  <c r="D56" i="4" s="1"/>
  <c r="C32" i="4"/>
  <c r="D32" i="4" s="1"/>
  <c r="C1049" i="4"/>
  <c r="D1049" i="4" s="1"/>
  <c r="C1037" i="4"/>
  <c r="D1037" i="4" s="1"/>
  <c r="C1025" i="4"/>
  <c r="D1025" i="4" s="1"/>
  <c r="C1013" i="4"/>
  <c r="D1013" i="4" s="1"/>
  <c r="C1001" i="4"/>
  <c r="D1001" i="4" s="1"/>
  <c r="C989" i="4"/>
  <c r="D989" i="4" s="1"/>
  <c r="C977" i="4"/>
  <c r="D977" i="4" s="1"/>
  <c r="C965" i="4"/>
  <c r="D965" i="4" s="1"/>
  <c r="C953" i="4"/>
  <c r="D953" i="4" s="1"/>
  <c r="C941" i="4"/>
  <c r="D941" i="4" s="1"/>
  <c r="C929" i="4"/>
  <c r="D929" i="4" s="1"/>
  <c r="C917" i="4"/>
  <c r="D917" i="4" s="1"/>
  <c r="C905" i="4"/>
  <c r="D905" i="4" s="1"/>
  <c r="C893" i="4"/>
  <c r="D893" i="4" s="1"/>
  <c r="C881" i="4"/>
  <c r="D881" i="4" s="1"/>
  <c r="C869" i="4"/>
  <c r="D869" i="4" s="1"/>
  <c r="C857" i="4"/>
  <c r="D857" i="4" s="1"/>
  <c r="C845" i="4"/>
  <c r="D845" i="4" s="1"/>
  <c r="C833" i="4"/>
  <c r="D833" i="4" s="1"/>
  <c r="C821" i="4"/>
  <c r="D821" i="4" s="1"/>
  <c r="C809" i="4"/>
  <c r="D809" i="4" s="1"/>
  <c r="C797" i="4"/>
  <c r="D797" i="4" s="1"/>
  <c r="C785" i="4"/>
  <c r="D785" i="4" s="1"/>
  <c r="C773" i="4"/>
  <c r="D773" i="4" s="1"/>
  <c r="C761" i="4"/>
  <c r="D761" i="4" s="1"/>
  <c r="C749" i="4"/>
  <c r="D749" i="4" s="1"/>
  <c r="C737" i="4"/>
  <c r="D737" i="4" s="1"/>
  <c r="C725" i="4"/>
  <c r="D725" i="4" s="1"/>
  <c r="C713" i="4"/>
  <c r="D713" i="4" s="1"/>
  <c r="C701" i="4"/>
  <c r="D701" i="4" s="1"/>
  <c r="C689" i="4"/>
  <c r="D689" i="4" s="1"/>
  <c r="C677" i="4"/>
  <c r="D677" i="4" s="1"/>
  <c r="C665" i="4"/>
  <c r="D665" i="4" s="1"/>
  <c r="C653" i="4"/>
  <c r="D653" i="4" s="1"/>
  <c r="C641" i="4"/>
  <c r="D641" i="4" s="1"/>
  <c r="C629" i="4"/>
  <c r="D629" i="4" s="1"/>
  <c r="C617" i="4"/>
  <c r="D617" i="4" s="1"/>
  <c r="C605" i="4"/>
  <c r="D605" i="4" s="1"/>
  <c r="C593" i="4"/>
  <c r="D593" i="4" s="1"/>
  <c r="C581" i="4"/>
  <c r="D581" i="4" s="1"/>
  <c r="C569" i="4"/>
  <c r="D569" i="4" s="1"/>
  <c r="C557" i="4"/>
  <c r="D557" i="4" s="1"/>
  <c r="C545" i="4"/>
  <c r="D545" i="4" s="1"/>
  <c r="C533" i="4"/>
  <c r="D533" i="4" s="1"/>
  <c r="C521" i="4"/>
  <c r="D521" i="4" s="1"/>
  <c r="C509" i="4"/>
  <c r="D509" i="4" s="1"/>
  <c r="C497" i="4"/>
  <c r="D497" i="4" s="1"/>
  <c r="C485" i="4"/>
  <c r="D485" i="4" s="1"/>
  <c r="C473" i="4"/>
  <c r="D473" i="4" s="1"/>
  <c r="C461" i="4"/>
  <c r="D461" i="4" s="1"/>
  <c r="C449" i="4"/>
  <c r="D449" i="4" s="1"/>
  <c r="C437" i="4"/>
  <c r="D437" i="4" s="1"/>
  <c r="C425" i="4"/>
  <c r="D425" i="4" s="1"/>
  <c r="C413" i="4"/>
  <c r="D413" i="4" s="1"/>
  <c r="C401" i="4"/>
  <c r="D401" i="4" s="1"/>
  <c r="C389" i="4"/>
  <c r="D389" i="4" s="1"/>
  <c r="C377" i="4"/>
  <c r="D377" i="4" s="1"/>
  <c r="C365" i="4"/>
  <c r="D365" i="4" s="1"/>
  <c r="C353" i="4"/>
  <c r="D353" i="4" s="1"/>
  <c r="C341" i="4"/>
  <c r="D341" i="4" s="1"/>
  <c r="C329" i="4"/>
  <c r="D329" i="4" s="1"/>
  <c r="C317" i="4"/>
  <c r="D317" i="4" s="1"/>
  <c r="C305" i="4"/>
  <c r="D305" i="4" s="1"/>
  <c r="C293" i="4"/>
  <c r="D293" i="4" s="1"/>
  <c r="C281" i="4"/>
  <c r="D281" i="4" s="1"/>
  <c r="C269" i="4"/>
  <c r="D269" i="4" s="1"/>
  <c r="C257" i="4"/>
  <c r="D257" i="4" s="1"/>
  <c r="C233" i="4"/>
  <c r="D233" i="4" s="1"/>
  <c r="C221" i="4"/>
  <c r="D221" i="4" s="1"/>
  <c r="C209" i="4"/>
  <c r="D209" i="4" s="1"/>
  <c r="C197" i="4"/>
  <c r="D197" i="4" s="1"/>
  <c r="C185" i="4"/>
  <c r="D185" i="4" s="1"/>
  <c r="C173" i="4"/>
  <c r="D173" i="4" s="1"/>
  <c r="C162" i="4"/>
  <c r="D162" i="4" s="1"/>
  <c r="C150" i="4"/>
  <c r="D150" i="4" s="1"/>
  <c r="C138" i="4"/>
  <c r="D138" i="4" s="1"/>
  <c r="C126" i="4"/>
  <c r="D126" i="4" s="1"/>
  <c r="C114" i="4"/>
  <c r="D114" i="4" s="1"/>
  <c r="C102" i="4"/>
  <c r="D102" i="4" s="1"/>
  <c r="C90" i="4"/>
  <c r="D90" i="4" s="1"/>
  <c r="C78" i="4"/>
  <c r="D78" i="4" s="1"/>
  <c r="C67" i="4"/>
  <c r="D67" i="4" s="1"/>
  <c r="C55" i="4"/>
  <c r="D55" i="4" s="1"/>
  <c r="C19" i="4"/>
  <c r="D19" i="4" s="1"/>
  <c r="C1065" i="4"/>
  <c r="D1065" i="4" s="1"/>
  <c r="C1053" i="4"/>
  <c r="D1053" i="4" s="1"/>
  <c r="C1041" i="4"/>
  <c r="D1041" i="4" s="1"/>
  <c r="C1029" i="4"/>
  <c r="D1029" i="4" s="1"/>
  <c r="C1017" i="4"/>
  <c r="D1017" i="4" s="1"/>
  <c r="C1005" i="4"/>
  <c r="D1005" i="4" s="1"/>
  <c r="C993" i="4"/>
  <c r="D993" i="4" s="1"/>
  <c r="C981" i="4"/>
  <c r="D981" i="4" s="1"/>
  <c r="C969" i="4"/>
  <c r="D969" i="4" s="1"/>
  <c r="C957" i="4"/>
  <c r="D957" i="4" s="1"/>
  <c r="C945" i="4"/>
  <c r="D945" i="4" s="1"/>
  <c r="C933" i="4"/>
  <c r="D933" i="4" s="1"/>
  <c r="C921" i="4"/>
  <c r="D921" i="4" s="1"/>
  <c r="C909" i="4"/>
  <c r="D909" i="4" s="1"/>
  <c r="C897" i="4"/>
  <c r="D897" i="4" s="1"/>
  <c r="C885" i="4"/>
  <c r="D885" i="4" s="1"/>
  <c r="C873" i="4"/>
  <c r="D873" i="4" s="1"/>
  <c r="C861" i="4"/>
  <c r="D861" i="4" s="1"/>
  <c r="C849" i="4"/>
  <c r="D849" i="4" s="1"/>
  <c r="C837" i="4"/>
  <c r="D837" i="4" s="1"/>
  <c r="C825" i="4"/>
  <c r="D825" i="4" s="1"/>
  <c r="C813" i="4"/>
  <c r="D813" i="4" s="1"/>
  <c r="C801" i="4"/>
  <c r="D801" i="4" s="1"/>
  <c r="C1672" i="4"/>
  <c r="D1672" i="4" s="1"/>
  <c r="C1660" i="4"/>
  <c r="D1660" i="4" s="1"/>
  <c r="C1648" i="4"/>
  <c r="D1648" i="4" s="1"/>
  <c r="C1636" i="4"/>
  <c r="D1636" i="4" s="1"/>
  <c r="C1624" i="4"/>
  <c r="D1624" i="4" s="1"/>
  <c r="C1612" i="4"/>
  <c r="D1612" i="4" s="1"/>
  <c r="C1588" i="4"/>
  <c r="D1588" i="4" s="1"/>
  <c r="C1576" i="4"/>
  <c r="D1576" i="4" s="1"/>
  <c r="C1564" i="4"/>
  <c r="D1564" i="4" s="1"/>
  <c r="C1552" i="4"/>
  <c r="D1552" i="4" s="1"/>
  <c r="C1540" i="4"/>
  <c r="D1540" i="4" s="1"/>
  <c r="C1528" i="4"/>
  <c r="D1528" i="4" s="1"/>
  <c r="C1516" i="4"/>
  <c r="D1516" i="4" s="1"/>
  <c r="C1504" i="4"/>
  <c r="D1504" i="4" s="1"/>
  <c r="C1492" i="4"/>
  <c r="D1492" i="4" s="1"/>
  <c r="C1480" i="4"/>
  <c r="D1480" i="4" s="1"/>
  <c r="C1468" i="4"/>
  <c r="D1468" i="4" s="1"/>
  <c r="C1456" i="4"/>
  <c r="D1456" i="4" s="1"/>
  <c r="C1444" i="4"/>
  <c r="D1444" i="4" s="1"/>
  <c r="C1432" i="4"/>
  <c r="D1432" i="4" s="1"/>
  <c r="C1420" i="4"/>
  <c r="D1420" i="4" s="1"/>
  <c r="C1408" i="4"/>
  <c r="D1408" i="4" s="1"/>
  <c r="C1396" i="4"/>
  <c r="D1396" i="4" s="1"/>
  <c r="C1384" i="4"/>
  <c r="D1384" i="4" s="1"/>
  <c r="C1372" i="4"/>
  <c r="D1372" i="4" s="1"/>
  <c r="C1360" i="4"/>
  <c r="D1360" i="4" s="1"/>
  <c r="C1348" i="4"/>
  <c r="D1348" i="4" s="1"/>
  <c r="C1336" i="4"/>
  <c r="D1336" i="4" s="1"/>
  <c r="C1324" i="4"/>
  <c r="D1324" i="4" s="1"/>
  <c r="C1312" i="4"/>
  <c r="D1312" i="4" s="1"/>
  <c r="C1300" i="4"/>
  <c r="D1300" i="4" s="1"/>
  <c r="C1288" i="4"/>
  <c r="D1288" i="4" s="1"/>
  <c r="C1276" i="4"/>
  <c r="D1276" i="4" s="1"/>
  <c r="C1264" i="4"/>
  <c r="D1264" i="4" s="1"/>
  <c r="C1252" i="4"/>
  <c r="D1252" i="4" s="1"/>
  <c r="C1240" i="4"/>
  <c r="D1240" i="4" s="1"/>
  <c r="C1228" i="4"/>
  <c r="D1228" i="4" s="1"/>
  <c r="C1216" i="4"/>
  <c r="D1216" i="4" s="1"/>
  <c r="C1204" i="4"/>
  <c r="D1204" i="4" s="1"/>
  <c r="C1192" i="4"/>
  <c r="D1192" i="4" s="1"/>
  <c r="C1180" i="4"/>
  <c r="D1180" i="4" s="1"/>
  <c r="C1168" i="4"/>
  <c r="D1168" i="4" s="1"/>
  <c r="C1156" i="4"/>
  <c r="D1156" i="4" s="1"/>
  <c r="C1144" i="4"/>
  <c r="D1144" i="4" s="1"/>
  <c r="C1132" i="4"/>
  <c r="D1132" i="4" s="1"/>
  <c r="C1120" i="4"/>
  <c r="D1120" i="4" s="1"/>
  <c r="C1108" i="4"/>
  <c r="D1108" i="4" s="1"/>
  <c r="C1096" i="4"/>
  <c r="D1096" i="4" s="1"/>
  <c r="C1084" i="4"/>
  <c r="D1084" i="4" s="1"/>
  <c r="C1072" i="4"/>
  <c r="D1072" i="4" s="1"/>
  <c r="C1060" i="4"/>
  <c r="D1060" i="4" s="1"/>
  <c r="C1048" i="4"/>
  <c r="D1048" i="4" s="1"/>
  <c r="C1036" i="4"/>
  <c r="D1036" i="4" s="1"/>
  <c r="C1024" i="4"/>
  <c r="D1024" i="4" s="1"/>
  <c r="C1012" i="4"/>
  <c r="D1012" i="4" s="1"/>
  <c r="C988" i="4"/>
  <c r="D988" i="4" s="1"/>
  <c r="C976" i="4"/>
  <c r="D976" i="4" s="1"/>
  <c r="C964" i="4"/>
  <c r="D964" i="4" s="1"/>
  <c r="C952" i="4"/>
  <c r="D952" i="4" s="1"/>
  <c r="C940" i="4"/>
  <c r="D940" i="4" s="1"/>
  <c r="C928" i="4"/>
  <c r="D928" i="4" s="1"/>
  <c r="C916" i="4"/>
  <c r="D916" i="4" s="1"/>
  <c r="C904" i="4"/>
  <c r="D904" i="4" s="1"/>
  <c r="C892" i="4"/>
  <c r="D892" i="4" s="1"/>
  <c r="C880" i="4"/>
  <c r="D880" i="4" s="1"/>
  <c r="C868" i="4"/>
  <c r="D868" i="4" s="1"/>
  <c r="C856" i="4"/>
  <c r="D856" i="4" s="1"/>
  <c r="C844" i="4"/>
  <c r="D844" i="4" s="1"/>
  <c r="C832" i="4"/>
  <c r="D832" i="4" s="1"/>
  <c r="C820" i="4"/>
  <c r="D820" i="4" s="1"/>
  <c r="C808" i="4"/>
  <c r="D808" i="4" s="1"/>
  <c r="C796" i="4"/>
  <c r="D796" i="4" s="1"/>
  <c r="C784" i="4"/>
  <c r="D784" i="4" s="1"/>
  <c r="C772" i="4"/>
  <c r="D772" i="4" s="1"/>
  <c r="C760" i="4"/>
  <c r="D760" i="4" s="1"/>
  <c r="C748" i="4"/>
  <c r="D748" i="4" s="1"/>
  <c r="C736" i="4"/>
  <c r="D736" i="4" s="1"/>
  <c r="C724" i="4"/>
  <c r="D724" i="4" s="1"/>
  <c r="C712" i="4"/>
  <c r="D712" i="4" s="1"/>
  <c r="C700" i="4"/>
  <c r="D700" i="4" s="1"/>
  <c r="C688" i="4"/>
  <c r="D688" i="4" s="1"/>
  <c r="C676" i="4"/>
  <c r="D676" i="4" s="1"/>
  <c r="C664" i="4"/>
  <c r="D664" i="4" s="1"/>
  <c r="C652" i="4"/>
  <c r="D652" i="4" s="1"/>
  <c r="C1671" i="4"/>
  <c r="D1671" i="4" s="1"/>
  <c r="C1659" i="4"/>
  <c r="D1659" i="4" s="1"/>
  <c r="C1647" i="4"/>
  <c r="D1647" i="4" s="1"/>
  <c r="C1635" i="4"/>
  <c r="D1635" i="4" s="1"/>
  <c r="C1623" i="4"/>
  <c r="D1623" i="4" s="1"/>
  <c r="C1611" i="4"/>
  <c r="D1611" i="4" s="1"/>
  <c r="C1599" i="4"/>
  <c r="D1599" i="4" s="1"/>
  <c r="C1587" i="4"/>
  <c r="D1587" i="4" s="1"/>
  <c r="C1575" i="4"/>
  <c r="D1575" i="4" s="1"/>
  <c r="C1563" i="4"/>
  <c r="D1563" i="4" s="1"/>
  <c r="C1551" i="4"/>
  <c r="D1551" i="4" s="1"/>
  <c r="C1539" i="4"/>
  <c r="D1539" i="4" s="1"/>
  <c r="C1527" i="4"/>
  <c r="D1527" i="4" s="1"/>
  <c r="C1515" i="4"/>
  <c r="D1515" i="4" s="1"/>
  <c r="C1503" i="4"/>
  <c r="D1503" i="4" s="1"/>
  <c r="C1491" i="4"/>
  <c r="D1491" i="4" s="1"/>
  <c r="C1479" i="4"/>
  <c r="D1479" i="4" s="1"/>
  <c r="C1467" i="4"/>
  <c r="D1467" i="4" s="1"/>
  <c r="C1455" i="4"/>
  <c r="D1455" i="4" s="1"/>
  <c r="C1443" i="4"/>
  <c r="D1443" i="4" s="1"/>
  <c r="C1431" i="4"/>
  <c r="D1431" i="4" s="1"/>
  <c r="C1419" i="4"/>
  <c r="D1419" i="4" s="1"/>
  <c r="C1407" i="4"/>
  <c r="D1407" i="4" s="1"/>
  <c r="C1395" i="4"/>
  <c r="D1395" i="4" s="1"/>
  <c r="C1383" i="4"/>
  <c r="D1383" i="4" s="1"/>
  <c r="C1371" i="4"/>
  <c r="D1371" i="4" s="1"/>
  <c r="C1359" i="4"/>
  <c r="D1359" i="4" s="1"/>
  <c r="C1347" i="4"/>
  <c r="D1347" i="4" s="1"/>
  <c r="C1335" i="4"/>
  <c r="D1335" i="4" s="1"/>
  <c r="C1323" i="4"/>
  <c r="D1323" i="4" s="1"/>
  <c r="C1311" i="4"/>
  <c r="D1311" i="4" s="1"/>
  <c r="C1299" i="4"/>
  <c r="D1299" i="4" s="1"/>
  <c r="C1287" i="4"/>
  <c r="D1287" i="4" s="1"/>
  <c r="C1275" i="4"/>
  <c r="D1275" i="4" s="1"/>
  <c r="C1263" i="4"/>
  <c r="D1263" i="4" s="1"/>
  <c r="C1251" i="4"/>
  <c r="D1251" i="4" s="1"/>
  <c r="C1239" i="4"/>
  <c r="D1239" i="4" s="1"/>
  <c r="C1227" i="4"/>
  <c r="D1227" i="4" s="1"/>
  <c r="C1215" i="4"/>
  <c r="D1215" i="4" s="1"/>
  <c r="C1203" i="4"/>
  <c r="D1203" i="4" s="1"/>
  <c r="C1191" i="4"/>
  <c r="D1191" i="4" s="1"/>
  <c r="C1179" i="4"/>
  <c r="D1179" i="4" s="1"/>
  <c r="C1167" i="4"/>
  <c r="D1167" i="4" s="1"/>
  <c r="C1155" i="4"/>
  <c r="D1155" i="4" s="1"/>
  <c r="C1143" i="4"/>
  <c r="D1143" i="4" s="1"/>
  <c r="C1131" i="4"/>
  <c r="D1131" i="4" s="1"/>
  <c r="C1119" i="4"/>
  <c r="D1119" i="4" s="1"/>
  <c r="C1107" i="4"/>
  <c r="D1107" i="4" s="1"/>
  <c r="C1095" i="4"/>
  <c r="D1095" i="4" s="1"/>
  <c r="C1083" i="4"/>
  <c r="D1083" i="4" s="1"/>
  <c r="C1071" i="4"/>
  <c r="D1071" i="4" s="1"/>
  <c r="C1059" i="4"/>
  <c r="D1059" i="4" s="1"/>
  <c r="C1047" i="4"/>
  <c r="D1047" i="4" s="1"/>
  <c r="C1035" i="4"/>
  <c r="D1035" i="4" s="1"/>
  <c r="C1023" i="4"/>
  <c r="D1023" i="4" s="1"/>
  <c r="C1011" i="4"/>
  <c r="D1011" i="4" s="1"/>
  <c r="C999" i="4"/>
  <c r="D999" i="4" s="1"/>
  <c r="C987" i="4"/>
  <c r="D987" i="4" s="1"/>
  <c r="C975" i="4"/>
  <c r="D975" i="4" s="1"/>
  <c r="C963" i="4"/>
  <c r="D963" i="4" s="1"/>
  <c r="C951" i="4"/>
  <c r="D951" i="4" s="1"/>
  <c r="C939" i="4"/>
  <c r="D939" i="4" s="1"/>
  <c r="C927" i="4"/>
  <c r="D927" i="4" s="1"/>
  <c r="C915" i="4"/>
  <c r="D915" i="4" s="1"/>
  <c r="C903" i="4"/>
  <c r="D903" i="4" s="1"/>
  <c r="C891" i="4"/>
  <c r="D891" i="4" s="1"/>
  <c r="C879" i="4"/>
  <c r="D879" i="4" s="1"/>
  <c r="C867" i="4"/>
  <c r="D867" i="4" s="1"/>
  <c r="C855" i="4"/>
  <c r="D855" i="4" s="1"/>
  <c r="C843" i="4"/>
  <c r="D843" i="4" s="1"/>
  <c r="C831" i="4"/>
  <c r="D831" i="4" s="1"/>
  <c r="C819" i="4"/>
  <c r="D819" i="4" s="1"/>
  <c r="C795" i="4"/>
  <c r="D795" i="4" s="1"/>
  <c r="C783" i="4"/>
  <c r="D783" i="4" s="1"/>
  <c r="C506" i="4"/>
  <c r="D506" i="4" s="1"/>
  <c r="C494" i="4"/>
  <c r="D494" i="4" s="1"/>
  <c r="C482" i="4"/>
  <c r="D482" i="4" s="1"/>
  <c r="C470" i="4"/>
  <c r="D470" i="4" s="1"/>
  <c r="C458" i="4"/>
  <c r="D458" i="4" s="1"/>
  <c r="C446" i="4"/>
  <c r="D446" i="4" s="1"/>
  <c r="C422" i="4"/>
  <c r="D422" i="4" s="1"/>
  <c r="C410" i="4"/>
  <c r="D410" i="4" s="1"/>
  <c r="C398" i="4"/>
  <c r="D398" i="4" s="1"/>
  <c r="C386" i="4"/>
  <c r="D386" i="4" s="1"/>
  <c r="C374" i="4"/>
  <c r="D374" i="4" s="1"/>
  <c r="C362" i="4"/>
  <c r="D362" i="4" s="1"/>
  <c r="C350" i="4"/>
  <c r="D350" i="4" s="1"/>
  <c r="C338" i="4"/>
  <c r="D338" i="4" s="1"/>
  <c r="C326" i="4"/>
  <c r="D326" i="4" s="1"/>
  <c r="C314" i="4"/>
  <c r="D314" i="4" s="1"/>
  <c r="C302" i="4"/>
  <c r="D302" i="4" s="1"/>
  <c r="C290" i="4"/>
  <c r="D290" i="4" s="1"/>
  <c r="C278" i="4"/>
  <c r="D278" i="4" s="1"/>
  <c r="C266" i="4"/>
  <c r="D266" i="4" s="1"/>
  <c r="C254" i="4"/>
  <c r="D254" i="4" s="1"/>
  <c r="C242" i="4"/>
  <c r="D242" i="4" s="1"/>
  <c r="C230" i="4"/>
  <c r="D230" i="4" s="1"/>
  <c r="C218" i="4"/>
  <c r="D218" i="4" s="1"/>
  <c r="C206" i="4"/>
  <c r="D206" i="4" s="1"/>
  <c r="C194" i="4"/>
  <c r="D194" i="4" s="1"/>
  <c r="C182" i="4"/>
  <c r="D182" i="4" s="1"/>
  <c r="C159" i="4"/>
  <c r="D159" i="4" s="1"/>
  <c r="C147" i="4"/>
  <c r="D147" i="4" s="1"/>
  <c r="C135" i="4"/>
  <c r="D135" i="4" s="1"/>
  <c r="C123" i="4"/>
  <c r="D123" i="4" s="1"/>
  <c r="C111" i="4"/>
  <c r="D111" i="4" s="1"/>
  <c r="C99" i="4"/>
  <c r="D99" i="4" s="1"/>
  <c r="C87" i="4"/>
  <c r="D87" i="4" s="1"/>
  <c r="C75" i="4"/>
  <c r="D75" i="4" s="1"/>
  <c r="C64" i="4"/>
  <c r="D64" i="4" s="1"/>
  <c r="C52" i="4"/>
  <c r="D52" i="4" s="1"/>
  <c r="C40" i="4"/>
  <c r="D40" i="4" s="1"/>
  <c r="C28" i="4"/>
  <c r="D28" i="4" s="1"/>
  <c r="C17" i="4"/>
  <c r="D17" i="4" s="1"/>
  <c r="C1309" i="4"/>
  <c r="D1309" i="4" s="1"/>
  <c r="C1297" i="4"/>
  <c r="D1297" i="4" s="1"/>
  <c r="C1285" i="4"/>
  <c r="D1285" i="4" s="1"/>
  <c r="C1261" i="4"/>
  <c r="D1261" i="4" s="1"/>
  <c r="C1249" i="4"/>
  <c r="D1249" i="4" s="1"/>
  <c r="C1237" i="4"/>
  <c r="D1237" i="4" s="1"/>
  <c r="C1225" i="4"/>
  <c r="D1225" i="4" s="1"/>
  <c r="C1213" i="4"/>
  <c r="D1213" i="4" s="1"/>
  <c r="C1201" i="4"/>
  <c r="D1201" i="4" s="1"/>
  <c r="C1189" i="4"/>
  <c r="D1189" i="4" s="1"/>
  <c r="C1177" i="4"/>
  <c r="D1177" i="4" s="1"/>
  <c r="C1165" i="4"/>
  <c r="D1165" i="4" s="1"/>
  <c r="C1153" i="4"/>
  <c r="D1153" i="4" s="1"/>
  <c r="C1141" i="4"/>
  <c r="D1141" i="4" s="1"/>
  <c r="C1129" i="4"/>
  <c r="D1129" i="4" s="1"/>
  <c r="C1117" i="4"/>
  <c r="D1117" i="4" s="1"/>
  <c r="C1105" i="4"/>
  <c r="D1105" i="4" s="1"/>
  <c r="C1093" i="4"/>
  <c r="D1093" i="4" s="1"/>
  <c r="C1081" i="4"/>
  <c r="D1081" i="4" s="1"/>
  <c r="C1069" i="4"/>
  <c r="D1069" i="4" s="1"/>
  <c r="C1057" i="4"/>
  <c r="D1057" i="4" s="1"/>
  <c r="C1045" i="4"/>
  <c r="D1045" i="4" s="1"/>
  <c r="C1033" i="4"/>
  <c r="D1033" i="4" s="1"/>
  <c r="C1021" i="4"/>
  <c r="D1021" i="4" s="1"/>
  <c r="C640" i="4"/>
  <c r="D640" i="4" s="1"/>
  <c r="C628" i="4"/>
  <c r="D628" i="4" s="1"/>
  <c r="C616" i="4"/>
  <c r="D616" i="4" s="1"/>
  <c r="C604" i="4"/>
  <c r="D604" i="4" s="1"/>
  <c r="C592" i="4"/>
  <c r="D592" i="4" s="1"/>
  <c r="C580" i="4"/>
  <c r="D580" i="4" s="1"/>
  <c r="C568" i="4"/>
  <c r="D568" i="4" s="1"/>
  <c r="C556" i="4"/>
  <c r="D556" i="4" s="1"/>
  <c r="C544" i="4"/>
  <c r="D544" i="4" s="1"/>
  <c r="C532" i="4"/>
  <c r="D532" i="4" s="1"/>
  <c r="C520" i="4"/>
  <c r="D520" i="4" s="1"/>
  <c r="C508" i="4"/>
  <c r="D508" i="4" s="1"/>
  <c r="C496" i="4"/>
  <c r="D496" i="4" s="1"/>
  <c r="C484" i="4"/>
  <c r="D484" i="4" s="1"/>
  <c r="C472" i="4"/>
  <c r="D472" i="4" s="1"/>
  <c r="C460" i="4"/>
  <c r="D460" i="4" s="1"/>
  <c r="C448" i="4"/>
  <c r="D448" i="4" s="1"/>
  <c r="C436" i="4"/>
  <c r="D436" i="4" s="1"/>
  <c r="C424" i="4"/>
  <c r="D424" i="4" s="1"/>
  <c r="C412" i="4"/>
  <c r="D412" i="4" s="1"/>
  <c r="C400" i="4"/>
  <c r="D400" i="4" s="1"/>
  <c r="C376" i="4"/>
  <c r="D376" i="4" s="1"/>
  <c r="C364" i="4"/>
  <c r="D364" i="4" s="1"/>
  <c r="C352" i="4"/>
  <c r="D352" i="4" s="1"/>
  <c r="C340" i="4"/>
  <c r="D340" i="4" s="1"/>
  <c r="C328" i="4"/>
  <c r="D328" i="4" s="1"/>
  <c r="C316" i="4"/>
  <c r="D316" i="4" s="1"/>
  <c r="C304" i="4"/>
  <c r="D304" i="4" s="1"/>
  <c r="C292" i="4"/>
  <c r="D292" i="4" s="1"/>
  <c r="C280" i="4"/>
  <c r="D280" i="4" s="1"/>
  <c r="C268" i="4"/>
  <c r="D268" i="4" s="1"/>
  <c r="C256" i="4"/>
  <c r="D256" i="4" s="1"/>
  <c r="C244" i="4"/>
  <c r="D244" i="4" s="1"/>
  <c r="C232" i="4"/>
  <c r="D232" i="4" s="1"/>
  <c r="C220" i="4"/>
  <c r="D220" i="4" s="1"/>
  <c r="C208" i="4"/>
  <c r="D208" i="4" s="1"/>
  <c r="C196" i="4"/>
  <c r="D196" i="4" s="1"/>
  <c r="C184" i="4"/>
  <c r="D184" i="4" s="1"/>
  <c r="C172" i="4"/>
  <c r="D172" i="4" s="1"/>
  <c r="C161" i="4"/>
  <c r="D161" i="4" s="1"/>
  <c r="C149" i="4"/>
  <c r="D149" i="4" s="1"/>
  <c r="C137" i="4"/>
  <c r="D137" i="4" s="1"/>
  <c r="C125" i="4"/>
  <c r="D125" i="4" s="1"/>
  <c r="C113" i="4"/>
  <c r="D113" i="4" s="1"/>
  <c r="C101" i="4"/>
  <c r="D101" i="4" s="1"/>
  <c r="C89" i="4"/>
  <c r="D89" i="4" s="1"/>
  <c r="C77" i="4"/>
  <c r="D77" i="4" s="1"/>
  <c r="C66" i="4"/>
  <c r="D66" i="4" s="1"/>
  <c r="C54" i="4"/>
  <c r="D54" i="4" s="1"/>
  <c r="C42" i="4"/>
  <c r="D42" i="4" s="1"/>
  <c r="C30" i="4"/>
  <c r="D30" i="4" s="1"/>
  <c r="C771" i="4"/>
  <c r="D771" i="4" s="1"/>
  <c r="C759" i="4"/>
  <c r="D759" i="4" s="1"/>
  <c r="C747" i="4"/>
  <c r="D747" i="4" s="1"/>
  <c r="C735" i="4"/>
  <c r="D735" i="4" s="1"/>
  <c r="C723" i="4"/>
  <c r="D723" i="4" s="1"/>
  <c r="C711" i="4"/>
  <c r="D711" i="4" s="1"/>
  <c r="C699" i="4"/>
  <c r="D699" i="4" s="1"/>
  <c r="C687" i="4"/>
  <c r="D687" i="4" s="1"/>
  <c r="C675" i="4"/>
  <c r="D675" i="4" s="1"/>
  <c r="C663" i="4"/>
  <c r="D663" i="4" s="1"/>
  <c r="C651" i="4"/>
  <c r="D651" i="4" s="1"/>
  <c r="C639" i="4"/>
  <c r="D639" i="4" s="1"/>
  <c r="C627" i="4"/>
  <c r="D627" i="4" s="1"/>
  <c r="C615" i="4"/>
  <c r="D615" i="4" s="1"/>
  <c r="C603" i="4"/>
  <c r="D603" i="4" s="1"/>
  <c r="C591" i="4"/>
  <c r="D591" i="4" s="1"/>
  <c r="C579" i="4"/>
  <c r="D579" i="4" s="1"/>
  <c r="C567" i="4"/>
  <c r="D567" i="4" s="1"/>
  <c r="C555" i="4"/>
  <c r="D555" i="4" s="1"/>
  <c r="C543" i="4"/>
  <c r="D543" i="4" s="1"/>
  <c r="C531" i="4"/>
  <c r="D531" i="4" s="1"/>
  <c r="C519" i="4"/>
  <c r="D519" i="4" s="1"/>
  <c r="C507" i="4"/>
  <c r="D507" i="4" s="1"/>
  <c r="C495" i="4"/>
  <c r="D495" i="4" s="1"/>
  <c r="C483" i="4"/>
  <c r="D483" i="4" s="1"/>
  <c r="C471" i="4"/>
  <c r="D471" i="4" s="1"/>
  <c r="C459" i="4"/>
  <c r="D459" i="4" s="1"/>
  <c r="C447" i="4"/>
  <c r="D447" i="4" s="1"/>
  <c r="C435" i="4"/>
  <c r="D435" i="4" s="1"/>
  <c r="C423" i="4"/>
  <c r="D423" i="4" s="1"/>
  <c r="C411" i="4"/>
  <c r="D411" i="4" s="1"/>
  <c r="C399" i="4"/>
  <c r="D399" i="4" s="1"/>
  <c r="C387" i="4"/>
  <c r="D387" i="4" s="1"/>
  <c r="C375" i="4"/>
  <c r="D375" i="4" s="1"/>
  <c r="C363" i="4"/>
  <c r="D363" i="4" s="1"/>
  <c r="C351" i="4"/>
  <c r="D351" i="4" s="1"/>
  <c r="C339" i="4"/>
  <c r="D339" i="4" s="1"/>
  <c r="C327" i="4"/>
  <c r="D327" i="4" s="1"/>
  <c r="C315" i="4"/>
  <c r="D315" i="4" s="1"/>
  <c r="C303" i="4"/>
  <c r="D303" i="4" s="1"/>
  <c r="C291" i="4"/>
  <c r="D291" i="4" s="1"/>
  <c r="C279" i="4"/>
  <c r="D279" i="4" s="1"/>
  <c r="C267" i="4"/>
  <c r="D267" i="4" s="1"/>
  <c r="C255" i="4"/>
  <c r="D255" i="4" s="1"/>
  <c r="C243" i="4"/>
  <c r="D243" i="4" s="1"/>
  <c r="C231" i="4"/>
  <c r="D231" i="4" s="1"/>
  <c r="C219" i="4"/>
  <c r="D219" i="4" s="1"/>
  <c r="C207" i="4"/>
  <c r="D207" i="4" s="1"/>
  <c r="C195" i="4"/>
  <c r="D195" i="4" s="1"/>
  <c r="C183" i="4"/>
  <c r="D183" i="4" s="1"/>
  <c r="C171" i="4"/>
  <c r="D171" i="4" s="1"/>
  <c r="C160" i="4"/>
  <c r="D160" i="4" s="1"/>
  <c r="C148" i="4"/>
  <c r="D148" i="4" s="1"/>
  <c r="C136" i="4"/>
  <c r="D136" i="4" s="1"/>
  <c r="C124" i="4"/>
  <c r="D124" i="4" s="1"/>
  <c r="C112" i="4"/>
  <c r="D112" i="4" s="1"/>
  <c r="C100" i="4"/>
  <c r="D100" i="4" s="1"/>
  <c r="C88" i="4"/>
  <c r="D88" i="4" s="1"/>
  <c r="C76" i="4"/>
  <c r="D76" i="4" s="1"/>
  <c r="C65" i="4"/>
  <c r="D65" i="4" s="1"/>
  <c r="C53" i="4"/>
  <c r="D53" i="4" s="1"/>
  <c r="C41" i="4"/>
  <c r="D41" i="4" s="1"/>
  <c r="C29" i="4"/>
  <c r="D29" i="4" s="1"/>
  <c r="C18" i="4"/>
  <c r="D18" i="4" s="1"/>
  <c r="C1016" i="4"/>
  <c r="D1016" i="4" s="1"/>
  <c r="C1004" i="4"/>
  <c r="D1004" i="4" s="1"/>
  <c r="C992" i="4"/>
  <c r="D992" i="4" s="1"/>
  <c r="C980" i="4"/>
  <c r="D980" i="4" s="1"/>
  <c r="C968" i="4"/>
  <c r="D968" i="4" s="1"/>
  <c r="C956" i="4"/>
  <c r="D956" i="4" s="1"/>
  <c r="C944" i="4"/>
  <c r="D944" i="4" s="1"/>
  <c r="C932" i="4"/>
  <c r="D932" i="4" s="1"/>
  <c r="C920" i="4"/>
  <c r="D920" i="4" s="1"/>
  <c r="C908" i="4"/>
  <c r="D908" i="4" s="1"/>
  <c r="C896" i="4"/>
  <c r="D896" i="4" s="1"/>
  <c r="C884" i="4"/>
  <c r="D884" i="4" s="1"/>
  <c r="C872" i="4"/>
  <c r="D872" i="4" s="1"/>
  <c r="C860" i="4"/>
  <c r="D860" i="4" s="1"/>
  <c r="C848" i="4"/>
  <c r="D848" i="4" s="1"/>
  <c r="C836" i="4"/>
  <c r="D836" i="4" s="1"/>
  <c r="C824" i="4"/>
  <c r="D824" i="4" s="1"/>
  <c r="C812" i="4"/>
  <c r="D812" i="4" s="1"/>
  <c r="C800" i="4"/>
  <c r="D800" i="4" s="1"/>
  <c r="C788" i="4"/>
  <c r="D788" i="4" s="1"/>
  <c r="C776" i="4"/>
  <c r="D776" i="4" s="1"/>
  <c r="C764" i="4"/>
  <c r="D764" i="4" s="1"/>
  <c r="C752" i="4"/>
  <c r="D752" i="4" s="1"/>
  <c r="C740" i="4"/>
  <c r="D740" i="4" s="1"/>
  <c r="C728" i="4"/>
  <c r="D728" i="4" s="1"/>
  <c r="C716" i="4"/>
  <c r="D716" i="4" s="1"/>
  <c r="C704" i="4"/>
  <c r="D704" i="4" s="1"/>
  <c r="C692" i="4"/>
  <c r="D692" i="4" s="1"/>
  <c r="C680" i="4"/>
  <c r="D680" i="4" s="1"/>
  <c r="C668" i="4"/>
  <c r="D668" i="4" s="1"/>
  <c r="C656" i="4"/>
  <c r="D656" i="4" s="1"/>
  <c r="C644" i="4"/>
  <c r="D644" i="4" s="1"/>
  <c r="C632" i="4"/>
  <c r="D632" i="4" s="1"/>
  <c r="C620" i="4"/>
  <c r="D620" i="4" s="1"/>
  <c r="C608" i="4"/>
  <c r="D608" i="4" s="1"/>
  <c r="C596" i="4"/>
  <c r="D596" i="4" s="1"/>
  <c r="C584" i="4"/>
  <c r="D584" i="4" s="1"/>
  <c r="C572" i="4"/>
  <c r="D572" i="4" s="1"/>
  <c r="C560" i="4"/>
  <c r="D560" i="4" s="1"/>
  <c r="C548" i="4"/>
  <c r="D548" i="4" s="1"/>
  <c r="C536" i="4"/>
  <c r="D536" i="4" s="1"/>
  <c r="C524" i="4"/>
  <c r="D524" i="4" s="1"/>
  <c r="C512" i="4"/>
  <c r="D512" i="4" s="1"/>
  <c r="C500" i="4"/>
  <c r="D500" i="4" s="1"/>
  <c r="C488" i="4"/>
  <c r="D488" i="4" s="1"/>
  <c r="C476" i="4"/>
  <c r="D476" i="4" s="1"/>
  <c r="C464" i="4"/>
  <c r="D464" i="4" s="1"/>
  <c r="C452" i="4"/>
  <c r="D452" i="4" s="1"/>
  <c r="C440" i="4"/>
  <c r="D440" i="4" s="1"/>
  <c r="C428" i="4"/>
  <c r="D428" i="4" s="1"/>
  <c r="C416" i="4"/>
  <c r="D416" i="4" s="1"/>
  <c r="C404" i="4"/>
  <c r="D404" i="4" s="1"/>
  <c r="C392" i="4"/>
  <c r="D392" i="4" s="1"/>
  <c r="C380" i="4"/>
  <c r="D380" i="4" s="1"/>
  <c r="C368" i="4"/>
  <c r="D368" i="4" s="1"/>
  <c r="C356" i="4"/>
  <c r="D356" i="4" s="1"/>
  <c r="C344" i="4"/>
  <c r="D344" i="4" s="1"/>
  <c r="C332" i="4"/>
  <c r="D332" i="4" s="1"/>
  <c r="C320" i="4"/>
  <c r="D320" i="4" s="1"/>
  <c r="C308" i="4"/>
  <c r="D308" i="4" s="1"/>
  <c r="C296" i="4"/>
  <c r="D296" i="4" s="1"/>
  <c r="C284" i="4"/>
  <c r="D284" i="4" s="1"/>
  <c r="C272" i="4"/>
  <c r="D272" i="4" s="1"/>
  <c r="C260" i="4"/>
  <c r="D260" i="4" s="1"/>
  <c r="C248" i="4"/>
  <c r="D248" i="4" s="1"/>
  <c r="C236" i="4"/>
  <c r="D236" i="4" s="1"/>
  <c r="C224" i="4"/>
  <c r="D224" i="4" s="1"/>
  <c r="C212" i="4"/>
  <c r="D212" i="4" s="1"/>
  <c r="C200" i="4"/>
  <c r="D200" i="4" s="1"/>
  <c r="C188" i="4"/>
  <c r="D188" i="4" s="1"/>
  <c r="C176" i="4"/>
  <c r="D176" i="4" s="1"/>
  <c r="C165" i="4"/>
  <c r="D165" i="4" s="1"/>
  <c r="C153" i="4"/>
  <c r="D153" i="4" s="1"/>
  <c r="C141" i="4"/>
  <c r="D141" i="4" s="1"/>
  <c r="C129" i="4"/>
  <c r="D129" i="4" s="1"/>
  <c r="C117" i="4"/>
  <c r="D117" i="4" s="1"/>
  <c r="C105" i="4"/>
  <c r="D105" i="4" s="1"/>
  <c r="C93" i="4"/>
  <c r="D93" i="4" s="1"/>
  <c r="C81" i="4"/>
  <c r="D81" i="4" s="1"/>
  <c r="C58" i="4"/>
  <c r="D58" i="4" s="1"/>
  <c r="C46" i="4"/>
  <c r="D46" i="4" s="1"/>
  <c r="C34" i="4"/>
  <c r="D34" i="4" s="1"/>
  <c r="C22" i="4"/>
  <c r="D22" i="4" s="1"/>
  <c r="C775" i="4"/>
  <c r="D775" i="4" s="1"/>
  <c r="C763" i="4"/>
  <c r="D763" i="4" s="1"/>
  <c r="C751" i="4"/>
  <c r="D751" i="4" s="1"/>
  <c r="C739" i="4"/>
  <c r="D739" i="4" s="1"/>
  <c r="C727" i="4"/>
  <c r="D727" i="4" s="1"/>
  <c r="C715" i="4"/>
  <c r="D715" i="4" s="1"/>
  <c r="C703" i="4"/>
  <c r="D703" i="4" s="1"/>
  <c r="C691" i="4"/>
  <c r="D691" i="4" s="1"/>
  <c r="C679" i="4"/>
  <c r="D679" i="4" s="1"/>
  <c r="C667" i="4"/>
  <c r="D667" i="4" s="1"/>
  <c r="C655" i="4"/>
  <c r="D655" i="4" s="1"/>
  <c r="C643" i="4"/>
  <c r="D643" i="4" s="1"/>
  <c r="C631" i="4"/>
  <c r="D631" i="4" s="1"/>
  <c r="C619" i="4"/>
  <c r="D619" i="4" s="1"/>
  <c r="C607" i="4"/>
  <c r="D607" i="4" s="1"/>
  <c r="C595" i="4"/>
  <c r="D595" i="4" s="1"/>
  <c r="C583" i="4"/>
  <c r="D583" i="4" s="1"/>
  <c r="C571" i="4"/>
  <c r="D571" i="4" s="1"/>
  <c r="C559" i="4"/>
  <c r="D559" i="4" s="1"/>
  <c r="C547" i="4"/>
  <c r="D547" i="4" s="1"/>
  <c r="C535" i="4"/>
  <c r="D535" i="4" s="1"/>
  <c r="C523" i="4"/>
  <c r="D523" i="4" s="1"/>
  <c r="C511" i="4"/>
  <c r="D511" i="4" s="1"/>
  <c r="C499" i="4"/>
  <c r="D499" i="4" s="1"/>
  <c r="C487" i="4"/>
  <c r="D487" i="4" s="1"/>
  <c r="C475" i="4"/>
  <c r="D475" i="4" s="1"/>
  <c r="C463" i="4"/>
  <c r="D463" i="4" s="1"/>
  <c r="C451" i="4"/>
  <c r="D451" i="4" s="1"/>
  <c r="C439" i="4"/>
  <c r="D439" i="4" s="1"/>
  <c r="C427" i="4"/>
  <c r="D427" i="4" s="1"/>
  <c r="C415" i="4"/>
  <c r="D415" i="4" s="1"/>
  <c r="C403" i="4"/>
  <c r="D403" i="4" s="1"/>
  <c r="C391" i="4"/>
  <c r="D391" i="4" s="1"/>
  <c r="C379" i="4"/>
  <c r="D379" i="4" s="1"/>
  <c r="C367" i="4"/>
  <c r="D367" i="4" s="1"/>
  <c r="C355" i="4"/>
  <c r="D355" i="4" s="1"/>
  <c r="C343" i="4"/>
  <c r="D343" i="4" s="1"/>
  <c r="C331" i="4"/>
  <c r="D331" i="4" s="1"/>
  <c r="C319" i="4"/>
  <c r="D319" i="4" s="1"/>
  <c r="C307" i="4"/>
  <c r="D307" i="4" s="1"/>
  <c r="C295" i="4"/>
  <c r="D295" i="4" s="1"/>
  <c r="C283" i="4"/>
  <c r="D283" i="4" s="1"/>
  <c r="C271" i="4"/>
  <c r="D271" i="4" s="1"/>
  <c r="C259" i="4"/>
  <c r="D259" i="4" s="1"/>
  <c r="C247" i="4"/>
  <c r="D247" i="4" s="1"/>
  <c r="C235" i="4"/>
  <c r="D235" i="4" s="1"/>
  <c r="C223" i="4"/>
  <c r="D223" i="4" s="1"/>
  <c r="C211" i="4"/>
  <c r="D211" i="4" s="1"/>
  <c r="C199" i="4"/>
  <c r="D199" i="4" s="1"/>
  <c r="C187" i="4"/>
  <c r="D187" i="4" s="1"/>
  <c r="C175" i="4"/>
  <c r="D175" i="4" s="1"/>
  <c r="C164" i="4"/>
  <c r="D164" i="4" s="1"/>
  <c r="C152" i="4"/>
  <c r="D152" i="4" s="1"/>
  <c r="C140" i="4"/>
  <c r="D140" i="4" s="1"/>
  <c r="C128" i="4"/>
  <c r="D128" i="4" s="1"/>
  <c r="C116" i="4"/>
  <c r="D116" i="4" s="1"/>
  <c r="C104" i="4"/>
  <c r="D104" i="4" s="1"/>
  <c r="C92" i="4"/>
  <c r="D92" i="4" s="1"/>
  <c r="C80" i="4"/>
  <c r="D80" i="4" s="1"/>
  <c r="C69" i="4"/>
  <c r="D69" i="4" s="1"/>
  <c r="C57" i="4"/>
  <c r="D57" i="4" s="1"/>
  <c r="C45" i="4"/>
  <c r="D45" i="4" s="1"/>
  <c r="C33" i="4"/>
  <c r="D33" i="4" s="1"/>
  <c r="C21" i="4"/>
  <c r="D21" i="4" s="1"/>
  <c r="C1009" i="4"/>
  <c r="D1009" i="4" s="1"/>
  <c r="C997" i="4"/>
  <c r="D997" i="4" s="1"/>
  <c r="C985" i="4"/>
  <c r="D985" i="4" s="1"/>
  <c r="C973" i="4"/>
  <c r="D973" i="4" s="1"/>
  <c r="C961" i="4"/>
  <c r="D961" i="4" s="1"/>
  <c r="C949" i="4"/>
  <c r="D949" i="4" s="1"/>
  <c r="C937" i="4"/>
  <c r="D937" i="4" s="1"/>
  <c r="C925" i="4"/>
  <c r="D925" i="4" s="1"/>
  <c r="C913" i="4"/>
  <c r="D913" i="4" s="1"/>
  <c r="C901" i="4"/>
  <c r="D901" i="4" s="1"/>
  <c r="C889" i="4"/>
  <c r="D889" i="4" s="1"/>
  <c r="C877" i="4"/>
  <c r="D877" i="4" s="1"/>
  <c r="C865" i="4"/>
  <c r="D865" i="4" s="1"/>
  <c r="C853" i="4"/>
  <c r="D853" i="4" s="1"/>
  <c r="C841" i="4"/>
  <c r="D841" i="4" s="1"/>
  <c r="C829" i="4"/>
  <c r="D829" i="4" s="1"/>
  <c r="C817" i="4"/>
  <c r="D817" i="4" s="1"/>
  <c r="C805" i="4"/>
  <c r="D805" i="4" s="1"/>
  <c r="C793" i="4"/>
  <c r="D793" i="4" s="1"/>
  <c r="C781" i="4"/>
  <c r="D781" i="4" s="1"/>
  <c r="C769" i="4"/>
  <c r="D769" i="4" s="1"/>
  <c r="C757" i="4"/>
  <c r="D757" i="4" s="1"/>
  <c r="C745" i="4"/>
  <c r="D745" i="4" s="1"/>
  <c r="C733" i="4"/>
  <c r="D733" i="4" s="1"/>
  <c r="C721" i="4"/>
  <c r="D721" i="4" s="1"/>
  <c r="C709" i="4"/>
  <c r="D709" i="4" s="1"/>
  <c r="C697" i="4"/>
  <c r="D697" i="4" s="1"/>
  <c r="C685" i="4"/>
  <c r="D685" i="4" s="1"/>
  <c r="C673" i="4"/>
  <c r="D673" i="4" s="1"/>
  <c r="C661" i="4"/>
  <c r="D661" i="4" s="1"/>
  <c r="C649" i="4"/>
  <c r="D649" i="4" s="1"/>
  <c r="C637" i="4"/>
  <c r="D637" i="4" s="1"/>
  <c r="C625" i="4"/>
  <c r="D625" i="4" s="1"/>
  <c r="C613" i="4"/>
  <c r="D613" i="4" s="1"/>
  <c r="C601" i="4"/>
  <c r="D601" i="4" s="1"/>
  <c r="C589" i="4"/>
  <c r="D589" i="4" s="1"/>
  <c r="C577" i="4"/>
  <c r="D577" i="4" s="1"/>
  <c r="C565" i="4"/>
  <c r="D565" i="4" s="1"/>
  <c r="C553" i="4"/>
  <c r="D553" i="4" s="1"/>
  <c r="C541" i="4"/>
  <c r="D541" i="4" s="1"/>
  <c r="C529" i="4"/>
  <c r="D529" i="4" s="1"/>
  <c r="C517" i="4"/>
  <c r="D517" i="4" s="1"/>
  <c r="C505" i="4"/>
  <c r="D505" i="4" s="1"/>
  <c r="C493" i="4"/>
  <c r="D493" i="4" s="1"/>
  <c r="C481" i="4"/>
  <c r="D481" i="4" s="1"/>
  <c r="C469" i="4"/>
  <c r="D469" i="4" s="1"/>
  <c r="C457" i="4"/>
  <c r="D457" i="4" s="1"/>
  <c r="C445" i="4"/>
  <c r="D445" i="4" s="1"/>
  <c r="C433" i="4"/>
  <c r="D433" i="4" s="1"/>
  <c r="C421" i="4"/>
  <c r="D421" i="4" s="1"/>
  <c r="C409" i="4"/>
  <c r="D409" i="4" s="1"/>
  <c r="C397" i="4"/>
  <c r="D397" i="4" s="1"/>
  <c r="C385" i="4"/>
  <c r="D385" i="4" s="1"/>
  <c r="C373" i="4"/>
  <c r="D373" i="4" s="1"/>
  <c r="C361" i="4"/>
  <c r="D361" i="4" s="1"/>
  <c r="C349" i="4"/>
  <c r="D349" i="4" s="1"/>
  <c r="C337" i="4"/>
  <c r="D337" i="4" s="1"/>
  <c r="C325" i="4"/>
  <c r="D325" i="4" s="1"/>
  <c r="C313" i="4"/>
  <c r="D313" i="4" s="1"/>
  <c r="C301" i="4"/>
  <c r="D301" i="4" s="1"/>
  <c r="C289" i="4"/>
  <c r="D289" i="4" s="1"/>
  <c r="C277" i="4"/>
  <c r="D277" i="4" s="1"/>
  <c r="C265" i="4"/>
  <c r="D265" i="4" s="1"/>
  <c r="C253" i="4"/>
  <c r="D253" i="4" s="1"/>
  <c r="C241" i="4"/>
  <c r="D241" i="4" s="1"/>
  <c r="C229" i="4"/>
  <c r="D229" i="4" s="1"/>
  <c r="C217" i="4"/>
  <c r="D217" i="4" s="1"/>
  <c r="C205" i="4"/>
  <c r="D205" i="4" s="1"/>
  <c r="C193" i="4"/>
  <c r="D193" i="4" s="1"/>
  <c r="C181" i="4"/>
  <c r="D181" i="4" s="1"/>
  <c r="C169" i="4"/>
  <c r="D169" i="4" s="1"/>
  <c r="C158" i="4"/>
  <c r="D158" i="4" s="1"/>
  <c r="C146" i="4"/>
  <c r="D146" i="4" s="1"/>
  <c r="C134" i="4"/>
  <c r="D134" i="4" s="1"/>
  <c r="C122" i="4"/>
  <c r="D122" i="4" s="1"/>
  <c r="C110" i="4"/>
  <c r="D110" i="4" s="1"/>
  <c r="C98" i="4"/>
  <c r="D98" i="4" s="1"/>
  <c r="C86" i="4"/>
  <c r="D86" i="4" s="1"/>
  <c r="C74" i="4"/>
  <c r="D74" i="4" s="1"/>
  <c r="C63" i="4"/>
  <c r="D63" i="4" s="1"/>
  <c r="C51" i="4"/>
  <c r="D51" i="4" s="1"/>
  <c r="C39" i="4"/>
  <c r="D39" i="4" s="1"/>
  <c r="C27" i="4"/>
  <c r="D27" i="4" s="1"/>
  <c r="C157" i="4"/>
  <c r="D157" i="4" s="1"/>
  <c r="C145" i="4"/>
  <c r="D145" i="4" s="1"/>
  <c r="C133" i="4"/>
  <c r="D133" i="4" s="1"/>
  <c r="C121" i="4"/>
  <c r="D121" i="4" s="1"/>
  <c r="C109" i="4"/>
  <c r="D109" i="4" s="1"/>
  <c r="C97" i="4"/>
  <c r="D97" i="4" s="1"/>
  <c r="C85" i="4"/>
  <c r="D85" i="4" s="1"/>
  <c r="C73" i="4"/>
  <c r="D73" i="4" s="1"/>
  <c r="C62" i="4"/>
  <c r="D62" i="4" s="1"/>
  <c r="C50" i="4"/>
  <c r="D50" i="4" s="1"/>
  <c r="C38" i="4"/>
  <c r="D38" i="4" s="1"/>
  <c r="C26" i="4"/>
  <c r="D26" i="4" s="1"/>
  <c r="C16" i="4"/>
  <c r="D16" i="4" s="1"/>
  <c r="C791" i="4"/>
  <c r="D791" i="4" s="1"/>
  <c r="C779" i="4"/>
  <c r="D779" i="4" s="1"/>
  <c r="C767" i="4"/>
  <c r="D767" i="4" s="1"/>
  <c r="C755" i="4"/>
  <c r="D755" i="4" s="1"/>
  <c r="C743" i="4"/>
  <c r="D743" i="4" s="1"/>
  <c r="C731" i="4"/>
  <c r="D731" i="4" s="1"/>
  <c r="C719" i="4"/>
  <c r="D719" i="4" s="1"/>
  <c r="C707" i="4"/>
  <c r="D707" i="4" s="1"/>
  <c r="C683" i="4"/>
  <c r="D683" i="4" s="1"/>
  <c r="C671" i="4"/>
  <c r="D671" i="4" s="1"/>
  <c r="C659" i="4"/>
  <c r="D659" i="4" s="1"/>
  <c r="C647" i="4"/>
  <c r="D647" i="4" s="1"/>
  <c r="C623" i="4"/>
  <c r="D623" i="4" s="1"/>
  <c r="C611" i="4"/>
  <c r="D611" i="4" s="1"/>
  <c r="C599" i="4"/>
  <c r="D599" i="4" s="1"/>
  <c r="C587" i="4"/>
  <c r="D587" i="4" s="1"/>
  <c r="C575" i="4"/>
  <c r="D575" i="4" s="1"/>
  <c r="C563" i="4"/>
  <c r="D563" i="4" s="1"/>
  <c r="C551" i="4"/>
  <c r="D551" i="4" s="1"/>
  <c r="C539" i="4"/>
  <c r="D539" i="4" s="1"/>
  <c r="C527" i="4"/>
  <c r="D527" i="4" s="1"/>
  <c r="C515" i="4"/>
  <c r="D515" i="4" s="1"/>
  <c r="C503" i="4"/>
  <c r="D503" i="4" s="1"/>
  <c r="C491" i="4"/>
  <c r="D491" i="4" s="1"/>
  <c r="C479" i="4"/>
  <c r="D479" i="4" s="1"/>
  <c r="C467" i="4"/>
  <c r="D467" i="4" s="1"/>
  <c r="C455" i="4"/>
  <c r="D455" i="4" s="1"/>
  <c r="C443" i="4"/>
  <c r="D443" i="4" s="1"/>
  <c r="C431" i="4"/>
  <c r="D431" i="4" s="1"/>
  <c r="C419" i="4"/>
  <c r="D419" i="4" s="1"/>
  <c r="C407" i="4"/>
  <c r="D407" i="4" s="1"/>
  <c r="C395" i="4"/>
  <c r="D395" i="4" s="1"/>
  <c r="C383" i="4"/>
  <c r="D383" i="4" s="1"/>
  <c r="C371" i="4"/>
  <c r="D371" i="4" s="1"/>
  <c r="C359" i="4"/>
  <c r="D359" i="4" s="1"/>
  <c r="C347" i="4"/>
  <c r="D347" i="4" s="1"/>
  <c r="C335" i="4"/>
  <c r="D335" i="4" s="1"/>
  <c r="C323" i="4"/>
  <c r="D323" i="4" s="1"/>
  <c r="C311" i="4"/>
  <c r="D311" i="4" s="1"/>
  <c r="C299" i="4"/>
  <c r="D299" i="4" s="1"/>
  <c r="C287" i="4"/>
  <c r="D287" i="4" s="1"/>
  <c r="C275" i="4"/>
  <c r="D275" i="4" s="1"/>
  <c r="C263" i="4"/>
  <c r="D263" i="4" s="1"/>
  <c r="C251" i="4"/>
  <c r="D251" i="4" s="1"/>
  <c r="C239" i="4"/>
  <c r="D239" i="4" s="1"/>
  <c r="C227" i="4"/>
  <c r="D227" i="4" s="1"/>
  <c r="C215" i="4"/>
  <c r="D215" i="4" s="1"/>
  <c r="C203" i="4"/>
  <c r="D203" i="4" s="1"/>
  <c r="C191" i="4"/>
  <c r="D191" i="4" s="1"/>
  <c r="C179" i="4"/>
  <c r="D179" i="4" s="1"/>
  <c r="C168" i="4"/>
  <c r="D168" i="4" s="1"/>
  <c r="C156" i="4"/>
  <c r="D156" i="4" s="1"/>
  <c r="C144" i="4"/>
  <c r="D144" i="4" s="1"/>
  <c r="C132" i="4"/>
  <c r="D132" i="4" s="1"/>
  <c r="C120" i="4"/>
  <c r="D120" i="4" s="1"/>
  <c r="C108" i="4"/>
  <c r="D108" i="4" s="1"/>
  <c r="C96" i="4"/>
  <c r="D96" i="4" s="1"/>
  <c r="C84" i="4"/>
  <c r="D84" i="4" s="1"/>
  <c r="C72" i="4"/>
  <c r="D72" i="4" s="1"/>
  <c r="C61" i="4"/>
  <c r="D61" i="4" s="1"/>
  <c r="C49" i="4"/>
  <c r="D49" i="4" s="1"/>
  <c r="C37" i="4"/>
  <c r="D37" i="4" s="1"/>
  <c r="C25" i="4"/>
  <c r="D25" i="4" s="1"/>
  <c r="C790" i="4"/>
  <c r="D790" i="4" s="1"/>
  <c r="C778" i="4"/>
  <c r="D778" i="4" s="1"/>
  <c r="C766" i="4"/>
  <c r="D766" i="4" s="1"/>
  <c r="C754" i="4"/>
  <c r="D754" i="4" s="1"/>
  <c r="C742" i="4"/>
  <c r="D742" i="4" s="1"/>
  <c r="C730" i="4"/>
  <c r="D730" i="4" s="1"/>
  <c r="C718" i="4"/>
  <c r="D718" i="4" s="1"/>
  <c r="C706" i="4"/>
  <c r="D706" i="4" s="1"/>
  <c r="C682" i="4"/>
  <c r="D682" i="4" s="1"/>
  <c r="C670" i="4"/>
  <c r="D670" i="4" s="1"/>
  <c r="C658" i="4"/>
  <c r="D658" i="4" s="1"/>
  <c r="C646" i="4"/>
  <c r="D646" i="4" s="1"/>
  <c r="C634" i="4"/>
  <c r="D634" i="4" s="1"/>
  <c r="C622" i="4"/>
  <c r="D622" i="4" s="1"/>
  <c r="C610" i="4"/>
  <c r="D610" i="4" s="1"/>
  <c r="C598" i="4"/>
  <c r="D598" i="4" s="1"/>
  <c r="C586" i="4"/>
  <c r="D586" i="4" s="1"/>
  <c r="C574" i="4"/>
  <c r="D574" i="4" s="1"/>
  <c r="C562" i="4"/>
  <c r="D562" i="4" s="1"/>
  <c r="C550" i="4"/>
  <c r="D550" i="4" s="1"/>
  <c r="C538" i="4"/>
  <c r="D538" i="4" s="1"/>
  <c r="C526" i="4"/>
  <c r="D526" i="4" s="1"/>
  <c r="C514" i="4"/>
  <c r="D514" i="4" s="1"/>
  <c r="C502" i="4"/>
  <c r="D502" i="4" s="1"/>
  <c r="C490" i="4"/>
  <c r="D490" i="4" s="1"/>
  <c r="C478" i="4"/>
  <c r="D478" i="4" s="1"/>
  <c r="C466" i="4"/>
  <c r="D466" i="4" s="1"/>
  <c r="C454" i="4"/>
  <c r="D454" i="4" s="1"/>
  <c r="C442" i="4"/>
  <c r="D442" i="4" s="1"/>
  <c r="C430" i="4"/>
  <c r="D430" i="4" s="1"/>
  <c r="C418" i="4"/>
  <c r="D418" i="4" s="1"/>
  <c r="C406" i="4"/>
  <c r="D406" i="4" s="1"/>
  <c r="C394" i="4"/>
  <c r="D394" i="4" s="1"/>
  <c r="C382" i="4"/>
  <c r="D382" i="4" s="1"/>
  <c r="C370" i="4"/>
  <c r="D370" i="4" s="1"/>
  <c r="C358" i="4"/>
  <c r="D358" i="4" s="1"/>
  <c r="C346" i="4"/>
  <c r="D346" i="4" s="1"/>
  <c r="C334" i="4"/>
  <c r="D334" i="4" s="1"/>
  <c r="C322" i="4"/>
  <c r="D322" i="4" s="1"/>
  <c r="C310" i="4"/>
  <c r="D310" i="4" s="1"/>
  <c r="C298" i="4"/>
  <c r="D298" i="4" s="1"/>
  <c r="C286" i="4"/>
  <c r="D286" i="4" s="1"/>
  <c r="C274" i="4"/>
  <c r="D274" i="4" s="1"/>
  <c r="C262" i="4"/>
  <c r="D262" i="4" s="1"/>
  <c r="C250" i="4"/>
  <c r="D250" i="4" s="1"/>
  <c r="C238" i="4"/>
  <c r="D238" i="4" s="1"/>
  <c r="C226" i="4"/>
  <c r="D226" i="4" s="1"/>
  <c r="C214" i="4"/>
  <c r="D214" i="4" s="1"/>
  <c r="C202" i="4"/>
  <c r="D202" i="4" s="1"/>
  <c r="C190" i="4"/>
  <c r="D190" i="4" s="1"/>
  <c r="C178" i="4"/>
  <c r="D178" i="4" s="1"/>
  <c r="C167" i="4"/>
  <c r="D167" i="4" s="1"/>
  <c r="C155" i="4"/>
  <c r="D155" i="4" s="1"/>
  <c r="C143" i="4"/>
  <c r="D143" i="4" s="1"/>
  <c r="C131" i="4"/>
  <c r="D131" i="4" s="1"/>
  <c r="C119" i="4"/>
  <c r="D119" i="4" s="1"/>
  <c r="C107" i="4"/>
  <c r="D107" i="4" s="1"/>
  <c r="C95" i="4"/>
  <c r="D95" i="4" s="1"/>
  <c r="C83" i="4"/>
  <c r="D83" i="4" s="1"/>
  <c r="C71" i="4"/>
  <c r="D71" i="4" s="1"/>
  <c r="C60" i="4"/>
  <c r="D60" i="4" s="1"/>
  <c r="C48" i="4"/>
  <c r="D48" i="4" s="1"/>
  <c r="C36" i="4"/>
  <c r="D36" i="4" s="1"/>
  <c r="C24" i="4"/>
  <c r="D24" i="4" s="1"/>
  <c r="C789" i="4"/>
  <c r="D789" i="4" s="1"/>
  <c r="C777" i="4"/>
  <c r="D777" i="4" s="1"/>
  <c r="C765" i="4"/>
  <c r="D765" i="4" s="1"/>
  <c r="C753" i="4"/>
  <c r="D753" i="4" s="1"/>
  <c r="C741" i="4"/>
  <c r="D741" i="4" s="1"/>
  <c r="C717" i="4"/>
  <c r="D717" i="4" s="1"/>
  <c r="C705" i="4"/>
  <c r="D705" i="4" s="1"/>
  <c r="C693" i="4"/>
  <c r="D693" i="4" s="1"/>
  <c r="C681" i="4"/>
  <c r="D681" i="4" s="1"/>
  <c r="C669" i="4"/>
  <c r="D669" i="4" s="1"/>
  <c r="C657" i="4"/>
  <c r="D657" i="4" s="1"/>
  <c r="C645" i="4"/>
  <c r="D645" i="4" s="1"/>
  <c r="C633" i="4"/>
  <c r="D633" i="4" s="1"/>
  <c r="C621" i="4"/>
  <c r="D621" i="4" s="1"/>
  <c r="C609" i="4"/>
  <c r="D609" i="4" s="1"/>
  <c r="C597" i="4"/>
  <c r="D597" i="4" s="1"/>
  <c r="C585" i="4"/>
  <c r="D585" i="4" s="1"/>
  <c r="C573" i="4"/>
  <c r="D573" i="4" s="1"/>
  <c r="C561" i="4"/>
  <c r="D561" i="4" s="1"/>
  <c r="C549" i="4"/>
  <c r="D549" i="4" s="1"/>
  <c r="C537" i="4"/>
  <c r="D537" i="4" s="1"/>
  <c r="C525" i="4"/>
  <c r="D525" i="4" s="1"/>
  <c r="C513" i="4"/>
  <c r="D513" i="4" s="1"/>
  <c r="C501" i="4"/>
  <c r="D501" i="4" s="1"/>
  <c r="C489" i="4"/>
  <c r="D489" i="4" s="1"/>
  <c r="C477" i="4"/>
  <c r="D477" i="4" s="1"/>
  <c r="C465" i="4"/>
  <c r="D465" i="4" s="1"/>
  <c r="C453" i="4"/>
  <c r="D453" i="4" s="1"/>
  <c r="C441" i="4"/>
  <c r="D441" i="4" s="1"/>
  <c r="C429" i="4"/>
  <c r="D429" i="4" s="1"/>
  <c r="C417" i="4"/>
  <c r="D417" i="4" s="1"/>
  <c r="C405" i="4"/>
  <c r="D405" i="4" s="1"/>
  <c r="C393" i="4"/>
  <c r="D393" i="4" s="1"/>
  <c r="C381" i="4"/>
  <c r="D381" i="4" s="1"/>
  <c r="C369" i="4"/>
  <c r="D369" i="4" s="1"/>
  <c r="C357" i="4"/>
  <c r="D357" i="4" s="1"/>
  <c r="C345" i="4"/>
  <c r="D345" i="4" s="1"/>
  <c r="C333" i="4"/>
  <c r="D333" i="4" s="1"/>
  <c r="C321" i="4"/>
  <c r="D321" i="4" s="1"/>
  <c r="C309" i="4"/>
  <c r="D309" i="4" s="1"/>
  <c r="C297" i="4"/>
  <c r="D297" i="4" s="1"/>
  <c r="C285" i="4"/>
  <c r="D285" i="4" s="1"/>
  <c r="C273" i="4"/>
  <c r="D273" i="4" s="1"/>
  <c r="C261" i="4"/>
  <c r="D261" i="4" s="1"/>
  <c r="C249" i="4"/>
  <c r="D249" i="4" s="1"/>
  <c r="C237" i="4"/>
  <c r="D237" i="4" s="1"/>
  <c r="C225" i="4"/>
  <c r="D225" i="4" s="1"/>
  <c r="C213" i="4"/>
  <c r="D213" i="4" s="1"/>
  <c r="C201" i="4"/>
  <c r="D201" i="4" s="1"/>
  <c r="C189" i="4"/>
  <c r="D189" i="4" s="1"/>
  <c r="C177" i="4"/>
  <c r="D177" i="4" s="1"/>
  <c r="C166" i="4"/>
  <c r="D166" i="4" s="1"/>
  <c r="C154" i="4"/>
  <c r="D154" i="4" s="1"/>
  <c r="C142" i="4"/>
  <c r="D142" i="4" s="1"/>
  <c r="C130" i="4"/>
  <c r="D130" i="4" s="1"/>
  <c r="C118" i="4"/>
  <c r="D118" i="4" s="1"/>
  <c r="C106" i="4"/>
  <c r="D106" i="4" s="1"/>
  <c r="C94" i="4"/>
  <c r="D94" i="4" s="1"/>
  <c r="C82" i="4"/>
  <c r="D82" i="4" s="1"/>
  <c r="C70" i="4"/>
  <c r="D70" i="4" s="1"/>
  <c r="C59" i="4"/>
  <c r="D59" i="4" s="1"/>
  <c r="C47" i="4"/>
  <c r="D47" i="4" s="1"/>
  <c r="C35" i="4"/>
  <c r="D35" i="4" s="1"/>
  <c r="C23" i="4"/>
  <c r="D23" i="4" s="1"/>
  <c r="C2894" i="4"/>
  <c r="D2894" i="4" s="1"/>
  <c r="C4312" i="4"/>
  <c r="D4312" i="4" s="1"/>
  <c r="C2798" i="4"/>
  <c r="D2798" i="4" s="1"/>
  <c r="C4359" i="4"/>
  <c r="D4359" i="4" s="1"/>
  <c r="C4358" i="4"/>
  <c r="D4358" i="4" s="1"/>
  <c r="C2463" i="4"/>
  <c r="D2463" i="4" s="1"/>
  <c r="C2415" i="4"/>
  <c r="D2415" i="4" s="1"/>
  <c r="C4429" i="4"/>
  <c r="D4429" i="4" s="1"/>
  <c r="C3681" i="4"/>
  <c r="D3681" i="4" s="1"/>
  <c r="C2918" i="4"/>
  <c r="D2918" i="4" s="1"/>
  <c r="C3847" i="4"/>
  <c r="D3847" i="4" s="1"/>
  <c r="C3132" i="4"/>
  <c r="D3132" i="4" s="1"/>
  <c r="C4382" i="4"/>
  <c r="D4382" i="4" s="1"/>
  <c r="C1557" i="4"/>
  <c r="D1557" i="4" s="1"/>
  <c r="C3811" i="4"/>
  <c r="D3811" i="4" s="1"/>
  <c r="C807" i="4"/>
  <c r="D807" i="4" s="1"/>
  <c r="C3705" i="4"/>
  <c r="D3705" i="4" s="1"/>
  <c r="C2753" i="4"/>
  <c r="D2753" i="4" s="1"/>
  <c r="C3214" i="4"/>
  <c r="D3214" i="4" s="1"/>
  <c r="C1533" i="4"/>
  <c r="D1533" i="4" s="1"/>
  <c r="C2079" i="4"/>
  <c r="D2079" i="4" s="1"/>
  <c r="C4013" i="4"/>
  <c r="D4013" i="4" s="1"/>
  <c r="C3943" i="4"/>
  <c r="D3943" i="4" s="1"/>
  <c r="C3233" i="4"/>
  <c r="D3233" i="4" s="1"/>
  <c r="C3110" i="4"/>
  <c r="D3110" i="4" s="1"/>
  <c r="C3883" i="4"/>
  <c r="D3883" i="4" s="1"/>
  <c r="C3871" i="4"/>
  <c r="D3871" i="4" s="1"/>
  <c r="C3120" i="4"/>
  <c r="D3120" i="4" s="1"/>
  <c r="C2429" i="4"/>
  <c r="D2429" i="4" s="1"/>
  <c r="C3860" i="4"/>
  <c r="D3860" i="4" s="1"/>
  <c r="C4370" i="4"/>
  <c r="D4370" i="4" s="1"/>
  <c r="C3142" i="4"/>
  <c r="D3142" i="4" s="1"/>
  <c r="C2606" i="4"/>
  <c r="D2606" i="4" s="1"/>
  <c r="C15" i="4"/>
  <c r="D15" i="4" s="1"/>
  <c r="C1724" i="4"/>
  <c r="D1724" i="4" s="1"/>
  <c r="C1700" i="4"/>
  <c r="D1700" i="4" s="1"/>
  <c r="C1000" i="4"/>
  <c r="D1000" i="4" s="1"/>
  <c r="C3197" i="4"/>
  <c r="D3197" i="4" s="1"/>
  <c r="C3552" i="4"/>
  <c r="D3552" i="4" s="1"/>
  <c r="C3516" i="4"/>
  <c r="D3516" i="4" s="1"/>
  <c r="C3220" i="4"/>
  <c r="D3220" i="4" s="1"/>
  <c r="C2696" i="4"/>
  <c r="D2696" i="4" s="1"/>
  <c r="C2684" i="4"/>
  <c r="D2684" i="4" s="1"/>
  <c r="C2385" i="4"/>
  <c r="D2385" i="4" s="1"/>
  <c r="C2291" i="4"/>
  <c r="D2291" i="4" s="1"/>
  <c r="C2279" i="4"/>
  <c r="D2279" i="4" s="1"/>
  <c r="C2137" i="4"/>
  <c r="D2137" i="4" s="1"/>
  <c r="C2102" i="4"/>
  <c r="D2102" i="4" s="1"/>
  <c r="C1733" i="4"/>
  <c r="D1733" i="4" s="1"/>
  <c r="C1164" i="4"/>
  <c r="D1164" i="4" s="1"/>
  <c r="C2502" i="4"/>
  <c r="D2502" i="4" s="1"/>
  <c r="C4406" i="4"/>
  <c r="D4406" i="4" s="1"/>
  <c r="C3286" i="4"/>
  <c r="D3286" i="4" s="1"/>
  <c r="C3250" i="4"/>
  <c r="D3250" i="4" s="1"/>
  <c r="C3100" i="4"/>
  <c r="D3100" i="4" s="1"/>
  <c r="C3076" i="4"/>
  <c r="D3076" i="4" s="1"/>
  <c r="C2396" i="4"/>
  <c r="D2396" i="4" s="1"/>
  <c r="C2360" i="4"/>
  <c r="D2360" i="4" s="1"/>
  <c r="C1744" i="4"/>
  <c r="D1744" i="4" s="1"/>
  <c r="C1255" i="4"/>
  <c r="D1255" i="4" s="1"/>
  <c r="C3931" i="4"/>
  <c r="D3931" i="4" s="1"/>
  <c r="C14" i="4"/>
  <c r="D14" i="4" s="1"/>
  <c r="C4118" i="4"/>
  <c r="D4118" i="4" s="1"/>
  <c r="C3227" i="4"/>
  <c r="D3227" i="4" s="1"/>
  <c r="C1789" i="4"/>
  <c r="D1789" i="4" s="1"/>
  <c r="C44" i="4"/>
  <c r="D44" i="4" s="1"/>
  <c r="C388" i="4"/>
  <c r="D388" i="4" s="1"/>
  <c r="C1953" i="4"/>
  <c r="D1953" i="4" s="1"/>
  <c r="C1941" i="4"/>
  <c r="D1941" i="4" s="1"/>
  <c r="C1893" i="4"/>
  <c r="D1893" i="4" s="1"/>
  <c r="C1764" i="4"/>
  <c r="D1764" i="4" s="1"/>
  <c r="C922" i="4"/>
  <c r="D922" i="4" s="1"/>
  <c r="C695" i="4"/>
  <c r="D695" i="4" s="1"/>
  <c r="C660" i="4"/>
  <c r="D660" i="4" s="1"/>
  <c r="C434" i="4"/>
  <c r="D434" i="4" s="1"/>
  <c r="C31" i="4"/>
  <c r="D31" i="4" s="1"/>
  <c r="C245" i="4"/>
  <c r="D245" i="4" s="1"/>
  <c r="C43" i="4"/>
  <c r="D43" i="4" s="1"/>
  <c r="C20" i="4"/>
  <c r="D20" i="4" s="1"/>
  <c r="C1916" i="4"/>
  <c r="D1916" i="4" s="1"/>
  <c r="C1124" i="4"/>
  <c r="D1124" i="4" s="1"/>
  <c r="C1112" i="4"/>
  <c r="D1112" i="4" s="1"/>
  <c r="C3389" i="4"/>
  <c r="D3389" i="4" s="1"/>
  <c r="C2034" i="4"/>
  <c r="D2034" i="4" s="1"/>
  <c r="C1464" i="4"/>
  <c r="D1464" i="4" s="1"/>
  <c r="C1147" i="4"/>
  <c r="D1147" i="4" s="1"/>
  <c r="C1123" i="4"/>
  <c r="D1123" i="4" s="1"/>
  <c r="C1111" i="4"/>
  <c r="D1111" i="4" s="1"/>
  <c r="C1027" i="4"/>
  <c r="D1027" i="4" s="1"/>
  <c r="C729" i="4"/>
  <c r="D729" i="4" s="1"/>
  <c r="C694" i="4"/>
  <c r="D694" i="4" s="1"/>
  <c r="C635" i="4"/>
  <c r="D635" i="4" s="1"/>
  <c r="C170" i="4"/>
  <c r="D170" i="4" s="1"/>
  <c r="C3248" i="4"/>
  <c r="D3248" i="4" s="1"/>
  <c r="C1929" i="4"/>
  <c r="D1929" i="4" s="1"/>
  <c r="C3636" i="4"/>
  <c r="D3636" i="4" s="1"/>
  <c r="C3270" i="4"/>
  <c r="D3270" i="4" s="1"/>
  <c r="C1689" i="4"/>
  <c r="D1689" i="4" s="1"/>
  <c r="C1677" i="4"/>
  <c r="D1677" i="4" s="1"/>
  <c r="C1273" i="4"/>
  <c r="D1273" i="4" s="1"/>
  <c r="C1014" i="4"/>
  <c r="D1014" i="4" s="1"/>
  <c r="C943" i="4"/>
  <c r="D943" i="4" s="1"/>
  <c r="C4238" i="4"/>
  <c r="D4238" i="4" s="1"/>
  <c r="C13" i="4"/>
  <c r="D8" i="3"/>
  <c r="E7" i="3"/>
  <c r="E6" i="3"/>
  <c r="E5" i="3"/>
  <c r="E4" i="3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M14" i="18" l="1"/>
  <c r="M12" i="18"/>
  <c r="M9" i="18"/>
  <c r="M10" i="18" s="1"/>
  <c r="M11" i="18"/>
  <c r="M15" i="18"/>
  <c r="N8" i="17"/>
  <c r="N10" i="15"/>
  <c r="N11" i="15"/>
  <c r="N14" i="15"/>
  <c r="N13" i="15"/>
  <c r="N8" i="15"/>
  <c r="N9" i="15" s="1"/>
  <c r="G941" i="14"/>
  <c r="F259" i="14"/>
  <c r="G259" i="14"/>
  <c r="F847" i="14"/>
  <c r="G847" i="14"/>
  <c r="F128" i="14"/>
  <c r="G128" i="14"/>
  <c r="F367" i="14"/>
  <c r="G367" i="14" s="1"/>
  <c r="F703" i="14"/>
  <c r="G703" i="14"/>
  <c r="F161" i="14"/>
  <c r="G161" i="14"/>
  <c r="F261" i="14"/>
  <c r="G261" i="14"/>
  <c r="F418" i="14"/>
  <c r="G418" i="14" s="1"/>
  <c r="F119" i="14"/>
  <c r="G119" i="14"/>
  <c r="F514" i="14"/>
  <c r="G514" i="14"/>
  <c r="F515" i="14"/>
  <c r="G515" i="14"/>
  <c r="F851" i="14"/>
  <c r="G851" i="14"/>
  <c r="F1235" i="14"/>
  <c r="G1235" i="14"/>
  <c r="F94" i="14"/>
  <c r="G94" i="14"/>
  <c r="F225" i="14"/>
  <c r="G225" i="14"/>
  <c r="F907" i="14"/>
  <c r="G907" i="14"/>
  <c r="F286" i="14"/>
  <c r="G286" i="14"/>
  <c r="F946" i="14"/>
  <c r="G946" i="14"/>
  <c r="F427" i="14"/>
  <c r="G427" i="14"/>
  <c r="F49" i="14"/>
  <c r="G49" i="14"/>
  <c r="F265" i="14"/>
  <c r="G265" i="14"/>
  <c r="F445" i="14"/>
  <c r="G445" i="14" s="1"/>
  <c r="F601" i="14"/>
  <c r="G601" i="14"/>
  <c r="F781" i="14"/>
  <c r="G781" i="14"/>
  <c r="F973" i="14"/>
  <c r="G973" i="14"/>
  <c r="F1201" i="14"/>
  <c r="G1201" i="14" s="1"/>
  <c r="F547" i="14"/>
  <c r="G547" i="14"/>
  <c r="F1100" i="14"/>
  <c r="G1100" i="14"/>
  <c r="F68" i="14"/>
  <c r="G68" i="14"/>
  <c r="F721" i="14"/>
  <c r="G721" i="14"/>
  <c r="F814" i="14"/>
  <c r="G814" i="14"/>
  <c r="F88" i="14"/>
  <c r="G88" i="14"/>
  <c r="F328" i="14"/>
  <c r="G328" i="14"/>
  <c r="F472" i="14"/>
  <c r="G472" i="14"/>
  <c r="F628" i="14"/>
  <c r="G628" i="14"/>
  <c r="F796" i="14"/>
  <c r="G796" i="14"/>
  <c r="F940" i="14"/>
  <c r="G940" i="14"/>
  <c r="F1108" i="14"/>
  <c r="G1108" i="14"/>
  <c r="F1004" i="14"/>
  <c r="G1004" i="14"/>
  <c r="F229" i="14"/>
  <c r="G229" i="14"/>
  <c r="F209" i="14"/>
  <c r="G209" i="14"/>
  <c r="F437" i="14"/>
  <c r="G437" i="14"/>
  <c r="F581" i="14"/>
  <c r="G581" i="14"/>
  <c r="F725" i="14"/>
  <c r="G725" i="14"/>
  <c r="F917" i="14"/>
  <c r="G917" i="14"/>
  <c r="F1085" i="14"/>
  <c r="G1085" i="14"/>
  <c r="F377" i="14"/>
  <c r="G377" i="14"/>
  <c r="F932" i="14"/>
  <c r="G932" i="14"/>
  <c r="F716" i="14"/>
  <c r="G716" i="14" s="1"/>
  <c r="F390" i="14"/>
  <c r="G390" i="14"/>
  <c r="F726" i="14"/>
  <c r="G726" i="14" s="1"/>
  <c r="F990" i="14"/>
  <c r="G990" i="14"/>
  <c r="F1206" i="14"/>
  <c r="G1206" i="14" s="1"/>
  <c r="F107" i="14"/>
  <c r="G107" i="14"/>
  <c r="F188" i="14"/>
  <c r="G188" i="14"/>
  <c r="F33" i="14"/>
  <c r="G33" i="14"/>
  <c r="F167" i="14"/>
  <c r="G167" i="14"/>
  <c r="F659" i="14"/>
  <c r="G659" i="14"/>
  <c r="F48" i="14"/>
  <c r="G48" i="14"/>
  <c r="F502" i="14"/>
  <c r="G502" i="14" s="1"/>
  <c r="F754" i="14"/>
  <c r="G754" i="14"/>
  <c r="F597" i="14"/>
  <c r="G597" i="14"/>
  <c r="F337" i="14"/>
  <c r="G337" i="14"/>
  <c r="F649" i="14"/>
  <c r="G649" i="14" s="1"/>
  <c r="F853" i="14"/>
  <c r="G853" i="14"/>
  <c r="N6" i="14"/>
  <c r="G5" i="14"/>
  <c r="F1244" i="14"/>
  <c r="G1244" i="14"/>
  <c r="F423" i="14"/>
  <c r="G423" i="14"/>
  <c r="F615" i="14"/>
  <c r="G615" i="14" s="1"/>
  <c r="F645" i="14"/>
  <c r="G645" i="14"/>
  <c r="F819" i="14"/>
  <c r="G819" i="14"/>
  <c r="F20" i="14"/>
  <c r="G20" i="14"/>
  <c r="F463" i="14"/>
  <c r="G463" i="14"/>
  <c r="F93" i="14"/>
  <c r="G93" i="14"/>
  <c r="F610" i="14"/>
  <c r="G610" i="14" s="1"/>
  <c r="F269" i="14"/>
  <c r="G269" i="14"/>
  <c r="F947" i="14"/>
  <c r="G947" i="14"/>
  <c r="F501" i="14"/>
  <c r="G501" i="14"/>
  <c r="F1079" i="14"/>
  <c r="G1079" i="14"/>
  <c r="F96" i="14"/>
  <c r="G96" i="14"/>
  <c r="F133" i="14"/>
  <c r="G133" i="14"/>
  <c r="F505" i="14"/>
  <c r="G505" i="14"/>
  <c r="F1045" i="14"/>
  <c r="G1045" i="14"/>
  <c r="F813" i="14"/>
  <c r="G813" i="14"/>
  <c r="F219" i="14"/>
  <c r="G219" i="14"/>
  <c r="F483" i="14"/>
  <c r="G483" i="14"/>
  <c r="F135" i="14"/>
  <c r="G135" i="14"/>
  <c r="F363" i="14"/>
  <c r="G363" i="14"/>
  <c r="F555" i="14"/>
  <c r="G555" i="14"/>
  <c r="F227" i="14"/>
  <c r="G227" i="14"/>
  <c r="F255" i="14"/>
  <c r="G255" i="14"/>
  <c r="F771" i="14"/>
  <c r="G771" i="14"/>
  <c r="F927" i="14"/>
  <c r="G927" i="14"/>
  <c r="F325" i="14"/>
  <c r="G325" i="14"/>
  <c r="F503" i="14"/>
  <c r="G503" i="14"/>
  <c r="F1245" i="14"/>
  <c r="G1245" i="14"/>
  <c r="F256" i="14"/>
  <c r="G256" i="14"/>
  <c r="F424" i="14"/>
  <c r="G424" i="14"/>
  <c r="F568" i="14"/>
  <c r="G568" i="14"/>
  <c r="F736" i="14"/>
  <c r="G736" i="14"/>
  <c r="F892" i="14"/>
  <c r="G892" i="14"/>
  <c r="F1036" i="14"/>
  <c r="G1036" i="14"/>
  <c r="F1216" i="14"/>
  <c r="G1216" i="14" s="1"/>
  <c r="F1034" i="14"/>
  <c r="G1034" i="14"/>
  <c r="F77" i="14"/>
  <c r="G77" i="14" s="1"/>
  <c r="F389" i="14"/>
  <c r="G389" i="14"/>
  <c r="F533" i="14"/>
  <c r="G533" i="14"/>
  <c r="F677" i="14"/>
  <c r="G677" i="14"/>
  <c r="F833" i="14"/>
  <c r="G833" i="14"/>
  <c r="F1037" i="14"/>
  <c r="G1037" i="14"/>
  <c r="F1181" i="14"/>
  <c r="G1181" i="14" s="1"/>
  <c r="F764" i="14"/>
  <c r="G764" i="14"/>
  <c r="F1130" i="14"/>
  <c r="G1130" i="14"/>
  <c r="F66" i="14"/>
  <c r="G66" i="14"/>
  <c r="F630" i="14"/>
  <c r="G630" i="14"/>
  <c r="F894" i="14"/>
  <c r="G894" i="14"/>
  <c r="F1134" i="14"/>
  <c r="G1134" i="14"/>
  <c r="F97" i="14"/>
  <c r="G97" i="14"/>
  <c r="F943" i="14"/>
  <c r="G943" i="14"/>
  <c r="F719" i="14"/>
  <c r="G719" i="14" s="1"/>
  <c r="F666" i="14"/>
  <c r="G666" i="14"/>
  <c r="F535" i="14"/>
  <c r="G535" i="14"/>
  <c r="F1136" i="14"/>
  <c r="G1136" i="14"/>
  <c r="F347" i="14"/>
  <c r="G347" i="14"/>
  <c r="F59" i="14"/>
  <c r="G59" i="14"/>
  <c r="F551" i="14"/>
  <c r="G551" i="14"/>
  <c r="F108" i="14"/>
  <c r="G108" i="14"/>
  <c r="F396" i="14"/>
  <c r="G396" i="14"/>
  <c r="F540" i="14"/>
  <c r="G540" i="14"/>
  <c r="F696" i="14"/>
  <c r="G696" i="14" s="1"/>
  <c r="F840" i="14"/>
  <c r="G840" i="14"/>
  <c r="F984" i="14"/>
  <c r="G984" i="14"/>
  <c r="F1116" i="14"/>
  <c r="G1116" i="14"/>
  <c r="F280" i="14"/>
  <c r="G280" i="14"/>
  <c r="F1083" i="14"/>
  <c r="G1083" i="14"/>
  <c r="F76" i="14"/>
  <c r="G76" i="14" s="1"/>
  <c r="F1205" i="14"/>
  <c r="G1205" i="14" s="1"/>
  <c r="F1207" i="14"/>
  <c r="G1207" i="14" s="1"/>
  <c r="F632" i="14"/>
  <c r="G632" i="14"/>
  <c r="F1030" i="14"/>
  <c r="G1030" i="14"/>
  <c r="F570" i="14"/>
  <c r="G570" i="14"/>
  <c r="F1170" i="14"/>
  <c r="G1170" i="14"/>
  <c r="F668" i="14"/>
  <c r="G668" i="14"/>
  <c r="F980" i="14"/>
  <c r="G980" i="14"/>
  <c r="F513" i="14"/>
  <c r="G513" i="14"/>
  <c r="F1149" i="14"/>
  <c r="G1149" i="14"/>
  <c r="F959" i="14"/>
  <c r="G959" i="14"/>
  <c r="F345" i="14"/>
  <c r="G345" i="14"/>
  <c r="F110" i="14"/>
  <c r="G110" i="14"/>
  <c r="F314" i="14"/>
  <c r="G314" i="14"/>
  <c r="F482" i="14"/>
  <c r="G482" i="14"/>
  <c r="F626" i="14"/>
  <c r="G626" i="14"/>
  <c r="F806" i="14"/>
  <c r="G806" i="14"/>
  <c r="F974" i="14"/>
  <c r="G974" i="14"/>
  <c r="F1243" i="14"/>
  <c r="G1243" i="14"/>
  <c r="F1238" i="14"/>
  <c r="G1238" i="14"/>
  <c r="F21" i="14"/>
  <c r="G21" i="14"/>
  <c r="F138" i="14"/>
  <c r="G138" i="14"/>
  <c r="F642" i="14"/>
  <c r="G642" i="14"/>
  <c r="F260" i="14"/>
  <c r="G260" i="14"/>
  <c r="F1054" i="14"/>
  <c r="G1054" i="14"/>
  <c r="F1222" i="14"/>
  <c r="G1222" i="14"/>
  <c r="F152" i="14"/>
  <c r="G152" i="14"/>
  <c r="F391" i="14"/>
  <c r="G391" i="14"/>
  <c r="F727" i="14"/>
  <c r="G727" i="14" s="1"/>
  <c r="F187" i="14"/>
  <c r="G187" i="14"/>
  <c r="F273" i="14"/>
  <c r="G273" i="14"/>
  <c r="F442" i="14"/>
  <c r="G442" i="14"/>
  <c r="F131" i="14"/>
  <c r="G131" i="14"/>
  <c r="F34" i="14"/>
  <c r="G34" i="14"/>
  <c r="F563" i="14"/>
  <c r="G563" i="14" s="1"/>
  <c r="F875" i="14"/>
  <c r="G875" i="14"/>
  <c r="F12" i="14"/>
  <c r="G12" i="14"/>
  <c r="F215" i="14"/>
  <c r="G215" i="14" s="1"/>
  <c r="F331" i="14"/>
  <c r="G331" i="14"/>
  <c r="F935" i="14"/>
  <c r="G935" i="14"/>
  <c r="F298" i="14"/>
  <c r="G298" i="14"/>
  <c r="F970" i="14"/>
  <c r="G970" i="14"/>
  <c r="F453" i="14"/>
  <c r="G453" i="14"/>
  <c r="F61" i="14"/>
  <c r="G61" i="14"/>
  <c r="F289" i="14"/>
  <c r="G289" i="14"/>
  <c r="F457" i="14"/>
  <c r="G457" i="14"/>
  <c r="F613" i="14"/>
  <c r="G613" i="14" s="1"/>
  <c r="F805" i="14"/>
  <c r="G805" i="14"/>
  <c r="F997" i="14"/>
  <c r="G997" i="14" s="1"/>
  <c r="F1213" i="14"/>
  <c r="G1213" i="14" s="1"/>
  <c r="F573" i="14"/>
  <c r="G573" i="14"/>
  <c r="F1137" i="14"/>
  <c r="G1137" i="14"/>
  <c r="F159" i="14"/>
  <c r="G159" i="14"/>
  <c r="F387" i="14"/>
  <c r="G387" i="14" s="1"/>
  <c r="F567" i="14"/>
  <c r="G567" i="14"/>
  <c r="F329" i="14"/>
  <c r="G329" i="14"/>
  <c r="F303" i="14"/>
  <c r="G303" i="14" s="1"/>
  <c r="F783" i="14"/>
  <c r="G783" i="14"/>
  <c r="F951" i="14"/>
  <c r="G951" i="14"/>
  <c r="F326" i="14"/>
  <c r="G326" i="14"/>
  <c r="F596" i="14"/>
  <c r="G596" i="14"/>
  <c r="F40" i="14"/>
  <c r="G40" i="14"/>
  <c r="F268" i="14"/>
  <c r="G268" i="14"/>
  <c r="F436" i="14"/>
  <c r="G436" i="14"/>
  <c r="F580" i="14"/>
  <c r="G580" i="14"/>
  <c r="F760" i="14"/>
  <c r="G760" i="14"/>
  <c r="F904" i="14"/>
  <c r="G904" i="14"/>
  <c r="F1048" i="14"/>
  <c r="G1048" i="14"/>
  <c r="F1228" i="14"/>
  <c r="G1228" i="14"/>
  <c r="F1033" i="14"/>
  <c r="G1033" i="14"/>
  <c r="F89" i="14"/>
  <c r="G89" i="14"/>
  <c r="F545" i="14"/>
  <c r="G545" i="14"/>
  <c r="F857" i="14"/>
  <c r="G857" i="14" s="1"/>
  <c r="F1193" i="14"/>
  <c r="G1193" i="14"/>
  <c r="F306" i="14"/>
  <c r="G306" i="14"/>
  <c r="F918" i="14"/>
  <c r="G918" i="14"/>
  <c r="F148" i="14"/>
  <c r="G148" i="14"/>
  <c r="F277" i="14"/>
  <c r="G277" i="14"/>
  <c r="F584" i="14"/>
  <c r="G584" i="14"/>
  <c r="F379" i="14"/>
  <c r="G379" i="14"/>
  <c r="F670" i="14"/>
  <c r="G670" i="14"/>
  <c r="F408" i="14"/>
  <c r="G408" i="14"/>
  <c r="F708" i="14"/>
  <c r="G708" i="14"/>
  <c r="F1128" i="14"/>
  <c r="G1128" i="14" s="1"/>
  <c r="F79" i="14"/>
  <c r="G79" i="14"/>
  <c r="F1234" i="14"/>
  <c r="G1234" i="14"/>
  <c r="F176" i="14"/>
  <c r="G176" i="14"/>
  <c r="F415" i="14"/>
  <c r="G415" i="14"/>
  <c r="F751" i="14"/>
  <c r="G751" i="14"/>
  <c r="F214" i="14"/>
  <c r="G214" i="14"/>
  <c r="F285" i="14"/>
  <c r="G285" i="14"/>
  <c r="F466" i="14"/>
  <c r="G466" i="14"/>
  <c r="F143" i="14"/>
  <c r="G143" i="14"/>
  <c r="F165" i="14"/>
  <c r="G165" i="14"/>
  <c r="F611" i="14"/>
  <c r="G611" i="14" s="1"/>
  <c r="F899" i="14"/>
  <c r="G899" i="14"/>
  <c r="F24" i="14"/>
  <c r="G24" i="14"/>
  <c r="F357" i="14"/>
  <c r="G357" i="14"/>
  <c r="F358" i="14"/>
  <c r="G358" i="14"/>
  <c r="F979" i="14"/>
  <c r="G979" i="14"/>
  <c r="F310" i="14"/>
  <c r="G310" i="14"/>
  <c r="F994" i="14"/>
  <c r="G994" i="14"/>
  <c r="F479" i="14"/>
  <c r="G479" i="14"/>
  <c r="F85" i="14"/>
  <c r="G85" i="14"/>
  <c r="F301" i="14"/>
  <c r="G301" i="14"/>
  <c r="F469" i="14"/>
  <c r="G469" i="14"/>
  <c r="F625" i="14"/>
  <c r="G625" i="14"/>
  <c r="F817" i="14"/>
  <c r="G817" i="14"/>
  <c r="F1009" i="14"/>
  <c r="G1009" i="14"/>
  <c r="F1225" i="14"/>
  <c r="G1225" i="14"/>
  <c r="F599" i="14"/>
  <c r="G599" i="14"/>
  <c r="F1172" i="14"/>
  <c r="G1172" i="14"/>
  <c r="F171" i="14"/>
  <c r="G171" i="14"/>
  <c r="F399" i="14"/>
  <c r="G399" i="14" s="1"/>
  <c r="F579" i="14"/>
  <c r="G579" i="14"/>
  <c r="F595" i="14"/>
  <c r="G595" i="14"/>
  <c r="F375" i="14"/>
  <c r="G375" i="14"/>
  <c r="F795" i="14"/>
  <c r="G795" i="14"/>
  <c r="F697" i="14"/>
  <c r="G697" i="14" s="1"/>
  <c r="F622" i="14"/>
  <c r="G622" i="14" s="1"/>
  <c r="F52" i="14"/>
  <c r="G52" i="14"/>
  <c r="F292" i="14"/>
  <c r="G292" i="14"/>
  <c r="F448" i="14"/>
  <c r="G448" i="14"/>
  <c r="F604" i="14"/>
  <c r="G604" i="14"/>
  <c r="F772" i="14"/>
  <c r="G772" i="14"/>
  <c r="F916" i="14"/>
  <c r="G916" i="14"/>
  <c r="F1060" i="14"/>
  <c r="G1060" i="14"/>
  <c r="F1240" i="14"/>
  <c r="G1240" i="14" s="1"/>
  <c r="F592" i="14"/>
  <c r="G592" i="14"/>
  <c r="F101" i="14"/>
  <c r="G101" i="14"/>
  <c r="F413" i="14"/>
  <c r="G413" i="14"/>
  <c r="F557" i="14"/>
  <c r="G557" i="14"/>
  <c r="F701" i="14"/>
  <c r="G701" i="14"/>
  <c r="F881" i="14"/>
  <c r="G881" i="14"/>
  <c r="F1061" i="14"/>
  <c r="G1061" i="14"/>
  <c r="F1217" i="14"/>
  <c r="G1217" i="14" s="1"/>
  <c r="F1221" i="14"/>
  <c r="G1221" i="14"/>
  <c r="F334" i="14"/>
  <c r="G334" i="14"/>
  <c r="F342" i="14"/>
  <c r="G342" i="14"/>
  <c r="F678" i="14"/>
  <c r="G678" i="14"/>
  <c r="F966" i="14"/>
  <c r="G966" i="14"/>
  <c r="F1182" i="14"/>
  <c r="G1182" i="14" s="1"/>
  <c r="F177" i="14"/>
  <c r="G177" i="14"/>
  <c r="F1015" i="14"/>
  <c r="G1015" i="14"/>
  <c r="F886" i="14"/>
  <c r="G886" i="14"/>
  <c r="F762" i="14"/>
  <c r="G762" i="14"/>
  <c r="F608" i="14"/>
  <c r="G608" i="14"/>
  <c r="F1184" i="14"/>
  <c r="G1184" i="14"/>
  <c r="F405" i="14"/>
  <c r="G405" i="14"/>
  <c r="F228" i="14"/>
  <c r="G228" i="14"/>
  <c r="F767" i="14"/>
  <c r="G767" i="14"/>
  <c r="F240" i="14"/>
  <c r="G240" i="14"/>
  <c r="F420" i="14"/>
  <c r="G420" i="14"/>
  <c r="F552" i="14"/>
  <c r="G552" i="14"/>
  <c r="F720" i="14"/>
  <c r="G720" i="14"/>
  <c r="F864" i="14"/>
  <c r="G864" i="14"/>
  <c r="F1008" i="14"/>
  <c r="G1008" i="14"/>
  <c r="F1140" i="14"/>
  <c r="G1140" i="14" s="1"/>
  <c r="F98" i="14"/>
  <c r="G98" i="14"/>
  <c r="F1177" i="14"/>
  <c r="G1177" i="14"/>
  <c r="F1107" i="14"/>
  <c r="G1107" i="14"/>
  <c r="F160" i="14"/>
  <c r="G160" i="14"/>
  <c r="F91" i="14"/>
  <c r="G91" i="14"/>
  <c r="F212" i="14"/>
  <c r="G212" i="14"/>
  <c r="F680" i="14"/>
  <c r="G680" i="14"/>
  <c r="F55" i="14"/>
  <c r="G55" i="14"/>
  <c r="F690" i="14"/>
  <c r="G690" i="14"/>
  <c r="F407" i="14"/>
  <c r="G407" i="14"/>
  <c r="F704" i="14"/>
  <c r="G704" i="14"/>
  <c r="F1051" i="14"/>
  <c r="G1051" i="14"/>
  <c r="F549" i="14"/>
  <c r="G549" i="14"/>
  <c r="F742" i="14"/>
  <c r="G742" i="14"/>
  <c r="F609" i="14"/>
  <c r="G609" i="14"/>
  <c r="F705" i="14"/>
  <c r="G705" i="14"/>
  <c r="F158" i="14"/>
  <c r="G158" i="14"/>
  <c r="F350" i="14"/>
  <c r="G350" i="14"/>
  <c r="F506" i="14"/>
  <c r="G506" i="14"/>
  <c r="F650" i="14"/>
  <c r="G650" i="14"/>
  <c r="F830" i="14"/>
  <c r="G830" i="14"/>
  <c r="G1010" i="14"/>
  <c r="F1154" i="14"/>
  <c r="G1154" i="14"/>
  <c r="F183" i="14"/>
  <c r="G183" i="14"/>
  <c r="F320" i="14"/>
  <c r="G320" i="14"/>
  <c r="F198" i="14"/>
  <c r="G198" i="14" s="1"/>
  <c r="F1096" i="14"/>
  <c r="G1096" i="14"/>
  <c r="G382" i="14"/>
  <c r="F1078" i="14"/>
  <c r="G1078" i="14"/>
  <c r="F431" i="14"/>
  <c r="G431" i="14"/>
  <c r="F401" i="14"/>
  <c r="G401" i="14" s="1"/>
  <c r="F689" i="14"/>
  <c r="G689" i="14"/>
  <c r="F1049" i="14"/>
  <c r="G1049" i="14"/>
  <c r="F836" i="14"/>
  <c r="G836" i="14"/>
  <c r="F293" i="14"/>
  <c r="G293" i="14"/>
  <c r="F654" i="14"/>
  <c r="G654" i="14"/>
  <c r="F1158" i="14"/>
  <c r="G1158" i="14"/>
  <c r="F967" i="14"/>
  <c r="G967" i="14"/>
  <c r="F718" i="14"/>
  <c r="G718" i="14" s="1"/>
  <c r="F1160" i="14"/>
  <c r="G1160" i="14"/>
  <c r="F239" i="14"/>
  <c r="G239" i="14"/>
  <c r="F216" i="14"/>
  <c r="G216" i="14" s="1"/>
  <c r="F538" i="14"/>
  <c r="G538" i="14"/>
  <c r="F852" i="14"/>
  <c r="G852" i="14"/>
  <c r="F996" i="14"/>
  <c r="G996" i="14"/>
  <c r="F14" i="14"/>
  <c r="G14" i="14"/>
  <c r="F1129" i="14"/>
  <c r="G1129" i="14"/>
  <c r="G1095" i="14"/>
  <c r="F136" i="14"/>
  <c r="G136" i="14"/>
  <c r="F19" i="14"/>
  <c r="G19" i="14"/>
  <c r="F656" i="14"/>
  <c r="G656" i="14"/>
  <c r="F31" i="14"/>
  <c r="G31" i="14"/>
  <c r="F594" i="14"/>
  <c r="G594" i="14"/>
  <c r="F1218" i="14"/>
  <c r="G1218" i="14" s="1"/>
  <c r="F692" i="14"/>
  <c r="G692" i="14"/>
  <c r="F992" i="14"/>
  <c r="G992" i="14"/>
  <c r="F537" i="14"/>
  <c r="G537" i="14"/>
  <c r="F1103" i="14"/>
  <c r="G1103" i="14"/>
  <c r="F561" i="14"/>
  <c r="G561" i="14"/>
  <c r="F134" i="14"/>
  <c r="G134" i="14"/>
  <c r="F338" i="14"/>
  <c r="G338" i="14"/>
  <c r="F494" i="14"/>
  <c r="G494" i="14"/>
  <c r="F638" i="14"/>
  <c r="G638" i="14"/>
  <c r="F818" i="14"/>
  <c r="G818" i="14"/>
  <c r="F1082" i="14"/>
  <c r="G1082" i="14"/>
  <c r="F1125" i="14"/>
  <c r="G1125" i="14"/>
  <c r="F309" i="14"/>
  <c r="G309" i="14"/>
  <c r="F174" i="14"/>
  <c r="G174" i="14"/>
  <c r="F942" i="14"/>
  <c r="G942" i="14"/>
  <c r="F274" i="14"/>
  <c r="G274" i="14"/>
  <c r="F1066" i="14"/>
  <c r="G1066" i="14"/>
  <c r="F8" i="14"/>
  <c r="G8" i="14"/>
  <c r="F81" i="14"/>
  <c r="G81" i="14"/>
  <c r="F439" i="14"/>
  <c r="G439" i="14"/>
  <c r="F164" i="14"/>
  <c r="G164" i="14"/>
  <c r="F9" i="14"/>
  <c r="G9" i="14"/>
  <c r="F297" i="14"/>
  <c r="G297" i="14"/>
  <c r="F490" i="14"/>
  <c r="G490" i="14"/>
  <c r="F155" i="14"/>
  <c r="G155" i="14"/>
  <c r="F191" i="14"/>
  <c r="G191" i="14"/>
  <c r="F635" i="14"/>
  <c r="G635" i="14"/>
  <c r="F923" i="14"/>
  <c r="G923" i="14"/>
  <c r="F36" i="14"/>
  <c r="G36" i="14"/>
  <c r="F475" i="14"/>
  <c r="G475" i="14"/>
  <c r="F476" i="14"/>
  <c r="G476" i="14"/>
  <c r="F1007" i="14"/>
  <c r="G1007" i="14"/>
  <c r="F730" i="14"/>
  <c r="G730" i="14"/>
  <c r="F58" i="14"/>
  <c r="G58" i="14"/>
  <c r="F571" i="14"/>
  <c r="G571" i="14"/>
  <c r="F109" i="14"/>
  <c r="G109" i="14"/>
  <c r="F313" i="14"/>
  <c r="G313" i="14"/>
  <c r="F493" i="14"/>
  <c r="G493" i="14"/>
  <c r="F637" i="14"/>
  <c r="G637" i="14"/>
  <c r="F829" i="14"/>
  <c r="G829" i="14"/>
  <c r="F1021" i="14"/>
  <c r="G1021" i="14"/>
  <c r="F1237" i="14"/>
  <c r="G1237" i="14"/>
  <c r="F717" i="14"/>
  <c r="G717" i="14" s="1"/>
  <c r="F1209" i="14"/>
  <c r="G1209" i="14"/>
  <c r="F207" i="14"/>
  <c r="G207" i="14"/>
  <c r="F411" i="14"/>
  <c r="G411" i="14"/>
  <c r="F603" i="14"/>
  <c r="G603" i="14"/>
  <c r="F621" i="14"/>
  <c r="G621" i="14"/>
  <c r="F435" i="14"/>
  <c r="G435" i="14"/>
  <c r="F807" i="14"/>
  <c r="G807" i="14"/>
  <c r="F698" i="14"/>
  <c r="G698" i="14"/>
  <c r="F787" i="14"/>
  <c r="G787" i="14"/>
  <c r="F64" i="14"/>
  <c r="G64" i="14"/>
  <c r="F304" i="14"/>
  <c r="G304" i="14" s="1"/>
  <c r="F460" i="14"/>
  <c r="G460" i="14"/>
  <c r="F616" i="14"/>
  <c r="G616" i="14"/>
  <c r="F784" i="14"/>
  <c r="G784" i="14"/>
  <c r="F928" i="14"/>
  <c r="G928" i="14"/>
  <c r="F1072" i="14"/>
  <c r="G1072" i="14" s="1"/>
  <c r="F150" i="14"/>
  <c r="G150" i="14"/>
  <c r="F201" i="14"/>
  <c r="G201" i="14" s="1"/>
  <c r="F113" i="14"/>
  <c r="G113" i="14" s="1"/>
  <c r="F425" i="14"/>
  <c r="G425" i="14"/>
  <c r="F569" i="14"/>
  <c r="G569" i="14"/>
  <c r="F713" i="14"/>
  <c r="G713" i="14"/>
  <c r="F905" i="14"/>
  <c r="G905" i="14"/>
  <c r="F1073" i="14"/>
  <c r="G1073" i="14" s="1"/>
  <c r="F1241" i="14"/>
  <c r="G1241" i="14"/>
  <c r="F355" i="14"/>
  <c r="G355" i="14"/>
  <c r="F598" i="14"/>
  <c r="G598" i="14"/>
  <c r="F366" i="14"/>
  <c r="G366" i="14"/>
  <c r="F702" i="14"/>
  <c r="G702" i="14"/>
  <c r="F978" i="14"/>
  <c r="G978" i="14"/>
  <c r="F1194" i="14"/>
  <c r="G1194" i="14"/>
  <c r="F203" i="14"/>
  <c r="G203" i="14"/>
  <c r="F1039" i="14"/>
  <c r="G1039" i="14"/>
  <c r="F745" i="14"/>
  <c r="G745" i="14"/>
  <c r="F791" i="14"/>
  <c r="G791" i="14"/>
  <c r="F775" i="14"/>
  <c r="G775" i="14"/>
  <c r="F1232" i="14"/>
  <c r="G1232" i="14"/>
  <c r="F498" i="14"/>
  <c r="G498" i="14"/>
  <c r="F695" i="14"/>
  <c r="G695" i="14"/>
  <c r="F810" i="14"/>
  <c r="G810" i="14"/>
  <c r="F264" i="14"/>
  <c r="G264" i="14"/>
  <c r="F432" i="14"/>
  <c r="G432" i="14"/>
  <c r="F576" i="14"/>
  <c r="G576" i="14"/>
  <c r="F732" i="14"/>
  <c r="G732" i="14"/>
  <c r="F876" i="14"/>
  <c r="G876" i="14"/>
  <c r="F1020" i="14"/>
  <c r="G1020" i="14"/>
  <c r="F1151" i="14"/>
  <c r="G1151" i="14"/>
  <c r="F122" i="14"/>
  <c r="G122" i="14"/>
  <c r="F1119" i="14"/>
  <c r="G1119" i="14"/>
  <c r="F172" i="14"/>
  <c r="G172" i="14"/>
  <c r="F103" i="14"/>
  <c r="G103" i="14"/>
  <c r="F224" i="14"/>
  <c r="G224" i="14"/>
  <c r="F185" i="14"/>
  <c r="G185" i="14"/>
  <c r="F162" i="14"/>
  <c r="G162" i="14"/>
  <c r="F714" i="14"/>
  <c r="G714" i="14" s="1"/>
  <c r="F585" i="14"/>
  <c r="G585" i="14"/>
  <c r="F728" i="14"/>
  <c r="G728" i="14" s="1"/>
  <c r="F1196" i="14"/>
  <c r="G1196" i="14"/>
  <c r="F633" i="14"/>
  <c r="G633" i="14"/>
  <c r="F1018" i="14"/>
  <c r="G1018" i="14"/>
  <c r="F324" i="14"/>
  <c r="G324" i="14"/>
  <c r="F430" i="14"/>
  <c r="G430" i="14"/>
  <c r="F182" i="14"/>
  <c r="G182" i="14"/>
  <c r="F362" i="14"/>
  <c r="G362" i="14"/>
  <c r="G518" i="14"/>
  <c r="F662" i="14"/>
  <c r="G662" i="14"/>
  <c r="F842" i="14"/>
  <c r="G842" i="14"/>
  <c r="F1022" i="14"/>
  <c r="G1022" i="14"/>
  <c r="G1214" i="14"/>
  <c r="F1180" i="14"/>
  <c r="G1180" i="14" s="1"/>
  <c r="F753" i="14"/>
  <c r="G753" i="14"/>
  <c r="F222" i="14"/>
  <c r="G222" i="14"/>
  <c r="F1229" i="14"/>
  <c r="G1229" i="14"/>
  <c r="F526" i="14"/>
  <c r="G526" i="14"/>
  <c r="F1090" i="14"/>
  <c r="G1090" i="14"/>
  <c r="F743" i="14"/>
  <c r="G743" i="14"/>
  <c r="F241" i="14"/>
  <c r="G241" i="14"/>
  <c r="F1063" i="14"/>
  <c r="G1063" i="14" s="1"/>
  <c r="F488" i="14"/>
  <c r="G488" i="14"/>
  <c r="F911" i="14"/>
  <c r="G911" i="14"/>
  <c r="F776" i="14"/>
  <c r="G776" i="14"/>
  <c r="F383" i="14"/>
  <c r="G383" i="14"/>
  <c r="F524" i="14"/>
  <c r="G524" i="14"/>
  <c r="F17" i="14"/>
  <c r="G17" i="14"/>
  <c r="F839" i="14"/>
  <c r="G839" i="14"/>
  <c r="F288" i="14"/>
  <c r="G288" i="14"/>
  <c r="F444" i="14"/>
  <c r="G444" i="14" s="1"/>
  <c r="F600" i="14"/>
  <c r="G600" i="14"/>
  <c r="F744" i="14"/>
  <c r="G744" i="14"/>
  <c r="F888" i="14"/>
  <c r="G888" i="14"/>
  <c r="F1032" i="14"/>
  <c r="G1032" i="14"/>
  <c r="F1152" i="14"/>
  <c r="G1152" i="14"/>
  <c r="F146" i="14"/>
  <c r="G146" i="14"/>
  <c r="F963" i="14"/>
  <c r="G963" i="14"/>
  <c r="F1131" i="14"/>
  <c r="G1131" i="14"/>
  <c r="F184" i="14"/>
  <c r="G184" i="14"/>
  <c r="F115" i="14"/>
  <c r="G115" i="14"/>
  <c r="F236" i="14"/>
  <c r="G236" i="14"/>
  <c r="F210" i="14"/>
  <c r="G210" i="14"/>
  <c r="F750" i="14"/>
  <c r="G750" i="14" s="1"/>
  <c r="F991" i="14"/>
  <c r="G991" i="14"/>
  <c r="F752" i="14"/>
  <c r="G752" i="14"/>
  <c r="F1208" i="14"/>
  <c r="G1208" i="14"/>
  <c r="F657" i="14"/>
  <c r="G657" i="14"/>
  <c r="F1042" i="14"/>
  <c r="G1042" i="14"/>
  <c r="F564" i="14"/>
  <c r="G564" i="14"/>
  <c r="F429" i="14"/>
  <c r="G429" i="14"/>
  <c r="F194" i="14"/>
  <c r="G194" i="14"/>
  <c r="F374" i="14"/>
  <c r="G374" i="14"/>
  <c r="F530" i="14"/>
  <c r="G530" i="14"/>
  <c r="F674" i="14"/>
  <c r="G674" i="14"/>
  <c r="F854" i="14"/>
  <c r="G854" i="14"/>
  <c r="F1046" i="14"/>
  <c r="G1046" i="14"/>
  <c r="F1070" i="14"/>
  <c r="G1070" i="14"/>
  <c r="F41" i="14"/>
  <c r="G41" i="14"/>
  <c r="F897" i="14"/>
  <c r="G897" i="14"/>
  <c r="F234" i="14"/>
  <c r="G234" i="14" s="1"/>
  <c r="F729" i="14"/>
  <c r="G729" i="14" s="1"/>
  <c r="F694" i="14"/>
  <c r="G694" i="14"/>
  <c r="F1102" i="14"/>
  <c r="G1102" i="14"/>
  <c r="F32" i="14"/>
  <c r="G32" i="14"/>
  <c r="F211" i="14"/>
  <c r="G211" i="14"/>
  <c r="F511" i="14"/>
  <c r="G511" i="14"/>
  <c r="F200" i="14"/>
  <c r="G200" i="14" s="1"/>
  <c r="F105" i="14"/>
  <c r="G105" i="14"/>
  <c r="F137" i="14"/>
  <c r="G137" i="14"/>
  <c r="F634" i="14"/>
  <c r="G634" i="14"/>
  <c r="F179" i="14"/>
  <c r="G179" i="14"/>
  <c r="F322" i="14"/>
  <c r="G322" i="14"/>
  <c r="F683" i="14"/>
  <c r="G683" i="14" s="1"/>
  <c r="F971" i="14"/>
  <c r="G971" i="14"/>
  <c r="F132" i="14"/>
  <c r="G132" i="14"/>
  <c r="F527" i="14"/>
  <c r="G527" i="14" s="1"/>
  <c r="F562" i="14"/>
  <c r="G562" i="14" s="1"/>
  <c r="F1123" i="14"/>
  <c r="G1123" i="14" s="1"/>
  <c r="F778" i="14"/>
  <c r="G778" i="14"/>
  <c r="F226" i="14"/>
  <c r="G226" i="14"/>
  <c r="F623" i="14"/>
  <c r="G623" i="14"/>
  <c r="F145" i="14"/>
  <c r="G145" i="14"/>
  <c r="F349" i="14"/>
  <c r="G349" i="14"/>
  <c r="F517" i="14"/>
  <c r="G517" i="14"/>
  <c r="F661" i="14"/>
  <c r="G661" i="14"/>
  <c r="F865" i="14"/>
  <c r="G865" i="14"/>
  <c r="F1057" i="14"/>
  <c r="G1057" i="14"/>
  <c r="F6" i="14"/>
  <c r="G6" i="14"/>
  <c r="F849" i="14"/>
  <c r="G849" i="14"/>
  <c r="F27" i="14"/>
  <c r="G27" i="14"/>
  <c r="F231" i="14"/>
  <c r="G231" i="14"/>
  <c r="F447" i="14"/>
  <c r="G447" i="14"/>
  <c r="F627" i="14"/>
  <c r="G627" i="14"/>
  <c r="F647" i="14"/>
  <c r="G647" i="14"/>
  <c r="F639" i="14"/>
  <c r="G639" i="14"/>
  <c r="F831" i="14"/>
  <c r="G831" i="14"/>
  <c r="F70" i="14"/>
  <c r="G70" i="14"/>
  <c r="F722" i="14"/>
  <c r="G722" i="14"/>
  <c r="F859" i="14"/>
  <c r="G859" i="14"/>
  <c r="F100" i="14"/>
  <c r="G100" i="14"/>
  <c r="F340" i="14"/>
  <c r="G340" i="14"/>
  <c r="F484" i="14"/>
  <c r="G484" i="14"/>
  <c r="F652" i="14"/>
  <c r="G652" i="14"/>
  <c r="F808" i="14"/>
  <c r="G808" i="14"/>
  <c r="F952" i="14"/>
  <c r="G952" i="14"/>
  <c r="F1120" i="14"/>
  <c r="G1120" i="14"/>
  <c r="F1220" i="14"/>
  <c r="G1220" i="14"/>
  <c r="F452" i="14"/>
  <c r="G452" i="14"/>
  <c r="F221" i="14"/>
  <c r="G221" i="14"/>
  <c r="F449" i="14"/>
  <c r="G449" i="14"/>
  <c r="F593" i="14"/>
  <c r="G593" i="14"/>
  <c r="F737" i="14"/>
  <c r="G737" i="14"/>
  <c r="F929" i="14"/>
  <c r="G929" i="14"/>
  <c r="F1097" i="14"/>
  <c r="G1097" i="14"/>
  <c r="F841" i="14"/>
  <c r="G841" i="14"/>
  <c r="F481" i="14"/>
  <c r="G481" i="14"/>
  <c r="F789" i="14"/>
  <c r="G789" i="14"/>
  <c r="F414" i="14"/>
  <c r="G414" i="14"/>
  <c r="F738" i="14"/>
  <c r="G738" i="14"/>
  <c r="F1014" i="14"/>
  <c r="G1014" i="14"/>
  <c r="F1242" i="14"/>
  <c r="G1242" i="14"/>
  <c r="F454" i="14"/>
  <c r="G454" i="14"/>
  <c r="F1087" i="14"/>
  <c r="G1087" i="14"/>
  <c r="F799" i="14"/>
  <c r="G799" i="14"/>
  <c r="F957" i="14"/>
  <c r="G957" i="14"/>
  <c r="F823" i="14"/>
  <c r="G823" i="14"/>
  <c r="F539" i="14"/>
  <c r="G539" i="14"/>
  <c r="F550" i="14"/>
  <c r="G550" i="14"/>
  <c r="F45" i="14"/>
  <c r="G45" i="14"/>
  <c r="F885" i="14"/>
  <c r="G885" i="14"/>
  <c r="F300" i="14"/>
  <c r="G300" i="14"/>
  <c r="F456" i="14"/>
  <c r="G456" i="14"/>
  <c r="F612" i="14"/>
  <c r="G612" i="14" s="1"/>
  <c r="F756" i="14"/>
  <c r="G756" i="14"/>
  <c r="F900" i="14"/>
  <c r="G900" i="14"/>
  <c r="F1044" i="14"/>
  <c r="G1044" i="14"/>
  <c r="F1164" i="14"/>
  <c r="G1164" i="14" s="1"/>
  <c r="F266" i="14"/>
  <c r="G266" i="14"/>
  <c r="F975" i="14"/>
  <c r="G975" i="14"/>
  <c r="G1143" i="14"/>
  <c r="F316" i="14"/>
  <c r="G316" i="14"/>
  <c r="F127" i="14"/>
  <c r="G127" i="14"/>
  <c r="F284" i="14"/>
  <c r="G284" i="14"/>
  <c r="F123" i="14"/>
  <c r="G123" i="14"/>
  <c r="F294" i="14"/>
  <c r="G294" i="14"/>
  <c r="F786" i="14"/>
  <c r="G786" i="14"/>
  <c r="F1027" i="14"/>
  <c r="G1027" i="14" s="1"/>
  <c r="F800" i="14"/>
  <c r="G800" i="14"/>
  <c r="F67" i="14"/>
  <c r="G67" i="14"/>
  <c r="F669" i="14"/>
  <c r="G669" i="14"/>
  <c r="F1150" i="14"/>
  <c r="G1150" i="14"/>
  <c r="F586" i="14"/>
  <c r="G586" i="14"/>
  <c r="F1127" i="14"/>
  <c r="G1127" i="14" s="1"/>
  <c r="F206" i="14"/>
  <c r="G206" i="14"/>
  <c r="F386" i="14"/>
  <c r="G386" i="14" s="1"/>
  <c r="F542" i="14"/>
  <c r="G542" i="14" s="1"/>
  <c r="F686" i="14"/>
  <c r="G686" i="14" s="1"/>
  <c r="F866" i="14"/>
  <c r="G866" i="14"/>
  <c r="F1058" i="14"/>
  <c r="G1058" i="14"/>
  <c r="F1094" i="14"/>
  <c r="G1094" i="14"/>
  <c r="F869" i="14"/>
  <c r="G869" i="14"/>
  <c r="F380" i="14"/>
  <c r="G380" i="14" s="1"/>
  <c r="F246" i="14"/>
  <c r="G246" i="14"/>
  <c r="F10" i="14"/>
  <c r="G10" i="14"/>
  <c r="F766" i="14"/>
  <c r="G766" i="14"/>
  <c r="F1114" i="14"/>
  <c r="G1114" i="14" s="1"/>
  <c r="F44" i="14"/>
  <c r="G44" i="14"/>
  <c r="F238" i="14"/>
  <c r="G238" i="14"/>
  <c r="F559" i="14"/>
  <c r="G559" i="14"/>
  <c r="F248" i="14"/>
  <c r="G248" i="14"/>
  <c r="F117" i="14"/>
  <c r="G117" i="14"/>
  <c r="F163" i="14"/>
  <c r="G163" i="14"/>
  <c r="F658" i="14"/>
  <c r="G658" i="14"/>
  <c r="F263" i="14"/>
  <c r="G263" i="14"/>
  <c r="F371" i="14"/>
  <c r="G371" i="14"/>
  <c r="F707" i="14"/>
  <c r="G707" i="14"/>
  <c r="F995" i="14"/>
  <c r="G995" i="14"/>
  <c r="F144" i="14"/>
  <c r="G144" i="14"/>
  <c r="F619" i="14"/>
  <c r="G619" i="14"/>
  <c r="F620" i="14"/>
  <c r="G620" i="14"/>
  <c r="F1195" i="14"/>
  <c r="G1195" i="14"/>
  <c r="F802" i="14"/>
  <c r="G802" i="14"/>
  <c r="F333" i="14"/>
  <c r="G333" i="14"/>
  <c r="F715" i="14"/>
  <c r="G715" i="14" s="1"/>
  <c r="F157" i="14"/>
  <c r="G157" i="14"/>
  <c r="F361" i="14"/>
  <c r="G361" i="14"/>
  <c r="F529" i="14"/>
  <c r="G529" i="14"/>
  <c r="F673" i="14"/>
  <c r="G673" i="14" s="1"/>
  <c r="F877" i="14"/>
  <c r="G877" i="14" s="1"/>
  <c r="F1081" i="14"/>
  <c r="G1081" i="14"/>
  <c r="F42" i="14"/>
  <c r="G42" i="14"/>
  <c r="F884" i="14"/>
  <c r="G884" i="14"/>
  <c r="F39" i="14"/>
  <c r="G39" i="14"/>
  <c r="F243" i="14"/>
  <c r="G243" i="14"/>
  <c r="F471" i="14"/>
  <c r="G471" i="14"/>
  <c r="F651" i="14"/>
  <c r="G651" i="14"/>
  <c r="F741" i="14"/>
  <c r="G741" i="14"/>
  <c r="F699" i="14"/>
  <c r="G699" i="14"/>
  <c r="F855" i="14"/>
  <c r="G855" i="14"/>
  <c r="F574" i="14"/>
  <c r="G574" i="14"/>
  <c r="F890" i="14"/>
  <c r="G890" i="14"/>
  <c r="F983" i="14"/>
  <c r="G983" i="14"/>
  <c r="F112" i="14"/>
  <c r="G112" i="14" s="1"/>
  <c r="F352" i="14"/>
  <c r="G352" i="14"/>
  <c r="F496" i="14"/>
  <c r="G496" i="14" s="1"/>
  <c r="F664" i="14"/>
  <c r="G664" i="14"/>
  <c r="F820" i="14"/>
  <c r="G820" i="14"/>
  <c r="F964" i="14"/>
  <c r="G964" i="14"/>
  <c r="F1132" i="14"/>
  <c r="G1132" i="14"/>
  <c r="F1052" i="14"/>
  <c r="G1052" i="14"/>
  <c r="F478" i="14"/>
  <c r="G478" i="14"/>
  <c r="F233" i="14"/>
  <c r="G233" i="14" s="1"/>
  <c r="F461" i="14"/>
  <c r="G461" i="14"/>
  <c r="F605" i="14"/>
  <c r="G605" i="14"/>
  <c r="F749" i="14"/>
  <c r="G749" i="14" s="1"/>
  <c r="F953" i="14"/>
  <c r="G953" i="14"/>
  <c r="F1109" i="14"/>
  <c r="G1109" i="14"/>
  <c r="F252" i="14"/>
  <c r="G252" i="14"/>
  <c r="F1026" i="14"/>
  <c r="G1026" i="14" s="1"/>
  <c r="F861" i="14"/>
  <c r="G861" i="14"/>
  <c r="F438" i="14"/>
  <c r="G438" i="14"/>
  <c r="F774" i="14"/>
  <c r="G774" i="14"/>
  <c r="F1038" i="14"/>
  <c r="G1038" i="14"/>
  <c r="F1230" i="14"/>
  <c r="G1230" i="14"/>
  <c r="F572" i="14"/>
  <c r="G572" i="14"/>
  <c r="F1111" i="14"/>
  <c r="G1111" i="14" s="1"/>
  <c r="F149" i="14"/>
  <c r="G149" i="14"/>
  <c r="F1003" i="14"/>
  <c r="G1003" i="14"/>
  <c r="F824" i="14"/>
  <c r="G824" i="14" s="1"/>
  <c r="F693" i="14"/>
  <c r="G693" i="14"/>
  <c r="F643" i="14"/>
  <c r="G643" i="14"/>
  <c r="F73" i="14"/>
  <c r="G73" i="14"/>
  <c r="F931" i="14"/>
  <c r="G931" i="14"/>
  <c r="F312" i="14"/>
  <c r="G312" i="14"/>
  <c r="F468" i="14"/>
  <c r="G468" i="14" s="1"/>
  <c r="F624" i="14"/>
  <c r="G624" i="14"/>
  <c r="F768" i="14"/>
  <c r="G768" i="14"/>
  <c r="F912" i="14"/>
  <c r="G912" i="14"/>
  <c r="F1056" i="14"/>
  <c r="G1056" i="14"/>
  <c r="F1176" i="14"/>
  <c r="G1176" i="14"/>
  <c r="F987" i="14"/>
  <c r="G987" i="14"/>
  <c r="F1191" i="14"/>
  <c r="G1191" i="14"/>
  <c r="F591" i="14"/>
  <c r="G591" i="14"/>
  <c r="F223" i="14"/>
  <c r="G223" i="14"/>
  <c r="F344" i="14"/>
  <c r="G344" i="14"/>
  <c r="F404" i="14"/>
  <c r="G404" i="14"/>
  <c r="F317" i="14"/>
  <c r="G317" i="14"/>
  <c r="F858" i="14"/>
  <c r="G858" i="14" s="1"/>
  <c r="F1175" i="14"/>
  <c r="G1175" i="14"/>
  <c r="F848" i="14"/>
  <c r="G848" i="14"/>
  <c r="F587" i="14"/>
  <c r="G587" i="14"/>
  <c r="F691" i="14"/>
  <c r="G691" i="14"/>
  <c r="F500" i="14"/>
  <c r="G500" i="14" s="1"/>
  <c r="F441" i="14"/>
  <c r="G441" i="14"/>
  <c r="F26" i="14"/>
  <c r="G26" i="14"/>
  <c r="F218" i="14"/>
  <c r="G218" i="14" s="1"/>
  <c r="F398" i="14"/>
  <c r="G398" i="14"/>
  <c r="F554" i="14"/>
  <c r="G554" i="14" s="1"/>
  <c r="F710" i="14"/>
  <c r="G710" i="14"/>
  <c r="F878" i="14"/>
  <c r="G878" i="14"/>
  <c r="F196" i="14"/>
  <c r="G196" i="14"/>
  <c r="F1106" i="14"/>
  <c r="G1106" i="14"/>
  <c r="F989" i="14"/>
  <c r="G989" i="14"/>
  <c r="F54" i="14"/>
  <c r="G54" i="14"/>
  <c r="F258" i="14"/>
  <c r="G258" i="14"/>
  <c r="F22" i="14"/>
  <c r="G22" i="14"/>
  <c r="F838" i="14"/>
  <c r="G838" i="14"/>
  <c r="F1138" i="14"/>
  <c r="G1138" i="14"/>
  <c r="F272" i="14"/>
  <c r="G272" i="14"/>
  <c r="F275" i="14"/>
  <c r="G275" i="14"/>
  <c r="F671" i="14"/>
  <c r="G671" i="14" s="1"/>
  <c r="F359" i="14"/>
  <c r="G359" i="14"/>
  <c r="F541" i="14"/>
  <c r="G541" i="14" s="1"/>
  <c r="F71" i="14"/>
  <c r="G71" i="14"/>
  <c r="F495" i="14"/>
  <c r="G495" i="14" s="1"/>
  <c r="F981" i="14"/>
  <c r="G981" i="14"/>
  <c r="F711" i="14"/>
  <c r="G711" i="14"/>
  <c r="F958" i="14"/>
  <c r="G958" i="14"/>
  <c r="F889" i="14"/>
  <c r="G889" i="14"/>
  <c r="F1029" i="14"/>
  <c r="G1029" i="14"/>
  <c r="F124" i="14"/>
  <c r="G124" i="14"/>
  <c r="F364" i="14"/>
  <c r="G364" i="14"/>
  <c r="F508" i="14"/>
  <c r="G508" i="14"/>
  <c r="F676" i="14"/>
  <c r="G676" i="14"/>
  <c r="F832" i="14"/>
  <c r="G832" i="14"/>
  <c r="F976" i="14"/>
  <c r="G976" i="14"/>
  <c r="F1144" i="14"/>
  <c r="G1144" i="14" s="1"/>
  <c r="F18" i="14"/>
  <c r="G18" i="14"/>
  <c r="F788" i="14"/>
  <c r="G788" i="14"/>
  <c r="F245" i="14"/>
  <c r="G245" i="14"/>
  <c r="F473" i="14"/>
  <c r="G473" i="14" s="1"/>
  <c r="F617" i="14"/>
  <c r="G617" i="14"/>
  <c r="F761" i="14"/>
  <c r="G761" i="14"/>
  <c r="F965" i="14"/>
  <c r="G965" i="14"/>
  <c r="F1121" i="14"/>
  <c r="G1121" i="14"/>
  <c r="F522" i="14"/>
  <c r="G522" i="14"/>
  <c r="F1141" i="14"/>
  <c r="G1141" i="14" s="1"/>
  <c r="F908" i="14"/>
  <c r="G908" i="14"/>
  <c r="F462" i="14"/>
  <c r="G462" i="14"/>
  <c r="F798" i="14"/>
  <c r="G798" i="14"/>
  <c r="F1050" i="14"/>
  <c r="G1050" i="14"/>
  <c r="F588" i="14"/>
  <c r="G588" i="14"/>
  <c r="F790" i="14"/>
  <c r="G790" i="14"/>
  <c r="F1135" i="14"/>
  <c r="G1135" i="14"/>
  <c r="F204" i="14"/>
  <c r="G204" i="14"/>
  <c r="F1089" i="14"/>
  <c r="G1089" i="14"/>
  <c r="F1016" i="14"/>
  <c r="G1016" i="14"/>
  <c r="F1178" i="14"/>
  <c r="G1178" i="14"/>
  <c r="F837" i="14"/>
  <c r="G837" i="14"/>
  <c r="F121" i="14"/>
  <c r="G121" i="14"/>
  <c r="F1055" i="14"/>
  <c r="G1055" i="14"/>
  <c r="F336" i="14"/>
  <c r="G336" i="14"/>
  <c r="F480" i="14"/>
  <c r="G480" i="14"/>
  <c r="F636" i="14"/>
  <c r="G636" i="14"/>
  <c r="F780" i="14"/>
  <c r="G780" i="14"/>
  <c r="F924" i="14"/>
  <c r="G924" i="14"/>
  <c r="F1067" i="14"/>
  <c r="G1067" i="14"/>
  <c r="F1188" i="14"/>
  <c r="G1188" i="14"/>
  <c r="F999" i="14"/>
  <c r="G999" i="14"/>
  <c r="F1215" i="14"/>
  <c r="G1215" i="14" s="1"/>
  <c r="F748" i="14"/>
  <c r="G748" i="14"/>
  <c r="F235" i="14"/>
  <c r="G235" i="14" s="1"/>
  <c r="F368" i="14"/>
  <c r="G368" i="14" s="1"/>
  <c r="F740" i="14"/>
  <c r="G740" i="14"/>
  <c r="F330" i="14"/>
  <c r="G330" i="14"/>
  <c r="F906" i="14"/>
  <c r="G906" i="14"/>
  <c r="F1126" i="14"/>
  <c r="G1126" i="14"/>
  <c r="F872" i="14"/>
  <c r="G872" i="14"/>
  <c r="F189" i="14"/>
  <c r="G189" i="14"/>
  <c r="F319" i="14"/>
  <c r="G319" i="14"/>
  <c r="F618" i="14"/>
  <c r="G618" i="14"/>
  <c r="F38" i="14"/>
  <c r="G38" i="14"/>
  <c r="F230" i="14"/>
  <c r="G230" i="14"/>
  <c r="F410" i="14"/>
  <c r="G410" i="14"/>
  <c r="F566" i="14"/>
  <c r="G566" i="14"/>
  <c r="F734" i="14"/>
  <c r="G734" i="14"/>
  <c r="F902" i="14"/>
  <c r="G902" i="14"/>
  <c r="F1084" i="14"/>
  <c r="G1084" i="14"/>
  <c r="F1118" i="14"/>
  <c r="G1118" i="14"/>
  <c r="F846" i="14"/>
  <c r="G846" i="14"/>
  <c r="F78" i="14"/>
  <c r="G78" i="14"/>
  <c r="F270" i="14"/>
  <c r="G270" i="14"/>
  <c r="F130" i="14"/>
  <c r="G130" i="14"/>
  <c r="F862" i="14"/>
  <c r="G862" i="14"/>
  <c r="F1162" i="14"/>
  <c r="G1162" i="14"/>
  <c r="F296" i="14"/>
  <c r="G296" i="14"/>
  <c r="F287" i="14"/>
  <c r="G287" i="14"/>
  <c r="F168" i="14"/>
  <c r="G168" i="14"/>
  <c r="F850" i="14"/>
  <c r="G850" i="14"/>
  <c r="F385" i="14"/>
  <c r="G385" i="14"/>
  <c r="F1105" i="14"/>
  <c r="G1105" i="14"/>
  <c r="F315" i="14"/>
  <c r="G315" i="14"/>
  <c r="F879" i="14"/>
  <c r="G879" i="14" s="1"/>
  <c r="F520" i="14"/>
  <c r="G520" i="14"/>
  <c r="F667" i="14"/>
  <c r="G667" i="14"/>
  <c r="F186" i="14"/>
  <c r="G186" i="14"/>
  <c r="F346" i="14"/>
  <c r="G346" i="14"/>
  <c r="F779" i="14"/>
  <c r="G779" i="14"/>
  <c r="F118" i="14"/>
  <c r="G118" i="14"/>
  <c r="F193" i="14"/>
  <c r="G193" i="14"/>
  <c r="F925" i="14"/>
  <c r="G925" i="14"/>
  <c r="F993" i="14"/>
  <c r="G993" i="14"/>
  <c r="F519" i="14"/>
  <c r="G519" i="14" s="1"/>
  <c r="F891" i="14"/>
  <c r="G891" i="14"/>
  <c r="F1115" i="14"/>
  <c r="G1115" i="14" s="1"/>
  <c r="F532" i="14"/>
  <c r="G532" i="14"/>
  <c r="F1000" i="14"/>
  <c r="G1000" i="14"/>
  <c r="F860" i="14"/>
  <c r="G860" i="14"/>
  <c r="F797" i="14"/>
  <c r="G797" i="14"/>
  <c r="F318" i="14"/>
  <c r="G318" i="14" s="1"/>
  <c r="F1086" i="14"/>
  <c r="G1086" i="14"/>
  <c r="F305" i="14"/>
  <c r="G305" i="14" s="1"/>
  <c r="F1053" i="14"/>
  <c r="G1053" i="14"/>
  <c r="F1080" i="14"/>
  <c r="G1080" i="14"/>
  <c r="F104" i="14"/>
  <c r="G104" i="14"/>
  <c r="F213" i="14"/>
  <c r="G213" i="14"/>
  <c r="F655" i="14"/>
  <c r="G655" i="14"/>
  <c r="F332" i="14"/>
  <c r="G332" i="14"/>
  <c r="F237" i="14"/>
  <c r="G237" i="14"/>
  <c r="F370" i="14"/>
  <c r="G370" i="14"/>
  <c r="F23" i="14"/>
  <c r="G23" i="14"/>
  <c r="F311" i="14"/>
  <c r="G311" i="14"/>
  <c r="F467" i="14"/>
  <c r="G467" i="14" s="1"/>
  <c r="F803" i="14"/>
  <c r="G803" i="14"/>
  <c r="F1187" i="14"/>
  <c r="G1187" i="14"/>
  <c r="F192" i="14"/>
  <c r="G192" i="14"/>
  <c r="F95" i="14"/>
  <c r="G95" i="14"/>
  <c r="F835" i="14"/>
  <c r="G835" i="14"/>
  <c r="F250" i="14"/>
  <c r="G250" i="14"/>
  <c r="F898" i="14"/>
  <c r="G898" i="14"/>
  <c r="F199" i="14"/>
  <c r="G199" i="14" s="1"/>
  <c r="F25" i="14"/>
  <c r="G25" i="14"/>
  <c r="F205" i="14"/>
  <c r="G205" i="14"/>
  <c r="F409" i="14"/>
  <c r="G409" i="14"/>
  <c r="F577" i="14"/>
  <c r="G577" i="14"/>
  <c r="F757" i="14"/>
  <c r="G757" i="14"/>
  <c r="F949" i="14"/>
  <c r="G949" i="14"/>
  <c r="F1165" i="14"/>
  <c r="G1165" i="14" s="1"/>
  <c r="F403" i="14"/>
  <c r="G403" i="14"/>
  <c r="F1028" i="14"/>
  <c r="G1028" i="14"/>
  <c r="F87" i="14"/>
  <c r="G87" i="14"/>
  <c r="F339" i="14"/>
  <c r="G339" i="14"/>
  <c r="F531" i="14"/>
  <c r="G531" i="14"/>
  <c r="F57" i="14"/>
  <c r="G57" i="14"/>
  <c r="F15" i="14"/>
  <c r="G15" i="14"/>
  <c r="F747" i="14"/>
  <c r="G747" i="14"/>
  <c r="F903" i="14"/>
  <c r="G903" i="14"/>
  <c r="F381" i="14"/>
  <c r="G381" i="14" s="1"/>
  <c r="F451" i="14"/>
  <c r="G451" i="14"/>
  <c r="F1161" i="14"/>
  <c r="G1161" i="14"/>
  <c r="F232" i="14"/>
  <c r="G232" i="14"/>
  <c r="F400" i="14"/>
  <c r="G400" i="14" s="1"/>
  <c r="F544" i="14"/>
  <c r="G544" i="14" s="1"/>
  <c r="F712" i="14"/>
  <c r="G712" i="14"/>
  <c r="F868" i="14"/>
  <c r="G868" i="14"/>
  <c r="F1012" i="14"/>
  <c r="G1012" i="14"/>
  <c r="F1192" i="14"/>
  <c r="G1192" i="14"/>
  <c r="F434" i="14"/>
  <c r="G434" i="14"/>
  <c r="F1076" i="14"/>
  <c r="G1076" i="14"/>
  <c r="F353" i="14"/>
  <c r="G353" i="14"/>
  <c r="F509" i="14"/>
  <c r="G509" i="14"/>
  <c r="F653" i="14"/>
  <c r="G653" i="14"/>
  <c r="F809" i="14"/>
  <c r="G809" i="14"/>
  <c r="F1013" i="14"/>
  <c r="G1013" i="14"/>
  <c r="F1157" i="14"/>
  <c r="G1157" i="14"/>
  <c r="F986" i="14"/>
  <c r="G986" i="14"/>
  <c r="F640" i="14"/>
  <c r="G640" i="14"/>
  <c r="F1124" i="14"/>
  <c r="G1124" i="14"/>
  <c r="F582" i="14"/>
  <c r="G582" i="14"/>
  <c r="F870" i="14"/>
  <c r="G870" i="14"/>
  <c r="F1098" i="14"/>
  <c r="G1098" i="14"/>
  <c r="F1069" i="14"/>
  <c r="G1069" i="14"/>
  <c r="F871" i="14"/>
  <c r="G871" i="14"/>
  <c r="F1231" i="14"/>
  <c r="G1231" i="14"/>
  <c r="F402" i="14"/>
  <c r="G402" i="14"/>
  <c r="F464" i="14"/>
  <c r="G464" i="14" s="1"/>
  <c r="F1088" i="14"/>
  <c r="G1088" i="14"/>
  <c r="F72" i="14"/>
  <c r="G72" i="14"/>
  <c r="F1146" i="14"/>
  <c r="G1146" i="14"/>
  <c r="F499" i="14"/>
  <c r="G499" i="14"/>
  <c r="F1233" i="14"/>
  <c r="G1233" i="14"/>
  <c r="F372" i="14"/>
  <c r="G372" i="14"/>
  <c r="F516" i="14"/>
  <c r="G516" i="14" s="1"/>
  <c r="F672" i="14"/>
  <c r="G672" i="14" s="1"/>
  <c r="F816" i="14"/>
  <c r="G816" i="14"/>
  <c r="F960" i="14"/>
  <c r="G960" i="14"/>
  <c r="F1092" i="14"/>
  <c r="G1092" i="14"/>
  <c r="F1224" i="14"/>
  <c r="G1224" i="14"/>
  <c r="F985" i="14"/>
  <c r="G985" i="14"/>
  <c r="F1047" i="14"/>
  <c r="G1047" i="14"/>
  <c r="F773" i="14"/>
  <c r="G773" i="14"/>
  <c r="F197" i="14"/>
  <c r="G197" i="14"/>
  <c r="F283" i="14"/>
  <c r="G283" i="14"/>
  <c r="F487" i="14"/>
  <c r="G487" i="14" s="1"/>
  <c r="F681" i="14"/>
  <c r="G681" i="14"/>
  <c r="F486" i="14"/>
  <c r="G486" i="14"/>
  <c r="F1074" i="14"/>
  <c r="G1074" i="14"/>
  <c r="F356" i="14"/>
  <c r="G356" i="14"/>
  <c r="F944" i="14"/>
  <c r="G944" i="14"/>
  <c r="F417" i="14"/>
  <c r="G417" i="14" s="1"/>
  <c r="F969" i="14"/>
  <c r="G969" i="14"/>
  <c r="F575" i="14"/>
  <c r="G575" i="14"/>
  <c r="F1219" i="14"/>
  <c r="G1219" i="14"/>
  <c r="F74" i="14"/>
  <c r="G74" i="14"/>
  <c r="F290" i="14"/>
  <c r="G290" i="14"/>
  <c r="F458" i="14"/>
  <c r="G458" i="14"/>
  <c r="F602" i="14"/>
  <c r="G602" i="14"/>
  <c r="F770" i="14"/>
  <c r="G770" i="14"/>
  <c r="F950" i="14"/>
  <c r="G950" i="14"/>
  <c r="F295" i="14"/>
  <c r="G295" i="14" s="1"/>
  <c r="F1202" i="14"/>
  <c r="G1202" i="14" s="1"/>
  <c r="F523" i="14"/>
  <c r="G523" i="14"/>
  <c r="F114" i="14"/>
  <c r="G114" i="14" s="1"/>
  <c r="F474" i="14"/>
  <c r="G474" i="14" s="1"/>
  <c r="F166" i="14"/>
  <c r="G166" i="14"/>
  <c r="F982" i="14"/>
  <c r="G982" i="14"/>
  <c r="F1198" i="14"/>
  <c r="G1198" i="14"/>
  <c r="F56" i="14"/>
  <c r="G56" i="14"/>
  <c r="F29" i="14"/>
  <c r="G29" i="14"/>
  <c r="F583" i="14"/>
  <c r="G583" i="14"/>
  <c r="F129" i="14"/>
  <c r="G129" i="14"/>
  <c r="F190" i="14"/>
  <c r="G190" i="14"/>
  <c r="F682" i="14"/>
  <c r="G682" i="14" s="1"/>
  <c r="F395" i="14"/>
  <c r="G395" i="14"/>
  <c r="F731" i="14"/>
  <c r="G731" i="14"/>
  <c r="F1019" i="14"/>
  <c r="G1019" i="14"/>
  <c r="F156" i="14"/>
  <c r="G156" i="14"/>
  <c r="F646" i="14"/>
  <c r="G646" i="14"/>
  <c r="F1223" i="14"/>
  <c r="G1223" i="14"/>
  <c r="F826" i="14"/>
  <c r="G826" i="14"/>
  <c r="F777" i="14"/>
  <c r="G777" i="14"/>
  <c r="F169" i="14"/>
  <c r="G169" i="14"/>
  <c r="F373" i="14"/>
  <c r="G373" i="14"/>
  <c r="F685" i="14"/>
  <c r="G685" i="14"/>
  <c r="F901" i="14"/>
  <c r="G901" i="14"/>
  <c r="F1093" i="14"/>
  <c r="G1093" i="14"/>
  <c r="F921" i="14"/>
  <c r="G921" i="14"/>
  <c r="F51" i="14"/>
  <c r="G51" i="14"/>
  <c r="F291" i="14"/>
  <c r="G291" i="14"/>
  <c r="F663" i="14"/>
  <c r="G663" i="14"/>
  <c r="F867" i="14"/>
  <c r="G867" i="14"/>
  <c r="F825" i="14"/>
  <c r="G825" i="14"/>
  <c r="F80" i="14"/>
  <c r="G80" i="14"/>
  <c r="F82" i="14"/>
  <c r="G82" i="14"/>
  <c r="F607" i="14"/>
  <c r="G607" i="14"/>
  <c r="F141" i="14"/>
  <c r="G141" i="14"/>
  <c r="F321" i="14"/>
  <c r="G321" i="14"/>
  <c r="F706" i="14"/>
  <c r="G706" i="14"/>
  <c r="F419" i="14"/>
  <c r="G419" i="14"/>
  <c r="F755" i="14"/>
  <c r="G755" i="14"/>
  <c r="F1043" i="14"/>
  <c r="G1043" i="14"/>
  <c r="F765" i="14"/>
  <c r="G765" i="14"/>
  <c r="F739" i="14"/>
  <c r="G739" i="14"/>
  <c r="F106" i="14"/>
  <c r="G106" i="14"/>
  <c r="F69" i="14"/>
  <c r="G69" i="14"/>
  <c r="F811" i="14"/>
  <c r="G811" i="14"/>
  <c r="F181" i="14"/>
  <c r="G181" i="14"/>
  <c r="F553" i="14"/>
  <c r="G553" i="14" s="1"/>
  <c r="F709" i="14"/>
  <c r="G709" i="14"/>
  <c r="F913" i="14"/>
  <c r="G913" i="14"/>
  <c r="F175" i="14"/>
  <c r="G175" i="14"/>
  <c r="F956" i="14"/>
  <c r="G956" i="14"/>
  <c r="F63" i="14"/>
  <c r="G63" i="14"/>
  <c r="F507" i="14"/>
  <c r="G507" i="14"/>
  <c r="F675" i="14"/>
  <c r="G675" i="14"/>
  <c r="F1113" i="14"/>
  <c r="G1113" i="14" s="1"/>
  <c r="F723" i="14"/>
  <c r="G723" i="14"/>
  <c r="F1005" i="14"/>
  <c r="G1005" i="14"/>
  <c r="F459" i="14"/>
  <c r="G459" i="14"/>
  <c r="F1075" i="14"/>
  <c r="G1075" i="14"/>
  <c r="F208" i="14"/>
  <c r="G208" i="14"/>
  <c r="F376" i="14"/>
  <c r="G376" i="14"/>
  <c r="F688" i="14"/>
  <c r="G688" i="14"/>
  <c r="F844" i="14"/>
  <c r="G844" i="14"/>
  <c r="F988" i="14"/>
  <c r="G988" i="14"/>
  <c r="F1156" i="14"/>
  <c r="G1156" i="14"/>
  <c r="F279" i="14"/>
  <c r="G279" i="14"/>
  <c r="F815" i="14"/>
  <c r="G815" i="14"/>
  <c r="F257" i="14"/>
  <c r="G257" i="14"/>
  <c r="F485" i="14"/>
  <c r="G485" i="14"/>
  <c r="F629" i="14"/>
  <c r="G629" i="14"/>
  <c r="F785" i="14"/>
  <c r="G785" i="14"/>
  <c r="F977" i="14"/>
  <c r="G977" i="14"/>
  <c r="F1133" i="14"/>
  <c r="G1133" i="14"/>
  <c r="F1142" i="14"/>
  <c r="G1142" i="14" s="1"/>
  <c r="F955" i="14"/>
  <c r="G955" i="14"/>
  <c r="F510" i="14"/>
  <c r="G510" i="14"/>
  <c r="F822" i="14"/>
  <c r="G822" i="14"/>
  <c r="F1062" i="14"/>
  <c r="G1062" i="14" s="1"/>
  <c r="F278" i="14"/>
  <c r="G278" i="14"/>
  <c r="F909" i="14"/>
  <c r="G909" i="14"/>
  <c r="F1159" i="14"/>
  <c r="G1159" i="14"/>
  <c r="F251" i="14"/>
  <c r="G251" i="14"/>
  <c r="F1173" i="14"/>
  <c r="G1173" i="14"/>
  <c r="F1040" i="14"/>
  <c r="G1040" i="14"/>
  <c r="F16" i="14"/>
  <c r="G16" i="14"/>
  <c r="F930" i="14"/>
  <c r="G930" i="14"/>
  <c r="F354" i="14"/>
  <c r="G354" i="14"/>
  <c r="F1101" i="14"/>
  <c r="G1101" i="14"/>
  <c r="F348" i="14"/>
  <c r="G348" i="14"/>
  <c r="F492" i="14"/>
  <c r="G492" i="14"/>
  <c r="F648" i="14"/>
  <c r="G648" i="14"/>
  <c r="F792" i="14"/>
  <c r="G792" i="14"/>
  <c r="F936" i="14"/>
  <c r="G936" i="14"/>
  <c r="F1068" i="14"/>
  <c r="G1068" i="14"/>
  <c r="F1200" i="14"/>
  <c r="G1200" i="14"/>
  <c r="F793" i="14"/>
  <c r="G793" i="14"/>
  <c r="F1023" i="14"/>
  <c r="G1023" i="14"/>
  <c r="F1227" i="14"/>
  <c r="G1227" i="14"/>
  <c r="F53" i="14"/>
  <c r="G53" i="14"/>
  <c r="F247" i="14"/>
  <c r="G247" i="14"/>
  <c r="F392" i="14"/>
  <c r="G392" i="14"/>
  <c r="F267" i="14"/>
  <c r="G267" i="14"/>
  <c r="F426" i="14"/>
  <c r="G426" i="14"/>
  <c r="F954" i="14"/>
  <c r="G954" i="14"/>
  <c r="F307" i="14"/>
  <c r="G307" i="14"/>
  <c r="F896" i="14"/>
  <c r="G896" i="14"/>
  <c r="F369" i="14"/>
  <c r="G369" i="14"/>
  <c r="F873" i="14"/>
  <c r="G873" i="14" s="1"/>
  <c r="F47" i="14"/>
  <c r="G47" i="14"/>
  <c r="F945" i="14"/>
  <c r="G945" i="14"/>
  <c r="F50" i="14"/>
  <c r="G50" i="14"/>
  <c r="F242" i="14"/>
  <c r="G242" i="14"/>
  <c r="F422" i="14"/>
  <c r="G422" i="14"/>
  <c r="F578" i="14"/>
  <c r="G578" i="14"/>
  <c r="F746" i="14"/>
  <c r="G746" i="14"/>
  <c r="F914" i="14"/>
  <c r="G914" i="14"/>
  <c r="F7" i="14"/>
  <c r="G7" i="14"/>
  <c r="F1166" i="14"/>
  <c r="G1166" i="14" s="1"/>
  <c r="F845" i="14"/>
  <c r="G845" i="14"/>
  <c r="F90" i="14"/>
  <c r="G90" i="14"/>
  <c r="F282" i="14"/>
  <c r="G282" i="14"/>
  <c r="F142" i="14"/>
  <c r="G142" i="14"/>
  <c r="F910" i="14"/>
  <c r="G910" i="14"/>
  <c r="F1174" i="14"/>
  <c r="G1174" i="14"/>
  <c r="F92" i="14"/>
  <c r="G92" i="14"/>
  <c r="F631" i="14"/>
  <c r="G631" i="14"/>
  <c r="F308" i="14"/>
  <c r="G308" i="14"/>
  <c r="F153" i="14"/>
  <c r="G153" i="14"/>
  <c r="F11" i="14"/>
  <c r="G11" i="14"/>
  <c r="F299" i="14"/>
  <c r="G299" i="14"/>
  <c r="F443" i="14"/>
  <c r="G443" i="14"/>
  <c r="F1091" i="14"/>
  <c r="G1091" i="14"/>
  <c r="F180" i="14"/>
  <c r="G180" i="14"/>
  <c r="F140" i="14"/>
  <c r="G140" i="14" s="1"/>
  <c r="F801" i="14"/>
  <c r="G801" i="14"/>
  <c r="F874" i="14"/>
  <c r="G874" i="14"/>
  <c r="F173" i="14"/>
  <c r="G173" i="14"/>
  <c r="F13" i="14"/>
  <c r="G13" i="14"/>
  <c r="F397" i="14"/>
  <c r="G397" i="14"/>
  <c r="F565" i="14"/>
  <c r="G565" i="14"/>
  <c r="F733" i="14"/>
  <c r="G733" i="14"/>
  <c r="F1117" i="14"/>
  <c r="G1117" i="14"/>
  <c r="F202" i="14"/>
  <c r="G202" i="14" s="1"/>
  <c r="F75" i="14"/>
  <c r="G75" i="14"/>
  <c r="F327" i="14"/>
  <c r="G327" i="14"/>
  <c r="F687" i="14"/>
  <c r="G687" i="14" s="1"/>
  <c r="F1197" i="14"/>
  <c r="G1197" i="14"/>
  <c r="F735" i="14"/>
  <c r="G735" i="14"/>
  <c r="F46" i="14"/>
  <c r="G46" i="14"/>
  <c r="F281" i="14"/>
  <c r="G281" i="14"/>
  <c r="F220" i="14"/>
  <c r="G220" i="14"/>
  <c r="F388" i="14"/>
  <c r="G388" i="14"/>
  <c r="F700" i="14"/>
  <c r="G700" i="14"/>
  <c r="F856" i="14"/>
  <c r="G856" i="14"/>
  <c r="F1168" i="14"/>
  <c r="G1168" i="14"/>
  <c r="F170" i="14"/>
  <c r="G170" i="14"/>
  <c r="F341" i="14"/>
  <c r="G341" i="14"/>
  <c r="F497" i="14"/>
  <c r="G497" i="14"/>
  <c r="F641" i="14"/>
  <c r="G641" i="14"/>
  <c r="F1001" i="14"/>
  <c r="G1001" i="14"/>
  <c r="F1145" i="14"/>
  <c r="G1145" i="14"/>
  <c r="F763" i="14"/>
  <c r="G763" i="14"/>
  <c r="F1077" i="14"/>
  <c r="G1077" i="14"/>
  <c r="F558" i="14"/>
  <c r="G558" i="14"/>
  <c r="F834" i="14"/>
  <c r="G834" i="14"/>
  <c r="F794" i="14"/>
  <c r="G794" i="14"/>
  <c r="F1041" i="14"/>
  <c r="G1041" i="14"/>
  <c r="F1183" i="14"/>
  <c r="G1183" i="14"/>
  <c r="F440" i="14"/>
  <c r="G440" i="14"/>
  <c r="F1064" i="14"/>
  <c r="G1064" i="14" s="1"/>
  <c r="F43" i="14"/>
  <c r="G43" i="14"/>
  <c r="F406" i="14"/>
  <c r="G406" i="14"/>
  <c r="F1147" i="14"/>
  <c r="G1147" i="14"/>
  <c r="F360" i="14"/>
  <c r="G360" i="14"/>
  <c r="F504" i="14"/>
  <c r="G504" i="14"/>
  <c r="F660" i="14"/>
  <c r="G660" i="14"/>
  <c r="F804" i="14"/>
  <c r="G804" i="14"/>
  <c r="F948" i="14"/>
  <c r="G948" i="14"/>
  <c r="F1212" i="14"/>
  <c r="G1212" i="14" s="1"/>
  <c r="F937" i="14"/>
  <c r="G937" i="14"/>
  <c r="F1035" i="14"/>
  <c r="G1035" i="14"/>
  <c r="F1239" i="14"/>
  <c r="G1239" i="14" s="1"/>
  <c r="F65" i="14"/>
  <c r="G65" i="14"/>
  <c r="F271" i="14"/>
  <c r="G271" i="14" s="1"/>
  <c r="F416" i="14"/>
  <c r="G416" i="14"/>
  <c r="F465" i="14"/>
  <c r="G465" i="14" s="1"/>
  <c r="F450" i="14"/>
  <c r="G450" i="14"/>
  <c r="F1002" i="14"/>
  <c r="G1002" i="14"/>
  <c r="F644" i="14"/>
  <c r="G644" i="14"/>
  <c r="F920" i="14"/>
  <c r="G920" i="14"/>
  <c r="F393" i="14"/>
  <c r="G393" i="14"/>
  <c r="F933" i="14"/>
  <c r="G933" i="14"/>
  <c r="F83" i="14"/>
  <c r="G83" i="14"/>
  <c r="F1031" i="14"/>
  <c r="G1031" i="14"/>
  <c r="F62" i="14"/>
  <c r="G62" i="14"/>
  <c r="F254" i="14"/>
  <c r="G254" i="14"/>
  <c r="F446" i="14"/>
  <c r="G446" i="14" s="1"/>
  <c r="F590" i="14"/>
  <c r="G590" i="14"/>
  <c r="F758" i="14"/>
  <c r="G758" i="14"/>
  <c r="F926" i="14"/>
  <c r="G926" i="14"/>
  <c r="F139" i="14"/>
  <c r="G139" i="14"/>
  <c r="F1190" i="14"/>
  <c r="G1190" i="14"/>
  <c r="F151" i="14"/>
  <c r="G151" i="14"/>
  <c r="F102" i="14"/>
  <c r="G102" i="14"/>
  <c r="F378" i="14"/>
  <c r="G378" i="14"/>
  <c r="F154" i="14"/>
  <c r="G154" i="14"/>
  <c r="F934" i="14"/>
  <c r="G934" i="14"/>
  <c r="F1186" i="14"/>
  <c r="G1186" i="14"/>
  <c r="F116" i="14"/>
  <c r="G116" i="14"/>
  <c r="F343" i="14"/>
  <c r="G343" i="14"/>
  <c r="F679" i="14"/>
  <c r="G679" i="14"/>
  <c r="F30" i="14"/>
  <c r="G30" i="14"/>
  <c r="F249" i="14"/>
  <c r="G249" i="14"/>
  <c r="F394" i="14"/>
  <c r="G394" i="14" s="1"/>
  <c r="F35" i="14"/>
  <c r="G35" i="14"/>
  <c r="F323" i="14"/>
  <c r="G323" i="14" s="1"/>
  <c r="F491" i="14"/>
  <c r="G491" i="14"/>
  <c r="F827" i="14"/>
  <c r="G827" i="14"/>
  <c r="F1211" i="14"/>
  <c r="G1211" i="14" s="1"/>
  <c r="F276" i="14"/>
  <c r="G276" i="14"/>
  <c r="F125" i="14"/>
  <c r="G125" i="14"/>
  <c r="F863" i="14"/>
  <c r="G863" i="14"/>
  <c r="F262" i="14"/>
  <c r="G262" i="14"/>
  <c r="F922" i="14"/>
  <c r="G922" i="14"/>
  <c r="F335" i="14"/>
  <c r="G335" i="14"/>
  <c r="F37" i="14"/>
  <c r="G37" i="14"/>
  <c r="F217" i="14"/>
  <c r="G217" i="14" s="1"/>
  <c r="F421" i="14"/>
  <c r="G421" i="14"/>
  <c r="F589" i="14"/>
  <c r="G589" i="14"/>
  <c r="F769" i="14"/>
  <c r="G769" i="14"/>
  <c r="F961" i="14"/>
  <c r="G961" i="14"/>
  <c r="F1189" i="14"/>
  <c r="G1189" i="14"/>
  <c r="F455" i="14"/>
  <c r="G455" i="14" s="1"/>
  <c r="F1065" i="14"/>
  <c r="G1065" i="14" s="1"/>
  <c r="F111" i="14"/>
  <c r="G111" i="14"/>
  <c r="F351" i="14"/>
  <c r="G351" i="14"/>
  <c r="F543" i="14"/>
  <c r="G543" i="14" s="1"/>
  <c r="F84" i="14"/>
  <c r="G84" i="14"/>
  <c r="F147" i="14"/>
  <c r="G147" i="14"/>
  <c r="F759" i="14"/>
  <c r="G759" i="14"/>
  <c r="F915" i="14"/>
  <c r="G915" i="14"/>
  <c r="F1148" i="14"/>
  <c r="G1148" i="14"/>
  <c r="F477" i="14"/>
  <c r="G477" i="14"/>
  <c r="F1199" i="14"/>
  <c r="G1199" i="14"/>
  <c r="F244" i="14"/>
  <c r="G244" i="14"/>
  <c r="F412" i="14"/>
  <c r="G412" i="14"/>
  <c r="F556" i="14"/>
  <c r="G556" i="14"/>
  <c r="F724" i="14"/>
  <c r="G724" i="14"/>
  <c r="F880" i="14"/>
  <c r="G880" i="14" s="1"/>
  <c r="F1024" i="14"/>
  <c r="G1024" i="14" s="1"/>
  <c r="F1204" i="14"/>
  <c r="G1204" i="14" s="1"/>
  <c r="F433" i="14"/>
  <c r="G433" i="14"/>
  <c r="F1163" i="14"/>
  <c r="G1163" i="14"/>
  <c r="F365" i="14"/>
  <c r="G365" i="14"/>
  <c r="F521" i="14"/>
  <c r="G521" i="14"/>
  <c r="F665" i="14"/>
  <c r="G665" i="14"/>
  <c r="F821" i="14"/>
  <c r="G821" i="14"/>
  <c r="F1025" i="14"/>
  <c r="G1025" i="14"/>
  <c r="F1169" i="14"/>
  <c r="G1169" i="14"/>
  <c r="F253" i="14"/>
  <c r="G253" i="14"/>
  <c r="F938" i="14"/>
  <c r="G938" i="14" s="1"/>
  <c r="F1171" i="14"/>
  <c r="G1171" i="14"/>
  <c r="F606" i="14"/>
  <c r="G606" i="14" s="1"/>
  <c r="F882" i="14"/>
  <c r="G882" i="14"/>
  <c r="F1110" i="14"/>
  <c r="G1110" i="14"/>
  <c r="F1153" i="14"/>
  <c r="G1153" i="14"/>
  <c r="F919" i="14"/>
  <c r="G919" i="14"/>
  <c r="F548" i="14"/>
  <c r="G548" i="14"/>
  <c r="F428" i="14"/>
  <c r="G428" i="14"/>
  <c r="F536" i="14"/>
  <c r="G536" i="14" s="1"/>
  <c r="F1112" i="14"/>
  <c r="G1112" i="14" s="1"/>
  <c r="F120" i="14"/>
  <c r="G120" i="14"/>
  <c r="F1185" i="14"/>
  <c r="G1185" i="14"/>
  <c r="F525" i="14"/>
  <c r="G525" i="14"/>
  <c r="F60" i="14"/>
  <c r="G60" i="14"/>
  <c r="F384" i="14"/>
  <c r="G384" i="14"/>
  <c r="F528" i="14"/>
  <c r="G528" i="14"/>
  <c r="F684" i="14"/>
  <c r="G684" i="14"/>
  <c r="F828" i="14"/>
  <c r="G828" i="14"/>
  <c r="F972" i="14"/>
  <c r="G972" i="14"/>
  <c r="F1104" i="14"/>
  <c r="G1104" i="14"/>
  <c r="F1236" i="14"/>
  <c r="G1236" i="14"/>
  <c r="F998" i="14"/>
  <c r="G998" i="14" s="1"/>
  <c r="F1059" i="14"/>
  <c r="G1059" i="14"/>
  <c r="F28" i="14"/>
  <c r="G28" i="14"/>
  <c r="F893" i="14"/>
  <c r="G893" i="14"/>
  <c r="F895" i="14"/>
  <c r="G895" i="14"/>
  <c r="F560" i="14"/>
  <c r="G560" i="14"/>
  <c r="F1139" i="14"/>
  <c r="G1139" i="14"/>
  <c r="F546" i="14"/>
  <c r="G546" i="14"/>
  <c r="F1122" i="14"/>
  <c r="G1122" i="14" s="1"/>
  <c r="F512" i="14"/>
  <c r="G512" i="14" s="1"/>
  <c r="F968" i="14"/>
  <c r="G968" i="14"/>
  <c r="F489" i="14"/>
  <c r="G489" i="14"/>
  <c r="F1017" i="14"/>
  <c r="G1017" i="14"/>
  <c r="F887" i="14"/>
  <c r="G887" i="14"/>
  <c r="F812" i="14"/>
  <c r="G812" i="14"/>
  <c r="F86" i="14"/>
  <c r="G86" i="14" s="1"/>
  <c r="F302" i="14"/>
  <c r="G302" i="14"/>
  <c r="F470" i="14"/>
  <c r="G470" i="14"/>
  <c r="G614" i="14"/>
  <c r="F782" i="14"/>
  <c r="G782" i="14"/>
  <c r="F962" i="14"/>
  <c r="G962" i="14"/>
  <c r="F883" i="14"/>
  <c r="G883" i="14"/>
  <c r="F1226" i="14"/>
  <c r="G1226" i="14"/>
  <c r="F1099" i="14"/>
  <c r="G1099" i="14"/>
  <c r="F126" i="14"/>
  <c r="G126" i="14"/>
  <c r="F534" i="14"/>
  <c r="G534" i="14"/>
  <c r="F178" i="14"/>
  <c r="G178" i="14"/>
  <c r="F1006" i="14"/>
  <c r="G1006" i="14"/>
  <c r="F1210" i="14"/>
  <c r="G1210" i="14"/>
  <c r="I7" i="6"/>
  <c r="G2" i="6"/>
  <c r="G8" i="6" s="1"/>
  <c r="I8" i="6" s="1"/>
  <c r="I6" i="6"/>
  <c r="D13" i="4"/>
  <c r="E7" i="2"/>
  <c r="F5" i="2"/>
  <c r="F7" i="2"/>
  <c r="B11" i="2"/>
  <c r="E5" i="2"/>
  <c r="E8" i="3"/>
  <c r="D9" i="3"/>
  <c r="N10" i="14" l="1"/>
  <c r="N12" i="14"/>
  <c r="N13" i="14"/>
  <c r="N9" i="14"/>
  <c r="N7" i="14"/>
  <c r="N8" i="14" s="1"/>
  <c r="G3" i="6"/>
  <c r="B5025" i="4"/>
  <c r="B5026" i="4"/>
  <c r="B5021" i="4"/>
  <c r="B5024" i="4"/>
  <c r="D5014" i="4"/>
  <c r="B5019" i="4" s="1"/>
  <c r="B5018" i="4"/>
  <c r="D10" i="3"/>
  <c r="E9" i="3"/>
  <c r="E15" i="4" l="1"/>
  <c r="E16" i="4"/>
  <c r="E17" i="4"/>
  <c r="E29" i="4"/>
  <c r="E41" i="4"/>
  <c r="E53" i="4"/>
  <c r="E65" i="4"/>
  <c r="E77" i="4"/>
  <c r="E89" i="4"/>
  <c r="E101" i="4"/>
  <c r="E113" i="4"/>
  <c r="E125" i="4"/>
  <c r="E137" i="4"/>
  <c r="E149" i="4"/>
  <c r="E161" i="4"/>
  <c r="E173" i="4"/>
  <c r="E185" i="4"/>
  <c r="E197" i="4"/>
  <c r="E209" i="4"/>
  <c r="E221" i="4"/>
  <c r="E233" i="4"/>
  <c r="E245" i="4"/>
  <c r="E257" i="4"/>
  <c r="E269" i="4"/>
  <c r="E281" i="4"/>
  <c r="E293" i="4"/>
  <c r="E305" i="4"/>
  <c r="E317" i="4"/>
  <c r="E329" i="4"/>
  <c r="E341" i="4"/>
  <c r="E353" i="4"/>
  <c r="E365" i="4"/>
  <c r="E377" i="4"/>
  <c r="E389" i="4"/>
  <c r="E401" i="4"/>
  <c r="E413" i="4"/>
  <c r="E425" i="4"/>
  <c r="E437" i="4"/>
  <c r="E449" i="4"/>
  <c r="E461" i="4"/>
  <c r="E473" i="4"/>
  <c r="E485" i="4"/>
  <c r="E497" i="4"/>
  <c r="E509" i="4"/>
  <c r="E521" i="4"/>
  <c r="E533" i="4"/>
  <c r="E545" i="4"/>
  <c r="E557" i="4"/>
  <c r="E569" i="4"/>
  <c r="E581" i="4"/>
  <c r="E593" i="4"/>
  <c r="E605" i="4"/>
  <c r="E617" i="4"/>
  <c r="E629" i="4"/>
  <c r="E641" i="4"/>
  <c r="E653" i="4"/>
  <c r="E665" i="4"/>
  <c r="E677" i="4"/>
  <c r="E689" i="4"/>
  <c r="E701" i="4"/>
  <c r="E713" i="4"/>
  <c r="E725" i="4"/>
  <c r="E737" i="4"/>
  <c r="E749" i="4"/>
  <c r="E761" i="4"/>
  <c r="E773" i="4"/>
  <c r="E785" i="4"/>
  <c r="E797" i="4"/>
  <c r="E809" i="4"/>
  <c r="E821" i="4"/>
  <c r="E833" i="4"/>
  <c r="E845" i="4"/>
  <c r="E857" i="4"/>
  <c r="E869" i="4"/>
  <c r="E881" i="4"/>
  <c r="E893" i="4"/>
  <c r="E905" i="4"/>
  <c r="E18" i="4"/>
  <c r="E30" i="4"/>
  <c r="E42" i="4"/>
  <c r="E54" i="4"/>
  <c r="E66" i="4"/>
  <c r="E78" i="4"/>
  <c r="E90" i="4"/>
  <c r="E102" i="4"/>
  <c r="E114" i="4"/>
  <c r="E126" i="4"/>
  <c r="E138" i="4"/>
  <c r="E150" i="4"/>
  <c r="E162" i="4"/>
  <c r="E174" i="4"/>
  <c r="E186" i="4"/>
  <c r="E198" i="4"/>
  <c r="E210" i="4"/>
  <c r="E222" i="4"/>
  <c r="E234" i="4"/>
  <c r="E246" i="4"/>
  <c r="E258" i="4"/>
  <c r="E270" i="4"/>
  <c r="E282" i="4"/>
  <c r="E294" i="4"/>
  <c r="E306" i="4"/>
  <c r="E318" i="4"/>
  <c r="E330" i="4"/>
  <c r="E342" i="4"/>
  <c r="E354" i="4"/>
  <c r="E366" i="4"/>
  <c r="E378" i="4"/>
  <c r="E390" i="4"/>
  <c r="E402" i="4"/>
  <c r="E414" i="4"/>
  <c r="E426" i="4"/>
  <c r="E438" i="4"/>
  <c r="E450" i="4"/>
  <c r="E462" i="4"/>
  <c r="E474" i="4"/>
  <c r="E486" i="4"/>
  <c r="E498" i="4"/>
  <c r="E510" i="4"/>
  <c r="E522" i="4"/>
  <c r="E534" i="4"/>
  <c r="E546" i="4"/>
  <c r="E558" i="4"/>
  <c r="E570" i="4"/>
  <c r="E582" i="4"/>
  <c r="E594" i="4"/>
  <c r="E606" i="4"/>
  <c r="E618" i="4"/>
  <c r="E630" i="4"/>
  <c r="E642" i="4"/>
  <c r="E654" i="4"/>
  <c r="E666" i="4"/>
  <c r="E678" i="4"/>
  <c r="E690" i="4"/>
  <c r="E702" i="4"/>
  <c r="E714" i="4"/>
  <c r="E726" i="4"/>
  <c r="E738" i="4"/>
  <c r="E750" i="4"/>
  <c r="E762" i="4"/>
  <c r="E774" i="4"/>
  <c r="E786" i="4"/>
  <c r="E798" i="4"/>
  <c r="E810" i="4"/>
  <c r="E822" i="4"/>
  <c r="E834" i="4"/>
  <c r="E846" i="4"/>
  <c r="E858" i="4"/>
  <c r="E870" i="4"/>
  <c r="E882" i="4"/>
  <c r="E894" i="4"/>
  <c r="E906" i="4"/>
  <c r="E918" i="4"/>
  <c r="E930" i="4"/>
  <c r="E942" i="4"/>
  <c r="E954" i="4"/>
  <c r="E966" i="4"/>
  <c r="E978" i="4"/>
  <c r="E990" i="4"/>
  <c r="E1002" i="4"/>
  <c r="E1014" i="4"/>
  <c r="E1026" i="4"/>
  <c r="E19" i="4"/>
  <c r="E20" i="4"/>
  <c r="E34" i="4"/>
  <c r="E48" i="4"/>
  <c r="E62" i="4"/>
  <c r="E76" i="4"/>
  <c r="E92" i="4"/>
  <c r="E106" i="4"/>
  <c r="E120" i="4"/>
  <c r="E134" i="4"/>
  <c r="E148" i="4"/>
  <c r="E164" i="4"/>
  <c r="E178" i="4"/>
  <c r="E192" i="4"/>
  <c r="E206" i="4"/>
  <c r="E220" i="4"/>
  <c r="E236" i="4"/>
  <c r="E250" i="4"/>
  <c r="E264" i="4"/>
  <c r="E278" i="4"/>
  <c r="E292" i="4"/>
  <c r="E308" i="4"/>
  <c r="E322" i="4"/>
  <c r="E336" i="4"/>
  <c r="E350" i="4"/>
  <c r="E364" i="4"/>
  <c r="E380" i="4"/>
  <c r="E394" i="4"/>
  <c r="E408" i="4"/>
  <c r="E422" i="4"/>
  <c r="E436" i="4"/>
  <c r="E452" i="4"/>
  <c r="E466" i="4"/>
  <c r="E480" i="4"/>
  <c r="E494" i="4"/>
  <c r="E508" i="4"/>
  <c r="E524" i="4"/>
  <c r="E538" i="4"/>
  <c r="E552" i="4"/>
  <c r="E566" i="4"/>
  <c r="E580" i="4"/>
  <c r="E596" i="4"/>
  <c r="E610" i="4"/>
  <c r="E624" i="4"/>
  <c r="E638" i="4"/>
  <c r="E652" i="4"/>
  <c r="E668" i="4"/>
  <c r="E682" i="4"/>
  <c r="E696" i="4"/>
  <c r="E710" i="4"/>
  <c r="E724" i="4"/>
  <c r="E740" i="4"/>
  <c r="E754" i="4"/>
  <c r="E768" i="4"/>
  <c r="E782" i="4"/>
  <c r="E796" i="4"/>
  <c r="E812" i="4"/>
  <c r="E826" i="4"/>
  <c r="E840" i="4"/>
  <c r="E854" i="4"/>
  <c r="E868" i="4"/>
  <c r="E884" i="4"/>
  <c r="E898" i="4"/>
  <c r="E912" i="4"/>
  <c r="E925" i="4"/>
  <c r="E938" i="4"/>
  <c r="E951" i="4"/>
  <c r="E964" i="4"/>
  <c r="E977" i="4"/>
  <c r="E991" i="4"/>
  <c r="E1004" i="4"/>
  <c r="E1017" i="4"/>
  <c r="E1030" i="4"/>
  <c r="E1042" i="4"/>
  <c r="E1054" i="4"/>
  <c r="E1066" i="4"/>
  <c r="E1078" i="4"/>
  <c r="E1090" i="4"/>
  <c r="E1102" i="4"/>
  <c r="E1114" i="4"/>
  <c r="E1126" i="4"/>
  <c r="E1138" i="4"/>
  <c r="E1150" i="4"/>
  <c r="E1162" i="4"/>
  <c r="E1174" i="4"/>
  <c r="E1186" i="4"/>
  <c r="E27" i="4"/>
  <c r="E43" i="4"/>
  <c r="E57" i="4"/>
  <c r="E71" i="4"/>
  <c r="E21" i="4"/>
  <c r="E37" i="4"/>
  <c r="E55" i="4"/>
  <c r="E72" i="4"/>
  <c r="E87" i="4"/>
  <c r="E104" i="4"/>
  <c r="E119" i="4"/>
  <c r="E135" i="4"/>
  <c r="E152" i="4"/>
  <c r="E167" i="4"/>
  <c r="E182" i="4"/>
  <c r="E199" i="4"/>
  <c r="E214" i="4"/>
  <c r="E229" i="4"/>
  <c r="E244" i="4"/>
  <c r="E261" i="4"/>
  <c r="E22" i="4"/>
  <c r="E38" i="4"/>
  <c r="E56" i="4"/>
  <c r="E73" i="4"/>
  <c r="E88" i="4"/>
  <c r="E105" i="4"/>
  <c r="E121" i="4"/>
  <c r="E136" i="4"/>
  <c r="E153" i="4"/>
  <c r="E168" i="4"/>
  <c r="E183" i="4"/>
  <c r="E200" i="4"/>
  <c r="E215" i="4"/>
  <c r="E230" i="4"/>
  <c r="E247" i="4"/>
  <c r="E262" i="4"/>
  <c r="E277" i="4"/>
  <c r="E295" i="4"/>
  <c r="E310" i="4"/>
  <c r="E325" i="4"/>
  <c r="E340" i="4"/>
  <c r="E357" i="4"/>
  <c r="E372" i="4"/>
  <c r="E387" i="4"/>
  <c r="E404" i="4"/>
  <c r="E419" i="4"/>
  <c r="E434" i="4"/>
  <c r="E451" i="4"/>
  <c r="E467" i="4"/>
  <c r="E482" i="4"/>
  <c r="E499" i="4"/>
  <c r="E514" i="4"/>
  <c r="E529" i="4"/>
  <c r="E544" i="4"/>
  <c r="E561" i="4"/>
  <c r="E576" i="4"/>
  <c r="E591" i="4"/>
  <c r="E608" i="4"/>
  <c r="E623" i="4"/>
  <c r="E639" i="4"/>
  <c r="E656" i="4"/>
  <c r="E671" i="4"/>
  <c r="E686" i="4"/>
  <c r="E703" i="4"/>
  <c r="E718" i="4"/>
  <c r="E733" i="4"/>
  <c r="E748" i="4"/>
  <c r="E765" i="4"/>
  <c r="E780" i="4"/>
  <c r="E795" i="4"/>
  <c r="E813" i="4"/>
  <c r="E828" i="4"/>
  <c r="E843" i="4"/>
  <c r="E860" i="4"/>
  <c r="E875" i="4"/>
  <c r="E890" i="4"/>
  <c r="E907" i="4"/>
  <c r="E921" i="4"/>
  <c r="E935" i="4"/>
  <c r="E949" i="4"/>
  <c r="E963" i="4"/>
  <c r="E979" i="4"/>
  <c r="E993" i="4"/>
  <c r="E1007" i="4"/>
  <c r="E1021" i="4"/>
  <c r="E1035" i="4"/>
  <c r="E23" i="4"/>
  <c r="E39" i="4"/>
  <c r="E58" i="4"/>
  <c r="E74" i="4"/>
  <c r="E91" i="4"/>
  <c r="E107" i="4"/>
  <c r="E122" i="4"/>
  <c r="E139" i="4"/>
  <c r="E154" i="4"/>
  <c r="E169" i="4"/>
  <c r="E184" i="4"/>
  <c r="E201" i="4"/>
  <c r="E216" i="4"/>
  <c r="E231" i="4"/>
  <c r="E248" i="4"/>
  <c r="E263" i="4"/>
  <c r="E279" i="4"/>
  <c r="E296" i="4"/>
  <c r="E311" i="4"/>
  <c r="E326" i="4"/>
  <c r="E343" i="4"/>
  <c r="E358" i="4"/>
  <c r="E373" i="4"/>
  <c r="E388" i="4"/>
  <c r="E405" i="4"/>
  <c r="E420" i="4"/>
  <c r="E435" i="4"/>
  <c r="E453" i="4"/>
  <c r="E468" i="4"/>
  <c r="E483" i="4"/>
  <c r="E500" i="4"/>
  <c r="E515" i="4"/>
  <c r="E530" i="4"/>
  <c r="E547" i="4"/>
  <c r="E562" i="4"/>
  <c r="E577" i="4"/>
  <c r="E592" i="4"/>
  <c r="E609" i="4"/>
  <c r="E625" i="4"/>
  <c r="E640" i="4"/>
  <c r="E657" i="4"/>
  <c r="E672" i="4"/>
  <c r="E687" i="4"/>
  <c r="E704" i="4"/>
  <c r="E719" i="4"/>
  <c r="E734" i="4"/>
  <c r="E751" i="4"/>
  <c r="E766" i="4"/>
  <c r="E781" i="4"/>
  <c r="E799" i="4"/>
  <c r="E814" i="4"/>
  <c r="E829" i="4"/>
  <c r="E844" i="4"/>
  <c r="E861" i="4"/>
  <c r="E876" i="4"/>
  <c r="E891" i="4"/>
  <c r="E908" i="4"/>
  <c r="E922" i="4"/>
  <c r="E936" i="4"/>
  <c r="E950" i="4"/>
  <c r="E965" i="4"/>
  <c r="E980" i="4"/>
  <c r="E994" i="4"/>
  <c r="E1008" i="4"/>
  <c r="E1022" i="4"/>
  <c r="E1036" i="4"/>
  <c r="E1049" i="4"/>
  <c r="E1062" i="4"/>
  <c r="E1075" i="4"/>
  <c r="E1088" i="4"/>
  <c r="E1101" i="4"/>
  <c r="E1115" i="4"/>
  <c r="E1128" i="4"/>
  <c r="E1141" i="4"/>
  <c r="E1154" i="4"/>
  <c r="E1167" i="4"/>
  <c r="E1180" i="4"/>
  <c r="E1193" i="4"/>
  <c r="E1205" i="4"/>
  <c r="E1217" i="4"/>
  <c r="E1229" i="4"/>
  <c r="E1241" i="4"/>
  <c r="E1253" i="4"/>
  <c r="E1265" i="4"/>
  <c r="E1277" i="4"/>
  <c r="E32" i="4"/>
  <c r="E49" i="4"/>
  <c r="E67" i="4"/>
  <c r="E83" i="4"/>
  <c r="E98" i="4"/>
  <c r="E115" i="4"/>
  <c r="E130" i="4"/>
  <c r="E145" i="4"/>
  <c r="E160" i="4"/>
  <c r="E177" i="4"/>
  <c r="E193" i="4"/>
  <c r="E208" i="4"/>
  <c r="E225" i="4"/>
  <c r="E240" i="4"/>
  <c r="E255" i="4"/>
  <c r="E272" i="4"/>
  <c r="E287" i="4"/>
  <c r="E302" i="4"/>
  <c r="E319" i="4"/>
  <c r="E334" i="4"/>
  <c r="E349" i="4"/>
  <c r="E367" i="4"/>
  <c r="E382" i="4"/>
  <c r="E397" i="4"/>
  <c r="E412" i="4"/>
  <c r="E429" i="4"/>
  <c r="E444" i="4"/>
  <c r="E459" i="4"/>
  <c r="E476" i="4"/>
  <c r="E491" i="4"/>
  <c r="E506" i="4"/>
  <c r="E523" i="4"/>
  <c r="E539" i="4"/>
  <c r="E554" i="4"/>
  <c r="E571" i="4"/>
  <c r="E586" i="4"/>
  <c r="E601" i="4"/>
  <c r="E616" i="4"/>
  <c r="E633" i="4"/>
  <c r="E648" i="4"/>
  <c r="E663" i="4"/>
  <c r="E680" i="4"/>
  <c r="E695" i="4"/>
  <c r="E711" i="4"/>
  <c r="E728" i="4"/>
  <c r="E743" i="4"/>
  <c r="E758" i="4"/>
  <c r="E775" i="4"/>
  <c r="E790" i="4"/>
  <c r="E805" i="4"/>
  <c r="E24" i="4"/>
  <c r="E47" i="4"/>
  <c r="E75" i="4"/>
  <c r="E97" i="4"/>
  <c r="E123" i="4"/>
  <c r="E144" i="4"/>
  <c r="E170" i="4"/>
  <c r="E191" i="4"/>
  <c r="E217" i="4"/>
  <c r="E239" i="4"/>
  <c r="E265" i="4"/>
  <c r="E285" i="4"/>
  <c r="E304" i="4"/>
  <c r="E327" i="4"/>
  <c r="E347" i="4"/>
  <c r="E369" i="4"/>
  <c r="E391" i="4"/>
  <c r="E410" i="4"/>
  <c r="E431" i="4"/>
  <c r="E454" i="4"/>
  <c r="E472" i="4"/>
  <c r="E493" i="4"/>
  <c r="E516" i="4"/>
  <c r="E536" i="4"/>
  <c r="E556" i="4"/>
  <c r="E578" i="4"/>
  <c r="E599" i="4"/>
  <c r="E620" i="4"/>
  <c r="E643" i="4"/>
  <c r="E661" i="4"/>
  <c r="E683" i="4"/>
  <c r="E705" i="4"/>
  <c r="E723" i="4"/>
  <c r="E745" i="4"/>
  <c r="E767" i="4"/>
  <c r="E788" i="4"/>
  <c r="E807" i="4"/>
  <c r="E827" i="4"/>
  <c r="E848" i="4"/>
  <c r="E865" i="4"/>
  <c r="E885" i="4"/>
  <c r="E902" i="4"/>
  <c r="E920" i="4"/>
  <c r="E939" i="4"/>
  <c r="E956" i="4"/>
  <c r="E972" i="4"/>
  <c r="E988" i="4"/>
  <c r="E1006" i="4"/>
  <c r="E1024" i="4"/>
  <c r="E1040" i="4"/>
  <c r="E1055" i="4"/>
  <c r="E1069" i="4"/>
  <c r="E1083" i="4"/>
  <c r="E1097" i="4"/>
  <c r="E1111" i="4"/>
  <c r="E1125" i="4"/>
  <c r="E1140" i="4"/>
  <c r="E1155" i="4"/>
  <c r="E1169" i="4"/>
  <c r="E1183" i="4"/>
  <c r="E1197" i="4"/>
  <c r="E1210" i="4"/>
  <c r="E1223" i="4"/>
  <c r="E1236" i="4"/>
  <c r="E1249" i="4"/>
  <c r="E1262" i="4"/>
  <c r="E1275" i="4"/>
  <c r="E1288" i="4"/>
  <c r="E1300" i="4"/>
  <c r="E25" i="4"/>
  <c r="E50" i="4"/>
  <c r="E79" i="4"/>
  <c r="E99" i="4"/>
  <c r="E124" i="4"/>
  <c r="E146" i="4"/>
  <c r="E171" i="4"/>
  <c r="E194" i="4"/>
  <c r="E218" i="4"/>
  <c r="E241" i="4"/>
  <c r="E266" i="4"/>
  <c r="E286" i="4"/>
  <c r="E307" i="4"/>
  <c r="E328" i="4"/>
  <c r="E348" i="4"/>
  <c r="E370" i="4"/>
  <c r="E392" i="4"/>
  <c r="E411" i="4"/>
  <c r="E432" i="4"/>
  <c r="E455" i="4"/>
  <c r="E475" i="4"/>
  <c r="E495" i="4"/>
  <c r="E517" i="4"/>
  <c r="E537" i="4"/>
  <c r="E559" i="4"/>
  <c r="E579" i="4"/>
  <c r="E600" i="4"/>
  <c r="E621" i="4"/>
  <c r="E644" i="4"/>
  <c r="E662" i="4"/>
  <c r="E684" i="4"/>
  <c r="E706" i="4"/>
  <c r="E727" i="4"/>
  <c r="E746" i="4"/>
  <c r="E769" i="4"/>
  <c r="E789" i="4"/>
  <c r="E808" i="4"/>
  <c r="E830" i="4"/>
  <c r="E849" i="4"/>
  <c r="E866" i="4"/>
  <c r="E886" i="4"/>
  <c r="E903" i="4"/>
  <c r="E923" i="4"/>
  <c r="E940" i="4"/>
  <c r="E957" i="4"/>
  <c r="E973" i="4"/>
  <c r="E989" i="4"/>
  <c r="E1009" i="4"/>
  <c r="E1025" i="4"/>
  <c r="E1041" i="4"/>
  <c r="E1056" i="4"/>
  <c r="E1070" i="4"/>
  <c r="E1084" i="4"/>
  <c r="E1098" i="4"/>
  <c r="E1112" i="4"/>
  <c r="E1127" i="4"/>
  <c r="E1142" i="4"/>
  <c r="E1156" i="4"/>
  <c r="E1170" i="4"/>
  <c r="E1184" i="4"/>
  <c r="E1198" i="4"/>
  <c r="E1211" i="4"/>
  <c r="E1224" i="4"/>
  <c r="E1237" i="4"/>
  <c r="E1250" i="4"/>
  <c r="E1263" i="4"/>
  <c r="E1276" i="4"/>
  <c r="E1289" i="4"/>
  <c r="E1301" i="4"/>
  <c r="E1313" i="4"/>
  <c r="E1325" i="4"/>
  <c r="E1337" i="4"/>
  <c r="E1349" i="4"/>
  <c r="E1361" i="4"/>
  <c r="E1373" i="4"/>
  <c r="E1385" i="4"/>
  <c r="E1397" i="4"/>
  <c r="E1409" i="4"/>
  <c r="E1421" i="4"/>
  <c r="E1433" i="4"/>
  <c r="E1445" i="4"/>
  <c r="E1457" i="4"/>
  <c r="E1469" i="4"/>
  <c r="E1481" i="4"/>
  <c r="E1493" i="4"/>
  <c r="E1505" i="4"/>
  <c r="E1517" i="4"/>
  <c r="E1529" i="4"/>
  <c r="E1541" i="4"/>
  <c r="E1553" i="4"/>
  <c r="E1565" i="4"/>
  <c r="E1577" i="4"/>
  <c r="E1589" i="4"/>
  <c r="E1601" i="4"/>
  <c r="E1613" i="4"/>
  <c r="E1625" i="4"/>
  <c r="E1637" i="4"/>
  <c r="E1649" i="4"/>
  <c r="E1661" i="4"/>
  <c r="E1673" i="4"/>
  <c r="E1685" i="4"/>
  <c r="E1697" i="4"/>
  <c r="E1709" i="4"/>
  <c r="E1721" i="4"/>
  <c r="E1733" i="4"/>
  <c r="E1745" i="4"/>
  <c r="E1757" i="4"/>
  <c r="E1769" i="4"/>
  <c r="E1781" i="4"/>
  <c r="E1793" i="4"/>
  <c r="E1805" i="4"/>
  <c r="E1817" i="4"/>
  <c r="E1829" i="4"/>
  <c r="E1841" i="4"/>
  <c r="E1853" i="4"/>
  <c r="E1865" i="4"/>
  <c r="E1877" i="4"/>
  <c r="E1889" i="4"/>
  <c r="E1901" i="4"/>
  <c r="E1913" i="4"/>
  <c r="E1925" i="4"/>
  <c r="E1937" i="4"/>
  <c r="E1949" i="4"/>
  <c r="E1961" i="4"/>
  <c r="E1973" i="4"/>
  <c r="E1985" i="4"/>
  <c r="E1997" i="4"/>
  <c r="E2009" i="4"/>
  <c r="E2021" i="4"/>
  <c r="E2033" i="4"/>
  <c r="E2045" i="4"/>
  <c r="E2057" i="4"/>
  <c r="E2069" i="4"/>
  <c r="E2081" i="4"/>
  <c r="E2093" i="4"/>
  <c r="E2105" i="4"/>
  <c r="E2117" i="4"/>
  <c r="E2129" i="4"/>
  <c r="E2141" i="4"/>
  <c r="E2153" i="4"/>
  <c r="E2165" i="4"/>
  <c r="E2177" i="4"/>
  <c r="E2189" i="4"/>
  <c r="E2201" i="4"/>
  <c r="E2213" i="4"/>
  <c r="E2225" i="4"/>
  <c r="E2237" i="4"/>
  <c r="E2249" i="4"/>
  <c r="E2261" i="4"/>
  <c r="E2273" i="4"/>
  <c r="E2285" i="4"/>
  <c r="E2297" i="4"/>
  <c r="E2309" i="4"/>
  <c r="E2321" i="4"/>
  <c r="E2333" i="4"/>
  <c r="E2345" i="4"/>
  <c r="E2357" i="4"/>
  <c r="E2369" i="4"/>
  <c r="E2381" i="4"/>
  <c r="E2393" i="4"/>
  <c r="E2405" i="4"/>
  <c r="E2417" i="4"/>
  <c r="E2429" i="4"/>
  <c r="E2441" i="4"/>
  <c r="E2453" i="4"/>
  <c r="E2465" i="4"/>
  <c r="E2477" i="4"/>
  <c r="E2489" i="4"/>
  <c r="E2501" i="4"/>
  <c r="E2513" i="4"/>
  <c r="E26" i="4"/>
  <c r="E51" i="4"/>
  <c r="E80" i="4"/>
  <c r="E100" i="4"/>
  <c r="E127" i="4"/>
  <c r="E147" i="4"/>
  <c r="E172" i="4"/>
  <c r="E195" i="4"/>
  <c r="E219" i="4"/>
  <c r="E242" i="4"/>
  <c r="E267" i="4"/>
  <c r="E288" i="4"/>
  <c r="E309" i="4"/>
  <c r="E331" i="4"/>
  <c r="E351" i="4"/>
  <c r="E371" i="4"/>
  <c r="E393" i="4"/>
  <c r="E415" i="4"/>
  <c r="E433" i="4"/>
  <c r="E456" i="4"/>
  <c r="E477" i="4"/>
  <c r="E496" i="4"/>
  <c r="E518" i="4"/>
  <c r="E540" i="4"/>
  <c r="E560" i="4"/>
  <c r="E583" i="4"/>
  <c r="E602" i="4"/>
  <c r="E622" i="4"/>
  <c r="E645" i="4"/>
  <c r="E664" i="4"/>
  <c r="E685" i="4"/>
  <c r="E707" i="4"/>
  <c r="E729" i="4"/>
  <c r="E747" i="4"/>
  <c r="E770" i="4"/>
  <c r="E791" i="4"/>
  <c r="E811" i="4"/>
  <c r="E831" i="4"/>
  <c r="E850" i="4"/>
  <c r="E867" i="4"/>
  <c r="E887" i="4"/>
  <c r="E904" i="4"/>
  <c r="E924" i="4"/>
  <c r="E941" i="4"/>
  <c r="E958" i="4"/>
  <c r="E974" i="4"/>
  <c r="E992" i="4"/>
  <c r="E1010" i="4"/>
  <c r="E1027" i="4"/>
  <c r="E1043" i="4"/>
  <c r="E1057" i="4"/>
  <c r="E1071" i="4"/>
  <c r="E1085" i="4"/>
  <c r="E1099" i="4"/>
  <c r="E1113" i="4"/>
  <c r="E1129" i="4"/>
  <c r="E1143" i="4"/>
  <c r="E1157" i="4"/>
  <c r="E1171" i="4"/>
  <c r="E1185" i="4"/>
  <c r="E1199" i="4"/>
  <c r="E1212" i="4"/>
  <c r="E1225" i="4"/>
  <c r="E1238" i="4"/>
  <c r="E1251" i="4"/>
  <c r="E1264" i="4"/>
  <c r="E1278" i="4"/>
  <c r="E1290" i="4"/>
  <c r="E1302" i="4"/>
  <c r="E1314" i="4"/>
  <c r="E1326" i="4"/>
  <c r="E1338" i="4"/>
  <c r="E1350" i="4"/>
  <c r="E1362" i="4"/>
  <c r="E1374" i="4"/>
  <c r="E1386" i="4"/>
  <c r="E1398" i="4"/>
  <c r="E1410" i="4"/>
  <c r="E1422" i="4"/>
  <c r="E1434" i="4"/>
  <c r="E1446" i="4"/>
  <c r="E1458" i="4"/>
  <c r="E1470" i="4"/>
  <c r="E1482" i="4"/>
  <c r="E40" i="4"/>
  <c r="E64" i="4"/>
  <c r="E93" i="4"/>
  <c r="E112" i="4"/>
  <c r="E140" i="4"/>
  <c r="E159" i="4"/>
  <c r="E187" i="4"/>
  <c r="E207" i="4"/>
  <c r="E232" i="4"/>
  <c r="E254" i="4"/>
  <c r="E276" i="4"/>
  <c r="E299" i="4"/>
  <c r="E320" i="4"/>
  <c r="E339" i="4"/>
  <c r="E361" i="4"/>
  <c r="E383" i="4"/>
  <c r="E403" i="4"/>
  <c r="E424" i="4"/>
  <c r="E445" i="4"/>
  <c r="E465" i="4"/>
  <c r="E488" i="4"/>
  <c r="E507" i="4"/>
  <c r="E528" i="4"/>
  <c r="E550" i="4"/>
  <c r="E572" i="4"/>
  <c r="E590" i="4"/>
  <c r="E613" i="4"/>
  <c r="E634" i="4"/>
  <c r="E655" i="4"/>
  <c r="E675" i="4"/>
  <c r="E697" i="4"/>
  <c r="E717" i="4"/>
  <c r="E739" i="4"/>
  <c r="E759" i="4"/>
  <c r="E779" i="4"/>
  <c r="E802" i="4"/>
  <c r="E820" i="4"/>
  <c r="E839" i="4"/>
  <c r="E859" i="4"/>
  <c r="E878" i="4"/>
  <c r="E897" i="4"/>
  <c r="E915" i="4"/>
  <c r="E932" i="4"/>
  <c r="E948" i="4"/>
  <c r="E968" i="4"/>
  <c r="E984" i="4"/>
  <c r="E1000" i="4"/>
  <c r="E1018" i="4"/>
  <c r="E1034" i="4"/>
  <c r="E1050" i="4"/>
  <c r="E1064" i="4"/>
  <c r="E1079" i="4"/>
  <c r="E1093" i="4"/>
  <c r="E1107" i="4"/>
  <c r="E1121" i="4"/>
  <c r="E1135" i="4"/>
  <c r="E1149" i="4"/>
  <c r="E1164" i="4"/>
  <c r="E1178" i="4"/>
  <c r="E1192" i="4"/>
  <c r="E1206" i="4"/>
  <c r="E1219" i="4"/>
  <c r="E1232" i="4"/>
  <c r="E1245" i="4"/>
  <c r="E1258" i="4"/>
  <c r="E1271" i="4"/>
  <c r="E1284" i="4"/>
  <c r="E1296" i="4"/>
  <c r="E1308" i="4"/>
  <c r="E1320" i="4"/>
  <c r="E1332" i="4"/>
  <c r="E1344" i="4"/>
  <c r="E1356" i="4"/>
  <c r="E1368" i="4"/>
  <c r="E1380" i="4"/>
  <c r="E1392" i="4"/>
  <c r="E1404" i="4"/>
  <c r="E1416" i="4"/>
  <c r="E1428" i="4"/>
  <c r="E1440" i="4"/>
  <c r="E1452" i="4"/>
  <c r="E1464" i="4"/>
  <c r="E1476" i="4"/>
  <c r="E28" i="4"/>
  <c r="E63" i="4"/>
  <c r="E103" i="4"/>
  <c r="E133" i="4"/>
  <c r="E175" i="4"/>
  <c r="E205" i="4"/>
  <c r="E243" i="4"/>
  <c r="E275" i="4"/>
  <c r="E312" i="4"/>
  <c r="E338" i="4"/>
  <c r="E374" i="4"/>
  <c r="E400" i="4"/>
  <c r="E439" i="4"/>
  <c r="E464" i="4"/>
  <c r="E501" i="4"/>
  <c r="E527" i="4"/>
  <c r="E563" i="4"/>
  <c r="E589" i="4"/>
  <c r="E626" i="4"/>
  <c r="E651" i="4"/>
  <c r="E688" i="4"/>
  <c r="E716" i="4"/>
  <c r="E752" i="4"/>
  <c r="E778" i="4"/>
  <c r="E815" i="4"/>
  <c r="E838" i="4"/>
  <c r="E871" i="4"/>
  <c r="E896" i="4"/>
  <c r="E926" i="4"/>
  <c r="E947" i="4"/>
  <c r="E975" i="4"/>
  <c r="E999" i="4"/>
  <c r="E1028" i="4"/>
  <c r="E1048" i="4"/>
  <c r="E1072" i="4"/>
  <c r="E1092" i="4"/>
  <c r="E1116" i="4"/>
  <c r="E1134" i="4"/>
  <c r="E1158" i="4"/>
  <c r="E1177" i="4"/>
  <c r="E1200" i="4"/>
  <c r="E1218" i="4"/>
  <c r="E1239" i="4"/>
  <c r="E1257" i="4"/>
  <c r="E1279" i="4"/>
  <c r="E1295" i="4"/>
  <c r="E1312" i="4"/>
  <c r="E1329" i="4"/>
  <c r="E1345" i="4"/>
  <c r="E1360" i="4"/>
  <c r="E1377" i="4"/>
  <c r="E1393" i="4"/>
  <c r="E1408" i="4"/>
  <c r="E1425" i="4"/>
  <c r="E1441" i="4"/>
  <c r="E1456" i="4"/>
  <c r="E1473" i="4"/>
  <c r="E1488" i="4"/>
  <c r="E1501" i="4"/>
  <c r="E1514" i="4"/>
  <c r="E1527" i="4"/>
  <c r="E1540" i="4"/>
  <c r="E1554" i="4"/>
  <c r="E1567" i="4"/>
  <c r="E1580" i="4"/>
  <c r="E31" i="4"/>
  <c r="E68" i="4"/>
  <c r="E108" i="4"/>
  <c r="E141" i="4"/>
  <c r="E176" i="4"/>
  <c r="E211" i="4"/>
  <c r="E249" i="4"/>
  <c r="E280" i="4"/>
  <c r="E313" i="4"/>
  <c r="E344" i="4"/>
  <c r="E375" i="4"/>
  <c r="E406" i="4"/>
  <c r="E440" i="4"/>
  <c r="E469" i="4"/>
  <c r="E502" i="4"/>
  <c r="E531" i="4"/>
  <c r="E564" i="4"/>
  <c r="E595" i="4"/>
  <c r="E627" i="4"/>
  <c r="E658" i="4"/>
  <c r="E691" i="4"/>
  <c r="E720" i="4"/>
  <c r="E753" i="4"/>
  <c r="E783" i="4"/>
  <c r="E816" i="4"/>
  <c r="E841" i="4"/>
  <c r="E872" i="4"/>
  <c r="E899" i="4"/>
  <c r="E927" i="4"/>
  <c r="E952" i="4"/>
  <c r="E976" i="4"/>
  <c r="E1001" i="4"/>
  <c r="E1029" i="4"/>
  <c r="E1051" i="4"/>
  <c r="E1073" i="4"/>
  <c r="E1094" i="4"/>
  <c r="E1117" i="4"/>
  <c r="E1136" i="4"/>
  <c r="E1159" i="4"/>
  <c r="E1179" i="4"/>
  <c r="E1201" i="4"/>
  <c r="E1220" i="4"/>
  <c r="E1240" i="4"/>
  <c r="E1259" i="4"/>
  <c r="E1280" i="4"/>
  <c r="E1297" i="4"/>
  <c r="E1315" i="4"/>
  <c r="E1330" i="4"/>
  <c r="E1346" i="4"/>
  <c r="E1363" i="4"/>
  <c r="E1378" i="4"/>
  <c r="E1394" i="4"/>
  <c r="E1411" i="4"/>
  <c r="E1426" i="4"/>
  <c r="E1442" i="4"/>
  <c r="E1459" i="4"/>
  <c r="E1474" i="4"/>
  <c r="E1489" i="4"/>
  <c r="E1502" i="4"/>
  <c r="E1515" i="4"/>
  <c r="E1528" i="4"/>
  <c r="E1542" i="4"/>
  <c r="E1555" i="4"/>
  <c r="E1568" i="4"/>
  <c r="E1581" i="4"/>
  <c r="E1594" i="4"/>
  <c r="E1607" i="4"/>
  <c r="E1620" i="4"/>
  <c r="E1633" i="4"/>
  <c r="E1646" i="4"/>
  <c r="E1659" i="4"/>
  <c r="E1672" i="4"/>
  <c r="E1686" i="4"/>
  <c r="E1699" i="4"/>
  <c r="E1712" i="4"/>
  <c r="E1725" i="4"/>
  <c r="E1738" i="4"/>
  <c r="E1751" i="4"/>
  <c r="E1764" i="4"/>
  <c r="E1777" i="4"/>
  <c r="E1790" i="4"/>
  <c r="E1803" i="4"/>
  <c r="E1816" i="4"/>
  <c r="E1830" i="4"/>
  <c r="E1843" i="4"/>
  <c r="E1856" i="4"/>
  <c r="E1869" i="4"/>
  <c r="E1882" i="4"/>
  <c r="E1895" i="4"/>
  <c r="E1908" i="4"/>
  <c r="E1921" i="4"/>
  <c r="E1934" i="4"/>
  <c r="E1947" i="4"/>
  <c r="E1960" i="4"/>
  <c r="E1974" i="4"/>
  <c r="E1987" i="4"/>
  <c r="E2000" i="4"/>
  <c r="E2013" i="4"/>
  <c r="E2026" i="4"/>
  <c r="E2039" i="4"/>
  <c r="E2052" i="4"/>
  <c r="E2065" i="4"/>
  <c r="E2078" i="4"/>
  <c r="E2091" i="4"/>
  <c r="E2104" i="4"/>
  <c r="E2118" i="4"/>
  <c r="E2131" i="4"/>
  <c r="E2144" i="4"/>
  <c r="E2157" i="4"/>
  <c r="E2170" i="4"/>
  <c r="E2183" i="4"/>
  <c r="E2196" i="4"/>
  <c r="E2209" i="4"/>
  <c r="E2222" i="4"/>
  <c r="E2235" i="4"/>
  <c r="E2248" i="4"/>
  <c r="E2262" i="4"/>
  <c r="E2275" i="4"/>
  <c r="E2288" i="4"/>
  <c r="E2301" i="4"/>
  <c r="E2314" i="4"/>
  <c r="E2327" i="4"/>
  <c r="E2340" i="4"/>
  <c r="E2353" i="4"/>
  <c r="E2366" i="4"/>
  <c r="E2379" i="4"/>
  <c r="E2392" i="4"/>
  <c r="E2406" i="4"/>
  <c r="E2419" i="4"/>
  <c r="E2432" i="4"/>
  <c r="E2445" i="4"/>
  <c r="E2458" i="4"/>
  <c r="E2471" i="4"/>
  <c r="E2484" i="4"/>
  <c r="E2497" i="4"/>
  <c r="E2510" i="4"/>
  <c r="E2523" i="4"/>
  <c r="E2535" i="4"/>
  <c r="E2547" i="4"/>
  <c r="E2559" i="4"/>
  <c r="E2571" i="4"/>
  <c r="E2583" i="4"/>
  <c r="E2595" i="4"/>
  <c r="E2607" i="4"/>
  <c r="E2619" i="4"/>
  <c r="E2631" i="4"/>
  <c r="E2643" i="4"/>
  <c r="E2655" i="4"/>
  <c r="E2667" i="4"/>
  <c r="E2679" i="4"/>
  <c r="E2691" i="4"/>
  <c r="E2703" i="4"/>
  <c r="E2715" i="4"/>
  <c r="E2727" i="4"/>
  <c r="E2739" i="4"/>
  <c r="E2751" i="4"/>
  <c r="E2763" i="4"/>
  <c r="E2775" i="4"/>
  <c r="E33" i="4"/>
  <c r="E69" i="4"/>
  <c r="E109" i="4"/>
  <c r="E142" i="4"/>
  <c r="E179" i="4"/>
  <c r="E212" i="4"/>
  <c r="E251" i="4"/>
  <c r="E283" i="4"/>
  <c r="E314" i="4"/>
  <c r="E345" i="4"/>
  <c r="E376" i="4"/>
  <c r="E407" i="4"/>
  <c r="E441" i="4"/>
  <c r="E470" i="4"/>
  <c r="E503" i="4"/>
  <c r="E532" i="4"/>
  <c r="E565" i="4"/>
  <c r="E597" i="4"/>
  <c r="E628" i="4"/>
  <c r="E659" i="4"/>
  <c r="E692" i="4"/>
  <c r="E721" i="4"/>
  <c r="E755" i="4"/>
  <c r="E784" i="4"/>
  <c r="E817" i="4"/>
  <c r="E842" i="4"/>
  <c r="E873" i="4"/>
  <c r="E900" i="4"/>
  <c r="E928" i="4"/>
  <c r="E953" i="4"/>
  <c r="E981" i="4"/>
  <c r="E1003" i="4"/>
  <c r="E1031" i="4"/>
  <c r="E1052" i="4"/>
  <c r="E1074" i="4"/>
  <c r="E1095" i="4"/>
  <c r="E1118" i="4"/>
  <c r="E1137" i="4"/>
  <c r="E1160" i="4"/>
  <c r="E1181" i="4"/>
  <c r="E1202" i="4"/>
  <c r="E1221" i="4"/>
  <c r="E1242" i="4"/>
  <c r="E1260" i="4"/>
  <c r="E1281" i="4"/>
  <c r="E1298" i="4"/>
  <c r="E1316" i="4"/>
  <c r="E1331" i="4"/>
  <c r="E1347" i="4"/>
  <c r="E1364" i="4"/>
  <c r="E1379" i="4"/>
  <c r="E1395" i="4"/>
  <c r="E1412" i="4"/>
  <c r="E1427" i="4"/>
  <c r="E1443" i="4"/>
  <c r="E1460" i="4"/>
  <c r="E1475" i="4"/>
  <c r="E1490" i="4"/>
  <c r="E1503" i="4"/>
  <c r="E1516" i="4"/>
  <c r="E1530" i="4"/>
  <c r="E1543" i="4"/>
  <c r="E1556" i="4"/>
  <c r="E1569" i="4"/>
  <c r="E1582" i="4"/>
  <c r="E1595" i="4"/>
  <c r="E1608" i="4"/>
  <c r="E1621" i="4"/>
  <c r="E1634" i="4"/>
  <c r="E1647" i="4"/>
  <c r="E1660" i="4"/>
  <c r="E1674" i="4"/>
  <c r="E1687" i="4"/>
  <c r="E1700" i="4"/>
  <c r="E1713" i="4"/>
  <c r="E1726" i="4"/>
  <c r="E1739" i="4"/>
  <c r="E1752" i="4"/>
  <c r="E1765" i="4"/>
  <c r="E1778" i="4"/>
  <c r="E1791" i="4"/>
  <c r="E1804" i="4"/>
  <c r="E1818" i="4"/>
  <c r="E1831" i="4"/>
  <c r="E1844" i="4"/>
  <c r="E1857" i="4"/>
  <c r="E1870" i="4"/>
  <c r="E1883" i="4"/>
  <c r="E1896" i="4"/>
  <c r="E1909" i="4"/>
  <c r="E1922" i="4"/>
  <c r="E1935" i="4"/>
  <c r="E1948" i="4"/>
  <c r="E1962" i="4"/>
  <c r="E1975" i="4"/>
  <c r="E1988" i="4"/>
  <c r="E2001" i="4"/>
  <c r="E2014" i="4"/>
  <c r="E2027" i="4"/>
  <c r="E2040" i="4"/>
  <c r="E2053" i="4"/>
  <c r="E2066" i="4"/>
  <c r="E2079" i="4"/>
  <c r="E2092" i="4"/>
  <c r="E2106" i="4"/>
  <c r="E2119" i="4"/>
  <c r="E2132" i="4"/>
  <c r="E2145" i="4"/>
  <c r="E2158" i="4"/>
  <c r="E2171" i="4"/>
  <c r="E2184" i="4"/>
  <c r="E2197" i="4"/>
  <c r="E2210" i="4"/>
  <c r="E2223" i="4"/>
  <c r="E2236" i="4"/>
  <c r="E2250" i="4"/>
  <c r="E2263" i="4"/>
  <c r="E2276" i="4"/>
  <c r="E2289" i="4"/>
  <c r="E2302" i="4"/>
  <c r="E2315" i="4"/>
  <c r="E2328" i="4"/>
  <c r="E2341" i="4"/>
  <c r="E2354" i="4"/>
  <c r="E2367" i="4"/>
  <c r="E2380" i="4"/>
  <c r="E2394" i="4"/>
  <c r="E2407" i="4"/>
  <c r="E2420" i="4"/>
  <c r="E2433" i="4"/>
  <c r="E2446" i="4"/>
  <c r="E2459" i="4"/>
  <c r="E2472" i="4"/>
  <c r="E2485" i="4"/>
  <c r="E2498" i="4"/>
  <c r="E52" i="4"/>
  <c r="E86" i="4"/>
  <c r="E128" i="4"/>
  <c r="E158" i="4"/>
  <c r="E196" i="4"/>
  <c r="E228" i="4"/>
  <c r="E268" i="4"/>
  <c r="E298" i="4"/>
  <c r="E332" i="4"/>
  <c r="E360" i="4"/>
  <c r="E395" i="4"/>
  <c r="E423" i="4"/>
  <c r="E457" i="4"/>
  <c r="E487" i="4"/>
  <c r="E519" i="4"/>
  <c r="E549" i="4"/>
  <c r="E584" i="4"/>
  <c r="E612" i="4"/>
  <c r="E646" i="4"/>
  <c r="E674" i="4"/>
  <c r="E708" i="4"/>
  <c r="E736" i="4"/>
  <c r="E771" i="4"/>
  <c r="E801" i="4"/>
  <c r="E832" i="4"/>
  <c r="E856" i="4"/>
  <c r="E888" i="4"/>
  <c r="E914" i="4"/>
  <c r="E943" i="4"/>
  <c r="E967" i="4"/>
  <c r="E995" i="4"/>
  <c r="E1016" i="4"/>
  <c r="E1044" i="4"/>
  <c r="E1063" i="4"/>
  <c r="E1086" i="4"/>
  <c r="E1106" i="4"/>
  <c r="E1130" i="4"/>
  <c r="E1148" i="4"/>
  <c r="E1172" i="4"/>
  <c r="E1191" i="4"/>
  <c r="E1213" i="4"/>
  <c r="E1231" i="4"/>
  <c r="E1252" i="4"/>
  <c r="E1270" i="4"/>
  <c r="E1291" i="4"/>
  <c r="E1307" i="4"/>
  <c r="E1323" i="4"/>
  <c r="E1340" i="4"/>
  <c r="E1355" i="4"/>
  <c r="E1371" i="4"/>
  <c r="E1388" i="4"/>
  <c r="E1403" i="4"/>
  <c r="E1419" i="4"/>
  <c r="E1436" i="4"/>
  <c r="E1451" i="4"/>
  <c r="E1467" i="4"/>
  <c r="E1484" i="4"/>
  <c r="E1497" i="4"/>
  <c r="E1510" i="4"/>
  <c r="E1523" i="4"/>
  <c r="E1536" i="4"/>
  <c r="E1549" i="4"/>
  <c r="E1562" i="4"/>
  <c r="E1575" i="4"/>
  <c r="E1588" i="4"/>
  <c r="E1602" i="4"/>
  <c r="E1615" i="4"/>
  <c r="E1628" i="4"/>
  <c r="E1641" i="4"/>
  <c r="E1654" i="4"/>
  <c r="E1667" i="4"/>
  <c r="E1680" i="4"/>
  <c r="E1693" i="4"/>
  <c r="E1706" i="4"/>
  <c r="E1719" i="4"/>
  <c r="E1732" i="4"/>
  <c r="E1746" i="4"/>
  <c r="E1759" i="4"/>
  <c r="E1772" i="4"/>
  <c r="E1785" i="4"/>
  <c r="E1798" i="4"/>
  <c r="E1811" i="4"/>
  <c r="E1824" i="4"/>
  <c r="E1837" i="4"/>
  <c r="E1850" i="4"/>
  <c r="E35" i="4"/>
  <c r="E85" i="4"/>
  <c r="E143" i="4"/>
  <c r="E190" i="4"/>
  <c r="E252" i="4"/>
  <c r="E297" i="4"/>
  <c r="E346" i="4"/>
  <c r="E386" i="4"/>
  <c r="E442" i="4"/>
  <c r="E484" i="4"/>
  <c r="E535" i="4"/>
  <c r="E575" i="4"/>
  <c r="E631" i="4"/>
  <c r="E673" i="4"/>
  <c r="E722" i="4"/>
  <c r="E764" i="4"/>
  <c r="E818" i="4"/>
  <c r="E855" i="4"/>
  <c r="E901" i="4"/>
  <c r="E937" i="4"/>
  <c r="E982" i="4"/>
  <c r="E1015" i="4"/>
  <c r="E1053" i="4"/>
  <c r="E1082" i="4"/>
  <c r="E1119" i="4"/>
  <c r="E1147" i="4"/>
  <c r="E1182" i="4"/>
  <c r="E1209" i="4"/>
  <c r="E1243" i="4"/>
  <c r="E1269" i="4"/>
  <c r="E1299" i="4"/>
  <c r="E1322" i="4"/>
  <c r="E1348" i="4"/>
  <c r="E1370" i="4"/>
  <c r="E1396" i="4"/>
  <c r="E1418" i="4"/>
  <c r="E1444" i="4"/>
  <c r="E1466" i="4"/>
  <c r="E1491" i="4"/>
  <c r="E1509" i="4"/>
  <c r="E1531" i="4"/>
  <c r="E1548" i="4"/>
  <c r="E1570" i="4"/>
  <c r="E1587" i="4"/>
  <c r="E1605" i="4"/>
  <c r="E1623" i="4"/>
  <c r="E1640" i="4"/>
  <c r="E1657" i="4"/>
  <c r="E1676" i="4"/>
  <c r="E1692" i="4"/>
  <c r="E1710" i="4"/>
  <c r="E1728" i="4"/>
  <c r="E1744" i="4"/>
  <c r="E1762" i="4"/>
  <c r="E1780" i="4"/>
  <c r="E1797" i="4"/>
  <c r="E1814" i="4"/>
  <c r="E1833" i="4"/>
  <c r="E1849" i="4"/>
  <c r="E1866" i="4"/>
  <c r="E1881" i="4"/>
  <c r="E1898" i="4"/>
  <c r="E1914" i="4"/>
  <c r="E1929" i="4"/>
  <c r="E1944" i="4"/>
  <c r="E1959" i="4"/>
  <c r="E1977" i="4"/>
  <c r="E1992" i="4"/>
  <c r="E2007" i="4"/>
  <c r="E2023" i="4"/>
  <c r="E2038" i="4"/>
  <c r="E2055" i="4"/>
  <c r="E2071" i="4"/>
  <c r="E2086" i="4"/>
  <c r="E2101" i="4"/>
  <c r="E2116" i="4"/>
  <c r="E2134" i="4"/>
  <c r="E2149" i="4"/>
  <c r="E2164" i="4"/>
  <c r="E2180" i="4"/>
  <c r="E2195" i="4"/>
  <c r="E2212" i="4"/>
  <c r="E2228" i="4"/>
  <c r="E2243" i="4"/>
  <c r="E2258" i="4"/>
  <c r="E36" i="4"/>
  <c r="E94" i="4"/>
  <c r="E151" i="4"/>
  <c r="E202" i="4"/>
  <c r="E253" i="4"/>
  <c r="E300" i="4"/>
  <c r="E352" i="4"/>
  <c r="E396" i="4"/>
  <c r="E443" i="4"/>
  <c r="E489" i="4"/>
  <c r="E541" i="4"/>
  <c r="E585" i="4"/>
  <c r="E632" i="4"/>
  <c r="E676" i="4"/>
  <c r="E730" i="4"/>
  <c r="E772" i="4"/>
  <c r="E819" i="4"/>
  <c r="E862" i="4"/>
  <c r="E909" i="4"/>
  <c r="E944" i="4"/>
  <c r="E983" i="4"/>
  <c r="E1019" i="4"/>
  <c r="E1058" i="4"/>
  <c r="E1087" i="4"/>
  <c r="E1120" i="4"/>
  <c r="E1151" i="4"/>
  <c r="E1187" i="4"/>
  <c r="E1214" i="4"/>
  <c r="E1244" i="4"/>
  <c r="E1272" i="4"/>
  <c r="E1303" i="4"/>
  <c r="E1324" i="4"/>
  <c r="E1351" i="4"/>
  <c r="E1372" i="4"/>
  <c r="E1399" i="4"/>
  <c r="E1420" i="4"/>
  <c r="E1447" i="4"/>
  <c r="E1468" i="4"/>
  <c r="E1492" i="4"/>
  <c r="E1511" i="4"/>
  <c r="E1532" i="4"/>
  <c r="E1550" i="4"/>
  <c r="E1571" i="4"/>
  <c r="E1590" i="4"/>
  <c r="E1606" i="4"/>
  <c r="E1624" i="4"/>
  <c r="E1642" i="4"/>
  <c r="E1658" i="4"/>
  <c r="E1677" i="4"/>
  <c r="E1694" i="4"/>
  <c r="E1711" i="4"/>
  <c r="E1729" i="4"/>
  <c r="E1747" i="4"/>
  <c r="E1763" i="4"/>
  <c r="E1782" i="4"/>
  <c r="E1799" i="4"/>
  <c r="E1815" i="4"/>
  <c r="E1834" i="4"/>
  <c r="E1851" i="4"/>
  <c r="E1867" i="4"/>
  <c r="E1884" i="4"/>
  <c r="E1899" i="4"/>
  <c r="E1915" i="4"/>
  <c r="E1930" i="4"/>
  <c r="E1945" i="4"/>
  <c r="E1963" i="4"/>
  <c r="E1978" i="4"/>
  <c r="E1993" i="4"/>
  <c r="E2008" i="4"/>
  <c r="E2024" i="4"/>
  <c r="E2041" i="4"/>
  <c r="E2056" i="4"/>
  <c r="E2072" i="4"/>
  <c r="E2087" i="4"/>
  <c r="E2102" i="4"/>
  <c r="E2120" i="4"/>
  <c r="E2135" i="4"/>
  <c r="E2150" i="4"/>
  <c r="E2166" i="4"/>
  <c r="E2181" i="4"/>
  <c r="E2198" i="4"/>
  <c r="E2214" i="4"/>
  <c r="E2229" i="4"/>
  <c r="E2244" i="4"/>
  <c r="E2259" i="4"/>
  <c r="E2277" i="4"/>
  <c r="E2292" i="4"/>
  <c r="E2307" i="4"/>
  <c r="E2323" i="4"/>
  <c r="E2338" i="4"/>
  <c r="E2355" i="4"/>
  <c r="E2371" i="4"/>
  <c r="E2386" i="4"/>
  <c r="E2401" i="4"/>
  <c r="E2416" i="4"/>
  <c r="E2434" i="4"/>
  <c r="E2449" i="4"/>
  <c r="E2464" i="4"/>
  <c r="E2480" i="4"/>
  <c r="E2495" i="4"/>
  <c r="E2511" i="4"/>
  <c r="E2525" i="4"/>
  <c r="E2538" i="4"/>
  <c r="E2551" i="4"/>
  <c r="E2564" i="4"/>
  <c r="E2577" i="4"/>
  <c r="E2590" i="4"/>
  <c r="E2603" i="4"/>
  <c r="E2616" i="4"/>
  <c r="E2629" i="4"/>
  <c r="E2642" i="4"/>
  <c r="E2656" i="4"/>
  <c r="E2669" i="4"/>
  <c r="E2682" i="4"/>
  <c r="E2695" i="4"/>
  <c r="E2708" i="4"/>
  <c r="E2721" i="4"/>
  <c r="E2734" i="4"/>
  <c r="E2747" i="4"/>
  <c r="E2760" i="4"/>
  <c r="E2773" i="4"/>
  <c r="E2786" i="4"/>
  <c r="E2798" i="4"/>
  <c r="E2810" i="4"/>
  <c r="E2822" i="4"/>
  <c r="E2834" i="4"/>
  <c r="E2846" i="4"/>
  <c r="E2858" i="4"/>
  <c r="E2870" i="4"/>
  <c r="E2882" i="4"/>
  <c r="E2894" i="4"/>
  <c r="E2906" i="4"/>
  <c r="E2918" i="4"/>
  <c r="E2930" i="4"/>
  <c r="E2942" i="4"/>
  <c r="E2954" i="4"/>
  <c r="E2966" i="4"/>
  <c r="E2978" i="4"/>
  <c r="E2990" i="4"/>
  <c r="E3002" i="4"/>
  <c r="E3014" i="4"/>
  <c r="E3026" i="4"/>
  <c r="E3038" i="4"/>
  <c r="E3050" i="4"/>
  <c r="E3062" i="4"/>
  <c r="E3074" i="4"/>
  <c r="E3086" i="4"/>
  <c r="E3098" i="4"/>
  <c r="E3110" i="4"/>
  <c r="E3122" i="4"/>
  <c r="E3134" i="4"/>
  <c r="E3146" i="4"/>
  <c r="E3158" i="4"/>
  <c r="E3170" i="4"/>
  <c r="E3182" i="4"/>
  <c r="E3194" i="4"/>
  <c r="E3206" i="4"/>
  <c r="E3218" i="4"/>
  <c r="E3230" i="4"/>
  <c r="E3242" i="4"/>
  <c r="E3254" i="4"/>
  <c r="E3266" i="4"/>
  <c r="E3278" i="4"/>
  <c r="E3290" i="4"/>
  <c r="E3302" i="4"/>
  <c r="E3314" i="4"/>
  <c r="E3326" i="4"/>
  <c r="E3338" i="4"/>
  <c r="E3350" i="4"/>
  <c r="E3362" i="4"/>
  <c r="E3374" i="4"/>
  <c r="E3386" i="4"/>
  <c r="E3398" i="4"/>
  <c r="E3410" i="4"/>
  <c r="E44" i="4"/>
  <c r="E95" i="4"/>
  <c r="E155" i="4"/>
  <c r="E203" i="4"/>
  <c r="E256" i="4"/>
  <c r="E301" i="4"/>
  <c r="E355" i="4"/>
  <c r="E398" i="4"/>
  <c r="E446" i="4"/>
  <c r="E490" i="4"/>
  <c r="E542" i="4"/>
  <c r="E587" i="4"/>
  <c r="E635" i="4"/>
  <c r="E679" i="4"/>
  <c r="E731" i="4"/>
  <c r="E776" i="4"/>
  <c r="E823" i="4"/>
  <c r="E863" i="4"/>
  <c r="E910" i="4"/>
  <c r="E945" i="4"/>
  <c r="E985" i="4"/>
  <c r="E1020" i="4"/>
  <c r="E1059" i="4"/>
  <c r="E1089" i="4"/>
  <c r="E1122" i="4"/>
  <c r="E1152" i="4"/>
  <c r="E1188" i="4"/>
  <c r="E1215" i="4"/>
  <c r="E1246" i="4"/>
  <c r="E1273" i="4"/>
  <c r="E1304" i="4"/>
  <c r="E1327" i="4"/>
  <c r="E1352" i="4"/>
  <c r="E1375" i="4"/>
  <c r="E1400" i="4"/>
  <c r="E1423" i="4"/>
  <c r="E1448" i="4"/>
  <c r="E1471" i="4"/>
  <c r="E1494" i="4"/>
  <c r="E1512" i="4"/>
  <c r="E1533" i="4"/>
  <c r="E1551" i="4"/>
  <c r="E1572" i="4"/>
  <c r="E1591" i="4"/>
  <c r="E1609" i="4"/>
  <c r="E1626" i="4"/>
  <c r="E1643" i="4"/>
  <c r="E1662" i="4"/>
  <c r="E1678" i="4"/>
  <c r="E1695" i="4"/>
  <c r="E1714" i="4"/>
  <c r="E1730" i="4"/>
  <c r="E1748" i="4"/>
  <c r="E1766" i="4"/>
  <c r="E1783" i="4"/>
  <c r="E1800" i="4"/>
  <c r="E1819" i="4"/>
  <c r="E1835" i="4"/>
  <c r="E1852" i="4"/>
  <c r="E1868" i="4"/>
  <c r="E1885" i="4"/>
  <c r="E1900" i="4"/>
  <c r="E1916" i="4"/>
  <c r="E1931" i="4"/>
  <c r="E1946" i="4"/>
  <c r="E1964" i="4"/>
  <c r="E1979" i="4"/>
  <c r="E1994" i="4"/>
  <c r="E2010" i="4"/>
  <c r="E2025" i="4"/>
  <c r="E2042" i="4"/>
  <c r="E2058" i="4"/>
  <c r="E2073" i="4"/>
  <c r="E2088" i="4"/>
  <c r="E2103" i="4"/>
  <c r="E2121" i="4"/>
  <c r="E2136" i="4"/>
  <c r="E2151" i="4"/>
  <c r="E2167" i="4"/>
  <c r="E2182" i="4"/>
  <c r="E2199" i="4"/>
  <c r="E2215" i="4"/>
  <c r="E2230" i="4"/>
  <c r="E2245" i="4"/>
  <c r="E2260" i="4"/>
  <c r="E2278" i="4"/>
  <c r="E2293" i="4"/>
  <c r="E2308" i="4"/>
  <c r="E2324" i="4"/>
  <c r="E2339" i="4"/>
  <c r="E2356" i="4"/>
  <c r="E2372" i="4"/>
  <c r="E2387" i="4"/>
  <c r="E2402" i="4"/>
  <c r="E2418" i="4"/>
  <c r="E2435" i="4"/>
  <c r="E2450" i="4"/>
  <c r="E2466" i="4"/>
  <c r="E2481" i="4"/>
  <c r="E2496" i="4"/>
  <c r="E2512" i="4"/>
  <c r="E2526" i="4"/>
  <c r="E2539" i="4"/>
  <c r="E2552" i="4"/>
  <c r="E2565" i="4"/>
  <c r="E2578" i="4"/>
  <c r="E2591" i="4"/>
  <c r="E2604" i="4"/>
  <c r="E2617" i="4"/>
  <c r="E2630" i="4"/>
  <c r="E2644" i="4"/>
  <c r="E2657" i="4"/>
  <c r="E2670" i="4"/>
  <c r="E2683" i="4"/>
  <c r="E2696" i="4"/>
  <c r="E2709" i="4"/>
  <c r="E2722" i="4"/>
  <c r="E2735" i="4"/>
  <c r="E2748" i="4"/>
  <c r="E2761" i="4"/>
  <c r="E2774" i="4"/>
  <c r="E2787" i="4"/>
  <c r="E2799" i="4"/>
  <c r="E2811" i="4"/>
  <c r="E2823" i="4"/>
  <c r="E2835" i="4"/>
  <c r="E2847" i="4"/>
  <c r="E2859" i="4"/>
  <c r="E2871" i="4"/>
  <c r="E2883" i="4"/>
  <c r="E2895" i="4"/>
  <c r="E2907" i="4"/>
  <c r="E2919" i="4"/>
  <c r="E2931" i="4"/>
  <c r="E2943" i="4"/>
  <c r="E2955" i="4"/>
  <c r="E2967" i="4"/>
  <c r="E2979" i="4"/>
  <c r="E2991" i="4"/>
  <c r="E3003" i="4"/>
  <c r="E3015" i="4"/>
  <c r="E3027" i="4"/>
  <c r="E3039" i="4"/>
  <c r="E3051" i="4"/>
  <c r="E3063" i="4"/>
  <c r="E3075" i="4"/>
  <c r="E3087" i="4"/>
  <c r="E3099" i="4"/>
  <c r="E3111" i="4"/>
  <c r="E3123" i="4"/>
  <c r="E3135" i="4"/>
  <c r="E3147" i="4"/>
  <c r="E3159" i="4"/>
  <c r="E3171" i="4"/>
  <c r="E3183" i="4"/>
  <c r="E3195" i="4"/>
  <c r="E3207" i="4"/>
  <c r="E3219" i="4"/>
  <c r="E3231" i="4"/>
  <c r="E3243" i="4"/>
  <c r="E3255" i="4"/>
  <c r="E70" i="4"/>
  <c r="E118" i="4"/>
  <c r="E180" i="4"/>
  <c r="E227" i="4"/>
  <c r="E284" i="4"/>
  <c r="E324" i="4"/>
  <c r="E379" i="4"/>
  <c r="E421" i="4"/>
  <c r="E471" i="4"/>
  <c r="E513" i="4"/>
  <c r="E567" i="4"/>
  <c r="E611" i="4"/>
  <c r="E660" i="4"/>
  <c r="E700" i="4"/>
  <c r="E756" i="4"/>
  <c r="E800" i="4"/>
  <c r="E847" i="4"/>
  <c r="E883" i="4"/>
  <c r="E929" i="4"/>
  <c r="E962" i="4"/>
  <c r="E1005" i="4"/>
  <c r="E1039" i="4"/>
  <c r="E1076" i="4"/>
  <c r="E1105" i="4"/>
  <c r="E1139" i="4"/>
  <c r="E1168" i="4"/>
  <c r="E1203" i="4"/>
  <c r="E1230" i="4"/>
  <c r="E1261" i="4"/>
  <c r="E1287" i="4"/>
  <c r="E1317" i="4"/>
  <c r="E1339" i="4"/>
  <c r="E1365" i="4"/>
  <c r="E1387" i="4"/>
  <c r="E1413" i="4"/>
  <c r="E1435" i="4"/>
  <c r="E1461" i="4"/>
  <c r="E1483" i="4"/>
  <c r="E1504" i="4"/>
  <c r="E1522" i="4"/>
  <c r="E1544" i="4"/>
  <c r="E1561" i="4"/>
  <c r="E1583" i="4"/>
  <c r="E1599" i="4"/>
  <c r="E1617" i="4"/>
  <c r="E1635" i="4"/>
  <c r="E1652" i="4"/>
  <c r="E1669" i="4"/>
  <c r="E1688" i="4"/>
  <c r="E1704" i="4"/>
  <c r="E1722" i="4"/>
  <c r="E1740" i="4"/>
  <c r="E1756" i="4"/>
  <c r="E1774" i="4"/>
  <c r="E1792" i="4"/>
  <c r="E1809" i="4"/>
  <c r="E1826" i="4"/>
  <c r="E1845" i="4"/>
  <c r="E1861" i="4"/>
  <c r="E1876" i="4"/>
  <c r="E1892" i="4"/>
  <c r="E1907" i="4"/>
  <c r="E1924" i="4"/>
  <c r="E1940" i="4"/>
  <c r="E1955" i="4"/>
  <c r="E1970" i="4"/>
  <c r="E1986" i="4"/>
  <c r="E2003" i="4"/>
  <c r="E2018" i="4"/>
  <c r="E2034" i="4"/>
  <c r="E2049" i="4"/>
  <c r="E2064" i="4"/>
  <c r="E2082" i="4"/>
  <c r="E2097" i="4"/>
  <c r="E2112" i="4"/>
  <c r="E2127" i="4"/>
  <c r="E2143" i="4"/>
  <c r="E2160" i="4"/>
  <c r="E2175" i="4"/>
  <c r="E2191" i="4"/>
  <c r="E2206" i="4"/>
  <c r="E2221" i="4"/>
  <c r="E2239" i="4"/>
  <c r="E2254" i="4"/>
  <c r="E2269" i="4"/>
  <c r="E2284" i="4"/>
  <c r="E2300" i="4"/>
  <c r="E2317" i="4"/>
  <c r="E2332" i="4"/>
  <c r="E2348" i="4"/>
  <c r="E2363" i="4"/>
  <c r="E2378" i="4"/>
  <c r="E2396" i="4"/>
  <c r="E2411" i="4"/>
  <c r="E2426" i="4"/>
  <c r="E2442" i="4"/>
  <c r="E2457" i="4"/>
  <c r="E2474" i="4"/>
  <c r="E2490" i="4"/>
  <c r="E2505" i="4"/>
  <c r="E2519" i="4"/>
  <c r="E45" i="4"/>
  <c r="E117" i="4"/>
  <c r="E204" i="4"/>
  <c r="E274" i="4"/>
  <c r="E356" i="4"/>
  <c r="E418" i="4"/>
  <c r="E492" i="4"/>
  <c r="E555" i="4"/>
  <c r="E636" i="4"/>
  <c r="E699" i="4"/>
  <c r="E777" i="4"/>
  <c r="E837" i="4"/>
  <c r="E911" i="4"/>
  <c r="E961" i="4"/>
  <c r="E1023" i="4"/>
  <c r="E1068" i="4"/>
  <c r="E1123" i="4"/>
  <c r="E1166" i="4"/>
  <c r="E1216" i="4"/>
  <c r="E1256" i="4"/>
  <c r="E1305" i="4"/>
  <c r="E1336" i="4"/>
  <c r="E1376" i="4"/>
  <c r="E1407" i="4"/>
  <c r="E1449" i="4"/>
  <c r="E1480" i="4"/>
  <c r="E1513" i="4"/>
  <c r="E1539" i="4"/>
  <c r="E1573" i="4"/>
  <c r="E1598" i="4"/>
  <c r="E1627" i="4"/>
  <c r="E1651" i="4"/>
  <c r="E1679" i="4"/>
  <c r="E1703" i="4"/>
  <c r="E1731" i="4"/>
  <c r="E1755" i="4"/>
  <c r="E1784" i="4"/>
  <c r="E1808" i="4"/>
  <c r="E1836" i="4"/>
  <c r="E1860" i="4"/>
  <c r="E1886" i="4"/>
  <c r="E1906" i="4"/>
  <c r="E1932" i="4"/>
  <c r="E1954" i="4"/>
  <c r="E1980" i="4"/>
  <c r="E2002" i="4"/>
  <c r="E2028" i="4"/>
  <c r="E2048" i="4"/>
  <c r="E2074" i="4"/>
  <c r="E2096" i="4"/>
  <c r="E2122" i="4"/>
  <c r="E2142" i="4"/>
  <c r="E2168" i="4"/>
  <c r="E2190" i="4"/>
  <c r="E2216" i="4"/>
  <c r="E2238" i="4"/>
  <c r="E2264" i="4"/>
  <c r="E2282" i="4"/>
  <c r="E2304" i="4"/>
  <c r="E2325" i="4"/>
  <c r="E2346" i="4"/>
  <c r="E46" i="4"/>
  <c r="E129" i="4"/>
  <c r="E213" i="4"/>
  <c r="E289" i="4"/>
  <c r="E359" i="4"/>
  <c r="E427" i="4"/>
  <c r="E504" i="4"/>
  <c r="E568" i="4"/>
  <c r="E637" i="4"/>
  <c r="E709" i="4"/>
  <c r="E787" i="4"/>
  <c r="E851" i="4"/>
  <c r="E913" i="4"/>
  <c r="E969" i="4"/>
  <c r="E59" i="4"/>
  <c r="E131" i="4"/>
  <c r="E223" i="4"/>
  <c r="E290" i="4"/>
  <c r="E362" i="4"/>
  <c r="E428" i="4"/>
  <c r="E505" i="4"/>
  <c r="E573" i="4"/>
  <c r="E647" i="4"/>
  <c r="E712" i="4"/>
  <c r="E792" i="4"/>
  <c r="E852" i="4"/>
  <c r="E916" i="4"/>
  <c r="E970" i="4"/>
  <c r="E1033" i="4"/>
  <c r="E1080" i="4"/>
  <c r="E1131" i="4"/>
  <c r="E1175" i="4"/>
  <c r="E1226" i="4"/>
  <c r="E1267" i="4"/>
  <c r="E1309" i="4"/>
  <c r="E1342" i="4"/>
  <c r="E1382" i="4"/>
  <c r="E1415" i="4"/>
  <c r="E1453" i="4"/>
  <c r="E1486" i="4"/>
  <c r="E1519" i="4"/>
  <c r="E1546" i="4"/>
  <c r="E1576" i="4"/>
  <c r="E1603" i="4"/>
  <c r="E1630" i="4"/>
  <c r="E1655" i="4"/>
  <c r="E1682" i="4"/>
  <c r="E1707" i="4"/>
  <c r="E1735" i="4"/>
  <c r="E1760" i="4"/>
  <c r="E1787" i="4"/>
  <c r="E1812" i="4"/>
  <c r="E1839" i="4"/>
  <c r="E1863" i="4"/>
  <c r="E1888" i="4"/>
  <c r="E1911" i="4"/>
  <c r="E1936" i="4"/>
  <c r="E1957" i="4"/>
  <c r="E1982" i="4"/>
  <c r="E2005" i="4"/>
  <c r="E2030" i="4"/>
  <c r="E2051" i="4"/>
  <c r="E2076" i="4"/>
  <c r="E2099" i="4"/>
  <c r="E2124" i="4"/>
  <c r="E2147" i="4"/>
  <c r="E2172" i="4"/>
  <c r="E2193" i="4"/>
  <c r="E2218" i="4"/>
  <c r="E2241" i="4"/>
  <c r="E2266" i="4"/>
  <c r="E2286" i="4"/>
  <c r="E2306" i="4"/>
  <c r="E2329" i="4"/>
  <c r="E2349" i="4"/>
  <c r="E2370" i="4"/>
  <c r="E2390" i="4"/>
  <c r="E2412" i="4"/>
  <c r="E2431" i="4"/>
  <c r="E2454" i="4"/>
  <c r="E2475" i="4"/>
  <c r="E2494" i="4"/>
  <c r="E2516" i="4"/>
  <c r="E2532" i="4"/>
  <c r="E2548" i="4"/>
  <c r="E2563" i="4"/>
  <c r="E2580" i="4"/>
  <c r="E2596" i="4"/>
  <c r="E2611" i="4"/>
  <c r="E2626" i="4"/>
  <c r="E2641" i="4"/>
  <c r="E2659" i="4"/>
  <c r="E2674" i="4"/>
  <c r="E2689" i="4"/>
  <c r="E2705" i="4"/>
  <c r="E2720" i="4"/>
  <c r="E2737" i="4"/>
  <c r="E2753" i="4"/>
  <c r="E2768" i="4"/>
  <c r="E2783" i="4"/>
  <c r="E2797" i="4"/>
  <c r="E2813" i="4"/>
  <c r="E2827" i="4"/>
  <c r="E2841" i="4"/>
  <c r="E2855" i="4"/>
  <c r="E2869" i="4"/>
  <c r="E2885" i="4"/>
  <c r="E2899" i="4"/>
  <c r="E2913" i="4"/>
  <c r="E2927" i="4"/>
  <c r="E2941" i="4"/>
  <c r="E2957" i="4"/>
  <c r="E2971" i="4"/>
  <c r="E2985" i="4"/>
  <c r="E2999" i="4"/>
  <c r="E3013" i="4"/>
  <c r="E3029" i="4"/>
  <c r="E3043" i="4"/>
  <c r="E3057" i="4"/>
  <c r="E3071" i="4"/>
  <c r="E3085" i="4"/>
  <c r="E3101" i="4"/>
  <c r="E3115" i="4"/>
  <c r="E3129" i="4"/>
  <c r="E3143" i="4"/>
  <c r="E3157" i="4"/>
  <c r="E3173" i="4"/>
  <c r="E3187" i="4"/>
  <c r="E3201" i="4"/>
  <c r="E3215" i="4"/>
  <c r="E3229" i="4"/>
  <c r="E3245" i="4"/>
  <c r="E3259" i="4"/>
  <c r="E3272" i="4"/>
  <c r="E3285" i="4"/>
  <c r="E3298" i="4"/>
  <c r="E3311" i="4"/>
  <c r="E3324" i="4"/>
  <c r="E3337" i="4"/>
  <c r="E3351" i="4"/>
  <c r="E3364" i="4"/>
  <c r="E3377" i="4"/>
  <c r="E3390" i="4"/>
  <c r="E3403" i="4"/>
  <c r="E3416" i="4"/>
  <c r="E3428" i="4"/>
  <c r="E3440" i="4"/>
  <c r="E3452" i="4"/>
  <c r="E3464" i="4"/>
  <c r="E3476" i="4"/>
  <c r="E3488" i="4"/>
  <c r="E3500" i="4"/>
  <c r="E3512" i="4"/>
  <c r="E3524" i="4"/>
  <c r="E3536" i="4"/>
  <c r="E3548" i="4"/>
  <c r="E3560" i="4"/>
  <c r="E3572" i="4"/>
  <c r="E3584" i="4"/>
  <c r="E3596" i="4"/>
  <c r="E3608" i="4"/>
  <c r="E3620" i="4"/>
  <c r="E3632" i="4"/>
  <c r="E3644" i="4"/>
  <c r="E3656" i="4"/>
  <c r="E3668" i="4"/>
  <c r="E3680" i="4"/>
  <c r="E3692" i="4"/>
  <c r="E3704" i="4"/>
  <c r="E3716" i="4"/>
  <c r="E3728" i="4"/>
  <c r="E3740" i="4"/>
  <c r="E3752" i="4"/>
  <c r="E3764" i="4"/>
  <c r="E3776" i="4"/>
  <c r="E3788" i="4"/>
  <c r="E3800" i="4"/>
  <c r="E3812" i="4"/>
  <c r="E3824" i="4"/>
  <c r="E3836" i="4"/>
  <c r="E3848" i="4"/>
  <c r="E3860" i="4"/>
  <c r="E3872" i="4"/>
  <c r="E3884" i="4"/>
  <c r="E96" i="4"/>
  <c r="E166" i="4"/>
  <c r="E259" i="4"/>
  <c r="E323" i="4"/>
  <c r="E399" i="4"/>
  <c r="E463" i="4"/>
  <c r="E543" i="4"/>
  <c r="E607" i="4"/>
  <c r="E681" i="4"/>
  <c r="E744" i="4"/>
  <c r="E824" i="4"/>
  <c r="E880" i="4"/>
  <c r="E946" i="4"/>
  <c r="E998" i="4"/>
  <c r="E1060" i="4"/>
  <c r="E1104" i="4"/>
  <c r="E1153" i="4"/>
  <c r="E1196" i="4"/>
  <c r="E1247" i="4"/>
  <c r="E1286" i="4"/>
  <c r="E1328" i="4"/>
  <c r="E1359" i="4"/>
  <c r="E1401" i="4"/>
  <c r="E1432" i="4"/>
  <c r="E1472" i="4"/>
  <c r="E1500" i="4"/>
  <c r="E1534" i="4"/>
  <c r="E1560" i="4"/>
  <c r="E1592" i="4"/>
  <c r="E1616" i="4"/>
  <c r="E1644" i="4"/>
  <c r="E1668" i="4"/>
  <c r="E1696" i="4"/>
  <c r="E1720" i="4"/>
  <c r="E1749" i="4"/>
  <c r="E1773" i="4"/>
  <c r="E1801" i="4"/>
  <c r="E1825" i="4"/>
  <c r="E1854" i="4"/>
  <c r="E1875" i="4"/>
  <c r="E1902" i="4"/>
  <c r="E1923" i="4"/>
  <c r="E1950" i="4"/>
  <c r="E1969" i="4"/>
  <c r="E1995" i="4"/>
  <c r="E2017" i="4"/>
  <c r="E2043" i="4"/>
  <c r="E2063" i="4"/>
  <c r="E2089" i="4"/>
  <c r="E2111" i="4"/>
  <c r="E2137" i="4"/>
  <c r="E2159" i="4"/>
  <c r="E2185" i="4"/>
  <c r="E2205" i="4"/>
  <c r="E2231" i="4"/>
  <c r="E2253" i="4"/>
  <c r="E2274" i="4"/>
  <c r="E2296" i="4"/>
  <c r="E2318" i="4"/>
  <c r="E2337" i="4"/>
  <c r="E2360" i="4"/>
  <c r="E2382" i="4"/>
  <c r="E2400" i="4"/>
  <c r="E2423" i="4"/>
  <c r="E2443" i="4"/>
  <c r="E2463" i="4"/>
  <c r="E2486" i="4"/>
  <c r="E2506" i="4"/>
  <c r="E2524" i="4"/>
  <c r="E2541" i="4"/>
  <c r="E2556" i="4"/>
  <c r="E2572" i="4"/>
  <c r="E2587" i="4"/>
  <c r="E2602" i="4"/>
  <c r="E2620" i="4"/>
  <c r="E2635" i="4"/>
  <c r="E2650" i="4"/>
  <c r="E2665" i="4"/>
  <c r="E2681" i="4"/>
  <c r="E2698" i="4"/>
  <c r="E2713" i="4"/>
  <c r="E2729" i="4"/>
  <c r="E2744" i="4"/>
  <c r="E2759" i="4"/>
  <c r="E2777" i="4"/>
  <c r="E2791" i="4"/>
  <c r="E2805" i="4"/>
  <c r="E2819" i="4"/>
  <c r="E2833" i="4"/>
  <c r="E60" i="4"/>
  <c r="E165" i="4"/>
  <c r="E291" i="4"/>
  <c r="E385" i="4"/>
  <c r="E511" i="4"/>
  <c r="E604" i="4"/>
  <c r="E715" i="4"/>
  <c r="E806" i="4"/>
  <c r="E917" i="4"/>
  <c r="E997" i="4"/>
  <c r="E1067" i="4"/>
  <c r="E1133" i="4"/>
  <c r="E1195" i="4"/>
  <c r="E1255" i="4"/>
  <c r="E1311" i="4"/>
  <c r="E1358" i="4"/>
  <c r="E1406" i="4"/>
  <c r="E1455" i="4"/>
  <c r="E1499" i="4"/>
  <c r="E1538" i="4"/>
  <c r="E1579" i="4"/>
  <c r="E1614" i="4"/>
  <c r="E1650" i="4"/>
  <c r="E1684" i="4"/>
  <c r="E1718" i="4"/>
  <c r="E1754" i="4"/>
  <c r="E1789" i="4"/>
  <c r="E1823" i="4"/>
  <c r="E1859" i="4"/>
  <c r="E1891" i="4"/>
  <c r="E1920" i="4"/>
  <c r="E1953" i="4"/>
  <c r="E1984" i="4"/>
  <c r="E2016" i="4"/>
  <c r="E2047" i="4"/>
  <c r="E2080" i="4"/>
  <c r="E2110" i="4"/>
  <c r="E2140" i="4"/>
  <c r="E2174" i="4"/>
  <c r="E2204" i="4"/>
  <c r="E2234" i="4"/>
  <c r="E2268" i="4"/>
  <c r="E2295" i="4"/>
  <c r="E2322" i="4"/>
  <c r="E2351" i="4"/>
  <c r="E2376" i="4"/>
  <c r="E2403" i="4"/>
  <c r="E2427" i="4"/>
  <c r="E2452" i="4"/>
  <c r="E2478" i="4"/>
  <c r="E61" i="4"/>
  <c r="E181" i="4"/>
  <c r="E303" i="4"/>
  <c r="E409" i="4"/>
  <c r="E512" i="4"/>
  <c r="E614" i="4"/>
  <c r="E732" i="4"/>
  <c r="E825" i="4"/>
  <c r="E919" i="4"/>
  <c r="E1011" i="4"/>
  <c r="E1077" i="4"/>
  <c r="E1144" i="4"/>
  <c r="E1204" i="4"/>
  <c r="E1266" i="4"/>
  <c r="E1318" i="4"/>
  <c r="E1366" i="4"/>
  <c r="E1414" i="4"/>
  <c r="E1462" i="4"/>
  <c r="E1506" i="4"/>
  <c r="E1545" i="4"/>
  <c r="E1584" i="4"/>
  <c r="E1618" i="4"/>
  <c r="E1653" i="4"/>
  <c r="E1689" i="4"/>
  <c r="E1723" i="4"/>
  <c r="E1758" i="4"/>
  <c r="E1794" i="4"/>
  <c r="E1827" i="4"/>
  <c r="E1862" i="4"/>
  <c r="E1893" i="4"/>
  <c r="E1926" i="4"/>
  <c r="E1956" i="4"/>
  <c r="E1989" i="4"/>
  <c r="E2019" i="4"/>
  <c r="E2050" i="4"/>
  <c r="E2083" i="4"/>
  <c r="E2113" i="4"/>
  <c r="E2146" i="4"/>
  <c r="E2176" i="4"/>
  <c r="E2207" i="4"/>
  <c r="E2240" i="4"/>
  <c r="E2270" i="4"/>
  <c r="E2298" i="4"/>
  <c r="E2326" i="4"/>
  <c r="E2352" i="4"/>
  <c r="E2377" i="4"/>
  <c r="E2404" i="4"/>
  <c r="E2428" i="4"/>
  <c r="E2455" i="4"/>
  <c r="E2479" i="4"/>
  <c r="E2504" i="4"/>
  <c r="E2528" i="4"/>
  <c r="E2545" i="4"/>
  <c r="E2566" i="4"/>
  <c r="E2584" i="4"/>
  <c r="E2601" i="4"/>
  <c r="E2622" i="4"/>
  <c r="E2639" i="4"/>
  <c r="E2660" i="4"/>
  <c r="E2677" i="4"/>
  <c r="E2697" i="4"/>
  <c r="E2716" i="4"/>
  <c r="E2733" i="4"/>
  <c r="E2754" i="4"/>
  <c r="E2771" i="4"/>
  <c r="E2790" i="4"/>
  <c r="E2807" i="4"/>
  <c r="E2825" i="4"/>
  <c r="E2842" i="4"/>
  <c r="E2857" i="4"/>
  <c r="E2874" i="4"/>
  <c r="E2889" i="4"/>
  <c r="E2904" i="4"/>
  <c r="E2921" i="4"/>
  <c r="E2936" i="4"/>
  <c r="E2951" i="4"/>
  <c r="E2968" i="4"/>
  <c r="E2983" i="4"/>
  <c r="E2998" i="4"/>
  <c r="E3016" i="4"/>
  <c r="E3031" i="4"/>
  <c r="E3046" i="4"/>
  <c r="E3061" i="4"/>
  <c r="E3078" i="4"/>
  <c r="E3093" i="4"/>
  <c r="E3108" i="4"/>
  <c r="E3125" i="4"/>
  <c r="E3140" i="4"/>
  <c r="E3155" i="4"/>
  <c r="E3172" i="4"/>
  <c r="E3188" i="4"/>
  <c r="E3203" i="4"/>
  <c r="E3220" i="4"/>
  <c r="E3235" i="4"/>
  <c r="E3250" i="4"/>
  <c r="E3265" i="4"/>
  <c r="E3280" i="4"/>
  <c r="E3294" i="4"/>
  <c r="E3308" i="4"/>
  <c r="E3322" i="4"/>
  <c r="E3336" i="4"/>
  <c r="E3352" i="4"/>
  <c r="E3366" i="4"/>
  <c r="E3380" i="4"/>
  <c r="E3394" i="4"/>
  <c r="E3408" i="4"/>
  <c r="E3422" i="4"/>
  <c r="E3435" i="4"/>
  <c r="E3448" i="4"/>
  <c r="E3461" i="4"/>
  <c r="E3474" i="4"/>
  <c r="E3487" i="4"/>
  <c r="E3501" i="4"/>
  <c r="E3514" i="4"/>
  <c r="E3527" i="4"/>
  <c r="E3540" i="4"/>
  <c r="E3553" i="4"/>
  <c r="E3566" i="4"/>
  <c r="E3579" i="4"/>
  <c r="E3592" i="4"/>
  <c r="E3605" i="4"/>
  <c r="E3618" i="4"/>
  <c r="E3631" i="4"/>
  <c r="E3645" i="4"/>
  <c r="E3658" i="4"/>
  <c r="E3671" i="4"/>
  <c r="E3684" i="4"/>
  <c r="E3697" i="4"/>
  <c r="E3710" i="4"/>
  <c r="E3723" i="4"/>
  <c r="E3736" i="4"/>
  <c r="E3749" i="4"/>
  <c r="E3762" i="4"/>
  <c r="E3775" i="4"/>
  <c r="E3789" i="4"/>
  <c r="E3802" i="4"/>
  <c r="E3815" i="4"/>
  <c r="E3828" i="4"/>
  <c r="E3841" i="4"/>
  <c r="E3854" i="4"/>
  <c r="E3867" i="4"/>
  <c r="E3880" i="4"/>
  <c r="E3893" i="4"/>
  <c r="E3905" i="4"/>
  <c r="E3917" i="4"/>
  <c r="E3929" i="4"/>
  <c r="E3941" i="4"/>
  <c r="E3953" i="4"/>
  <c r="E3965" i="4"/>
  <c r="E3977" i="4"/>
  <c r="E3989" i="4"/>
  <c r="E4001" i="4"/>
  <c r="E4013" i="4"/>
  <c r="E4025" i="4"/>
  <c r="E4037" i="4"/>
  <c r="E4049" i="4"/>
  <c r="E4061" i="4"/>
  <c r="E4073" i="4"/>
  <c r="E82" i="4"/>
  <c r="E189" i="4"/>
  <c r="E316" i="4"/>
  <c r="E417" i="4"/>
  <c r="E525" i="4"/>
  <c r="E619" i="4"/>
  <c r="E741" i="4"/>
  <c r="E836" i="4"/>
  <c r="E933" i="4"/>
  <c r="E1013" i="4"/>
  <c r="E1091" i="4"/>
  <c r="E1146" i="4"/>
  <c r="E1208" i="4"/>
  <c r="E1274" i="4"/>
  <c r="E1321" i="4"/>
  <c r="E1369" i="4"/>
  <c r="E1424" i="4"/>
  <c r="E1465" i="4"/>
  <c r="E1508" i="4"/>
  <c r="E1552" i="4"/>
  <c r="E1586" i="4"/>
  <c r="E1622" i="4"/>
  <c r="E1663" i="4"/>
  <c r="E1691" i="4"/>
  <c r="E1727" i="4"/>
  <c r="E1767" i="4"/>
  <c r="E1796" i="4"/>
  <c r="E1832" i="4"/>
  <c r="E1871" i="4"/>
  <c r="E1897" i="4"/>
  <c r="E1928" i="4"/>
  <c r="E1965" i="4"/>
  <c r="E1991" i="4"/>
  <c r="E2022" i="4"/>
  <c r="E2059" i="4"/>
  <c r="E2085" i="4"/>
  <c r="E2115" i="4"/>
  <c r="E2152" i="4"/>
  <c r="E2179" i="4"/>
  <c r="E2211" i="4"/>
  <c r="E2246" i="4"/>
  <c r="E2272" i="4"/>
  <c r="E2303" i="4"/>
  <c r="E2331" i="4"/>
  <c r="E2359" i="4"/>
  <c r="E2384" i="4"/>
  <c r="E2409" i="4"/>
  <c r="E2436" i="4"/>
  <c r="E2460" i="4"/>
  <c r="E2483" i="4"/>
  <c r="E2508" i="4"/>
  <c r="E2530" i="4"/>
  <c r="E2549" i="4"/>
  <c r="E2568" i="4"/>
  <c r="E2586" i="4"/>
  <c r="E2606" i="4"/>
  <c r="E2624" i="4"/>
  <c r="E2645" i="4"/>
  <c r="E2662" i="4"/>
  <c r="E2680" i="4"/>
  <c r="E2700" i="4"/>
  <c r="E2718" i="4"/>
  <c r="E2738" i="4"/>
  <c r="E2756" i="4"/>
  <c r="E2776" i="4"/>
  <c r="E2793" i="4"/>
  <c r="E2809" i="4"/>
  <c r="E2828" i="4"/>
  <c r="E2844" i="4"/>
  <c r="E2861" i="4"/>
  <c r="E2876" i="4"/>
  <c r="E2891" i="4"/>
  <c r="E2908" i="4"/>
  <c r="E2923" i="4"/>
  <c r="E2938" i="4"/>
  <c r="E2953" i="4"/>
  <c r="E2970" i="4"/>
  <c r="E2986" i="4"/>
  <c r="E3001" i="4"/>
  <c r="E3018" i="4"/>
  <c r="E3033" i="4"/>
  <c r="E3048" i="4"/>
  <c r="E3065" i="4"/>
  <c r="E3080" i="4"/>
  <c r="E3095" i="4"/>
  <c r="E3112" i="4"/>
  <c r="E3127" i="4"/>
  <c r="E3142" i="4"/>
  <c r="E3160" i="4"/>
  <c r="E3175" i="4"/>
  <c r="E3190" i="4"/>
  <c r="E3205" i="4"/>
  <c r="E3222" i="4"/>
  <c r="E3237" i="4"/>
  <c r="E3252" i="4"/>
  <c r="E3268" i="4"/>
  <c r="E3282" i="4"/>
  <c r="E3296" i="4"/>
  <c r="E3310" i="4"/>
  <c r="E3325" i="4"/>
  <c r="E3340" i="4"/>
  <c r="E3354" i="4"/>
  <c r="E3368" i="4"/>
  <c r="E3382" i="4"/>
  <c r="E3396" i="4"/>
  <c r="E3411" i="4"/>
  <c r="E3424" i="4"/>
  <c r="E3437" i="4"/>
  <c r="E3450" i="4"/>
  <c r="E3463" i="4"/>
  <c r="E3477" i="4"/>
  <c r="E3490" i="4"/>
  <c r="E3503" i="4"/>
  <c r="E3516" i="4"/>
  <c r="E3529" i="4"/>
  <c r="E3542" i="4"/>
  <c r="E3555" i="4"/>
  <c r="E3568" i="4"/>
  <c r="E3581" i="4"/>
  <c r="E3594" i="4"/>
  <c r="E3607" i="4"/>
  <c r="E3621" i="4"/>
  <c r="E3634" i="4"/>
  <c r="E3647" i="4"/>
  <c r="E3660" i="4"/>
  <c r="E3673" i="4"/>
  <c r="E3686" i="4"/>
  <c r="E3699" i="4"/>
  <c r="E3712" i="4"/>
  <c r="E3725" i="4"/>
  <c r="E3738" i="4"/>
  <c r="E3751" i="4"/>
  <c r="E3765" i="4"/>
  <c r="E3778" i="4"/>
  <c r="E3791" i="4"/>
  <c r="E3804" i="4"/>
  <c r="E3817" i="4"/>
  <c r="E3830" i="4"/>
  <c r="E3843" i="4"/>
  <c r="E3856" i="4"/>
  <c r="E3869" i="4"/>
  <c r="E3882" i="4"/>
  <c r="E3895" i="4"/>
  <c r="E3907" i="4"/>
  <c r="E3919" i="4"/>
  <c r="E3931" i="4"/>
  <c r="E3943" i="4"/>
  <c r="E3955" i="4"/>
  <c r="E3967" i="4"/>
  <c r="E3979" i="4"/>
  <c r="E3991" i="4"/>
  <c r="E4003" i="4"/>
  <c r="E4015" i="4"/>
  <c r="E4027" i="4"/>
  <c r="E4039" i="4"/>
  <c r="E4051" i="4"/>
  <c r="E4063" i="4"/>
  <c r="E4075" i="4"/>
  <c r="E4087" i="4"/>
  <c r="E4099" i="4"/>
  <c r="E4111" i="4"/>
  <c r="E4123" i="4"/>
  <c r="E4135" i="4"/>
  <c r="E4147" i="4"/>
  <c r="E4159" i="4"/>
  <c r="E4171" i="4"/>
  <c r="E4183" i="4"/>
  <c r="E4195" i="4"/>
  <c r="E4207" i="4"/>
  <c r="E4219" i="4"/>
  <c r="E132" i="4"/>
  <c r="E238" i="4"/>
  <c r="E363" i="4"/>
  <c r="E460" i="4"/>
  <c r="E574" i="4"/>
  <c r="E670" i="4"/>
  <c r="E793" i="4"/>
  <c r="E879" i="4"/>
  <c r="E971" i="4"/>
  <c r="E1046" i="4"/>
  <c r="E1109" i="4"/>
  <c r="E1176" i="4"/>
  <c r="E1234" i="4"/>
  <c r="E1293" i="4"/>
  <c r="E1343" i="4"/>
  <c r="E1390" i="4"/>
  <c r="E1438" i="4"/>
  <c r="E1487" i="4"/>
  <c r="E1525" i="4"/>
  <c r="E1564" i="4"/>
  <c r="E1604" i="4"/>
  <c r="E1638" i="4"/>
  <c r="E1671" i="4"/>
  <c r="E1708" i="4"/>
  <c r="E1742" i="4"/>
  <c r="E1776" i="4"/>
  <c r="E1813" i="4"/>
  <c r="E1847" i="4"/>
  <c r="E1879" i="4"/>
  <c r="E1912" i="4"/>
  <c r="E1942" i="4"/>
  <c r="E1972" i="4"/>
  <c r="E2006" i="4"/>
  <c r="E2036" i="4"/>
  <c r="E2068" i="4"/>
  <c r="E2100" i="4"/>
  <c r="E2130" i="4"/>
  <c r="E2162" i="4"/>
  <c r="E2194" i="4"/>
  <c r="E2226" i="4"/>
  <c r="E2256" i="4"/>
  <c r="E2287" i="4"/>
  <c r="E2313" i="4"/>
  <c r="E2343" i="4"/>
  <c r="E2368" i="4"/>
  <c r="E2395" i="4"/>
  <c r="E2421" i="4"/>
  <c r="E2444" i="4"/>
  <c r="E2469" i="4"/>
  <c r="E2493" i="4"/>
  <c r="E2518" i="4"/>
  <c r="E2537" i="4"/>
  <c r="E2557" i="4"/>
  <c r="E2575" i="4"/>
  <c r="E2594" i="4"/>
  <c r="E2613" i="4"/>
  <c r="E2633" i="4"/>
  <c r="E2651" i="4"/>
  <c r="E2671" i="4"/>
  <c r="E2688" i="4"/>
  <c r="E2707" i="4"/>
  <c r="E2726" i="4"/>
  <c r="E2745" i="4"/>
  <c r="E2765" i="4"/>
  <c r="E2782" i="4"/>
  <c r="E2801" i="4"/>
  <c r="E2817" i="4"/>
  <c r="E2836" i="4"/>
  <c r="E2851" i="4"/>
  <c r="E2866" i="4"/>
  <c r="E2881" i="4"/>
  <c r="E2898" i="4"/>
  <c r="E2914" i="4"/>
  <c r="E2929" i="4"/>
  <c r="E2946" i="4"/>
  <c r="E2961" i="4"/>
  <c r="E2976" i="4"/>
  <c r="E2993" i="4"/>
  <c r="E3008" i="4"/>
  <c r="E3023" i="4"/>
  <c r="E3040" i="4"/>
  <c r="E3055" i="4"/>
  <c r="E3070" i="4"/>
  <c r="E3088" i="4"/>
  <c r="E3103" i="4"/>
  <c r="E3118" i="4"/>
  <c r="E3133" i="4"/>
  <c r="E3150" i="4"/>
  <c r="E3165" i="4"/>
  <c r="E3180" i="4"/>
  <c r="E3197" i="4"/>
  <c r="E3212" i="4"/>
  <c r="E3227" i="4"/>
  <c r="E3244" i="4"/>
  <c r="E3260" i="4"/>
  <c r="E3274" i="4"/>
  <c r="E3288" i="4"/>
  <c r="E3303" i="4"/>
  <c r="E3317" i="4"/>
  <c r="E3331" i="4"/>
  <c r="E81" i="4"/>
  <c r="E237" i="4"/>
  <c r="E416" i="4"/>
  <c r="E553" i="4"/>
  <c r="E735" i="4"/>
  <c r="E877" i="4"/>
  <c r="E1012" i="4"/>
  <c r="E1108" i="4"/>
  <c r="E1207" i="4"/>
  <c r="E1292" i="4"/>
  <c r="E1367" i="4"/>
  <c r="E1437" i="4"/>
  <c r="E1507" i="4"/>
  <c r="E1563" i="4"/>
  <c r="E1619" i="4"/>
  <c r="E1670" i="4"/>
  <c r="E1724" i="4"/>
  <c r="E1775" i="4"/>
  <c r="E1828" i="4"/>
  <c r="E1878" i="4"/>
  <c r="E1927" i="4"/>
  <c r="E1971" i="4"/>
  <c r="E2020" i="4"/>
  <c r="E2067" i="4"/>
  <c r="E2114" i="4"/>
  <c r="E2161" i="4"/>
  <c r="E2208" i="4"/>
  <c r="E2255" i="4"/>
  <c r="E2299" i="4"/>
  <c r="E2342" i="4"/>
  <c r="E2383" i="4"/>
  <c r="E2415" i="4"/>
  <c r="E2456" i="4"/>
  <c r="E2492" i="4"/>
  <c r="E2522" i="4"/>
  <c r="E2550" i="4"/>
  <c r="E2574" i="4"/>
  <c r="E2599" i="4"/>
  <c r="E2625" i="4"/>
  <c r="E2649" i="4"/>
  <c r="E2675" i="4"/>
  <c r="E2701" i="4"/>
  <c r="E2725" i="4"/>
  <c r="E2750" i="4"/>
  <c r="E2778" i="4"/>
  <c r="E2800" i="4"/>
  <c r="E2821" i="4"/>
  <c r="E2845" i="4"/>
  <c r="E2865" i="4"/>
  <c r="E2887" i="4"/>
  <c r="E2909" i="4"/>
  <c r="E2928" i="4"/>
  <c r="E2949" i="4"/>
  <c r="E2972" i="4"/>
  <c r="E2992" i="4"/>
  <c r="E3011" i="4"/>
  <c r="E3034" i="4"/>
  <c r="E3054" i="4"/>
  <c r="E3076" i="4"/>
  <c r="E3096" i="4"/>
  <c r="E3117" i="4"/>
  <c r="E3138" i="4"/>
  <c r="E3161" i="4"/>
  <c r="E3179" i="4"/>
  <c r="E3200" i="4"/>
  <c r="E3223" i="4"/>
  <c r="E3241" i="4"/>
  <c r="E3263" i="4"/>
  <c r="E3283" i="4"/>
  <c r="E3301" i="4"/>
  <c r="E3320" i="4"/>
  <c r="E3341" i="4"/>
  <c r="E3357" i="4"/>
  <c r="E3373" i="4"/>
  <c r="E3391" i="4"/>
  <c r="E3407" i="4"/>
  <c r="E3425" i="4"/>
  <c r="E3441" i="4"/>
  <c r="E3456" i="4"/>
  <c r="E3471" i="4"/>
  <c r="E3486" i="4"/>
  <c r="E3504" i="4"/>
  <c r="E3519" i="4"/>
  <c r="E3534" i="4"/>
  <c r="E3550" i="4"/>
  <c r="E3565" i="4"/>
  <c r="E3582" i="4"/>
  <c r="E3598" i="4"/>
  <c r="E3613" i="4"/>
  <c r="E3628" i="4"/>
  <c r="E3643" i="4"/>
  <c r="E3661" i="4"/>
  <c r="E3676" i="4"/>
  <c r="E3691" i="4"/>
  <c r="E3707" i="4"/>
  <c r="E3722" i="4"/>
  <c r="E3739" i="4"/>
  <c r="E3755" i="4"/>
  <c r="E3770" i="4"/>
  <c r="E3785" i="4"/>
  <c r="E3801" i="4"/>
  <c r="E3818" i="4"/>
  <c r="E3833" i="4"/>
  <c r="E3849" i="4"/>
  <c r="E3864" i="4"/>
  <c r="E84" i="4"/>
  <c r="E260" i="4"/>
  <c r="E430" i="4"/>
  <c r="E588" i="4"/>
  <c r="E742" i="4"/>
  <c r="E889" i="4"/>
  <c r="E1032" i="4"/>
  <c r="E1110" i="4"/>
  <c r="E1222" i="4"/>
  <c r="E1294" i="4"/>
  <c r="E1381" i="4"/>
  <c r="E1439" i="4"/>
  <c r="E1518" i="4"/>
  <c r="E1566" i="4"/>
  <c r="E1629" i="4"/>
  <c r="E1675" i="4"/>
  <c r="E1734" i="4"/>
  <c r="E1779" i="4"/>
  <c r="E1838" i="4"/>
  <c r="E1880" i="4"/>
  <c r="E1933" i="4"/>
  <c r="E1976" i="4"/>
  <c r="E2029" i="4"/>
  <c r="E2070" i="4"/>
  <c r="E2123" i="4"/>
  <c r="E2163" i="4"/>
  <c r="E2217" i="4"/>
  <c r="E2257" i="4"/>
  <c r="E2305" i="4"/>
  <c r="E2344" i="4"/>
  <c r="E2385" i="4"/>
  <c r="E2422" i="4"/>
  <c r="E2461" i="4"/>
  <c r="E2499" i="4"/>
  <c r="E2527" i="4"/>
  <c r="E2553" i="4"/>
  <c r="E2576" i="4"/>
  <c r="E2600" i="4"/>
  <c r="E2627" i="4"/>
  <c r="E2652" i="4"/>
  <c r="E2676" i="4"/>
  <c r="E2702" i="4"/>
  <c r="E2728" i="4"/>
  <c r="E2752" i="4"/>
  <c r="E2779" i="4"/>
  <c r="E2802" i="4"/>
  <c r="E2824" i="4"/>
  <c r="E2848" i="4"/>
  <c r="E2867" i="4"/>
  <c r="E2888" i="4"/>
  <c r="E2910" i="4"/>
  <c r="E2932" i="4"/>
  <c r="E2950" i="4"/>
  <c r="E2973" i="4"/>
  <c r="E2994" i="4"/>
  <c r="E3012" i="4"/>
  <c r="E3035" i="4"/>
  <c r="E3056" i="4"/>
  <c r="E3077" i="4"/>
  <c r="E3097" i="4"/>
  <c r="E3119" i="4"/>
  <c r="E3139" i="4"/>
  <c r="E3162" i="4"/>
  <c r="E3181" i="4"/>
  <c r="E3202" i="4"/>
  <c r="E3224" i="4"/>
  <c r="E3246" i="4"/>
  <c r="E3264" i="4"/>
  <c r="E3284" i="4"/>
  <c r="E3304" i="4"/>
  <c r="E3321" i="4"/>
  <c r="E3342" i="4"/>
  <c r="E3358" i="4"/>
  <c r="E3375" i="4"/>
  <c r="E3392" i="4"/>
  <c r="E3409" i="4"/>
  <c r="E3426" i="4"/>
  <c r="E3442" i="4"/>
  <c r="E3457" i="4"/>
  <c r="E3472" i="4"/>
  <c r="E3489" i="4"/>
  <c r="E3505" i="4"/>
  <c r="E3520" i="4"/>
  <c r="E3535" i="4"/>
  <c r="E3551" i="4"/>
  <c r="E3567" i="4"/>
  <c r="E3583" i="4"/>
  <c r="E3599" i="4"/>
  <c r="E3614" i="4"/>
  <c r="E3629" i="4"/>
  <c r="E3646" i="4"/>
  <c r="E3662" i="4"/>
  <c r="E3677" i="4"/>
  <c r="E3693" i="4"/>
  <c r="E3708" i="4"/>
  <c r="E3724" i="4"/>
  <c r="E3741" i="4"/>
  <c r="E3756" i="4"/>
  <c r="E3771" i="4"/>
  <c r="E3786" i="4"/>
  <c r="E3803" i="4"/>
  <c r="E3819" i="4"/>
  <c r="E3834" i="4"/>
  <c r="E3850" i="4"/>
  <c r="E3865" i="4"/>
  <c r="E3881" i="4"/>
  <c r="E3897" i="4"/>
  <c r="E3911" i="4"/>
  <c r="E3925" i="4"/>
  <c r="E3939" i="4"/>
  <c r="E3954" i="4"/>
  <c r="E3969" i="4"/>
  <c r="E3983" i="4"/>
  <c r="E3997" i="4"/>
  <c r="E4011" i="4"/>
  <c r="E4026" i="4"/>
  <c r="E4041" i="4"/>
  <c r="E4055" i="4"/>
  <c r="E4069" i="4"/>
  <c r="E4083" i="4"/>
  <c r="E4096" i="4"/>
  <c r="E4109" i="4"/>
  <c r="E4122" i="4"/>
  <c r="E4136" i="4"/>
  <c r="E4149" i="4"/>
  <c r="E4162" i="4"/>
  <c r="E4175" i="4"/>
  <c r="E4188" i="4"/>
  <c r="E4201" i="4"/>
  <c r="E4214" i="4"/>
  <c r="E4227" i="4"/>
  <c r="E4239" i="4"/>
  <c r="E4251" i="4"/>
  <c r="E4263" i="4"/>
  <c r="E4275" i="4"/>
  <c r="E4287" i="4"/>
  <c r="E4299" i="4"/>
  <c r="E4311" i="4"/>
  <c r="E4323" i="4"/>
  <c r="E4335" i="4"/>
  <c r="E4347" i="4"/>
  <c r="E4359" i="4"/>
  <c r="E4371" i="4"/>
  <c r="E4383" i="4"/>
  <c r="E4395" i="4"/>
  <c r="E4407" i="4"/>
  <c r="E4419" i="4"/>
  <c r="E4431" i="4"/>
  <c r="E4443" i="4"/>
  <c r="E4455" i="4"/>
  <c r="E4467" i="4"/>
  <c r="E4479" i="4"/>
  <c r="E4491" i="4"/>
  <c r="E4503" i="4"/>
  <c r="E4515" i="4"/>
  <c r="E4527" i="4"/>
  <c r="E4539" i="4"/>
  <c r="E4551" i="4"/>
  <c r="E4563" i="4"/>
  <c r="E4575" i="4"/>
  <c r="E4587" i="4"/>
  <c r="E4599" i="4"/>
  <c r="E4611" i="4"/>
  <c r="E4623" i="4"/>
  <c r="E4635" i="4"/>
  <c r="E4647" i="4"/>
  <c r="E4659" i="4"/>
  <c r="E4671" i="4"/>
  <c r="E4683" i="4"/>
  <c r="E4695" i="4"/>
  <c r="E4707" i="4"/>
  <c r="E4719" i="4"/>
  <c r="E4731" i="4"/>
  <c r="E4743" i="4"/>
  <c r="E4755" i="4"/>
  <c r="E4767" i="4"/>
  <c r="E4779" i="4"/>
  <c r="E4791" i="4"/>
  <c r="E4803" i="4"/>
  <c r="E4815" i="4"/>
  <c r="E4827" i="4"/>
  <c r="E4839" i="4"/>
  <c r="E4851" i="4"/>
  <c r="E4863" i="4"/>
  <c r="E4875" i="4"/>
  <c r="E4887" i="4"/>
  <c r="E4899" i="4"/>
  <c r="E4911" i="4"/>
  <c r="E4923" i="4"/>
  <c r="E4935" i="4"/>
  <c r="E4947" i="4"/>
  <c r="E4959" i="4"/>
  <c r="E4971" i="4"/>
  <c r="E4983" i="4"/>
  <c r="E4995" i="4"/>
  <c r="E5007" i="4"/>
  <c r="E188" i="4"/>
  <c r="E337" i="4"/>
  <c r="E520" i="4"/>
  <c r="E669" i="4"/>
  <c r="E835" i="4"/>
  <c r="E960" i="4"/>
  <c r="E1081" i="4"/>
  <c r="E1173" i="4"/>
  <c r="E1268" i="4"/>
  <c r="E1341" i="4"/>
  <c r="E1417" i="4"/>
  <c r="E1485" i="4"/>
  <c r="E1547" i="4"/>
  <c r="E1600" i="4"/>
  <c r="E1656" i="4"/>
  <c r="E1705" i="4"/>
  <c r="E1761" i="4"/>
  <c r="E1810" i="4"/>
  <c r="E1864" i="4"/>
  <c r="E1910" i="4"/>
  <c r="E1958" i="4"/>
  <c r="E2004" i="4"/>
  <c r="E2054" i="4"/>
  <c r="E2098" i="4"/>
  <c r="E2148" i="4"/>
  <c r="E2192" i="4"/>
  <c r="E2242" i="4"/>
  <c r="E2283" i="4"/>
  <c r="E2330" i="4"/>
  <c r="E2365" i="4"/>
  <c r="E2408" i="4"/>
  <c r="E2440" i="4"/>
  <c r="E2482" i="4"/>
  <c r="E2515" i="4"/>
  <c r="E2542" i="4"/>
  <c r="E2567" i="4"/>
  <c r="E2592" i="4"/>
  <c r="E2615" i="4"/>
  <c r="E2640" i="4"/>
  <c r="E2666" i="4"/>
  <c r="E2692" i="4"/>
  <c r="E2717" i="4"/>
  <c r="E2742" i="4"/>
  <c r="E2767" i="4"/>
  <c r="E2792" i="4"/>
  <c r="E2815" i="4"/>
  <c r="E2838" i="4"/>
  <c r="E2860" i="4"/>
  <c r="E2879" i="4"/>
  <c r="E2901" i="4"/>
  <c r="E2922" i="4"/>
  <c r="E2944" i="4"/>
  <c r="E2963" i="4"/>
  <c r="E2984" i="4"/>
  <c r="E3006" i="4"/>
  <c r="E3025" i="4"/>
  <c r="E3047" i="4"/>
  <c r="E3068" i="4"/>
  <c r="E3090" i="4"/>
  <c r="E3109" i="4"/>
  <c r="E3131" i="4"/>
  <c r="E3152" i="4"/>
  <c r="E3174" i="4"/>
  <c r="E3193" i="4"/>
  <c r="E3214" i="4"/>
  <c r="E3236" i="4"/>
  <c r="E3257" i="4"/>
  <c r="E3276" i="4"/>
  <c r="E3295" i="4"/>
  <c r="E3315" i="4"/>
  <c r="E3333" i="4"/>
  <c r="E3349" i="4"/>
  <c r="E3369" i="4"/>
  <c r="E3385" i="4"/>
  <c r="E3402" i="4"/>
  <c r="E3419" i="4"/>
  <c r="E3434" i="4"/>
  <c r="E3451" i="4"/>
  <c r="E3467" i="4"/>
  <c r="E3482" i="4"/>
  <c r="E3497" i="4"/>
  <c r="E3513" i="4"/>
  <c r="E3530" i="4"/>
  <c r="E3545" i="4"/>
  <c r="E3561" i="4"/>
  <c r="E3576" i="4"/>
  <c r="E3591" i="4"/>
  <c r="E3609" i="4"/>
  <c r="E3624" i="4"/>
  <c r="E3639" i="4"/>
  <c r="E3654" i="4"/>
  <c r="E3670" i="4"/>
  <c r="E3687" i="4"/>
  <c r="E3702" i="4"/>
  <c r="E3718" i="4"/>
  <c r="E3733" i="4"/>
  <c r="E3748" i="4"/>
  <c r="E3766" i="4"/>
  <c r="E3781" i="4"/>
  <c r="E3796" i="4"/>
  <c r="E3811" i="4"/>
  <c r="E3827" i="4"/>
  <c r="E3844" i="4"/>
  <c r="E3859" i="4"/>
  <c r="E3875" i="4"/>
  <c r="E3890" i="4"/>
  <c r="E3904" i="4"/>
  <c r="E3920" i="4"/>
  <c r="E3934" i="4"/>
  <c r="E3948" i="4"/>
  <c r="E3962" i="4"/>
  <c r="E3976" i="4"/>
  <c r="E3992" i="4"/>
  <c r="E4006" i="4"/>
  <c r="E4020" i="4"/>
  <c r="E4034" i="4"/>
  <c r="E4048" i="4"/>
  <c r="E4064" i="4"/>
  <c r="E4078" i="4"/>
  <c r="E4091" i="4"/>
  <c r="E4104" i="4"/>
  <c r="E4117" i="4"/>
  <c r="E4130" i="4"/>
  <c r="E4143" i="4"/>
  <c r="E4156" i="4"/>
  <c r="E4169" i="4"/>
  <c r="E4182" i="4"/>
  <c r="E4196" i="4"/>
  <c r="E4209" i="4"/>
  <c r="E4222" i="4"/>
  <c r="E4234" i="4"/>
  <c r="E4246" i="4"/>
  <c r="E4258" i="4"/>
  <c r="E4270" i="4"/>
  <c r="E4282" i="4"/>
  <c r="E4294" i="4"/>
  <c r="E4306" i="4"/>
  <c r="E4318" i="4"/>
  <c r="E4330" i="4"/>
  <c r="E4342" i="4"/>
  <c r="E4354" i="4"/>
  <c r="E4366" i="4"/>
  <c r="E4378" i="4"/>
  <c r="E4390" i="4"/>
  <c r="E4402" i="4"/>
  <c r="E4414" i="4"/>
  <c r="E4426" i="4"/>
  <c r="E4438" i="4"/>
  <c r="E4450" i="4"/>
  <c r="E4462" i="4"/>
  <c r="E4474" i="4"/>
  <c r="E4486" i="4"/>
  <c r="E4498" i="4"/>
  <c r="E4510" i="4"/>
  <c r="E4522" i="4"/>
  <c r="E4534" i="4"/>
  <c r="E4546" i="4"/>
  <c r="E4558" i="4"/>
  <c r="E4570" i="4"/>
  <c r="E4582" i="4"/>
  <c r="E4594" i="4"/>
  <c r="E4606" i="4"/>
  <c r="E4618" i="4"/>
  <c r="E4630" i="4"/>
  <c r="E4642" i="4"/>
  <c r="E4654" i="4"/>
  <c r="E4666" i="4"/>
  <c r="E4678" i="4"/>
  <c r="E4690" i="4"/>
  <c r="E4702" i="4"/>
  <c r="E110" i="4"/>
  <c r="E321" i="4"/>
  <c r="E526" i="4"/>
  <c r="E757" i="4"/>
  <c r="E934" i="4"/>
  <c r="E1096" i="4"/>
  <c r="E1227" i="4"/>
  <c r="E1333" i="4"/>
  <c r="E1429" i="4"/>
  <c r="E1520" i="4"/>
  <c r="E1593" i="4"/>
  <c r="E1664" i="4"/>
  <c r="E1736" i="4"/>
  <c r="E1802" i="4"/>
  <c r="E1872" i="4"/>
  <c r="E1938" i="4"/>
  <c r="E1996" i="4"/>
  <c r="E2060" i="4"/>
  <c r="E2125" i="4"/>
  <c r="E2186" i="4"/>
  <c r="E2247" i="4"/>
  <c r="E2310" i="4"/>
  <c r="E2361" i="4"/>
  <c r="E2410" i="4"/>
  <c r="E2462" i="4"/>
  <c r="E2507" i="4"/>
  <c r="E2543" i="4"/>
  <c r="E2579" i="4"/>
  <c r="E2610" i="4"/>
  <c r="E2646" i="4"/>
  <c r="E2678" i="4"/>
  <c r="E2711" i="4"/>
  <c r="E2743" i="4"/>
  <c r="E2780" i="4"/>
  <c r="E2808" i="4"/>
  <c r="E2839" i="4"/>
  <c r="E2868" i="4"/>
  <c r="E2896" i="4"/>
  <c r="E2924" i="4"/>
  <c r="E2952" i="4"/>
  <c r="E2980" i="4"/>
  <c r="E3007" i="4"/>
  <c r="E3036" i="4"/>
  <c r="E3064" i="4"/>
  <c r="E3091" i="4"/>
  <c r="E3120" i="4"/>
  <c r="E3148" i="4"/>
  <c r="E3176" i="4"/>
  <c r="E3204" i="4"/>
  <c r="E3232" i="4"/>
  <c r="E3258" i="4"/>
  <c r="E3286" i="4"/>
  <c r="E3309" i="4"/>
  <c r="E3334" i="4"/>
  <c r="E3359" i="4"/>
  <c r="E3381" i="4"/>
  <c r="E3404" i="4"/>
  <c r="E3427" i="4"/>
  <c r="E3446" i="4"/>
  <c r="E3468" i="4"/>
  <c r="E3491" i="4"/>
  <c r="E3509" i="4"/>
  <c r="E3531" i="4"/>
  <c r="E3552" i="4"/>
  <c r="E3573" i="4"/>
  <c r="E3593" i="4"/>
  <c r="E3615" i="4"/>
  <c r="E3636" i="4"/>
  <c r="E3655" i="4"/>
  <c r="E3678" i="4"/>
  <c r="E3698" i="4"/>
  <c r="E3719" i="4"/>
  <c r="E3742" i="4"/>
  <c r="E3760" i="4"/>
  <c r="E3782" i="4"/>
  <c r="E3805" i="4"/>
  <c r="E3823" i="4"/>
  <c r="E3845" i="4"/>
  <c r="E3866" i="4"/>
  <c r="E3886" i="4"/>
  <c r="E3902" i="4"/>
  <c r="E3921" i="4"/>
  <c r="E3937" i="4"/>
  <c r="E3956" i="4"/>
  <c r="E3972" i="4"/>
  <c r="E3988" i="4"/>
  <c r="E4007" i="4"/>
  <c r="E4023" i="4"/>
  <c r="E4042" i="4"/>
  <c r="E4058" i="4"/>
  <c r="E4076" i="4"/>
  <c r="E4092" i="4"/>
  <c r="E4107" i="4"/>
  <c r="E4124" i="4"/>
  <c r="E4139" i="4"/>
  <c r="E4154" i="4"/>
  <c r="E4170" i="4"/>
  <c r="E4186" i="4"/>
  <c r="E4202" i="4"/>
  <c r="E4217" i="4"/>
  <c r="E4232" i="4"/>
  <c r="E4247" i="4"/>
  <c r="E4261" i="4"/>
  <c r="E4276" i="4"/>
  <c r="E4290" i="4"/>
  <c r="E4304" i="4"/>
  <c r="E4319" i="4"/>
  <c r="E4333" i="4"/>
  <c r="E4348" i="4"/>
  <c r="E4362" i="4"/>
  <c r="E4376" i="4"/>
  <c r="E4391" i="4"/>
  <c r="E4405" i="4"/>
  <c r="E4420" i="4"/>
  <c r="E4434" i="4"/>
  <c r="E4448" i="4"/>
  <c r="E4463" i="4"/>
  <c r="E4477" i="4"/>
  <c r="E4492" i="4"/>
  <c r="E4506" i="4"/>
  <c r="E4520" i="4"/>
  <c r="E4535" i="4"/>
  <c r="E4549" i="4"/>
  <c r="E4564" i="4"/>
  <c r="E4578" i="4"/>
  <c r="E4592" i="4"/>
  <c r="E4607" i="4"/>
  <c r="E4621" i="4"/>
  <c r="E4636" i="4"/>
  <c r="E4650" i="4"/>
  <c r="E4664" i="4"/>
  <c r="E4679" i="4"/>
  <c r="E4693" i="4"/>
  <c r="E4708" i="4"/>
  <c r="E4721" i="4"/>
  <c r="E4734" i="4"/>
  <c r="E4747" i="4"/>
  <c r="E4760" i="4"/>
  <c r="E4773" i="4"/>
  <c r="E4786" i="4"/>
  <c r="E4799" i="4"/>
  <c r="E4812" i="4"/>
  <c r="E4825" i="4"/>
  <c r="E4838" i="4"/>
  <c r="E4852" i="4"/>
  <c r="E4865" i="4"/>
  <c r="E4878" i="4"/>
  <c r="E4891" i="4"/>
  <c r="E4904" i="4"/>
  <c r="E4917" i="4"/>
  <c r="E4930" i="4"/>
  <c r="E4943" i="4"/>
  <c r="E4956" i="4"/>
  <c r="E4969" i="4"/>
  <c r="E4982" i="4"/>
  <c r="E4996" i="4"/>
  <c r="E5009" i="4"/>
  <c r="E111" i="4"/>
  <c r="E333" i="4"/>
  <c r="E548" i="4"/>
  <c r="E760" i="4"/>
  <c r="E955" i="4"/>
  <c r="E1100" i="4"/>
  <c r="E1228" i="4"/>
  <c r="E1334" i="4"/>
  <c r="E1430" i="4"/>
  <c r="E1521" i="4"/>
  <c r="E1596" i="4"/>
  <c r="E1665" i="4"/>
  <c r="E1737" i="4"/>
  <c r="E1806" i="4"/>
  <c r="E1873" i="4"/>
  <c r="E1939" i="4"/>
  <c r="E1998" i="4"/>
  <c r="E2061" i="4"/>
  <c r="E2126" i="4"/>
  <c r="E2187" i="4"/>
  <c r="E2251" i="4"/>
  <c r="E2311" i="4"/>
  <c r="E2362" i="4"/>
  <c r="E2413" i="4"/>
  <c r="E2467" i="4"/>
  <c r="E2509" i="4"/>
  <c r="E2544" i="4"/>
  <c r="E2581" i="4"/>
  <c r="E2612" i="4"/>
  <c r="E2647" i="4"/>
  <c r="E2684" i="4"/>
  <c r="E2712" i="4"/>
  <c r="E2746" i="4"/>
  <c r="E2781" i="4"/>
  <c r="E2812" i="4"/>
  <c r="E2840" i="4"/>
  <c r="E2872" i="4"/>
  <c r="E2897" i="4"/>
  <c r="E2925" i="4"/>
  <c r="E2956" i="4"/>
  <c r="E2981" i="4"/>
  <c r="E3009" i="4"/>
  <c r="E3037" i="4"/>
  <c r="E3066" i="4"/>
  <c r="E3092" i="4"/>
  <c r="E3121" i="4"/>
  <c r="E3149" i="4"/>
  <c r="E3177" i="4"/>
  <c r="E3208" i="4"/>
  <c r="E3233" i="4"/>
  <c r="E3261" i="4"/>
  <c r="E3287" i="4"/>
  <c r="E3312" i="4"/>
  <c r="E3335" i="4"/>
  <c r="E3360" i="4"/>
  <c r="E3383" i="4"/>
  <c r="E3405" i="4"/>
  <c r="E3429" i="4"/>
  <c r="E3447" i="4"/>
  <c r="E3469" i="4"/>
  <c r="E3492" i="4"/>
  <c r="E3510" i="4"/>
  <c r="E3532" i="4"/>
  <c r="E3554" i="4"/>
  <c r="E3574" i="4"/>
  <c r="E3595" i="4"/>
  <c r="E3616" i="4"/>
  <c r="E3637" i="4"/>
  <c r="E3657" i="4"/>
  <c r="E3679" i="4"/>
  <c r="E3700" i="4"/>
  <c r="E3720" i="4"/>
  <c r="E3743" i="4"/>
  <c r="E3761" i="4"/>
  <c r="E3783" i="4"/>
  <c r="E3806" i="4"/>
  <c r="E3825" i="4"/>
  <c r="E3846" i="4"/>
  <c r="E3868" i="4"/>
  <c r="E3887" i="4"/>
  <c r="E3903" i="4"/>
  <c r="E3922" i="4"/>
  <c r="E3938" i="4"/>
  <c r="E3957" i="4"/>
  <c r="E3973" i="4"/>
  <c r="E3990" i="4"/>
  <c r="E4008" i="4"/>
  <c r="E4024" i="4"/>
  <c r="E4043" i="4"/>
  <c r="E4059" i="4"/>
  <c r="E4077" i="4"/>
  <c r="E4093" i="4"/>
  <c r="E4108" i="4"/>
  <c r="E4125" i="4"/>
  <c r="E4140" i="4"/>
  <c r="E4155" i="4"/>
  <c r="E4172" i="4"/>
  <c r="E4187" i="4"/>
  <c r="E4203" i="4"/>
  <c r="E4218" i="4"/>
  <c r="E4233" i="4"/>
  <c r="E4248" i="4"/>
  <c r="E4262" i="4"/>
  <c r="E4277" i="4"/>
  <c r="E4291" i="4"/>
  <c r="E4305" i="4"/>
  <c r="E4320" i="4"/>
  <c r="E4334" i="4"/>
  <c r="E4349" i="4"/>
  <c r="E4363" i="4"/>
  <c r="E4377" i="4"/>
  <c r="E4392" i="4"/>
  <c r="E4406" i="4"/>
  <c r="E4421" i="4"/>
  <c r="E4435" i="4"/>
  <c r="E4449" i="4"/>
  <c r="E4464" i="4"/>
  <c r="E4478" i="4"/>
  <c r="E4493" i="4"/>
  <c r="E4507" i="4"/>
  <c r="E4521" i="4"/>
  <c r="E4536" i="4"/>
  <c r="E4550" i="4"/>
  <c r="E4565" i="4"/>
  <c r="E4579" i="4"/>
  <c r="E4593" i="4"/>
  <c r="E4608" i="4"/>
  <c r="E4622" i="4"/>
  <c r="E4637" i="4"/>
  <c r="E4651" i="4"/>
  <c r="E4665" i="4"/>
  <c r="E4680" i="4"/>
  <c r="E4694" i="4"/>
  <c r="E4709" i="4"/>
  <c r="E4722" i="4"/>
  <c r="E4735" i="4"/>
  <c r="E4748" i="4"/>
  <c r="E4761" i="4"/>
  <c r="E4774" i="4"/>
  <c r="E4787" i="4"/>
  <c r="E4800" i="4"/>
  <c r="E4813" i="4"/>
  <c r="E4826" i="4"/>
  <c r="E4840" i="4"/>
  <c r="E4853" i="4"/>
  <c r="E4866" i="4"/>
  <c r="E4879" i="4"/>
  <c r="E4892" i="4"/>
  <c r="E4905" i="4"/>
  <c r="E4918" i="4"/>
  <c r="E4931" i="4"/>
  <c r="E4944" i="4"/>
  <c r="E4957" i="4"/>
  <c r="E4970" i="4"/>
  <c r="E4984" i="4"/>
  <c r="E4997" i="4"/>
  <c r="E5010" i="4"/>
  <c r="E235" i="4"/>
  <c r="E458" i="4"/>
  <c r="E667" i="4"/>
  <c r="E874" i="4"/>
  <c r="E1045" i="4"/>
  <c r="E1165" i="4"/>
  <c r="E1285" i="4"/>
  <c r="E1389" i="4"/>
  <c r="E1479" i="4"/>
  <c r="E1559" i="4"/>
  <c r="E1636" i="4"/>
  <c r="E1702" i="4"/>
  <c r="E1771" i="4"/>
  <c r="E1846" i="4"/>
  <c r="E1905" i="4"/>
  <c r="E1968" i="4"/>
  <c r="E2035" i="4"/>
  <c r="E2095" i="4"/>
  <c r="E2156" i="4"/>
  <c r="E2224" i="4"/>
  <c r="E2281" i="4"/>
  <c r="E2336" i="4"/>
  <c r="E2391" i="4"/>
  <c r="E2439" i="4"/>
  <c r="E2491" i="4"/>
  <c r="E2533" i="4"/>
  <c r="E2562" i="4"/>
  <c r="E2598" i="4"/>
  <c r="E2634" i="4"/>
  <c r="E2664" i="4"/>
  <c r="E2699" i="4"/>
  <c r="E2732" i="4"/>
  <c r="E2766" i="4"/>
  <c r="E2796" i="4"/>
  <c r="E2830" i="4"/>
  <c r="E2856" i="4"/>
  <c r="E2886" i="4"/>
  <c r="E2915" i="4"/>
  <c r="E2940" i="4"/>
  <c r="E2969" i="4"/>
  <c r="E2997" i="4"/>
  <c r="E3024" i="4"/>
  <c r="E3053" i="4"/>
  <c r="E3082" i="4"/>
  <c r="E3107" i="4"/>
  <c r="E3137" i="4"/>
  <c r="E3166" i="4"/>
  <c r="E3192" i="4"/>
  <c r="E3221" i="4"/>
  <c r="E3249" i="4"/>
  <c r="E3275" i="4"/>
  <c r="E3300" i="4"/>
  <c r="E3328" i="4"/>
  <c r="E3348" i="4"/>
  <c r="E3372" i="4"/>
  <c r="E3397" i="4"/>
  <c r="E3418" i="4"/>
  <c r="E3439" i="4"/>
  <c r="E3460" i="4"/>
  <c r="E3481" i="4"/>
  <c r="E3502" i="4"/>
  <c r="E3523" i="4"/>
  <c r="E3544" i="4"/>
  <c r="E3564" i="4"/>
  <c r="E3587" i="4"/>
  <c r="E3606" i="4"/>
  <c r="E3627" i="4"/>
  <c r="E3650" i="4"/>
  <c r="E3669" i="4"/>
  <c r="E3690" i="4"/>
  <c r="E3713" i="4"/>
  <c r="E3732" i="4"/>
  <c r="E3754" i="4"/>
  <c r="E3774" i="4"/>
  <c r="E3795" i="4"/>
  <c r="E3816" i="4"/>
  <c r="E3838" i="4"/>
  <c r="E3858" i="4"/>
  <c r="E3878" i="4"/>
  <c r="E3898" i="4"/>
  <c r="E3914" i="4"/>
  <c r="E3932" i="4"/>
  <c r="E3949" i="4"/>
  <c r="E3966" i="4"/>
  <c r="E3984" i="4"/>
  <c r="E4000" i="4"/>
  <c r="E4018" i="4"/>
  <c r="E4035" i="4"/>
  <c r="E4053" i="4"/>
  <c r="E4070" i="4"/>
  <c r="E4086" i="4"/>
  <c r="E4102" i="4"/>
  <c r="E4118" i="4"/>
  <c r="E4133" i="4"/>
  <c r="E4150" i="4"/>
  <c r="E4165" i="4"/>
  <c r="E4180" i="4"/>
  <c r="E4197" i="4"/>
  <c r="E4212" i="4"/>
  <c r="E4228" i="4"/>
  <c r="E4242" i="4"/>
  <c r="E4256" i="4"/>
  <c r="E4271" i="4"/>
  <c r="E4285" i="4"/>
  <c r="E4300" i="4"/>
  <c r="E4314" i="4"/>
  <c r="E4328" i="4"/>
  <c r="E4343" i="4"/>
  <c r="E4357" i="4"/>
  <c r="E4372" i="4"/>
  <c r="E4386" i="4"/>
  <c r="E4400" i="4"/>
  <c r="E4415" i="4"/>
  <c r="E4429" i="4"/>
  <c r="E4444" i="4"/>
  <c r="E4458" i="4"/>
  <c r="E4472" i="4"/>
  <c r="E4487" i="4"/>
  <c r="E4501" i="4"/>
  <c r="E4516" i="4"/>
  <c r="E4530" i="4"/>
  <c r="E4544" i="4"/>
  <c r="E4559" i="4"/>
  <c r="E4573" i="4"/>
  <c r="E4588" i="4"/>
  <c r="E4602" i="4"/>
  <c r="E4616" i="4"/>
  <c r="E4631" i="4"/>
  <c r="E4645" i="4"/>
  <c r="E4660" i="4"/>
  <c r="E4674" i="4"/>
  <c r="E4688" i="4"/>
  <c r="E4703" i="4"/>
  <c r="E4716" i="4"/>
  <c r="E4729" i="4"/>
  <c r="E4742" i="4"/>
  <c r="E4756" i="4"/>
  <c r="E4769" i="4"/>
  <c r="E4782" i="4"/>
  <c r="E4795" i="4"/>
  <c r="E4808" i="4"/>
  <c r="E4821" i="4"/>
  <c r="E4834" i="4"/>
  <c r="E4847" i="4"/>
  <c r="E4860" i="4"/>
  <c r="E4873" i="4"/>
  <c r="E4886" i="4"/>
  <c r="E4900" i="4"/>
  <c r="E4913" i="4"/>
  <c r="E4926" i="4"/>
  <c r="E4939" i="4"/>
  <c r="E4952" i="4"/>
  <c r="E4965" i="4"/>
  <c r="E4978" i="4"/>
  <c r="E4991" i="4"/>
  <c r="E5004" i="4"/>
  <c r="E271" i="4"/>
  <c r="E478" i="4"/>
  <c r="E693" i="4"/>
  <c r="E892" i="4"/>
  <c r="E1047" i="4"/>
  <c r="E1189" i="4"/>
  <c r="E1306" i="4"/>
  <c r="E1391" i="4"/>
  <c r="E1495" i="4"/>
  <c r="E1574" i="4"/>
  <c r="E1639" i="4"/>
  <c r="E1715" i="4"/>
  <c r="E1786" i="4"/>
  <c r="E1848" i="4"/>
  <c r="E1917" i="4"/>
  <c r="E1981" i="4"/>
  <c r="E2037" i="4"/>
  <c r="E2107" i="4"/>
  <c r="E2169" i="4"/>
  <c r="E2227" i="4"/>
  <c r="E2290" i="4"/>
  <c r="E2347" i="4"/>
  <c r="E2397" i="4"/>
  <c r="E2447" i="4"/>
  <c r="E2500" i="4"/>
  <c r="E2534" i="4"/>
  <c r="E2569" i="4"/>
  <c r="E2605" i="4"/>
  <c r="E2636" i="4"/>
  <c r="E2668" i="4"/>
  <c r="E2704" i="4"/>
  <c r="E2736" i="4"/>
  <c r="E2769" i="4"/>
  <c r="E2803" i="4"/>
  <c r="E2831" i="4"/>
  <c r="E2862" i="4"/>
  <c r="E2890" i="4"/>
  <c r="E2916" i="4"/>
  <c r="E2945" i="4"/>
  <c r="E2974" i="4"/>
  <c r="E3000" i="4"/>
  <c r="E3028" i="4"/>
  <c r="E3058" i="4"/>
  <c r="E3083" i="4"/>
  <c r="E3113" i="4"/>
  <c r="E3141" i="4"/>
  <c r="E3167" i="4"/>
  <c r="E3196" i="4"/>
  <c r="E3225" i="4"/>
  <c r="E3251" i="4"/>
  <c r="E3277" i="4"/>
  <c r="E3305" i="4"/>
  <c r="E3329" i="4"/>
  <c r="E3353" i="4"/>
  <c r="E3376" i="4"/>
  <c r="E3399" i="4"/>
  <c r="E3420" i="4"/>
  <c r="E3443" i="4"/>
  <c r="E3462" i="4"/>
  <c r="E3483" i="4"/>
  <c r="E3506" i="4"/>
  <c r="E3525" i="4"/>
  <c r="E3546" i="4"/>
  <c r="E3569" i="4"/>
  <c r="E3588" i="4"/>
  <c r="E3610" i="4"/>
  <c r="E3630" i="4"/>
  <c r="E3651" i="4"/>
  <c r="E3672" i="4"/>
  <c r="E3694" i="4"/>
  <c r="E3714" i="4"/>
  <c r="E3734" i="4"/>
  <c r="E3757" i="4"/>
  <c r="E3777" i="4"/>
  <c r="E3797" i="4"/>
  <c r="E3820" i="4"/>
  <c r="E3839" i="4"/>
  <c r="E3861" i="4"/>
  <c r="E3879" i="4"/>
  <c r="E3899" i="4"/>
  <c r="E3915" i="4"/>
  <c r="E3933" i="4"/>
  <c r="E3950" i="4"/>
  <c r="E3968" i="4"/>
  <c r="E3985" i="4"/>
  <c r="E116" i="4"/>
  <c r="E447" i="4"/>
  <c r="E763" i="4"/>
  <c r="E1037" i="4"/>
  <c r="E1233" i="4"/>
  <c r="E1383" i="4"/>
  <c r="E1524" i="4"/>
  <c r="E1631" i="4"/>
  <c r="E1741" i="4"/>
  <c r="E1840" i="4"/>
  <c r="E1941" i="4"/>
  <c r="E2031" i="4"/>
  <c r="E2128" i="4"/>
  <c r="E2219" i="4"/>
  <c r="E2312" i="4"/>
  <c r="E2388" i="4"/>
  <c r="E2468" i="4"/>
  <c r="E2529" i="4"/>
  <c r="E2582" i="4"/>
  <c r="E2628" i="4"/>
  <c r="E2685" i="4"/>
  <c r="E2730" i="4"/>
  <c r="E2784" i="4"/>
  <c r="E2826" i="4"/>
  <c r="E2873" i="4"/>
  <c r="E2911" i="4"/>
  <c r="E2958" i="4"/>
  <c r="E2995" i="4"/>
  <c r="E3041" i="4"/>
  <c r="E3079" i="4"/>
  <c r="E3124" i="4"/>
  <c r="E3163" i="4"/>
  <c r="E3209" i="4"/>
  <c r="E3247" i="4"/>
  <c r="E3289" i="4"/>
  <c r="E3323" i="4"/>
  <c r="E3361" i="4"/>
  <c r="E3393" i="4"/>
  <c r="E3430" i="4"/>
  <c r="E3458" i="4"/>
  <c r="E3493" i="4"/>
  <c r="E3521" i="4"/>
  <c r="E3556" i="4"/>
  <c r="E3585" i="4"/>
  <c r="E3617" i="4"/>
  <c r="E3648" i="4"/>
  <c r="E3681" i="4"/>
  <c r="E3709" i="4"/>
  <c r="E3744" i="4"/>
  <c r="E3772" i="4"/>
  <c r="E3807" i="4"/>
  <c r="E3835" i="4"/>
  <c r="E3870" i="4"/>
  <c r="E3894" i="4"/>
  <c r="E3923" i="4"/>
  <c r="E3946" i="4"/>
  <c r="E3974" i="4"/>
  <c r="E3998" i="4"/>
  <c r="E4021" i="4"/>
  <c r="E4045" i="4"/>
  <c r="E4067" i="4"/>
  <c r="E4089" i="4"/>
  <c r="E4112" i="4"/>
  <c r="E4131" i="4"/>
  <c r="E4152" i="4"/>
  <c r="E4174" i="4"/>
  <c r="E4193" i="4"/>
  <c r="E4215" i="4"/>
  <c r="E4236" i="4"/>
  <c r="E4254" i="4"/>
  <c r="E4273" i="4"/>
  <c r="E4293" i="4"/>
  <c r="E4312" i="4"/>
  <c r="E4331" i="4"/>
  <c r="E4351" i="4"/>
  <c r="E4369" i="4"/>
  <c r="E4388" i="4"/>
  <c r="E4409" i="4"/>
  <c r="E4427" i="4"/>
  <c r="E4446" i="4"/>
  <c r="E4466" i="4"/>
  <c r="E4484" i="4"/>
  <c r="E4504" i="4"/>
  <c r="E4524" i="4"/>
  <c r="E4542" i="4"/>
  <c r="E4561" i="4"/>
  <c r="E4581" i="4"/>
  <c r="E4600" i="4"/>
  <c r="E4619" i="4"/>
  <c r="E4639" i="4"/>
  <c r="E4657" i="4"/>
  <c r="E4676" i="4"/>
  <c r="E4697" i="4"/>
  <c r="E4714" i="4"/>
  <c r="E4732" i="4"/>
  <c r="E4750" i="4"/>
  <c r="E4766" i="4"/>
  <c r="E4784" i="4"/>
  <c r="E4802" i="4"/>
  <c r="E4819" i="4"/>
  <c r="E4836" i="4"/>
  <c r="E4855" i="4"/>
  <c r="E4871" i="4"/>
  <c r="E4889" i="4"/>
  <c r="E4907" i="4"/>
  <c r="E4924" i="4"/>
  <c r="E4941" i="4"/>
  <c r="E4960" i="4"/>
  <c r="E4976" i="4"/>
  <c r="E4993" i="4"/>
  <c r="E5012" i="4"/>
  <c r="E156" i="4"/>
  <c r="E448" i="4"/>
  <c r="E794" i="4"/>
  <c r="E1038" i="4"/>
  <c r="E1235" i="4"/>
  <c r="E1384" i="4"/>
  <c r="E1526" i="4"/>
  <c r="E1632" i="4"/>
  <c r="E1743" i="4"/>
  <c r="E1842" i="4"/>
  <c r="E1943" i="4"/>
  <c r="E2032" i="4"/>
  <c r="E2133" i="4"/>
  <c r="E2220" i="4"/>
  <c r="E2316" i="4"/>
  <c r="E2389" i="4"/>
  <c r="E2470" i="4"/>
  <c r="E2531" i="4"/>
  <c r="E2585" i="4"/>
  <c r="E2632" i="4"/>
  <c r="E2686" i="4"/>
  <c r="E2731" i="4"/>
  <c r="E2785" i="4"/>
  <c r="E2829" i="4"/>
  <c r="E2875" i="4"/>
  <c r="E2912" i="4"/>
  <c r="E2959" i="4"/>
  <c r="E2996" i="4"/>
  <c r="E3042" i="4"/>
  <c r="E3081" i="4"/>
  <c r="E3126" i="4"/>
  <c r="E3164" i="4"/>
  <c r="E3210" i="4"/>
  <c r="E3248" i="4"/>
  <c r="E3291" i="4"/>
  <c r="E3327" i="4"/>
  <c r="E3363" i="4"/>
  <c r="E3395" i="4"/>
  <c r="E3431" i="4"/>
  <c r="E3459" i="4"/>
  <c r="E3494" i="4"/>
  <c r="E3522" i="4"/>
  <c r="E3557" i="4"/>
  <c r="E3586" i="4"/>
  <c r="E3619" i="4"/>
  <c r="E3649" i="4"/>
  <c r="E3682" i="4"/>
  <c r="E3711" i="4"/>
  <c r="E3745" i="4"/>
  <c r="E3773" i="4"/>
  <c r="E3808" i="4"/>
  <c r="E3837" i="4"/>
  <c r="E3871" i="4"/>
  <c r="E3896" i="4"/>
  <c r="E3924" i="4"/>
  <c r="E3947" i="4"/>
  <c r="E3975" i="4"/>
  <c r="E3999" i="4"/>
  <c r="E4022" i="4"/>
  <c r="E4046" i="4"/>
  <c r="E4068" i="4"/>
  <c r="E4090" i="4"/>
  <c r="E4113" i="4"/>
  <c r="E4132" i="4"/>
  <c r="E4153" i="4"/>
  <c r="E4176" i="4"/>
  <c r="E4194" i="4"/>
  <c r="E4216" i="4"/>
  <c r="E4237" i="4"/>
  <c r="E4255" i="4"/>
  <c r="E4274" i="4"/>
  <c r="E4295" i="4"/>
  <c r="E4313" i="4"/>
  <c r="E4332" i="4"/>
  <c r="E4352" i="4"/>
  <c r="E4370" i="4"/>
  <c r="E4389" i="4"/>
  <c r="E4410" i="4"/>
  <c r="E4428" i="4"/>
  <c r="E4447" i="4"/>
  <c r="E4468" i="4"/>
  <c r="E4485" i="4"/>
  <c r="E4505" i="4"/>
  <c r="E4525" i="4"/>
  <c r="E4543" i="4"/>
  <c r="E4562" i="4"/>
  <c r="E4583" i="4"/>
  <c r="E4601" i="4"/>
  <c r="E4620" i="4"/>
  <c r="E4640" i="4"/>
  <c r="E4658" i="4"/>
  <c r="E4677" i="4"/>
  <c r="E4698" i="4"/>
  <c r="E4715" i="4"/>
  <c r="E4733" i="4"/>
  <c r="E4751" i="4"/>
  <c r="E4768" i="4"/>
  <c r="E4785" i="4"/>
  <c r="E4804" i="4"/>
  <c r="E4820" i="4"/>
  <c r="E4837" i="4"/>
  <c r="E4856" i="4"/>
  <c r="E4872" i="4"/>
  <c r="E4890" i="4"/>
  <c r="E4908" i="4"/>
  <c r="E4925" i="4"/>
  <c r="E4942" i="4"/>
  <c r="E4961" i="4"/>
  <c r="E4977" i="4"/>
  <c r="E4994" i="4"/>
  <c r="E157" i="4"/>
  <c r="E479" i="4"/>
  <c r="E803" i="4"/>
  <c r="E1061" i="4"/>
  <c r="E1248" i="4"/>
  <c r="E1402" i="4"/>
  <c r="E1535" i="4"/>
  <c r="E1645" i="4"/>
  <c r="E1750" i="4"/>
  <c r="E1855" i="4"/>
  <c r="E1951" i="4"/>
  <c r="E2044" i="4"/>
  <c r="E2138" i="4"/>
  <c r="E2232" i="4"/>
  <c r="E2319" i="4"/>
  <c r="E2398" i="4"/>
  <c r="E2473" i="4"/>
  <c r="E2536" i="4"/>
  <c r="E2588" i="4"/>
  <c r="E2637" i="4"/>
  <c r="E2687" i="4"/>
  <c r="E2740" i="4"/>
  <c r="E2788" i="4"/>
  <c r="E2832" i="4"/>
  <c r="E2877" i="4"/>
  <c r="E2917" i="4"/>
  <c r="E2960" i="4"/>
  <c r="E3004" i="4"/>
  <c r="E3044" i="4"/>
  <c r="E3084" i="4"/>
  <c r="E3128" i="4"/>
  <c r="E3168" i="4"/>
  <c r="E3211" i="4"/>
  <c r="E3253" i="4"/>
  <c r="E3292" i="4"/>
  <c r="E3330" i="4"/>
  <c r="E3365" i="4"/>
  <c r="E3400" i="4"/>
  <c r="E3432" i="4"/>
  <c r="E3465" i="4"/>
  <c r="E3495" i="4"/>
  <c r="E3526" i="4"/>
  <c r="E3558" i="4"/>
  <c r="E3589" i="4"/>
  <c r="E3622" i="4"/>
  <c r="E3652" i="4"/>
  <c r="E3683" i="4"/>
  <c r="E3715" i="4"/>
  <c r="E3746" i="4"/>
  <c r="E3779" i="4"/>
  <c r="E3809" i="4"/>
  <c r="E3840" i="4"/>
  <c r="E3873" i="4"/>
  <c r="E3900" i="4"/>
  <c r="E3926" i="4"/>
  <c r="E3978" i="4"/>
  <c r="E4002" i="4"/>
  <c r="E4028" i="4"/>
  <c r="E4047" i="4"/>
  <c r="E4071" i="4"/>
  <c r="E4094" i="4"/>
  <c r="E4114" i="4"/>
  <c r="E4134" i="4"/>
  <c r="E4157" i="4"/>
  <c r="E4177" i="4"/>
  <c r="E4198" i="4"/>
  <c r="E4220" i="4"/>
  <c r="E4238" i="4"/>
  <c r="E4257" i="4"/>
  <c r="E4278" i="4"/>
  <c r="E4296" i="4"/>
  <c r="E4315" i="4"/>
  <c r="E4336" i="4"/>
  <c r="E4353" i="4"/>
  <c r="E4373" i="4"/>
  <c r="E4393" i="4"/>
  <c r="E4411" i="4"/>
  <c r="E4430" i="4"/>
  <c r="E4451" i="4"/>
  <c r="E4469" i="4"/>
  <c r="E4508" i="4"/>
  <c r="E4526" i="4"/>
  <c r="E4545" i="4"/>
  <c r="E4566" i="4"/>
  <c r="E4584" i="4"/>
  <c r="E4624" i="4"/>
  <c r="E4641" i="4"/>
  <c r="E4681" i="4"/>
  <c r="E4717" i="4"/>
  <c r="E4752" i="4"/>
  <c r="E4788" i="4"/>
  <c r="E4805" i="4"/>
  <c r="E4841" i="4"/>
  <c r="E4874" i="4"/>
  <c r="E4909" i="4"/>
  <c r="E4945" i="4"/>
  <c r="E4962" i="4"/>
  <c r="E4998" i="4"/>
  <c r="E3951" i="4"/>
  <c r="E4488" i="4"/>
  <c r="E4603" i="4"/>
  <c r="E4661" i="4"/>
  <c r="E4699" i="4"/>
  <c r="E4736" i="4"/>
  <c r="E4770" i="4"/>
  <c r="E4822" i="4"/>
  <c r="E4857" i="4"/>
  <c r="E4893" i="4"/>
  <c r="E4927" i="4"/>
  <c r="E4979" i="4"/>
  <c r="E335" i="4"/>
  <c r="E649" i="4"/>
  <c r="E959" i="4"/>
  <c r="E1161" i="4"/>
  <c r="E1335" i="4"/>
  <c r="E1477" i="4"/>
  <c r="E1597" i="4"/>
  <c r="E1698" i="4"/>
  <c r="E1807" i="4"/>
  <c r="E1903" i="4"/>
  <c r="E1999" i="4"/>
  <c r="E2090" i="4"/>
  <c r="E2188" i="4"/>
  <c r="E2279" i="4"/>
  <c r="E2364" i="4"/>
  <c r="E2437" i="4"/>
  <c r="E2514" i="4"/>
  <c r="E2560" i="4"/>
  <c r="E2614" i="4"/>
  <c r="E2661" i="4"/>
  <c r="E2714" i="4"/>
  <c r="E2762" i="4"/>
  <c r="E2814" i="4"/>
  <c r="E2853" i="4"/>
  <c r="E2900" i="4"/>
  <c r="E2937" i="4"/>
  <c r="E2982" i="4"/>
  <c r="E3021" i="4"/>
  <c r="E3067" i="4"/>
  <c r="E3105" i="4"/>
  <c r="E3151" i="4"/>
  <c r="E3189" i="4"/>
  <c r="E3234" i="4"/>
  <c r="E3271" i="4"/>
  <c r="E3313" i="4"/>
  <c r="E3346" i="4"/>
  <c r="E3384" i="4"/>
  <c r="E3415" i="4"/>
  <c r="E3449" i="4"/>
  <c r="E3479" i="4"/>
  <c r="E3511" i="4"/>
  <c r="E3541" i="4"/>
  <c r="E3575" i="4"/>
  <c r="E3603" i="4"/>
  <c r="E3638" i="4"/>
  <c r="E3666" i="4"/>
  <c r="E3701" i="4"/>
  <c r="E3730" i="4"/>
  <c r="E3763" i="4"/>
  <c r="E3793" i="4"/>
  <c r="E3826" i="4"/>
  <c r="E3855" i="4"/>
  <c r="E3888" i="4"/>
  <c r="E3912" i="4"/>
  <c r="E3940" i="4"/>
  <c r="E3963" i="4"/>
  <c r="E3993" i="4"/>
  <c r="E4014" i="4"/>
  <c r="E4036" i="4"/>
  <c r="E4060" i="4"/>
  <c r="E4082" i="4"/>
  <c r="E4103" i="4"/>
  <c r="E4126" i="4"/>
  <c r="E4145" i="4"/>
  <c r="E4166" i="4"/>
  <c r="E4189" i="4"/>
  <c r="E4208" i="4"/>
  <c r="E4229" i="4"/>
  <c r="E4249" i="4"/>
  <c r="E4267" i="4"/>
  <c r="E4286" i="4"/>
  <c r="E4307" i="4"/>
  <c r="E4325" i="4"/>
  <c r="E4344" i="4"/>
  <c r="E4364" i="4"/>
  <c r="E4382" i="4"/>
  <c r="E4401" i="4"/>
  <c r="E4422" i="4"/>
  <c r="E4440" i="4"/>
  <c r="E4459" i="4"/>
  <c r="E4480" i="4"/>
  <c r="E4497" i="4"/>
  <c r="E4517" i="4"/>
  <c r="E4537" i="4"/>
  <c r="E4555" i="4"/>
  <c r="E4574" i="4"/>
  <c r="E4595" i="4"/>
  <c r="E4613" i="4"/>
  <c r="E4632" i="4"/>
  <c r="E4652" i="4"/>
  <c r="E4670" i="4"/>
  <c r="E4689" i="4"/>
  <c r="E4710" i="4"/>
  <c r="E4726" i="4"/>
  <c r="E4744" i="4"/>
  <c r="E4762" i="4"/>
  <c r="E4778" i="4"/>
  <c r="E4796" i="4"/>
  <c r="E4814" i="4"/>
  <c r="E4831" i="4"/>
  <c r="E4848" i="4"/>
  <c r="E4867" i="4"/>
  <c r="E4883" i="4"/>
  <c r="E4901" i="4"/>
  <c r="E4919" i="4"/>
  <c r="E4936" i="4"/>
  <c r="E4953" i="4"/>
  <c r="E4972" i="4"/>
  <c r="E4988" i="4"/>
  <c r="E5005" i="4"/>
  <c r="E368" i="4"/>
  <c r="E650" i="4"/>
  <c r="E986" i="4"/>
  <c r="E1163" i="4"/>
  <c r="E1353" i="4"/>
  <c r="E1478" i="4"/>
  <c r="E1610" i="4"/>
  <c r="E1701" i="4"/>
  <c r="E1820" i="4"/>
  <c r="E1904" i="4"/>
  <c r="E2011" i="4"/>
  <c r="E2094" i="4"/>
  <c r="E2200" i="4"/>
  <c r="E2280" i="4"/>
  <c r="E2373" i="4"/>
  <c r="E2438" i="4"/>
  <c r="E2517" i="4"/>
  <c r="E2561" i="4"/>
  <c r="E2618" i="4"/>
  <c r="E2663" i="4"/>
  <c r="E2719" i="4"/>
  <c r="E2764" i="4"/>
  <c r="E2816" i="4"/>
  <c r="E2854" i="4"/>
  <c r="E2902" i="4"/>
  <c r="E2939" i="4"/>
  <c r="E2987" i="4"/>
  <c r="E3022" i="4"/>
  <c r="E3069" i="4"/>
  <c r="E3106" i="4"/>
  <c r="E3153" i="4"/>
  <c r="E3191" i="4"/>
  <c r="E3238" i="4"/>
  <c r="E3273" i="4"/>
  <c r="E3316" i="4"/>
  <c r="E3347" i="4"/>
  <c r="E3387" i="4"/>
  <c r="E3417" i="4"/>
  <c r="E3453" i="4"/>
  <c r="E3480" i="4"/>
  <c r="E3515" i="4"/>
  <c r="E3543" i="4"/>
  <c r="E3577" i="4"/>
  <c r="E3604" i="4"/>
  <c r="E3640" i="4"/>
  <c r="E3667" i="4"/>
  <c r="E3703" i="4"/>
  <c r="E3731" i="4"/>
  <c r="E3767" i="4"/>
  <c r="E3794" i="4"/>
  <c r="E3829" i="4"/>
  <c r="E3857" i="4"/>
  <c r="E3889" i="4"/>
  <c r="E3913" i="4"/>
  <c r="E3942" i="4"/>
  <c r="E3964" i="4"/>
  <c r="E3994" i="4"/>
  <c r="E4016" i="4"/>
  <c r="E4038" i="4"/>
  <c r="E4062" i="4"/>
  <c r="E4084" i="4"/>
  <c r="E4105" i="4"/>
  <c r="E4127" i="4"/>
  <c r="E4146" i="4"/>
  <c r="E4167" i="4"/>
  <c r="E4190" i="4"/>
  <c r="E4210" i="4"/>
  <c r="E4230" i="4"/>
  <c r="E4250" i="4"/>
  <c r="E4268" i="4"/>
  <c r="E4288" i="4"/>
  <c r="E4308" i="4"/>
  <c r="E4326" i="4"/>
  <c r="E4345" i="4"/>
  <c r="E4365" i="4"/>
  <c r="E4384" i="4"/>
  <c r="E4403" i="4"/>
  <c r="E4423" i="4"/>
  <c r="E4441" i="4"/>
  <c r="E4460" i="4"/>
  <c r="E4481" i="4"/>
  <c r="E4499" i="4"/>
  <c r="E4518" i="4"/>
  <c r="E4538" i="4"/>
  <c r="E4556" i="4"/>
  <c r="E4576" i="4"/>
  <c r="E4596" i="4"/>
  <c r="E4614" i="4"/>
  <c r="E4633" i="4"/>
  <c r="E4653" i="4"/>
  <c r="E4672" i="4"/>
  <c r="E4691" i="4"/>
  <c r="E4711" i="4"/>
  <c r="E4727" i="4"/>
  <c r="E4745" i="4"/>
  <c r="E4763" i="4"/>
  <c r="E4780" i="4"/>
  <c r="E4797" i="4"/>
  <c r="E4816" i="4"/>
  <c r="E4832" i="4"/>
  <c r="E4849" i="4"/>
  <c r="E4868" i="4"/>
  <c r="E4884" i="4"/>
  <c r="E4902" i="4"/>
  <c r="E4920" i="4"/>
  <c r="E4937" i="4"/>
  <c r="E4954" i="4"/>
  <c r="E4973" i="4"/>
  <c r="E4989" i="4"/>
  <c r="E5006" i="4"/>
  <c r="E381" i="4"/>
  <c r="E694" i="4"/>
  <c r="E987" i="4"/>
  <c r="E1190" i="4"/>
  <c r="E1354" i="4"/>
  <c r="E1496" i="4"/>
  <c r="E1611" i="4"/>
  <c r="E1716" i="4"/>
  <c r="E1821" i="4"/>
  <c r="E1918" i="4"/>
  <c r="E2012" i="4"/>
  <c r="E2108" i="4"/>
  <c r="E2202" i="4"/>
  <c r="E2291" i="4"/>
  <c r="E2374" i="4"/>
  <c r="E2448" i="4"/>
  <c r="E2520" i="4"/>
  <c r="E2570" i="4"/>
  <c r="E2621" i="4"/>
  <c r="E2672" i="4"/>
  <c r="E2723" i="4"/>
  <c r="E2770" i="4"/>
  <c r="E2818" i="4"/>
  <c r="E2863" i="4"/>
  <c r="E2903" i="4"/>
  <c r="E2947" i="4"/>
  <c r="E2988" i="4"/>
  <c r="E3030" i="4"/>
  <c r="E3072" i="4"/>
  <c r="E3114" i="4"/>
  <c r="E3154" i="4"/>
  <c r="E3198" i="4"/>
  <c r="E3239" i="4"/>
  <c r="E3279" i="4"/>
  <c r="E3318" i="4"/>
  <c r="E3355" i="4"/>
  <c r="E3388" i="4"/>
  <c r="E3421" i="4"/>
  <c r="E3454" i="4"/>
  <c r="E3484" i="4"/>
  <c r="E3517" i="4"/>
  <c r="E3547" i="4"/>
  <c r="E3578" i="4"/>
  <c r="E3611" i="4"/>
  <c r="E3641" i="4"/>
  <c r="E3674" i="4"/>
  <c r="E3705" i="4"/>
  <c r="E3735" i="4"/>
  <c r="E3768" i="4"/>
  <c r="E3798" i="4"/>
  <c r="E3831" i="4"/>
  <c r="E3862" i="4"/>
  <c r="E3891" i="4"/>
  <c r="E3916" i="4"/>
  <c r="E3944" i="4"/>
  <c r="E3970" i="4"/>
  <c r="E3995" i="4"/>
  <c r="E4017" i="4"/>
  <c r="E4040" i="4"/>
  <c r="E4065" i="4"/>
  <c r="E163" i="4"/>
  <c r="E804" i="4"/>
  <c r="E1254" i="4"/>
  <c r="E1537" i="4"/>
  <c r="E1753" i="4"/>
  <c r="E1952" i="4"/>
  <c r="E2139" i="4"/>
  <c r="E2320" i="4"/>
  <c r="E2476" i="4"/>
  <c r="E2589" i="4"/>
  <c r="E2690" i="4"/>
  <c r="E2789" i="4"/>
  <c r="E2878" i="4"/>
  <c r="E2962" i="4"/>
  <c r="E3045" i="4"/>
  <c r="E3130" i="4"/>
  <c r="E3213" i="4"/>
  <c r="E3293" i="4"/>
  <c r="E3367" i="4"/>
  <c r="E3433" i="4"/>
  <c r="E3496" i="4"/>
  <c r="E3559" i="4"/>
  <c r="E3623" i="4"/>
  <c r="E3685" i="4"/>
  <c r="E3747" i="4"/>
  <c r="E3810" i="4"/>
  <c r="E3874" i="4"/>
  <c r="E3927" i="4"/>
  <c r="E3980" i="4"/>
  <c r="E4029" i="4"/>
  <c r="E4072" i="4"/>
  <c r="E4106" i="4"/>
  <c r="E4142" i="4"/>
  <c r="E4179" i="4"/>
  <c r="E4213" i="4"/>
  <c r="E4245" i="4"/>
  <c r="E4281" i="4"/>
  <c r="E4316" i="4"/>
  <c r="E4346" i="4"/>
  <c r="E4380" i="4"/>
  <c r="E4413" i="4"/>
  <c r="E4445" i="4"/>
  <c r="E4476" i="4"/>
  <c r="E4512" i="4"/>
  <c r="E4547" i="4"/>
  <c r="E4577" i="4"/>
  <c r="E4610" i="4"/>
  <c r="E4644" i="4"/>
  <c r="E4675" i="4"/>
  <c r="E4706" i="4"/>
  <c r="E4739" i="4"/>
  <c r="E4771" i="4"/>
  <c r="E4798" i="4"/>
  <c r="E4829" i="4"/>
  <c r="E4859" i="4"/>
  <c r="E4888" i="4"/>
  <c r="E4916" i="4"/>
  <c r="E4949" i="4"/>
  <c r="E4980" i="4"/>
  <c r="E5008" i="4"/>
  <c r="E224" i="4"/>
  <c r="E853" i="4"/>
  <c r="E1282" i="4"/>
  <c r="E1557" i="4"/>
  <c r="E1768" i="4"/>
  <c r="E1966" i="4"/>
  <c r="E2154" i="4"/>
  <c r="E2334" i="4"/>
  <c r="E2487" i="4"/>
  <c r="E2593" i="4"/>
  <c r="E2693" i="4"/>
  <c r="E2794" i="4"/>
  <c r="E2880" i="4"/>
  <c r="E2964" i="4"/>
  <c r="E3049" i="4"/>
  <c r="E3132" i="4"/>
  <c r="E3216" i="4"/>
  <c r="E3297" i="4"/>
  <c r="E3370" i="4"/>
  <c r="E3436" i="4"/>
  <c r="E3498" i="4"/>
  <c r="E3562" i="4"/>
  <c r="E3625" i="4"/>
  <c r="E3688" i="4"/>
  <c r="E3750" i="4"/>
  <c r="E3813" i="4"/>
  <c r="E3876" i="4"/>
  <c r="E3928" i="4"/>
  <c r="E3981" i="4"/>
  <c r="E4030" i="4"/>
  <c r="E4074" i="4"/>
  <c r="E4110" i="4"/>
  <c r="E4144" i="4"/>
  <c r="E4181" i="4"/>
  <c r="E4221" i="4"/>
  <c r="E4252" i="4"/>
  <c r="E4283" i="4"/>
  <c r="E4317" i="4"/>
  <c r="E4350" i="4"/>
  <c r="E4381" i="4"/>
  <c r="E4416" i="4"/>
  <c r="E4452" i="4"/>
  <c r="E4482" i="4"/>
  <c r="E4513" i="4"/>
  <c r="E4548" i="4"/>
  <c r="E4580" i="4"/>
  <c r="E4612" i="4"/>
  <c r="E4646" i="4"/>
  <c r="E4682" i="4"/>
  <c r="E4712" i="4"/>
  <c r="E4740" i="4"/>
  <c r="E4772" i="4"/>
  <c r="E4801" i="4"/>
  <c r="E4830" i="4"/>
  <c r="E4861" i="4"/>
  <c r="E4894" i="4"/>
  <c r="E4921" i="4"/>
  <c r="E4950" i="4"/>
  <c r="E4981" i="4"/>
  <c r="E5011" i="4"/>
  <c r="E226" i="4"/>
  <c r="E864" i="4"/>
  <c r="E1283" i="4"/>
  <c r="E1558" i="4"/>
  <c r="E1770" i="4"/>
  <c r="E1967" i="4"/>
  <c r="E2155" i="4"/>
  <c r="E2335" i="4"/>
  <c r="E2488" i="4"/>
  <c r="E2597" i="4"/>
  <c r="E2694" i="4"/>
  <c r="E2795" i="4"/>
  <c r="E2884" i="4"/>
  <c r="E2965" i="4"/>
  <c r="E3052" i="4"/>
  <c r="E3136" i="4"/>
  <c r="E3217" i="4"/>
  <c r="E3299" i="4"/>
  <c r="E3371" i="4"/>
  <c r="E3438" i="4"/>
  <c r="E3499" i="4"/>
  <c r="E3563" i="4"/>
  <c r="E3626" i="4"/>
  <c r="E3689" i="4"/>
  <c r="E3753" i="4"/>
  <c r="E3814" i="4"/>
  <c r="E3877" i="4"/>
  <c r="E3930" i="4"/>
  <c r="E3982" i="4"/>
  <c r="E4031" i="4"/>
  <c r="E4079" i="4"/>
  <c r="E4115" i="4"/>
  <c r="E4148" i="4"/>
  <c r="E4184" i="4"/>
  <c r="E4223" i="4"/>
  <c r="E4253" i="4"/>
  <c r="E4284" i="4"/>
  <c r="E4321" i="4"/>
  <c r="E4355" i="4"/>
  <c r="E4385" i="4"/>
  <c r="E4417" i="4"/>
  <c r="E4453" i="4"/>
  <c r="E4483" i="4"/>
  <c r="E4514" i="4"/>
  <c r="E4552" i="4"/>
  <c r="E4585" i="4"/>
  <c r="E4615" i="4"/>
  <c r="E4648" i="4"/>
  <c r="E4684" i="4"/>
  <c r="E4713" i="4"/>
  <c r="E4741" i="4"/>
  <c r="E4775" i="4"/>
  <c r="E4806" i="4"/>
  <c r="E4833" i="4"/>
  <c r="E4862" i="4"/>
  <c r="E4895" i="4"/>
  <c r="E4922" i="4"/>
  <c r="E4951" i="4"/>
  <c r="E4985" i="4"/>
  <c r="E273" i="4"/>
  <c r="E895" i="4"/>
  <c r="E1310" i="4"/>
  <c r="E1578" i="4"/>
  <c r="E1788" i="4"/>
  <c r="E1983" i="4"/>
  <c r="E2173" i="4"/>
  <c r="E2350" i="4"/>
  <c r="E2502" i="4"/>
  <c r="E2608" i="4"/>
  <c r="E2706" i="4"/>
  <c r="E2804" i="4"/>
  <c r="E2892" i="4"/>
  <c r="E2975" i="4"/>
  <c r="E3059" i="4"/>
  <c r="E3144" i="4"/>
  <c r="E3226" i="4"/>
  <c r="E3306" i="4"/>
  <c r="E3378" i="4"/>
  <c r="E3444" i="4"/>
  <c r="E3507" i="4"/>
  <c r="E3570" i="4"/>
  <c r="E3633" i="4"/>
  <c r="E3695" i="4"/>
  <c r="E3758" i="4"/>
  <c r="E3821" i="4"/>
  <c r="E3883" i="4"/>
  <c r="E3935" i="4"/>
  <c r="E3986" i="4"/>
  <c r="E4032" i="4"/>
  <c r="E4080" i="4"/>
  <c r="E4116" i="4"/>
  <c r="E4151" i="4"/>
  <c r="E4185" i="4"/>
  <c r="E4224" i="4"/>
  <c r="E4259" i="4"/>
  <c r="E4289" i="4"/>
  <c r="E4322" i="4"/>
  <c r="E4356" i="4"/>
  <c r="E4387" i="4"/>
  <c r="E4418" i="4"/>
  <c r="E4454" i="4"/>
  <c r="E4489" i="4"/>
  <c r="E4519" i="4"/>
  <c r="E4553" i="4"/>
  <c r="E4586" i="4"/>
  <c r="E4617" i="4"/>
  <c r="E4649" i="4"/>
  <c r="E4685" i="4"/>
  <c r="E4718" i="4"/>
  <c r="E4746" i="4"/>
  <c r="E4776" i="4"/>
  <c r="E4807" i="4"/>
  <c r="E4835" i="4"/>
  <c r="E4864" i="4"/>
  <c r="E4896" i="4"/>
  <c r="E4928" i="4"/>
  <c r="E4955" i="4"/>
  <c r="E4986" i="4"/>
  <c r="E315" i="4"/>
  <c r="E931" i="4"/>
  <c r="E1319" i="4"/>
  <c r="E1585" i="4"/>
  <c r="E1795" i="4"/>
  <c r="E1990" i="4"/>
  <c r="E2178" i="4"/>
  <c r="E2358" i="4"/>
  <c r="E2503" i="4"/>
  <c r="E2609" i="4"/>
  <c r="E2710" i="4"/>
  <c r="E2806" i="4"/>
  <c r="E2893" i="4"/>
  <c r="E2977" i="4"/>
  <c r="E3060" i="4"/>
  <c r="E3145" i="4"/>
  <c r="E3228" i="4"/>
  <c r="E3307" i="4"/>
  <c r="E3379" i="4"/>
  <c r="E3445" i="4"/>
  <c r="E3508" i="4"/>
  <c r="E3571" i="4"/>
  <c r="E3635" i="4"/>
  <c r="E3696" i="4"/>
  <c r="E3759" i="4"/>
  <c r="E3822" i="4"/>
  <c r="E3885" i="4"/>
  <c r="E3936" i="4"/>
  <c r="E3987" i="4"/>
  <c r="E4033" i="4"/>
  <c r="E4081" i="4"/>
  <c r="E4119" i="4"/>
  <c r="E4158" i="4"/>
  <c r="E4191" i="4"/>
  <c r="E4225" i="4"/>
  <c r="E4260" i="4"/>
  <c r="E4292" i="4"/>
  <c r="E4324" i="4"/>
  <c r="E4358" i="4"/>
  <c r="E4394" i="4"/>
  <c r="E4424" i="4"/>
  <c r="E4456" i="4"/>
  <c r="E4490" i="4"/>
  <c r="E4523" i="4"/>
  <c r="E4554" i="4"/>
  <c r="E4589" i="4"/>
  <c r="E4625" i="4"/>
  <c r="E4655" i="4"/>
  <c r="E4686" i="4"/>
  <c r="E4720" i="4"/>
  <c r="E4749" i="4"/>
  <c r="E4777" i="4"/>
  <c r="E4809" i="4"/>
  <c r="E4842" i="4"/>
  <c r="E4869" i="4"/>
  <c r="E4897" i="4"/>
  <c r="E4929" i="4"/>
  <c r="E4958" i="4"/>
  <c r="E4987" i="4"/>
  <c r="E996" i="4"/>
  <c r="E1612" i="4"/>
  <c r="E1822" i="4"/>
  <c r="E2015" i="4"/>
  <c r="E2203" i="4"/>
  <c r="E2375" i="4"/>
  <c r="E2521" i="4"/>
  <c r="E2623" i="4"/>
  <c r="E2724" i="4"/>
  <c r="E2820" i="4"/>
  <c r="E2905" i="4"/>
  <c r="E2989" i="4"/>
  <c r="E3073" i="4"/>
  <c r="E3156" i="4"/>
  <c r="E3240" i="4"/>
  <c r="E3319" i="4"/>
  <c r="E3389" i="4"/>
  <c r="E3455" i="4"/>
  <c r="E3518" i="4"/>
  <c r="E3580" i="4"/>
  <c r="E3642" i="4"/>
  <c r="E3706" i="4"/>
  <c r="E3769" i="4"/>
  <c r="E3832" i="4"/>
  <c r="E3892" i="4"/>
  <c r="E3945" i="4"/>
  <c r="E598" i="4"/>
  <c r="E1124" i="4"/>
  <c r="E1450" i="4"/>
  <c r="E1681" i="4"/>
  <c r="E1887" i="4"/>
  <c r="E2075" i="4"/>
  <c r="E2265" i="4"/>
  <c r="E2424" i="4"/>
  <c r="E2554" i="4"/>
  <c r="E2653" i="4"/>
  <c r="E2755" i="4"/>
  <c r="E2849" i="4"/>
  <c r="E2933" i="4"/>
  <c r="E3017" i="4"/>
  <c r="E3100" i="4"/>
  <c r="E3184" i="4"/>
  <c r="E3267" i="4"/>
  <c r="E3343" i="4"/>
  <c r="E3412" i="4"/>
  <c r="E3473" i="4"/>
  <c r="E3537" i="4"/>
  <c r="E3600" i="4"/>
  <c r="E3663" i="4"/>
  <c r="E3726" i="4"/>
  <c r="E3787" i="4"/>
  <c r="E3851" i="4"/>
  <c r="E3908" i="4"/>
  <c r="E3959" i="4"/>
  <c r="E4009" i="4"/>
  <c r="E4054" i="4"/>
  <c r="E4097" i="4"/>
  <c r="E4129" i="4"/>
  <c r="E4164" i="4"/>
  <c r="E4204" i="4"/>
  <c r="E4240" i="4"/>
  <c r="E4269" i="4"/>
  <c r="E4302" i="4"/>
  <c r="E4338" i="4"/>
  <c r="E4368" i="4"/>
  <c r="E4399" i="4"/>
  <c r="E4436" i="4"/>
  <c r="E4470" i="4"/>
  <c r="E4500" i="4"/>
  <c r="E4532" i="4"/>
  <c r="E4568" i="4"/>
  <c r="E4598" i="4"/>
  <c r="E4629" i="4"/>
  <c r="E4667" i="4"/>
  <c r="E4700" i="4"/>
  <c r="E4728" i="4"/>
  <c r="E4758" i="4"/>
  <c r="E4790" i="4"/>
  <c r="E4818" i="4"/>
  <c r="E4846" i="4"/>
  <c r="E4880" i="4"/>
  <c r="E4910" i="4"/>
  <c r="E4938" i="4"/>
  <c r="E4967" i="4"/>
  <c r="E5000" i="4"/>
  <c r="E384" i="4"/>
  <c r="E1405" i="4"/>
  <c r="E1890" i="4"/>
  <c r="E2294" i="4"/>
  <c r="E2648" i="4"/>
  <c r="E2852" i="4"/>
  <c r="E3089" i="4"/>
  <c r="E3269" i="4"/>
  <c r="E3423" i="4"/>
  <c r="E3597" i="4"/>
  <c r="E3729" i="4"/>
  <c r="E3901" i="4"/>
  <c r="E4005" i="4"/>
  <c r="E4095" i="4"/>
  <c r="E4163" i="4"/>
  <c r="E4235" i="4"/>
  <c r="E4301" i="4"/>
  <c r="E4367" i="4"/>
  <c r="E4433" i="4"/>
  <c r="E4496" i="4"/>
  <c r="E4567" i="4"/>
  <c r="E4628" i="4"/>
  <c r="E4696" i="4"/>
  <c r="E4757" i="4"/>
  <c r="E4817" i="4"/>
  <c r="E4877" i="4"/>
  <c r="E4934" i="4"/>
  <c r="E4999" i="4"/>
  <c r="E3019" i="4"/>
  <c r="E2267" i="4"/>
  <c r="E481" i="4"/>
  <c r="E1431" i="4"/>
  <c r="E1894" i="4"/>
  <c r="E2399" i="4"/>
  <c r="E2654" i="4"/>
  <c r="E2864" i="4"/>
  <c r="E3094" i="4"/>
  <c r="E3270" i="4"/>
  <c r="E3466" i="4"/>
  <c r="E3601" i="4"/>
  <c r="E3737" i="4"/>
  <c r="E3906" i="4"/>
  <c r="E4010" i="4"/>
  <c r="E4098" i="4"/>
  <c r="E4168" i="4"/>
  <c r="E4241" i="4"/>
  <c r="E4303" i="4"/>
  <c r="E4374" i="4"/>
  <c r="E4437" i="4"/>
  <c r="E4502" i="4"/>
  <c r="E4569" i="4"/>
  <c r="E4634" i="4"/>
  <c r="E4701" i="4"/>
  <c r="E4759" i="4"/>
  <c r="E4823" i="4"/>
  <c r="E4881" i="4"/>
  <c r="E4940" i="4"/>
  <c r="E5001" i="4"/>
  <c r="E2252" i="4"/>
  <c r="E2573" i="4"/>
  <c r="E551" i="4"/>
  <c r="E1454" i="4"/>
  <c r="E1919" i="4"/>
  <c r="E2414" i="4"/>
  <c r="E2658" i="4"/>
  <c r="E2920" i="4"/>
  <c r="E3102" i="4"/>
  <c r="E3281" i="4"/>
  <c r="E3470" i="4"/>
  <c r="E3602" i="4"/>
  <c r="E3780" i="4"/>
  <c r="E3909" i="4"/>
  <c r="E4012" i="4"/>
  <c r="E4100" i="4"/>
  <c r="E4173" i="4"/>
  <c r="E4243" i="4"/>
  <c r="E4309" i="4"/>
  <c r="E4375" i="4"/>
  <c r="E4439" i="4"/>
  <c r="E4509" i="4"/>
  <c r="E4571" i="4"/>
  <c r="E4638" i="4"/>
  <c r="E4704" i="4"/>
  <c r="E4764" i="4"/>
  <c r="E4824" i="4"/>
  <c r="E4882" i="4"/>
  <c r="E4946" i="4"/>
  <c r="E5002" i="4"/>
  <c r="E2837" i="4"/>
  <c r="E2843" i="4"/>
  <c r="E603" i="4"/>
  <c r="E1463" i="4"/>
  <c r="E2046" i="4"/>
  <c r="E2425" i="4"/>
  <c r="E2673" i="4"/>
  <c r="E2926" i="4"/>
  <c r="E3104" i="4"/>
  <c r="E3332" i="4"/>
  <c r="E3475" i="4"/>
  <c r="E3612" i="4"/>
  <c r="E3784" i="4"/>
  <c r="E3910" i="4"/>
  <c r="E4019" i="4"/>
  <c r="E4101" i="4"/>
  <c r="E4178" i="4"/>
  <c r="E4244" i="4"/>
  <c r="E4310" i="4"/>
  <c r="E4379" i="4"/>
  <c r="E4442" i="4"/>
  <c r="E4511" i="4"/>
  <c r="E4572" i="4"/>
  <c r="E4643" i="4"/>
  <c r="E4705" i="4"/>
  <c r="E4765" i="4"/>
  <c r="E4828" i="4"/>
  <c r="E4885" i="4"/>
  <c r="E4948" i="4"/>
  <c r="E5003" i="4"/>
  <c r="E1666" i="4"/>
  <c r="E1690" i="4"/>
  <c r="E2558" i="4"/>
  <c r="E3020" i="4"/>
  <c r="E615" i="4"/>
  <c r="E1498" i="4"/>
  <c r="E2062" i="4"/>
  <c r="E2430" i="4"/>
  <c r="E2741" i="4"/>
  <c r="E2934" i="4"/>
  <c r="E3116" i="4"/>
  <c r="E3339" i="4"/>
  <c r="E3478" i="4"/>
  <c r="E3653" i="4"/>
  <c r="E3790" i="4"/>
  <c r="E3918" i="4"/>
  <c r="E4044" i="4"/>
  <c r="E4120" i="4"/>
  <c r="E4192" i="4"/>
  <c r="E4264" i="4"/>
  <c r="E4327" i="4"/>
  <c r="E4396" i="4"/>
  <c r="E4457" i="4"/>
  <c r="E4528" i="4"/>
  <c r="E4590" i="4"/>
  <c r="E4656" i="4"/>
  <c r="E4723" i="4"/>
  <c r="E4781" i="4"/>
  <c r="E4843" i="4"/>
  <c r="E4898" i="4"/>
  <c r="E4963" i="4"/>
  <c r="E1065" i="4"/>
  <c r="E2540" i="4"/>
  <c r="E2757" i="4"/>
  <c r="E2948" i="4"/>
  <c r="E3178" i="4"/>
  <c r="E3345" i="4"/>
  <c r="E3528" i="4"/>
  <c r="E3664" i="4"/>
  <c r="E3799" i="4"/>
  <c r="E3958" i="4"/>
  <c r="E4052" i="4"/>
  <c r="E4128" i="4"/>
  <c r="E4200" i="4"/>
  <c r="E4266" i="4"/>
  <c r="E4337" i="4"/>
  <c r="E4398" i="4"/>
  <c r="E4465" i="4"/>
  <c r="E4531" i="4"/>
  <c r="E4597" i="4"/>
  <c r="E4663" i="4"/>
  <c r="E4725" i="4"/>
  <c r="E4789" i="4"/>
  <c r="E4845" i="4"/>
  <c r="E4906" i="4"/>
  <c r="E4966" i="4"/>
  <c r="E1103" i="4"/>
  <c r="E1683" i="4"/>
  <c r="E2109" i="4"/>
  <c r="E2546" i="4"/>
  <c r="E2758" i="4"/>
  <c r="E3005" i="4"/>
  <c r="E3185" i="4"/>
  <c r="E3356" i="4"/>
  <c r="E3533" i="4"/>
  <c r="E3665" i="4"/>
  <c r="E3842" i="4"/>
  <c r="E3960" i="4"/>
  <c r="E4056" i="4"/>
  <c r="E4137" i="4"/>
  <c r="E4205" i="4"/>
  <c r="E4272" i="4"/>
  <c r="E4339" i="4"/>
  <c r="E4404" i="4"/>
  <c r="E4471" i="4"/>
  <c r="E4533" i="4"/>
  <c r="E4604" i="4"/>
  <c r="E4668" i="4"/>
  <c r="E4730" i="4"/>
  <c r="E4792" i="4"/>
  <c r="E4850" i="4"/>
  <c r="E4912" i="4"/>
  <c r="E4968" i="4"/>
  <c r="E1132" i="4"/>
  <c r="E2555" i="4"/>
  <c r="E2772" i="4"/>
  <c r="E3010" i="4"/>
  <c r="E3186" i="4"/>
  <c r="E3401" i="4"/>
  <c r="E3538" i="4"/>
  <c r="E3675" i="4"/>
  <c r="E3847" i="4"/>
  <c r="E3961" i="4"/>
  <c r="E4057" i="4"/>
  <c r="E4138" i="4"/>
  <c r="E4206" i="4"/>
  <c r="E4279" i="4"/>
  <c r="E4340" i="4"/>
  <c r="E4408" i="4"/>
  <c r="E4473" i="4"/>
  <c r="E4540" i="4"/>
  <c r="E4605" i="4"/>
  <c r="E4669" i="4"/>
  <c r="E4737" i="4"/>
  <c r="E4793" i="4"/>
  <c r="E4854" i="4"/>
  <c r="E4914" i="4"/>
  <c r="E4974" i="4"/>
  <c r="E1717" i="4"/>
  <c r="E3199" i="4"/>
  <c r="E3406" i="4"/>
  <c r="E3539" i="4"/>
  <c r="E3717" i="4"/>
  <c r="E3852" i="4"/>
  <c r="E3971" i="4"/>
  <c r="E4066" i="4"/>
  <c r="E4141" i="4"/>
  <c r="E4211" i="4"/>
  <c r="E4280" i="4"/>
  <c r="E4341" i="4"/>
  <c r="E4412" i="4"/>
  <c r="E4475" i="4"/>
  <c r="E4541" i="4"/>
  <c r="E4609" i="4"/>
  <c r="E4673" i="4"/>
  <c r="E4738" i="4"/>
  <c r="E4794" i="4"/>
  <c r="E4858" i="4"/>
  <c r="E4915" i="4"/>
  <c r="E4975" i="4"/>
  <c r="E1194" i="4"/>
  <c r="E3256" i="4"/>
  <c r="E3413" i="4"/>
  <c r="E3549" i="4"/>
  <c r="E3721" i="4"/>
  <c r="E3853" i="4"/>
  <c r="E3996" i="4"/>
  <c r="E4085" i="4"/>
  <c r="E4160" i="4"/>
  <c r="E4226" i="4"/>
  <c r="E4297" i="4"/>
  <c r="E4360" i="4"/>
  <c r="E4425" i="4"/>
  <c r="E4494" i="4"/>
  <c r="E4557" i="4"/>
  <c r="E4626" i="4"/>
  <c r="E4687" i="4"/>
  <c r="E4753" i="4"/>
  <c r="E4810" i="4"/>
  <c r="E4870" i="4"/>
  <c r="E4932" i="4"/>
  <c r="E4990" i="4"/>
  <c r="E3032" i="4"/>
  <c r="E3262" i="4"/>
  <c r="E3414" i="4"/>
  <c r="E3590" i="4"/>
  <c r="E3727" i="4"/>
  <c r="E3863" i="4"/>
  <c r="E4004" i="4"/>
  <c r="E4088" i="4"/>
  <c r="E4161" i="4"/>
  <c r="E4231" i="4"/>
  <c r="E4298" i="4"/>
  <c r="E4361" i="4"/>
  <c r="E4432" i="4"/>
  <c r="E4495" i="4"/>
  <c r="E4560" i="4"/>
  <c r="E4627" i="4"/>
  <c r="E4692" i="4"/>
  <c r="E4754" i="4"/>
  <c r="E4811" i="4"/>
  <c r="E4876" i="4"/>
  <c r="E4933" i="4"/>
  <c r="E4992" i="4"/>
  <c r="E698" i="4"/>
  <c r="E1648" i="4"/>
  <c r="E2077" i="4"/>
  <c r="E2451" i="4"/>
  <c r="E2749" i="4"/>
  <c r="E2935" i="4"/>
  <c r="E3169" i="4"/>
  <c r="E3344" i="4"/>
  <c r="E3485" i="4"/>
  <c r="E3659" i="4"/>
  <c r="E3792" i="4"/>
  <c r="E3952" i="4"/>
  <c r="E4050" i="4"/>
  <c r="E4121" i="4"/>
  <c r="E4199" i="4"/>
  <c r="E4265" i="4"/>
  <c r="E4329" i="4"/>
  <c r="E4397" i="4"/>
  <c r="E4461" i="4"/>
  <c r="E4529" i="4"/>
  <c r="E4591" i="4"/>
  <c r="E4662" i="4"/>
  <c r="E4724" i="4"/>
  <c r="E4783" i="4"/>
  <c r="E4844" i="4"/>
  <c r="E4903" i="4"/>
  <c r="E4964" i="4"/>
  <c r="E2084" i="4"/>
  <c r="E2233" i="4"/>
  <c r="E1145" i="4"/>
  <c r="E1858" i="4"/>
  <c r="E1357" i="4"/>
  <c r="E1874" i="4"/>
  <c r="E2271" i="4"/>
  <c r="E2638" i="4"/>
  <c r="E2850" i="4"/>
  <c r="E13" i="4"/>
  <c r="E14" i="4"/>
  <c r="B5020" i="4"/>
  <c r="D5015" i="4"/>
  <c r="E10" i="3"/>
  <c r="D11" i="3"/>
  <c r="B5027" i="4" l="1"/>
  <c r="D12" i="3"/>
  <c r="E11" i="3"/>
  <c r="E12" i="3" l="1"/>
  <c r="D13" i="3"/>
  <c r="E13" i="3" l="1"/>
  <c r="D14" i="3"/>
  <c r="D15" i="3" l="1"/>
  <c r="E14" i="3"/>
  <c r="D16" i="3" l="1"/>
  <c r="E15" i="3"/>
  <c r="D17" i="3" l="1"/>
  <c r="E16" i="3"/>
  <c r="D18" i="3" l="1"/>
  <c r="E17" i="3"/>
  <c r="D19" i="3" l="1"/>
  <c r="E18" i="3"/>
  <c r="E19" i="3" l="1"/>
  <c r="D20" i="3"/>
  <c r="D21" i="3" l="1"/>
  <c r="E20" i="3"/>
  <c r="D22" i="3" l="1"/>
  <c r="E21" i="3"/>
  <c r="E22" i="3" l="1"/>
  <c r="D23" i="3"/>
  <c r="E23" i="3" l="1"/>
  <c r="D24" i="3"/>
  <c r="D25" i="3" l="1"/>
  <c r="E24" i="3"/>
  <c r="E25" i="3" l="1"/>
  <c r="D26" i="3"/>
  <c r="D27" i="3" l="1"/>
  <c r="E26" i="3"/>
  <c r="D28" i="3" l="1"/>
  <c r="E27" i="3"/>
  <c r="D29" i="3" l="1"/>
  <c r="E28" i="3"/>
  <c r="D30" i="3" l="1"/>
  <c r="E29" i="3"/>
  <c r="D31" i="3" l="1"/>
  <c r="E30" i="3"/>
  <c r="D32" i="3" l="1"/>
  <c r="E31" i="3"/>
  <c r="D33" i="3" l="1"/>
  <c r="E32" i="3"/>
  <c r="D34" i="3" l="1"/>
  <c r="E33" i="3"/>
  <c r="D35" i="3" l="1"/>
  <c r="E34" i="3"/>
  <c r="D36" i="3" l="1"/>
  <c r="E35" i="3"/>
  <c r="D37" i="3" l="1"/>
  <c r="E36" i="3"/>
  <c r="D38" i="3" l="1"/>
  <c r="E37" i="3"/>
  <c r="D39" i="3" l="1"/>
  <c r="E38" i="3"/>
  <c r="D40" i="3" l="1"/>
  <c r="E39" i="3"/>
  <c r="D41" i="3" l="1"/>
  <c r="E40" i="3"/>
  <c r="D42" i="3" l="1"/>
  <c r="E41" i="3"/>
  <c r="D43" i="3" l="1"/>
  <c r="E42" i="3"/>
  <c r="E43" i="3" l="1"/>
  <c r="D44" i="3"/>
  <c r="E44" i="3" l="1"/>
  <c r="D45" i="3"/>
  <c r="E45" i="3" l="1"/>
  <c r="D46" i="3"/>
  <c r="E46" i="3" l="1"/>
  <c r="D47" i="3"/>
  <c r="D48" i="3" l="1"/>
  <c r="E47" i="3"/>
  <c r="E48" i="3" l="1"/>
  <c r="D49" i="3"/>
  <c r="D50" i="3" l="1"/>
  <c r="E49" i="3"/>
  <c r="D51" i="3" l="1"/>
  <c r="E50" i="3"/>
  <c r="D52" i="3" l="1"/>
  <c r="E51" i="3"/>
  <c r="D53" i="3" l="1"/>
  <c r="E52" i="3"/>
  <c r="D54" i="3" l="1"/>
  <c r="E53" i="3"/>
  <c r="D55" i="3" l="1"/>
  <c r="E54" i="3"/>
  <c r="D56" i="3" l="1"/>
  <c r="E55" i="3"/>
  <c r="D57" i="3" l="1"/>
  <c r="E56" i="3"/>
  <c r="D58" i="3" l="1"/>
  <c r="E57" i="3"/>
  <c r="E58" i="3" l="1"/>
  <c r="D59" i="3"/>
  <c r="D60" i="3" l="1"/>
  <c r="E59" i="3"/>
  <c r="E60" i="3" l="1"/>
  <c r="D61" i="3"/>
  <c r="D62" i="3" l="1"/>
  <c r="E61" i="3"/>
  <c r="D63" i="3" l="1"/>
  <c r="E62" i="3"/>
  <c r="D64" i="3" l="1"/>
  <c r="E64" i="3" s="1"/>
  <c r="E63" i="3"/>
</calcChain>
</file>

<file path=xl/sharedStrings.xml><?xml version="1.0" encoding="utf-8"?>
<sst xmlns="http://schemas.openxmlformats.org/spreadsheetml/2006/main" count="695" uniqueCount="296">
  <si>
    <t>Initial Price</t>
  </si>
  <si>
    <t>Steps per year (N)</t>
  </si>
  <si>
    <t>Delta</t>
  </si>
  <si>
    <t>Expected Return</t>
  </si>
  <si>
    <t>Annual Volatility</t>
  </si>
  <si>
    <t>Time (In years)</t>
  </si>
  <si>
    <t>GEOMETRIC BROWNIAN MOTION</t>
  </si>
  <si>
    <t>Step</t>
  </si>
  <si>
    <t>Random Z</t>
  </si>
  <si>
    <t>Simulated Price</t>
  </si>
  <si>
    <t>Press F9 to generate new Zs</t>
  </si>
  <si>
    <t>Current Price (S)</t>
  </si>
  <si>
    <t>Strike Price (K)</t>
  </si>
  <si>
    <t>Time to Maturity (T)</t>
  </si>
  <si>
    <t>Volatility (Sigma)</t>
  </si>
  <si>
    <t>Risk-free Rate (r)</t>
  </si>
  <si>
    <t>d1</t>
  </si>
  <si>
    <t>d2</t>
  </si>
  <si>
    <t>Call Price (C)</t>
  </si>
  <si>
    <t>Put Price (P)</t>
  </si>
  <si>
    <t>Gamma</t>
  </si>
  <si>
    <t>Theta</t>
  </si>
  <si>
    <t>Vega</t>
  </si>
  <si>
    <t>Rho</t>
  </si>
  <si>
    <t>Metric</t>
  </si>
  <si>
    <t>Call</t>
  </si>
  <si>
    <t>Put</t>
  </si>
  <si>
    <t>Spot Price (S)</t>
  </si>
  <si>
    <t>Time to expiry (T) in years</t>
  </si>
  <si>
    <t>Std Dev of Log Returns</t>
  </si>
  <si>
    <t>EXPECTED PRICE RANGE AT EXPIRY</t>
  </si>
  <si>
    <t>1σ Upper</t>
  </si>
  <si>
    <t>1σ Lower</t>
  </si>
  <si>
    <t>2σ Upper</t>
  </si>
  <si>
    <t>2σ Lower</t>
  </si>
  <si>
    <t>3σ Lower</t>
  </si>
  <si>
    <t>3σ Upper</t>
  </si>
  <si>
    <t>PRICE RANGE</t>
  </si>
  <si>
    <t>PDF VALUES</t>
  </si>
  <si>
    <t>`</t>
  </si>
  <si>
    <t>Risk-Free Rate (r)</t>
  </si>
  <si>
    <t>Time to Expiry (T)</t>
  </si>
  <si>
    <t>No. of Simulations</t>
  </si>
  <si>
    <t>Drift Component  (μ - ½σ²)</t>
  </si>
  <si>
    <t>Diffusion Component  (σ√T)</t>
  </si>
  <si>
    <t>MONTE CARLO TABLE</t>
  </si>
  <si>
    <t>Sim #</t>
  </si>
  <si>
    <t>Random Normal Z</t>
  </si>
  <si>
    <t xml:space="preserve">Simulated Price </t>
  </si>
  <si>
    <t>Payoff (Call)</t>
  </si>
  <si>
    <t>Average Payoff</t>
  </si>
  <si>
    <t>CONSTANTS</t>
  </si>
  <si>
    <t>Probability of Expiring ITM</t>
  </si>
  <si>
    <t>Probability of Profit</t>
  </si>
  <si>
    <t>Probability of Loss</t>
  </si>
  <si>
    <t>Probability of Option Expiring Worthless (Payoff = 0)</t>
  </si>
  <si>
    <t>RISK EVALUATION</t>
  </si>
  <si>
    <t>Std Dev of Payoffs (Risk spread)</t>
  </si>
  <si>
    <t>Worst Case Payoff (Minimum)</t>
  </si>
  <si>
    <t>Best Case Payoff (Maximum)</t>
  </si>
  <si>
    <t>Value at Risk (VaR @ 5%)</t>
  </si>
  <si>
    <t>Potential Loss</t>
  </si>
  <si>
    <t>Present value of avg payoff (Monte Caro Estimated Option Price)</t>
  </si>
  <si>
    <t>Jump Days</t>
  </si>
  <si>
    <t>Total Days</t>
  </si>
  <si>
    <t>Jump &gt; 2%?</t>
  </si>
  <si>
    <t>Daily % Change</t>
  </si>
  <si>
    <t>Close</t>
  </si>
  <si>
    <t>Date</t>
  </si>
  <si>
    <t>Open</t>
  </si>
  <si>
    <t>% Days with change of 2%</t>
  </si>
  <si>
    <t>% Days with positive 2% jump</t>
  </si>
  <si>
    <t>% Days with negative 2% jump</t>
  </si>
  <si>
    <t>No. of days with 2% Fall</t>
  </si>
  <si>
    <t>No. of days with 2% Jump</t>
  </si>
  <si>
    <t>Normal Days (Less than 2% Movement)</t>
  </si>
  <si>
    <t>% of Normal Days</t>
  </si>
  <si>
    <t>News</t>
  </si>
  <si>
    <t>Exit Polls</t>
  </si>
  <si>
    <t>Trump Tariff exemptions</t>
  </si>
  <si>
    <t>Assembly Election results</t>
  </si>
  <si>
    <t>India China tensions in Ladakh</t>
  </si>
  <si>
    <t>Modi Stimulus boost</t>
  </si>
  <si>
    <t>Encouraging COVID 19 treatment trial</t>
  </si>
  <si>
    <t>High</t>
  </si>
  <si>
    <t>Low</t>
  </si>
  <si>
    <t>Weekday</t>
  </si>
  <si>
    <t>Market move on Thursday</t>
  </si>
  <si>
    <t>Intraday range on Thursday</t>
  </si>
  <si>
    <t>How Thursday opened compared to Wednesday's close</t>
  </si>
  <si>
    <t>Std Dev of Returns</t>
  </si>
  <si>
    <t>Positive Thursdays Count</t>
  </si>
  <si>
    <t>Negative Thursdays Count</t>
  </si>
  <si>
    <t>Thursday Direction</t>
  </si>
  <si>
    <t>Avg Return on Thursdays</t>
  </si>
  <si>
    <t>High Movement</t>
  </si>
  <si>
    <t>Max Thursdays Return</t>
  </si>
  <si>
    <t>Min Thursdays Return</t>
  </si>
  <si>
    <t>FII Inflows, Strengthening Rupee against USD</t>
  </si>
  <si>
    <t>Daily Returns</t>
  </si>
  <si>
    <t>Up/Down</t>
  </si>
  <si>
    <t>3-Day Down Streak</t>
  </si>
  <si>
    <t>4th Day Return</t>
  </si>
  <si>
    <t>Was 4th Day Up?</t>
  </si>
  <si>
    <t>Count of 3-Day Down</t>
  </si>
  <si>
    <t>Count of 4th Day up</t>
  </si>
  <si>
    <t>% of times</t>
  </si>
  <si>
    <t>Average Return on 4th Day (When Up)</t>
  </si>
  <si>
    <t>Average Return on All 4th Days (Even if Down)</t>
  </si>
  <si>
    <t>Up</t>
  </si>
  <si>
    <t>Down</t>
  </si>
  <si>
    <t>2-Day Down Streak</t>
  </si>
  <si>
    <t>3rd Day Return</t>
  </si>
  <si>
    <t>Was 3rd Day Up?</t>
  </si>
  <si>
    <t>Count of 2-Day Down</t>
  </si>
  <si>
    <t>Count of 3rd Day up</t>
  </si>
  <si>
    <t>Average Return on 3rd Day (When Up)</t>
  </si>
  <si>
    <t>Average Return on All 3rd Days (Even if Down)</t>
  </si>
  <si>
    <t>4-Day Down Streak</t>
  </si>
  <si>
    <t>5th Day Return</t>
  </si>
  <si>
    <t>Was 5th Day Up?</t>
  </si>
  <si>
    <t>Count of 4-Day Down</t>
  </si>
  <si>
    <t>Count of 5th Day up</t>
  </si>
  <si>
    <t>Average Return on 5th Day (When Up)</t>
  </si>
  <si>
    <t>Average Return on All 5th Days (Even if Down)</t>
  </si>
  <si>
    <t>5-Day Down Streak</t>
  </si>
  <si>
    <t>6th Day Return</t>
  </si>
  <si>
    <t>Count of 5-Day Down</t>
  </si>
  <si>
    <t>Count of 6th Day up</t>
  </si>
  <si>
    <t>Average Return on 6th Day (When Up)</t>
  </si>
  <si>
    <t>Average Return on All 6th Days (Even if Down)</t>
  </si>
  <si>
    <t>Was 6th Day Up?</t>
  </si>
  <si>
    <t>6-Day Down Streak</t>
  </si>
  <si>
    <t>7th Day Return</t>
  </si>
  <si>
    <t>Was 7th Day Up?</t>
  </si>
  <si>
    <t>Count of 6-Day Down</t>
  </si>
  <si>
    <t>7-Day Down Streak</t>
  </si>
  <si>
    <t>8th Day Return</t>
  </si>
  <si>
    <t>Was 8th Day Up?</t>
  </si>
  <si>
    <t>Count of 7-Day Down</t>
  </si>
  <si>
    <t>Count of 7th Day up</t>
  </si>
  <si>
    <t>Count of 8th Day up</t>
  </si>
  <si>
    <t>Average Return on 7th Day (When Up)</t>
  </si>
  <si>
    <t>Average Return on All 7th Days (Even if Down)</t>
  </si>
  <si>
    <t>Average Return on 8th Day (When Up)</t>
  </si>
  <si>
    <t>Average Return on All 8th Days (Even if Down)</t>
  </si>
  <si>
    <t>8-Day Down Streak</t>
  </si>
  <si>
    <t>9th Day Return</t>
  </si>
  <si>
    <t>Count of 8-Day Down</t>
  </si>
  <si>
    <t>NIFTY</t>
  </si>
  <si>
    <t>India_Inflation_Data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</si>
  <si>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</si>
  <si>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</si>
  <si>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</si>
  <si>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</si>
  <si>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</si>
  <si>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</si>
  <si>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</si>
  <si>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</si>
  <si>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</si>
  <si>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</si>
  <si>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</si>
  <si>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</si>
  <si>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</si>
  <si>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</si>
  <si>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2020 Base</t>
  </si>
  <si>
    <t>Crude Oil</t>
  </si>
  <si>
    <t>Price</t>
  </si>
  <si>
    <t>INR/USD Exchange Rate</t>
  </si>
  <si>
    <t>Inflation</t>
  </si>
  <si>
    <t>Crude Oil Price</t>
  </si>
  <si>
    <t>INR vs USD</t>
  </si>
  <si>
    <t>NIFTY Return</t>
  </si>
  <si>
    <t>Crude Oil Return</t>
  </si>
  <si>
    <t>Inflation change</t>
  </si>
  <si>
    <t>Currency 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</si>
  <si>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</si>
  <si>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</si>
  <si>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</si>
  <si>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</si>
  <si>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</si>
  <si>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</si>
  <si>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</si>
  <si>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</si>
  <si>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</si>
  <si>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</si>
  <si>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</si>
  <si>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</si>
  <si>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</si>
  <si>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</si>
  <si>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</si>
  <si>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</si>
  <si>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</si>
  <si>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</si>
  <si>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</si>
  <si>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</si>
  <si>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</si>
  <si>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</si>
  <si>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</si>
  <si>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</si>
  <si>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SUMMARY OUTPUT (NIFTY and Crude Oil)</t>
  </si>
  <si>
    <t>SUMMARY OUTPUT (NIFTY and Inflation)</t>
  </si>
  <si>
    <t>SUMMARY OUTPUT (NIFTY and Currency Exchange)</t>
  </si>
  <si>
    <t>LINEAR REGRESSION</t>
  </si>
  <si>
    <t>MULTIPLE LINEAR REGRESSION (NIFTY VS CRUDE OIL, INFLATION AND CURRENCY EXCHANGE)</t>
  </si>
  <si>
    <t>GDP Growth Rate</t>
  </si>
  <si>
    <t>Repo Rate</t>
  </si>
  <si>
    <t>31-11-2023</t>
  </si>
  <si>
    <t>S&amp;P 500</t>
  </si>
  <si>
    <t>0101-2015</t>
  </si>
  <si>
    <r>
      <rPr>
        <b/>
        <sz val="12"/>
        <color rgb="FFABABAB"/>
        <rFont val="Tahoma"/>
        <family val="2"/>
      </rPr>
      <t>Financial Year</t>
    </r>
  </si>
  <si>
    <r>
      <rPr>
        <b/>
        <sz val="12"/>
        <color rgb="FFABABAB"/>
        <rFont val="Tahoma"/>
        <family val="2"/>
      </rPr>
      <t>INR crores</t>
    </r>
  </si>
  <si>
    <r>
      <rPr>
        <b/>
        <sz val="12"/>
        <color rgb="FFABABAB"/>
        <rFont val="Tahoma"/>
        <family val="2"/>
      </rPr>
      <t>Equity</t>
    </r>
  </si>
  <si>
    <r>
      <rPr>
        <b/>
        <sz val="12"/>
        <color rgb="FFABABAB"/>
        <rFont val="Tahoma"/>
        <family val="2"/>
      </rPr>
      <t>Debt</t>
    </r>
  </si>
  <si>
    <r>
      <rPr>
        <b/>
        <sz val="12"/>
        <color rgb="FFABABAB"/>
        <rFont val="Tahoma"/>
        <family val="2"/>
      </rPr>
      <t>Debt-VRR</t>
    </r>
  </si>
  <si>
    <r>
      <rPr>
        <b/>
        <sz val="12"/>
        <color rgb="FFABABAB"/>
        <rFont val="Tahoma"/>
        <family val="2"/>
      </rPr>
      <t>Hybrid</t>
    </r>
  </si>
  <si>
    <r>
      <rPr>
        <b/>
        <sz val="12"/>
        <color rgb="FFABABAB"/>
        <rFont val="Tahoma"/>
        <family val="2"/>
      </rPr>
      <t>Total</t>
    </r>
  </si>
  <si>
    <r>
      <rPr>
        <sz val="10.5"/>
        <color rgb="FF202529"/>
        <rFont val="Tahoma"/>
        <family val="2"/>
      </rPr>
      <t>-1</t>
    </r>
  </si>
  <si>
    <r>
      <rPr>
        <sz val="10.5"/>
        <color rgb="FF202529"/>
        <rFont val="Tahoma"/>
        <family val="2"/>
      </rPr>
      <t>1998-1999</t>
    </r>
  </si>
  <si>
    <r>
      <rPr>
        <sz val="10.5"/>
        <color rgb="FF202529"/>
        <rFont val="Tahoma"/>
        <family val="2"/>
      </rPr>
      <t>1999-2000</t>
    </r>
  </si>
  <si>
    <r>
      <rPr>
        <sz val="10.5"/>
        <color rgb="FF202529"/>
        <rFont val="Tahoma"/>
        <family val="2"/>
      </rPr>
      <t>2000-2001</t>
    </r>
  </si>
  <si>
    <r>
      <rPr>
        <sz val="10.5"/>
        <color rgb="FF202529"/>
        <rFont val="Tahoma"/>
        <family val="2"/>
      </rPr>
      <t>2001-2002</t>
    </r>
  </si>
  <si>
    <r>
      <rPr>
        <sz val="10.5"/>
        <color rgb="FF202529"/>
        <rFont val="Tahoma"/>
        <family val="2"/>
      </rPr>
      <t>2002-2003</t>
    </r>
  </si>
  <si>
    <r>
      <rPr>
        <sz val="10.5"/>
        <color rgb="FF202529"/>
        <rFont val="Tahoma"/>
        <family val="2"/>
      </rPr>
      <t>2003-2004</t>
    </r>
  </si>
  <si>
    <r>
      <rPr>
        <sz val="10.5"/>
        <color rgb="FF202529"/>
        <rFont val="Tahoma"/>
        <family val="2"/>
      </rPr>
      <t>2004-2005</t>
    </r>
  </si>
  <si>
    <r>
      <rPr>
        <sz val="10.5"/>
        <color rgb="FF202529"/>
        <rFont val="Tahoma"/>
        <family val="2"/>
      </rPr>
      <t>2005-2006</t>
    </r>
  </si>
  <si>
    <r>
      <rPr>
        <sz val="10.5"/>
        <color rgb="FF202529"/>
        <rFont val="Tahoma"/>
        <family val="2"/>
      </rPr>
      <t>2006-2007</t>
    </r>
  </si>
  <si>
    <r>
      <rPr>
        <sz val="10.5"/>
        <color rgb="FF202529"/>
        <rFont val="Tahoma"/>
        <family val="2"/>
      </rPr>
      <t>2007-2008</t>
    </r>
  </si>
  <si>
    <r>
      <rPr>
        <sz val="10.5"/>
        <color rgb="FF202529"/>
        <rFont val="Tahoma"/>
        <family val="2"/>
      </rPr>
      <t>2008-2009</t>
    </r>
  </si>
  <si>
    <r>
      <rPr>
        <sz val="10.5"/>
        <color rgb="FF202529"/>
        <rFont val="Tahoma"/>
        <family val="2"/>
      </rPr>
      <t>2009-2010</t>
    </r>
  </si>
  <si>
    <r>
      <rPr>
        <sz val="10.5"/>
        <color rgb="FF202529"/>
        <rFont val="Tahoma"/>
        <family val="2"/>
      </rPr>
      <t>2010-2011</t>
    </r>
  </si>
  <si>
    <r>
      <rPr>
        <sz val="10.5"/>
        <color rgb="FF202529"/>
        <rFont val="Tahoma"/>
        <family val="2"/>
      </rPr>
      <t>2011-2012</t>
    </r>
  </si>
  <si>
    <r>
      <rPr>
        <sz val="10.5"/>
        <color rgb="FF202529"/>
        <rFont val="Tahoma"/>
        <family val="2"/>
      </rPr>
      <t>2012-2013</t>
    </r>
  </si>
  <si>
    <r>
      <rPr>
        <sz val="10.5"/>
        <color rgb="FF202529"/>
        <rFont val="Tahoma"/>
        <family val="2"/>
      </rPr>
      <t>2013-2014</t>
    </r>
  </si>
  <si>
    <r>
      <rPr>
        <sz val="10.5"/>
        <color rgb="FF202529"/>
        <rFont val="Tahoma"/>
        <family val="2"/>
      </rPr>
      <t>2014-2015</t>
    </r>
  </si>
  <si>
    <r>
      <rPr>
        <sz val="10.5"/>
        <color rgb="FF202529"/>
        <rFont val="Tahoma"/>
        <family val="2"/>
      </rPr>
      <t>2015-2016</t>
    </r>
  </si>
  <si>
    <r>
      <rPr>
        <sz val="10.5"/>
        <color rgb="FF202529"/>
        <rFont val="Tahoma"/>
        <family val="2"/>
      </rPr>
      <t>2016-2017</t>
    </r>
  </si>
  <si>
    <r>
      <rPr>
        <sz val="10.5"/>
        <color rgb="FF202529"/>
        <rFont val="Tahoma"/>
        <family val="2"/>
      </rPr>
      <t>2017-2018</t>
    </r>
  </si>
  <si>
    <r>
      <rPr>
        <sz val="10.5"/>
        <color rgb="FF202529"/>
        <rFont val="Tahoma"/>
        <family val="2"/>
      </rPr>
      <t>2018-2019</t>
    </r>
  </si>
  <si>
    <r>
      <rPr>
        <sz val="10.5"/>
        <color rgb="FF202529"/>
        <rFont val="Tahoma"/>
        <family val="2"/>
      </rPr>
      <t>2019-2020</t>
    </r>
  </si>
  <si>
    <r>
      <rPr>
        <sz val="10.5"/>
        <color rgb="FF202529"/>
        <rFont val="Tahoma"/>
        <family val="2"/>
      </rPr>
      <t>2020-2021</t>
    </r>
  </si>
  <si>
    <r>
      <rPr>
        <sz val="10.5"/>
        <color rgb="FF202529"/>
        <rFont val="Tahoma"/>
        <family val="2"/>
      </rPr>
      <t>2021-2022</t>
    </r>
  </si>
  <si>
    <r>
      <rPr>
        <sz val="10.5"/>
        <color rgb="FF202529"/>
        <rFont val="Tahoma"/>
        <family val="2"/>
      </rPr>
      <t>2022-2023</t>
    </r>
  </si>
  <si>
    <r>
      <rPr>
        <sz val="10.5"/>
        <color rgb="FF202529"/>
        <rFont val="Tahoma"/>
        <family val="2"/>
      </rPr>
      <t>2023-2024</t>
    </r>
  </si>
  <si>
    <r>
      <rPr>
        <sz val="10.5"/>
        <color rgb="FF202529"/>
        <rFont val="Tahoma"/>
        <family val="2"/>
      </rPr>
      <t>2024-2025</t>
    </r>
  </si>
  <si>
    <r>
      <rPr>
        <sz val="10.5"/>
        <color rgb="FF202529"/>
        <rFont val="Tahoma"/>
        <family val="2"/>
      </rPr>
      <t>Total</t>
    </r>
  </si>
  <si>
    <t>Change %</t>
  </si>
  <si>
    <t xml:space="preserve">Date </t>
  </si>
  <si>
    <t>S&amp;P 500 Return</t>
  </si>
  <si>
    <t>10-Year Government Bond Yield</t>
  </si>
  <si>
    <t>Change in Bond Yield</t>
  </si>
  <si>
    <t>Change in Repo Rate</t>
  </si>
  <si>
    <t>X Variable 1</t>
  </si>
  <si>
    <t>X Variable 2</t>
  </si>
  <si>
    <t>X Variable 3</t>
  </si>
  <si>
    <t>X Variable 4</t>
  </si>
  <si>
    <t>X Variable 5</t>
  </si>
  <si>
    <t>X Variable 6</t>
  </si>
  <si>
    <t>Crude_Lag 1</t>
  </si>
  <si>
    <t>Crude_Lag 2</t>
  </si>
  <si>
    <t>Crude_Lag 3</t>
  </si>
  <si>
    <t>Crude_Lag 4</t>
  </si>
  <si>
    <t>Crude_Lag 5</t>
  </si>
  <si>
    <t>Inflation_Lag1</t>
  </si>
  <si>
    <t>Inflation_Lag2</t>
  </si>
  <si>
    <t>Inflation_Lag3</t>
  </si>
  <si>
    <t>Inflation_Lag4</t>
  </si>
  <si>
    <t>Inflation_Lag5</t>
  </si>
  <si>
    <t>Currency_Lag1</t>
  </si>
  <si>
    <t>Currency_Lag2</t>
  </si>
  <si>
    <t>Currency_Lag3</t>
  </si>
  <si>
    <t>Currency_Lag4</t>
  </si>
  <si>
    <t>Currency_Lag5</t>
  </si>
  <si>
    <t>Repo_Lag1</t>
  </si>
  <si>
    <t>Repo_Lag2</t>
  </si>
  <si>
    <t>Repo_Lag3</t>
  </si>
  <si>
    <t>Repo_Lag4</t>
  </si>
  <si>
    <t>Repo_Lag5</t>
  </si>
  <si>
    <t>S&amp;P_Lag1</t>
  </si>
  <si>
    <t>S&amp;P_Lag2</t>
  </si>
  <si>
    <t>S&amp;P_Lag3</t>
  </si>
  <si>
    <t>S&amp;P_Lag4</t>
  </si>
  <si>
    <t>S&amp;P_Lag5</t>
  </si>
  <si>
    <t>Bond_Lag1</t>
  </si>
  <si>
    <t>Bond_Lag2</t>
  </si>
  <si>
    <t>Bond_Lag3</t>
  </si>
  <si>
    <t>Bond_Lag4</t>
  </si>
  <si>
    <t>Bond_Lag5</t>
  </si>
  <si>
    <t>Crude Lag Study</t>
  </si>
  <si>
    <t>Inflation Lag Study</t>
  </si>
  <si>
    <t>Currency Lag Study</t>
  </si>
  <si>
    <t>Repo Lag Study</t>
  </si>
  <si>
    <t>S&amp;P Lag Study</t>
  </si>
  <si>
    <t>No Significant Lag effects</t>
  </si>
  <si>
    <t>Bond Lag Study</t>
  </si>
  <si>
    <t>Is Monday?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</si>
</sst>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[$-14009]dd/mm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name val="Tahoma"/>
      <family val="2"/>
    </font>
    <font>
      <b/>
      <sz val="12"/>
      <color rgb="FFABABAB"/>
      <name val="Tahoma"/>
      <family val="2"/>
    </font>
    <font>
      <sz val="10.5"/>
      <name val="Tahoma"/>
      <family val="2"/>
    </font>
    <font>
      <sz val="10.5"/>
      <color rgb="FF202529"/>
      <name val="Tahoma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0" borderId="2" xfId="0" applyFont="1" applyBorder="1"/>
    <xf numFmtId="0" fontId="0" fillId="0" borderId="2" xfId="0" applyBorder="1"/>
    <xf numFmtId="0" fontId="2" fillId="3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3" fillId="0" borderId="1" xfId="0" applyFont="1" applyBorder="1"/>
    <xf numFmtId="10" fontId="0" fillId="6" borderId="1" xfId="1" applyNumberFormat="1" applyFont="1" applyFill="1" applyBorder="1"/>
    <xf numFmtId="0" fontId="0" fillId="6" borderId="1" xfId="0" applyFill="1" applyBorder="1"/>
    <xf numFmtId="0" fontId="0" fillId="4" borderId="0" xfId="0" applyFill="1"/>
    <xf numFmtId="10" fontId="0" fillId="3" borderId="1" xfId="1" applyNumberFormat="1" applyFont="1" applyFill="1" applyBorder="1"/>
    <xf numFmtId="0" fontId="2" fillId="0" borderId="3" xfId="0" applyFont="1" applyBorder="1"/>
    <xf numFmtId="15" fontId="0" fillId="0" borderId="0" xfId="0" applyNumberFormat="1"/>
    <xf numFmtId="10" fontId="2" fillId="0" borderId="1" xfId="1" applyNumberFormat="1" applyFont="1" applyBorder="1"/>
    <xf numFmtId="10" fontId="0" fillId="0" borderId="1" xfId="1" applyNumberFormat="1" applyFont="1" applyBorder="1"/>
    <xf numFmtId="10" fontId="0" fillId="0" borderId="0" xfId="1" applyNumberFormat="1" applyFont="1"/>
    <xf numFmtId="0" fontId="2" fillId="7" borderId="1" xfId="0" applyFont="1" applyFill="1" applyBorder="1"/>
    <xf numFmtId="10" fontId="2" fillId="5" borderId="1" xfId="1" applyNumberFormat="1" applyFont="1" applyFill="1" applyBorder="1"/>
    <xf numFmtId="10" fontId="2" fillId="7" borderId="1" xfId="1" applyNumberFormat="1" applyFont="1" applyFill="1" applyBorder="1"/>
    <xf numFmtId="0" fontId="2" fillId="8" borderId="1" xfId="0" applyFont="1" applyFill="1" applyBorder="1"/>
    <xf numFmtId="10" fontId="2" fillId="8" borderId="1" xfId="1" applyNumberFormat="1" applyFont="1" applyFill="1" applyBorder="1"/>
    <xf numFmtId="0" fontId="4" fillId="0" borderId="0" xfId="2"/>
    <xf numFmtId="15" fontId="0" fillId="0" borderId="1" xfId="0" applyNumberFormat="1" applyBorder="1"/>
    <xf numFmtId="10" fontId="2" fillId="0" borderId="1" xfId="0" applyNumberFormat="1" applyFont="1" applyBorder="1"/>
    <xf numFmtId="10" fontId="0" fillId="0" borderId="0" xfId="1" applyNumberFormat="1" applyFont="1" applyBorder="1"/>
    <xf numFmtId="10" fontId="2" fillId="0" borderId="0" xfId="0" applyNumberFormat="1" applyFont="1"/>
    <xf numFmtId="10" fontId="2" fillId="0" borderId="0" xfId="1" applyNumberFormat="1" applyFont="1" applyBorder="1"/>
    <xf numFmtId="15" fontId="2" fillId="0" borderId="1" xfId="0" applyNumberFormat="1" applyFont="1" applyBorder="1"/>
    <xf numFmtId="0" fontId="2" fillId="0" borderId="4" xfId="0" applyFont="1" applyBorder="1"/>
    <xf numFmtId="164" fontId="2" fillId="0" borderId="1" xfId="1" applyNumberFormat="1" applyFont="1" applyBorder="1"/>
    <xf numFmtId="0" fontId="5" fillId="0" borderId="1" xfId="0" applyFont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1" xfId="0" applyNumberFormat="1" applyBorder="1"/>
    <xf numFmtId="0" fontId="0" fillId="0" borderId="5" xfId="0" applyBorder="1"/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Continuous"/>
    </xf>
    <xf numFmtId="165" fontId="0" fillId="0" borderId="1" xfId="1" applyNumberFormat="1" applyFont="1" applyBorder="1"/>
    <xf numFmtId="165" fontId="0" fillId="0" borderId="0" xfId="1" applyNumberFormat="1" applyFont="1" applyBorder="1"/>
    <xf numFmtId="14" fontId="0" fillId="0" borderId="0" xfId="1" applyNumberFormat="1" applyFont="1" applyBorder="1"/>
    <xf numFmtId="14" fontId="0" fillId="0" borderId="1" xfId="1" applyNumberFormat="1" applyFont="1" applyBorder="1"/>
    <xf numFmtId="14" fontId="0" fillId="0" borderId="0" xfId="0" applyNumberFormat="1"/>
    <xf numFmtId="0" fontId="0" fillId="0" borderId="0" xfId="0" applyAlignment="1">
      <alignment horizontal="left" vertical="top"/>
    </xf>
    <xf numFmtId="0" fontId="7" fillId="0" borderId="12" xfId="0" applyFont="1" applyBorder="1" applyAlignment="1">
      <alignment horizontal="left" vertical="top" wrapText="1" indent="3"/>
    </xf>
    <xf numFmtId="0" fontId="7" fillId="0" borderId="12" xfId="0" applyFont="1" applyBorder="1" applyAlignment="1">
      <alignment horizontal="left" vertical="top" wrapText="1" indent="2"/>
    </xf>
    <xf numFmtId="0" fontId="7" fillId="0" borderId="1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top" wrapText="1" indent="1"/>
    </xf>
    <xf numFmtId="2" fontId="10" fillId="0" borderId="12" xfId="0" applyNumberFormat="1" applyFont="1" applyBorder="1" applyAlignment="1">
      <alignment horizontal="right" vertical="top" shrinkToFit="1"/>
    </xf>
    <xf numFmtId="2" fontId="10" fillId="0" borderId="12" xfId="0" applyNumberFormat="1" applyFont="1" applyBorder="1" applyAlignment="1">
      <alignment horizontal="right" vertical="top" indent="1" shrinkToFit="1"/>
    </xf>
    <xf numFmtId="10" fontId="0" fillId="0" borderId="1" xfId="0" applyNumberFormat="1" applyBorder="1"/>
    <xf numFmtId="165" fontId="0" fillId="0" borderId="0" xfId="0" applyNumberFormat="1"/>
    <xf numFmtId="0" fontId="0" fillId="0" borderId="13" xfId="0" applyBorder="1"/>
    <xf numFmtId="165" fontId="0" fillId="0" borderId="1" xfId="0" applyNumberFormat="1" applyBorder="1"/>
    <xf numFmtId="166" fontId="2" fillId="0" borderId="0" xfId="0" applyNumberFormat="1" applyFont="1"/>
    <xf numFmtId="166" fontId="0" fillId="0" borderId="0" xfId="0" applyNumberFormat="1"/>
    <xf numFmtId="0" fontId="7" fillId="0" borderId="7" xfId="0" applyFont="1" applyBorder="1" applyAlignment="1">
      <alignment horizontal="left" vertical="top" wrapText="1" indent="2"/>
    </xf>
    <xf numFmtId="0" fontId="7" fillId="0" borderId="11" xfId="0" applyFont="1" applyBorder="1" applyAlignment="1">
      <alignment horizontal="left" vertical="top" wrapText="1" indent="2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5">
    <dxf>
      <fill>
        <patternFill>
          <bgColor theme="3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Simulated Price of NIFTY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'Brownian Motion simulation'!$A$9</c:f>
              <c:strCache>
                <c:ptCount val="1"/>
                <c:pt idx="0">
                  <c:v>Step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'Brownian Motion simulation'!$A$10:$A$262</c:f>
              <c:numCache>
                <c:formatCode>General</c:formatCode>
                <c:ptCount val="25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1-4828-AE4C-E99EBF4271FC}"/>
            </c:ext>
          </c:extLst>
        </c:ser>
        <c:ser>
          <c:idx val="1"/>
          <c:order val="1"/>
          <c:tx>
            <c:strRef>
              <c:f>'Brownian Motion simulation'!$C$9</c:f>
              <c:strCache>
                <c:ptCount val="1"/>
                <c:pt idx="0">
                  <c:v>Simulated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'Brownian Motion simulation'!$C$10:$C$262</c:f>
              <c:numCache>
                <c:formatCode>General</c:formatCode>
                <c:ptCount val="253"/>
                <c:pt idx="0">
                  <c:v>22828</c:v>
                </c:pt>
                <c:pt idx="1">
                  <c:v>22895.641821848418</c:v>
                </c:pt>
                <c:pt idx="2">
                  <c:v>22885.750998805644</c:v>
                </c:pt>
                <c:pt idx="3">
                  <c:v>23094.332534026169</c:v>
                </c:pt>
                <c:pt idx="4">
                  <c:v>23151.146629222229</c:v>
                </c:pt>
                <c:pt idx="5">
                  <c:v>23247.763317101286</c:v>
                </c:pt>
                <c:pt idx="6">
                  <c:v>22929.252348727936</c:v>
                </c:pt>
                <c:pt idx="7">
                  <c:v>22990.339499497983</c:v>
                </c:pt>
                <c:pt idx="8">
                  <c:v>22932.087802987764</c:v>
                </c:pt>
                <c:pt idx="9">
                  <c:v>22897.612287912194</c:v>
                </c:pt>
                <c:pt idx="10">
                  <c:v>23322.431648565893</c:v>
                </c:pt>
                <c:pt idx="11">
                  <c:v>23159.10047801409</c:v>
                </c:pt>
                <c:pt idx="12">
                  <c:v>22869.32739830844</c:v>
                </c:pt>
                <c:pt idx="13">
                  <c:v>23024.93211440961</c:v>
                </c:pt>
                <c:pt idx="14">
                  <c:v>22976.428335450761</c:v>
                </c:pt>
                <c:pt idx="15">
                  <c:v>23308.344241340725</c:v>
                </c:pt>
                <c:pt idx="16">
                  <c:v>23201.398924722715</c:v>
                </c:pt>
                <c:pt idx="17">
                  <c:v>23706.400192885863</c:v>
                </c:pt>
                <c:pt idx="18">
                  <c:v>24666.511658805117</c:v>
                </c:pt>
                <c:pt idx="19">
                  <c:v>24403.201902881767</c:v>
                </c:pt>
                <c:pt idx="20">
                  <c:v>24899.201986540931</c:v>
                </c:pt>
                <c:pt idx="21">
                  <c:v>24573.687702756204</c:v>
                </c:pt>
                <c:pt idx="22">
                  <c:v>24210.287495732329</c:v>
                </c:pt>
                <c:pt idx="23">
                  <c:v>24487.158640585003</c:v>
                </c:pt>
                <c:pt idx="24">
                  <c:v>23857.793153321654</c:v>
                </c:pt>
                <c:pt idx="25">
                  <c:v>23363.329550241993</c:v>
                </c:pt>
                <c:pt idx="26">
                  <c:v>23678.117820815478</c:v>
                </c:pt>
                <c:pt idx="27">
                  <c:v>24151.44197025762</c:v>
                </c:pt>
                <c:pt idx="28">
                  <c:v>23981.078975483295</c:v>
                </c:pt>
                <c:pt idx="29">
                  <c:v>23391.400105413788</c:v>
                </c:pt>
                <c:pt idx="30">
                  <c:v>23239.716367308927</c:v>
                </c:pt>
                <c:pt idx="31">
                  <c:v>23502.86036171289</c:v>
                </c:pt>
                <c:pt idx="32">
                  <c:v>23993.730564210218</c:v>
                </c:pt>
                <c:pt idx="33">
                  <c:v>23954.681753551456</c:v>
                </c:pt>
                <c:pt idx="34">
                  <c:v>23684.194007106842</c:v>
                </c:pt>
                <c:pt idx="35">
                  <c:v>23575.673176493037</c:v>
                </c:pt>
                <c:pt idx="36">
                  <c:v>23792.073459827279</c:v>
                </c:pt>
                <c:pt idx="37">
                  <c:v>23689.217156598406</c:v>
                </c:pt>
                <c:pt idx="38">
                  <c:v>24032.822232953677</c:v>
                </c:pt>
                <c:pt idx="39">
                  <c:v>24067.699254008072</c:v>
                </c:pt>
                <c:pt idx="40">
                  <c:v>23595.407381926121</c:v>
                </c:pt>
                <c:pt idx="41">
                  <c:v>23750.753480043706</c:v>
                </c:pt>
                <c:pt idx="42">
                  <c:v>23816.578637906965</c:v>
                </c:pt>
                <c:pt idx="43">
                  <c:v>23896.616253579214</c:v>
                </c:pt>
                <c:pt idx="44">
                  <c:v>23323.076760623495</c:v>
                </c:pt>
                <c:pt idx="45">
                  <c:v>23408.446307993236</c:v>
                </c:pt>
                <c:pt idx="46">
                  <c:v>22845.827666736575</c:v>
                </c:pt>
                <c:pt idx="47">
                  <c:v>22790.257934714195</c:v>
                </c:pt>
                <c:pt idx="48">
                  <c:v>22540.308005950203</c:v>
                </c:pt>
                <c:pt idx="49">
                  <c:v>22114.294817275662</c:v>
                </c:pt>
                <c:pt idx="50">
                  <c:v>22490.171134190583</c:v>
                </c:pt>
                <c:pt idx="51">
                  <c:v>22363.375701776637</c:v>
                </c:pt>
                <c:pt idx="52">
                  <c:v>21830.650450443165</c:v>
                </c:pt>
                <c:pt idx="53">
                  <c:v>21726.423397793238</c:v>
                </c:pt>
                <c:pt idx="54">
                  <c:v>21660.343452773956</c:v>
                </c:pt>
                <c:pt idx="55">
                  <c:v>21526.137485142513</c:v>
                </c:pt>
                <c:pt idx="56">
                  <c:v>21508.257195959381</c:v>
                </c:pt>
                <c:pt idx="57">
                  <c:v>21627.151368122526</c:v>
                </c:pt>
                <c:pt idx="58">
                  <c:v>21613.221572969043</c:v>
                </c:pt>
                <c:pt idx="59">
                  <c:v>21768.284403317684</c:v>
                </c:pt>
                <c:pt idx="60">
                  <c:v>21606.096633523957</c:v>
                </c:pt>
                <c:pt idx="61">
                  <c:v>21620.91560664821</c:v>
                </c:pt>
                <c:pt idx="62">
                  <c:v>21708.251801455946</c:v>
                </c:pt>
                <c:pt idx="63">
                  <c:v>21956.102743556727</c:v>
                </c:pt>
                <c:pt idx="64">
                  <c:v>22137.253307316598</c:v>
                </c:pt>
                <c:pt idx="65">
                  <c:v>22054.124505293308</c:v>
                </c:pt>
                <c:pt idx="66">
                  <c:v>22690.06226533759</c:v>
                </c:pt>
                <c:pt idx="67">
                  <c:v>22395.808027176598</c:v>
                </c:pt>
                <c:pt idx="68">
                  <c:v>22540.844523038133</c:v>
                </c:pt>
                <c:pt idx="69">
                  <c:v>22462.766981360863</c:v>
                </c:pt>
                <c:pt idx="70">
                  <c:v>22457.447761367017</c:v>
                </c:pt>
                <c:pt idx="71">
                  <c:v>22309.497855996677</c:v>
                </c:pt>
                <c:pt idx="72">
                  <c:v>22380.830954588168</c:v>
                </c:pt>
                <c:pt idx="73">
                  <c:v>21743.13166432373</c:v>
                </c:pt>
                <c:pt idx="74">
                  <c:v>21627.237655698562</c:v>
                </c:pt>
                <c:pt idx="75">
                  <c:v>21394.42890612235</c:v>
                </c:pt>
                <c:pt idx="76">
                  <c:v>21398.003341711395</c:v>
                </c:pt>
                <c:pt idx="77">
                  <c:v>21680.436586646538</c:v>
                </c:pt>
                <c:pt idx="78">
                  <c:v>21731.190211270496</c:v>
                </c:pt>
                <c:pt idx="79">
                  <c:v>21537.530556357466</c:v>
                </c:pt>
                <c:pt idx="80">
                  <c:v>21710.910911441759</c:v>
                </c:pt>
                <c:pt idx="81">
                  <c:v>21569.923157700603</c:v>
                </c:pt>
                <c:pt idx="82">
                  <c:v>21365.170910482946</c:v>
                </c:pt>
                <c:pt idx="83">
                  <c:v>21451.959555354788</c:v>
                </c:pt>
                <c:pt idx="84">
                  <c:v>21083.423798545307</c:v>
                </c:pt>
                <c:pt idx="85">
                  <c:v>20933.651636587623</c:v>
                </c:pt>
                <c:pt idx="86">
                  <c:v>20925.729228457523</c:v>
                </c:pt>
                <c:pt idx="87">
                  <c:v>20994.52435530338</c:v>
                </c:pt>
                <c:pt idx="88">
                  <c:v>20981.15995837763</c:v>
                </c:pt>
                <c:pt idx="89">
                  <c:v>21078.449646113811</c:v>
                </c:pt>
                <c:pt idx="90">
                  <c:v>20894.675176750196</c:v>
                </c:pt>
                <c:pt idx="91">
                  <c:v>21075.347535751396</c:v>
                </c:pt>
                <c:pt idx="92">
                  <c:v>21078.644427865253</c:v>
                </c:pt>
                <c:pt idx="93">
                  <c:v>20694.437722190465</c:v>
                </c:pt>
                <c:pt idx="94">
                  <c:v>20830.368781904086</c:v>
                </c:pt>
                <c:pt idx="95">
                  <c:v>20813.698852441521</c:v>
                </c:pt>
                <c:pt idx="96">
                  <c:v>20583.020381780032</c:v>
                </c:pt>
                <c:pt idx="97">
                  <c:v>20468.292919995856</c:v>
                </c:pt>
                <c:pt idx="98">
                  <c:v>20347.105364538267</c:v>
                </c:pt>
                <c:pt idx="99">
                  <c:v>20462.677124041948</c:v>
                </c:pt>
                <c:pt idx="100">
                  <c:v>20305.423102923745</c:v>
                </c:pt>
                <c:pt idx="101">
                  <c:v>20191.832157231471</c:v>
                </c:pt>
                <c:pt idx="102">
                  <c:v>20590.295375822538</c:v>
                </c:pt>
                <c:pt idx="103">
                  <c:v>20767.720962752461</c:v>
                </c:pt>
                <c:pt idx="104">
                  <c:v>20731.293477777919</c:v>
                </c:pt>
                <c:pt idx="105">
                  <c:v>20569.79899177872</c:v>
                </c:pt>
                <c:pt idx="106">
                  <c:v>20744.357035732814</c:v>
                </c:pt>
                <c:pt idx="107">
                  <c:v>20499.738018508331</c:v>
                </c:pt>
                <c:pt idx="108">
                  <c:v>20382.896094929394</c:v>
                </c:pt>
                <c:pt idx="109">
                  <c:v>20292.143351081402</c:v>
                </c:pt>
                <c:pt idx="110">
                  <c:v>20163.431779279872</c:v>
                </c:pt>
                <c:pt idx="111">
                  <c:v>20563.949175680067</c:v>
                </c:pt>
                <c:pt idx="112">
                  <c:v>20508.674887643429</c:v>
                </c:pt>
                <c:pt idx="113">
                  <c:v>20786.244143559223</c:v>
                </c:pt>
                <c:pt idx="114">
                  <c:v>21130.65775951081</c:v>
                </c:pt>
                <c:pt idx="115">
                  <c:v>21242.422157514979</c:v>
                </c:pt>
                <c:pt idx="116">
                  <c:v>21254.611522477313</c:v>
                </c:pt>
                <c:pt idx="117">
                  <c:v>21831.554401535614</c:v>
                </c:pt>
                <c:pt idx="118">
                  <c:v>21826.291854045729</c:v>
                </c:pt>
                <c:pt idx="119">
                  <c:v>21482.920886317756</c:v>
                </c:pt>
                <c:pt idx="120">
                  <c:v>21191.4062798749</c:v>
                </c:pt>
                <c:pt idx="121">
                  <c:v>21709.06296420077</c:v>
                </c:pt>
                <c:pt idx="122">
                  <c:v>21267.706337754349</c:v>
                </c:pt>
                <c:pt idx="123">
                  <c:v>20962.114036822957</c:v>
                </c:pt>
                <c:pt idx="124">
                  <c:v>20912.071841487672</c:v>
                </c:pt>
                <c:pt idx="125">
                  <c:v>21416.009502237717</c:v>
                </c:pt>
                <c:pt idx="126">
                  <c:v>21486.314910477231</c:v>
                </c:pt>
                <c:pt idx="127">
                  <c:v>21717.119660383876</c:v>
                </c:pt>
                <c:pt idx="128">
                  <c:v>21463.333820460255</c:v>
                </c:pt>
                <c:pt idx="129">
                  <c:v>21433.02053336471</c:v>
                </c:pt>
                <c:pt idx="130">
                  <c:v>22055.069502646638</c:v>
                </c:pt>
                <c:pt idx="131">
                  <c:v>22134.307395082258</c:v>
                </c:pt>
                <c:pt idx="132">
                  <c:v>22074.591877375497</c:v>
                </c:pt>
                <c:pt idx="133">
                  <c:v>22057.760776554922</c:v>
                </c:pt>
                <c:pt idx="134">
                  <c:v>22040.690034472209</c:v>
                </c:pt>
                <c:pt idx="135">
                  <c:v>22335.621629244692</c:v>
                </c:pt>
                <c:pt idx="136">
                  <c:v>22434.090640103037</c:v>
                </c:pt>
                <c:pt idx="137">
                  <c:v>22503.081333350936</c:v>
                </c:pt>
                <c:pt idx="138">
                  <c:v>22469.988416038694</c:v>
                </c:pt>
                <c:pt idx="139">
                  <c:v>22479.79751302841</c:v>
                </c:pt>
                <c:pt idx="140">
                  <c:v>22060.997105162074</c:v>
                </c:pt>
                <c:pt idx="141">
                  <c:v>22068.223345453225</c:v>
                </c:pt>
                <c:pt idx="142">
                  <c:v>22010.25387560685</c:v>
                </c:pt>
                <c:pt idx="143">
                  <c:v>22136.986943399297</c:v>
                </c:pt>
                <c:pt idx="144">
                  <c:v>22016.522904854897</c:v>
                </c:pt>
                <c:pt idx="145">
                  <c:v>22060.834761030947</c:v>
                </c:pt>
                <c:pt idx="146">
                  <c:v>22360.542941262753</c:v>
                </c:pt>
                <c:pt idx="147">
                  <c:v>22636.965600345284</c:v>
                </c:pt>
                <c:pt idx="148">
                  <c:v>22772.514198802721</c:v>
                </c:pt>
                <c:pt idx="149">
                  <c:v>23026.181322151322</c:v>
                </c:pt>
                <c:pt idx="150">
                  <c:v>23663.604981881817</c:v>
                </c:pt>
                <c:pt idx="151">
                  <c:v>22916.417295869658</c:v>
                </c:pt>
                <c:pt idx="152">
                  <c:v>23403.038803100906</c:v>
                </c:pt>
                <c:pt idx="153">
                  <c:v>23591.44150781809</c:v>
                </c:pt>
                <c:pt idx="154">
                  <c:v>23841.322967494489</c:v>
                </c:pt>
                <c:pt idx="155">
                  <c:v>23727.867604895815</c:v>
                </c:pt>
                <c:pt idx="156">
                  <c:v>23977.684467402643</c:v>
                </c:pt>
                <c:pt idx="157">
                  <c:v>23782.396059313585</c:v>
                </c:pt>
                <c:pt idx="158">
                  <c:v>24093.039848991648</c:v>
                </c:pt>
                <c:pt idx="159">
                  <c:v>23784.447769677387</c:v>
                </c:pt>
                <c:pt idx="160">
                  <c:v>23840.442657131061</c:v>
                </c:pt>
                <c:pt idx="161">
                  <c:v>23432.10751495256</c:v>
                </c:pt>
                <c:pt idx="162">
                  <c:v>23409.54175558341</c:v>
                </c:pt>
                <c:pt idx="163">
                  <c:v>23405.665406857606</c:v>
                </c:pt>
                <c:pt idx="164">
                  <c:v>23280.899857450462</c:v>
                </c:pt>
                <c:pt idx="165">
                  <c:v>23079.139928514967</c:v>
                </c:pt>
                <c:pt idx="166">
                  <c:v>23053.197173227556</c:v>
                </c:pt>
                <c:pt idx="167">
                  <c:v>23114.175399140735</c:v>
                </c:pt>
                <c:pt idx="168">
                  <c:v>23285.239407212637</c:v>
                </c:pt>
                <c:pt idx="169">
                  <c:v>23168.93628497043</c:v>
                </c:pt>
                <c:pt idx="170">
                  <c:v>23302.35182053487</c:v>
                </c:pt>
                <c:pt idx="171">
                  <c:v>22951.153266391339</c:v>
                </c:pt>
                <c:pt idx="172">
                  <c:v>23387.476266122983</c:v>
                </c:pt>
                <c:pt idx="173">
                  <c:v>23013.920357622177</c:v>
                </c:pt>
                <c:pt idx="174">
                  <c:v>22845.080108727878</c:v>
                </c:pt>
                <c:pt idx="175">
                  <c:v>22844.300144701814</c:v>
                </c:pt>
                <c:pt idx="176">
                  <c:v>22645.802505957548</c:v>
                </c:pt>
                <c:pt idx="177">
                  <c:v>22324.112071700769</c:v>
                </c:pt>
                <c:pt idx="178">
                  <c:v>22523.996749516686</c:v>
                </c:pt>
                <c:pt idx="179">
                  <c:v>22817.805354028631</c:v>
                </c:pt>
                <c:pt idx="180">
                  <c:v>22942.690243320027</c:v>
                </c:pt>
                <c:pt idx="181">
                  <c:v>22525.92563161366</c:v>
                </c:pt>
                <c:pt idx="182">
                  <c:v>22389.432702825623</c:v>
                </c:pt>
                <c:pt idx="183">
                  <c:v>22666.086206900873</c:v>
                </c:pt>
                <c:pt idx="184">
                  <c:v>22453.648780851334</c:v>
                </c:pt>
                <c:pt idx="185">
                  <c:v>22392.276028145785</c:v>
                </c:pt>
                <c:pt idx="186">
                  <c:v>22335.299268258015</c:v>
                </c:pt>
                <c:pt idx="187">
                  <c:v>22140.452440662772</c:v>
                </c:pt>
                <c:pt idx="188">
                  <c:v>21915.657053057799</c:v>
                </c:pt>
                <c:pt idx="189">
                  <c:v>21943.692933512062</c:v>
                </c:pt>
                <c:pt idx="190">
                  <c:v>21869.057260564707</c:v>
                </c:pt>
                <c:pt idx="191">
                  <c:v>21749.4318035621</c:v>
                </c:pt>
                <c:pt idx="192">
                  <c:v>21689.830019396279</c:v>
                </c:pt>
                <c:pt idx="193">
                  <c:v>22006.289237427929</c:v>
                </c:pt>
                <c:pt idx="194">
                  <c:v>21810.912779101516</c:v>
                </c:pt>
                <c:pt idx="195">
                  <c:v>21471.828810612325</c:v>
                </c:pt>
                <c:pt idx="196">
                  <c:v>21478.220601310131</c:v>
                </c:pt>
                <c:pt idx="197">
                  <c:v>21437.98729009174</c:v>
                </c:pt>
                <c:pt idx="198">
                  <c:v>21495.299092467081</c:v>
                </c:pt>
                <c:pt idx="199">
                  <c:v>21251.974826011719</c:v>
                </c:pt>
                <c:pt idx="200">
                  <c:v>20673.305924724678</c:v>
                </c:pt>
                <c:pt idx="201">
                  <c:v>20654.532456211015</c:v>
                </c:pt>
                <c:pt idx="202">
                  <c:v>20331.534901880092</c:v>
                </c:pt>
                <c:pt idx="203">
                  <c:v>20787.58142381709</c:v>
                </c:pt>
                <c:pt idx="204">
                  <c:v>20527.154708488615</c:v>
                </c:pt>
                <c:pt idx="205">
                  <c:v>20568.659299656189</c:v>
                </c:pt>
                <c:pt idx="206">
                  <c:v>20893.532406017548</c:v>
                </c:pt>
                <c:pt idx="207">
                  <c:v>21270.649430661739</c:v>
                </c:pt>
                <c:pt idx="208">
                  <c:v>21362.372416855025</c:v>
                </c:pt>
                <c:pt idx="209">
                  <c:v>20943.534724421977</c:v>
                </c:pt>
                <c:pt idx="210">
                  <c:v>21347.827424249408</c:v>
                </c:pt>
                <c:pt idx="211">
                  <c:v>21440.936648686966</c:v>
                </c:pt>
                <c:pt idx="212">
                  <c:v>21349.911876227692</c:v>
                </c:pt>
                <c:pt idx="213">
                  <c:v>21550.303567647898</c:v>
                </c:pt>
                <c:pt idx="214">
                  <c:v>21103.741026396681</c:v>
                </c:pt>
                <c:pt idx="215">
                  <c:v>21514.308155562212</c:v>
                </c:pt>
                <c:pt idx="216">
                  <c:v>21477.261382080324</c:v>
                </c:pt>
                <c:pt idx="217">
                  <c:v>21506.211952878912</c:v>
                </c:pt>
                <c:pt idx="218">
                  <c:v>21475.411034355751</c:v>
                </c:pt>
                <c:pt idx="219">
                  <c:v>21307.149067188373</c:v>
                </c:pt>
                <c:pt idx="220">
                  <c:v>21214.102299870094</c:v>
                </c:pt>
                <c:pt idx="221">
                  <c:v>21796.213540137531</c:v>
                </c:pt>
                <c:pt idx="222">
                  <c:v>21726.386681962744</c:v>
                </c:pt>
                <c:pt idx="223">
                  <c:v>21613.289657926005</c:v>
                </c:pt>
                <c:pt idx="224">
                  <c:v>21326.230441658863</c:v>
                </c:pt>
                <c:pt idx="225">
                  <c:v>21827.334430626681</c:v>
                </c:pt>
                <c:pt idx="226">
                  <c:v>21489.999959472287</c:v>
                </c:pt>
                <c:pt idx="227">
                  <c:v>21744.638117750517</c:v>
                </c:pt>
                <c:pt idx="228">
                  <c:v>22301.583362482612</c:v>
                </c:pt>
                <c:pt idx="229">
                  <c:v>22349.489062047636</c:v>
                </c:pt>
                <c:pt idx="230">
                  <c:v>22218.305036198297</c:v>
                </c:pt>
                <c:pt idx="231">
                  <c:v>22294.793454142888</c:v>
                </c:pt>
                <c:pt idx="232">
                  <c:v>22007.443138451206</c:v>
                </c:pt>
                <c:pt idx="233">
                  <c:v>21907.360725347928</c:v>
                </c:pt>
                <c:pt idx="234">
                  <c:v>21717.445278322735</c:v>
                </c:pt>
                <c:pt idx="235">
                  <c:v>21577.310065166828</c:v>
                </c:pt>
                <c:pt idx="236">
                  <c:v>21799.780293098735</c:v>
                </c:pt>
                <c:pt idx="237">
                  <c:v>22376.162881908876</c:v>
                </c:pt>
                <c:pt idx="238">
                  <c:v>22330.047963463363</c:v>
                </c:pt>
                <c:pt idx="239">
                  <c:v>21966.129272027327</c:v>
                </c:pt>
                <c:pt idx="240">
                  <c:v>22190.197916207919</c:v>
                </c:pt>
                <c:pt idx="241">
                  <c:v>21897.779829304334</c:v>
                </c:pt>
                <c:pt idx="242">
                  <c:v>21945.265730398743</c:v>
                </c:pt>
                <c:pt idx="243">
                  <c:v>21790.383293499555</c:v>
                </c:pt>
                <c:pt idx="244">
                  <c:v>21918.679226772299</c:v>
                </c:pt>
                <c:pt idx="245">
                  <c:v>22035.366732102641</c:v>
                </c:pt>
                <c:pt idx="246">
                  <c:v>21932.614935688929</c:v>
                </c:pt>
                <c:pt idx="247">
                  <c:v>21962.462296656136</c:v>
                </c:pt>
                <c:pt idx="248">
                  <c:v>21970.874187162219</c:v>
                </c:pt>
                <c:pt idx="249">
                  <c:v>22222.053613112857</c:v>
                </c:pt>
                <c:pt idx="250">
                  <c:v>22563.002700573597</c:v>
                </c:pt>
                <c:pt idx="251">
                  <c:v>22606.715482815154</c:v>
                </c:pt>
                <c:pt idx="252">
                  <c:v>22224.614358053841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1-4828-AE4C-E99EBF42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331744"/>
        <c:axId val="1764300288"/>
      </c:lineChart>
      <c:catAx>
        <c:axId val="191133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00288"/>
        <c:crosses val="autoZero"/>
        <c:auto val="1"/>
        <c:lblAlgn val="ctr"/>
        <c:lblOffset val="100"/>
        <c:noMultiLvlLbl val="0"/>
      </c:catAx>
      <c:valAx>
        <c:axId val="17643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3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Log-normal Price Distribution at Expiry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Distribution'!$E$1</c:f>
              <c:strCache>
                <c:ptCount val="1"/>
                <c:pt idx="0">
                  <c:v>PDF 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 Distribution'!$D$2:$D$64</c:f>
              <c:numCache>
                <c:formatCode>General</c:formatCode>
                <c:ptCount val="63"/>
                <c:pt idx="0">
                  <c:v>20210.282004000277</c:v>
                </c:pt>
                <c:pt idx="1">
                  <c:v>20333.7344709067</c:v>
                </c:pt>
                <c:pt idx="2">
                  <c:v>20457.941034741722</c:v>
                </c:pt>
                <c:pt idx="3">
                  <c:v>20582.906301830284</c:v>
                </c:pt>
                <c:pt idx="4">
                  <c:v>20708.634906634601</c:v>
                </c:pt>
                <c:pt idx="5">
                  <c:v>20835.131511926033</c:v>
                </c:pt>
                <c:pt idx="6">
                  <c:v>20962.400808958006</c:v>
                </c:pt>
                <c:pt idx="7">
                  <c:v>21090.447517639994</c:v>
                </c:pt>
                <c:pt idx="8">
                  <c:v>21219.276386712565</c:v>
                </c:pt>
                <c:pt idx="9">
                  <c:v>21348.89219392349</c:v>
                </c:pt>
                <c:pt idx="10">
                  <c:v>21479.299746204921</c:v>
                </c:pt>
                <c:pt idx="11">
                  <c:v>21610.50387985168</c:v>
                </c:pt>
                <c:pt idx="12">
                  <c:v>21742.509460700599</c:v>
                </c:pt>
                <c:pt idx="13">
                  <c:v>21875.321384310992</c:v>
                </c:pt>
                <c:pt idx="14">
                  <c:v>22008.944576146194</c:v>
                </c:pt>
                <c:pt idx="15">
                  <c:v>22143.38399175624</c:v>
                </c:pt>
                <c:pt idx="16">
                  <c:v>22278.644616961639</c:v>
                </c:pt>
                <c:pt idx="17">
                  <c:v>22414.731468038288</c:v>
                </c:pt>
                <c:pt idx="18">
                  <c:v>22551.64959190349</c:v>
                </c:pt>
                <c:pt idx="19">
                  <c:v>22689.404066303137</c:v>
                </c:pt>
                <c:pt idx="20">
                  <c:v>22828.000000000022</c:v>
                </c:pt>
                <c:pt idx="21">
                  <c:v>22967.442532963294</c:v>
                </c:pt>
                <c:pt idx="22">
                  <c:v>23107.736836559088</c:v>
                </c:pt>
                <c:pt idx="23">
                  <c:v>23248.888113742309</c:v>
                </c:pt>
                <c:pt idx="24">
                  <c:v>23390.901599249577</c:v>
                </c:pt>
                <c:pt idx="25">
                  <c:v>23533.782559793384</c:v>
                </c:pt>
                <c:pt idx="26">
                  <c:v>23677.536294257396</c:v>
                </c:pt>
                <c:pt idx="27">
                  <c:v>23822.168133892977</c:v>
                </c:pt>
                <c:pt idx="28">
                  <c:v>23967.683442516904</c:v>
                </c:pt>
                <c:pt idx="29">
                  <c:v>24114.087616710283</c:v>
                </c:pt>
                <c:pt idx="30">
                  <c:v>24261.386086018694</c:v>
                </c:pt>
                <c:pt idx="31">
                  <c:v>24409.584313153544</c:v>
                </c:pt>
                <c:pt idx="32">
                  <c:v>24558.687794194666</c:v>
                </c:pt>
                <c:pt idx="33">
                  <c:v>24708.702058794137</c:v>
                </c:pt>
                <c:pt idx="34">
                  <c:v>24859.632670381357</c:v>
                </c:pt>
                <c:pt idx="35">
                  <c:v>25011.485226369376</c:v>
                </c:pt>
                <c:pt idx="36">
                  <c:v>25164.265358362474</c:v>
                </c:pt>
                <c:pt idx="37">
                  <c:v>25317.978732365016</c:v>
                </c:pt>
                <c:pt idx="38">
                  <c:v>25472.631048991581</c:v>
                </c:pt>
                <c:pt idx="39">
                  <c:v>25628.228043678384</c:v>
                </c:pt>
                <c:pt idx="40">
                  <c:v>25784.775486895964</c:v>
                </c:pt>
                <c:pt idx="41">
                  <c:v>25942.2791843632</c:v>
                </c:pt>
                <c:pt idx="42">
                  <c:v>26100.744977262621</c:v>
                </c:pt>
                <c:pt idx="43">
                  <c:v>26260.178742457028</c:v>
                </c:pt>
                <c:pt idx="44">
                  <c:v>26420.586392707446</c:v>
                </c:pt>
                <c:pt idx="45">
                  <c:v>26581.9738768924</c:v>
                </c:pt>
                <c:pt idx="46">
                  <c:v>26744.347180228542</c:v>
                </c:pt>
                <c:pt idx="47">
                  <c:v>26907.712324492615</c:v>
                </c:pt>
                <c:pt idx="48">
                  <c:v>27072.075368244776</c:v>
                </c:pt>
                <c:pt idx="49">
                  <c:v>27237.442407053288</c:v>
                </c:pt>
                <c:pt idx="50">
                  <c:v>27403.819573720571</c:v>
                </c:pt>
                <c:pt idx="51">
                  <c:v>27571.213038510657</c:v>
                </c:pt>
                <c:pt idx="52">
                  <c:v>27739.629009378012</c:v>
                </c:pt>
                <c:pt idx="53">
                  <c:v>27909.073732197758</c:v>
                </c:pt>
                <c:pt idx="54">
                  <c:v>28079.553490997321</c:v>
                </c:pt>
                <c:pt idx="55">
                  <c:v>28251.074608189469</c:v>
                </c:pt>
                <c:pt idx="56">
                  <c:v>28423.643444806796</c:v>
                </c:pt>
                <c:pt idx="57">
                  <c:v>28597.266400737615</c:v>
                </c:pt>
                <c:pt idx="58">
                  <c:v>28771.949914963319</c:v>
                </c:pt>
                <c:pt idx="59">
                  <c:v>28947.700465797159</c:v>
                </c:pt>
                <c:pt idx="60">
                  <c:v>29124.524571124515</c:v>
                </c:pt>
                <c:pt idx="61">
                  <c:v>29302.428788644607</c:v>
                </c:pt>
                <c:pt idx="62">
                  <c:v>29481.419716113705</c:v>
                </c:pt>
              </c:numCache>
            </c:numRef>
          </c:xVal>
          <c:yVal>
            <c:numRef>
              <c:f>'Normal Distribution'!$E$2:$E$64</c:f>
              <c:numCache>
                <c:formatCode>General</c:formatCode>
                <c:ptCount val="63"/>
                <c:pt idx="0">
                  <c:v>2.1747407480199111E-7</c:v>
                </c:pt>
                <c:pt idx="1">
                  <c:v>4.715333487969524E-7</c:v>
                </c:pt>
                <c:pt idx="2">
                  <c:v>9.8230319214993165E-7</c:v>
                </c:pt>
                <c:pt idx="3">
                  <c:v>1.9661059530603613E-6</c:v>
                </c:pt>
                <c:pt idx="4">
                  <c:v>3.7809114110232981E-6</c:v>
                </c:pt>
                <c:pt idx="5">
                  <c:v>6.9857703727480417E-6</c:v>
                </c:pt>
                <c:pt idx="6">
                  <c:v>1.2401103465792807E-5</c:v>
                </c:pt>
                <c:pt idx="7">
                  <c:v>2.115117880594974E-5</c:v>
                </c:pt>
                <c:pt idx="8">
                  <c:v>3.4660677151203555E-5</c:v>
                </c:pt>
                <c:pt idx="9">
                  <c:v>5.4571731068613256E-5</c:v>
                </c:pt>
                <c:pt idx="10">
                  <c:v>8.2551817269790258E-5</c:v>
                </c:pt>
                <c:pt idx="11">
                  <c:v>1.1998135622392037E-4</c:v>
                </c:pt>
                <c:pt idx="12">
                  <c:v>1.6754409117601413E-4</c:v>
                </c:pt>
                <c:pt idx="13">
                  <c:v>2.2478777371327512E-4</c:v>
                </c:pt>
                <c:pt idx="14">
                  <c:v>2.8976403250944124E-4</c:v>
                </c:pt>
                <c:pt idx="15">
                  <c:v>3.5887606009527402E-4</c:v>
                </c:pt>
                <c:pt idx="16">
                  <c:v>4.2704409462319265E-4</c:v>
                </c:pt>
                <c:pt idx="17">
                  <c:v>4.882352969892238E-4</c:v>
                </c:pt>
                <c:pt idx="18">
                  <c:v>5.3630747137478499E-4</c:v>
                </c:pt>
                <c:pt idx="19">
                  <c:v>5.6601343736164557E-4</c:v>
                </c:pt>
                <c:pt idx="20">
                  <c:v>5.7394180172690493E-4</c:v>
                </c:pt>
                <c:pt idx="21">
                  <c:v>5.5916141158614317E-4</c:v>
                </c:pt>
                <c:pt idx="22">
                  <c:v>5.2340124234185399E-4</c:v>
                </c:pt>
                <c:pt idx="23">
                  <c:v>4.7071769719439591E-4</c:v>
                </c:pt>
                <c:pt idx="24">
                  <c:v>4.0673778988437991E-4</c:v>
                </c:pt>
                <c:pt idx="25">
                  <c:v>3.3767331638877453E-4</c:v>
                </c:pt>
                <c:pt idx="26">
                  <c:v>2.6934392381048532E-4</c:v>
                </c:pt>
                <c:pt idx="27">
                  <c:v>2.0641718107283335E-4</c:v>
                </c:pt>
                <c:pt idx="28">
                  <c:v>1.5198919813070173E-4</c:v>
                </c:pt>
                <c:pt idx="29">
                  <c:v>1.0752459746351154E-4</c:v>
                </c:pt>
                <c:pt idx="30">
                  <c:v>7.3085487426185848E-5</c:v>
                </c:pt>
                <c:pt idx="31">
                  <c:v>4.7729039072232168E-5</c:v>
                </c:pt>
                <c:pt idx="32">
                  <c:v>2.9947629709912649E-5</c:v>
                </c:pt>
                <c:pt idx="33">
                  <c:v>1.8053875330301208E-5</c:v>
                </c:pt>
                <c:pt idx="34">
                  <c:v>1.0456988836885844E-5</c:v>
                </c:pt>
                <c:pt idx="35">
                  <c:v>5.8193043360272787E-6</c:v>
                </c:pt>
                <c:pt idx="36">
                  <c:v>3.1114563811089092E-6</c:v>
                </c:pt>
                <c:pt idx="37">
                  <c:v>1.5983967377131803E-6</c:v>
                </c:pt>
                <c:pt idx="38">
                  <c:v>7.8892128357636992E-7</c:v>
                </c:pt>
                <c:pt idx="39">
                  <c:v>3.7412004810755765E-7</c:v>
                </c:pt>
                <c:pt idx="40">
                  <c:v>1.7045765562472695E-7</c:v>
                </c:pt>
                <c:pt idx="41">
                  <c:v>7.4619143784802049E-8</c:v>
                </c:pt>
                <c:pt idx="42">
                  <c:v>3.1384284531682379E-8</c:v>
                </c:pt>
                <c:pt idx="43">
                  <c:v>1.2682428549052763E-8</c:v>
                </c:pt>
                <c:pt idx="44">
                  <c:v>4.9240316610038341E-9</c:v>
                </c:pt>
                <c:pt idx="45">
                  <c:v>1.8368236814836604E-9</c:v>
                </c:pt>
                <c:pt idx="46">
                  <c:v>6.583279954469566E-10</c:v>
                </c:pt>
                <c:pt idx="47">
                  <c:v>2.2669680458522537E-10</c:v>
                </c:pt>
                <c:pt idx="48">
                  <c:v>7.5002664808519947E-11</c:v>
                </c:pt>
                <c:pt idx="49">
                  <c:v>2.3841644613939791E-11</c:v>
                </c:pt>
                <c:pt idx="50">
                  <c:v>7.281551858866026E-12</c:v>
                </c:pt>
                <c:pt idx="51">
                  <c:v>2.1366820641197478E-12</c:v>
                </c:pt>
                <c:pt idx="52">
                  <c:v>6.0239877872422353E-13</c:v>
                </c:pt>
                <c:pt idx="53">
                  <c:v>1.6317607471138578E-13</c:v>
                </c:pt>
                <c:pt idx="54">
                  <c:v>4.2467539700972822E-14</c:v>
                </c:pt>
                <c:pt idx="55">
                  <c:v>1.0619056754045964E-14</c:v>
                </c:pt>
                <c:pt idx="56">
                  <c:v>2.5511911700201299E-15</c:v>
                </c:pt>
                <c:pt idx="57">
                  <c:v>5.8888200716994676E-16</c:v>
                </c:pt>
                <c:pt idx="58">
                  <c:v>1.3059958220761383E-16</c:v>
                </c:pt>
                <c:pt idx="59">
                  <c:v>2.782809715799872E-17</c:v>
                </c:pt>
                <c:pt idx="60">
                  <c:v>5.6970949159386449E-18</c:v>
                </c:pt>
                <c:pt idx="61">
                  <c:v>1.1206025846834012E-18</c:v>
                </c:pt>
                <c:pt idx="62">
                  <c:v>2.117766164730412E-19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D4-49AF-8A59-C0793ED43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406000"/>
        <c:axId val="1726402640"/>
      </c:scatterChart>
      <c:valAx>
        <c:axId val="172640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02640"/>
        <c:crosses val="autoZero"/>
        <c:crossBetween val="midCat"/>
      </c:valAx>
      <c:valAx>
        <c:axId val="17264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0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Log-normal Price Distribution at Expiry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 Distribution'!$E$1</c:f>
              <c:strCache>
                <c:ptCount val="1"/>
                <c:pt idx="0">
                  <c:v>PDF 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 Distribution'!$D$2:$D$64</c:f>
              <c:numCache>
                <c:formatCode>General</c:formatCode>
                <c:ptCount val="63"/>
                <c:pt idx="0">
                  <c:v>20210.282004000277</c:v>
                </c:pt>
                <c:pt idx="1">
                  <c:v>20333.7344709067</c:v>
                </c:pt>
                <c:pt idx="2">
                  <c:v>20457.941034741722</c:v>
                </c:pt>
                <c:pt idx="3">
                  <c:v>20582.906301830284</c:v>
                </c:pt>
                <c:pt idx="4">
                  <c:v>20708.634906634601</c:v>
                </c:pt>
                <c:pt idx="5">
                  <c:v>20835.131511926033</c:v>
                </c:pt>
                <c:pt idx="6">
                  <c:v>20962.400808958006</c:v>
                </c:pt>
                <c:pt idx="7">
                  <c:v>21090.447517639994</c:v>
                </c:pt>
                <c:pt idx="8">
                  <c:v>21219.276386712565</c:v>
                </c:pt>
                <c:pt idx="9">
                  <c:v>21348.89219392349</c:v>
                </c:pt>
                <c:pt idx="10">
                  <c:v>21479.299746204921</c:v>
                </c:pt>
                <c:pt idx="11">
                  <c:v>21610.50387985168</c:v>
                </c:pt>
                <c:pt idx="12">
                  <c:v>21742.509460700599</c:v>
                </c:pt>
                <c:pt idx="13">
                  <c:v>21875.321384310992</c:v>
                </c:pt>
                <c:pt idx="14">
                  <c:v>22008.944576146194</c:v>
                </c:pt>
                <c:pt idx="15">
                  <c:v>22143.38399175624</c:v>
                </c:pt>
                <c:pt idx="16">
                  <c:v>22278.644616961639</c:v>
                </c:pt>
                <c:pt idx="17">
                  <c:v>22414.731468038288</c:v>
                </c:pt>
                <c:pt idx="18">
                  <c:v>22551.64959190349</c:v>
                </c:pt>
                <c:pt idx="19">
                  <c:v>22689.404066303137</c:v>
                </c:pt>
                <c:pt idx="20">
                  <c:v>22828.000000000022</c:v>
                </c:pt>
                <c:pt idx="21">
                  <c:v>22967.442532963294</c:v>
                </c:pt>
                <c:pt idx="22">
                  <c:v>23107.736836559088</c:v>
                </c:pt>
                <c:pt idx="23">
                  <c:v>23248.888113742309</c:v>
                </c:pt>
                <c:pt idx="24">
                  <c:v>23390.901599249577</c:v>
                </c:pt>
                <c:pt idx="25">
                  <c:v>23533.782559793384</c:v>
                </c:pt>
                <c:pt idx="26">
                  <c:v>23677.536294257396</c:v>
                </c:pt>
                <c:pt idx="27">
                  <c:v>23822.168133892977</c:v>
                </c:pt>
                <c:pt idx="28">
                  <c:v>23967.683442516904</c:v>
                </c:pt>
                <c:pt idx="29">
                  <c:v>24114.087616710283</c:v>
                </c:pt>
                <c:pt idx="30">
                  <c:v>24261.386086018694</c:v>
                </c:pt>
                <c:pt idx="31">
                  <c:v>24409.584313153544</c:v>
                </c:pt>
                <c:pt idx="32">
                  <c:v>24558.687794194666</c:v>
                </c:pt>
                <c:pt idx="33">
                  <c:v>24708.702058794137</c:v>
                </c:pt>
                <c:pt idx="34">
                  <c:v>24859.632670381357</c:v>
                </c:pt>
                <c:pt idx="35">
                  <c:v>25011.485226369376</c:v>
                </c:pt>
                <c:pt idx="36">
                  <c:v>25164.265358362474</c:v>
                </c:pt>
                <c:pt idx="37">
                  <c:v>25317.978732365016</c:v>
                </c:pt>
                <c:pt idx="38">
                  <c:v>25472.631048991581</c:v>
                </c:pt>
                <c:pt idx="39">
                  <c:v>25628.228043678384</c:v>
                </c:pt>
                <c:pt idx="40">
                  <c:v>25784.775486895964</c:v>
                </c:pt>
                <c:pt idx="41">
                  <c:v>25942.2791843632</c:v>
                </c:pt>
                <c:pt idx="42">
                  <c:v>26100.744977262621</c:v>
                </c:pt>
                <c:pt idx="43">
                  <c:v>26260.178742457028</c:v>
                </c:pt>
                <c:pt idx="44">
                  <c:v>26420.586392707446</c:v>
                </c:pt>
                <c:pt idx="45">
                  <c:v>26581.9738768924</c:v>
                </c:pt>
                <c:pt idx="46">
                  <c:v>26744.347180228542</c:v>
                </c:pt>
                <c:pt idx="47">
                  <c:v>26907.712324492615</c:v>
                </c:pt>
                <c:pt idx="48">
                  <c:v>27072.075368244776</c:v>
                </c:pt>
                <c:pt idx="49">
                  <c:v>27237.442407053288</c:v>
                </c:pt>
                <c:pt idx="50">
                  <c:v>27403.819573720571</c:v>
                </c:pt>
                <c:pt idx="51">
                  <c:v>27571.213038510657</c:v>
                </c:pt>
                <c:pt idx="52">
                  <c:v>27739.629009378012</c:v>
                </c:pt>
                <c:pt idx="53">
                  <c:v>27909.073732197758</c:v>
                </c:pt>
                <c:pt idx="54">
                  <c:v>28079.553490997321</c:v>
                </c:pt>
                <c:pt idx="55">
                  <c:v>28251.074608189469</c:v>
                </c:pt>
                <c:pt idx="56">
                  <c:v>28423.643444806796</c:v>
                </c:pt>
                <c:pt idx="57">
                  <c:v>28597.266400737615</c:v>
                </c:pt>
                <c:pt idx="58">
                  <c:v>28771.949914963319</c:v>
                </c:pt>
                <c:pt idx="59">
                  <c:v>28947.700465797159</c:v>
                </c:pt>
                <c:pt idx="60">
                  <c:v>29124.524571124515</c:v>
                </c:pt>
                <c:pt idx="61">
                  <c:v>29302.428788644607</c:v>
                </c:pt>
                <c:pt idx="62">
                  <c:v>29481.419716113705</c:v>
                </c:pt>
              </c:numCache>
            </c:numRef>
          </c:xVal>
          <c:yVal>
            <c:numRef>
              <c:f>'Normal Distribution'!$E$2:$E$64</c:f>
              <c:numCache>
                <c:formatCode>General</c:formatCode>
                <c:ptCount val="63"/>
                <c:pt idx="0">
                  <c:v>2.1747407480199111E-7</c:v>
                </c:pt>
                <c:pt idx="1">
                  <c:v>4.715333487969524E-7</c:v>
                </c:pt>
                <c:pt idx="2">
                  <c:v>9.8230319214993165E-7</c:v>
                </c:pt>
                <c:pt idx="3">
                  <c:v>1.9661059530603613E-6</c:v>
                </c:pt>
                <c:pt idx="4">
                  <c:v>3.7809114110232981E-6</c:v>
                </c:pt>
                <c:pt idx="5">
                  <c:v>6.9857703727480417E-6</c:v>
                </c:pt>
                <c:pt idx="6">
                  <c:v>1.2401103465792807E-5</c:v>
                </c:pt>
                <c:pt idx="7">
                  <c:v>2.115117880594974E-5</c:v>
                </c:pt>
                <c:pt idx="8">
                  <c:v>3.4660677151203555E-5</c:v>
                </c:pt>
                <c:pt idx="9">
                  <c:v>5.4571731068613256E-5</c:v>
                </c:pt>
                <c:pt idx="10">
                  <c:v>8.2551817269790258E-5</c:v>
                </c:pt>
                <c:pt idx="11">
                  <c:v>1.1998135622392037E-4</c:v>
                </c:pt>
                <c:pt idx="12">
                  <c:v>1.6754409117601413E-4</c:v>
                </c:pt>
                <c:pt idx="13">
                  <c:v>2.2478777371327512E-4</c:v>
                </c:pt>
                <c:pt idx="14">
                  <c:v>2.8976403250944124E-4</c:v>
                </c:pt>
                <c:pt idx="15">
                  <c:v>3.5887606009527402E-4</c:v>
                </c:pt>
                <c:pt idx="16">
                  <c:v>4.2704409462319265E-4</c:v>
                </c:pt>
                <c:pt idx="17">
                  <c:v>4.882352969892238E-4</c:v>
                </c:pt>
                <c:pt idx="18">
                  <c:v>5.3630747137478499E-4</c:v>
                </c:pt>
                <c:pt idx="19">
                  <c:v>5.6601343736164557E-4</c:v>
                </c:pt>
                <c:pt idx="20">
                  <c:v>5.7394180172690493E-4</c:v>
                </c:pt>
                <c:pt idx="21">
                  <c:v>5.5916141158614317E-4</c:v>
                </c:pt>
                <c:pt idx="22">
                  <c:v>5.2340124234185399E-4</c:v>
                </c:pt>
                <c:pt idx="23">
                  <c:v>4.7071769719439591E-4</c:v>
                </c:pt>
                <c:pt idx="24">
                  <c:v>4.0673778988437991E-4</c:v>
                </c:pt>
                <c:pt idx="25">
                  <c:v>3.3767331638877453E-4</c:v>
                </c:pt>
                <c:pt idx="26">
                  <c:v>2.6934392381048532E-4</c:v>
                </c:pt>
                <c:pt idx="27">
                  <c:v>2.0641718107283335E-4</c:v>
                </c:pt>
                <c:pt idx="28">
                  <c:v>1.5198919813070173E-4</c:v>
                </c:pt>
                <c:pt idx="29">
                  <c:v>1.0752459746351154E-4</c:v>
                </c:pt>
                <c:pt idx="30">
                  <c:v>7.3085487426185848E-5</c:v>
                </c:pt>
                <c:pt idx="31">
                  <c:v>4.7729039072232168E-5</c:v>
                </c:pt>
                <c:pt idx="32">
                  <c:v>2.9947629709912649E-5</c:v>
                </c:pt>
                <c:pt idx="33">
                  <c:v>1.8053875330301208E-5</c:v>
                </c:pt>
                <c:pt idx="34">
                  <c:v>1.0456988836885844E-5</c:v>
                </c:pt>
                <c:pt idx="35">
                  <c:v>5.8193043360272787E-6</c:v>
                </c:pt>
                <c:pt idx="36">
                  <c:v>3.1114563811089092E-6</c:v>
                </c:pt>
                <c:pt idx="37">
                  <c:v>1.5983967377131803E-6</c:v>
                </c:pt>
                <c:pt idx="38">
                  <c:v>7.8892128357636992E-7</c:v>
                </c:pt>
                <c:pt idx="39">
                  <c:v>3.7412004810755765E-7</c:v>
                </c:pt>
                <c:pt idx="40">
                  <c:v>1.7045765562472695E-7</c:v>
                </c:pt>
                <c:pt idx="41">
                  <c:v>7.4619143784802049E-8</c:v>
                </c:pt>
                <c:pt idx="42">
                  <c:v>3.1384284531682379E-8</c:v>
                </c:pt>
                <c:pt idx="43">
                  <c:v>1.2682428549052763E-8</c:v>
                </c:pt>
                <c:pt idx="44">
                  <c:v>4.9240316610038341E-9</c:v>
                </c:pt>
                <c:pt idx="45">
                  <c:v>1.8368236814836604E-9</c:v>
                </c:pt>
                <c:pt idx="46">
                  <c:v>6.583279954469566E-10</c:v>
                </c:pt>
                <c:pt idx="47">
                  <c:v>2.2669680458522537E-10</c:v>
                </c:pt>
                <c:pt idx="48">
                  <c:v>7.5002664808519947E-11</c:v>
                </c:pt>
                <c:pt idx="49">
                  <c:v>2.3841644613939791E-11</c:v>
                </c:pt>
                <c:pt idx="50">
                  <c:v>7.281551858866026E-12</c:v>
                </c:pt>
                <c:pt idx="51">
                  <c:v>2.1366820641197478E-12</c:v>
                </c:pt>
                <c:pt idx="52">
                  <c:v>6.0239877872422353E-13</c:v>
                </c:pt>
                <c:pt idx="53">
                  <c:v>1.6317607471138578E-13</c:v>
                </c:pt>
                <c:pt idx="54">
                  <c:v>4.2467539700972822E-14</c:v>
                </c:pt>
                <c:pt idx="55">
                  <c:v>1.0619056754045964E-14</c:v>
                </c:pt>
                <c:pt idx="56">
                  <c:v>2.5511911700201299E-15</c:v>
                </c:pt>
                <c:pt idx="57">
                  <c:v>5.8888200716994676E-16</c:v>
                </c:pt>
                <c:pt idx="58">
                  <c:v>1.3059958220761383E-16</c:v>
                </c:pt>
                <c:pt idx="59">
                  <c:v>2.782809715799872E-17</c:v>
                </c:pt>
                <c:pt idx="60">
                  <c:v>5.6970949159386449E-18</c:v>
                </c:pt>
                <c:pt idx="61">
                  <c:v>1.1206025846834012E-18</c:v>
                </c:pt>
                <c:pt idx="62">
                  <c:v>2.117766164730412E-19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53-4D3A-A167-E64F3B71C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406000"/>
        <c:axId val="1726402640"/>
      </c:scatterChart>
      <c:valAx>
        <c:axId val="172640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02640"/>
        <c:crosses val="autoZero"/>
        <c:crossBetween val="midCat"/>
      </c:valAx>
      <c:valAx>
        <c:axId val="17264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0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Distribution of &gt;2% Jumps in NIFTY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'NIFTY 50_HistoricalData'!$F$6:$F$7</c:f>
              <c:strCache>
                <c:ptCount val="2"/>
                <c:pt idx="0">
                  <c:v>No. of days with 2% Jump</c:v>
                </c:pt>
                <c:pt idx="1">
                  <c:v>No. of days with 2% Fall</c:v>
                </c:pt>
              </c:strCache>
            </c:strRef>
          </c:cat>
          <c:val>
            <c:numRef>
              <c:f>'NIFTY 50_HistoricalData'!$G$6:$G$7</c:f>
              <c:numCache>
                <c:formatCode>General</c:formatCode>
                <c:ptCount val="2"/>
                <c:pt idx="0">
                  <c:v>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2-4130-8C74-D74C38A5B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946992"/>
        <c:axId val="1915948912"/>
      </c:barChart>
      <c:catAx>
        <c:axId val="19159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48912"/>
        <c:crosses val="autoZero"/>
        <c:auto val="1"/>
        <c:lblAlgn val="ctr"/>
        <c:lblOffset val="100"/>
        <c:noMultiLvlLbl val="0"/>
      </c:catAx>
      <c:valAx>
        <c:axId val="19159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Distribution of Daily NIFTY Movements (&gt;2%)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E4-4F42-84A1-FC5F85DDC2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E4-4F42-84A1-FC5F85DDC2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E4-4F42-84A1-FC5F85DDC2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'NIFTY 50_HistoricalData'!$F$6:$F$8</c:f>
              <c:strCache>
                <c:ptCount val="3"/>
                <c:pt idx="0">
                  <c:v>No. of days with 2% Jump</c:v>
                </c:pt>
                <c:pt idx="1">
                  <c:v>No. of days with 2% Fall</c:v>
                </c:pt>
                <c:pt idx="2">
                  <c:v>Normal Days (Less than 2% Movement)</c:v>
                </c:pt>
              </c:strCache>
            </c:strRef>
          </c:cat>
          <c:val>
            <c:numRef>
              <c:f>'NIFTY 50_HistoricalData'!$G$6:$G$8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2-4AA4-9716-892A83BA70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Up vs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'4th day Trading Pattern'!$M$12:$M$13</c:f>
              <c:strCache>
                <c:ptCount val="2"/>
                <c:pt idx="0">
                  <c:v>Up</c:v>
                </c:pt>
                <c:pt idx="1">
                  <c:v>Down</c:v>
                </c:pt>
              </c:strCache>
            </c:strRef>
          </c:cat>
          <c:val>
            <c:numRef>
              <c:f>'4th day Trading Pattern'!$N$12:$N$13</c:f>
              <c:numCache>
                <c:formatCode>General</c:formatCode>
                <c:ptCount val="2"/>
                <c:pt idx="0">
                  <c:v>65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1-48E6-BE74-ED95B6D5D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419663"/>
        <c:axId val="366421103"/>
      </c:barChart>
      <c:catAx>
        <c:axId val="3664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21103"/>
        <c:crosses val="autoZero"/>
        <c:auto val="1"/>
        <c:lblAlgn val="ctr"/>
        <c:lblOffset val="100"/>
        <c:noMultiLvlLbl val="0"/>
      </c:catAx>
      <c:valAx>
        <c:axId val="3664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1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467533</xdr:colOff>
      <xdr:row>5</xdr:row>
      <xdr:rowOff>117253</xdr:rowOff>
    </xdr:from>
    <xdr:to>
      <xdr:col>12</xdr:col>
      <xdr:colOff>297057</xdr:colOff>
      <xdr:row>27</xdr:row>
      <xdr:rowOff>103150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B417F-D4DE-47FC-9AC0-437CEF237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45</xdr:row>
      <xdr:rowOff>174625</xdr:rowOff>
    </xdr:from>
    <xdr:to>
      <xdr:col>13</xdr:col>
      <xdr:colOff>473075</xdr:colOff>
      <xdr:row>60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EFBE33-2F36-711A-6FF6-986D740BB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E07745-6174-40F0-A0B4-1DEEE1C51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1797050</xdr:colOff>
      <xdr:row>12</xdr:row>
      <xdr:rowOff>77787</xdr:rowOff>
    </xdr:from>
    <xdr:to>
      <xdr:col>11</xdr:col>
      <xdr:colOff>444500</xdr:colOff>
      <xdr:row>27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02B1A-8E9A-4D35-B03F-AEABB4012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2378075</xdr:colOff>
      <xdr:row>28</xdr:row>
      <xdr:rowOff>173037</xdr:rowOff>
    </xdr:from>
    <xdr:to>
      <xdr:col>8</xdr:col>
      <xdr:colOff>104775</xdr:colOff>
      <xdr:row>44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47B07-0BAD-13E9-6CE2-1795BC952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169862</xdr:rowOff>
    </xdr:from>
    <xdr:to>
      <xdr:col>16</xdr:col>
      <xdr:colOff>25400</xdr:colOff>
      <xdr:row>30</xdr:row>
      <xdr:rowOff>30162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149D6-B84E-987F-53E4-C41981384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32</xdr:row>
      <xdr:rowOff>0</xdr:rowOff>
    </xdr:from>
    <xdr:to>
      <xdr:col>46</xdr:col>
      <xdr:colOff>560343</xdr:colOff>
      <xdr:row>67</xdr:row>
      <xdr:rowOff>88276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6C195-BB71-3002-F4C4-732E13A61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1935" y="5960806"/>
          <a:ext cx="10317015" cy="6544588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69</xdr:row>
      <xdr:rowOff>0</xdr:rowOff>
    </xdr:from>
    <xdr:to>
      <xdr:col>46</xdr:col>
      <xdr:colOff>563516</xdr:colOff>
      <xdr:row>84</xdr:row>
      <xdr:rowOff>73523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1CCD68-9229-A874-5358-41C509A3E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1935" y="12781935"/>
          <a:ext cx="10307488" cy="2838846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32</xdr:row>
      <xdr:rowOff>0</xdr:rowOff>
    </xdr:from>
    <xdr:to>
      <xdr:col>57</xdr:col>
      <xdr:colOff>287744</xdr:colOff>
      <xdr:row>56</xdr:row>
      <xdr:rowOff>39441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2E85BC-C560-D367-8D1D-9710D5CC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91290" y="5960806"/>
          <a:ext cx="10621857" cy="446784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58</xdr:row>
      <xdr:rowOff>0</xdr:rowOff>
    </xdr:from>
    <xdr:to>
      <xdr:col>56</xdr:col>
      <xdr:colOff>848189</xdr:colOff>
      <xdr:row>80</xdr:row>
      <xdr:rowOff>173883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C202A9-066B-898A-BE91-ECFFB52D8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91290" y="10754032"/>
          <a:ext cx="9926435" cy="422969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32</xdr:row>
      <xdr:rowOff>0</xdr:rowOff>
    </xdr:from>
    <xdr:to>
      <xdr:col>67</xdr:col>
      <xdr:colOff>582258</xdr:colOff>
      <xdr:row>67</xdr:row>
      <xdr:rowOff>170838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3A2AAD-99FD-85CF-F604-FA2562C6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54435" y="5960806"/>
          <a:ext cx="10288436" cy="66303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69</xdr:row>
      <xdr:rowOff>0</xdr:rowOff>
    </xdr:from>
    <xdr:to>
      <xdr:col>66</xdr:col>
      <xdr:colOff>1220120</xdr:colOff>
      <xdr:row>78</xdr:row>
      <xdr:rowOff>49194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3EEC10-EB45-02F1-B8FE-C096D8087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54435" y="12781935"/>
          <a:ext cx="9526329" cy="17052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9525</xdr:colOff>
      <xdr:row>27</xdr:row>
      <xdr:rowOff>0</xdr:rowOff>
    </xdr:from>
    <xdr:to>
      <xdr:col>57</xdr:col>
      <xdr:colOff>1827</xdr:colOff>
      <xdr:row>57</xdr:row>
      <xdr:rowOff>65988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05590-84E0-B58F-938D-72AFF018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5025" y="4943475"/>
          <a:ext cx="10784127" cy="5498413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58</xdr:row>
      <xdr:rowOff>0</xdr:rowOff>
    </xdr:from>
    <xdr:to>
      <xdr:col>53</xdr:col>
      <xdr:colOff>37144</xdr:colOff>
      <xdr:row>71</xdr:row>
      <xdr:rowOff>164786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E45D02-E576-57C7-679F-D44A71847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35500" y="10553700"/>
          <a:ext cx="7647619" cy="2514286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73</xdr:row>
      <xdr:rowOff>0</xdr:rowOff>
    </xdr:from>
    <xdr:to>
      <xdr:col>56</xdr:col>
      <xdr:colOff>239998</xdr:colOff>
      <xdr:row>107</xdr:row>
      <xdr:rowOff>30977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2552D9-CAF3-B063-D47A-38C9AC54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35500" y="13268325"/>
          <a:ext cx="10419048" cy="618095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108</xdr:row>
      <xdr:rowOff>0</xdr:rowOff>
    </xdr:from>
    <xdr:to>
      <xdr:col>55</xdr:col>
      <xdr:colOff>221026</xdr:colOff>
      <xdr:row>125</xdr:row>
      <xdr:rowOff>94854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E9C038-9E43-02E2-19DC-BED90ABD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0" y="19602450"/>
          <a:ext cx="9790476" cy="3171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8</xdr:col>
      <xdr:colOff>677716</xdr:colOff>
      <xdr:row>49</xdr:row>
      <xdr:rowOff>86343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37E22-8AAB-6EB4-2837-E21B0322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81525"/>
          <a:ext cx="10326541" cy="4429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7</xdr:col>
      <xdr:colOff>658509</xdr:colOff>
      <xdr:row>59</xdr:row>
      <xdr:rowOff>9754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4349B-5FC5-609D-9A07-DE2F9EFE2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05900"/>
          <a:ext cx="9202434" cy="163852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22</xdr:col>
      <xdr:colOff>77759</xdr:colOff>
      <xdr:row>35</xdr:row>
      <xdr:rowOff>76463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294928-6429-4377-78F7-76B0224B7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3350" y="4581525"/>
          <a:ext cx="11174384" cy="188621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35</xdr:col>
      <xdr:colOff>515891</xdr:colOff>
      <xdr:row>53</xdr:row>
      <xdr:rowOff>86419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EE56E6-1A92-92AC-5C60-5402E29BE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88775" y="4762500"/>
          <a:ext cx="11041016" cy="4972744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51</xdr:col>
      <xdr:colOff>496810</xdr:colOff>
      <xdr:row>52</xdr:row>
      <xdr:rowOff>95945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3E2BDA-6C52-88D1-1F85-251DE8143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61900" y="4581525"/>
          <a:ext cx="10821910" cy="498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indianexpress.com/article/business/market/assembly-elections-results-2022-equity-markets-live-updates-stocks-shares-bse-sensex-nse-nifty-rupee-oil-prices-march-10-7812714/?utm_source=chatgpt.com" TargetMode="External"/><Relationship Id="rId2" Type="http://schemas.openxmlformats.org/officeDocument/2006/relationships/hyperlink" Target="https://www.newindianexpress.com/business/2024/Jun/03/buoyed-by-exit-poll-results-sensex-nifty-close-with-over-3-gain-investors-add-rs-14-lakh-crore?utm_source=chatgpt.com" TargetMode="External"/><Relationship Id="rId1" Type="http://schemas.openxmlformats.org/officeDocument/2006/relationships/hyperlink" Target="https://www.reuters.com/world/india/indian-benchmarks-set-open-higher-after-us-tariff-exemptions-2025-04-15/?utm_source=chatgpt.com" TargetMode="External"/><Relationship Id="rId6" Type="http://schemas.openxmlformats.org/officeDocument/2006/relationships/hyperlink" Target="https://www.business-standard.com/podcast/markets/market-wrap-april-30-here-s-all-that-happened-in-the-markets-today-120043000955_1.html?utm_source=chatgpt.com" TargetMode="External"/><Relationship Id="rId5" Type="http://schemas.openxmlformats.org/officeDocument/2006/relationships/hyperlink" Target="https://www.reuters.com/article/business/healthcare-pharmaceuticals/indian-shares-surge-after-266-bln-stimulus-boost-idUSL4N2CV106/" TargetMode="External"/><Relationship Id="rId4" Type="http://schemas.openxmlformats.org/officeDocument/2006/relationships/hyperlink" Target="https://www.moneycontrol.com/news/business/markets/market-live-updates-share-market-live-updates-stock-market-today-june-16-latest-news-bse-nse-sensex-nifty-tata-motors-hcl-infosystems-shalby-aarey-drugs-shriram-transport-finance-5409421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uters.com/markets/currencies/inflows-faltering-dollar-help-rupee-log-best-week-month-2025-04-17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079F-E5F4-49CF-9E4C-A95599CEBD80}">
  <dimension ref="A1:E263"/>
  <sheetViews>
    <sheetView zoomScale="82" workbookViewId="0">
      <selection activeCell="C11" sqref="C11"/>
    </sheetView>
  </sheetViews>
  <sheetFormatPr defaultRowHeight="14.5" x14ac:dyDescent="0.35"/>
  <cols>
    <col min="1" max="1" width="22.6328125" style="1" customWidth="1"/>
    <col min="2" max="2" width="16.90625" customWidth="1"/>
    <col min="3" max="3" width="19.36328125" customWidth="1"/>
    <col min="5" max="5" width="27" customWidth="1"/>
  </cols>
  <sheetData>
    <row r="1" spans="1:5" x14ac:dyDescent="0.35">
      <c r="A1" s="1" t="s">
        <v>6</v>
      </c>
    </row>
    <row r="2" spans="1:5" x14ac:dyDescent="0.35">
      <c r="A2" s="2" t="s">
        <v>0</v>
      </c>
      <c r="B2" s="3">
        <v>22828</v>
      </c>
      <c r="E2" s="1" t="s">
        <v>10</v>
      </c>
    </row>
    <row r="3" spans="1:5" x14ac:dyDescent="0.35">
      <c r="A3" s="2" t="s">
        <v>3</v>
      </c>
      <c r="B3" s="3">
        <v>0.08</v>
      </c>
    </row>
    <row r="4" spans="1:5" x14ac:dyDescent="0.35">
      <c r="A4" s="2" t="s">
        <v>4</v>
      </c>
      <c r="B4" s="3">
        <v>0.19389999999999999</v>
      </c>
    </row>
    <row r="5" spans="1:5" x14ac:dyDescent="0.35">
      <c r="A5" s="2" t="s">
        <v>5</v>
      </c>
      <c r="B5" s="3">
        <v>1</v>
      </c>
    </row>
    <row r="6" spans="1:5" x14ac:dyDescent="0.35">
      <c r="A6" s="2" t="s">
        <v>1</v>
      </c>
      <c r="B6" s="3">
        <v>252</v>
      </c>
    </row>
    <row r="7" spans="1:5" x14ac:dyDescent="0.35">
      <c r="A7" s="2" t="s">
        <v>2</v>
      </c>
      <c r="B7" s="3">
        <f>B5/B6</f>
        <v>3.968253968253968E-3</v>
      </c>
    </row>
    <row r="9" spans="1:5" s="1" customFormat="1" x14ac:dyDescent="0.35">
      <c r="A9" s="2" t="s">
        <v>7</v>
      </c>
      <c r="B9" s="2" t="s">
        <v>8</v>
      </c>
      <c r="C9" s="2" t="s">
        <v>9</v>
      </c>
    </row>
    <row r="10" spans="1:5" x14ac:dyDescent="0.35">
      <c r="A10" s="3">
        <v>0</v>
      </c>
      <c r="B10" s="3"/>
      <c r="C10" s="3">
        <f>B2</f>
        <v>22828</v>
      </c>
    </row>
    <row r="11" spans="1:5" x14ac:dyDescent="0.35">
      <c r="A11" s="3">
        <f>A10+1</f>
        <v>1</v>
      </c>
      <c r="B11" s="3">
        <f ca="1">_xlfn.NORM.S.INV(RAND())</f>
        <v>0.2223465636877604</v>
      </c>
      <c r="C11" s="3">
        <f ca="1">C10 * EXP((($B$3 - 0.5 * $B$4^2) * $B$7) + ($B$4 * SQRT($B$7) * B11))</f>
        <v>22895.641821848418</v>
      </c>
    </row>
    <row r="12" spans="1:5" x14ac:dyDescent="0.35">
      <c r="A12" s="3">
        <f t="shared" ref="A12:A75" si="0">A11+1</f>
        <v>2</v>
      </c>
      <c r="B12" s="3">
        <f t="shared" ref="B12:B75" ca="1" si="1">_xlfn.NORM.S.INV(RAND())</f>
        <v>-5.5258015733234363E-2</v>
      </c>
      <c r="C12" s="3">
        <f t="shared" ref="C12:C75" ca="1" si="2">C11 * EXP((($B$3 - 0.5 * $B$4^2) * $B$7) + ($B$4 * SQRT($B$7) * B12))</f>
        <v>22885.750998805644</v>
      </c>
    </row>
    <row r="13" spans="1:5" x14ac:dyDescent="0.35">
      <c r="A13" s="3">
        <f t="shared" si="0"/>
        <v>3</v>
      </c>
      <c r="B13" s="3">
        <f t="shared" ca="1" si="1"/>
        <v>0.72289922807157436</v>
      </c>
      <c r="C13" s="3">
        <f t="shared" ca="1" si="2"/>
        <v>23094.332534026169</v>
      </c>
    </row>
    <row r="14" spans="1:5" x14ac:dyDescent="0.35">
      <c r="A14" s="3">
        <f t="shared" si="0"/>
        <v>4</v>
      </c>
      <c r="B14" s="3">
        <f t="shared" ca="1" si="1"/>
        <v>0.18127594767889091</v>
      </c>
      <c r="C14" s="3">
        <f t="shared" ca="1" si="2"/>
        <v>23151.146629222229</v>
      </c>
    </row>
    <row r="15" spans="1:5" x14ac:dyDescent="0.35">
      <c r="A15" s="3">
        <f t="shared" si="0"/>
        <v>5</v>
      </c>
      <c r="B15" s="3">
        <f t="shared" ca="1" si="1"/>
        <v>0.32107224424600489</v>
      </c>
      <c r="C15" s="3">
        <f t="shared" ca="1" si="2"/>
        <v>23247.763317101286</v>
      </c>
    </row>
    <row r="16" spans="1:5" x14ac:dyDescent="0.35">
      <c r="A16" s="3">
        <f t="shared" si="0"/>
        <v>6</v>
      </c>
      <c r="B16" s="3">
        <f t="shared" ca="1" si="1"/>
        <v>-1.1493093053357644</v>
      </c>
      <c r="C16" s="3">
        <f t="shared" ca="1" si="2"/>
        <v>22929.252348727936</v>
      </c>
    </row>
    <row r="17" spans="1:3" x14ac:dyDescent="0.35">
      <c r="A17" s="3">
        <f t="shared" si="0"/>
        <v>7</v>
      </c>
      <c r="B17" s="3">
        <f t="shared" ca="1" si="1"/>
        <v>0.19794035444092806</v>
      </c>
      <c r="C17" s="3">
        <f t="shared" ca="1" si="2"/>
        <v>22990.339499497983</v>
      </c>
    </row>
    <row r="18" spans="1:3" x14ac:dyDescent="0.35">
      <c r="A18" s="3">
        <f t="shared" si="0"/>
        <v>8</v>
      </c>
      <c r="B18" s="3">
        <f t="shared" ca="1" si="1"/>
        <v>-0.22758303037035976</v>
      </c>
      <c r="C18" s="3">
        <f t="shared" ca="1" si="2"/>
        <v>22932.087802987764</v>
      </c>
    </row>
    <row r="19" spans="1:3" x14ac:dyDescent="0.35">
      <c r="A19" s="3">
        <f t="shared" si="0"/>
        <v>9</v>
      </c>
      <c r="B19" s="3">
        <f t="shared" ca="1" si="1"/>
        <v>-0.14305627863462519</v>
      </c>
      <c r="C19" s="3">
        <f t="shared" ca="1" si="2"/>
        <v>22897.612287912194</v>
      </c>
    </row>
    <row r="20" spans="1:3" x14ac:dyDescent="0.35">
      <c r="A20" s="3">
        <f t="shared" si="0"/>
        <v>10</v>
      </c>
      <c r="B20" s="3">
        <f t="shared" ca="1" si="1"/>
        <v>1.4851243345486307</v>
      </c>
      <c r="C20" s="3">
        <f t="shared" ca="1" si="2"/>
        <v>23322.431648565893</v>
      </c>
    </row>
    <row r="21" spans="1:3" x14ac:dyDescent="0.35">
      <c r="A21" s="3">
        <f t="shared" si="0"/>
        <v>11</v>
      </c>
      <c r="B21" s="3">
        <f t="shared" ca="1" si="1"/>
        <v>-0.59524732472108699</v>
      </c>
      <c r="C21" s="3">
        <f t="shared" ca="1" si="2"/>
        <v>23159.10047801409</v>
      </c>
    </row>
    <row r="22" spans="1:3" x14ac:dyDescent="0.35">
      <c r="A22" s="3">
        <f t="shared" si="0"/>
        <v>12</v>
      </c>
      <c r="B22" s="3">
        <f t="shared" ca="1" si="1"/>
        <v>-1.0507202772230517</v>
      </c>
      <c r="C22" s="3">
        <f t="shared" ca="1" si="2"/>
        <v>22869.32739830844</v>
      </c>
    </row>
    <row r="23" spans="1:3" x14ac:dyDescent="0.35">
      <c r="A23" s="3">
        <f t="shared" si="0"/>
        <v>13</v>
      </c>
      <c r="B23" s="3">
        <f t="shared" ca="1" si="1"/>
        <v>0.53527737697895283</v>
      </c>
      <c r="C23" s="3">
        <f t="shared" ca="1" si="2"/>
        <v>23024.93211440961</v>
      </c>
    </row>
    <row r="24" spans="1:3" x14ac:dyDescent="0.35">
      <c r="A24" s="3">
        <f t="shared" si="0"/>
        <v>14</v>
      </c>
      <c r="B24" s="3">
        <f t="shared" ca="1" si="1"/>
        <v>-0.19252945740825936</v>
      </c>
      <c r="C24" s="3">
        <f t="shared" ca="1" si="2"/>
        <v>22976.428335450761</v>
      </c>
    </row>
    <row r="25" spans="1:3" x14ac:dyDescent="0.35">
      <c r="A25" s="3">
        <f t="shared" si="0"/>
        <v>15</v>
      </c>
      <c r="B25" s="3">
        <f t="shared" ca="1" si="1"/>
        <v>1.1543379105827354</v>
      </c>
      <c r="C25" s="3">
        <f t="shared" ca="1" si="2"/>
        <v>23308.344241340725</v>
      </c>
    </row>
    <row r="26" spans="1:3" x14ac:dyDescent="0.35">
      <c r="A26" s="3">
        <f t="shared" si="0"/>
        <v>16</v>
      </c>
      <c r="B26" s="3">
        <f t="shared" ca="1" si="1"/>
        <v>-0.39638832412080394</v>
      </c>
      <c r="C26" s="3">
        <f t="shared" ca="1" si="2"/>
        <v>23201.398924722715</v>
      </c>
    </row>
    <row r="27" spans="1:3" x14ac:dyDescent="0.35">
      <c r="A27" s="3">
        <f t="shared" si="0"/>
        <v>17</v>
      </c>
      <c r="B27" s="3">
        <f t="shared" ca="1" si="1"/>
        <v>1.7429721698322194</v>
      </c>
      <c r="C27" s="3">
        <f t="shared" ca="1" si="2"/>
        <v>23706.400192885863</v>
      </c>
    </row>
    <row r="28" spans="1:3" x14ac:dyDescent="0.35">
      <c r="A28" s="3">
        <f t="shared" si="0"/>
        <v>18</v>
      </c>
      <c r="B28" s="3">
        <f t="shared" ca="1" si="1"/>
        <v>3.2304579068035055</v>
      </c>
      <c r="C28" s="3">
        <f t="shared" ca="1" si="2"/>
        <v>24666.511658805117</v>
      </c>
    </row>
    <row r="29" spans="1:3" x14ac:dyDescent="0.35">
      <c r="A29" s="3">
        <f t="shared" si="0"/>
        <v>19</v>
      </c>
      <c r="B29" s="3">
        <f t="shared" ca="1" si="1"/>
        <v>-0.89852120462284291</v>
      </c>
      <c r="C29" s="3">
        <f t="shared" ca="1" si="2"/>
        <v>24403.201902881767</v>
      </c>
    </row>
    <row r="30" spans="1:3" x14ac:dyDescent="0.35">
      <c r="A30" s="3">
        <f t="shared" si="0"/>
        <v>20</v>
      </c>
      <c r="B30" s="3">
        <f t="shared" ca="1" si="1"/>
        <v>1.6274475324873354</v>
      </c>
      <c r="C30" s="3">
        <f t="shared" ca="1" si="2"/>
        <v>24899.201986540931</v>
      </c>
    </row>
    <row r="31" spans="1:3" x14ac:dyDescent="0.35">
      <c r="A31" s="3">
        <f t="shared" si="0"/>
        <v>21</v>
      </c>
      <c r="B31" s="3">
        <f t="shared" ca="1" si="1"/>
        <v>-1.0972446721199662</v>
      </c>
      <c r="C31" s="3">
        <f t="shared" ca="1" si="2"/>
        <v>24573.687702756204</v>
      </c>
    </row>
    <row r="32" spans="1:3" x14ac:dyDescent="0.35">
      <c r="A32" s="3">
        <f t="shared" si="0"/>
        <v>22</v>
      </c>
      <c r="B32" s="3">
        <f t="shared" ca="1" si="1"/>
        <v>-1.239626453878798</v>
      </c>
      <c r="C32" s="3">
        <f t="shared" ca="1" si="2"/>
        <v>24210.287495732329</v>
      </c>
    </row>
    <row r="33" spans="1:3" x14ac:dyDescent="0.35">
      <c r="A33" s="3">
        <f t="shared" si="0"/>
        <v>23</v>
      </c>
      <c r="B33" s="3">
        <f t="shared" ca="1" si="1"/>
        <v>0.91107185001163404</v>
      </c>
      <c r="C33" s="3">
        <f t="shared" ca="1" si="2"/>
        <v>24487.158640585003</v>
      </c>
    </row>
    <row r="34" spans="1:3" x14ac:dyDescent="0.35">
      <c r="A34" s="3">
        <f t="shared" si="0"/>
        <v>24</v>
      </c>
      <c r="B34" s="3">
        <f t="shared" ca="1" si="1"/>
        <v>-2.1515963118328685</v>
      </c>
      <c r="C34" s="3">
        <f t="shared" ca="1" si="2"/>
        <v>23857.793153321654</v>
      </c>
    </row>
    <row r="35" spans="1:3" x14ac:dyDescent="0.35">
      <c r="A35" s="3">
        <f t="shared" si="0"/>
        <v>25</v>
      </c>
      <c r="B35" s="3">
        <f t="shared" ca="1" si="1"/>
        <v>-1.7344970056996942</v>
      </c>
      <c r="C35" s="3">
        <f t="shared" ca="1" si="2"/>
        <v>23363.329550241993</v>
      </c>
    </row>
    <row r="36" spans="1:3" x14ac:dyDescent="0.35">
      <c r="A36" s="3">
        <f t="shared" si="0"/>
        <v>26</v>
      </c>
      <c r="B36" s="3">
        <f t="shared" ca="1" si="1"/>
        <v>1.0758299168645891</v>
      </c>
      <c r="C36" s="3">
        <f t="shared" ca="1" si="2"/>
        <v>23678.117820815478</v>
      </c>
    </row>
    <row r="37" spans="1:3" x14ac:dyDescent="0.35">
      <c r="A37" s="3">
        <f t="shared" si="0"/>
        <v>27</v>
      </c>
      <c r="B37" s="3">
        <f t="shared" ca="1" si="1"/>
        <v>1.6005418614345135</v>
      </c>
      <c r="C37" s="3">
        <f t="shared" ca="1" si="2"/>
        <v>24151.44197025762</v>
      </c>
    </row>
    <row r="38" spans="1:3" x14ac:dyDescent="0.35">
      <c r="A38" s="3">
        <f t="shared" si="0"/>
        <v>28</v>
      </c>
      <c r="B38" s="3">
        <f t="shared" ca="1" si="1"/>
        <v>-0.59943308454401456</v>
      </c>
      <c r="C38" s="3">
        <f t="shared" ca="1" si="2"/>
        <v>23981.078975483295</v>
      </c>
    </row>
    <row r="39" spans="1:3" x14ac:dyDescent="0.35">
      <c r="A39" s="3">
        <f t="shared" si="0"/>
        <v>29</v>
      </c>
      <c r="B39" s="3">
        <f t="shared" ca="1" si="1"/>
        <v>-2.058165404471636</v>
      </c>
      <c r="C39" s="3">
        <f t="shared" ca="1" si="2"/>
        <v>23391.400105413788</v>
      </c>
    </row>
    <row r="40" spans="1:3" x14ac:dyDescent="0.35">
      <c r="A40" s="3">
        <f t="shared" si="0"/>
        <v>30</v>
      </c>
      <c r="B40" s="3">
        <f t="shared" ca="1" si="1"/>
        <v>-0.55250272684415835</v>
      </c>
      <c r="C40" s="3">
        <f t="shared" ca="1" si="2"/>
        <v>23239.716367308927</v>
      </c>
    </row>
    <row r="41" spans="1:3" x14ac:dyDescent="0.35">
      <c r="A41" s="3">
        <f t="shared" si="0"/>
        <v>31</v>
      </c>
      <c r="B41" s="3">
        <f t="shared" ca="1" si="1"/>
        <v>0.90191938947518324</v>
      </c>
      <c r="C41" s="3">
        <f t="shared" ca="1" si="2"/>
        <v>23502.86036171289</v>
      </c>
    </row>
    <row r="42" spans="1:3" x14ac:dyDescent="0.35">
      <c r="A42" s="3">
        <f t="shared" si="0"/>
        <v>32</v>
      </c>
      <c r="B42" s="3">
        <f t="shared" ca="1" si="1"/>
        <v>1.6723966609854135</v>
      </c>
      <c r="C42" s="3">
        <f t="shared" ca="1" si="2"/>
        <v>23993.730564210218</v>
      </c>
    </row>
    <row r="43" spans="1:3" x14ac:dyDescent="0.35">
      <c r="A43" s="3">
        <f t="shared" si="0"/>
        <v>33</v>
      </c>
      <c r="B43" s="3">
        <f t="shared" ca="1" si="1"/>
        <v>-0.15323094606425194</v>
      </c>
      <c r="C43" s="3">
        <f t="shared" ca="1" si="2"/>
        <v>23954.681753551456</v>
      </c>
    </row>
    <row r="44" spans="1:3" x14ac:dyDescent="0.35">
      <c r="A44" s="3">
        <f t="shared" si="0"/>
        <v>34</v>
      </c>
      <c r="B44" s="3">
        <f t="shared" ca="1" si="1"/>
        <v>-0.94958388446942377</v>
      </c>
      <c r="C44" s="3">
        <f t="shared" ca="1" si="2"/>
        <v>23684.194007106842</v>
      </c>
    </row>
    <row r="45" spans="1:3" x14ac:dyDescent="0.35">
      <c r="A45" s="3">
        <f t="shared" si="0"/>
        <v>35</v>
      </c>
      <c r="B45" s="3">
        <f t="shared" ca="1" si="1"/>
        <v>-0.39587092965228188</v>
      </c>
      <c r="C45" s="3">
        <f t="shared" ca="1" si="2"/>
        <v>23575.673176493037</v>
      </c>
    </row>
    <row r="46" spans="1:3" x14ac:dyDescent="0.35">
      <c r="A46" s="3">
        <f t="shared" si="0"/>
        <v>36</v>
      </c>
      <c r="B46" s="3">
        <f t="shared" ca="1" si="1"/>
        <v>0.72816685495369504</v>
      </c>
      <c r="C46" s="3">
        <f t="shared" ca="1" si="2"/>
        <v>23792.073459827279</v>
      </c>
    </row>
    <row r="47" spans="1:3" x14ac:dyDescent="0.35">
      <c r="A47" s="3">
        <f t="shared" si="0"/>
        <v>37</v>
      </c>
      <c r="B47" s="3">
        <f t="shared" ca="1" si="1"/>
        <v>-0.37458334166684432</v>
      </c>
      <c r="C47" s="3">
        <f t="shared" ca="1" si="2"/>
        <v>23689.217156598406</v>
      </c>
    </row>
    <row r="48" spans="1:3" x14ac:dyDescent="0.35">
      <c r="A48" s="3">
        <f t="shared" si="0"/>
        <v>38</v>
      </c>
      <c r="B48" s="3">
        <f t="shared" ca="1" si="1"/>
        <v>1.1590809243894955</v>
      </c>
      <c r="C48" s="3">
        <f t="shared" ca="1" si="2"/>
        <v>24032.822232953677</v>
      </c>
    </row>
    <row r="49" spans="1:3" x14ac:dyDescent="0.35">
      <c r="A49" s="3">
        <f t="shared" si="0"/>
        <v>39</v>
      </c>
      <c r="B49" s="3">
        <f t="shared" ca="1" si="1"/>
        <v>9.8841926424521429E-2</v>
      </c>
      <c r="C49" s="3">
        <f t="shared" ca="1" si="2"/>
        <v>24067.699254008072</v>
      </c>
    </row>
    <row r="50" spans="1:3" x14ac:dyDescent="0.35">
      <c r="A50" s="3">
        <f t="shared" si="0"/>
        <v>40</v>
      </c>
      <c r="B50" s="3">
        <f t="shared" ca="1" si="1"/>
        <v>-1.6424207644980944</v>
      </c>
      <c r="C50" s="3">
        <f t="shared" ca="1" si="2"/>
        <v>23595.407381926121</v>
      </c>
    </row>
    <row r="51" spans="1:3" x14ac:dyDescent="0.35">
      <c r="A51" s="3">
        <f t="shared" si="0"/>
        <v>41</v>
      </c>
      <c r="B51" s="3">
        <f t="shared" ca="1" si="1"/>
        <v>0.51735849174057147</v>
      </c>
      <c r="C51" s="3">
        <f t="shared" ca="1" si="2"/>
        <v>23750.753480043706</v>
      </c>
    </row>
    <row r="52" spans="1:3" x14ac:dyDescent="0.35">
      <c r="A52" s="3">
        <f t="shared" si="0"/>
        <v>42</v>
      </c>
      <c r="B52" s="3">
        <f t="shared" ca="1" si="1"/>
        <v>0.20670438784017117</v>
      </c>
      <c r="C52" s="3">
        <f t="shared" ca="1" si="2"/>
        <v>23816.578637906965</v>
      </c>
    </row>
    <row r="53" spans="1:3" x14ac:dyDescent="0.35">
      <c r="A53" s="3">
        <f t="shared" si="0"/>
        <v>43</v>
      </c>
      <c r="B53" s="3">
        <f t="shared" ca="1" si="1"/>
        <v>0.25478521967959827</v>
      </c>
      <c r="C53" s="3">
        <f t="shared" ca="1" si="2"/>
        <v>23896.616253579214</v>
      </c>
    </row>
    <row r="54" spans="1:3" x14ac:dyDescent="0.35">
      <c r="A54" s="3">
        <f t="shared" si="0"/>
        <v>44</v>
      </c>
      <c r="B54" s="3">
        <f t="shared" ca="1" si="1"/>
        <v>-2.0087878075343211</v>
      </c>
      <c r="C54" s="3">
        <f t="shared" ca="1" si="2"/>
        <v>23323.076760623495</v>
      </c>
    </row>
    <row r="55" spans="1:3" x14ac:dyDescent="0.35">
      <c r="A55" s="3">
        <f t="shared" si="0"/>
        <v>45</v>
      </c>
      <c r="B55" s="3">
        <f t="shared" ca="1" si="1"/>
        <v>0.27923730486618498</v>
      </c>
      <c r="C55" s="3">
        <f t="shared" ca="1" si="2"/>
        <v>23408.446307993236</v>
      </c>
    </row>
    <row r="56" spans="1:3" x14ac:dyDescent="0.35">
      <c r="A56" s="3">
        <f t="shared" si="0"/>
        <v>46</v>
      </c>
      <c r="B56" s="3">
        <f t="shared" ca="1" si="1"/>
        <v>-2.0116390229260763</v>
      </c>
      <c r="C56" s="3">
        <f t="shared" ca="1" si="2"/>
        <v>22845.827666736575</v>
      </c>
    </row>
    <row r="57" spans="1:3" x14ac:dyDescent="0.35">
      <c r="A57" s="3">
        <f t="shared" si="0"/>
        <v>47</v>
      </c>
      <c r="B57" s="3">
        <f t="shared" ca="1" si="1"/>
        <v>-0.21926351827291132</v>
      </c>
      <c r="C57" s="3">
        <f t="shared" ca="1" si="2"/>
        <v>22790.257934714195</v>
      </c>
    </row>
    <row r="58" spans="1:3" x14ac:dyDescent="0.35">
      <c r="A58" s="3">
        <f t="shared" si="0"/>
        <v>48</v>
      </c>
      <c r="B58" s="3">
        <f t="shared" ca="1" si="1"/>
        <v>-0.92273957233619119</v>
      </c>
      <c r="C58" s="3">
        <f t="shared" ca="1" si="2"/>
        <v>22540.308005950203</v>
      </c>
    </row>
    <row r="59" spans="1:3" x14ac:dyDescent="0.35">
      <c r="A59" s="3">
        <f t="shared" si="0"/>
        <v>49</v>
      </c>
      <c r="B59" s="3">
        <f t="shared" ca="1" si="1"/>
        <v>-1.5820320305793723</v>
      </c>
      <c r="C59" s="3">
        <f t="shared" ca="1" si="2"/>
        <v>22114.294817275662</v>
      </c>
    </row>
    <row r="60" spans="1:3" x14ac:dyDescent="0.35">
      <c r="A60" s="3">
        <f t="shared" si="0"/>
        <v>50</v>
      </c>
      <c r="B60" s="3">
        <f t="shared" ca="1" si="1"/>
        <v>1.359958926896597</v>
      </c>
      <c r="C60" s="3">
        <f t="shared" ca="1" si="2"/>
        <v>22490.171134190583</v>
      </c>
    </row>
    <row r="61" spans="1:3" x14ac:dyDescent="0.35">
      <c r="A61" s="3">
        <f t="shared" si="0"/>
        <v>51</v>
      </c>
      <c r="B61" s="3">
        <f t="shared" ca="1" si="1"/>
        <v>-0.48275455107527854</v>
      </c>
      <c r="C61" s="3">
        <f t="shared" ca="1" si="2"/>
        <v>22363.375701776637</v>
      </c>
    </row>
    <row r="62" spans="1:3" x14ac:dyDescent="0.35">
      <c r="A62" s="3">
        <f t="shared" si="0"/>
        <v>52</v>
      </c>
      <c r="B62" s="3">
        <f t="shared" ca="1" si="1"/>
        <v>-1.9937287974053224</v>
      </c>
      <c r="C62" s="3">
        <f t="shared" ca="1" si="2"/>
        <v>21830.650450443165</v>
      </c>
    </row>
    <row r="63" spans="1:3" x14ac:dyDescent="0.35">
      <c r="A63" s="3">
        <f t="shared" si="0"/>
        <v>53</v>
      </c>
      <c r="B63" s="3">
        <f t="shared" ca="1" si="1"/>
        <v>-0.41169263718057242</v>
      </c>
      <c r="C63" s="3">
        <f t="shared" ca="1" si="2"/>
        <v>21726.423397793238</v>
      </c>
    </row>
    <row r="64" spans="1:3" x14ac:dyDescent="0.35">
      <c r="A64" s="3">
        <f t="shared" si="0"/>
        <v>54</v>
      </c>
      <c r="B64" s="3">
        <f t="shared" ca="1" si="1"/>
        <v>-0.26926510343069054</v>
      </c>
      <c r="C64" s="3">
        <f t="shared" ca="1" si="2"/>
        <v>21660.343452773956</v>
      </c>
    </row>
    <row r="65" spans="1:3" x14ac:dyDescent="0.35">
      <c r="A65" s="3">
        <f t="shared" si="0"/>
        <v>55</v>
      </c>
      <c r="B65" s="3">
        <f t="shared" ca="1" si="1"/>
        <v>-0.52871910288590451</v>
      </c>
      <c r="C65" s="3">
        <f t="shared" ca="1" si="2"/>
        <v>21526.137485142513</v>
      </c>
    </row>
    <row r="66" spans="1:3" x14ac:dyDescent="0.35">
      <c r="A66" s="3">
        <f t="shared" si="0"/>
        <v>56</v>
      </c>
      <c r="B66" s="3">
        <f t="shared" ca="1" si="1"/>
        <v>-8.7914760623534358E-2</v>
      </c>
      <c r="C66" s="3">
        <f t="shared" ca="1" si="2"/>
        <v>21508.257195959381</v>
      </c>
    </row>
    <row r="67" spans="1:3" x14ac:dyDescent="0.35">
      <c r="A67" s="3">
        <f t="shared" si="0"/>
        <v>57</v>
      </c>
      <c r="B67" s="3">
        <f t="shared" ca="1" si="1"/>
        <v>0.43143239654975551</v>
      </c>
      <c r="C67" s="3">
        <f t="shared" ca="1" si="2"/>
        <v>21627.151368122526</v>
      </c>
    </row>
    <row r="68" spans="1:3" x14ac:dyDescent="0.35">
      <c r="A68" s="3">
        <f t="shared" si="0"/>
        <v>58</v>
      </c>
      <c r="B68" s="3">
        <f t="shared" ca="1" si="1"/>
        <v>-7.2631276250689922E-2</v>
      </c>
      <c r="C68" s="3">
        <f t="shared" ca="1" si="2"/>
        <v>21613.221572969043</v>
      </c>
    </row>
    <row r="69" spans="1:3" x14ac:dyDescent="0.35">
      <c r="A69" s="3">
        <f t="shared" si="0"/>
        <v>59</v>
      </c>
      <c r="B69" s="3">
        <f t="shared" ca="1" si="1"/>
        <v>0.5653884560389959</v>
      </c>
      <c r="C69" s="3">
        <f t="shared" ca="1" si="2"/>
        <v>21768.284403317684</v>
      </c>
    </row>
    <row r="70" spans="1:3" x14ac:dyDescent="0.35">
      <c r="A70" s="3">
        <f t="shared" si="0"/>
        <v>60</v>
      </c>
      <c r="B70" s="3">
        <f t="shared" ca="1" si="1"/>
        <v>-0.63214786195411565</v>
      </c>
      <c r="C70" s="3">
        <f t="shared" ca="1" si="2"/>
        <v>21606.096633523957</v>
      </c>
    </row>
    <row r="71" spans="1:3" x14ac:dyDescent="0.35">
      <c r="A71" s="3">
        <f t="shared" si="0"/>
        <v>61</v>
      </c>
      <c r="B71" s="3">
        <f t="shared" ca="1" si="1"/>
        <v>3.6249565840383129E-2</v>
      </c>
      <c r="C71" s="3">
        <f t="shared" ca="1" si="2"/>
        <v>21620.91560664821</v>
      </c>
    </row>
    <row r="72" spans="1:3" x14ac:dyDescent="0.35">
      <c r="A72" s="3">
        <f t="shared" si="0"/>
        <v>62</v>
      </c>
      <c r="B72" s="3">
        <f t="shared" ca="1" si="1"/>
        <v>0.31015723458510053</v>
      </c>
      <c r="C72" s="3">
        <f t="shared" ca="1" si="2"/>
        <v>21708.251801455946</v>
      </c>
    </row>
    <row r="73" spans="1:3" x14ac:dyDescent="0.35">
      <c r="A73" s="3">
        <f t="shared" si="0"/>
        <v>63</v>
      </c>
      <c r="B73" s="3">
        <f t="shared" ca="1" si="1"/>
        <v>0.90955542300185188</v>
      </c>
      <c r="C73" s="3">
        <f t="shared" ca="1" si="2"/>
        <v>21956.102743556727</v>
      </c>
    </row>
    <row r="74" spans="1:3" x14ac:dyDescent="0.35">
      <c r="A74" s="3">
        <f t="shared" si="0"/>
        <v>64</v>
      </c>
      <c r="B74" s="3">
        <f t="shared" ca="1" si="1"/>
        <v>0.65281695057757816</v>
      </c>
      <c r="C74" s="3">
        <f t="shared" ca="1" si="2"/>
        <v>22137.253307316598</v>
      </c>
    </row>
    <row r="75" spans="1:3" x14ac:dyDescent="0.35">
      <c r="A75" s="3">
        <f t="shared" si="0"/>
        <v>65</v>
      </c>
      <c r="B75" s="3">
        <f t="shared" ca="1" si="1"/>
        <v>-0.32789457295305102</v>
      </c>
      <c r="C75" s="3">
        <f t="shared" ca="1" si="2"/>
        <v>22054.124505293308</v>
      </c>
    </row>
    <row r="76" spans="1:3" x14ac:dyDescent="0.35">
      <c r="A76" s="3">
        <f t="shared" ref="A76:A139" si="3">A75+1</f>
        <v>66</v>
      </c>
      <c r="B76" s="3">
        <f t="shared" ref="B76:B139" ca="1" si="4">_xlfn.NORM.S.INV(RAND())</f>
        <v>2.3074562008156829</v>
      </c>
      <c r="C76" s="3">
        <f t="shared" ref="C76:C139" ca="1" si="5">C75 * EXP((($B$3 - 0.5 * $B$4^2) * $B$7) + ($B$4 * SQRT($B$7) * B76))</f>
        <v>22690.06226533759</v>
      </c>
    </row>
    <row r="77" spans="1:3" x14ac:dyDescent="0.35">
      <c r="A77" s="3">
        <f t="shared" si="3"/>
        <v>67</v>
      </c>
      <c r="B77" s="3">
        <f t="shared" ca="1" si="4"/>
        <v>-1.0885463553598722</v>
      </c>
      <c r="C77" s="3">
        <f t="shared" ca="1" si="5"/>
        <v>22395.808027176598</v>
      </c>
    </row>
    <row r="78" spans="1:3" x14ac:dyDescent="0.35">
      <c r="A78" s="3">
        <f t="shared" si="3"/>
        <v>68</v>
      </c>
      <c r="B78" s="3">
        <f t="shared" ca="1" si="4"/>
        <v>0.50859936026388797</v>
      </c>
      <c r="C78" s="3">
        <f t="shared" ca="1" si="5"/>
        <v>22540.844523038133</v>
      </c>
    </row>
    <row r="79" spans="1:3" x14ac:dyDescent="0.35">
      <c r="A79" s="3">
        <f t="shared" si="3"/>
        <v>69</v>
      </c>
      <c r="B79" s="3">
        <f t="shared" ca="1" si="4"/>
        <v>-0.303957172079098</v>
      </c>
      <c r="C79" s="3">
        <f t="shared" ca="1" si="5"/>
        <v>22462.766981360863</v>
      </c>
    </row>
    <row r="80" spans="1:3" x14ac:dyDescent="0.35">
      <c r="A80" s="3">
        <f t="shared" si="3"/>
        <v>70</v>
      </c>
      <c r="B80" s="3">
        <f t="shared" ca="1" si="4"/>
        <v>-3.9272202699647298E-2</v>
      </c>
      <c r="C80" s="3">
        <f t="shared" ca="1" si="5"/>
        <v>22457.447761367017</v>
      </c>
    </row>
    <row r="81" spans="1:3" x14ac:dyDescent="0.35">
      <c r="A81" s="3">
        <f t="shared" si="3"/>
        <v>71</v>
      </c>
      <c r="B81" s="3">
        <f t="shared" ca="1" si="4"/>
        <v>-0.5610250899337953</v>
      </c>
      <c r="C81" s="3">
        <f t="shared" ca="1" si="5"/>
        <v>22309.497855996677</v>
      </c>
    </row>
    <row r="82" spans="1:3" x14ac:dyDescent="0.35">
      <c r="A82" s="3">
        <f t="shared" si="3"/>
        <v>72</v>
      </c>
      <c r="B82" s="3">
        <f t="shared" ca="1" si="4"/>
        <v>0.24147166966836592</v>
      </c>
      <c r="C82" s="3">
        <f t="shared" ca="1" si="5"/>
        <v>22380.830954588168</v>
      </c>
    </row>
    <row r="83" spans="1:3" x14ac:dyDescent="0.35">
      <c r="A83" s="3">
        <f t="shared" si="3"/>
        <v>73</v>
      </c>
      <c r="B83" s="3">
        <f t="shared" ca="1" si="4"/>
        <v>-2.3864790429891469</v>
      </c>
      <c r="C83" s="3">
        <f t="shared" ca="1" si="5"/>
        <v>21743.13166432373</v>
      </c>
    </row>
    <row r="84" spans="1:3" x14ac:dyDescent="0.35">
      <c r="A84" s="3">
        <f t="shared" si="3"/>
        <v>74</v>
      </c>
      <c r="B84" s="3">
        <f t="shared" ca="1" si="4"/>
        <v>-0.45742668036664474</v>
      </c>
      <c r="C84" s="3">
        <f t="shared" ca="1" si="5"/>
        <v>21627.237655698562</v>
      </c>
    </row>
    <row r="85" spans="1:3" x14ac:dyDescent="0.35">
      <c r="A85" s="3">
        <f t="shared" si="3"/>
        <v>75</v>
      </c>
      <c r="B85" s="3">
        <f t="shared" ca="1" si="4"/>
        <v>-0.90595455391759083</v>
      </c>
      <c r="C85" s="3">
        <f t="shared" ca="1" si="5"/>
        <v>21394.42890612235</v>
      </c>
    </row>
    <row r="86" spans="1:3" x14ac:dyDescent="0.35">
      <c r="A86" s="3">
        <f t="shared" si="3"/>
        <v>76</v>
      </c>
      <c r="B86" s="3">
        <f t="shared" ca="1" si="4"/>
        <v>-6.2059942610984079E-3</v>
      </c>
      <c r="C86" s="3">
        <f t="shared" ca="1" si="5"/>
        <v>21398.003341711395</v>
      </c>
    </row>
    <row r="87" spans="1:3" x14ac:dyDescent="0.35">
      <c r="A87" s="3">
        <f t="shared" si="3"/>
        <v>77</v>
      </c>
      <c r="B87" s="3">
        <f t="shared" ca="1" si="4"/>
        <v>1.0536477870703165</v>
      </c>
      <c r="C87" s="3">
        <f t="shared" ca="1" si="5"/>
        <v>21680.436586646538</v>
      </c>
    </row>
    <row r="88" spans="1:3" x14ac:dyDescent="0.35">
      <c r="A88" s="3">
        <f t="shared" si="3"/>
        <v>78</v>
      </c>
      <c r="B88" s="3">
        <f t="shared" ca="1" si="4"/>
        <v>0.17154855153036289</v>
      </c>
      <c r="C88" s="3">
        <f t="shared" ca="1" si="5"/>
        <v>21731.190211270496</v>
      </c>
    </row>
    <row r="89" spans="1:3" x14ac:dyDescent="0.35">
      <c r="A89" s="3">
        <f t="shared" si="3"/>
        <v>79</v>
      </c>
      <c r="B89" s="3">
        <f t="shared" ca="1" si="4"/>
        <v>-0.75274211049841588</v>
      </c>
      <c r="C89" s="3">
        <f t="shared" ca="1" si="5"/>
        <v>21537.530556357466</v>
      </c>
    </row>
    <row r="90" spans="1:3" x14ac:dyDescent="0.35">
      <c r="A90" s="3">
        <f t="shared" si="3"/>
        <v>80</v>
      </c>
      <c r="B90" s="3">
        <f t="shared" ca="1" si="4"/>
        <v>0.63654057469832448</v>
      </c>
      <c r="C90" s="3">
        <f t="shared" ca="1" si="5"/>
        <v>21710.910911441759</v>
      </c>
    </row>
    <row r="91" spans="1:3" x14ac:dyDescent="0.35">
      <c r="A91" s="3">
        <f t="shared" si="3"/>
        <v>81</v>
      </c>
      <c r="B91" s="3">
        <f t="shared" ca="1" si="4"/>
        <v>-0.55326678938595697</v>
      </c>
      <c r="C91" s="3">
        <f t="shared" ca="1" si="5"/>
        <v>21569.923157700603</v>
      </c>
    </row>
    <row r="92" spans="1:3" x14ac:dyDescent="0.35">
      <c r="A92" s="3">
        <f t="shared" si="3"/>
        <v>82</v>
      </c>
      <c r="B92" s="3">
        <f t="shared" ca="1" si="4"/>
        <v>-0.80074095916446741</v>
      </c>
      <c r="C92" s="3">
        <f t="shared" ca="1" si="5"/>
        <v>21365.170910482946</v>
      </c>
    </row>
    <row r="93" spans="1:3" x14ac:dyDescent="0.35">
      <c r="A93" s="3">
        <f t="shared" si="3"/>
        <v>83</v>
      </c>
      <c r="B93" s="3">
        <f t="shared" ca="1" si="4"/>
        <v>0.31201017457520175</v>
      </c>
      <c r="C93" s="3">
        <f t="shared" ca="1" si="5"/>
        <v>21451.959555354788</v>
      </c>
    </row>
    <row r="94" spans="1:3" x14ac:dyDescent="0.35">
      <c r="A94" s="3">
        <f t="shared" si="3"/>
        <v>84</v>
      </c>
      <c r="B94" s="3">
        <f t="shared" ca="1" si="4"/>
        <v>-1.4385897113125632</v>
      </c>
      <c r="C94" s="3">
        <f t="shared" ca="1" si="5"/>
        <v>21083.423798545307</v>
      </c>
    </row>
    <row r="95" spans="1:3" x14ac:dyDescent="0.35">
      <c r="A95" s="3">
        <f t="shared" si="3"/>
        <v>85</v>
      </c>
      <c r="B95" s="3">
        <f t="shared" ca="1" si="4"/>
        <v>-0.60354258247227188</v>
      </c>
      <c r="C95" s="3">
        <f t="shared" ca="1" si="5"/>
        <v>20933.651636587623</v>
      </c>
    </row>
    <row r="96" spans="1:3" x14ac:dyDescent="0.35">
      <c r="A96" s="3">
        <f t="shared" si="3"/>
        <v>86</v>
      </c>
      <c r="B96" s="3">
        <f t="shared" ca="1" si="4"/>
        <v>-5.0872725284929254E-2</v>
      </c>
      <c r="C96" s="3">
        <f t="shared" ca="1" si="5"/>
        <v>20925.729228457523</v>
      </c>
    </row>
    <row r="97" spans="1:3" x14ac:dyDescent="0.35">
      <c r="A97" s="3">
        <f t="shared" si="3"/>
        <v>87</v>
      </c>
      <c r="B97" s="3">
        <f t="shared" ca="1" si="4"/>
        <v>0.24882866697491068</v>
      </c>
      <c r="C97" s="3">
        <f t="shared" ca="1" si="5"/>
        <v>20994.52435530338</v>
      </c>
    </row>
    <row r="98" spans="1:3" x14ac:dyDescent="0.35">
      <c r="A98" s="3">
        <f t="shared" si="3"/>
        <v>88</v>
      </c>
      <c r="B98" s="3">
        <f t="shared" ca="1" si="4"/>
        <v>-7.2015020754446241E-2</v>
      </c>
      <c r="C98" s="3">
        <f t="shared" ca="1" si="5"/>
        <v>20981.15995837763</v>
      </c>
    </row>
    <row r="99" spans="1:3" x14ac:dyDescent="0.35">
      <c r="A99" s="3">
        <f t="shared" si="3"/>
        <v>89</v>
      </c>
      <c r="B99" s="3">
        <f t="shared" ca="1" si="4"/>
        <v>0.35886882484993776</v>
      </c>
      <c r="C99" s="3">
        <f t="shared" ca="1" si="5"/>
        <v>21078.449646113811</v>
      </c>
    </row>
    <row r="100" spans="1:3" x14ac:dyDescent="0.35">
      <c r="A100" s="3">
        <f t="shared" si="3"/>
        <v>90</v>
      </c>
      <c r="B100" s="3">
        <f t="shared" ca="1" si="4"/>
        <v>-0.73680043719490207</v>
      </c>
      <c r="C100" s="3">
        <f t="shared" ca="1" si="5"/>
        <v>20894.675176750196</v>
      </c>
    </row>
    <row r="101" spans="1:3" x14ac:dyDescent="0.35">
      <c r="A101" s="3">
        <f t="shared" si="3"/>
        <v>91</v>
      </c>
      <c r="B101" s="3">
        <f t="shared" ca="1" si="4"/>
        <v>0.68498470519324228</v>
      </c>
      <c r="C101" s="3">
        <f t="shared" ca="1" si="5"/>
        <v>21075.347535751396</v>
      </c>
    </row>
    <row r="102" spans="1:3" x14ac:dyDescent="0.35">
      <c r="A102" s="3">
        <f t="shared" si="3"/>
        <v>92</v>
      </c>
      <c r="B102" s="3">
        <f t="shared" ca="1" si="4"/>
        <v>-7.0769137914467621E-3</v>
      </c>
      <c r="C102" s="3">
        <f t="shared" ca="1" si="5"/>
        <v>21078.644427865253</v>
      </c>
    </row>
    <row r="103" spans="1:3" x14ac:dyDescent="0.35">
      <c r="A103" s="3">
        <f t="shared" si="3"/>
        <v>93</v>
      </c>
      <c r="B103" s="3">
        <f t="shared" ca="1" si="4"/>
        <v>-1.5259113301652054</v>
      </c>
      <c r="C103" s="3">
        <f t="shared" ca="1" si="5"/>
        <v>20694.437722190465</v>
      </c>
    </row>
    <row r="104" spans="1:3" x14ac:dyDescent="0.35">
      <c r="A104" s="3">
        <f t="shared" si="3"/>
        <v>94</v>
      </c>
      <c r="B104" s="3">
        <f t="shared" ca="1" si="4"/>
        <v>0.51611731407186046</v>
      </c>
      <c r="C104" s="3">
        <f t="shared" ca="1" si="5"/>
        <v>20830.368781904086</v>
      </c>
    </row>
    <row r="105" spans="1:3" x14ac:dyDescent="0.35">
      <c r="A105" s="3">
        <f t="shared" si="3"/>
        <v>95</v>
      </c>
      <c r="B105" s="3">
        <f t="shared" ca="1" si="4"/>
        <v>-8.5427084607277048E-2</v>
      </c>
      <c r="C105" s="3">
        <f t="shared" ca="1" si="5"/>
        <v>20813.698852441521</v>
      </c>
    </row>
    <row r="106" spans="1:3" x14ac:dyDescent="0.35">
      <c r="A106" s="3">
        <f t="shared" si="3"/>
        <v>96</v>
      </c>
      <c r="B106" s="3">
        <f t="shared" ca="1" si="4"/>
        <v>-0.93230998450427671</v>
      </c>
      <c r="C106" s="3">
        <f t="shared" ca="1" si="5"/>
        <v>20583.020381780032</v>
      </c>
    </row>
    <row r="107" spans="1:3" x14ac:dyDescent="0.35">
      <c r="A107" s="3">
        <f t="shared" si="3"/>
        <v>97</v>
      </c>
      <c r="B107" s="3">
        <f t="shared" ca="1" si="4"/>
        <v>-0.47749138677177078</v>
      </c>
      <c r="C107" s="3">
        <f t="shared" ca="1" si="5"/>
        <v>20468.292919995856</v>
      </c>
    </row>
    <row r="108" spans="1:3" x14ac:dyDescent="0.35">
      <c r="A108" s="3">
        <f t="shared" si="3"/>
        <v>98</v>
      </c>
      <c r="B108" s="3">
        <f t="shared" ca="1" si="4"/>
        <v>-0.50605257187597241</v>
      </c>
      <c r="C108" s="3">
        <f t="shared" ca="1" si="5"/>
        <v>20347.105364538267</v>
      </c>
    </row>
    <row r="109" spans="1:3" x14ac:dyDescent="0.35">
      <c r="A109" s="3">
        <f t="shared" si="3"/>
        <v>99</v>
      </c>
      <c r="B109" s="3">
        <f t="shared" ca="1" si="4"/>
        <v>0.44382117500552382</v>
      </c>
      <c r="C109" s="3">
        <f t="shared" ca="1" si="5"/>
        <v>20462.677124041948</v>
      </c>
    </row>
    <row r="110" spans="1:3" x14ac:dyDescent="0.35">
      <c r="A110" s="3">
        <f t="shared" si="3"/>
        <v>100</v>
      </c>
      <c r="B110" s="3">
        <f t="shared" ca="1" si="4"/>
        <v>-0.65147400793594712</v>
      </c>
      <c r="C110" s="3">
        <f t="shared" ca="1" si="5"/>
        <v>20305.423102923745</v>
      </c>
    </row>
    <row r="111" spans="1:3" x14ac:dyDescent="0.35">
      <c r="A111" s="3">
        <f t="shared" si="3"/>
        <v>101</v>
      </c>
      <c r="B111" s="3">
        <f t="shared" ca="1" si="4"/>
        <v>-0.47915691432893376</v>
      </c>
      <c r="C111" s="3">
        <f t="shared" ca="1" si="5"/>
        <v>20191.832157231471</v>
      </c>
    </row>
    <row r="112" spans="1:3" x14ac:dyDescent="0.35">
      <c r="A112" s="3">
        <f t="shared" si="3"/>
        <v>102</v>
      </c>
      <c r="B112" s="3">
        <f t="shared" ca="1" si="4"/>
        <v>1.5799867281232054</v>
      </c>
      <c r="C112" s="3">
        <f t="shared" ca="1" si="5"/>
        <v>20590.295375822538</v>
      </c>
    </row>
    <row r="113" spans="1:3" x14ac:dyDescent="0.35">
      <c r="A113" s="3">
        <f t="shared" si="3"/>
        <v>103</v>
      </c>
      <c r="B113" s="3">
        <f t="shared" ca="1" si="4"/>
        <v>0.6825608810556909</v>
      </c>
      <c r="C113" s="3">
        <f t="shared" ca="1" si="5"/>
        <v>20767.720962752461</v>
      </c>
    </row>
    <row r="114" spans="1:3" x14ac:dyDescent="0.35">
      <c r="A114" s="3">
        <f t="shared" si="3"/>
        <v>104</v>
      </c>
      <c r="B114" s="3">
        <f t="shared" ca="1" si="4"/>
        <v>-0.16361191839016517</v>
      </c>
      <c r="C114" s="3">
        <f t="shared" ca="1" si="5"/>
        <v>20731.293477777919</v>
      </c>
    </row>
    <row r="115" spans="1:3" x14ac:dyDescent="0.35">
      <c r="A115" s="3">
        <f t="shared" si="3"/>
        <v>105</v>
      </c>
      <c r="B115" s="3">
        <f t="shared" ca="1" si="4"/>
        <v>-0.66013489229325539</v>
      </c>
      <c r="C115" s="3">
        <f t="shared" ca="1" si="5"/>
        <v>20569.79899177872</v>
      </c>
    </row>
    <row r="116" spans="1:3" x14ac:dyDescent="0.35">
      <c r="A116" s="3">
        <f t="shared" si="3"/>
        <v>106</v>
      </c>
      <c r="B116" s="3">
        <f t="shared" ca="1" si="4"/>
        <v>0.67194157418547806</v>
      </c>
      <c r="C116" s="3">
        <f t="shared" ca="1" si="5"/>
        <v>20744.357035732814</v>
      </c>
    </row>
    <row r="117" spans="1:3" x14ac:dyDescent="0.35">
      <c r="A117" s="3">
        <f t="shared" si="3"/>
        <v>107</v>
      </c>
      <c r="B117" s="3">
        <f t="shared" ca="1" si="4"/>
        <v>-0.9910323293180564</v>
      </c>
      <c r="C117" s="3">
        <f t="shared" ca="1" si="5"/>
        <v>20499.738018508331</v>
      </c>
    </row>
    <row r="118" spans="1:3" x14ac:dyDescent="0.35">
      <c r="A118" s="3">
        <f t="shared" si="3"/>
        <v>108</v>
      </c>
      <c r="B118" s="3">
        <f t="shared" ca="1" si="4"/>
        <v>-0.48784816316895968</v>
      </c>
      <c r="C118" s="3">
        <f t="shared" ca="1" si="5"/>
        <v>20382.896094929394</v>
      </c>
    </row>
    <row r="119" spans="1:3" x14ac:dyDescent="0.35">
      <c r="A119" s="3">
        <f t="shared" si="3"/>
        <v>109</v>
      </c>
      <c r="B119" s="3">
        <f t="shared" ca="1" si="4"/>
        <v>-0.38521274329918781</v>
      </c>
      <c r="C119" s="3">
        <f t="shared" ca="1" si="5"/>
        <v>20292.143351081402</v>
      </c>
    </row>
    <row r="120" spans="1:3" x14ac:dyDescent="0.35">
      <c r="A120" s="3">
        <f t="shared" si="3"/>
        <v>110</v>
      </c>
      <c r="B120" s="3">
        <f t="shared" ca="1" si="4"/>
        <v>-0.54082957527328168</v>
      </c>
      <c r="C120" s="3">
        <f t="shared" ca="1" si="5"/>
        <v>20163.431779279872</v>
      </c>
    </row>
    <row r="121" spans="1:3" x14ac:dyDescent="0.35">
      <c r="A121" s="3">
        <f t="shared" si="3"/>
        <v>111</v>
      </c>
      <c r="B121" s="3">
        <f t="shared" ca="1" si="4"/>
        <v>1.5903967915206028</v>
      </c>
      <c r="C121" s="3">
        <f t="shared" ca="1" si="5"/>
        <v>20563.949175680067</v>
      </c>
    </row>
    <row r="122" spans="1:3" x14ac:dyDescent="0.35">
      <c r="A122" s="3">
        <f t="shared" si="3"/>
        <v>112</v>
      </c>
      <c r="B122" s="3">
        <f t="shared" ca="1" si="4"/>
        <v>-0.24023832318118071</v>
      </c>
      <c r="C122" s="3">
        <f t="shared" ca="1" si="5"/>
        <v>20508.674887643429</v>
      </c>
    </row>
    <row r="123" spans="1:3" x14ac:dyDescent="0.35">
      <c r="A123" s="3">
        <f t="shared" si="3"/>
        <v>113</v>
      </c>
      <c r="B123" s="3">
        <f t="shared" ca="1" si="4"/>
        <v>1.0807276625856361</v>
      </c>
      <c r="C123" s="3">
        <f t="shared" ca="1" si="5"/>
        <v>20786.244143559223</v>
      </c>
    </row>
    <row r="124" spans="1:3" x14ac:dyDescent="0.35">
      <c r="A124" s="3">
        <f t="shared" si="3"/>
        <v>114</v>
      </c>
      <c r="B124" s="3">
        <f t="shared" ca="1" si="4"/>
        <v>1.3255229597357543</v>
      </c>
      <c r="C124" s="3">
        <f t="shared" ca="1" si="5"/>
        <v>21130.65775951081</v>
      </c>
    </row>
    <row r="125" spans="1:3" x14ac:dyDescent="0.35">
      <c r="A125" s="3">
        <f t="shared" si="3"/>
        <v>115</v>
      </c>
      <c r="B125" s="3">
        <f t="shared" ca="1" si="4"/>
        <v>0.41200074039556606</v>
      </c>
      <c r="C125" s="3">
        <f t="shared" ca="1" si="5"/>
        <v>21242.422157514979</v>
      </c>
    </row>
    <row r="126" spans="1:3" x14ac:dyDescent="0.35">
      <c r="A126" s="3">
        <f t="shared" si="3"/>
        <v>116</v>
      </c>
      <c r="B126" s="3">
        <f t="shared" ca="1" si="4"/>
        <v>2.7082004627565229E-2</v>
      </c>
      <c r="C126" s="3">
        <f t="shared" ca="1" si="5"/>
        <v>21254.611522477313</v>
      </c>
    </row>
    <row r="127" spans="1:3" x14ac:dyDescent="0.35">
      <c r="A127" s="3">
        <f t="shared" si="3"/>
        <v>117</v>
      </c>
      <c r="B127" s="3">
        <f t="shared" ca="1" si="4"/>
        <v>2.1727874899772894</v>
      </c>
      <c r="C127" s="3">
        <f t="shared" ca="1" si="5"/>
        <v>21831.554401535614</v>
      </c>
    </row>
    <row r="128" spans="1:3" x14ac:dyDescent="0.35">
      <c r="A128" s="3">
        <f t="shared" si="3"/>
        <v>118</v>
      </c>
      <c r="B128" s="3">
        <f t="shared" ca="1" si="4"/>
        <v>-3.9620289859661581E-2</v>
      </c>
      <c r="C128" s="3">
        <f t="shared" ca="1" si="5"/>
        <v>21826.291854045729</v>
      </c>
    </row>
    <row r="129" spans="1:3" x14ac:dyDescent="0.35">
      <c r="A129" s="3">
        <f t="shared" si="3"/>
        <v>119</v>
      </c>
      <c r="B129" s="3">
        <f t="shared" ca="1" si="4"/>
        <v>-1.3180927318710685</v>
      </c>
      <c r="C129" s="3">
        <f t="shared" ca="1" si="5"/>
        <v>21482.920886317756</v>
      </c>
    </row>
    <row r="130" spans="1:3" x14ac:dyDescent="0.35">
      <c r="A130" s="3">
        <f t="shared" si="3"/>
        <v>120</v>
      </c>
      <c r="B130" s="3">
        <f t="shared" ca="1" si="4"/>
        <v>-1.138426488138057</v>
      </c>
      <c r="C130" s="3">
        <f t="shared" ca="1" si="5"/>
        <v>21191.4062798749</v>
      </c>
    </row>
    <row r="131" spans="1:3" x14ac:dyDescent="0.35">
      <c r="A131" s="3">
        <f t="shared" si="3"/>
        <v>121</v>
      </c>
      <c r="B131" s="3">
        <f t="shared" ca="1" si="4"/>
        <v>1.9559639748515756</v>
      </c>
      <c r="C131" s="3">
        <f t="shared" ca="1" si="5"/>
        <v>21709.06296420077</v>
      </c>
    </row>
    <row r="132" spans="1:3" x14ac:dyDescent="0.35">
      <c r="A132" s="3">
        <f t="shared" si="3"/>
        <v>122</v>
      </c>
      <c r="B132" s="3">
        <f t="shared" ca="1" si="4"/>
        <v>-1.701486596074921</v>
      </c>
      <c r="C132" s="3">
        <f t="shared" ca="1" si="5"/>
        <v>21267.706337754349</v>
      </c>
    </row>
    <row r="133" spans="1:3" x14ac:dyDescent="0.35">
      <c r="A133" s="3">
        <f t="shared" si="3"/>
        <v>123</v>
      </c>
      <c r="B133" s="3">
        <f t="shared" ca="1" si="4"/>
        <v>-1.2047871879803529</v>
      </c>
      <c r="C133" s="3">
        <f t="shared" ca="1" si="5"/>
        <v>20962.114036822957</v>
      </c>
    </row>
    <row r="134" spans="1:3" x14ac:dyDescent="0.35">
      <c r="A134" s="3">
        <f t="shared" si="3"/>
        <v>124</v>
      </c>
      <c r="B134" s="3">
        <f t="shared" ca="1" si="4"/>
        <v>-0.21556134929088028</v>
      </c>
      <c r="C134" s="3">
        <f t="shared" ca="1" si="5"/>
        <v>20912.071841487672</v>
      </c>
    </row>
    <row r="135" spans="1:3" x14ac:dyDescent="0.35">
      <c r="A135" s="3">
        <f t="shared" si="3"/>
        <v>125</v>
      </c>
      <c r="B135" s="3">
        <f t="shared" ca="1" si="4"/>
        <v>1.9296078285992175</v>
      </c>
      <c r="C135" s="3">
        <f t="shared" ca="1" si="5"/>
        <v>21416.009502237717</v>
      </c>
    </row>
    <row r="136" spans="1:3" x14ac:dyDescent="0.35">
      <c r="A136" s="3">
        <f t="shared" si="3"/>
        <v>126</v>
      </c>
      <c r="B136" s="3">
        <f t="shared" ca="1" si="4"/>
        <v>0.24844170407523086</v>
      </c>
      <c r="C136" s="3">
        <f t="shared" ca="1" si="5"/>
        <v>21486.314910477231</v>
      </c>
    </row>
    <row r="137" spans="1:3" x14ac:dyDescent="0.35">
      <c r="A137" s="3">
        <f t="shared" si="3"/>
        <v>127</v>
      </c>
      <c r="B137" s="3">
        <f t="shared" ca="1" si="4"/>
        <v>0.85486513872074388</v>
      </c>
      <c r="C137" s="3">
        <f t="shared" ca="1" si="5"/>
        <v>21717.119660383876</v>
      </c>
    </row>
    <row r="138" spans="1:3" x14ac:dyDescent="0.35">
      <c r="A138" s="3">
        <f t="shared" si="3"/>
        <v>128</v>
      </c>
      <c r="B138" s="3">
        <f t="shared" ca="1" si="4"/>
        <v>-0.9822432426070038</v>
      </c>
      <c r="C138" s="3">
        <f t="shared" ca="1" si="5"/>
        <v>21463.333820460255</v>
      </c>
    </row>
    <row r="139" spans="1:3" x14ac:dyDescent="0.35">
      <c r="A139" s="3">
        <f t="shared" si="3"/>
        <v>129</v>
      </c>
      <c r="B139" s="3">
        <f t="shared" ca="1" si="4"/>
        <v>-0.13559153799017734</v>
      </c>
      <c r="C139" s="3">
        <f t="shared" ca="1" si="5"/>
        <v>21433.02053336471</v>
      </c>
    </row>
    <row r="140" spans="1:3" x14ac:dyDescent="0.35">
      <c r="A140" s="3">
        <f t="shared" ref="A140:A203" si="6">A139+1</f>
        <v>130</v>
      </c>
      <c r="B140" s="3">
        <f t="shared" ref="B140:B203" ca="1" si="7">_xlfn.NORM.S.INV(RAND())</f>
        <v>2.3223835053939035</v>
      </c>
      <c r="C140" s="3">
        <f t="shared" ref="C140:C203" ca="1" si="8">C139 * EXP((($B$3 - 0.5 * $B$4^2) * $B$7) + ($B$4 * SQRT($B$7) * B140))</f>
        <v>22055.069502646638</v>
      </c>
    </row>
    <row r="141" spans="1:3" x14ac:dyDescent="0.35">
      <c r="A141" s="3">
        <f t="shared" si="6"/>
        <v>131</v>
      </c>
      <c r="B141" s="3">
        <f t="shared" ca="1" si="7"/>
        <v>0.27372499029610486</v>
      </c>
      <c r="C141" s="3">
        <f t="shared" ca="1" si="8"/>
        <v>22134.307395082258</v>
      </c>
    </row>
    <row r="142" spans="1:3" x14ac:dyDescent="0.35">
      <c r="A142" s="3">
        <f t="shared" si="6"/>
        <v>132</v>
      </c>
      <c r="B142" s="3">
        <f t="shared" ca="1" si="7"/>
        <v>-0.24105509951572821</v>
      </c>
      <c r="C142" s="3">
        <f t="shared" ca="1" si="8"/>
        <v>22074.591877375497</v>
      </c>
    </row>
    <row r="143" spans="1:3" x14ac:dyDescent="0.35">
      <c r="A143" s="3">
        <f t="shared" si="6"/>
        <v>133</v>
      </c>
      <c r="B143" s="3">
        <f t="shared" ca="1" si="7"/>
        <v>-8.2329534630309606E-2</v>
      </c>
      <c r="C143" s="3">
        <f t="shared" ca="1" si="8"/>
        <v>22057.760776554922</v>
      </c>
    </row>
    <row r="144" spans="1:3" x14ac:dyDescent="0.35">
      <c r="A144" s="3">
        <f t="shared" si="6"/>
        <v>134</v>
      </c>
      <c r="B144" s="3">
        <f t="shared" ca="1" si="7"/>
        <v>-8.3267338694064885E-2</v>
      </c>
      <c r="C144" s="3">
        <f t="shared" ca="1" si="8"/>
        <v>22040.690034472209</v>
      </c>
    </row>
    <row r="145" spans="1:3" x14ac:dyDescent="0.35">
      <c r="A145" s="3">
        <f t="shared" si="6"/>
        <v>135</v>
      </c>
      <c r="B145" s="3">
        <f t="shared" ca="1" si="7"/>
        <v>1.0683676203940307</v>
      </c>
      <c r="C145" s="3">
        <f t="shared" ca="1" si="8"/>
        <v>22335.621629244692</v>
      </c>
    </row>
    <row r="146" spans="1:3" x14ac:dyDescent="0.35">
      <c r="A146" s="3">
        <f t="shared" si="6"/>
        <v>136</v>
      </c>
      <c r="B146" s="3">
        <f t="shared" ca="1" si="7"/>
        <v>0.34025450876871127</v>
      </c>
      <c r="C146" s="3">
        <f t="shared" ca="1" si="8"/>
        <v>22434.090640103037</v>
      </c>
    </row>
    <row r="147" spans="1:3" x14ac:dyDescent="0.35">
      <c r="A147" s="3">
        <f t="shared" si="6"/>
        <v>137</v>
      </c>
      <c r="B147" s="3">
        <f t="shared" ca="1" si="7"/>
        <v>0.23150090278564889</v>
      </c>
      <c r="C147" s="3">
        <f t="shared" ca="1" si="8"/>
        <v>22503.081333350936</v>
      </c>
    </row>
    <row r="148" spans="1:3" x14ac:dyDescent="0.35">
      <c r="A148" s="3">
        <f t="shared" si="6"/>
        <v>138</v>
      </c>
      <c r="B148" s="3">
        <f t="shared" ca="1" si="7"/>
        <v>-0.14036863655077852</v>
      </c>
      <c r="C148" s="3">
        <f t="shared" ca="1" si="8"/>
        <v>22469.988416038694</v>
      </c>
    </row>
    <row r="149" spans="1:3" x14ac:dyDescent="0.35">
      <c r="A149" s="3">
        <f t="shared" si="6"/>
        <v>139</v>
      </c>
      <c r="B149" s="3">
        <f t="shared" ca="1" si="7"/>
        <v>1.5848654423728181E-2</v>
      </c>
      <c r="C149" s="3">
        <f t="shared" ca="1" si="8"/>
        <v>22479.79751302841</v>
      </c>
    </row>
    <row r="150" spans="1:3" x14ac:dyDescent="0.35">
      <c r="A150" s="3">
        <f t="shared" si="6"/>
        <v>140</v>
      </c>
      <c r="B150" s="3">
        <f t="shared" ca="1" si="7"/>
        <v>-1.5595060645431473</v>
      </c>
      <c r="C150" s="3">
        <f t="shared" ca="1" si="8"/>
        <v>22060.997105162074</v>
      </c>
    </row>
    <row r="151" spans="1:3" x14ac:dyDescent="0.35">
      <c r="A151" s="3">
        <f t="shared" si="6"/>
        <v>141</v>
      </c>
      <c r="B151" s="3">
        <f t="shared" ca="1" si="7"/>
        <v>6.9295190613040689E-3</v>
      </c>
      <c r="C151" s="3">
        <f t="shared" ca="1" si="8"/>
        <v>22068.223345453225</v>
      </c>
    </row>
    <row r="152" spans="1:3" x14ac:dyDescent="0.35">
      <c r="A152" s="3">
        <f t="shared" si="6"/>
        <v>142</v>
      </c>
      <c r="B152" s="3">
        <f t="shared" ca="1" si="7"/>
        <v>-0.23522343011780975</v>
      </c>
      <c r="C152" s="3">
        <f t="shared" ca="1" si="8"/>
        <v>22010.25387560685</v>
      </c>
    </row>
    <row r="153" spans="1:3" x14ac:dyDescent="0.35">
      <c r="A153" s="3">
        <f t="shared" si="6"/>
        <v>143</v>
      </c>
      <c r="B153" s="3">
        <f t="shared" ca="1" si="7"/>
        <v>0.45016258301969442</v>
      </c>
      <c r="C153" s="3">
        <f t="shared" ca="1" si="8"/>
        <v>22136.986943399297</v>
      </c>
    </row>
    <row r="154" spans="1:3" x14ac:dyDescent="0.35">
      <c r="A154" s="3">
        <f t="shared" si="6"/>
        <v>144</v>
      </c>
      <c r="B154" s="3">
        <f t="shared" ca="1" si="7"/>
        <v>-0.46661368088794242</v>
      </c>
      <c r="C154" s="3">
        <f t="shared" ca="1" si="8"/>
        <v>22016.522904854897</v>
      </c>
    </row>
    <row r="155" spans="1:3" x14ac:dyDescent="0.35">
      <c r="A155" s="3">
        <f t="shared" si="6"/>
        <v>145</v>
      </c>
      <c r="B155" s="3">
        <f t="shared" ca="1" si="7"/>
        <v>0.14472723448415939</v>
      </c>
      <c r="C155" s="3">
        <f t="shared" ca="1" si="8"/>
        <v>22060.834761030947</v>
      </c>
    </row>
    <row r="156" spans="1:3" x14ac:dyDescent="0.35">
      <c r="A156" s="3">
        <f t="shared" si="6"/>
        <v>146</v>
      </c>
      <c r="B156" s="3">
        <f t="shared" ca="1" si="7"/>
        <v>1.0848710337788667</v>
      </c>
      <c r="C156" s="3">
        <f t="shared" ca="1" si="8"/>
        <v>22360.542941262753</v>
      </c>
    </row>
    <row r="157" spans="1:3" x14ac:dyDescent="0.35">
      <c r="A157" s="3">
        <f t="shared" si="6"/>
        <v>147</v>
      </c>
      <c r="B157" s="3">
        <f t="shared" ca="1" si="7"/>
        <v>0.98598980389454549</v>
      </c>
      <c r="C157" s="3">
        <f t="shared" ca="1" si="8"/>
        <v>22636.965600345284</v>
      </c>
    </row>
    <row r="158" spans="1:3" x14ac:dyDescent="0.35">
      <c r="A158" s="3">
        <f t="shared" si="6"/>
        <v>148</v>
      </c>
      <c r="B158" s="3">
        <f t="shared" ca="1" si="7"/>
        <v>0.46888436177809495</v>
      </c>
      <c r="C158" s="3">
        <f t="shared" ca="1" si="8"/>
        <v>22772.514198802721</v>
      </c>
    </row>
    <row r="159" spans="1:3" x14ac:dyDescent="0.35">
      <c r="A159" s="3">
        <f t="shared" si="6"/>
        <v>149</v>
      </c>
      <c r="B159" s="3">
        <f t="shared" ca="1" si="7"/>
        <v>0.88703483924474036</v>
      </c>
      <c r="C159" s="3">
        <f t="shared" ca="1" si="8"/>
        <v>23026.181322151322</v>
      </c>
    </row>
    <row r="160" spans="1:3" x14ac:dyDescent="0.35">
      <c r="A160" s="3">
        <f t="shared" si="6"/>
        <v>150</v>
      </c>
      <c r="B160" s="3">
        <f t="shared" ca="1" si="7"/>
        <v>2.2156738720511124</v>
      </c>
      <c r="C160" s="3">
        <f t="shared" ca="1" si="8"/>
        <v>23663.604981881817</v>
      </c>
    </row>
    <row r="161" spans="1:3" x14ac:dyDescent="0.35">
      <c r="A161" s="3">
        <f t="shared" si="6"/>
        <v>151</v>
      </c>
      <c r="B161" s="3">
        <f t="shared" ca="1" si="7"/>
        <v>-2.6466390120017289</v>
      </c>
      <c r="C161" s="3">
        <f t="shared" ca="1" si="8"/>
        <v>22916.417295869658</v>
      </c>
    </row>
    <row r="162" spans="1:3" x14ac:dyDescent="0.35">
      <c r="A162" s="3">
        <f t="shared" si="6"/>
        <v>152</v>
      </c>
      <c r="B162" s="3">
        <f t="shared" ca="1" si="7"/>
        <v>1.7003856255280123</v>
      </c>
      <c r="C162" s="3">
        <f t="shared" ca="1" si="8"/>
        <v>23403.038803100906</v>
      </c>
    </row>
    <row r="163" spans="1:3" x14ac:dyDescent="0.35">
      <c r="A163" s="3">
        <f t="shared" si="6"/>
        <v>153</v>
      </c>
      <c r="B163" s="3">
        <f t="shared" ca="1" si="7"/>
        <v>0.63655698272870298</v>
      </c>
      <c r="C163" s="3">
        <f t="shared" ca="1" si="8"/>
        <v>23591.44150781809</v>
      </c>
    </row>
    <row r="164" spans="1:3" x14ac:dyDescent="0.35">
      <c r="A164" s="3">
        <f t="shared" si="6"/>
        <v>154</v>
      </c>
      <c r="B164" s="3">
        <f t="shared" ca="1" si="7"/>
        <v>0.8427221393585822</v>
      </c>
      <c r="C164" s="3">
        <f t="shared" ca="1" si="8"/>
        <v>23841.322967494489</v>
      </c>
    </row>
    <row r="165" spans="1:3" x14ac:dyDescent="0.35">
      <c r="A165" s="3">
        <f t="shared" si="6"/>
        <v>155</v>
      </c>
      <c r="B165" s="3">
        <f t="shared" ca="1" si="7"/>
        <v>-0.41041139330971266</v>
      </c>
      <c r="C165" s="3">
        <f t="shared" ca="1" si="8"/>
        <v>23727.867604895815</v>
      </c>
    </row>
    <row r="166" spans="1:3" x14ac:dyDescent="0.35">
      <c r="A166" s="3">
        <f t="shared" si="6"/>
        <v>156</v>
      </c>
      <c r="B166" s="3">
        <f t="shared" ca="1" si="7"/>
        <v>0.83756781916941825</v>
      </c>
      <c r="C166" s="3">
        <f t="shared" ca="1" si="8"/>
        <v>23977.684467402643</v>
      </c>
    </row>
    <row r="167" spans="1:3" x14ac:dyDescent="0.35">
      <c r="A167" s="3">
        <f t="shared" si="6"/>
        <v>157</v>
      </c>
      <c r="B167" s="3">
        <f t="shared" ca="1" si="7"/>
        <v>-0.68940728093565373</v>
      </c>
      <c r="C167" s="3">
        <f t="shared" ca="1" si="8"/>
        <v>23782.396059313585</v>
      </c>
    </row>
    <row r="168" spans="1:3" x14ac:dyDescent="0.35">
      <c r="A168" s="3">
        <f t="shared" si="6"/>
        <v>158</v>
      </c>
      <c r="B168" s="3">
        <f t="shared" ca="1" si="7"/>
        <v>1.0425669037379628</v>
      </c>
      <c r="C168" s="3">
        <f t="shared" ca="1" si="8"/>
        <v>24093.039848991648</v>
      </c>
    </row>
    <row r="169" spans="1:3" x14ac:dyDescent="0.35">
      <c r="A169" s="3">
        <f t="shared" si="6"/>
        <v>159</v>
      </c>
      <c r="B169" s="3">
        <f t="shared" ca="1" si="7"/>
        <v>-1.0752704325643616</v>
      </c>
      <c r="C169" s="3">
        <f t="shared" ca="1" si="8"/>
        <v>23784.447769677387</v>
      </c>
    </row>
    <row r="170" spans="1:3" x14ac:dyDescent="0.35">
      <c r="A170" s="3">
        <f t="shared" si="6"/>
        <v>160</v>
      </c>
      <c r="B170" s="3">
        <f t="shared" ca="1" si="7"/>
        <v>0.17263303406420619</v>
      </c>
      <c r="C170" s="3">
        <f t="shared" ca="1" si="8"/>
        <v>23840.442657131061</v>
      </c>
    </row>
    <row r="171" spans="1:3" x14ac:dyDescent="0.35">
      <c r="A171" s="3">
        <f t="shared" si="6"/>
        <v>161</v>
      </c>
      <c r="B171" s="3">
        <f t="shared" ca="1" si="7"/>
        <v>-1.4342789488408076</v>
      </c>
      <c r="C171" s="3">
        <f t="shared" ca="1" si="8"/>
        <v>23432.10751495256</v>
      </c>
    </row>
    <row r="172" spans="1:3" x14ac:dyDescent="0.35">
      <c r="A172" s="3">
        <f t="shared" si="6"/>
        <v>162</v>
      </c>
      <c r="B172" s="3">
        <f t="shared" ca="1" si="7"/>
        <v>-9.8763671752849336E-2</v>
      </c>
      <c r="C172" s="3">
        <f t="shared" ca="1" si="8"/>
        <v>23409.54175558341</v>
      </c>
    </row>
    <row r="173" spans="1:3" x14ac:dyDescent="0.35">
      <c r="A173" s="3">
        <f t="shared" si="6"/>
        <v>163</v>
      </c>
      <c r="B173" s="3">
        <f t="shared" ca="1" si="7"/>
        <v>-3.3440833570078481E-2</v>
      </c>
      <c r="C173" s="3">
        <f t="shared" ca="1" si="8"/>
        <v>23405.665406857606</v>
      </c>
    </row>
    <row r="174" spans="1:3" x14ac:dyDescent="0.35">
      <c r="A174" s="3">
        <f t="shared" si="6"/>
        <v>164</v>
      </c>
      <c r="B174" s="3">
        <f t="shared" ca="1" si="7"/>
        <v>-0.45746183793886858</v>
      </c>
      <c r="C174" s="3">
        <f t="shared" ca="1" si="8"/>
        <v>23280.899857450462</v>
      </c>
    </row>
    <row r="175" spans="1:3" x14ac:dyDescent="0.35">
      <c r="A175" s="3">
        <f t="shared" si="6"/>
        <v>165</v>
      </c>
      <c r="B175" s="3">
        <f t="shared" ca="1" si="7"/>
        <v>-0.73248387652150282</v>
      </c>
      <c r="C175" s="3">
        <f t="shared" ca="1" si="8"/>
        <v>23079.139928514967</v>
      </c>
    </row>
    <row r="176" spans="1:3" x14ac:dyDescent="0.35">
      <c r="A176" s="3">
        <f t="shared" si="6"/>
        <v>166</v>
      </c>
      <c r="B176" s="3">
        <f t="shared" ca="1" si="7"/>
        <v>-0.11196260169311741</v>
      </c>
      <c r="C176" s="3">
        <f t="shared" ca="1" si="8"/>
        <v>23053.197173227556</v>
      </c>
    </row>
    <row r="177" spans="1:3" x14ac:dyDescent="0.35">
      <c r="A177" s="3">
        <f t="shared" si="6"/>
        <v>167</v>
      </c>
      <c r="B177" s="3">
        <f t="shared" ca="1" si="7"/>
        <v>0.19638497464936064</v>
      </c>
      <c r="C177" s="3">
        <f t="shared" ca="1" si="8"/>
        <v>23114.175399140735</v>
      </c>
    </row>
    <row r="178" spans="1:3" x14ac:dyDescent="0.35">
      <c r="A178" s="3">
        <f t="shared" si="6"/>
        <v>168</v>
      </c>
      <c r="B178" s="3">
        <f t="shared" ca="1" si="7"/>
        <v>0.5837882891116325</v>
      </c>
      <c r="C178" s="3">
        <f t="shared" ca="1" si="8"/>
        <v>23285.239407212637</v>
      </c>
    </row>
    <row r="179" spans="1:3" x14ac:dyDescent="0.35">
      <c r="A179" s="3">
        <f t="shared" si="6"/>
        <v>169</v>
      </c>
      <c r="B179" s="3">
        <f t="shared" ca="1" si="7"/>
        <v>-0.42982276192853458</v>
      </c>
      <c r="C179" s="3">
        <f t="shared" ca="1" si="8"/>
        <v>23168.93628497043</v>
      </c>
    </row>
    <row r="180" spans="1:3" x14ac:dyDescent="0.35">
      <c r="A180" s="3">
        <f t="shared" si="6"/>
        <v>170</v>
      </c>
      <c r="B180" s="3">
        <f t="shared" ca="1" si="7"/>
        <v>0.45020080268824963</v>
      </c>
      <c r="C180" s="3">
        <f t="shared" ca="1" si="8"/>
        <v>23302.35182053487</v>
      </c>
    </row>
    <row r="181" spans="1:3" x14ac:dyDescent="0.35">
      <c r="A181" s="3">
        <f t="shared" si="6"/>
        <v>171</v>
      </c>
      <c r="B181" s="3">
        <f t="shared" ca="1" si="7"/>
        <v>-1.2631628488000608</v>
      </c>
      <c r="C181" s="3">
        <f t="shared" ca="1" si="8"/>
        <v>22951.153266391339</v>
      </c>
    </row>
    <row r="182" spans="1:3" x14ac:dyDescent="0.35">
      <c r="A182" s="3">
        <f t="shared" si="6"/>
        <v>172</v>
      </c>
      <c r="B182" s="3">
        <f t="shared" ca="1" si="7"/>
        <v>1.5219246503076846</v>
      </c>
      <c r="C182" s="3">
        <f t="shared" ca="1" si="8"/>
        <v>23387.476266122983</v>
      </c>
    </row>
    <row r="183" spans="1:3" x14ac:dyDescent="0.35">
      <c r="A183" s="3">
        <f t="shared" si="6"/>
        <v>173</v>
      </c>
      <c r="B183" s="3">
        <f t="shared" ca="1" si="7"/>
        <v>-1.3380985099326748</v>
      </c>
      <c r="C183" s="3">
        <f t="shared" ca="1" si="8"/>
        <v>23013.920357622177</v>
      </c>
    </row>
    <row r="184" spans="1:3" x14ac:dyDescent="0.35">
      <c r="A184" s="3">
        <f t="shared" si="6"/>
        <v>174</v>
      </c>
      <c r="B184" s="3">
        <f t="shared" ca="1" si="7"/>
        <v>-0.6227282761041053</v>
      </c>
      <c r="C184" s="3">
        <f t="shared" ca="1" si="8"/>
        <v>22845.080108727878</v>
      </c>
    </row>
    <row r="185" spans="1:3" x14ac:dyDescent="0.35">
      <c r="A185" s="3">
        <f t="shared" si="6"/>
        <v>175</v>
      </c>
      <c r="B185" s="3">
        <f t="shared" ca="1" si="7"/>
        <v>-2.2678253620123701E-2</v>
      </c>
      <c r="C185" s="3">
        <f t="shared" ca="1" si="8"/>
        <v>22844.300144701814</v>
      </c>
    </row>
    <row r="186" spans="1:3" x14ac:dyDescent="0.35">
      <c r="A186" s="3">
        <f t="shared" si="6"/>
        <v>176</v>
      </c>
      <c r="B186" s="3">
        <f t="shared" ca="1" si="7"/>
        <v>-0.7343689260291032</v>
      </c>
      <c r="C186" s="3">
        <f t="shared" ca="1" si="8"/>
        <v>22645.802505957548</v>
      </c>
    </row>
    <row r="187" spans="1:3" x14ac:dyDescent="0.35">
      <c r="A187" s="3">
        <f t="shared" si="6"/>
        <v>177</v>
      </c>
      <c r="B187" s="3">
        <f t="shared" ca="1" si="7"/>
        <v>-1.1912041143016103</v>
      </c>
      <c r="C187" s="3">
        <f t="shared" ca="1" si="8"/>
        <v>22324.112071700769</v>
      </c>
    </row>
    <row r="188" spans="1:3" x14ac:dyDescent="0.35">
      <c r="A188" s="3">
        <f t="shared" si="6"/>
        <v>178</v>
      </c>
      <c r="B188" s="3">
        <f t="shared" ca="1" si="7"/>
        <v>0.70989483160894207</v>
      </c>
      <c r="C188" s="3">
        <f t="shared" ca="1" si="8"/>
        <v>22523.996749516686</v>
      </c>
    </row>
    <row r="189" spans="1:3" x14ac:dyDescent="0.35">
      <c r="A189" s="3">
        <f t="shared" si="6"/>
        <v>179</v>
      </c>
      <c r="B189" s="3">
        <f t="shared" ca="1" si="7"/>
        <v>1.0411386457688006</v>
      </c>
      <c r="C189" s="3">
        <f t="shared" ca="1" si="8"/>
        <v>22817.805354028631</v>
      </c>
    </row>
    <row r="190" spans="1:3" x14ac:dyDescent="0.35">
      <c r="A190" s="3">
        <f t="shared" si="6"/>
        <v>180</v>
      </c>
      <c r="B190" s="3">
        <f t="shared" ca="1" si="7"/>
        <v>0.42697820252240903</v>
      </c>
      <c r="C190" s="3">
        <f t="shared" ca="1" si="8"/>
        <v>22942.690243320027</v>
      </c>
    </row>
    <row r="191" spans="1:3" x14ac:dyDescent="0.35">
      <c r="A191" s="3">
        <f t="shared" si="6"/>
        <v>181</v>
      </c>
      <c r="B191" s="3">
        <f t="shared" ca="1" si="7"/>
        <v>-1.5207552871496715</v>
      </c>
      <c r="C191" s="3">
        <f t="shared" ca="1" si="8"/>
        <v>22525.92563161366</v>
      </c>
    </row>
    <row r="192" spans="1:3" x14ac:dyDescent="0.35">
      <c r="A192" s="3">
        <f t="shared" si="6"/>
        <v>182</v>
      </c>
      <c r="B192" s="3">
        <f t="shared" ca="1" si="7"/>
        <v>-0.5174701208198379</v>
      </c>
      <c r="C192" s="3">
        <f t="shared" ca="1" si="8"/>
        <v>22389.432702825623</v>
      </c>
    </row>
    <row r="193" spans="1:3" x14ac:dyDescent="0.35">
      <c r="A193" s="3">
        <f t="shared" si="6"/>
        <v>183</v>
      </c>
      <c r="B193" s="3">
        <f t="shared" ca="1" si="7"/>
        <v>0.98553363913367431</v>
      </c>
      <c r="C193" s="3">
        <f t="shared" ca="1" si="8"/>
        <v>22666.086206900873</v>
      </c>
    </row>
    <row r="194" spans="1:3" x14ac:dyDescent="0.35">
      <c r="A194" s="3">
        <f t="shared" si="6"/>
        <v>184</v>
      </c>
      <c r="B194" s="3">
        <f t="shared" ca="1" si="7"/>
        <v>-0.79082231046913376</v>
      </c>
      <c r="C194" s="3">
        <f t="shared" ca="1" si="8"/>
        <v>22453.648780851334</v>
      </c>
    </row>
    <row r="195" spans="1:3" x14ac:dyDescent="0.35">
      <c r="A195" s="3">
        <f t="shared" si="6"/>
        <v>185</v>
      </c>
      <c r="B195" s="3">
        <f t="shared" ca="1" si="7"/>
        <v>-0.24396422212352883</v>
      </c>
      <c r="C195" s="3">
        <f t="shared" ca="1" si="8"/>
        <v>22392.276028145785</v>
      </c>
    </row>
    <row r="196" spans="1:3" x14ac:dyDescent="0.35">
      <c r="A196" s="3">
        <f t="shared" si="6"/>
        <v>186</v>
      </c>
      <c r="B196" s="3">
        <f t="shared" ca="1" si="7"/>
        <v>-0.22846422396369576</v>
      </c>
      <c r="C196" s="3">
        <f t="shared" ca="1" si="8"/>
        <v>22335.299268258015</v>
      </c>
    </row>
    <row r="197" spans="1:3" x14ac:dyDescent="0.35">
      <c r="A197" s="3">
        <f t="shared" si="6"/>
        <v>187</v>
      </c>
      <c r="B197" s="3">
        <f t="shared" ca="1" si="7"/>
        <v>-0.73722343934902201</v>
      </c>
      <c r="C197" s="3">
        <f t="shared" ca="1" si="8"/>
        <v>22140.452440662772</v>
      </c>
    </row>
    <row r="198" spans="1:3" x14ac:dyDescent="0.35">
      <c r="A198" s="3">
        <f t="shared" si="6"/>
        <v>188</v>
      </c>
      <c r="B198" s="3">
        <f t="shared" ca="1" si="7"/>
        <v>-0.85536579484401321</v>
      </c>
      <c r="C198" s="3">
        <f t="shared" ca="1" si="8"/>
        <v>21915.657053057799</v>
      </c>
    </row>
    <row r="199" spans="1:3" x14ac:dyDescent="0.35">
      <c r="A199" s="3">
        <f t="shared" si="6"/>
        <v>189</v>
      </c>
      <c r="B199" s="3">
        <f t="shared" ca="1" si="7"/>
        <v>8.4782673430278205E-2</v>
      </c>
      <c r="C199" s="3">
        <f t="shared" ca="1" si="8"/>
        <v>21943.692933512062</v>
      </c>
    </row>
    <row r="200" spans="1:3" x14ac:dyDescent="0.35">
      <c r="A200" s="3">
        <f t="shared" si="6"/>
        <v>190</v>
      </c>
      <c r="B200" s="3">
        <f t="shared" ca="1" si="7"/>
        <v>-0.29881536519772844</v>
      </c>
      <c r="C200" s="3">
        <f t="shared" ca="1" si="8"/>
        <v>21869.057260564707</v>
      </c>
    </row>
    <row r="201" spans="1:3" x14ac:dyDescent="0.35">
      <c r="A201" s="3">
        <f t="shared" si="6"/>
        <v>191</v>
      </c>
      <c r="B201" s="3">
        <f t="shared" ca="1" si="7"/>
        <v>-0.46894530060873096</v>
      </c>
      <c r="C201" s="3">
        <f t="shared" ca="1" si="8"/>
        <v>21749.4318035621</v>
      </c>
    </row>
    <row r="202" spans="1:3" x14ac:dyDescent="0.35">
      <c r="A202" s="3">
        <f t="shared" si="6"/>
        <v>192</v>
      </c>
      <c r="B202" s="3">
        <f t="shared" ca="1" si="7"/>
        <v>-0.24454502601785499</v>
      </c>
      <c r="C202" s="3">
        <f t="shared" ca="1" si="8"/>
        <v>21689.830019396279</v>
      </c>
    </row>
    <row r="203" spans="1:3" x14ac:dyDescent="0.35">
      <c r="A203" s="3">
        <f t="shared" si="6"/>
        <v>193</v>
      </c>
      <c r="B203" s="3">
        <f t="shared" ca="1" si="7"/>
        <v>1.1659810689505399</v>
      </c>
      <c r="C203" s="3">
        <f t="shared" ca="1" si="8"/>
        <v>22006.289237427929</v>
      </c>
    </row>
    <row r="204" spans="1:3" x14ac:dyDescent="0.35">
      <c r="A204" s="3">
        <f t="shared" ref="A204:A262" si="9">A203+1</f>
        <v>194</v>
      </c>
      <c r="B204" s="3">
        <f t="shared" ref="B204:B262" ca="1" si="10">_xlfn.NORM.S.INV(RAND())</f>
        <v>-0.74998403180650253</v>
      </c>
      <c r="C204" s="3">
        <f t="shared" ref="C204:C262" ca="1" si="11">C203 * EXP((($B$3 - 0.5 * $B$4^2) * $B$7) + ($B$4 * SQRT($B$7) * B204))</f>
        <v>21810.912779101516</v>
      </c>
    </row>
    <row r="205" spans="1:3" x14ac:dyDescent="0.35">
      <c r="A205" s="3">
        <f t="shared" si="9"/>
        <v>195</v>
      </c>
      <c r="B205" s="3">
        <f t="shared" ca="1" si="10"/>
        <v>-1.3026679562618599</v>
      </c>
      <c r="C205" s="3">
        <f t="shared" ca="1" si="11"/>
        <v>21471.828810612325</v>
      </c>
    </row>
    <row r="206" spans="1:3" x14ac:dyDescent="0.35">
      <c r="A206" s="3">
        <f t="shared" si="9"/>
        <v>196</v>
      </c>
      <c r="B206" s="3">
        <f t="shared" ca="1" si="10"/>
        <v>4.4844595040875075E-3</v>
      </c>
      <c r="C206" s="3">
        <f t="shared" ca="1" si="11"/>
        <v>21478.220601310131</v>
      </c>
    </row>
    <row r="207" spans="1:3" x14ac:dyDescent="0.35">
      <c r="A207" s="3">
        <f t="shared" si="9"/>
        <v>197</v>
      </c>
      <c r="B207" s="3">
        <f t="shared" ca="1" si="10"/>
        <v>-0.17338611490534991</v>
      </c>
      <c r="C207" s="3">
        <f t="shared" ca="1" si="11"/>
        <v>21437.98729009174</v>
      </c>
    </row>
    <row r="208" spans="1:3" x14ac:dyDescent="0.35">
      <c r="A208" s="3">
        <f t="shared" si="9"/>
        <v>198</v>
      </c>
      <c r="B208" s="3">
        <f t="shared" ca="1" si="10"/>
        <v>0.19869302681035445</v>
      </c>
      <c r="C208" s="3">
        <f t="shared" ca="1" si="11"/>
        <v>21495.299092467081</v>
      </c>
    </row>
    <row r="209" spans="1:3" x14ac:dyDescent="0.35">
      <c r="A209" s="3">
        <f t="shared" si="9"/>
        <v>199</v>
      </c>
      <c r="B209" s="3">
        <f t="shared" ca="1" si="10"/>
        <v>-0.95192219171967907</v>
      </c>
      <c r="C209" s="3">
        <f t="shared" ca="1" si="11"/>
        <v>21251.974826011719</v>
      </c>
    </row>
    <row r="210" spans="1:3" x14ac:dyDescent="0.35">
      <c r="A210" s="3">
        <f t="shared" si="9"/>
        <v>200</v>
      </c>
      <c r="B210" s="3">
        <f t="shared" ca="1" si="10"/>
        <v>-2.2800171280556687</v>
      </c>
      <c r="C210" s="3">
        <f t="shared" ca="1" si="11"/>
        <v>20673.305924724678</v>
      </c>
    </row>
    <row r="211" spans="1:3" x14ac:dyDescent="0.35">
      <c r="A211" s="3">
        <f t="shared" si="9"/>
        <v>201</v>
      </c>
      <c r="B211" s="3">
        <f t="shared" ca="1" si="10"/>
        <v>-9.426274247653417E-2</v>
      </c>
      <c r="C211" s="3">
        <f t="shared" ca="1" si="11"/>
        <v>20654.532456211015</v>
      </c>
    </row>
    <row r="212" spans="1:3" x14ac:dyDescent="0.35">
      <c r="A212" s="3">
        <f t="shared" si="9"/>
        <v>202</v>
      </c>
      <c r="B212" s="3">
        <f t="shared" ca="1" si="10"/>
        <v>-1.3102832924629413</v>
      </c>
      <c r="C212" s="3">
        <f t="shared" ca="1" si="11"/>
        <v>20331.534901880092</v>
      </c>
    </row>
    <row r="213" spans="1:3" x14ac:dyDescent="0.35">
      <c r="A213" s="3">
        <f t="shared" si="9"/>
        <v>203</v>
      </c>
      <c r="B213" s="3">
        <f t="shared" ca="1" si="10"/>
        <v>1.7961997175976665</v>
      </c>
      <c r="C213" s="3">
        <f t="shared" ca="1" si="11"/>
        <v>20787.58142381709</v>
      </c>
    </row>
    <row r="214" spans="1:3" x14ac:dyDescent="0.35">
      <c r="A214" s="3">
        <f t="shared" si="9"/>
        <v>204</v>
      </c>
      <c r="B214" s="3">
        <f t="shared" ca="1" si="10"/>
        <v>-1.0520234172074165</v>
      </c>
      <c r="C214" s="3">
        <f t="shared" ca="1" si="11"/>
        <v>20527.154708488615</v>
      </c>
    </row>
    <row r="215" spans="1:3" x14ac:dyDescent="0.35">
      <c r="A215" s="3">
        <f t="shared" si="9"/>
        <v>205</v>
      </c>
      <c r="B215" s="3">
        <f t="shared" ca="1" si="10"/>
        <v>0.1454848187232449</v>
      </c>
      <c r="C215" s="3">
        <f t="shared" ca="1" si="11"/>
        <v>20568.659299656189</v>
      </c>
    </row>
    <row r="216" spans="1:3" x14ac:dyDescent="0.35">
      <c r="A216" s="3">
        <f t="shared" si="9"/>
        <v>206</v>
      </c>
      <c r="B216" s="3">
        <f t="shared" ca="1" si="10"/>
        <v>1.2631056961050668</v>
      </c>
      <c r="C216" s="3">
        <f t="shared" ca="1" si="11"/>
        <v>20893.532406017548</v>
      </c>
    </row>
    <row r="217" spans="1:3" x14ac:dyDescent="0.35">
      <c r="A217" s="3">
        <f t="shared" si="9"/>
        <v>207</v>
      </c>
      <c r="B217" s="3">
        <f t="shared" ca="1" si="10"/>
        <v>1.4446409590699716</v>
      </c>
      <c r="C217" s="3">
        <f t="shared" ca="1" si="11"/>
        <v>21270.649430661739</v>
      </c>
    </row>
    <row r="218" spans="1:3" x14ac:dyDescent="0.35">
      <c r="A218" s="3">
        <f t="shared" si="9"/>
        <v>208</v>
      </c>
      <c r="B218" s="3">
        <f t="shared" ca="1" si="10"/>
        <v>0.33239467450158139</v>
      </c>
      <c r="C218" s="3">
        <f t="shared" ca="1" si="11"/>
        <v>21362.372416855025</v>
      </c>
    </row>
    <row r="219" spans="1:3" x14ac:dyDescent="0.35">
      <c r="A219" s="3">
        <f t="shared" si="9"/>
        <v>209</v>
      </c>
      <c r="B219" s="3">
        <f t="shared" ca="1" si="10"/>
        <v>-1.6409889854677175</v>
      </c>
      <c r="C219" s="3">
        <f t="shared" ca="1" si="11"/>
        <v>20943.534724421977</v>
      </c>
    </row>
    <row r="220" spans="1:3" x14ac:dyDescent="0.35">
      <c r="A220" s="3">
        <f t="shared" si="9"/>
        <v>210</v>
      </c>
      <c r="B220" s="3">
        <f t="shared" ca="1" si="10"/>
        <v>1.5454613730911368</v>
      </c>
      <c r="C220" s="3">
        <f t="shared" ca="1" si="11"/>
        <v>21347.827424249408</v>
      </c>
    </row>
    <row r="221" spans="1:3" x14ac:dyDescent="0.35">
      <c r="A221" s="3">
        <f t="shared" si="9"/>
        <v>211</v>
      </c>
      <c r="B221" s="3">
        <f t="shared" ca="1" si="10"/>
        <v>0.33641717453323272</v>
      </c>
      <c r="C221" s="3">
        <f t="shared" ca="1" si="11"/>
        <v>21440.936648686966</v>
      </c>
    </row>
    <row r="222" spans="1:3" x14ac:dyDescent="0.35">
      <c r="A222" s="3">
        <f t="shared" si="9"/>
        <v>212</v>
      </c>
      <c r="B222" s="3">
        <f t="shared" ca="1" si="10"/>
        <v>-0.36818975041001983</v>
      </c>
      <c r="C222" s="3">
        <f t="shared" ca="1" si="11"/>
        <v>21349.911876227692</v>
      </c>
    </row>
    <row r="223" spans="1:3" x14ac:dyDescent="0.35">
      <c r="A223" s="3">
        <f t="shared" si="9"/>
        <v>213</v>
      </c>
      <c r="B223" s="3">
        <f t="shared" ca="1" si="10"/>
        <v>0.74496620372753475</v>
      </c>
      <c r="C223" s="3">
        <f t="shared" ca="1" si="11"/>
        <v>21550.303567647898</v>
      </c>
    </row>
    <row r="224" spans="1:3" x14ac:dyDescent="0.35">
      <c r="A224" s="3">
        <f t="shared" si="9"/>
        <v>214</v>
      </c>
      <c r="B224" s="3">
        <f t="shared" ca="1" si="10"/>
        <v>-1.7341971606469566</v>
      </c>
      <c r="C224" s="3">
        <f t="shared" ca="1" si="11"/>
        <v>21103.741026396681</v>
      </c>
    </row>
    <row r="225" spans="1:3" x14ac:dyDescent="0.35">
      <c r="A225" s="3">
        <f t="shared" si="9"/>
        <v>215</v>
      </c>
      <c r="B225" s="3">
        <f t="shared" ca="1" si="10"/>
        <v>1.5575702081035092</v>
      </c>
      <c r="C225" s="3">
        <f t="shared" ca="1" si="11"/>
        <v>21514.308155562212</v>
      </c>
    </row>
    <row r="226" spans="1:3" x14ac:dyDescent="0.35">
      <c r="A226" s="3">
        <f t="shared" si="9"/>
        <v>216</v>
      </c>
      <c r="B226" s="3">
        <f t="shared" ca="1" si="10"/>
        <v>-0.16098066965432559</v>
      </c>
      <c r="C226" s="3">
        <f t="shared" ca="1" si="11"/>
        <v>21477.261382080324</v>
      </c>
    </row>
    <row r="227" spans="1:3" x14ac:dyDescent="0.35">
      <c r="A227" s="3">
        <f t="shared" si="9"/>
        <v>217</v>
      </c>
      <c r="B227" s="3">
        <f t="shared" ca="1" si="10"/>
        <v>9.0399831363106128E-2</v>
      </c>
      <c r="C227" s="3">
        <f t="shared" ca="1" si="11"/>
        <v>21506.211952878912</v>
      </c>
    </row>
    <row r="228" spans="1:3" x14ac:dyDescent="0.35">
      <c r="A228" s="3">
        <f t="shared" si="9"/>
        <v>218</v>
      </c>
      <c r="B228" s="3">
        <f t="shared" ca="1" si="10"/>
        <v>-0.13721963088800371</v>
      </c>
      <c r="C228" s="3">
        <f t="shared" ca="1" si="11"/>
        <v>21475.411034355751</v>
      </c>
    </row>
    <row r="229" spans="1:3" x14ac:dyDescent="0.35">
      <c r="A229" s="3">
        <f t="shared" si="9"/>
        <v>219</v>
      </c>
      <c r="B229" s="3">
        <f t="shared" ca="1" si="10"/>
        <v>-0.66386529896720303</v>
      </c>
      <c r="C229" s="3">
        <f t="shared" ca="1" si="11"/>
        <v>21307.149067188373</v>
      </c>
    </row>
    <row r="230" spans="1:3" x14ac:dyDescent="0.35">
      <c r="A230" s="3">
        <f t="shared" si="9"/>
        <v>220</v>
      </c>
      <c r="B230" s="3">
        <f t="shared" ca="1" si="10"/>
        <v>-0.37818437614853789</v>
      </c>
      <c r="C230" s="3">
        <f t="shared" ca="1" si="11"/>
        <v>21214.102299870094</v>
      </c>
    </row>
    <row r="231" spans="1:3" x14ac:dyDescent="0.35">
      <c r="A231" s="3">
        <f t="shared" si="9"/>
        <v>221</v>
      </c>
      <c r="B231" s="3">
        <f t="shared" ca="1" si="10"/>
        <v>2.1963341847168762</v>
      </c>
      <c r="C231" s="3">
        <f t="shared" ca="1" si="11"/>
        <v>21796.213540137531</v>
      </c>
    </row>
    <row r="232" spans="1:3" x14ac:dyDescent="0.35">
      <c r="A232" s="3">
        <f t="shared" si="9"/>
        <v>222</v>
      </c>
      <c r="B232" s="3">
        <f t="shared" ca="1" si="10"/>
        <v>-0.2825833175792507</v>
      </c>
      <c r="C232" s="3">
        <f t="shared" ca="1" si="11"/>
        <v>21726.386681962744</v>
      </c>
    </row>
    <row r="233" spans="1:3" x14ac:dyDescent="0.35">
      <c r="A233" s="3">
        <f t="shared" si="9"/>
        <v>223</v>
      </c>
      <c r="B233" s="3">
        <f t="shared" ca="1" si="10"/>
        <v>-0.44716934914422102</v>
      </c>
      <c r="C233" s="3">
        <f t="shared" ca="1" si="11"/>
        <v>21613.289657926005</v>
      </c>
    </row>
    <row r="234" spans="1:3" x14ac:dyDescent="0.35">
      <c r="A234" s="3">
        <f t="shared" si="9"/>
        <v>224</v>
      </c>
      <c r="B234" s="3">
        <f t="shared" ca="1" si="10"/>
        <v>-1.1145279037521738</v>
      </c>
      <c r="C234" s="3">
        <f t="shared" ca="1" si="11"/>
        <v>21326.230441658863</v>
      </c>
    </row>
    <row r="235" spans="1:3" x14ac:dyDescent="0.35">
      <c r="A235" s="3">
        <f t="shared" si="9"/>
        <v>225</v>
      </c>
      <c r="B235" s="3">
        <f t="shared" ca="1" si="10"/>
        <v>1.8815592784997468</v>
      </c>
      <c r="C235" s="3">
        <f t="shared" ca="1" si="11"/>
        <v>21827.334430626681</v>
      </c>
    </row>
    <row r="236" spans="1:3" x14ac:dyDescent="0.35">
      <c r="A236" s="3">
        <f t="shared" si="9"/>
        <v>226</v>
      </c>
      <c r="B236" s="3">
        <f t="shared" ca="1" si="10"/>
        <v>-1.2950300080532007</v>
      </c>
      <c r="C236" s="3">
        <f t="shared" ca="1" si="11"/>
        <v>21489.999959472287</v>
      </c>
    </row>
    <row r="237" spans="1:3" x14ac:dyDescent="0.35">
      <c r="A237" s="3">
        <f t="shared" si="9"/>
        <v>227</v>
      </c>
      <c r="B237" s="3">
        <f t="shared" ca="1" si="10"/>
        <v>0.94449902718504863</v>
      </c>
      <c r="C237" s="3">
        <f t="shared" ca="1" si="11"/>
        <v>21744.638117750517</v>
      </c>
    </row>
    <row r="238" spans="1:3" x14ac:dyDescent="0.35">
      <c r="A238" s="3">
        <f t="shared" si="9"/>
        <v>228</v>
      </c>
      <c r="B238" s="3">
        <f t="shared" ca="1" si="10"/>
        <v>2.050637017340434</v>
      </c>
      <c r="C238" s="3">
        <f t="shared" ca="1" si="11"/>
        <v>22301.583362482612</v>
      </c>
    </row>
    <row r="239" spans="1:3" x14ac:dyDescent="0.35">
      <c r="A239" s="3">
        <f t="shared" si="9"/>
        <v>229</v>
      </c>
      <c r="B239" s="3">
        <f t="shared" ca="1" si="10"/>
        <v>0.15579111141722404</v>
      </c>
      <c r="C239" s="3">
        <f t="shared" ca="1" si="11"/>
        <v>22349.489062047636</v>
      </c>
    </row>
    <row r="240" spans="1:3" x14ac:dyDescent="0.35">
      <c r="A240" s="3">
        <f t="shared" si="9"/>
        <v>230</v>
      </c>
      <c r="B240" s="3">
        <f t="shared" ca="1" si="10"/>
        <v>-0.50184586980747325</v>
      </c>
      <c r="C240" s="3">
        <f t="shared" ca="1" si="11"/>
        <v>22218.305036198297</v>
      </c>
    </row>
    <row r="241" spans="1:3" x14ac:dyDescent="0.35">
      <c r="A241" s="3">
        <f t="shared" si="9"/>
        <v>231</v>
      </c>
      <c r="B241" s="3">
        <f t="shared" ca="1" si="10"/>
        <v>0.26147589053937376</v>
      </c>
      <c r="C241" s="3">
        <f t="shared" ca="1" si="11"/>
        <v>22294.793454142888</v>
      </c>
    </row>
    <row r="242" spans="1:3" x14ac:dyDescent="0.35">
      <c r="A242" s="3">
        <f t="shared" si="9"/>
        <v>232</v>
      </c>
      <c r="B242" s="3">
        <f t="shared" ca="1" si="10"/>
        <v>-1.0819321085669389</v>
      </c>
      <c r="C242" s="3">
        <f t="shared" ca="1" si="11"/>
        <v>22007.443138451206</v>
      </c>
    </row>
    <row r="243" spans="1:3" x14ac:dyDescent="0.35">
      <c r="A243" s="3">
        <f t="shared" si="9"/>
        <v>233</v>
      </c>
      <c r="B243" s="3">
        <f t="shared" ca="1" si="10"/>
        <v>-0.39304730997918269</v>
      </c>
      <c r="C243" s="3">
        <f t="shared" ca="1" si="11"/>
        <v>21907.360725347928</v>
      </c>
    </row>
    <row r="244" spans="1:3" x14ac:dyDescent="0.35">
      <c r="A244" s="3">
        <f t="shared" si="9"/>
        <v>234</v>
      </c>
      <c r="B244" s="3">
        <f t="shared" ca="1" si="10"/>
        <v>-0.7327065167214295</v>
      </c>
      <c r="C244" s="3">
        <f t="shared" ca="1" si="11"/>
        <v>21717.445278322735</v>
      </c>
    </row>
    <row r="245" spans="1:3" x14ac:dyDescent="0.35">
      <c r="A245" s="3">
        <f t="shared" si="9"/>
        <v>235</v>
      </c>
      <c r="B245" s="3">
        <f t="shared" ca="1" si="10"/>
        <v>-0.54987097040587607</v>
      </c>
      <c r="C245" s="3">
        <f t="shared" ca="1" si="11"/>
        <v>21577.310065166828</v>
      </c>
    </row>
    <row r="246" spans="1:3" x14ac:dyDescent="0.35">
      <c r="A246" s="3">
        <f t="shared" si="9"/>
        <v>236</v>
      </c>
      <c r="B246" s="3">
        <f t="shared" ca="1" si="10"/>
        <v>0.81990123227288048</v>
      </c>
      <c r="C246" s="3">
        <f t="shared" ca="1" si="11"/>
        <v>21799.780293098735</v>
      </c>
    </row>
    <row r="247" spans="1:3" x14ac:dyDescent="0.35">
      <c r="A247" s="3">
        <f t="shared" si="9"/>
        <v>237</v>
      </c>
      <c r="B247" s="3">
        <f t="shared" ca="1" si="10"/>
        <v>2.1166131433010174</v>
      </c>
      <c r="C247" s="3">
        <f t="shared" ca="1" si="11"/>
        <v>22376.162881908876</v>
      </c>
    </row>
    <row r="248" spans="1:3" x14ac:dyDescent="0.35">
      <c r="A248" s="3">
        <f t="shared" si="9"/>
        <v>238</v>
      </c>
      <c r="B248" s="3">
        <f t="shared" ca="1" si="10"/>
        <v>-0.18878171693770462</v>
      </c>
      <c r="C248" s="3">
        <f t="shared" ca="1" si="11"/>
        <v>22330.047963463363</v>
      </c>
    </row>
    <row r="249" spans="1:3" x14ac:dyDescent="0.35">
      <c r="A249" s="3">
        <f t="shared" si="9"/>
        <v>239</v>
      </c>
      <c r="B249" s="3">
        <f t="shared" ca="1" si="10"/>
        <v>-1.3651248262700268</v>
      </c>
      <c r="C249" s="3">
        <f t="shared" ca="1" si="11"/>
        <v>21966.129272027327</v>
      </c>
    </row>
    <row r="250" spans="1:3" x14ac:dyDescent="0.35">
      <c r="A250" s="3">
        <f t="shared" si="9"/>
        <v>240</v>
      </c>
      <c r="B250" s="3">
        <f t="shared" ca="1" si="10"/>
        <v>0.81100846232083812</v>
      </c>
      <c r="C250" s="3">
        <f t="shared" ca="1" si="11"/>
        <v>22190.197916207919</v>
      </c>
    </row>
    <row r="251" spans="1:3" x14ac:dyDescent="0.35">
      <c r="A251" s="3">
        <f t="shared" si="9"/>
        <v>241</v>
      </c>
      <c r="B251" s="3">
        <f t="shared" ca="1" si="10"/>
        <v>-1.1059157016456556</v>
      </c>
      <c r="C251" s="3">
        <f t="shared" ca="1" si="11"/>
        <v>21897.779829304334</v>
      </c>
    </row>
    <row r="252" spans="1:3" x14ac:dyDescent="0.35">
      <c r="A252" s="3">
        <f t="shared" si="9"/>
        <v>242</v>
      </c>
      <c r="B252" s="3">
        <f t="shared" ca="1" si="10"/>
        <v>0.15746097826589442</v>
      </c>
      <c r="C252" s="3">
        <f t="shared" ca="1" si="11"/>
        <v>21945.265730398743</v>
      </c>
    </row>
    <row r="253" spans="1:3" x14ac:dyDescent="0.35">
      <c r="A253" s="3">
        <f t="shared" si="9"/>
        <v>243</v>
      </c>
      <c r="B253" s="3">
        <f t="shared" ca="1" si="10"/>
        <v>-0.59974001495739471</v>
      </c>
      <c r="C253" s="3">
        <f t="shared" ca="1" si="11"/>
        <v>21790.383293499555</v>
      </c>
    </row>
    <row r="254" spans="1:3" x14ac:dyDescent="0.35">
      <c r="A254" s="3">
        <f t="shared" si="9"/>
        <v>244</v>
      </c>
      <c r="B254" s="3">
        <f t="shared" ca="1" si="10"/>
        <v>0.46072948429666394</v>
      </c>
      <c r="C254" s="3">
        <f t="shared" ca="1" si="11"/>
        <v>21918.679226772299</v>
      </c>
    </row>
    <row r="255" spans="1:3" x14ac:dyDescent="0.35">
      <c r="A255" s="3">
        <f t="shared" si="9"/>
        <v>245</v>
      </c>
      <c r="B255" s="3">
        <f t="shared" ca="1" si="10"/>
        <v>0.41480626354865657</v>
      </c>
      <c r="C255" s="3">
        <f t="shared" ca="1" si="11"/>
        <v>22035.366732102641</v>
      </c>
    </row>
    <row r="256" spans="1:3" x14ac:dyDescent="0.35">
      <c r="A256" s="3">
        <f t="shared" si="9"/>
        <v>246</v>
      </c>
      <c r="B256" s="3">
        <f t="shared" ca="1" si="10"/>
        <v>-0.40253695824438118</v>
      </c>
      <c r="C256" s="3">
        <f t="shared" ca="1" si="11"/>
        <v>21932.614935688929</v>
      </c>
    </row>
    <row r="257" spans="1:3" x14ac:dyDescent="0.35">
      <c r="A257" s="3">
        <f t="shared" si="9"/>
        <v>247</v>
      </c>
      <c r="B257" s="3">
        <f t="shared" ca="1" si="10"/>
        <v>9.1454741382231752E-2</v>
      </c>
      <c r="C257" s="3">
        <f t="shared" ca="1" si="11"/>
        <v>21962.462296656136</v>
      </c>
    </row>
    <row r="258" spans="1:3" x14ac:dyDescent="0.35">
      <c r="A258" s="3">
        <f t="shared" si="9"/>
        <v>248</v>
      </c>
      <c r="B258" s="3">
        <f t="shared" ca="1" si="10"/>
        <v>1.1467974407080042E-2</v>
      </c>
      <c r="C258" s="3">
        <f t="shared" ca="1" si="11"/>
        <v>21970.874187162219</v>
      </c>
    </row>
    <row r="259" spans="1:3" x14ac:dyDescent="0.35">
      <c r="A259" s="3">
        <f t="shared" si="9"/>
        <v>249</v>
      </c>
      <c r="B259" s="3">
        <f t="shared" ca="1" si="10"/>
        <v>0.91077131229471209</v>
      </c>
      <c r="C259" s="3">
        <f t="shared" ca="1" si="11"/>
        <v>22222.053613112857</v>
      </c>
    </row>
    <row r="260" spans="1:3" x14ac:dyDescent="0.35">
      <c r="A260" s="3">
        <f t="shared" si="9"/>
        <v>250</v>
      </c>
      <c r="B260" s="3">
        <f t="shared" ca="1" si="10"/>
        <v>1.2266886162332031</v>
      </c>
      <c r="C260" s="3">
        <f t="shared" ca="1" si="11"/>
        <v>22563.002700573597</v>
      </c>
    </row>
    <row r="261" spans="1:3" x14ac:dyDescent="0.35">
      <c r="A261" s="3">
        <f t="shared" si="9"/>
        <v>251</v>
      </c>
      <c r="B261" s="3">
        <f t="shared" ca="1" si="10"/>
        <v>0.13857475338640732</v>
      </c>
      <c r="C261" s="3">
        <f t="shared" ca="1" si="11"/>
        <v>22606.715482815154</v>
      </c>
    </row>
    <row r="262" spans="1:3" x14ac:dyDescent="0.35">
      <c r="A262" s="3">
        <f t="shared" si="9"/>
        <v>252</v>
      </c>
      <c r="B262" s="3">
        <f t="shared" ca="1" si="10"/>
        <v>-1.4154789062789244</v>
      </c>
      <c r="C262" s="3">
        <f t="shared" ca="1" si="11"/>
        <v>22224.614358053841</v>
      </c>
    </row>
    <row r="263" spans="1:3" x14ac:dyDescent="0.35">
      <c r="A26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6A0-756B-481C-9F37-A7251F185ED4}">
  <dimension ref="A2:F17"/>
  <sheetViews>
    <sheetView workbookViewId="0">
      <selection activeCell="F4" sqref="F4"/>
    </sheetView>
  </sheetViews>
  <sheetFormatPr defaultRowHeight="14.5" x14ac:dyDescent="0.35"/>
  <cols>
    <col min="1" max="1" width="20" style="1" customWidth="1"/>
    <col min="4" max="4" width="20.6328125" customWidth="1"/>
    <col min="5" max="5" width="8.7265625" customWidth="1"/>
  </cols>
  <sheetData>
    <row r="2" spans="1:6" x14ac:dyDescent="0.35">
      <c r="A2" s="2" t="s">
        <v>11</v>
      </c>
      <c r="B2" s="3">
        <v>22828</v>
      </c>
      <c r="D2" s="2" t="s">
        <v>24</v>
      </c>
      <c r="E2" s="11" t="s">
        <v>25</v>
      </c>
      <c r="F2" s="4" t="s">
        <v>26</v>
      </c>
    </row>
    <row r="3" spans="1:6" x14ac:dyDescent="0.35">
      <c r="A3" s="2" t="s">
        <v>12</v>
      </c>
      <c r="B3" s="3">
        <v>22900</v>
      </c>
      <c r="D3" s="2" t="s">
        <v>2</v>
      </c>
      <c r="E3" s="3">
        <f>_xlfn.NORM.S.DIST(B8, TRUE)</f>
        <v>0.48743359032881517</v>
      </c>
      <c r="F3" s="3">
        <f>_xlfn.NORM.S.DIST(B8, TRUE) - 1</f>
        <v>-0.51256640967118483</v>
      </c>
    </row>
    <row r="4" spans="1:6" x14ac:dyDescent="0.35">
      <c r="A4" s="2" t="s">
        <v>13</v>
      </c>
      <c r="B4" s="3">
        <v>2.4660000000000001E-2</v>
      </c>
      <c r="D4" s="2" t="s">
        <v>20</v>
      </c>
      <c r="E4" s="3">
        <f>_xlfn.NORM.S.DIST(B8,FALSE)/(B2*B5*SQRT(B4))</f>
        <v>5.7365704363571536E-4</v>
      </c>
      <c r="F4" s="3">
        <f>_xlfn.NORM.S.DIST(B8,FALSE)/(B2*B5*SQRT(B4))</f>
        <v>5.7365704363571536E-4</v>
      </c>
    </row>
    <row r="5" spans="1:6" x14ac:dyDescent="0.35">
      <c r="A5" s="2" t="s">
        <v>14</v>
      </c>
      <c r="B5" s="3">
        <v>0.19389999999999999</v>
      </c>
      <c r="D5" s="7" t="s">
        <v>21</v>
      </c>
      <c r="E5" s="3">
        <f>-(B2 * _xlfn.NORM.S.DIST(B8,FALSE) * B5) / (2 * SQRT(B4)) - B6 * B3 * EXP(-B6 * B4) * _xlfn.NORM.S.DIST(B9,TRUE)</f>
        <v>-6380.2987458632742</v>
      </c>
      <c r="F5" s="3">
        <f>-(B2 * _xlfn.NORM.S.DIST(B8,FALSE) * B5) / (2 * SQRT(B4)) + B6 * B3 * EXP(-B6 * B4) * _xlfn.NORM.S.DIST(-B9,TRUE)</f>
        <v>-4780.0634575540971</v>
      </c>
    </row>
    <row r="6" spans="1:6" x14ac:dyDescent="0.35">
      <c r="A6" s="2" t="s">
        <v>15</v>
      </c>
      <c r="B6" s="3">
        <v>7.0000000000000007E-2</v>
      </c>
      <c r="D6" s="7" t="s">
        <v>22</v>
      </c>
      <c r="E6" s="3">
        <f>B2 * _xlfn.NORM.S.DIST(B8,FALSE) * SQRT(B4)</f>
        <v>1429.4169890669573</v>
      </c>
      <c r="F6" s="3">
        <f>B2 * _xlfn.NORM.S.DIST(B8,FALSE) * SQRT(B4)</f>
        <v>1429.4169890669573</v>
      </c>
    </row>
    <row r="7" spans="1:6" x14ac:dyDescent="0.35">
      <c r="A7" s="2"/>
      <c r="B7" s="3"/>
      <c r="D7" s="2" t="s">
        <v>23</v>
      </c>
      <c r="E7" s="3">
        <f>B3 * B4 * EXP(-B6 * B4) * _xlfn.NORM.S.DIST(B9,TRUE)</f>
        <v>267.94557118495516</v>
      </c>
      <c r="F7" s="3">
        <f>-B3 * B4 * EXP(-B6 * B4) * _xlfn.NORM.S.DIST(-B9,TRUE)</f>
        <v>-295.7944603822491</v>
      </c>
    </row>
    <row r="8" spans="1:6" x14ac:dyDescent="0.35">
      <c r="A8" s="2" t="s">
        <v>16</v>
      </c>
      <c r="B8" s="3">
        <f>(LN(B2/B3)+(B6+0.5*B5^2)*B4)/(B5*SQRT(B4))</f>
        <v>-3.1504528576144351E-2</v>
      </c>
    </row>
    <row r="9" spans="1:6" x14ac:dyDescent="0.35">
      <c r="A9" s="9" t="s">
        <v>17</v>
      </c>
      <c r="B9" s="10">
        <f>B8 - B5*SQRT(B4)</f>
        <v>-6.1953620493638381E-2</v>
      </c>
    </row>
    <row r="10" spans="1:6" x14ac:dyDescent="0.35">
      <c r="A10" s="6" t="s">
        <v>18</v>
      </c>
      <c r="B10" s="6">
        <f>B2*_xlfn.NORM.S.DIST(B8,TRUE) - B3*EXP(-B6*B4)*_xlfn.NORM.S.DIST(B9,TRUE)</f>
        <v>261.53906146353438</v>
      </c>
    </row>
    <row r="11" spans="1:6" x14ac:dyDescent="0.35">
      <c r="A11" s="5" t="s">
        <v>19</v>
      </c>
      <c r="B11" s="5">
        <f>B3*EXP(-B6*B4)*_xlfn.NORM.S.DIST(-B9,TRUE) - B2*_xlfn.NORM.S.DIST(-B8,TRUE)</f>
        <v>294.04318016605976</v>
      </c>
    </row>
    <row r="15" spans="1:6" x14ac:dyDescent="0.35">
      <c r="D15" s="1"/>
    </row>
    <row r="16" spans="1:6" x14ac:dyDescent="0.35">
      <c r="D16" s="1"/>
    </row>
    <row r="17" spans="4:4" x14ac:dyDescent="0.35">
      <c r="D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2321-260F-412C-920D-59D77980C883}">
  <dimension ref="A1:O64"/>
  <sheetViews>
    <sheetView tabSelected="1" topLeftCell="A39" zoomScale="85" workbookViewId="0">
      <selection activeCell="A19" sqref="A19"/>
    </sheetView>
  </sheetViews>
  <sheetFormatPr defaultRowHeight="14.5" x14ac:dyDescent="0.35"/>
  <cols>
    <col min="1" max="1" width="22.08984375" style="1" customWidth="1"/>
    <col min="4" max="4" width="14.1796875" customWidth="1"/>
    <col min="5" max="5" width="15.7265625" customWidth="1"/>
  </cols>
  <sheetData>
    <row r="1" spans="1:5" x14ac:dyDescent="0.35">
      <c r="D1" s="2" t="s">
        <v>37</v>
      </c>
      <c r="E1" s="2" t="s">
        <v>38</v>
      </c>
    </row>
    <row r="2" spans="1:5" x14ac:dyDescent="0.35">
      <c r="A2" s="2" t="s">
        <v>27</v>
      </c>
      <c r="B2" s="3">
        <v>22828</v>
      </c>
      <c r="D2" s="3">
        <f>B2*EXP(-4*B5)</f>
        <v>20210.282004000277</v>
      </c>
      <c r="E2" s="3">
        <f>_xlfn.NORM.DIST(LN(D2/$B$2), 0, $B$5, FALSE)/D2</f>
        <v>2.1747407480199111E-7</v>
      </c>
    </row>
    <row r="3" spans="1:5" x14ac:dyDescent="0.35">
      <c r="A3" s="2" t="s">
        <v>14</v>
      </c>
      <c r="B3" s="3">
        <v>0.19389999999999999</v>
      </c>
      <c r="D3" s="3">
        <f>$D2*EXP(0.2*$B$5)</f>
        <v>20333.7344709067</v>
      </c>
      <c r="E3" s="3">
        <f t="shared" ref="E3:E64" si="0">_xlfn.NORM.DIST(LN(D3/$B$2), 0, $B$5, FALSE)/D3</f>
        <v>4.715333487969524E-7</v>
      </c>
    </row>
    <row r="4" spans="1:5" x14ac:dyDescent="0.35">
      <c r="A4" s="2" t="s">
        <v>28</v>
      </c>
      <c r="B4" s="3">
        <v>2.4660000000000001E-2</v>
      </c>
      <c r="D4" s="3">
        <f t="shared" ref="D4:D64" si="1">$D3*EXP(0.2*$B$5)</f>
        <v>20457.941034741722</v>
      </c>
      <c r="E4" s="3">
        <f t="shared" si="0"/>
        <v>9.8230319214993165E-7</v>
      </c>
    </row>
    <row r="5" spans="1:5" x14ac:dyDescent="0.35">
      <c r="A5" s="2" t="s">
        <v>29</v>
      </c>
      <c r="B5" s="3">
        <f xml:space="preserve"> B3 * SQRT(B4)</f>
        <v>3.0449091917494026E-2</v>
      </c>
      <c r="D5" s="3">
        <f t="shared" si="1"/>
        <v>20582.906301830284</v>
      </c>
      <c r="E5" s="3">
        <f t="shared" si="0"/>
        <v>1.9661059530603613E-6</v>
      </c>
    </row>
    <row r="6" spans="1:5" x14ac:dyDescent="0.35">
      <c r="D6" s="3">
        <f t="shared" si="1"/>
        <v>20708.634906634601</v>
      </c>
      <c r="E6" s="3">
        <f t="shared" si="0"/>
        <v>3.7809114110232981E-6</v>
      </c>
    </row>
    <row r="7" spans="1:5" x14ac:dyDescent="0.35">
      <c r="A7" s="2" t="s">
        <v>30</v>
      </c>
      <c r="B7" s="3"/>
      <c r="C7" s="2"/>
      <c r="D7" s="3">
        <f t="shared" si="1"/>
        <v>20835.131511926033</v>
      </c>
      <c r="E7" s="3">
        <f t="shared" si="0"/>
        <v>6.9857703727480417E-6</v>
      </c>
    </row>
    <row r="8" spans="1:5" x14ac:dyDescent="0.35">
      <c r="A8" s="2" t="s">
        <v>31</v>
      </c>
      <c r="B8" s="3">
        <f>B2*EXP(B5)</f>
        <v>23533.782559793359</v>
      </c>
      <c r="C8" s="3"/>
      <c r="D8" s="3">
        <f t="shared" si="1"/>
        <v>20962.400808958006</v>
      </c>
      <c r="E8" s="3">
        <f t="shared" si="0"/>
        <v>1.2401103465792807E-5</v>
      </c>
    </row>
    <row r="9" spans="1:5" x14ac:dyDescent="0.35">
      <c r="A9" s="2" t="s">
        <v>32</v>
      </c>
      <c r="B9" s="3">
        <f>B2*EXP(-B5)</f>
        <v>22143.383991756222</v>
      </c>
      <c r="C9" s="3"/>
      <c r="D9" s="3">
        <f t="shared" si="1"/>
        <v>21090.447517639994</v>
      </c>
      <c r="E9" s="3">
        <f t="shared" si="0"/>
        <v>2.115117880594974E-5</v>
      </c>
    </row>
    <row r="10" spans="1:5" x14ac:dyDescent="0.35">
      <c r="A10" s="2" t="s">
        <v>33</v>
      </c>
      <c r="B10" s="3">
        <f>B2*EXP(2*B5)</f>
        <v>24261.386086018665</v>
      </c>
      <c r="C10" s="3"/>
      <c r="D10" s="3">
        <f t="shared" si="1"/>
        <v>21219.276386712565</v>
      </c>
      <c r="E10" s="3">
        <f t="shared" si="0"/>
        <v>3.4660677151203555E-5</v>
      </c>
    </row>
    <row r="11" spans="1:5" x14ac:dyDescent="0.35">
      <c r="A11" s="2" t="s">
        <v>34</v>
      </c>
      <c r="B11" s="3">
        <f>B2*EXP(-2*B5)</f>
        <v>21479.299746204913</v>
      </c>
      <c r="C11" s="3"/>
      <c r="D11" s="3">
        <f t="shared" si="1"/>
        <v>21348.89219392349</v>
      </c>
      <c r="E11" s="3">
        <f t="shared" si="0"/>
        <v>5.4571731068613256E-5</v>
      </c>
    </row>
    <row r="12" spans="1:5" x14ac:dyDescent="0.35">
      <c r="A12" s="2" t="s">
        <v>36</v>
      </c>
      <c r="B12" s="3">
        <f>B2*EXP(3*B5)</f>
        <v>25011.485226369336</v>
      </c>
      <c r="C12" s="3"/>
      <c r="D12" s="3">
        <f t="shared" si="1"/>
        <v>21479.299746204921</v>
      </c>
      <c r="E12" s="3">
        <f t="shared" si="0"/>
        <v>8.2551817269790258E-5</v>
      </c>
    </row>
    <row r="13" spans="1:5" x14ac:dyDescent="0.35">
      <c r="A13" s="2" t="s">
        <v>35</v>
      </c>
      <c r="B13" s="3">
        <f>B2*EXP(-3*B5)</f>
        <v>20835.131511926025</v>
      </c>
      <c r="C13" s="3"/>
      <c r="D13" s="3">
        <f t="shared" si="1"/>
        <v>21610.50387985168</v>
      </c>
      <c r="E13" s="3">
        <f t="shared" si="0"/>
        <v>1.1998135622392037E-4</v>
      </c>
    </row>
    <row r="14" spans="1:5" x14ac:dyDescent="0.35">
      <c r="D14" s="3">
        <f t="shared" si="1"/>
        <v>21742.509460700599</v>
      </c>
      <c r="E14" s="3">
        <f t="shared" si="0"/>
        <v>1.6754409117601413E-4</v>
      </c>
    </row>
    <row r="15" spans="1:5" x14ac:dyDescent="0.35">
      <c r="D15" s="3">
        <f t="shared" si="1"/>
        <v>21875.321384310992</v>
      </c>
      <c r="E15" s="3">
        <f t="shared" si="0"/>
        <v>2.2478777371327512E-4</v>
      </c>
    </row>
    <row r="16" spans="1:5" x14ac:dyDescent="0.35">
      <c r="D16" s="3">
        <f t="shared" si="1"/>
        <v>22008.944576146194</v>
      </c>
      <c r="E16" s="3">
        <f t="shared" si="0"/>
        <v>2.8976403250944124E-4</v>
      </c>
    </row>
    <row r="17" spans="4:15" x14ac:dyDescent="0.35">
      <c r="D17" s="3">
        <f t="shared" si="1"/>
        <v>22143.38399175624</v>
      </c>
      <c r="E17" s="3">
        <f t="shared" si="0"/>
        <v>3.5887606009527402E-4</v>
      </c>
    </row>
    <row r="18" spans="4:15" x14ac:dyDescent="0.35">
      <c r="D18" s="3">
        <f t="shared" si="1"/>
        <v>22278.644616961639</v>
      </c>
      <c r="E18" s="3">
        <f t="shared" si="0"/>
        <v>4.2704409462319265E-4</v>
      </c>
    </row>
    <row r="19" spans="4:15" x14ac:dyDescent="0.35">
      <c r="D19" s="3">
        <f t="shared" si="1"/>
        <v>22414.731468038288</v>
      </c>
      <c r="E19" s="3">
        <f t="shared" si="0"/>
        <v>4.882352969892238E-4</v>
      </c>
    </row>
    <row r="20" spans="4:15" x14ac:dyDescent="0.35">
      <c r="D20" s="3">
        <f t="shared" si="1"/>
        <v>22551.64959190349</v>
      </c>
      <c r="E20" s="3">
        <f t="shared" si="0"/>
        <v>5.3630747137478499E-4</v>
      </c>
      <c r="O20" t="s">
        <v>39</v>
      </c>
    </row>
    <row r="21" spans="4:15" x14ac:dyDescent="0.35">
      <c r="D21" s="3">
        <f t="shared" si="1"/>
        <v>22689.404066303137</v>
      </c>
      <c r="E21" s="3">
        <f t="shared" si="0"/>
        <v>5.6601343736164557E-4</v>
      </c>
    </row>
    <row r="22" spans="4:15" x14ac:dyDescent="0.35">
      <c r="D22" s="3">
        <f t="shared" si="1"/>
        <v>22828.000000000022</v>
      </c>
      <c r="E22" s="3">
        <f t="shared" si="0"/>
        <v>5.7394180172690493E-4</v>
      </c>
    </row>
    <row r="23" spans="4:15" x14ac:dyDescent="0.35">
      <c r="D23" s="3">
        <f t="shared" si="1"/>
        <v>22967.442532963294</v>
      </c>
      <c r="E23" s="3">
        <f t="shared" si="0"/>
        <v>5.5916141158614317E-4</v>
      </c>
    </row>
    <row r="24" spans="4:15" x14ac:dyDescent="0.35">
      <c r="D24" s="3">
        <f t="shared" si="1"/>
        <v>23107.736836559088</v>
      </c>
      <c r="E24" s="3">
        <f t="shared" si="0"/>
        <v>5.2340124234185399E-4</v>
      </c>
    </row>
    <row r="25" spans="4:15" x14ac:dyDescent="0.35">
      <c r="D25" s="3">
        <f t="shared" si="1"/>
        <v>23248.888113742309</v>
      </c>
      <c r="E25" s="3">
        <f t="shared" si="0"/>
        <v>4.7071769719439591E-4</v>
      </c>
    </row>
    <row r="26" spans="4:15" x14ac:dyDescent="0.35">
      <c r="D26" s="3">
        <f t="shared" si="1"/>
        <v>23390.901599249577</v>
      </c>
      <c r="E26" s="3">
        <f t="shared" si="0"/>
        <v>4.0673778988437991E-4</v>
      </c>
    </row>
    <row r="27" spans="4:15" x14ac:dyDescent="0.35">
      <c r="D27" s="3">
        <f t="shared" si="1"/>
        <v>23533.782559793384</v>
      </c>
      <c r="E27" s="3">
        <f t="shared" si="0"/>
        <v>3.3767331638877453E-4</v>
      </c>
    </row>
    <row r="28" spans="4:15" x14ac:dyDescent="0.35">
      <c r="D28" s="3">
        <f t="shared" si="1"/>
        <v>23677.536294257396</v>
      </c>
      <c r="E28" s="3">
        <f t="shared" si="0"/>
        <v>2.6934392381048532E-4</v>
      </c>
    </row>
    <row r="29" spans="4:15" x14ac:dyDescent="0.35">
      <c r="D29" s="3">
        <f t="shared" si="1"/>
        <v>23822.168133892977</v>
      </c>
      <c r="E29" s="3">
        <f t="shared" si="0"/>
        <v>2.0641718107283335E-4</v>
      </c>
    </row>
    <row r="30" spans="4:15" x14ac:dyDescent="0.35">
      <c r="D30" s="3">
        <f t="shared" si="1"/>
        <v>23967.683442516904</v>
      </c>
      <c r="E30" s="3">
        <f t="shared" si="0"/>
        <v>1.5198919813070173E-4</v>
      </c>
    </row>
    <row r="31" spans="4:15" x14ac:dyDescent="0.35">
      <c r="D31" s="3">
        <f t="shared" si="1"/>
        <v>24114.087616710283</v>
      </c>
      <c r="E31" s="3">
        <f t="shared" si="0"/>
        <v>1.0752459746351154E-4</v>
      </c>
    </row>
    <row r="32" spans="4:15" x14ac:dyDescent="0.35">
      <c r="D32" s="3">
        <f t="shared" si="1"/>
        <v>24261.386086018694</v>
      </c>
      <c r="E32" s="3">
        <f t="shared" si="0"/>
        <v>7.3085487426185848E-5</v>
      </c>
    </row>
    <row r="33" spans="4:5" x14ac:dyDescent="0.35">
      <c r="D33" s="3">
        <f t="shared" si="1"/>
        <v>24409.584313153544</v>
      </c>
      <c r="E33" s="3">
        <f t="shared" si="0"/>
        <v>4.7729039072232168E-5</v>
      </c>
    </row>
    <row r="34" spans="4:5" x14ac:dyDescent="0.35">
      <c r="D34" s="3">
        <f t="shared" si="1"/>
        <v>24558.687794194666</v>
      </c>
      <c r="E34" s="3">
        <f t="shared" si="0"/>
        <v>2.9947629709912649E-5</v>
      </c>
    </row>
    <row r="35" spans="4:5" x14ac:dyDescent="0.35">
      <c r="D35" s="3">
        <f t="shared" si="1"/>
        <v>24708.702058794137</v>
      </c>
      <c r="E35" s="3">
        <f t="shared" si="0"/>
        <v>1.8053875330301208E-5</v>
      </c>
    </row>
    <row r="36" spans="4:5" x14ac:dyDescent="0.35">
      <c r="D36" s="3">
        <f t="shared" si="1"/>
        <v>24859.632670381357</v>
      </c>
      <c r="E36" s="3">
        <f t="shared" si="0"/>
        <v>1.0456988836885844E-5</v>
      </c>
    </row>
    <row r="37" spans="4:5" x14ac:dyDescent="0.35">
      <c r="D37" s="3">
        <f t="shared" si="1"/>
        <v>25011.485226369376</v>
      </c>
      <c r="E37" s="3">
        <f t="shared" si="0"/>
        <v>5.8193043360272787E-6</v>
      </c>
    </row>
    <row r="38" spans="4:5" x14ac:dyDescent="0.35">
      <c r="D38" s="3">
        <f t="shared" si="1"/>
        <v>25164.265358362474</v>
      </c>
      <c r="E38" s="3">
        <f t="shared" si="0"/>
        <v>3.1114563811089092E-6</v>
      </c>
    </row>
    <row r="39" spans="4:5" x14ac:dyDescent="0.35">
      <c r="D39" s="3">
        <f t="shared" si="1"/>
        <v>25317.978732365016</v>
      </c>
      <c r="E39" s="3">
        <f t="shared" si="0"/>
        <v>1.5983967377131803E-6</v>
      </c>
    </row>
    <row r="40" spans="4:5" x14ac:dyDescent="0.35">
      <c r="D40" s="3">
        <f t="shared" si="1"/>
        <v>25472.631048991581</v>
      </c>
      <c r="E40" s="3">
        <f t="shared" si="0"/>
        <v>7.8892128357636992E-7</v>
      </c>
    </row>
    <row r="41" spans="4:5" x14ac:dyDescent="0.35">
      <c r="D41" s="3">
        <f t="shared" si="1"/>
        <v>25628.228043678384</v>
      </c>
      <c r="E41" s="3">
        <f t="shared" si="0"/>
        <v>3.7412004810755765E-7</v>
      </c>
    </row>
    <row r="42" spans="4:5" x14ac:dyDescent="0.35">
      <c r="D42" s="3">
        <f t="shared" si="1"/>
        <v>25784.775486895964</v>
      </c>
      <c r="E42" s="3">
        <f t="shared" si="0"/>
        <v>1.7045765562472695E-7</v>
      </c>
    </row>
    <row r="43" spans="4:5" x14ac:dyDescent="0.35">
      <c r="D43" s="3">
        <f t="shared" si="1"/>
        <v>25942.2791843632</v>
      </c>
      <c r="E43" s="3">
        <f t="shared" si="0"/>
        <v>7.4619143784802049E-8</v>
      </c>
    </row>
    <row r="44" spans="4:5" x14ac:dyDescent="0.35">
      <c r="D44" s="3">
        <f t="shared" si="1"/>
        <v>26100.744977262621</v>
      </c>
      <c r="E44" s="3">
        <f t="shared" si="0"/>
        <v>3.1384284531682379E-8</v>
      </c>
    </row>
    <row r="45" spans="4:5" x14ac:dyDescent="0.35">
      <c r="D45" s="3">
        <f t="shared" si="1"/>
        <v>26260.178742457028</v>
      </c>
      <c r="E45" s="3">
        <f t="shared" si="0"/>
        <v>1.2682428549052763E-8</v>
      </c>
    </row>
    <row r="46" spans="4:5" x14ac:dyDescent="0.35">
      <c r="D46" s="3">
        <f t="shared" si="1"/>
        <v>26420.586392707446</v>
      </c>
      <c r="E46" s="3">
        <f t="shared" si="0"/>
        <v>4.9240316610038341E-9</v>
      </c>
    </row>
    <row r="47" spans="4:5" x14ac:dyDescent="0.35">
      <c r="D47" s="3">
        <f t="shared" si="1"/>
        <v>26581.9738768924</v>
      </c>
      <c r="E47" s="3">
        <f t="shared" si="0"/>
        <v>1.8368236814836604E-9</v>
      </c>
    </row>
    <row r="48" spans="4:5" x14ac:dyDescent="0.35">
      <c r="D48" s="3">
        <f t="shared" si="1"/>
        <v>26744.347180228542</v>
      </c>
      <c r="E48" s="3">
        <f t="shared" si="0"/>
        <v>6.583279954469566E-10</v>
      </c>
    </row>
    <row r="49" spans="4:5" x14ac:dyDescent="0.35">
      <c r="D49" s="3">
        <f t="shared" si="1"/>
        <v>26907.712324492615</v>
      </c>
      <c r="E49" s="3">
        <f t="shared" si="0"/>
        <v>2.2669680458522537E-10</v>
      </c>
    </row>
    <row r="50" spans="4:5" x14ac:dyDescent="0.35">
      <c r="D50" s="3">
        <f t="shared" si="1"/>
        <v>27072.075368244776</v>
      </c>
      <c r="E50" s="3">
        <f t="shared" si="0"/>
        <v>7.5002664808519947E-11</v>
      </c>
    </row>
    <row r="51" spans="4:5" x14ac:dyDescent="0.35">
      <c r="D51" s="3">
        <f t="shared" si="1"/>
        <v>27237.442407053288</v>
      </c>
      <c r="E51" s="3">
        <f t="shared" si="0"/>
        <v>2.3841644613939791E-11</v>
      </c>
    </row>
    <row r="52" spans="4:5" x14ac:dyDescent="0.35">
      <c r="D52" s="3">
        <f t="shared" si="1"/>
        <v>27403.819573720571</v>
      </c>
      <c r="E52" s="3">
        <f t="shared" si="0"/>
        <v>7.281551858866026E-12</v>
      </c>
    </row>
    <row r="53" spans="4:5" x14ac:dyDescent="0.35">
      <c r="D53" s="3">
        <f t="shared" si="1"/>
        <v>27571.213038510657</v>
      </c>
      <c r="E53" s="3">
        <f t="shared" si="0"/>
        <v>2.1366820641197478E-12</v>
      </c>
    </row>
    <row r="54" spans="4:5" x14ac:dyDescent="0.35">
      <c r="D54" s="3">
        <f t="shared" si="1"/>
        <v>27739.629009378012</v>
      </c>
      <c r="E54" s="3">
        <f t="shared" si="0"/>
        <v>6.0239877872422353E-13</v>
      </c>
    </row>
    <row r="55" spans="4:5" x14ac:dyDescent="0.35">
      <c r="D55" s="3">
        <f t="shared" si="1"/>
        <v>27909.073732197758</v>
      </c>
      <c r="E55" s="3">
        <f t="shared" si="0"/>
        <v>1.6317607471138578E-13</v>
      </c>
    </row>
    <row r="56" spans="4:5" x14ac:dyDescent="0.35">
      <c r="D56" s="3">
        <f t="shared" si="1"/>
        <v>28079.553490997321</v>
      </c>
      <c r="E56" s="3">
        <f t="shared" si="0"/>
        <v>4.2467539700972822E-14</v>
      </c>
    </row>
    <row r="57" spans="4:5" x14ac:dyDescent="0.35">
      <c r="D57" s="3">
        <f t="shared" si="1"/>
        <v>28251.074608189469</v>
      </c>
      <c r="E57" s="3">
        <f t="shared" si="0"/>
        <v>1.0619056754045964E-14</v>
      </c>
    </row>
    <row r="58" spans="4:5" x14ac:dyDescent="0.35">
      <c r="D58" s="3">
        <f t="shared" si="1"/>
        <v>28423.643444806796</v>
      </c>
      <c r="E58" s="3">
        <f t="shared" si="0"/>
        <v>2.5511911700201299E-15</v>
      </c>
    </row>
    <row r="59" spans="4:5" x14ac:dyDescent="0.35">
      <c r="D59" s="3">
        <f t="shared" si="1"/>
        <v>28597.266400737615</v>
      </c>
      <c r="E59" s="3">
        <f t="shared" si="0"/>
        <v>5.8888200716994676E-16</v>
      </c>
    </row>
    <row r="60" spans="4:5" x14ac:dyDescent="0.35">
      <c r="D60" s="3">
        <f t="shared" si="1"/>
        <v>28771.949914963319</v>
      </c>
      <c r="E60" s="3">
        <f t="shared" si="0"/>
        <v>1.3059958220761383E-16</v>
      </c>
    </row>
    <row r="61" spans="4:5" x14ac:dyDescent="0.35">
      <c r="D61" s="3">
        <f t="shared" si="1"/>
        <v>28947.700465797159</v>
      </c>
      <c r="E61" s="3">
        <f t="shared" si="0"/>
        <v>2.782809715799872E-17</v>
      </c>
    </row>
    <row r="62" spans="4:5" x14ac:dyDescent="0.35">
      <c r="D62" s="3">
        <f t="shared" si="1"/>
        <v>29124.524571124515</v>
      </c>
      <c r="E62" s="3">
        <f t="shared" si="0"/>
        <v>5.6970949159386449E-18</v>
      </c>
    </row>
    <row r="63" spans="4:5" x14ac:dyDescent="0.35">
      <c r="D63" s="3">
        <f t="shared" si="1"/>
        <v>29302.428788644607</v>
      </c>
      <c r="E63" s="3">
        <f t="shared" si="0"/>
        <v>1.1206025846834012E-18</v>
      </c>
    </row>
    <row r="64" spans="4:5" x14ac:dyDescent="0.35">
      <c r="D64" s="3">
        <f t="shared" si="1"/>
        <v>29481.419716113705</v>
      </c>
      <c r="E64" s="3">
        <f t="shared" si="0"/>
        <v>2.117766164730412E-19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DB39-D40D-4A75-A4A3-7CA40174B016}">
  <dimension ref="A1:E5027"/>
  <sheetViews>
    <sheetView zoomScale="74" workbookViewId="0">
      <selection activeCell="C13" sqref="C13"/>
    </sheetView>
  </sheetViews>
  <sheetFormatPr defaultRowHeight="14.5" x14ac:dyDescent="0.35"/>
  <cols>
    <col min="1" max="1" width="51.453125" customWidth="1"/>
    <col min="2" max="2" width="20.81640625" customWidth="1"/>
    <col min="3" max="3" width="59.36328125" customWidth="1"/>
    <col min="4" max="4" width="18.7265625" customWidth="1"/>
    <col min="5" max="5" width="15.1796875" customWidth="1"/>
  </cols>
  <sheetData>
    <row r="1" spans="1:5" x14ac:dyDescent="0.35">
      <c r="A1" s="2" t="s">
        <v>27</v>
      </c>
      <c r="B1" s="3">
        <v>22828</v>
      </c>
    </row>
    <row r="2" spans="1:5" x14ac:dyDescent="0.35">
      <c r="A2" s="2" t="s">
        <v>12</v>
      </c>
      <c r="B2" s="3">
        <v>22900</v>
      </c>
    </row>
    <row r="3" spans="1:5" x14ac:dyDescent="0.35">
      <c r="A3" s="2" t="s">
        <v>40</v>
      </c>
      <c r="B3" s="3">
        <v>7.0000000000000007E-2</v>
      </c>
    </row>
    <row r="4" spans="1:5" x14ac:dyDescent="0.35">
      <c r="A4" s="2" t="s">
        <v>14</v>
      </c>
      <c r="B4" s="3">
        <v>0.19389999999999999</v>
      </c>
    </row>
    <row r="5" spans="1:5" x14ac:dyDescent="0.35">
      <c r="A5" s="2" t="s">
        <v>41</v>
      </c>
      <c r="B5" s="3">
        <v>2.4660000000000001E-2</v>
      </c>
    </row>
    <row r="6" spans="1:5" x14ac:dyDescent="0.35">
      <c r="A6" s="2" t="s">
        <v>42</v>
      </c>
      <c r="B6" s="3">
        <v>5000</v>
      </c>
    </row>
    <row r="8" spans="1:5" x14ac:dyDescent="0.35">
      <c r="A8" s="2" t="s">
        <v>51</v>
      </c>
      <c r="B8" s="3"/>
    </row>
    <row r="9" spans="1:5" x14ac:dyDescent="0.35">
      <c r="A9" s="2" t="s">
        <v>43</v>
      </c>
      <c r="B9" s="3">
        <f>B3 - 0.5*B4^2</f>
        <v>5.1201395000000011E-2</v>
      </c>
    </row>
    <row r="10" spans="1:5" x14ac:dyDescent="0.35">
      <c r="A10" s="2" t="s">
        <v>44</v>
      </c>
      <c r="B10" s="3">
        <f>B4*SQRT(B5)</f>
        <v>3.0449091917494026E-2</v>
      </c>
    </row>
    <row r="11" spans="1:5" x14ac:dyDescent="0.35">
      <c r="A11" s="2" t="s">
        <v>45</v>
      </c>
      <c r="B11" s="3"/>
      <c r="C11" s="3"/>
      <c r="D11" s="10"/>
    </row>
    <row r="12" spans="1:5" s="1" customFormat="1" x14ac:dyDescent="0.3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61</v>
      </c>
    </row>
    <row r="13" spans="1:5" x14ac:dyDescent="0.35">
      <c r="A13" s="3">
        <v>1</v>
      </c>
      <c r="B13" s="3">
        <f ca="1">_xlfn.NORM.S.INV(RAND())</f>
        <v>0.82760343693499672</v>
      </c>
      <c r="C13" s="3">
        <f ca="1">B$1*EXP(B$9*B$5 + $B$10*B13)</f>
        <v>23440.147379201204</v>
      </c>
      <c r="D13" s="3">
        <f ca="1">MAX(C13 - B$2, 0)</f>
        <v>540.14737920120388</v>
      </c>
      <c r="E13" s="3">
        <f ca="1">$D$5014-D13</f>
        <v>-281.51325674922538</v>
      </c>
    </row>
    <row r="14" spans="1:5" x14ac:dyDescent="0.35">
      <c r="A14" s="3">
        <f>A13+1</f>
        <v>2</v>
      </c>
      <c r="B14" s="3">
        <f ca="1">_xlfn.NORM.S.INV(RAND())</f>
        <v>-0.24330682140344129</v>
      </c>
      <c r="C14" s="3">
        <f t="shared" ref="C14:C77" ca="1" si="0">B$1*EXP(B$9*B$5 + $B$10*B14)</f>
        <v>22688.132883015449</v>
      </c>
      <c r="D14" s="3">
        <f t="shared" ref="D14:D77" ca="1" si="1">MAX(C14 - B$2, 0)</f>
        <v>0</v>
      </c>
      <c r="E14" s="3">
        <f ca="1">$D$5014-D14</f>
        <v>258.6341224519785</v>
      </c>
    </row>
    <row r="15" spans="1:5" x14ac:dyDescent="0.35">
      <c r="A15" s="3">
        <f t="shared" ref="A15:A78" si="2">A14+1</f>
        <v>3</v>
      </c>
      <c r="B15" s="3">
        <f t="shared" ref="B15:B78" ca="1" si="3">_xlfn.NORM.S.INV(RAND())</f>
        <v>-1.4514063860863036</v>
      </c>
      <c r="C15" s="3">
        <f t="shared" ca="1" si="0"/>
        <v>21868.701789994022</v>
      </c>
      <c r="D15" s="3">
        <f t="shared" ca="1" si="1"/>
        <v>0</v>
      </c>
      <c r="E15" s="3">
        <f t="shared" ref="E15:E78" ca="1" si="4">$D$5014-D15</f>
        <v>258.6341224519785</v>
      </c>
    </row>
    <row r="16" spans="1:5" x14ac:dyDescent="0.35">
      <c r="A16" s="3">
        <f t="shared" si="2"/>
        <v>4</v>
      </c>
      <c r="B16" s="3">
        <f t="shared" ca="1" si="3"/>
        <v>0.31702989038594992</v>
      </c>
      <c r="C16" s="3">
        <f t="shared" ca="1" si="0"/>
        <v>23078.553153417757</v>
      </c>
      <c r="D16" s="3">
        <f t="shared" ca="1" si="1"/>
        <v>178.55315341775713</v>
      </c>
      <c r="E16" s="3">
        <f t="shared" ca="1" si="4"/>
        <v>80.080969034221368</v>
      </c>
    </row>
    <row r="17" spans="1:5" x14ac:dyDescent="0.35">
      <c r="A17" s="3">
        <f t="shared" si="2"/>
        <v>5</v>
      </c>
      <c r="B17" s="3">
        <f t="shared" ca="1" si="3"/>
        <v>-1.7419604267025226</v>
      </c>
      <c r="C17" s="3">
        <f t="shared" ca="1" si="0"/>
        <v>21676.080379568924</v>
      </c>
      <c r="D17" s="3">
        <f t="shared" ca="1" si="1"/>
        <v>0</v>
      </c>
      <c r="E17" s="3">
        <f t="shared" ca="1" si="4"/>
        <v>258.6341224519785</v>
      </c>
    </row>
    <row r="18" spans="1:5" x14ac:dyDescent="0.35">
      <c r="A18" s="3">
        <f t="shared" si="2"/>
        <v>6</v>
      </c>
      <c r="B18" s="3">
        <f t="shared" ca="1" si="3"/>
        <v>-0.95760827061227183</v>
      </c>
      <c r="C18" s="3">
        <f t="shared" ca="1" si="0"/>
        <v>22199.997512359212</v>
      </c>
      <c r="D18" s="3">
        <f t="shared" ca="1" si="1"/>
        <v>0</v>
      </c>
      <c r="E18" s="3">
        <f t="shared" ca="1" si="4"/>
        <v>258.6341224519785</v>
      </c>
    </row>
    <row r="19" spans="1:5" x14ac:dyDescent="0.35">
      <c r="A19" s="3">
        <f t="shared" si="2"/>
        <v>7</v>
      </c>
      <c r="B19" s="3">
        <f t="shared" ca="1" si="3"/>
        <v>-0.77523440878642436</v>
      </c>
      <c r="C19" s="3">
        <f t="shared" ca="1" si="0"/>
        <v>22323.619655371756</v>
      </c>
      <c r="D19" s="3">
        <f t="shared" ca="1" si="1"/>
        <v>0</v>
      </c>
      <c r="E19" s="3">
        <f t="shared" ca="1" si="4"/>
        <v>258.6341224519785</v>
      </c>
    </row>
    <row r="20" spans="1:5" x14ac:dyDescent="0.35">
      <c r="A20" s="3">
        <f t="shared" si="2"/>
        <v>8</v>
      </c>
      <c r="B20" s="3">
        <f t="shared" ca="1" si="3"/>
        <v>-0.55647012382709315</v>
      </c>
      <c r="C20" s="3">
        <f t="shared" ca="1" si="0"/>
        <v>22472.817531027511</v>
      </c>
      <c r="D20" s="3">
        <f t="shared" ca="1" si="1"/>
        <v>0</v>
      </c>
      <c r="E20" s="3">
        <f t="shared" ca="1" si="4"/>
        <v>258.6341224519785</v>
      </c>
    </row>
    <row r="21" spans="1:5" x14ac:dyDescent="0.35">
      <c r="A21" s="3">
        <f t="shared" si="2"/>
        <v>9</v>
      </c>
      <c r="B21" s="3">
        <f t="shared" ca="1" si="3"/>
        <v>-0.75141548340527398</v>
      </c>
      <c r="C21" s="3">
        <f t="shared" ca="1" si="0"/>
        <v>22339.816060159996</v>
      </c>
      <c r="D21" s="3">
        <f t="shared" ca="1" si="1"/>
        <v>0</v>
      </c>
      <c r="E21" s="3">
        <f t="shared" ca="1" si="4"/>
        <v>258.6341224519785</v>
      </c>
    </row>
    <row r="22" spans="1:5" x14ac:dyDescent="0.35">
      <c r="A22" s="3">
        <f t="shared" si="2"/>
        <v>10</v>
      </c>
      <c r="B22" s="3">
        <f t="shared" ca="1" si="3"/>
        <v>0.98146839645062578</v>
      </c>
      <c r="C22" s="3">
        <f t="shared" ca="1" si="0"/>
        <v>23550.223255773573</v>
      </c>
      <c r="D22" s="3">
        <f t="shared" ca="1" si="1"/>
        <v>650.22325577357333</v>
      </c>
      <c r="E22" s="3">
        <f t="shared" ca="1" si="4"/>
        <v>-391.58913332159483</v>
      </c>
    </row>
    <row r="23" spans="1:5" x14ac:dyDescent="0.35">
      <c r="A23" s="3">
        <f t="shared" si="2"/>
        <v>11</v>
      </c>
      <c r="B23" s="3">
        <f t="shared" ca="1" si="3"/>
        <v>-1.1761372792403531</v>
      </c>
      <c r="C23" s="3">
        <f t="shared" ca="1" si="0"/>
        <v>22052.768883387591</v>
      </c>
      <c r="D23" s="3">
        <f t="shared" ca="1" si="1"/>
        <v>0</v>
      </c>
      <c r="E23" s="3">
        <f t="shared" ca="1" si="4"/>
        <v>258.6341224519785</v>
      </c>
    </row>
    <row r="24" spans="1:5" x14ac:dyDescent="0.35">
      <c r="A24" s="3">
        <f t="shared" si="2"/>
        <v>12</v>
      </c>
      <c r="B24" s="3">
        <f t="shared" ca="1" si="3"/>
        <v>-0.85280044126584187</v>
      </c>
      <c r="C24" s="3">
        <f t="shared" ca="1" si="0"/>
        <v>22270.957603474071</v>
      </c>
      <c r="D24" s="3">
        <f t="shared" ca="1" si="1"/>
        <v>0</v>
      </c>
      <c r="E24" s="3">
        <f t="shared" ca="1" si="4"/>
        <v>258.6341224519785</v>
      </c>
    </row>
    <row r="25" spans="1:5" x14ac:dyDescent="0.35">
      <c r="A25" s="3">
        <f t="shared" si="2"/>
        <v>13</v>
      </c>
      <c r="B25" s="3">
        <f t="shared" ca="1" si="3"/>
        <v>2.9876951545072776</v>
      </c>
      <c r="C25" s="3">
        <f t="shared" ca="1" si="0"/>
        <v>25033.704163714072</v>
      </c>
      <c r="D25" s="3">
        <f t="shared" ca="1" si="1"/>
        <v>2133.7041637140719</v>
      </c>
      <c r="E25" s="3">
        <f t="shared" ca="1" si="4"/>
        <v>-1875.0700412620934</v>
      </c>
    </row>
    <row r="26" spans="1:5" x14ac:dyDescent="0.35">
      <c r="A26" s="3">
        <f t="shared" si="2"/>
        <v>14</v>
      </c>
      <c r="B26" s="3">
        <f t="shared" ca="1" si="3"/>
        <v>-1.3189243966917406</v>
      </c>
      <c r="C26" s="3">
        <f t="shared" ca="1" si="0"/>
        <v>21957.097348790099</v>
      </c>
      <c r="D26" s="3">
        <f t="shared" ca="1" si="1"/>
        <v>0</v>
      </c>
      <c r="E26" s="3">
        <f t="shared" ca="1" si="4"/>
        <v>258.6341224519785</v>
      </c>
    </row>
    <row r="27" spans="1:5" x14ac:dyDescent="0.35">
      <c r="A27" s="3">
        <f t="shared" si="2"/>
        <v>15</v>
      </c>
      <c r="B27" s="3">
        <f t="shared" ca="1" si="3"/>
        <v>0.19667707367207279</v>
      </c>
      <c r="C27" s="3">
        <f t="shared" ca="1" si="0"/>
        <v>22994.133481429315</v>
      </c>
      <c r="D27" s="3">
        <f t="shared" ca="1" si="1"/>
        <v>94.133481429314998</v>
      </c>
      <c r="E27" s="3">
        <f t="shared" ca="1" si="4"/>
        <v>164.5006410226635</v>
      </c>
    </row>
    <row r="28" spans="1:5" x14ac:dyDescent="0.35">
      <c r="A28" s="3">
        <f t="shared" si="2"/>
        <v>16</v>
      </c>
      <c r="B28" s="3">
        <f t="shared" ca="1" si="3"/>
        <v>-4.0684133104928215E-5</v>
      </c>
      <c r="C28" s="3">
        <f t="shared" ca="1" si="0"/>
        <v>22856.813124703825</v>
      </c>
      <c r="D28" s="3">
        <f t="shared" ca="1" si="1"/>
        <v>0</v>
      </c>
      <c r="E28" s="3">
        <f t="shared" ca="1" si="4"/>
        <v>258.6341224519785</v>
      </c>
    </row>
    <row r="29" spans="1:5" x14ac:dyDescent="0.35">
      <c r="A29" s="3">
        <f t="shared" si="2"/>
        <v>17</v>
      </c>
      <c r="B29" s="3">
        <f t="shared" ca="1" si="3"/>
        <v>0.82301430190151803</v>
      </c>
      <c r="C29" s="3">
        <f t="shared" ca="1" si="0"/>
        <v>23436.872199171081</v>
      </c>
      <c r="D29" s="3">
        <f t="shared" ca="1" si="1"/>
        <v>536.87219917108087</v>
      </c>
      <c r="E29" s="3">
        <f t="shared" ca="1" si="4"/>
        <v>-278.23807671910237</v>
      </c>
    </row>
    <row r="30" spans="1:5" x14ac:dyDescent="0.35">
      <c r="A30" s="3">
        <f t="shared" si="2"/>
        <v>18</v>
      </c>
      <c r="B30" s="3">
        <f t="shared" ca="1" si="3"/>
        <v>-0.13578663995200907</v>
      </c>
      <c r="C30" s="3">
        <f t="shared" ca="1" si="0"/>
        <v>22762.533099894212</v>
      </c>
      <c r="D30" s="3">
        <f t="shared" ca="1" si="1"/>
        <v>0</v>
      </c>
      <c r="E30" s="3">
        <f t="shared" ca="1" si="4"/>
        <v>258.6341224519785</v>
      </c>
    </row>
    <row r="31" spans="1:5" x14ac:dyDescent="0.35">
      <c r="A31" s="3">
        <f t="shared" si="2"/>
        <v>19</v>
      </c>
      <c r="B31" s="3">
        <f t="shared" ca="1" si="3"/>
        <v>-0.17757172749973127</v>
      </c>
      <c r="C31" s="3">
        <f t="shared" ca="1" si="0"/>
        <v>22733.590336057521</v>
      </c>
      <c r="D31" s="3">
        <f t="shared" ca="1" si="1"/>
        <v>0</v>
      </c>
      <c r="E31" s="3">
        <f t="shared" ca="1" si="4"/>
        <v>258.6341224519785</v>
      </c>
    </row>
    <row r="32" spans="1:5" x14ac:dyDescent="0.35">
      <c r="A32" s="3">
        <f t="shared" si="2"/>
        <v>20</v>
      </c>
      <c r="B32" s="3">
        <f t="shared" ca="1" si="3"/>
        <v>-0.99545349859855436</v>
      </c>
      <c r="C32" s="3">
        <f t="shared" ca="1" si="0"/>
        <v>22174.430016714909</v>
      </c>
      <c r="D32" s="3">
        <f t="shared" ca="1" si="1"/>
        <v>0</v>
      </c>
      <c r="E32" s="3">
        <f t="shared" ca="1" si="4"/>
        <v>258.6341224519785</v>
      </c>
    </row>
    <row r="33" spans="1:5" x14ac:dyDescent="0.35">
      <c r="A33" s="3">
        <f t="shared" si="2"/>
        <v>21</v>
      </c>
      <c r="B33" s="3">
        <f t="shared" ca="1" si="3"/>
        <v>-1.2958240415346516</v>
      </c>
      <c r="C33" s="3">
        <f t="shared" ca="1" si="0"/>
        <v>21972.547071054069</v>
      </c>
      <c r="D33" s="3">
        <f t="shared" ca="1" si="1"/>
        <v>0</v>
      </c>
      <c r="E33" s="3">
        <f t="shared" ca="1" si="4"/>
        <v>258.6341224519785</v>
      </c>
    </row>
    <row r="34" spans="1:5" x14ac:dyDescent="0.35">
      <c r="A34" s="3">
        <f t="shared" si="2"/>
        <v>22</v>
      </c>
      <c r="B34" s="3">
        <f t="shared" ca="1" si="3"/>
        <v>1.0426629953204438</v>
      </c>
      <c r="C34" s="3">
        <f t="shared" ca="1" si="0"/>
        <v>23594.145765102265</v>
      </c>
      <c r="D34" s="3">
        <f t="shared" ca="1" si="1"/>
        <v>694.1457651022647</v>
      </c>
      <c r="E34" s="3">
        <f t="shared" ca="1" si="4"/>
        <v>-435.51164265028621</v>
      </c>
    </row>
    <row r="35" spans="1:5" x14ac:dyDescent="0.35">
      <c r="A35" s="3">
        <f t="shared" si="2"/>
        <v>23</v>
      </c>
      <c r="B35" s="3">
        <f t="shared" ca="1" si="3"/>
        <v>-2.2624114559988637</v>
      </c>
      <c r="C35" s="3">
        <f t="shared" ca="1" si="0"/>
        <v>21335.281369036456</v>
      </c>
      <c r="D35" s="3">
        <f t="shared" ca="1" si="1"/>
        <v>0</v>
      </c>
      <c r="E35" s="3">
        <f t="shared" ca="1" si="4"/>
        <v>258.6341224519785</v>
      </c>
    </row>
    <row r="36" spans="1:5" x14ac:dyDescent="0.35">
      <c r="A36" s="3">
        <f t="shared" si="2"/>
        <v>24</v>
      </c>
      <c r="B36" s="3">
        <f t="shared" ca="1" si="3"/>
        <v>0.59530943842531503</v>
      </c>
      <c r="C36" s="3">
        <f t="shared" ca="1" si="0"/>
        <v>23274.936871815044</v>
      </c>
      <c r="D36" s="3">
        <f t="shared" ca="1" si="1"/>
        <v>374.93687181504356</v>
      </c>
      <c r="E36" s="3">
        <f t="shared" ca="1" si="4"/>
        <v>-116.30274936306506</v>
      </c>
    </row>
    <row r="37" spans="1:5" x14ac:dyDescent="0.35">
      <c r="A37" s="3">
        <f t="shared" si="2"/>
        <v>25</v>
      </c>
      <c r="B37" s="3">
        <f t="shared" ca="1" si="3"/>
        <v>-0.84709466076699702</v>
      </c>
      <c r="C37" s="3">
        <f t="shared" ca="1" si="0"/>
        <v>22274.827203020996</v>
      </c>
      <c r="D37" s="3">
        <f t="shared" ca="1" si="1"/>
        <v>0</v>
      </c>
      <c r="E37" s="3">
        <f t="shared" ca="1" si="4"/>
        <v>258.6341224519785</v>
      </c>
    </row>
    <row r="38" spans="1:5" x14ac:dyDescent="0.35">
      <c r="A38" s="3">
        <f t="shared" si="2"/>
        <v>26</v>
      </c>
      <c r="B38" s="3">
        <f t="shared" ca="1" si="3"/>
        <v>-0.34493576603321813</v>
      </c>
      <c r="C38" s="3">
        <f t="shared" ca="1" si="0"/>
        <v>22618.03276853995</v>
      </c>
      <c r="D38" s="3">
        <f t="shared" ca="1" si="1"/>
        <v>0</v>
      </c>
      <c r="E38" s="3">
        <f t="shared" ca="1" si="4"/>
        <v>258.6341224519785</v>
      </c>
    </row>
    <row r="39" spans="1:5" x14ac:dyDescent="0.35">
      <c r="A39" s="3">
        <f t="shared" si="2"/>
        <v>27</v>
      </c>
      <c r="B39" s="3">
        <f t="shared" ca="1" si="3"/>
        <v>1.3156583916646463</v>
      </c>
      <c r="C39" s="3">
        <f t="shared" ca="1" si="0"/>
        <v>23791.088609156253</v>
      </c>
      <c r="D39" s="3">
        <f t="shared" ca="1" si="1"/>
        <v>891.08860915625337</v>
      </c>
      <c r="E39" s="3">
        <f t="shared" ca="1" si="4"/>
        <v>-632.45448670427481</v>
      </c>
    </row>
    <row r="40" spans="1:5" x14ac:dyDescent="0.35">
      <c r="A40" s="3">
        <f t="shared" si="2"/>
        <v>28</v>
      </c>
      <c r="B40" s="3">
        <f t="shared" ca="1" si="3"/>
        <v>-2.0519460074665368</v>
      </c>
      <c r="C40" s="3">
        <f t="shared" ca="1" si="0"/>
        <v>21472.447173975233</v>
      </c>
      <c r="D40" s="3">
        <f t="shared" ca="1" si="1"/>
        <v>0</v>
      </c>
      <c r="E40" s="3">
        <f t="shared" ca="1" si="4"/>
        <v>258.6341224519785</v>
      </c>
    </row>
    <row r="41" spans="1:5" x14ac:dyDescent="0.35">
      <c r="A41" s="3">
        <f t="shared" si="2"/>
        <v>29</v>
      </c>
      <c r="B41" s="3">
        <f t="shared" ca="1" si="3"/>
        <v>2.605456804362972</v>
      </c>
      <c r="C41" s="3">
        <f t="shared" ca="1" si="0"/>
        <v>24744.030618628112</v>
      </c>
      <c r="D41" s="3">
        <f t="shared" ca="1" si="1"/>
        <v>1844.0306186281123</v>
      </c>
      <c r="E41" s="3">
        <f t="shared" ca="1" si="4"/>
        <v>-1585.3964961761337</v>
      </c>
    </row>
    <row r="42" spans="1:5" x14ac:dyDescent="0.35">
      <c r="A42" s="3">
        <f t="shared" si="2"/>
        <v>30</v>
      </c>
      <c r="B42" s="3">
        <f t="shared" ca="1" si="3"/>
        <v>0.22663357240543125</v>
      </c>
      <c r="C42" s="3">
        <f t="shared" ca="1" si="0"/>
        <v>23015.117107147747</v>
      </c>
      <c r="D42" s="3">
        <f t="shared" ca="1" si="1"/>
        <v>115.11710714774745</v>
      </c>
      <c r="E42" s="3">
        <f t="shared" ca="1" si="4"/>
        <v>143.51701530423105</v>
      </c>
    </row>
    <row r="43" spans="1:5" x14ac:dyDescent="0.35">
      <c r="A43" s="3">
        <f t="shared" si="2"/>
        <v>31</v>
      </c>
      <c r="B43" s="3">
        <f t="shared" ca="1" si="3"/>
        <v>-0.71648018026627291</v>
      </c>
      <c r="C43" s="3">
        <f t="shared" ca="1" si="0"/>
        <v>22363.592644451284</v>
      </c>
      <c r="D43" s="3">
        <f t="shared" ca="1" si="1"/>
        <v>0</v>
      </c>
      <c r="E43" s="3">
        <f t="shared" ca="1" si="4"/>
        <v>258.6341224519785</v>
      </c>
    </row>
    <row r="44" spans="1:5" x14ac:dyDescent="0.35">
      <c r="A44" s="3">
        <f t="shared" si="2"/>
        <v>32</v>
      </c>
      <c r="B44" s="3">
        <f t="shared" ca="1" si="3"/>
        <v>0.25269397650141379</v>
      </c>
      <c r="C44" s="3">
        <f t="shared" ca="1" si="0"/>
        <v>23033.387210370038</v>
      </c>
      <c r="D44" s="3">
        <f t="shared" ca="1" si="1"/>
        <v>133.38721037003779</v>
      </c>
      <c r="E44" s="3">
        <f t="shared" ca="1" si="4"/>
        <v>125.24691208194071</v>
      </c>
    </row>
    <row r="45" spans="1:5" x14ac:dyDescent="0.35">
      <c r="A45" s="3">
        <f t="shared" si="2"/>
        <v>33</v>
      </c>
      <c r="B45" s="3">
        <f t="shared" ca="1" si="3"/>
        <v>-0.59767790111523778</v>
      </c>
      <c r="C45" s="3">
        <f t="shared" ca="1" si="0"/>
        <v>22444.637684358178</v>
      </c>
      <c r="D45" s="3">
        <f t="shared" ca="1" si="1"/>
        <v>0</v>
      </c>
      <c r="E45" s="3">
        <f t="shared" ca="1" si="4"/>
        <v>258.6341224519785</v>
      </c>
    </row>
    <row r="46" spans="1:5" x14ac:dyDescent="0.35">
      <c r="A46" s="3">
        <f t="shared" si="2"/>
        <v>34</v>
      </c>
      <c r="B46" s="3">
        <f t="shared" ca="1" si="3"/>
        <v>-1.117338478619861</v>
      </c>
      <c r="C46" s="3">
        <f t="shared" ca="1" si="0"/>
        <v>22092.286866433242</v>
      </c>
      <c r="D46" s="3">
        <f t="shared" ca="1" si="1"/>
        <v>0</v>
      </c>
      <c r="E46" s="3">
        <f t="shared" ca="1" si="4"/>
        <v>258.6341224519785</v>
      </c>
    </row>
    <row r="47" spans="1:5" x14ac:dyDescent="0.35">
      <c r="A47" s="3">
        <f t="shared" si="2"/>
        <v>35</v>
      </c>
      <c r="B47" s="3">
        <f t="shared" ca="1" si="3"/>
        <v>-1.6940205831898556</v>
      </c>
      <c r="C47" s="3">
        <f t="shared" ca="1" si="0"/>
        <v>21707.744594429238</v>
      </c>
      <c r="D47" s="3">
        <f t="shared" ca="1" si="1"/>
        <v>0</v>
      </c>
      <c r="E47" s="3">
        <f t="shared" ca="1" si="4"/>
        <v>258.6341224519785</v>
      </c>
    </row>
    <row r="48" spans="1:5" x14ac:dyDescent="0.35">
      <c r="A48" s="3">
        <f t="shared" si="2"/>
        <v>36</v>
      </c>
      <c r="B48" s="3">
        <f t="shared" ca="1" si="3"/>
        <v>1.1177070304207126</v>
      </c>
      <c r="C48" s="3">
        <f t="shared" ca="1" si="0"/>
        <v>23648.120567636623</v>
      </c>
      <c r="D48" s="3">
        <f t="shared" ca="1" si="1"/>
        <v>748.12056763662258</v>
      </c>
      <c r="E48" s="3">
        <f t="shared" ca="1" si="4"/>
        <v>-489.48644518464408</v>
      </c>
    </row>
    <row r="49" spans="1:5" x14ac:dyDescent="0.35">
      <c r="A49" s="3">
        <f t="shared" si="2"/>
        <v>37</v>
      </c>
      <c r="B49" s="3">
        <f t="shared" ca="1" si="3"/>
        <v>-0.15777885123775368</v>
      </c>
      <c r="C49" s="3">
        <f t="shared" ca="1" si="0"/>
        <v>22747.295434528489</v>
      </c>
      <c r="D49" s="3">
        <f t="shared" ca="1" si="1"/>
        <v>0</v>
      </c>
      <c r="E49" s="3">
        <f t="shared" ca="1" si="4"/>
        <v>258.6341224519785</v>
      </c>
    </row>
    <row r="50" spans="1:5" x14ac:dyDescent="0.35">
      <c r="A50" s="3">
        <f t="shared" si="2"/>
        <v>38</v>
      </c>
      <c r="B50" s="3">
        <f t="shared" ca="1" si="3"/>
        <v>-0.73882907531402819</v>
      </c>
      <c r="C50" s="3">
        <f t="shared" ca="1" si="0"/>
        <v>22348.379317000934</v>
      </c>
      <c r="D50" s="3">
        <f t="shared" ca="1" si="1"/>
        <v>0</v>
      </c>
      <c r="E50" s="3">
        <f t="shared" ca="1" si="4"/>
        <v>258.6341224519785</v>
      </c>
    </row>
    <row r="51" spans="1:5" x14ac:dyDescent="0.35">
      <c r="A51" s="3">
        <f t="shared" si="2"/>
        <v>39</v>
      </c>
      <c r="B51" s="3">
        <f t="shared" ca="1" si="3"/>
        <v>-0.23074963550698052</v>
      </c>
      <c r="C51" s="3">
        <f t="shared" ca="1" si="0"/>
        <v>22696.809460627552</v>
      </c>
      <c r="D51" s="3">
        <f t="shared" ca="1" si="1"/>
        <v>0</v>
      </c>
      <c r="E51" s="3">
        <f t="shared" ca="1" si="4"/>
        <v>258.6341224519785</v>
      </c>
    </row>
    <row r="52" spans="1:5" x14ac:dyDescent="0.35">
      <c r="A52" s="3">
        <f t="shared" si="2"/>
        <v>40</v>
      </c>
      <c r="B52" s="3">
        <f t="shared" ca="1" si="3"/>
        <v>-0.42651382179860425</v>
      </c>
      <c r="C52" s="3">
        <f t="shared" ca="1" si="0"/>
        <v>22561.919799642033</v>
      </c>
      <c r="D52" s="3">
        <f t="shared" ca="1" si="1"/>
        <v>0</v>
      </c>
      <c r="E52" s="3">
        <f t="shared" ca="1" si="4"/>
        <v>258.6341224519785</v>
      </c>
    </row>
    <row r="53" spans="1:5" x14ac:dyDescent="0.35">
      <c r="A53" s="3">
        <f t="shared" si="2"/>
        <v>41</v>
      </c>
      <c r="B53" s="3">
        <f t="shared" ca="1" si="3"/>
        <v>2.156923331806774</v>
      </c>
      <c r="C53" s="3">
        <f t="shared" ca="1" si="0"/>
        <v>24408.387808367577</v>
      </c>
      <c r="D53" s="3">
        <f t="shared" ca="1" si="1"/>
        <v>1508.3878083675772</v>
      </c>
      <c r="E53" s="3">
        <f t="shared" ca="1" si="4"/>
        <v>-1249.7536859155987</v>
      </c>
    </row>
    <row r="54" spans="1:5" x14ac:dyDescent="0.35">
      <c r="A54" s="3">
        <f t="shared" si="2"/>
        <v>42</v>
      </c>
      <c r="B54" s="3">
        <f t="shared" ca="1" si="3"/>
        <v>0.26527159719084276</v>
      </c>
      <c r="C54" s="3">
        <f t="shared" ca="1" si="0"/>
        <v>23042.210160249102</v>
      </c>
      <c r="D54" s="3">
        <f t="shared" ca="1" si="1"/>
        <v>142.21016024910205</v>
      </c>
      <c r="E54" s="3">
        <f t="shared" ca="1" si="4"/>
        <v>116.42396220287645</v>
      </c>
    </row>
    <row r="55" spans="1:5" x14ac:dyDescent="0.35">
      <c r="A55" s="3">
        <f t="shared" si="2"/>
        <v>43</v>
      </c>
      <c r="B55" s="3">
        <f t="shared" ca="1" si="3"/>
        <v>-2.2144497496968842</v>
      </c>
      <c r="C55" s="3">
        <f t="shared" ca="1" si="0"/>
        <v>21366.461971592929</v>
      </c>
      <c r="D55" s="3">
        <f t="shared" ca="1" si="1"/>
        <v>0</v>
      </c>
      <c r="E55" s="3">
        <f t="shared" ca="1" si="4"/>
        <v>258.6341224519785</v>
      </c>
    </row>
    <row r="56" spans="1:5" x14ac:dyDescent="0.35">
      <c r="A56" s="3">
        <f t="shared" si="2"/>
        <v>44</v>
      </c>
      <c r="B56" s="3">
        <f t="shared" ca="1" si="3"/>
        <v>-0.11991523651216734</v>
      </c>
      <c r="C56" s="3">
        <f t="shared" ca="1" si="0"/>
        <v>22773.53620373808</v>
      </c>
      <c r="D56" s="3">
        <f t="shared" ca="1" si="1"/>
        <v>0</v>
      </c>
      <c r="E56" s="3">
        <f t="shared" ca="1" si="4"/>
        <v>258.6341224519785</v>
      </c>
    </row>
    <row r="57" spans="1:5" x14ac:dyDescent="0.35">
      <c r="A57" s="3">
        <f t="shared" si="2"/>
        <v>45</v>
      </c>
      <c r="B57" s="3">
        <f t="shared" ca="1" si="3"/>
        <v>-0.37788796048315293</v>
      </c>
      <c r="C57" s="3">
        <f t="shared" ca="1" si="0"/>
        <v>22595.350021147788</v>
      </c>
      <c r="D57" s="3">
        <f t="shared" ca="1" si="1"/>
        <v>0</v>
      </c>
      <c r="E57" s="3">
        <f t="shared" ca="1" si="4"/>
        <v>258.6341224519785</v>
      </c>
    </row>
    <row r="58" spans="1:5" x14ac:dyDescent="0.35">
      <c r="A58" s="3">
        <f t="shared" si="2"/>
        <v>46</v>
      </c>
      <c r="B58" s="3">
        <f t="shared" ca="1" si="3"/>
        <v>0.93718775382121722</v>
      </c>
      <c r="C58" s="3">
        <f t="shared" ca="1" si="0"/>
        <v>23518.491760265235</v>
      </c>
      <c r="D58" s="3">
        <f t="shared" ca="1" si="1"/>
        <v>618.49176026523492</v>
      </c>
      <c r="E58" s="3">
        <f t="shared" ca="1" si="4"/>
        <v>-359.85763781325642</v>
      </c>
    </row>
    <row r="59" spans="1:5" x14ac:dyDescent="0.35">
      <c r="A59" s="3">
        <f t="shared" si="2"/>
        <v>47</v>
      </c>
      <c r="B59" s="3">
        <f t="shared" ca="1" si="3"/>
        <v>-0.41892089492191281</v>
      </c>
      <c r="C59" s="3">
        <f t="shared" ca="1" si="0"/>
        <v>22567.136667288589</v>
      </c>
      <c r="D59" s="3">
        <f t="shared" ca="1" si="1"/>
        <v>0</v>
      </c>
      <c r="E59" s="3">
        <f t="shared" ca="1" si="4"/>
        <v>258.6341224519785</v>
      </c>
    </row>
    <row r="60" spans="1:5" x14ac:dyDescent="0.35">
      <c r="A60" s="3">
        <f t="shared" si="2"/>
        <v>48</v>
      </c>
      <c r="B60" s="3">
        <f t="shared" ca="1" si="3"/>
        <v>0.54058641182027467</v>
      </c>
      <c r="C60" s="3">
        <f t="shared" ca="1" si="0"/>
        <v>23236.18691782172</v>
      </c>
      <c r="D60" s="3">
        <f t="shared" ca="1" si="1"/>
        <v>336.18691782172027</v>
      </c>
      <c r="E60" s="3">
        <f t="shared" ca="1" si="4"/>
        <v>-77.552795369741773</v>
      </c>
    </row>
    <row r="61" spans="1:5" x14ac:dyDescent="0.35">
      <c r="A61" s="3">
        <f t="shared" si="2"/>
        <v>49</v>
      </c>
      <c r="B61" s="3">
        <f t="shared" ca="1" si="3"/>
        <v>-0.76724270529960181</v>
      </c>
      <c r="C61" s="3">
        <f t="shared" ca="1" si="0"/>
        <v>22329.052548518262</v>
      </c>
      <c r="D61" s="3">
        <f t="shared" ca="1" si="1"/>
        <v>0</v>
      </c>
      <c r="E61" s="3">
        <f t="shared" ca="1" si="4"/>
        <v>258.6341224519785</v>
      </c>
    </row>
    <row r="62" spans="1:5" x14ac:dyDescent="0.35">
      <c r="A62" s="3">
        <f t="shared" si="2"/>
        <v>50</v>
      </c>
      <c r="B62" s="3">
        <f t="shared" ca="1" si="3"/>
        <v>0.21217177510917154</v>
      </c>
      <c r="C62" s="3">
        <f t="shared" ca="1" si="0"/>
        <v>23004.984663729378</v>
      </c>
      <c r="D62" s="3">
        <f t="shared" ca="1" si="1"/>
        <v>104.98466372937764</v>
      </c>
      <c r="E62" s="3">
        <f t="shared" ca="1" si="4"/>
        <v>153.64945872260085</v>
      </c>
    </row>
    <row r="63" spans="1:5" x14ac:dyDescent="0.35">
      <c r="A63" s="3">
        <f t="shared" si="2"/>
        <v>51</v>
      </c>
      <c r="B63" s="3">
        <f t="shared" ca="1" si="3"/>
        <v>-0.94625425534543295</v>
      </c>
      <c r="C63" s="3">
        <f t="shared" ca="1" si="0"/>
        <v>22207.673810235221</v>
      </c>
      <c r="D63" s="3">
        <f t="shared" ca="1" si="1"/>
        <v>0</v>
      </c>
      <c r="E63" s="3">
        <f t="shared" ca="1" si="4"/>
        <v>258.6341224519785</v>
      </c>
    </row>
    <row r="64" spans="1:5" x14ac:dyDescent="0.35">
      <c r="A64" s="3">
        <f t="shared" si="2"/>
        <v>52</v>
      </c>
      <c r="B64" s="3">
        <f t="shared" ca="1" si="3"/>
        <v>1.0339090458274687</v>
      </c>
      <c r="C64" s="3">
        <f t="shared" ca="1" si="0"/>
        <v>23587.857588059956</v>
      </c>
      <c r="D64" s="3">
        <f t="shared" ca="1" si="1"/>
        <v>687.85758805995647</v>
      </c>
      <c r="E64" s="3">
        <f t="shared" ca="1" si="4"/>
        <v>-429.22346560797797</v>
      </c>
    </row>
    <row r="65" spans="1:5" x14ac:dyDescent="0.35">
      <c r="A65" s="3">
        <f t="shared" si="2"/>
        <v>53</v>
      </c>
      <c r="B65" s="3">
        <f t="shared" ca="1" si="3"/>
        <v>-0.86058177014114445</v>
      </c>
      <c r="C65" s="3">
        <f t="shared" ca="1" si="0"/>
        <v>22265.681472610875</v>
      </c>
      <c r="D65" s="3">
        <f t="shared" ca="1" si="1"/>
        <v>0</v>
      </c>
      <c r="E65" s="3">
        <f t="shared" ca="1" si="4"/>
        <v>258.6341224519785</v>
      </c>
    </row>
    <row r="66" spans="1:5" x14ac:dyDescent="0.35">
      <c r="A66" s="3">
        <f t="shared" si="2"/>
        <v>54</v>
      </c>
      <c r="B66" s="3">
        <f t="shared" ca="1" si="3"/>
        <v>-1.7303187386243926</v>
      </c>
      <c r="C66" s="3">
        <f t="shared" ca="1" si="0"/>
        <v>21683.765453206273</v>
      </c>
      <c r="D66" s="3">
        <f t="shared" ca="1" si="1"/>
        <v>0</v>
      </c>
      <c r="E66" s="3">
        <f t="shared" ca="1" si="4"/>
        <v>258.6341224519785</v>
      </c>
    </row>
    <row r="67" spans="1:5" x14ac:dyDescent="0.35">
      <c r="A67" s="3">
        <f t="shared" si="2"/>
        <v>55</v>
      </c>
      <c r="B67" s="3">
        <f t="shared" ca="1" si="3"/>
        <v>-0.92438976358780589</v>
      </c>
      <c r="C67" s="3">
        <f t="shared" ca="1" si="0"/>
        <v>22222.463578738876</v>
      </c>
      <c r="D67" s="3">
        <f t="shared" ca="1" si="1"/>
        <v>0</v>
      </c>
      <c r="E67" s="3">
        <f t="shared" ca="1" si="4"/>
        <v>258.6341224519785</v>
      </c>
    </row>
    <row r="68" spans="1:5" x14ac:dyDescent="0.35">
      <c r="A68" s="3">
        <f t="shared" si="2"/>
        <v>56</v>
      </c>
      <c r="B68" s="3">
        <f t="shared" ca="1" si="3"/>
        <v>5.578807285977698E-2</v>
      </c>
      <c r="C68" s="3">
        <f t="shared" ca="1" si="0"/>
        <v>22895.701264545165</v>
      </c>
      <c r="D68" s="3">
        <f t="shared" ca="1" si="1"/>
        <v>0</v>
      </c>
      <c r="E68" s="3">
        <f t="shared" ca="1" si="4"/>
        <v>258.6341224519785</v>
      </c>
    </row>
    <row r="69" spans="1:5" x14ac:dyDescent="0.35">
      <c r="A69" s="3">
        <f t="shared" si="2"/>
        <v>57</v>
      </c>
      <c r="B69" s="3">
        <f t="shared" ca="1" si="3"/>
        <v>0.42037505519150614</v>
      </c>
      <c r="C69" s="3">
        <f t="shared" ca="1" si="0"/>
        <v>23151.290353025888</v>
      </c>
      <c r="D69" s="3">
        <f t="shared" ca="1" si="1"/>
        <v>251.29035302588818</v>
      </c>
      <c r="E69" s="3">
        <f t="shared" ca="1" si="4"/>
        <v>7.3437694260903186</v>
      </c>
    </row>
    <row r="70" spans="1:5" x14ac:dyDescent="0.35">
      <c r="A70" s="3">
        <f t="shared" si="2"/>
        <v>58</v>
      </c>
      <c r="B70" s="3">
        <f t="shared" ca="1" si="3"/>
        <v>-2.4025466030929516</v>
      </c>
      <c r="C70" s="3">
        <f t="shared" ca="1" si="0"/>
        <v>21244.437931757897</v>
      </c>
      <c r="D70" s="3">
        <f t="shared" ca="1" si="1"/>
        <v>0</v>
      </c>
      <c r="E70" s="3">
        <f t="shared" ca="1" si="4"/>
        <v>258.6341224519785</v>
      </c>
    </row>
    <row r="71" spans="1:5" x14ac:dyDescent="0.35">
      <c r="A71" s="3">
        <f t="shared" si="2"/>
        <v>59</v>
      </c>
      <c r="B71" s="3">
        <f t="shared" ca="1" si="3"/>
        <v>1.2819581046994284</v>
      </c>
      <c r="C71" s="3">
        <f t="shared" ca="1" si="0"/>
        <v>23766.688068259948</v>
      </c>
      <c r="D71" s="3">
        <f t="shared" ca="1" si="1"/>
        <v>866.68806825994761</v>
      </c>
      <c r="E71" s="3">
        <f t="shared" ca="1" si="4"/>
        <v>-608.05394580796906</v>
      </c>
    </row>
    <row r="72" spans="1:5" x14ac:dyDescent="0.35">
      <c r="A72" s="3">
        <f t="shared" si="2"/>
        <v>60</v>
      </c>
      <c r="B72" s="3">
        <f t="shared" ca="1" si="3"/>
        <v>-1.9939400575720773E-2</v>
      </c>
      <c r="C72" s="3">
        <f t="shared" ca="1" si="0"/>
        <v>22842.96842552536</v>
      </c>
      <c r="D72" s="3">
        <f t="shared" ca="1" si="1"/>
        <v>0</v>
      </c>
      <c r="E72" s="3">
        <f t="shared" ca="1" si="4"/>
        <v>258.6341224519785</v>
      </c>
    </row>
    <row r="73" spans="1:5" x14ac:dyDescent="0.35">
      <c r="A73" s="3">
        <f t="shared" si="2"/>
        <v>61</v>
      </c>
      <c r="B73" s="3">
        <f t="shared" ca="1" si="3"/>
        <v>2.8891017030948044E-2</v>
      </c>
      <c r="C73" s="3">
        <f t="shared" ca="1" si="0"/>
        <v>22876.957569488215</v>
      </c>
      <c r="D73" s="3">
        <f t="shared" ca="1" si="1"/>
        <v>0</v>
      </c>
      <c r="E73" s="3">
        <f t="shared" ca="1" si="4"/>
        <v>258.6341224519785</v>
      </c>
    </row>
    <row r="74" spans="1:5" x14ac:dyDescent="0.35">
      <c r="A74" s="3">
        <f t="shared" si="2"/>
        <v>62</v>
      </c>
      <c r="B74" s="3">
        <f t="shared" ca="1" si="3"/>
        <v>0.52232595472015786</v>
      </c>
      <c r="C74" s="3">
        <f t="shared" ca="1" si="0"/>
        <v>23223.270855855812</v>
      </c>
      <c r="D74" s="3">
        <f t="shared" ca="1" si="1"/>
        <v>323.27085585581153</v>
      </c>
      <c r="E74" s="3">
        <f t="shared" ca="1" si="4"/>
        <v>-64.636733403833034</v>
      </c>
    </row>
    <row r="75" spans="1:5" x14ac:dyDescent="0.35">
      <c r="A75" s="3">
        <f t="shared" si="2"/>
        <v>63</v>
      </c>
      <c r="B75" s="3">
        <f t="shared" ca="1" si="3"/>
        <v>1.2855370452689672</v>
      </c>
      <c r="C75" s="3">
        <f t="shared" ca="1" si="0"/>
        <v>23769.278195874285</v>
      </c>
      <c r="D75" s="3">
        <f t="shared" ca="1" si="1"/>
        <v>869.2781958742853</v>
      </c>
      <c r="E75" s="3">
        <f t="shared" ca="1" si="4"/>
        <v>-610.64407342230675</v>
      </c>
    </row>
    <row r="76" spans="1:5" x14ac:dyDescent="0.35">
      <c r="A76" s="3">
        <f t="shared" si="2"/>
        <v>64</v>
      </c>
      <c r="B76" s="3">
        <f t="shared" ca="1" si="3"/>
        <v>0.85274061982797011</v>
      </c>
      <c r="C76" s="3">
        <f t="shared" ca="1" si="0"/>
        <v>23458.095438850654</v>
      </c>
      <c r="D76" s="3">
        <f t="shared" ca="1" si="1"/>
        <v>558.09543885065432</v>
      </c>
      <c r="E76" s="3">
        <f t="shared" ca="1" si="4"/>
        <v>-299.46131639867582</v>
      </c>
    </row>
    <row r="77" spans="1:5" x14ac:dyDescent="0.35">
      <c r="A77" s="3">
        <f t="shared" si="2"/>
        <v>65</v>
      </c>
      <c r="B77" s="3">
        <f t="shared" ca="1" si="3"/>
        <v>0.86560484607491606</v>
      </c>
      <c r="C77" s="3">
        <f t="shared" ca="1" si="0"/>
        <v>23467.285868687566</v>
      </c>
      <c r="D77" s="3">
        <f t="shared" ca="1" si="1"/>
        <v>567.28586868756611</v>
      </c>
      <c r="E77" s="3">
        <f t="shared" ca="1" si="4"/>
        <v>-308.65174623558761</v>
      </c>
    </row>
    <row r="78" spans="1:5" x14ac:dyDescent="0.35">
      <c r="A78" s="3">
        <f t="shared" si="2"/>
        <v>66</v>
      </c>
      <c r="B78" s="3">
        <f t="shared" ca="1" si="3"/>
        <v>0.97682505177190271</v>
      </c>
      <c r="C78" s="3">
        <f t="shared" ref="C78:C141" ca="1" si="5">B$1*EXP(B$9*B$5 + $B$10*B78)</f>
        <v>23546.893828019351</v>
      </c>
      <c r="D78" s="3">
        <f t="shared" ref="D78:D141" ca="1" si="6">MAX(C78 - B$2, 0)</f>
        <v>646.89382801935062</v>
      </c>
      <c r="E78" s="3">
        <f t="shared" ca="1" si="4"/>
        <v>-388.25970556737212</v>
      </c>
    </row>
    <row r="79" spans="1:5" x14ac:dyDescent="0.35">
      <c r="A79" s="3">
        <f t="shared" ref="A79:A142" si="7">A78+1</f>
        <v>67</v>
      </c>
      <c r="B79" s="3">
        <f t="shared" ref="B79:B142" ca="1" si="8">_xlfn.NORM.S.INV(RAND())</f>
        <v>1.0667848251742522</v>
      </c>
      <c r="C79" s="3">
        <f t="shared" ca="1" si="5"/>
        <v>23611.48174341183</v>
      </c>
      <c r="D79" s="3">
        <f t="shared" ca="1" si="6"/>
        <v>711.48174341183039</v>
      </c>
      <c r="E79" s="3">
        <f t="shared" ref="E79:E142" ca="1" si="9">$D$5014-D79</f>
        <v>-452.84762095985189</v>
      </c>
    </row>
    <row r="80" spans="1:5" x14ac:dyDescent="0.35">
      <c r="A80" s="3">
        <f t="shared" si="7"/>
        <v>68</v>
      </c>
      <c r="B80" s="3">
        <f t="shared" ca="1" si="8"/>
        <v>0.93616247828153898</v>
      </c>
      <c r="C80" s="3">
        <f t="shared" ca="1" si="5"/>
        <v>23517.757554771895</v>
      </c>
      <c r="D80" s="3">
        <f t="shared" ca="1" si="6"/>
        <v>617.75755477189523</v>
      </c>
      <c r="E80" s="3">
        <f t="shared" ca="1" si="9"/>
        <v>-359.12343231991673</v>
      </c>
    </row>
    <row r="81" spans="1:5" x14ac:dyDescent="0.35">
      <c r="A81" s="3">
        <f t="shared" si="7"/>
        <v>69</v>
      </c>
      <c r="B81" s="3">
        <f t="shared" ca="1" si="8"/>
        <v>-2.0281249883615278</v>
      </c>
      <c r="C81" s="3">
        <f t="shared" ca="1" si="5"/>
        <v>21488.027399441333</v>
      </c>
      <c r="D81" s="3">
        <f t="shared" ca="1" si="6"/>
        <v>0</v>
      </c>
      <c r="E81" s="3">
        <f t="shared" ca="1" si="9"/>
        <v>258.6341224519785</v>
      </c>
    </row>
    <row r="82" spans="1:5" x14ac:dyDescent="0.35">
      <c r="A82" s="3">
        <f t="shared" si="7"/>
        <v>70</v>
      </c>
      <c r="B82" s="3">
        <f t="shared" ca="1" si="8"/>
        <v>0.94040560854981392</v>
      </c>
      <c r="C82" s="3">
        <f t="shared" ca="1" si="5"/>
        <v>23520.796232725585</v>
      </c>
      <c r="D82" s="3">
        <f t="shared" ca="1" si="6"/>
        <v>620.79623272558456</v>
      </c>
      <c r="E82" s="3">
        <f t="shared" ca="1" si="9"/>
        <v>-362.16211027360606</v>
      </c>
    </row>
    <row r="83" spans="1:5" x14ac:dyDescent="0.35">
      <c r="A83" s="3">
        <f t="shared" si="7"/>
        <v>71</v>
      </c>
      <c r="B83" s="3">
        <f t="shared" ca="1" si="8"/>
        <v>0.22529487707168683</v>
      </c>
      <c r="C83" s="3">
        <f t="shared" ca="1" si="5"/>
        <v>23014.1789827463</v>
      </c>
      <c r="D83" s="3">
        <f t="shared" ca="1" si="6"/>
        <v>114.17898274629988</v>
      </c>
      <c r="E83" s="3">
        <f t="shared" ca="1" si="9"/>
        <v>144.45513970567862</v>
      </c>
    </row>
    <row r="84" spans="1:5" x14ac:dyDescent="0.35">
      <c r="A84" s="3">
        <f t="shared" si="7"/>
        <v>72</v>
      </c>
      <c r="B84" s="3">
        <f t="shared" ca="1" si="8"/>
        <v>-0.64303457257649277</v>
      </c>
      <c r="C84" s="3">
        <f t="shared" ca="1" si="5"/>
        <v>22413.661475818884</v>
      </c>
      <c r="D84" s="3">
        <f t="shared" ca="1" si="6"/>
        <v>0</v>
      </c>
      <c r="E84" s="3">
        <f t="shared" ca="1" si="9"/>
        <v>258.6341224519785</v>
      </c>
    </row>
    <row r="85" spans="1:5" x14ac:dyDescent="0.35">
      <c r="A85" s="3">
        <f t="shared" si="7"/>
        <v>73</v>
      </c>
      <c r="B85" s="3">
        <f t="shared" ca="1" si="8"/>
        <v>-0.470172600400802</v>
      </c>
      <c r="C85" s="3">
        <f t="shared" ca="1" si="5"/>
        <v>22531.946583811492</v>
      </c>
      <c r="D85" s="3">
        <f t="shared" ca="1" si="6"/>
        <v>0</v>
      </c>
      <c r="E85" s="3">
        <f t="shared" ca="1" si="9"/>
        <v>258.6341224519785</v>
      </c>
    </row>
    <row r="86" spans="1:5" x14ac:dyDescent="0.35">
      <c r="A86" s="3">
        <f t="shared" si="7"/>
        <v>74</v>
      </c>
      <c r="B86" s="3">
        <f t="shared" ca="1" si="8"/>
        <v>0.58524355179885956</v>
      </c>
      <c r="C86" s="3">
        <f t="shared" ca="1" si="5"/>
        <v>23267.804264113085</v>
      </c>
      <c r="D86" s="3">
        <f t="shared" ca="1" si="6"/>
        <v>367.80426411308508</v>
      </c>
      <c r="E86" s="3">
        <f t="shared" ca="1" si="9"/>
        <v>-109.17014166110658</v>
      </c>
    </row>
    <row r="87" spans="1:5" x14ac:dyDescent="0.35">
      <c r="A87" s="3">
        <f t="shared" si="7"/>
        <v>75</v>
      </c>
      <c r="B87" s="3">
        <f t="shared" ca="1" si="8"/>
        <v>-0.95247505253768505</v>
      </c>
      <c r="C87" s="3">
        <f t="shared" ca="1" si="5"/>
        <v>22203.467683763873</v>
      </c>
      <c r="D87" s="3">
        <f t="shared" ca="1" si="6"/>
        <v>0</v>
      </c>
      <c r="E87" s="3">
        <f t="shared" ca="1" si="9"/>
        <v>258.6341224519785</v>
      </c>
    </row>
    <row r="88" spans="1:5" x14ac:dyDescent="0.35">
      <c r="A88" s="3">
        <f t="shared" si="7"/>
        <v>76</v>
      </c>
      <c r="B88" s="3">
        <f t="shared" ca="1" si="8"/>
        <v>-0.66380016605646508</v>
      </c>
      <c r="C88" s="3">
        <f t="shared" ca="1" si="5"/>
        <v>22399.493943641137</v>
      </c>
      <c r="D88" s="3">
        <f t="shared" ca="1" si="6"/>
        <v>0</v>
      </c>
      <c r="E88" s="3">
        <f t="shared" ca="1" si="9"/>
        <v>258.6341224519785</v>
      </c>
    </row>
    <row r="89" spans="1:5" x14ac:dyDescent="0.35">
      <c r="A89" s="3">
        <f t="shared" si="7"/>
        <v>77</v>
      </c>
      <c r="B89" s="3">
        <f t="shared" ca="1" si="8"/>
        <v>-0.91935389508798793</v>
      </c>
      <c r="C89" s="3">
        <f t="shared" ca="1" si="5"/>
        <v>22225.871379742959</v>
      </c>
      <c r="D89" s="3">
        <f t="shared" ca="1" si="6"/>
        <v>0</v>
      </c>
      <c r="E89" s="3">
        <f t="shared" ca="1" si="9"/>
        <v>258.6341224519785</v>
      </c>
    </row>
    <row r="90" spans="1:5" x14ac:dyDescent="0.35">
      <c r="A90" s="3">
        <f t="shared" si="7"/>
        <v>78</v>
      </c>
      <c r="B90" s="3">
        <f t="shared" ca="1" si="8"/>
        <v>0.71036073213357032</v>
      </c>
      <c r="C90" s="3">
        <f t="shared" ca="1" si="5"/>
        <v>23356.616790616961</v>
      </c>
      <c r="D90" s="3">
        <f t="shared" ca="1" si="6"/>
        <v>456.61679061696123</v>
      </c>
      <c r="E90" s="3">
        <f t="shared" ca="1" si="9"/>
        <v>-197.98266816498273</v>
      </c>
    </row>
    <row r="91" spans="1:5" x14ac:dyDescent="0.35">
      <c r="A91" s="3">
        <f t="shared" si="7"/>
        <v>79</v>
      </c>
      <c r="B91" s="3">
        <f t="shared" ca="1" si="8"/>
        <v>0.27326351473152238</v>
      </c>
      <c r="C91" s="3">
        <f t="shared" ca="1" si="5"/>
        <v>23047.818086788011</v>
      </c>
      <c r="D91" s="3">
        <f t="shared" ca="1" si="6"/>
        <v>147.81808678801099</v>
      </c>
      <c r="E91" s="3">
        <f t="shared" ca="1" si="9"/>
        <v>110.81603566396751</v>
      </c>
    </row>
    <row r="92" spans="1:5" x14ac:dyDescent="0.35">
      <c r="A92" s="3">
        <f t="shared" si="7"/>
        <v>80</v>
      </c>
      <c r="B92" s="3">
        <f t="shared" ca="1" si="8"/>
        <v>0.96665437260515119</v>
      </c>
      <c r="C92" s="3">
        <f t="shared" ca="1" si="5"/>
        <v>23539.602767898035</v>
      </c>
      <c r="D92" s="3">
        <f t="shared" ca="1" si="6"/>
        <v>639.60276789803538</v>
      </c>
      <c r="E92" s="3">
        <f t="shared" ca="1" si="9"/>
        <v>-380.96864544605688</v>
      </c>
    </row>
    <row r="93" spans="1:5" x14ac:dyDescent="0.35">
      <c r="A93" s="3">
        <f t="shared" si="7"/>
        <v>81</v>
      </c>
      <c r="B93" s="3">
        <f t="shared" ca="1" si="8"/>
        <v>0.60786369050479849</v>
      </c>
      <c r="C93" s="3">
        <f t="shared" ca="1" si="5"/>
        <v>23283.835779718338</v>
      </c>
      <c r="D93" s="3">
        <f t="shared" ca="1" si="6"/>
        <v>383.83577971833802</v>
      </c>
      <c r="E93" s="3">
        <f t="shared" ca="1" si="9"/>
        <v>-125.20165726635952</v>
      </c>
    </row>
    <row r="94" spans="1:5" x14ac:dyDescent="0.35">
      <c r="A94" s="3">
        <f t="shared" si="7"/>
        <v>82</v>
      </c>
      <c r="B94" s="3">
        <f t="shared" ca="1" si="8"/>
        <v>-0.95792675061609045</v>
      </c>
      <c r="C94" s="3">
        <f t="shared" ca="1" si="5"/>
        <v>22199.782230549772</v>
      </c>
      <c r="D94" s="3">
        <f t="shared" ca="1" si="6"/>
        <v>0</v>
      </c>
      <c r="E94" s="3">
        <f t="shared" ca="1" si="9"/>
        <v>258.6341224519785</v>
      </c>
    </row>
    <row r="95" spans="1:5" x14ac:dyDescent="0.35">
      <c r="A95" s="3">
        <f t="shared" si="7"/>
        <v>83</v>
      </c>
      <c r="B95" s="3">
        <f t="shared" ca="1" si="8"/>
        <v>2.068421082473344</v>
      </c>
      <c r="C95" s="3">
        <f t="shared" ca="1" si="5"/>
        <v>24342.700312060515</v>
      </c>
      <c r="D95" s="3">
        <f t="shared" ca="1" si="6"/>
        <v>1442.700312060515</v>
      </c>
      <c r="E95" s="3">
        <f t="shared" ca="1" si="9"/>
        <v>-1184.0661896085364</v>
      </c>
    </row>
    <row r="96" spans="1:5" x14ac:dyDescent="0.35">
      <c r="A96" s="3">
        <f t="shared" si="7"/>
        <v>84</v>
      </c>
      <c r="B96" s="3">
        <f t="shared" ca="1" si="8"/>
        <v>1.2026785043626678</v>
      </c>
      <c r="C96" s="3">
        <f t="shared" ca="1" si="5"/>
        <v>23709.384670045827</v>
      </c>
      <c r="D96" s="3">
        <f t="shared" ca="1" si="6"/>
        <v>809.38467004582708</v>
      </c>
      <c r="E96" s="3">
        <f t="shared" ca="1" si="9"/>
        <v>-550.75054759384852</v>
      </c>
    </row>
    <row r="97" spans="1:5" x14ac:dyDescent="0.35">
      <c r="A97" s="3">
        <f t="shared" si="7"/>
        <v>85</v>
      </c>
      <c r="B97" s="3">
        <f t="shared" ca="1" si="8"/>
        <v>-0.74470961748376507</v>
      </c>
      <c r="C97" s="3">
        <f t="shared" ca="1" si="5"/>
        <v>22344.378037707116</v>
      </c>
      <c r="D97" s="3">
        <f t="shared" ca="1" si="6"/>
        <v>0</v>
      </c>
      <c r="E97" s="3">
        <f t="shared" ca="1" si="9"/>
        <v>258.6341224519785</v>
      </c>
    </row>
    <row r="98" spans="1:5" x14ac:dyDescent="0.35">
      <c r="A98" s="3">
        <f t="shared" si="7"/>
        <v>86</v>
      </c>
      <c r="B98" s="3">
        <f t="shared" ca="1" si="8"/>
        <v>-0.44304945465260842</v>
      </c>
      <c r="C98" s="3">
        <f t="shared" ca="1" si="5"/>
        <v>22550.562845051671</v>
      </c>
      <c r="D98" s="3">
        <f t="shared" ca="1" si="6"/>
        <v>0</v>
      </c>
      <c r="E98" s="3">
        <f t="shared" ca="1" si="9"/>
        <v>258.6341224519785</v>
      </c>
    </row>
    <row r="99" spans="1:5" x14ac:dyDescent="0.35">
      <c r="A99" s="3">
        <f t="shared" si="7"/>
        <v>87</v>
      </c>
      <c r="B99" s="3">
        <f t="shared" ca="1" si="8"/>
        <v>-0.63040146949515241</v>
      </c>
      <c r="C99" s="3">
        <f t="shared" ca="1" si="5"/>
        <v>22422.284919379032</v>
      </c>
      <c r="D99" s="3">
        <f t="shared" ca="1" si="6"/>
        <v>0</v>
      </c>
      <c r="E99" s="3">
        <f t="shared" ca="1" si="9"/>
        <v>258.6341224519785</v>
      </c>
    </row>
    <row r="100" spans="1:5" x14ac:dyDescent="0.35">
      <c r="A100" s="3">
        <f t="shared" si="7"/>
        <v>88</v>
      </c>
      <c r="B100" s="3">
        <f t="shared" ca="1" si="8"/>
        <v>1.5020272035291975</v>
      </c>
      <c r="C100" s="3">
        <f t="shared" ca="1" si="5"/>
        <v>23926.48114974226</v>
      </c>
      <c r="D100" s="3">
        <f t="shared" ca="1" si="6"/>
        <v>1026.4811497422597</v>
      </c>
      <c r="E100" s="3">
        <f t="shared" ca="1" si="9"/>
        <v>-767.84702729028118</v>
      </c>
    </row>
    <row r="101" spans="1:5" x14ac:dyDescent="0.35">
      <c r="A101" s="3">
        <f t="shared" si="7"/>
        <v>89</v>
      </c>
      <c r="B101" s="3">
        <f t="shared" ca="1" si="8"/>
        <v>-1.4477055968102492</v>
      </c>
      <c r="C101" s="3">
        <f t="shared" ca="1" si="5"/>
        <v>21871.1662182195</v>
      </c>
      <c r="D101" s="3">
        <f t="shared" ca="1" si="6"/>
        <v>0</v>
      </c>
      <c r="E101" s="3">
        <f t="shared" ca="1" si="9"/>
        <v>258.6341224519785</v>
      </c>
    </row>
    <row r="102" spans="1:5" x14ac:dyDescent="0.35">
      <c r="A102" s="3">
        <f t="shared" si="7"/>
        <v>90</v>
      </c>
      <c r="B102" s="3">
        <f t="shared" ca="1" si="8"/>
        <v>9.7254107541115381E-2</v>
      </c>
      <c r="C102" s="3">
        <f t="shared" ca="1" si="5"/>
        <v>22924.627705436211</v>
      </c>
      <c r="D102" s="3">
        <f t="shared" ca="1" si="6"/>
        <v>24.627705436210817</v>
      </c>
      <c r="E102" s="3">
        <f t="shared" ca="1" si="9"/>
        <v>234.00641701576768</v>
      </c>
    </row>
    <row r="103" spans="1:5" x14ac:dyDescent="0.35">
      <c r="A103" s="3">
        <f t="shared" si="7"/>
        <v>91</v>
      </c>
      <c r="B103" s="3">
        <f t="shared" ca="1" si="8"/>
        <v>-0.84954014717758042</v>
      </c>
      <c r="C103" s="3">
        <f t="shared" ca="1" si="5"/>
        <v>22273.168617868083</v>
      </c>
      <c r="D103" s="3">
        <f t="shared" ca="1" si="6"/>
        <v>0</v>
      </c>
      <c r="E103" s="3">
        <f t="shared" ca="1" si="9"/>
        <v>258.6341224519785</v>
      </c>
    </row>
    <row r="104" spans="1:5" x14ac:dyDescent="0.35">
      <c r="A104" s="3">
        <f t="shared" si="7"/>
        <v>92</v>
      </c>
      <c r="B104" s="3">
        <f t="shared" ca="1" si="8"/>
        <v>-4.9579460948532536E-2</v>
      </c>
      <c r="C104" s="3">
        <f t="shared" ca="1" si="5"/>
        <v>22822.361651666361</v>
      </c>
      <c r="D104" s="3">
        <f t="shared" ca="1" si="6"/>
        <v>0</v>
      </c>
      <c r="E104" s="3">
        <f t="shared" ca="1" si="9"/>
        <v>258.6341224519785</v>
      </c>
    </row>
    <row r="105" spans="1:5" x14ac:dyDescent="0.35">
      <c r="A105" s="3">
        <f t="shared" si="7"/>
        <v>93</v>
      </c>
      <c r="B105" s="3">
        <f t="shared" ca="1" si="8"/>
        <v>-0.43860507769988011</v>
      </c>
      <c r="C105" s="3">
        <f t="shared" ca="1" si="5"/>
        <v>22553.614757033683</v>
      </c>
      <c r="D105" s="3">
        <f t="shared" ca="1" si="6"/>
        <v>0</v>
      </c>
      <c r="E105" s="3">
        <f t="shared" ca="1" si="9"/>
        <v>258.6341224519785</v>
      </c>
    </row>
    <row r="106" spans="1:5" x14ac:dyDescent="0.35">
      <c r="A106" s="3">
        <f t="shared" si="7"/>
        <v>94</v>
      </c>
      <c r="B106" s="3">
        <f t="shared" ca="1" si="8"/>
        <v>0.29183749729036845</v>
      </c>
      <c r="C106" s="3">
        <f t="shared" ca="1" si="5"/>
        <v>23060.856718301664</v>
      </c>
      <c r="D106" s="3">
        <f t="shared" ca="1" si="6"/>
        <v>160.85671830166393</v>
      </c>
      <c r="E106" s="3">
        <f t="shared" ca="1" si="9"/>
        <v>97.777404150314567</v>
      </c>
    </row>
    <row r="107" spans="1:5" x14ac:dyDescent="0.35">
      <c r="A107" s="3">
        <f t="shared" si="7"/>
        <v>95</v>
      </c>
      <c r="B107" s="3">
        <f t="shared" ca="1" si="8"/>
        <v>0.57013233650715334</v>
      </c>
      <c r="C107" s="3">
        <f t="shared" ca="1" si="5"/>
        <v>23257.100679921739</v>
      </c>
      <c r="D107" s="3">
        <f t="shared" ca="1" si="6"/>
        <v>357.10067992173936</v>
      </c>
      <c r="E107" s="3">
        <f t="shared" ca="1" si="9"/>
        <v>-98.466557469760858</v>
      </c>
    </row>
    <row r="108" spans="1:5" x14ac:dyDescent="0.35">
      <c r="A108" s="3">
        <f t="shared" si="7"/>
        <v>96</v>
      </c>
      <c r="B108" s="3">
        <f t="shared" ca="1" si="8"/>
        <v>-0.86918416949310806</v>
      </c>
      <c r="C108" s="3">
        <f t="shared" ca="1" si="5"/>
        <v>22259.850069557913</v>
      </c>
      <c r="D108" s="3">
        <f t="shared" ca="1" si="6"/>
        <v>0</v>
      </c>
      <c r="E108" s="3">
        <f t="shared" ca="1" si="9"/>
        <v>258.6341224519785</v>
      </c>
    </row>
    <row r="109" spans="1:5" x14ac:dyDescent="0.35">
      <c r="A109" s="3">
        <f t="shared" si="7"/>
        <v>97</v>
      </c>
      <c r="B109" s="3">
        <f t="shared" ca="1" si="8"/>
        <v>0.82130324483966088</v>
      </c>
      <c r="C109" s="3">
        <f t="shared" ca="1" si="5"/>
        <v>23435.651166803011</v>
      </c>
      <c r="D109" s="3">
        <f t="shared" ca="1" si="6"/>
        <v>535.65116680301071</v>
      </c>
      <c r="E109" s="3">
        <f t="shared" ca="1" si="9"/>
        <v>-277.01704435103221</v>
      </c>
    </row>
    <row r="110" spans="1:5" x14ac:dyDescent="0.35">
      <c r="A110" s="3">
        <f t="shared" si="7"/>
        <v>98</v>
      </c>
      <c r="B110" s="3">
        <f t="shared" ca="1" si="8"/>
        <v>-0.47454506443733424</v>
      </c>
      <c r="C110" s="3">
        <f t="shared" ca="1" si="5"/>
        <v>22528.946935123207</v>
      </c>
      <c r="D110" s="3">
        <f t="shared" ca="1" si="6"/>
        <v>0</v>
      </c>
      <c r="E110" s="3">
        <f t="shared" ca="1" si="9"/>
        <v>258.6341224519785</v>
      </c>
    </row>
    <row r="111" spans="1:5" x14ac:dyDescent="0.35">
      <c r="A111" s="3">
        <f t="shared" si="7"/>
        <v>99</v>
      </c>
      <c r="B111" s="3">
        <f t="shared" ca="1" si="8"/>
        <v>0.85748091210589295</v>
      </c>
      <c r="C111" s="3">
        <f t="shared" ca="1" si="5"/>
        <v>23461.481568303308</v>
      </c>
      <c r="D111" s="3">
        <f t="shared" ca="1" si="6"/>
        <v>561.48156830330845</v>
      </c>
      <c r="E111" s="3">
        <f t="shared" ca="1" si="9"/>
        <v>-302.84744585132995</v>
      </c>
    </row>
    <row r="112" spans="1:5" x14ac:dyDescent="0.35">
      <c r="A112" s="3">
        <f t="shared" si="7"/>
        <v>100</v>
      </c>
      <c r="B112" s="3">
        <f t="shared" ca="1" si="8"/>
        <v>-0.70542079102551414</v>
      </c>
      <c r="C112" s="3">
        <f t="shared" ca="1" si="5"/>
        <v>22371.124815739779</v>
      </c>
      <c r="D112" s="3">
        <f t="shared" ca="1" si="6"/>
        <v>0</v>
      </c>
      <c r="E112" s="3">
        <f t="shared" ca="1" si="9"/>
        <v>258.6341224519785</v>
      </c>
    </row>
    <row r="113" spans="1:5" x14ac:dyDescent="0.35">
      <c r="A113" s="3">
        <f t="shared" si="7"/>
        <v>101</v>
      </c>
      <c r="B113" s="3">
        <f t="shared" ca="1" si="8"/>
        <v>0.94471713952711733</v>
      </c>
      <c r="C113" s="3">
        <f t="shared" ca="1" si="5"/>
        <v>23523.884297371635</v>
      </c>
      <c r="D113" s="3">
        <f t="shared" ca="1" si="6"/>
        <v>623.8842973716346</v>
      </c>
      <c r="E113" s="3">
        <f t="shared" ca="1" si="9"/>
        <v>-365.2501749196561</v>
      </c>
    </row>
    <row r="114" spans="1:5" x14ac:dyDescent="0.35">
      <c r="A114" s="3">
        <f t="shared" si="7"/>
        <v>102</v>
      </c>
      <c r="B114" s="3">
        <f t="shared" ca="1" si="8"/>
        <v>1.292867555819593</v>
      </c>
      <c r="C114" s="3">
        <f t="shared" ca="1" si="5"/>
        <v>23774.584266567137</v>
      </c>
      <c r="D114" s="3">
        <f t="shared" ca="1" si="6"/>
        <v>874.58426656713709</v>
      </c>
      <c r="E114" s="3">
        <f t="shared" ca="1" si="9"/>
        <v>-615.95014411515854</v>
      </c>
    </row>
    <row r="115" spans="1:5" x14ac:dyDescent="0.35">
      <c r="A115" s="3">
        <f t="shared" si="7"/>
        <v>103</v>
      </c>
      <c r="B115" s="3">
        <f t="shared" ca="1" si="8"/>
        <v>4.8901751557284351E-2</v>
      </c>
      <c r="C115" s="3">
        <f t="shared" ca="1" si="5"/>
        <v>22890.900946127756</v>
      </c>
      <c r="D115" s="3">
        <f t="shared" ca="1" si="6"/>
        <v>0</v>
      </c>
      <c r="E115" s="3">
        <f t="shared" ca="1" si="9"/>
        <v>258.6341224519785</v>
      </c>
    </row>
    <row r="116" spans="1:5" x14ac:dyDescent="0.35">
      <c r="A116" s="3">
        <f t="shared" si="7"/>
        <v>104</v>
      </c>
      <c r="B116" s="3">
        <f t="shared" ca="1" si="8"/>
        <v>-9.5233742637681335E-2</v>
      </c>
      <c r="C116" s="3">
        <f t="shared" ca="1" si="5"/>
        <v>22790.657611162354</v>
      </c>
      <c r="D116" s="3">
        <f t="shared" ca="1" si="6"/>
        <v>0</v>
      </c>
      <c r="E116" s="3">
        <f t="shared" ca="1" si="9"/>
        <v>258.6341224519785</v>
      </c>
    </row>
    <row r="117" spans="1:5" x14ac:dyDescent="0.35">
      <c r="A117" s="3">
        <f t="shared" si="7"/>
        <v>105</v>
      </c>
      <c r="B117" s="3">
        <f t="shared" ca="1" si="8"/>
        <v>-1.2714038810432169</v>
      </c>
      <c r="C117" s="3">
        <f t="shared" ca="1" si="5"/>
        <v>21988.891311288753</v>
      </c>
      <c r="D117" s="3">
        <f t="shared" ca="1" si="6"/>
        <v>0</v>
      </c>
      <c r="E117" s="3">
        <f t="shared" ca="1" si="9"/>
        <v>258.6341224519785</v>
      </c>
    </row>
    <row r="118" spans="1:5" x14ac:dyDescent="0.35">
      <c r="A118" s="3">
        <f t="shared" si="7"/>
        <v>106</v>
      </c>
      <c r="B118" s="3">
        <f t="shared" ca="1" si="8"/>
        <v>1.4136064767049994</v>
      </c>
      <c r="C118" s="3">
        <f t="shared" ca="1" si="5"/>
        <v>23862.149786203026</v>
      </c>
      <c r="D118" s="3">
        <f t="shared" ca="1" si="6"/>
        <v>962.14978620302645</v>
      </c>
      <c r="E118" s="3">
        <f t="shared" ca="1" si="9"/>
        <v>-703.5156637510479</v>
      </c>
    </row>
    <row r="119" spans="1:5" x14ac:dyDescent="0.35">
      <c r="A119" s="3">
        <f t="shared" si="7"/>
        <v>107</v>
      </c>
      <c r="B119" s="3">
        <f t="shared" ca="1" si="8"/>
        <v>-1.5473176462426923</v>
      </c>
      <c r="C119" s="3">
        <f t="shared" ca="1" si="5"/>
        <v>21804.929363785657</v>
      </c>
      <c r="D119" s="3">
        <f t="shared" ca="1" si="6"/>
        <v>0</v>
      </c>
      <c r="E119" s="3">
        <f t="shared" ca="1" si="9"/>
        <v>258.6341224519785</v>
      </c>
    </row>
    <row r="120" spans="1:5" x14ac:dyDescent="0.35">
      <c r="A120" s="3">
        <f t="shared" si="7"/>
        <v>108</v>
      </c>
      <c r="B120" s="3">
        <f t="shared" ca="1" si="8"/>
        <v>-1.0687280346314667</v>
      </c>
      <c r="C120" s="3">
        <f t="shared" ca="1" si="5"/>
        <v>22125.010841692329</v>
      </c>
      <c r="D120" s="3">
        <f t="shared" ca="1" si="6"/>
        <v>0</v>
      </c>
      <c r="E120" s="3">
        <f t="shared" ca="1" si="9"/>
        <v>258.6341224519785</v>
      </c>
    </row>
    <row r="121" spans="1:5" x14ac:dyDescent="0.35">
      <c r="A121" s="3">
        <f t="shared" si="7"/>
        <v>109</v>
      </c>
      <c r="B121" s="3">
        <f t="shared" ca="1" si="8"/>
        <v>0.97074913296787402</v>
      </c>
      <c r="C121" s="3">
        <f t="shared" ca="1" si="5"/>
        <v>23542.537909379917</v>
      </c>
      <c r="D121" s="3">
        <f t="shared" ca="1" si="6"/>
        <v>642.53790937991653</v>
      </c>
      <c r="E121" s="3">
        <f t="shared" ca="1" si="9"/>
        <v>-383.90378692793803</v>
      </c>
    </row>
    <row r="122" spans="1:5" x14ac:dyDescent="0.35">
      <c r="A122" s="3">
        <f t="shared" si="7"/>
        <v>110</v>
      </c>
      <c r="B122" s="3">
        <f t="shared" ca="1" si="8"/>
        <v>1.2660283042432772</v>
      </c>
      <c r="C122" s="3">
        <f t="shared" ca="1" si="5"/>
        <v>23755.162880096948</v>
      </c>
      <c r="D122" s="3">
        <f t="shared" ca="1" si="6"/>
        <v>855.16288009694836</v>
      </c>
      <c r="E122" s="3">
        <f t="shared" ca="1" si="9"/>
        <v>-596.5287576449698</v>
      </c>
    </row>
    <row r="123" spans="1:5" x14ac:dyDescent="0.35">
      <c r="A123" s="3">
        <f t="shared" si="7"/>
        <v>111</v>
      </c>
      <c r="B123" s="3">
        <f t="shared" ca="1" si="8"/>
        <v>-4.0891820055656836E-2</v>
      </c>
      <c r="C123" s="3">
        <f t="shared" ca="1" si="5"/>
        <v>22828.399667291626</v>
      </c>
      <c r="D123" s="3">
        <f t="shared" ca="1" si="6"/>
        <v>0</v>
      </c>
      <c r="E123" s="3">
        <f t="shared" ca="1" si="9"/>
        <v>258.6341224519785</v>
      </c>
    </row>
    <row r="124" spans="1:5" x14ac:dyDescent="0.35">
      <c r="A124" s="3">
        <f t="shared" si="7"/>
        <v>112</v>
      </c>
      <c r="B124" s="3">
        <f t="shared" ca="1" si="8"/>
        <v>-0.79595868674220582</v>
      </c>
      <c r="C124" s="3">
        <f t="shared" ca="1" si="5"/>
        <v>22309.537103883809</v>
      </c>
      <c r="D124" s="3">
        <f t="shared" ca="1" si="6"/>
        <v>0</v>
      </c>
      <c r="E124" s="3">
        <f t="shared" ca="1" si="9"/>
        <v>258.6341224519785</v>
      </c>
    </row>
    <row r="125" spans="1:5" x14ac:dyDescent="0.35">
      <c r="A125" s="3">
        <f t="shared" si="7"/>
        <v>113</v>
      </c>
      <c r="B125" s="3">
        <f t="shared" ca="1" si="8"/>
        <v>0.75909473236106983</v>
      </c>
      <c r="C125" s="3">
        <f t="shared" ca="1" si="5"/>
        <v>23391.301543729896</v>
      </c>
      <c r="D125" s="3">
        <f t="shared" ca="1" si="6"/>
        <v>491.30154372989637</v>
      </c>
      <c r="E125" s="3">
        <f t="shared" ca="1" si="9"/>
        <v>-232.66742127791787</v>
      </c>
    </row>
    <row r="126" spans="1:5" x14ac:dyDescent="0.35">
      <c r="A126" s="3">
        <f t="shared" si="7"/>
        <v>114</v>
      </c>
      <c r="B126" s="3">
        <f t="shared" ca="1" si="8"/>
        <v>-4.8669249637070727E-2</v>
      </c>
      <c r="C126" s="3">
        <f t="shared" ca="1" si="5"/>
        <v>22822.99418464709</v>
      </c>
      <c r="D126" s="3">
        <f t="shared" ca="1" si="6"/>
        <v>0</v>
      </c>
      <c r="E126" s="3">
        <f t="shared" ca="1" si="9"/>
        <v>258.6341224519785</v>
      </c>
    </row>
    <row r="127" spans="1:5" x14ac:dyDescent="0.35">
      <c r="A127" s="3">
        <f t="shared" si="7"/>
        <v>115</v>
      </c>
      <c r="B127" s="3">
        <f t="shared" ca="1" si="8"/>
        <v>0.30833415551485738</v>
      </c>
      <c r="C127" s="3">
        <f t="shared" ca="1" si="5"/>
        <v>23072.443286945072</v>
      </c>
      <c r="D127" s="3">
        <f t="shared" ca="1" si="6"/>
        <v>172.44328694507203</v>
      </c>
      <c r="E127" s="3">
        <f t="shared" ca="1" si="9"/>
        <v>86.190835506906467</v>
      </c>
    </row>
    <row r="128" spans="1:5" x14ac:dyDescent="0.35">
      <c r="A128" s="3">
        <f t="shared" si="7"/>
        <v>116</v>
      </c>
      <c r="B128" s="3">
        <f t="shared" ca="1" si="8"/>
        <v>0.24388814407770182</v>
      </c>
      <c r="C128" s="3">
        <f t="shared" ca="1" si="5"/>
        <v>23027.212105351631</v>
      </c>
      <c r="D128" s="3">
        <f t="shared" ca="1" si="6"/>
        <v>127.21210535163118</v>
      </c>
      <c r="E128" s="3">
        <f t="shared" ca="1" si="9"/>
        <v>131.42201710034732</v>
      </c>
    </row>
    <row r="129" spans="1:5" x14ac:dyDescent="0.35">
      <c r="A129" s="3">
        <f t="shared" si="7"/>
        <v>117</v>
      </c>
      <c r="B129" s="3">
        <f t="shared" ca="1" si="8"/>
        <v>-0.27073558596086861</v>
      </c>
      <c r="C129" s="3">
        <f t="shared" ca="1" si="5"/>
        <v>22669.19209670744</v>
      </c>
      <c r="D129" s="3">
        <f t="shared" ca="1" si="6"/>
        <v>0</v>
      </c>
      <c r="E129" s="3">
        <f t="shared" ca="1" si="9"/>
        <v>258.6341224519785</v>
      </c>
    </row>
    <row r="130" spans="1:5" x14ac:dyDescent="0.35">
      <c r="A130" s="3">
        <f t="shared" si="7"/>
        <v>118</v>
      </c>
      <c r="B130" s="3">
        <f t="shared" ca="1" si="8"/>
        <v>-0.81717701988869251</v>
      </c>
      <c r="C130" s="3">
        <f t="shared" ca="1" si="5"/>
        <v>22295.128036188777</v>
      </c>
      <c r="D130" s="3">
        <f t="shared" ca="1" si="6"/>
        <v>0</v>
      </c>
      <c r="E130" s="3">
        <f t="shared" ca="1" si="9"/>
        <v>258.6341224519785</v>
      </c>
    </row>
    <row r="131" spans="1:5" x14ac:dyDescent="0.35">
      <c r="A131" s="3">
        <f t="shared" si="7"/>
        <v>119</v>
      </c>
      <c r="B131" s="3">
        <f t="shared" ca="1" si="8"/>
        <v>-0.27318245039342803</v>
      </c>
      <c r="C131" s="3">
        <f t="shared" ca="1" si="5"/>
        <v>22667.503196000122</v>
      </c>
      <c r="D131" s="3">
        <f t="shared" ca="1" si="6"/>
        <v>0</v>
      </c>
      <c r="E131" s="3">
        <f t="shared" ca="1" si="9"/>
        <v>258.6341224519785</v>
      </c>
    </row>
    <row r="132" spans="1:5" x14ac:dyDescent="0.35">
      <c r="A132" s="3">
        <f t="shared" si="7"/>
        <v>120</v>
      </c>
      <c r="B132" s="3">
        <f t="shared" ca="1" si="8"/>
        <v>-1.0374558867595214</v>
      </c>
      <c r="C132" s="3">
        <f t="shared" ca="1" si="5"/>
        <v>22146.0884987588</v>
      </c>
      <c r="D132" s="3">
        <f t="shared" ca="1" si="6"/>
        <v>0</v>
      </c>
      <c r="E132" s="3">
        <f t="shared" ca="1" si="9"/>
        <v>258.6341224519785</v>
      </c>
    </row>
    <row r="133" spans="1:5" x14ac:dyDescent="0.35">
      <c r="A133" s="3">
        <f t="shared" si="7"/>
        <v>121</v>
      </c>
      <c r="B133" s="3">
        <f t="shared" ca="1" si="8"/>
        <v>-0.21884980973190993</v>
      </c>
      <c r="C133" s="3">
        <f t="shared" ca="1" si="5"/>
        <v>22705.034887453454</v>
      </c>
      <c r="D133" s="3">
        <f t="shared" ca="1" si="6"/>
        <v>0</v>
      </c>
      <c r="E133" s="3">
        <f t="shared" ca="1" si="9"/>
        <v>258.6341224519785</v>
      </c>
    </row>
    <row r="134" spans="1:5" x14ac:dyDescent="0.35">
      <c r="A134" s="3">
        <f t="shared" si="7"/>
        <v>122</v>
      </c>
      <c r="B134" s="3">
        <f t="shared" ca="1" si="8"/>
        <v>-0.13754011747402783</v>
      </c>
      <c r="C134" s="3">
        <f t="shared" ca="1" si="5"/>
        <v>22761.317799763259</v>
      </c>
      <c r="D134" s="3">
        <f t="shared" ca="1" si="6"/>
        <v>0</v>
      </c>
      <c r="E134" s="3">
        <f t="shared" ca="1" si="9"/>
        <v>258.6341224519785</v>
      </c>
    </row>
    <row r="135" spans="1:5" x14ac:dyDescent="0.35">
      <c r="A135" s="3">
        <f t="shared" si="7"/>
        <v>123</v>
      </c>
      <c r="B135" s="3">
        <f t="shared" ca="1" si="8"/>
        <v>-0.50613996427613783</v>
      </c>
      <c r="C135" s="3">
        <f t="shared" ca="1" si="5"/>
        <v>22507.283698997071</v>
      </c>
      <c r="D135" s="3">
        <f t="shared" ca="1" si="6"/>
        <v>0</v>
      </c>
      <c r="E135" s="3">
        <f t="shared" ca="1" si="9"/>
        <v>258.6341224519785</v>
      </c>
    </row>
    <row r="136" spans="1:5" x14ac:dyDescent="0.35">
      <c r="A136" s="3">
        <f t="shared" si="7"/>
        <v>124</v>
      </c>
      <c r="B136" s="3">
        <f t="shared" ca="1" si="8"/>
        <v>0.6059362561846755</v>
      </c>
      <c r="C136" s="3">
        <f t="shared" ca="1" si="5"/>
        <v>23282.469323514972</v>
      </c>
      <c r="D136" s="3">
        <f t="shared" ca="1" si="6"/>
        <v>382.46932351497162</v>
      </c>
      <c r="E136" s="3">
        <f t="shared" ca="1" si="9"/>
        <v>-123.83520106299312</v>
      </c>
    </row>
    <row r="137" spans="1:5" x14ac:dyDescent="0.35">
      <c r="A137" s="3">
        <f t="shared" si="7"/>
        <v>125</v>
      </c>
      <c r="B137" s="3">
        <f t="shared" ca="1" si="8"/>
        <v>0.85769465524844057</v>
      </c>
      <c r="C137" s="3">
        <f t="shared" ca="1" si="5"/>
        <v>23461.634262799242</v>
      </c>
      <c r="D137" s="3">
        <f t="shared" ca="1" si="6"/>
        <v>561.6342627992417</v>
      </c>
      <c r="E137" s="3">
        <f t="shared" ca="1" si="9"/>
        <v>-303.0001403472632</v>
      </c>
    </row>
    <row r="138" spans="1:5" x14ac:dyDescent="0.35">
      <c r="A138" s="3">
        <f t="shared" si="7"/>
        <v>126</v>
      </c>
      <c r="B138" s="3">
        <f t="shared" ca="1" si="8"/>
        <v>1.5606218068417691E-2</v>
      </c>
      <c r="C138" s="3">
        <f t="shared" ca="1" si="5"/>
        <v>22867.705481308843</v>
      </c>
      <c r="D138" s="3">
        <f t="shared" ca="1" si="6"/>
        <v>0</v>
      </c>
      <c r="E138" s="3">
        <f t="shared" ca="1" si="9"/>
        <v>258.6341224519785</v>
      </c>
    </row>
    <row r="139" spans="1:5" x14ac:dyDescent="0.35">
      <c r="A139" s="3">
        <f t="shared" si="7"/>
        <v>127</v>
      </c>
      <c r="B139" s="3">
        <f t="shared" ca="1" si="8"/>
        <v>1.7810509659766425</v>
      </c>
      <c r="C139" s="3">
        <f t="shared" ca="1" si="5"/>
        <v>24130.627002331064</v>
      </c>
      <c r="D139" s="3">
        <f t="shared" ca="1" si="6"/>
        <v>1230.6270023310644</v>
      </c>
      <c r="E139" s="3">
        <f t="shared" ca="1" si="9"/>
        <v>-971.99287987908588</v>
      </c>
    </row>
    <row r="140" spans="1:5" x14ac:dyDescent="0.35">
      <c r="A140" s="3">
        <f t="shared" si="7"/>
        <v>128</v>
      </c>
      <c r="B140" s="3">
        <f t="shared" ca="1" si="8"/>
        <v>0.22067651733689389</v>
      </c>
      <c r="C140" s="3">
        <f t="shared" ca="1" si="5"/>
        <v>23010.942844593232</v>
      </c>
      <c r="D140" s="3">
        <f t="shared" ca="1" si="6"/>
        <v>110.94284459323171</v>
      </c>
      <c r="E140" s="3">
        <f t="shared" ca="1" si="9"/>
        <v>147.69127785874679</v>
      </c>
    </row>
    <row r="141" spans="1:5" x14ac:dyDescent="0.35">
      <c r="A141" s="3">
        <f t="shared" si="7"/>
        <v>129</v>
      </c>
      <c r="B141" s="3">
        <f t="shared" ca="1" si="8"/>
        <v>-0.18183620944281403</v>
      </c>
      <c r="C141" s="3">
        <f t="shared" ca="1" si="5"/>
        <v>22730.638580031547</v>
      </c>
      <c r="D141" s="3">
        <f t="shared" ca="1" si="6"/>
        <v>0</v>
      </c>
      <c r="E141" s="3">
        <f t="shared" ca="1" si="9"/>
        <v>258.6341224519785</v>
      </c>
    </row>
    <row r="142" spans="1:5" x14ac:dyDescent="0.35">
      <c r="A142" s="3">
        <f t="shared" si="7"/>
        <v>130</v>
      </c>
      <c r="B142" s="3">
        <f t="shared" ca="1" si="8"/>
        <v>0.652249654459086</v>
      </c>
      <c r="C142" s="3">
        <f t="shared" ref="C142:C205" ca="1" si="10">B$1*EXP(B$9*B$5 + $B$10*B142)</f>
        <v>23315.325444620888</v>
      </c>
      <c r="D142" s="3">
        <f t="shared" ref="D142:D205" ca="1" si="11">MAX(C142 - B$2, 0)</f>
        <v>415.32544462088845</v>
      </c>
      <c r="E142" s="3">
        <f t="shared" ca="1" si="9"/>
        <v>-156.69132216890995</v>
      </c>
    </row>
    <row r="143" spans="1:5" x14ac:dyDescent="0.35">
      <c r="A143" s="3">
        <f t="shared" ref="A143:A206" si="12">A142+1</f>
        <v>131</v>
      </c>
      <c r="B143" s="3">
        <f t="shared" ref="B143:B206" ca="1" si="13">_xlfn.NORM.S.INV(RAND())</f>
        <v>-0.31240849858181169</v>
      </c>
      <c r="C143" s="3">
        <f t="shared" ca="1" si="10"/>
        <v>22640.445347920027</v>
      </c>
      <c r="D143" s="3">
        <f t="shared" ca="1" si="11"/>
        <v>0</v>
      </c>
      <c r="E143" s="3">
        <f t="shared" ref="E143:E206" ca="1" si="14">$D$5014-D143</f>
        <v>258.6341224519785</v>
      </c>
    </row>
    <row r="144" spans="1:5" x14ac:dyDescent="0.35">
      <c r="A144" s="3">
        <f t="shared" si="12"/>
        <v>132</v>
      </c>
      <c r="B144" s="3">
        <f t="shared" ca="1" si="13"/>
        <v>0.19641894607276345</v>
      </c>
      <c r="C144" s="3">
        <f t="shared" ca="1" si="10"/>
        <v>22993.95275397598</v>
      </c>
      <c r="D144" s="3">
        <f t="shared" ca="1" si="11"/>
        <v>93.952753975980158</v>
      </c>
      <c r="E144" s="3">
        <f t="shared" ca="1" si="14"/>
        <v>164.68136847599834</v>
      </c>
    </row>
    <row r="145" spans="1:5" x14ac:dyDescent="0.35">
      <c r="A145" s="3">
        <f t="shared" si="12"/>
        <v>133</v>
      </c>
      <c r="B145" s="3">
        <f t="shared" ca="1" si="13"/>
        <v>1.8820277692759488</v>
      </c>
      <c r="C145" s="3">
        <f t="shared" ca="1" si="10"/>
        <v>24204.934458309261</v>
      </c>
      <c r="D145" s="3">
        <f t="shared" ca="1" si="11"/>
        <v>1304.9344583092607</v>
      </c>
      <c r="E145" s="3">
        <f t="shared" ca="1" si="14"/>
        <v>-1046.3003358572821</v>
      </c>
    </row>
    <row r="146" spans="1:5" x14ac:dyDescent="0.35">
      <c r="A146" s="3">
        <f t="shared" si="12"/>
        <v>134</v>
      </c>
      <c r="B146" s="3">
        <f t="shared" ca="1" si="13"/>
        <v>2.3968226697613684</v>
      </c>
      <c r="C146" s="3">
        <f t="shared" ca="1" si="10"/>
        <v>24587.336964306709</v>
      </c>
      <c r="D146" s="3">
        <f t="shared" ca="1" si="11"/>
        <v>1687.336964306709</v>
      </c>
      <c r="E146" s="3">
        <f t="shared" ca="1" si="14"/>
        <v>-1428.7028418547304</v>
      </c>
    </row>
    <row r="147" spans="1:5" x14ac:dyDescent="0.35">
      <c r="A147" s="3">
        <f t="shared" si="12"/>
        <v>135</v>
      </c>
      <c r="B147" s="3">
        <f t="shared" ca="1" si="13"/>
        <v>1.1685045399060883</v>
      </c>
      <c r="C147" s="3">
        <f t="shared" ca="1" si="10"/>
        <v>23684.726317641638</v>
      </c>
      <c r="D147" s="3">
        <f t="shared" ca="1" si="11"/>
        <v>784.72631764163816</v>
      </c>
      <c r="E147" s="3">
        <f t="shared" ca="1" si="14"/>
        <v>-526.09219518965961</v>
      </c>
    </row>
    <row r="148" spans="1:5" x14ac:dyDescent="0.35">
      <c r="A148" s="3">
        <f t="shared" si="12"/>
        <v>136</v>
      </c>
      <c r="B148" s="3">
        <f t="shared" ca="1" si="13"/>
        <v>-0.16881678658731861</v>
      </c>
      <c r="C148" s="3">
        <f t="shared" ca="1" si="10"/>
        <v>22739.651464434275</v>
      </c>
      <c r="D148" s="3">
        <f t="shared" ca="1" si="11"/>
        <v>0</v>
      </c>
      <c r="E148" s="3">
        <f t="shared" ca="1" si="14"/>
        <v>258.6341224519785</v>
      </c>
    </row>
    <row r="149" spans="1:5" x14ac:dyDescent="0.35">
      <c r="A149" s="3">
        <f t="shared" si="12"/>
        <v>137</v>
      </c>
      <c r="B149" s="3">
        <f t="shared" ca="1" si="13"/>
        <v>0.23078656138269033</v>
      </c>
      <c r="C149" s="3">
        <f t="shared" ca="1" si="10"/>
        <v>23018.027661891821</v>
      </c>
      <c r="D149" s="3">
        <f t="shared" ca="1" si="11"/>
        <v>118.02766189182148</v>
      </c>
      <c r="E149" s="3">
        <f t="shared" ca="1" si="14"/>
        <v>140.60646056015702</v>
      </c>
    </row>
    <row r="150" spans="1:5" x14ac:dyDescent="0.35">
      <c r="A150" s="3">
        <f t="shared" si="12"/>
        <v>138</v>
      </c>
      <c r="B150" s="3">
        <f t="shared" ca="1" si="13"/>
        <v>-0.33199536787401324</v>
      </c>
      <c r="C150" s="3">
        <f t="shared" ca="1" si="10"/>
        <v>22626.946558107393</v>
      </c>
      <c r="D150" s="3">
        <f t="shared" ca="1" si="11"/>
        <v>0</v>
      </c>
      <c r="E150" s="3">
        <f t="shared" ca="1" si="14"/>
        <v>258.6341224519785</v>
      </c>
    </row>
    <row r="151" spans="1:5" x14ac:dyDescent="0.35">
      <c r="A151" s="3">
        <f t="shared" si="12"/>
        <v>139</v>
      </c>
      <c r="B151" s="3">
        <f t="shared" ca="1" si="13"/>
        <v>1.3512030054334558</v>
      </c>
      <c r="C151" s="3">
        <f t="shared" ca="1" si="10"/>
        <v>23816.851672370838</v>
      </c>
      <c r="D151" s="3">
        <f t="shared" ca="1" si="11"/>
        <v>916.85167237083806</v>
      </c>
      <c r="E151" s="3">
        <f t="shared" ca="1" si="14"/>
        <v>-658.2175499188595</v>
      </c>
    </row>
    <row r="152" spans="1:5" x14ac:dyDescent="0.35">
      <c r="A152" s="3">
        <f t="shared" si="12"/>
        <v>140</v>
      </c>
      <c r="B152" s="3">
        <f t="shared" ca="1" si="13"/>
        <v>-0.56041683232807804</v>
      </c>
      <c r="C152" s="3">
        <f t="shared" ca="1" si="10"/>
        <v>22470.117051888472</v>
      </c>
      <c r="D152" s="3">
        <f t="shared" ca="1" si="11"/>
        <v>0</v>
      </c>
      <c r="E152" s="3">
        <f t="shared" ca="1" si="14"/>
        <v>258.6341224519785</v>
      </c>
    </row>
    <row r="153" spans="1:5" x14ac:dyDescent="0.35">
      <c r="A153" s="3">
        <f t="shared" si="12"/>
        <v>141</v>
      </c>
      <c r="B153" s="3">
        <f t="shared" ca="1" si="13"/>
        <v>-0.21470956716906683</v>
      </c>
      <c r="C153" s="3">
        <f t="shared" ca="1" si="10"/>
        <v>22707.897415033833</v>
      </c>
      <c r="D153" s="3">
        <f t="shared" ca="1" si="11"/>
        <v>0</v>
      </c>
      <c r="E153" s="3">
        <f t="shared" ca="1" si="14"/>
        <v>258.6341224519785</v>
      </c>
    </row>
    <row r="154" spans="1:5" x14ac:dyDescent="0.35">
      <c r="A154" s="3">
        <f t="shared" si="12"/>
        <v>142</v>
      </c>
      <c r="B154" s="3">
        <f t="shared" ca="1" si="13"/>
        <v>-0.27405866195697215</v>
      </c>
      <c r="C154" s="3">
        <f t="shared" ca="1" si="10"/>
        <v>22666.898438563185</v>
      </c>
      <c r="D154" s="3">
        <f t="shared" ca="1" si="11"/>
        <v>0</v>
      </c>
      <c r="E154" s="3">
        <f t="shared" ca="1" si="14"/>
        <v>258.6341224519785</v>
      </c>
    </row>
    <row r="155" spans="1:5" x14ac:dyDescent="0.35">
      <c r="A155" s="3">
        <f t="shared" si="12"/>
        <v>143</v>
      </c>
      <c r="B155" s="3">
        <f t="shared" ca="1" si="13"/>
        <v>-0.56310752523626528</v>
      </c>
      <c r="C155" s="3">
        <f t="shared" ca="1" si="10"/>
        <v>22468.276169582306</v>
      </c>
      <c r="D155" s="3">
        <f t="shared" ca="1" si="11"/>
        <v>0</v>
      </c>
      <c r="E155" s="3">
        <f t="shared" ca="1" si="14"/>
        <v>258.6341224519785</v>
      </c>
    </row>
    <row r="156" spans="1:5" x14ac:dyDescent="0.35">
      <c r="A156" s="3">
        <f t="shared" si="12"/>
        <v>144</v>
      </c>
      <c r="B156" s="3">
        <f t="shared" ca="1" si="13"/>
        <v>0.28892814410014733</v>
      </c>
      <c r="C156" s="3">
        <f t="shared" ca="1" si="10"/>
        <v>23058.813912919846</v>
      </c>
      <c r="D156" s="3">
        <f t="shared" ca="1" si="11"/>
        <v>158.81391291984619</v>
      </c>
      <c r="E156" s="3">
        <f t="shared" ca="1" si="14"/>
        <v>99.82020953213231</v>
      </c>
    </row>
    <row r="157" spans="1:5" x14ac:dyDescent="0.35">
      <c r="A157" s="3">
        <f t="shared" si="12"/>
        <v>145</v>
      </c>
      <c r="B157" s="3">
        <f t="shared" ca="1" si="13"/>
        <v>1.5443903589632257</v>
      </c>
      <c r="C157" s="3">
        <f t="shared" ca="1" si="10"/>
        <v>23957.364301173944</v>
      </c>
      <c r="D157" s="3">
        <f t="shared" ca="1" si="11"/>
        <v>1057.3643011739441</v>
      </c>
      <c r="E157" s="3">
        <f t="shared" ca="1" si="14"/>
        <v>-798.73017872196556</v>
      </c>
    </row>
    <row r="158" spans="1:5" x14ac:dyDescent="0.35">
      <c r="A158" s="3">
        <f t="shared" si="12"/>
        <v>146</v>
      </c>
      <c r="B158" s="3">
        <f t="shared" ca="1" si="13"/>
        <v>-0.40714009538250673</v>
      </c>
      <c r="C158" s="3">
        <f t="shared" ca="1" si="10"/>
        <v>22575.233281875706</v>
      </c>
      <c r="D158" s="3">
        <f t="shared" ca="1" si="11"/>
        <v>0</v>
      </c>
      <c r="E158" s="3">
        <f t="shared" ca="1" si="14"/>
        <v>258.6341224519785</v>
      </c>
    </row>
    <row r="159" spans="1:5" x14ac:dyDescent="0.35">
      <c r="A159" s="3">
        <f t="shared" si="12"/>
        <v>147</v>
      </c>
      <c r="B159" s="3">
        <f t="shared" ca="1" si="13"/>
        <v>1.1889465581682359</v>
      </c>
      <c r="C159" s="3">
        <f t="shared" ca="1" si="10"/>
        <v>23699.473248912691</v>
      </c>
      <c r="D159" s="3">
        <f t="shared" ca="1" si="11"/>
        <v>799.47324891269091</v>
      </c>
      <c r="E159" s="3">
        <f t="shared" ca="1" si="14"/>
        <v>-540.83912646071235</v>
      </c>
    </row>
    <row r="160" spans="1:5" x14ac:dyDescent="0.35">
      <c r="A160" s="3">
        <f t="shared" si="12"/>
        <v>148</v>
      </c>
      <c r="B160" s="3">
        <f t="shared" ca="1" si="13"/>
        <v>1.3583385585159782</v>
      </c>
      <c r="C160" s="3">
        <f t="shared" ca="1" si="10"/>
        <v>23822.026948409322</v>
      </c>
      <c r="D160" s="3">
        <f t="shared" ca="1" si="11"/>
        <v>922.02694840932236</v>
      </c>
      <c r="E160" s="3">
        <f t="shared" ca="1" si="14"/>
        <v>-663.3928259573438</v>
      </c>
    </row>
    <row r="161" spans="1:5" x14ac:dyDescent="0.35">
      <c r="A161" s="3">
        <f t="shared" si="12"/>
        <v>149</v>
      </c>
      <c r="B161" s="3">
        <f t="shared" ca="1" si="13"/>
        <v>1.3430406531272936</v>
      </c>
      <c r="C161" s="3">
        <f t="shared" ca="1" si="10"/>
        <v>23810.933057713399</v>
      </c>
      <c r="D161" s="3">
        <f t="shared" ca="1" si="11"/>
        <v>910.93305771339874</v>
      </c>
      <c r="E161" s="3">
        <f t="shared" ca="1" si="14"/>
        <v>-652.29893526142018</v>
      </c>
    </row>
    <row r="162" spans="1:5" x14ac:dyDescent="0.35">
      <c r="A162" s="3">
        <f t="shared" si="12"/>
        <v>150</v>
      </c>
      <c r="B162" s="3">
        <f t="shared" ca="1" si="13"/>
        <v>-0.72128840452576592</v>
      </c>
      <c r="C162" s="3">
        <f t="shared" ca="1" si="10"/>
        <v>22360.318718577404</v>
      </c>
      <c r="D162" s="3">
        <f t="shared" ca="1" si="11"/>
        <v>0</v>
      </c>
      <c r="E162" s="3">
        <f t="shared" ca="1" si="14"/>
        <v>258.6341224519785</v>
      </c>
    </row>
    <row r="163" spans="1:5" x14ac:dyDescent="0.35">
      <c r="A163" s="3">
        <f t="shared" si="12"/>
        <v>151</v>
      </c>
      <c r="B163" s="3">
        <f t="shared" ca="1" si="13"/>
        <v>0.97699829267940386</v>
      </c>
      <c r="C163" s="3">
        <f t="shared" ca="1" si="10"/>
        <v>23547.018038878665</v>
      </c>
      <c r="D163" s="3">
        <f t="shared" ca="1" si="11"/>
        <v>647.01803887866481</v>
      </c>
      <c r="E163" s="3">
        <f t="shared" ca="1" si="14"/>
        <v>-388.38391642668631</v>
      </c>
    </row>
    <row r="164" spans="1:5" x14ac:dyDescent="0.35">
      <c r="A164" s="3">
        <f t="shared" si="12"/>
        <v>152</v>
      </c>
      <c r="B164" s="3">
        <f t="shared" ca="1" si="13"/>
        <v>0.16329800804206382</v>
      </c>
      <c r="C164" s="3">
        <f t="shared" ca="1" si="10"/>
        <v>22970.774984832718</v>
      </c>
      <c r="D164" s="3">
        <f t="shared" ca="1" si="11"/>
        <v>70.774984832718474</v>
      </c>
      <c r="E164" s="3">
        <f t="shared" ca="1" si="14"/>
        <v>187.85913761926003</v>
      </c>
    </row>
    <row r="165" spans="1:5" x14ac:dyDescent="0.35">
      <c r="A165" s="3">
        <f t="shared" si="12"/>
        <v>153</v>
      </c>
      <c r="B165" s="3">
        <f t="shared" ca="1" si="13"/>
        <v>-1.2167088355411924</v>
      </c>
      <c r="C165" s="3">
        <f t="shared" ca="1" si="10"/>
        <v>22025.542440201018</v>
      </c>
      <c r="D165" s="3">
        <f t="shared" ca="1" si="11"/>
        <v>0</v>
      </c>
      <c r="E165" s="3">
        <f t="shared" ca="1" si="14"/>
        <v>258.6341224519785</v>
      </c>
    </row>
    <row r="166" spans="1:5" x14ac:dyDescent="0.35">
      <c r="A166" s="3">
        <f t="shared" si="12"/>
        <v>154</v>
      </c>
      <c r="B166" s="3">
        <f t="shared" ca="1" si="13"/>
        <v>-0.96206680435369141</v>
      </c>
      <c r="C166" s="3">
        <f t="shared" ca="1" si="10"/>
        <v>22196.983882921813</v>
      </c>
      <c r="D166" s="3">
        <f t="shared" ca="1" si="11"/>
        <v>0</v>
      </c>
      <c r="E166" s="3">
        <f t="shared" ca="1" si="14"/>
        <v>258.6341224519785</v>
      </c>
    </row>
    <row r="167" spans="1:5" x14ac:dyDescent="0.35">
      <c r="A167" s="3">
        <f t="shared" si="12"/>
        <v>155</v>
      </c>
      <c r="B167" s="3">
        <f t="shared" ca="1" si="13"/>
        <v>-1.2093791533531975</v>
      </c>
      <c r="C167" s="3">
        <f t="shared" ca="1" si="10"/>
        <v>22030.45869707489</v>
      </c>
      <c r="D167" s="3">
        <f t="shared" ca="1" si="11"/>
        <v>0</v>
      </c>
      <c r="E167" s="3">
        <f t="shared" ca="1" si="14"/>
        <v>258.6341224519785</v>
      </c>
    </row>
    <row r="168" spans="1:5" x14ac:dyDescent="0.35">
      <c r="A168" s="3">
        <f t="shared" si="12"/>
        <v>156</v>
      </c>
      <c r="B168" s="3">
        <f t="shared" ca="1" si="13"/>
        <v>-6.191771446345111E-2</v>
      </c>
      <c r="C168" s="3">
        <f t="shared" ca="1" si="10"/>
        <v>22813.789160612283</v>
      </c>
      <c r="D168" s="3">
        <f t="shared" ca="1" si="11"/>
        <v>0</v>
      </c>
      <c r="E168" s="3">
        <f t="shared" ca="1" si="14"/>
        <v>258.6341224519785</v>
      </c>
    </row>
    <row r="169" spans="1:5" x14ac:dyDescent="0.35">
      <c r="A169" s="3">
        <f t="shared" si="12"/>
        <v>157</v>
      </c>
      <c r="B169" s="3">
        <f t="shared" ca="1" si="13"/>
        <v>0.29093477126253486</v>
      </c>
      <c r="C169" s="3">
        <f t="shared" ca="1" si="10"/>
        <v>23060.222848913952</v>
      </c>
      <c r="D169" s="3">
        <f t="shared" ca="1" si="11"/>
        <v>160.22284891395248</v>
      </c>
      <c r="E169" s="3">
        <f t="shared" ca="1" si="14"/>
        <v>98.411273538026023</v>
      </c>
    </row>
    <row r="170" spans="1:5" x14ac:dyDescent="0.35">
      <c r="A170" s="3">
        <f t="shared" si="12"/>
        <v>158</v>
      </c>
      <c r="B170" s="3">
        <f t="shared" ca="1" si="13"/>
        <v>-0.20246355333903202</v>
      </c>
      <c r="C170" s="3">
        <f t="shared" ca="1" si="10"/>
        <v>22716.366314682138</v>
      </c>
      <c r="D170" s="3">
        <f t="shared" ca="1" si="11"/>
        <v>0</v>
      </c>
      <c r="E170" s="3">
        <f t="shared" ca="1" si="14"/>
        <v>258.6341224519785</v>
      </c>
    </row>
    <row r="171" spans="1:5" x14ac:dyDescent="0.35">
      <c r="A171" s="3">
        <f t="shared" si="12"/>
        <v>159</v>
      </c>
      <c r="B171" s="3">
        <f t="shared" ca="1" si="13"/>
        <v>-1.473503733514302</v>
      </c>
      <c r="C171" s="3">
        <f t="shared" ca="1" si="10"/>
        <v>21853.99251072422</v>
      </c>
      <c r="D171" s="3">
        <f t="shared" ca="1" si="11"/>
        <v>0</v>
      </c>
      <c r="E171" s="3">
        <f t="shared" ca="1" si="14"/>
        <v>258.6341224519785</v>
      </c>
    </row>
    <row r="172" spans="1:5" x14ac:dyDescent="0.35">
      <c r="A172" s="3">
        <f t="shared" si="12"/>
        <v>160</v>
      </c>
      <c r="B172" s="3">
        <f t="shared" ca="1" si="13"/>
        <v>-1.6007316006415189</v>
      </c>
      <c r="C172" s="3">
        <f t="shared" ca="1" si="10"/>
        <v>21769.494510507797</v>
      </c>
      <c r="D172" s="3">
        <f t="shared" ca="1" si="11"/>
        <v>0</v>
      </c>
      <c r="E172" s="3">
        <f t="shared" ca="1" si="14"/>
        <v>258.6341224519785</v>
      </c>
    </row>
    <row r="173" spans="1:5" x14ac:dyDescent="0.35">
      <c r="A173" s="3">
        <f t="shared" si="12"/>
        <v>161</v>
      </c>
      <c r="B173" s="3">
        <f t="shared" ca="1" si="13"/>
        <v>-0.30140382034697322</v>
      </c>
      <c r="C173" s="3">
        <f t="shared" ca="1" si="10"/>
        <v>22648.033035201675</v>
      </c>
      <c r="D173" s="3">
        <f t="shared" ca="1" si="11"/>
        <v>0</v>
      </c>
      <c r="E173" s="3">
        <f t="shared" ca="1" si="14"/>
        <v>258.6341224519785</v>
      </c>
    </row>
    <row r="174" spans="1:5" x14ac:dyDescent="0.35">
      <c r="A174" s="3">
        <f t="shared" si="12"/>
        <v>162</v>
      </c>
      <c r="B174" s="3">
        <f t="shared" ca="1" si="13"/>
        <v>-0.91922294648686709</v>
      </c>
      <c r="C174" s="3">
        <f t="shared" ca="1" si="10"/>
        <v>22225.960000380732</v>
      </c>
      <c r="D174" s="3">
        <f t="shared" ca="1" si="11"/>
        <v>0</v>
      </c>
      <c r="E174" s="3">
        <f t="shared" ca="1" si="14"/>
        <v>258.6341224519785</v>
      </c>
    </row>
    <row r="175" spans="1:5" x14ac:dyDescent="0.35">
      <c r="A175" s="3">
        <f t="shared" si="12"/>
        <v>163</v>
      </c>
      <c r="B175" s="3">
        <f t="shared" ca="1" si="13"/>
        <v>0.4565360471063688</v>
      </c>
      <c r="C175" s="3">
        <f t="shared" ca="1" si="10"/>
        <v>23176.795568560854</v>
      </c>
      <c r="D175" s="3">
        <f t="shared" ca="1" si="11"/>
        <v>276.79556856085401</v>
      </c>
      <c r="E175" s="3">
        <f t="shared" ca="1" si="14"/>
        <v>-18.161446108875509</v>
      </c>
    </row>
    <row r="176" spans="1:5" x14ac:dyDescent="0.35">
      <c r="A176" s="3">
        <f t="shared" si="12"/>
        <v>164</v>
      </c>
      <c r="B176" s="3">
        <f t="shared" ca="1" si="13"/>
        <v>-0.74467011344390566</v>
      </c>
      <c r="C176" s="3">
        <f t="shared" ca="1" si="10"/>
        <v>22344.404914929681</v>
      </c>
      <c r="D176" s="3">
        <f t="shared" ca="1" si="11"/>
        <v>0</v>
      </c>
      <c r="E176" s="3">
        <f t="shared" ca="1" si="14"/>
        <v>258.6341224519785</v>
      </c>
    </row>
    <row r="177" spans="1:5" x14ac:dyDescent="0.35">
      <c r="A177" s="3">
        <f t="shared" si="12"/>
        <v>165</v>
      </c>
      <c r="B177" s="3">
        <f t="shared" ca="1" si="13"/>
        <v>-1.0818681341941907</v>
      </c>
      <c r="C177" s="3">
        <f t="shared" ca="1" si="10"/>
        <v>22116.160304841615</v>
      </c>
      <c r="D177" s="3">
        <f t="shared" ca="1" si="11"/>
        <v>0</v>
      </c>
      <c r="E177" s="3">
        <f t="shared" ca="1" si="14"/>
        <v>258.6341224519785</v>
      </c>
    </row>
    <row r="178" spans="1:5" x14ac:dyDescent="0.35">
      <c r="A178" s="3">
        <f t="shared" si="12"/>
        <v>166</v>
      </c>
      <c r="B178" s="3">
        <f t="shared" ca="1" si="13"/>
        <v>-0.73696183402536253</v>
      </c>
      <c r="C178" s="3">
        <f t="shared" ca="1" si="10"/>
        <v>22349.64998814432</v>
      </c>
      <c r="D178" s="3">
        <f t="shared" ca="1" si="11"/>
        <v>0</v>
      </c>
      <c r="E178" s="3">
        <f t="shared" ca="1" si="14"/>
        <v>258.6341224519785</v>
      </c>
    </row>
    <row r="179" spans="1:5" x14ac:dyDescent="0.35">
      <c r="A179" s="3">
        <f t="shared" si="12"/>
        <v>167</v>
      </c>
      <c r="B179" s="3">
        <f t="shared" ca="1" si="13"/>
        <v>-2.0839213951316466</v>
      </c>
      <c r="C179" s="3">
        <f t="shared" ca="1" si="10"/>
        <v>21451.551311341533</v>
      </c>
      <c r="D179" s="3">
        <f t="shared" ca="1" si="11"/>
        <v>0</v>
      </c>
      <c r="E179" s="3">
        <f t="shared" ca="1" si="14"/>
        <v>258.6341224519785</v>
      </c>
    </row>
    <row r="180" spans="1:5" x14ac:dyDescent="0.35">
      <c r="A180" s="3">
        <f t="shared" si="12"/>
        <v>168</v>
      </c>
      <c r="B180" s="3">
        <f t="shared" ca="1" si="13"/>
        <v>-0.77020422158664459</v>
      </c>
      <c r="C180" s="3">
        <f t="shared" ca="1" si="10"/>
        <v>22327.039106233075</v>
      </c>
      <c r="D180" s="3">
        <f t="shared" ca="1" si="11"/>
        <v>0</v>
      </c>
      <c r="E180" s="3">
        <f t="shared" ca="1" si="14"/>
        <v>258.6341224519785</v>
      </c>
    </row>
    <row r="181" spans="1:5" x14ac:dyDescent="0.35">
      <c r="A181" s="3">
        <f t="shared" si="12"/>
        <v>169</v>
      </c>
      <c r="B181" s="3">
        <f t="shared" ca="1" si="13"/>
        <v>8.3609024827297956E-2</v>
      </c>
      <c r="C181" s="3">
        <f t="shared" ca="1" si="10"/>
        <v>22915.104950852638</v>
      </c>
      <c r="D181" s="3">
        <f t="shared" ca="1" si="11"/>
        <v>15.104950852637558</v>
      </c>
      <c r="E181" s="3">
        <f t="shared" ca="1" si="14"/>
        <v>243.52917159934094</v>
      </c>
    </row>
    <row r="182" spans="1:5" x14ac:dyDescent="0.35">
      <c r="A182" s="3">
        <f t="shared" si="12"/>
        <v>170</v>
      </c>
      <c r="B182" s="3">
        <f t="shared" ca="1" si="13"/>
        <v>0.53319419552693725</v>
      </c>
      <c r="C182" s="3">
        <f t="shared" ca="1" si="10"/>
        <v>23230.957359673557</v>
      </c>
      <c r="D182" s="3">
        <f t="shared" ca="1" si="11"/>
        <v>330.95735967355722</v>
      </c>
      <c r="E182" s="3">
        <f t="shared" ca="1" si="14"/>
        <v>-72.323237221578722</v>
      </c>
    </row>
    <row r="183" spans="1:5" x14ac:dyDescent="0.35">
      <c r="A183" s="3">
        <f t="shared" si="12"/>
        <v>171</v>
      </c>
      <c r="B183" s="3">
        <f t="shared" ca="1" si="13"/>
        <v>-1.6114831245824897</v>
      </c>
      <c r="C183" s="3">
        <f t="shared" ca="1" si="10"/>
        <v>21762.368907380995</v>
      </c>
      <c r="D183" s="3">
        <f t="shared" ca="1" si="11"/>
        <v>0</v>
      </c>
      <c r="E183" s="3">
        <f t="shared" ca="1" si="14"/>
        <v>258.6341224519785</v>
      </c>
    </row>
    <row r="184" spans="1:5" x14ac:dyDescent="0.35">
      <c r="A184" s="3">
        <f t="shared" si="12"/>
        <v>172</v>
      </c>
      <c r="B184" s="3">
        <f t="shared" ca="1" si="13"/>
        <v>0.37278957015660003</v>
      </c>
      <c r="C184" s="3">
        <f t="shared" ca="1" si="10"/>
        <v>23117.769932904859</v>
      </c>
      <c r="D184" s="3">
        <f t="shared" ca="1" si="11"/>
        <v>217.76993290485916</v>
      </c>
      <c r="E184" s="3">
        <f t="shared" ca="1" si="14"/>
        <v>40.864189547119338</v>
      </c>
    </row>
    <row r="185" spans="1:5" x14ac:dyDescent="0.35">
      <c r="A185" s="3">
        <f t="shared" si="12"/>
        <v>173</v>
      </c>
      <c r="B185" s="3">
        <f t="shared" ca="1" si="13"/>
        <v>0.6176967295051129</v>
      </c>
      <c r="C185" s="3">
        <f t="shared" ca="1" si="10"/>
        <v>23290.808169399839</v>
      </c>
      <c r="D185" s="3">
        <f t="shared" ca="1" si="11"/>
        <v>390.80816939983924</v>
      </c>
      <c r="E185" s="3">
        <f t="shared" ca="1" si="14"/>
        <v>-132.17404694786075</v>
      </c>
    </row>
    <row r="186" spans="1:5" x14ac:dyDescent="0.35">
      <c r="A186" s="3">
        <f t="shared" si="12"/>
        <v>174</v>
      </c>
      <c r="B186" s="3">
        <f t="shared" ca="1" si="13"/>
        <v>-0.60357242801286337</v>
      </c>
      <c r="C186" s="3">
        <f t="shared" ca="1" si="10"/>
        <v>22440.609615143356</v>
      </c>
      <c r="D186" s="3">
        <f t="shared" ca="1" si="11"/>
        <v>0</v>
      </c>
      <c r="E186" s="3">
        <f t="shared" ca="1" si="14"/>
        <v>258.6341224519785</v>
      </c>
    </row>
    <row r="187" spans="1:5" x14ac:dyDescent="0.35">
      <c r="A187" s="3">
        <f t="shared" si="12"/>
        <v>175</v>
      </c>
      <c r="B187" s="3">
        <f t="shared" ca="1" si="13"/>
        <v>2.5599595851312884</v>
      </c>
      <c r="C187" s="3">
        <f t="shared" ca="1" si="10"/>
        <v>24709.77523360831</v>
      </c>
      <c r="D187" s="3">
        <f t="shared" ca="1" si="11"/>
        <v>1809.7752336083104</v>
      </c>
      <c r="E187" s="3">
        <f t="shared" ca="1" si="14"/>
        <v>-1551.1411111563318</v>
      </c>
    </row>
    <row r="188" spans="1:5" x14ac:dyDescent="0.35">
      <c r="A188" s="3">
        <f t="shared" si="12"/>
        <v>176</v>
      </c>
      <c r="B188" s="3">
        <f t="shared" ca="1" si="13"/>
        <v>2.6098631893436059</v>
      </c>
      <c r="C188" s="3">
        <f t="shared" ca="1" si="10"/>
        <v>24747.350758368149</v>
      </c>
      <c r="D188" s="3">
        <f t="shared" ca="1" si="11"/>
        <v>1847.3507583681494</v>
      </c>
      <c r="E188" s="3">
        <f t="shared" ca="1" si="14"/>
        <v>-1588.7166359161708</v>
      </c>
    </row>
    <row r="189" spans="1:5" x14ac:dyDescent="0.35">
      <c r="A189" s="3">
        <f t="shared" si="12"/>
        <v>177</v>
      </c>
      <c r="B189" s="3">
        <f t="shared" ca="1" si="13"/>
        <v>1.1553551435708092</v>
      </c>
      <c r="C189" s="3">
        <f t="shared" ca="1" si="10"/>
        <v>23675.245155111988</v>
      </c>
      <c r="D189" s="3">
        <f t="shared" ca="1" si="11"/>
        <v>775.24515511198842</v>
      </c>
      <c r="E189" s="3">
        <f t="shared" ca="1" si="14"/>
        <v>-516.61103266000987</v>
      </c>
    </row>
    <row r="190" spans="1:5" x14ac:dyDescent="0.35">
      <c r="A190" s="3">
        <f t="shared" si="12"/>
        <v>178</v>
      </c>
      <c r="B190" s="3">
        <f t="shared" ca="1" si="13"/>
        <v>4.706597227807955E-2</v>
      </c>
      <c r="C190" s="3">
        <f t="shared" ca="1" si="10"/>
        <v>22889.62143061126</v>
      </c>
      <c r="D190" s="3">
        <f t="shared" ca="1" si="11"/>
        <v>0</v>
      </c>
      <c r="E190" s="3">
        <f t="shared" ca="1" si="14"/>
        <v>258.6341224519785</v>
      </c>
    </row>
    <row r="191" spans="1:5" x14ac:dyDescent="0.35">
      <c r="A191" s="3">
        <f t="shared" si="12"/>
        <v>179</v>
      </c>
      <c r="B191" s="3">
        <f t="shared" ca="1" si="13"/>
        <v>-1.3931054607634117</v>
      </c>
      <c r="C191" s="3">
        <f t="shared" ca="1" si="10"/>
        <v>21907.557811816259</v>
      </c>
      <c r="D191" s="3">
        <f t="shared" ca="1" si="11"/>
        <v>0</v>
      </c>
      <c r="E191" s="3">
        <f t="shared" ca="1" si="14"/>
        <v>258.6341224519785</v>
      </c>
    </row>
    <row r="192" spans="1:5" x14ac:dyDescent="0.35">
      <c r="A192" s="3">
        <f t="shared" si="12"/>
        <v>180</v>
      </c>
      <c r="B192" s="3">
        <f t="shared" ca="1" si="13"/>
        <v>0.37640862824407628</v>
      </c>
      <c r="C192" s="3">
        <f t="shared" ca="1" si="10"/>
        <v>23120.31758291541</v>
      </c>
      <c r="D192" s="3">
        <f t="shared" ca="1" si="11"/>
        <v>220.31758291540973</v>
      </c>
      <c r="E192" s="3">
        <f t="shared" ca="1" si="14"/>
        <v>38.316539536568769</v>
      </c>
    </row>
    <row r="193" spans="1:5" x14ac:dyDescent="0.35">
      <c r="A193" s="3">
        <f t="shared" si="12"/>
        <v>181</v>
      </c>
      <c r="B193" s="3">
        <f t="shared" ca="1" si="13"/>
        <v>8.1843901776086816E-2</v>
      </c>
      <c r="C193" s="3">
        <f t="shared" ca="1" si="10"/>
        <v>22913.873379689216</v>
      </c>
      <c r="D193" s="3">
        <f t="shared" ca="1" si="11"/>
        <v>13.873379689215653</v>
      </c>
      <c r="E193" s="3">
        <f t="shared" ca="1" si="14"/>
        <v>244.76074276276285</v>
      </c>
    </row>
    <row r="194" spans="1:5" x14ac:dyDescent="0.35">
      <c r="A194" s="3">
        <f t="shared" si="12"/>
        <v>182</v>
      </c>
      <c r="B194" s="3">
        <f t="shared" ca="1" si="13"/>
        <v>-0.51749172097908158</v>
      </c>
      <c r="C194" s="3">
        <f t="shared" ca="1" si="10"/>
        <v>22499.505385375047</v>
      </c>
      <c r="D194" s="3">
        <f t="shared" ca="1" si="11"/>
        <v>0</v>
      </c>
      <c r="E194" s="3">
        <f t="shared" ca="1" si="14"/>
        <v>258.6341224519785</v>
      </c>
    </row>
    <row r="195" spans="1:5" x14ac:dyDescent="0.35">
      <c r="A195" s="3">
        <f t="shared" si="12"/>
        <v>183</v>
      </c>
      <c r="B195" s="3">
        <f t="shared" ca="1" si="13"/>
        <v>-0.44262783548976992</v>
      </c>
      <c r="C195" s="3">
        <f t="shared" ca="1" si="10"/>
        <v>22550.852349246252</v>
      </c>
      <c r="D195" s="3">
        <f t="shared" ca="1" si="11"/>
        <v>0</v>
      </c>
      <c r="E195" s="3">
        <f t="shared" ca="1" si="14"/>
        <v>258.6341224519785</v>
      </c>
    </row>
    <row r="196" spans="1:5" x14ac:dyDescent="0.35">
      <c r="A196" s="3">
        <f t="shared" si="12"/>
        <v>184</v>
      </c>
      <c r="B196" s="3">
        <f t="shared" ca="1" si="13"/>
        <v>0.53529984671962716</v>
      </c>
      <c r="C196" s="3">
        <f t="shared" ca="1" si="10"/>
        <v>23232.446864126963</v>
      </c>
      <c r="D196" s="3">
        <f t="shared" ca="1" si="11"/>
        <v>332.44686412696319</v>
      </c>
      <c r="E196" s="3">
        <f t="shared" ca="1" si="14"/>
        <v>-73.812741674984693</v>
      </c>
    </row>
    <row r="197" spans="1:5" x14ac:dyDescent="0.35">
      <c r="A197" s="3">
        <f t="shared" si="12"/>
        <v>185</v>
      </c>
      <c r="B197" s="3">
        <f t="shared" ca="1" si="13"/>
        <v>1.5443003500828016</v>
      </c>
      <c r="C197" s="3">
        <f t="shared" ca="1" si="10"/>
        <v>23957.298641586935</v>
      </c>
      <c r="D197" s="3">
        <f t="shared" ca="1" si="11"/>
        <v>1057.2986415869345</v>
      </c>
      <c r="E197" s="3">
        <f t="shared" ca="1" si="14"/>
        <v>-798.66451913495598</v>
      </c>
    </row>
    <row r="198" spans="1:5" x14ac:dyDescent="0.35">
      <c r="A198" s="3">
        <f t="shared" si="12"/>
        <v>186</v>
      </c>
      <c r="B198" s="3">
        <f t="shared" ca="1" si="13"/>
        <v>1.0013103212573287</v>
      </c>
      <c r="C198" s="3">
        <f t="shared" ca="1" si="10"/>
        <v>23564.455860018716</v>
      </c>
      <c r="D198" s="3">
        <f t="shared" ca="1" si="11"/>
        <v>664.45586001871561</v>
      </c>
      <c r="E198" s="3">
        <f t="shared" ca="1" si="14"/>
        <v>-405.82173756673711</v>
      </c>
    </row>
    <row r="199" spans="1:5" x14ac:dyDescent="0.35">
      <c r="A199" s="3">
        <f t="shared" si="12"/>
        <v>187</v>
      </c>
      <c r="B199" s="3">
        <f t="shared" ca="1" si="13"/>
        <v>0.63283226411479898</v>
      </c>
      <c r="C199" s="3">
        <f t="shared" ca="1" si="10"/>
        <v>23301.544521557862</v>
      </c>
      <c r="D199" s="3">
        <f t="shared" ca="1" si="11"/>
        <v>401.54452155786203</v>
      </c>
      <c r="E199" s="3">
        <f t="shared" ca="1" si="14"/>
        <v>-142.91039910588353</v>
      </c>
    </row>
    <row r="200" spans="1:5" x14ac:dyDescent="0.35">
      <c r="A200" s="3">
        <f t="shared" si="12"/>
        <v>188</v>
      </c>
      <c r="B200" s="3">
        <f t="shared" ca="1" si="13"/>
        <v>-0.48021758644469803</v>
      </c>
      <c r="C200" s="3">
        <f t="shared" ca="1" si="10"/>
        <v>22525.056000614317</v>
      </c>
      <c r="D200" s="3">
        <f t="shared" ca="1" si="11"/>
        <v>0</v>
      </c>
      <c r="E200" s="3">
        <f t="shared" ca="1" si="14"/>
        <v>258.6341224519785</v>
      </c>
    </row>
    <row r="201" spans="1:5" x14ac:dyDescent="0.35">
      <c r="A201" s="3">
        <f t="shared" si="12"/>
        <v>189</v>
      </c>
      <c r="B201" s="3">
        <f t="shared" ca="1" si="13"/>
        <v>0.48128666851652813</v>
      </c>
      <c r="C201" s="3">
        <f t="shared" ca="1" si="10"/>
        <v>23194.268971916481</v>
      </c>
      <c r="D201" s="3">
        <f t="shared" ca="1" si="11"/>
        <v>294.26897191648095</v>
      </c>
      <c r="E201" s="3">
        <f t="shared" ca="1" si="14"/>
        <v>-35.634849464502452</v>
      </c>
    </row>
    <row r="202" spans="1:5" x14ac:dyDescent="0.35">
      <c r="A202" s="3">
        <f t="shared" si="12"/>
        <v>190</v>
      </c>
      <c r="B202" s="3">
        <f t="shared" ca="1" si="13"/>
        <v>1.1115287033309951</v>
      </c>
      <c r="C202" s="3">
        <f t="shared" ca="1" si="10"/>
        <v>23643.672196411095</v>
      </c>
      <c r="D202" s="3">
        <f t="shared" ca="1" si="11"/>
        <v>743.67219641109477</v>
      </c>
      <c r="E202" s="3">
        <f t="shared" ca="1" si="14"/>
        <v>-485.03807395911628</v>
      </c>
    </row>
    <row r="203" spans="1:5" x14ac:dyDescent="0.35">
      <c r="A203" s="3">
        <f t="shared" si="12"/>
        <v>191</v>
      </c>
      <c r="B203" s="3">
        <f t="shared" ca="1" si="13"/>
        <v>0.63863692135271488</v>
      </c>
      <c r="C203" s="3">
        <f t="shared" ca="1" si="10"/>
        <v>23305.663352954223</v>
      </c>
      <c r="D203" s="3">
        <f t="shared" ca="1" si="11"/>
        <v>405.66335295422323</v>
      </c>
      <c r="E203" s="3">
        <f t="shared" ca="1" si="14"/>
        <v>-147.02923050224473</v>
      </c>
    </row>
    <row r="204" spans="1:5" x14ac:dyDescent="0.35">
      <c r="A204" s="3">
        <f t="shared" si="12"/>
        <v>192</v>
      </c>
      <c r="B204" s="3">
        <f t="shared" ca="1" si="13"/>
        <v>1.0657996888215298</v>
      </c>
      <c r="C204" s="3">
        <f t="shared" ca="1" si="10"/>
        <v>23610.773492048633</v>
      </c>
      <c r="D204" s="3">
        <f t="shared" ca="1" si="11"/>
        <v>710.77349204863276</v>
      </c>
      <c r="E204" s="3">
        <f t="shared" ca="1" si="14"/>
        <v>-452.13936959665426</v>
      </c>
    </row>
    <row r="205" spans="1:5" x14ac:dyDescent="0.35">
      <c r="A205" s="3">
        <f t="shared" si="12"/>
        <v>193</v>
      </c>
      <c r="B205" s="3">
        <f t="shared" ca="1" si="13"/>
        <v>-1.6825031962237931</v>
      </c>
      <c r="C205" s="3">
        <f t="shared" ca="1" si="10"/>
        <v>21715.358704689123</v>
      </c>
      <c r="D205" s="3">
        <f t="shared" ca="1" si="11"/>
        <v>0</v>
      </c>
      <c r="E205" s="3">
        <f t="shared" ca="1" si="14"/>
        <v>258.6341224519785</v>
      </c>
    </row>
    <row r="206" spans="1:5" x14ac:dyDescent="0.35">
      <c r="A206" s="3">
        <f t="shared" si="12"/>
        <v>194</v>
      </c>
      <c r="B206" s="3">
        <f t="shared" ca="1" si="13"/>
        <v>0.17738623775813736</v>
      </c>
      <c r="C206" s="3">
        <f t="shared" ref="C206:C269" ca="1" si="15">B$1*EXP(B$9*B$5 + $B$10*B206)</f>
        <v>22980.630959329475</v>
      </c>
      <c r="D206" s="3">
        <f t="shared" ref="D206:D269" ca="1" si="16">MAX(C206 - B$2, 0)</f>
        <v>80.630959329475445</v>
      </c>
      <c r="E206" s="3">
        <f t="shared" ca="1" si="14"/>
        <v>178.00316312250305</v>
      </c>
    </row>
    <row r="207" spans="1:5" x14ac:dyDescent="0.35">
      <c r="A207" s="3">
        <f t="shared" ref="A207:A270" si="17">A206+1</f>
        <v>195</v>
      </c>
      <c r="B207" s="3">
        <f t="shared" ref="B207:B270" ca="1" si="18">_xlfn.NORM.S.INV(RAND())</f>
        <v>1.6990798382239336</v>
      </c>
      <c r="C207" s="3">
        <f t="shared" ca="1" si="15"/>
        <v>24070.473352021927</v>
      </c>
      <c r="D207" s="3">
        <f t="shared" ca="1" si="16"/>
        <v>1170.473352021927</v>
      </c>
      <c r="E207" s="3">
        <f t="shared" ref="E207:E270" ca="1" si="19">$D$5014-D207</f>
        <v>-911.83922956994843</v>
      </c>
    </row>
    <row r="208" spans="1:5" x14ac:dyDescent="0.35">
      <c r="A208" s="3">
        <f t="shared" si="17"/>
        <v>196</v>
      </c>
      <c r="B208" s="3">
        <f t="shared" ca="1" si="18"/>
        <v>0.33681969598260131</v>
      </c>
      <c r="C208" s="3">
        <f t="shared" ca="1" si="15"/>
        <v>23092.464055931232</v>
      </c>
      <c r="D208" s="3">
        <f t="shared" ca="1" si="16"/>
        <v>192.464055931232</v>
      </c>
      <c r="E208" s="3">
        <f t="shared" ca="1" si="19"/>
        <v>66.170066520746502</v>
      </c>
    </row>
    <row r="209" spans="1:5" x14ac:dyDescent="0.35">
      <c r="A209" s="3">
        <f t="shared" si="17"/>
        <v>197</v>
      </c>
      <c r="B209" s="3">
        <f t="shared" ca="1" si="18"/>
        <v>-1.3531572672818213</v>
      </c>
      <c r="C209" s="3">
        <f t="shared" ca="1" si="15"/>
        <v>21934.222076883078</v>
      </c>
      <c r="D209" s="3">
        <f t="shared" ca="1" si="16"/>
        <v>0</v>
      </c>
      <c r="E209" s="3">
        <f t="shared" ca="1" si="19"/>
        <v>258.6341224519785</v>
      </c>
    </row>
    <row r="210" spans="1:5" x14ac:dyDescent="0.35">
      <c r="A210" s="3">
        <f t="shared" si="17"/>
        <v>198</v>
      </c>
      <c r="B210" s="3">
        <f t="shared" ca="1" si="18"/>
        <v>-1.5108990254744492</v>
      </c>
      <c r="C210" s="3">
        <f t="shared" ca="1" si="15"/>
        <v>21829.12256533769</v>
      </c>
      <c r="D210" s="3">
        <f t="shared" ca="1" si="16"/>
        <v>0</v>
      </c>
      <c r="E210" s="3">
        <f t="shared" ca="1" si="19"/>
        <v>258.6341224519785</v>
      </c>
    </row>
    <row r="211" spans="1:5" x14ac:dyDescent="0.35">
      <c r="A211" s="3">
        <f t="shared" si="17"/>
        <v>199</v>
      </c>
      <c r="B211" s="3">
        <f t="shared" ca="1" si="18"/>
        <v>0.31863568185871705</v>
      </c>
      <c r="C211" s="3">
        <f t="shared" ca="1" si="15"/>
        <v>23079.681604372796</v>
      </c>
      <c r="D211" s="3">
        <f t="shared" ca="1" si="16"/>
        <v>179.68160437279585</v>
      </c>
      <c r="E211" s="3">
        <f t="shared" ca="1" si="19"/>
        <v>78.952518079182653</v>
      </c>
    </row>
    <row r="212" spans="1:5" x14ac:dyDescent="0.35">
      <c r="A212" s="3">
        <f t="shared" si="17"/>
        <v>200</v>
      </c>
      <c r="B212" s="3">
        <f t="shared" ca="1" si="18"/>
        <v>-0.93713523405431876</v>
      </c>
      <c r="C212" s="3">
        <f t="shared" ca="1" si="15"/>
        <v>22213.840980525951</v>
      </c>
      <c r="D212" s="3">
        <f t="shared" ca="1" si="16"/>
        <v>0</v>
      </c>
      <c r="E212" s="3">
        <f t="shared" ca="1" si="19"/>
        <v>258.6341224519785</v>
      </c>
    </row>
    <row r="213" spans="1:5" x14ac:dyDescent="0.35">
      <c r="A213" s="3">
        <f t="shared" si="17"/>
        <v>201</v>
      </c>
      <c r="B213" s="3">
        <f t="shared" ca="1" si="18"/>
        <v>-0.49775060220497197</v>
      </c>
      <c r="C213" s="3">
        <f t="shared" ca="1" si="15"/>
        <v>22513.033884292217</v>
      </c>
      <c r="D213" s="3">
        <f t="shared" ca="1" si="16"/>
        <v>0</v>
      </c>
      <c r="E213" s="3">
        <f t="shared" ca="1" si="19"/>
        <v>258.6341224519785</v>
      </c>
    </row>
    <row r="214" spans="1:5" x14ac:dyDescent="0.35">
      <c r="A214" s="3">
        <f t="shared" si="17"/>
        <v>202</v>
      </c>
      <c r="B214" s="3">
        <f t="shared" ca="1" si="18"/>
        <v>-0.63777531998030002</v>
      </c>
      <c r="C214" s="3">
        <f t="shared" ca="1" si="15"/>
        <v>22417.251075002998</v>
      </c>
      <c r="D214" s="3">
        <f t="shared" ca="1" si="16"/>
        <v>0</v>
      </c>
      <c r="E214" s="3">
        <f t="shared" ca="1" si="19"/>
        <v>258.6341224519785</v>
      </c>
    </row>
    <row r="215" spans="1:5" x14ac:dyDescent="0.35">
      <c r="A215" s="3">
        <f t="shared" si="17"/>
        <v>203</v>
      </c>
      <c r="B215" s="3">
        <f t="shared" ca="1" si="18"/>
        <v>-0.1327231514282515</v>
      </c>
      <c r="C215" s="3">
        <f t="shared" ca="1" si="15"/>
        <v>22764.656498114549</v>
      </c>
      <c r="D215" s="3">
        <f t="shared" ca="1" si="16"/>
        <v>0</v>
      </c>
      <c r="E215" s="3">
        <f t="shared" ca="1" si="19"/>
        <v>258.6341224519785</v>
      </c>
    </row>
    <row r="216" spans="1:5" x14ac:dyDescent="0.35">
      <c r="A216" s="3">
        <f t="shared" si="17"/>
        <v>204</v>
      </c>
      <c r="B216" s="3">
        <f t="shared" ca="1" si="18"/>
        <v>2.2815650957397549</v>
      </c>
      <c r="C216" s="3">
        <f t="shared" ca="1" si="15"/>
        <v>24501.199226938901</v>
      </c>
      <c r="D216" s="3">
        <f t="shared" ca="1" si="16"/>
        <v>1601.1992269389011</v>
      </c>
      <c r="E216" s="3">
        <f t="shared" ca="1" si="19"/>
        <v>-1342.5651044869226</v>
      </c>
    </row>
    <row r="217" spans="1:5" x14ac:dyDescent="0.35">
      <c r="A217" s="3">
        <f t="shared" si="17"/>
        <v>205</v>
      </c>
      <c r="B217" s="3">
        <f t="shared" ca="1" si="18"/>
        <v>0.18831810742478641</v>
      </c>
      <c r="C217" s="3">
        <f t="shared" ca="1" si="15"/>
        <v>22988.281691904951</v>
      </c>
      <c r="D217" s="3">
        <f t="shared" ca="1" si="16"/>
        <v>88.281691904951003</v>
      </c>
      <c r="E217" s="3">
        <f t="shared" ca="1" si="19"/>
        <v>170.3524305470275</v>
      </c>
    </row>
    <row r="218" spans="1:5" x14ac:dyDescent="0.35">
      <c r="A218" s="3">
        <f t="shared" si="17"/>
        <v>206</v>
      </c>
      <c r="B218" s="3">
        <f t="shared" ca="1" si="18"/>
        <v>-0.5599019852209377</v>
      </c>
      <c r="C218" s="3">
        <f t="shared" ca="1" si="15"/>
        <v>22470.469310290748</v>
      </c>
      <c r="D218" s="3">
        <f t="shared" ca="1" si="16"/>
        <v>0</v>
      </c>
      <c r="E218" s="3">
        <f t="shared" ca="1" si="19"/>
        <v>258.6341224519785</v>
      </c>
    </row>
    <row r="219" spans="1:5" x14ac:dyDescent="0.35">
      <c r="A219" s="3">
        <f t="shared" si="17"/>
        <v>207</v>
      </c>
      <c r="B219" s="3">
        <f t="shared" ca="1" si="18"/>
        <v>-0.79582385518401944</v>
      </c>
      <c r="C219" s="3">
        <f t="shared" ca="1" si="15"/>
        <v>22309.628695843134</v>
      </c>
      <c r="D219" s="3">
        <f t="shared" ca="1" si="16"/>
        <v>0</v>
      </c>
      <c r="E219" s="3">
        <f t="shared" ca="1" si="19"/>
        <v>258.6341224519785</v>
      </c>
    </row>
    <row r="220" spans="1:5" x14ac:dyDescent="0.35">
      <c r="A220" s="3">
        <f t="shared" si="17"/>
        <v>208</v>
      </c>
      <c r="B220" s="3">
        <f t="shared" ca="1" si="18"/>
        <v>0.11298979770252023</v>
      </c>
      <c r="C220" s="3">
        <f t="shared" ca="1" si="15"/>
        <v>22935.614385550656</v>
      </c>
      <c r="D220" s="3">
        <f t="shared" ca="1" si="16"/>
        <v>35.614385550656152</v>
      </c>
      <c r="E220" s="3">
        <f t="shared" ca="1" si="19"/>
        <v>223.01973690132235</v>
      </c>
    </row>
    <row r="221" spans="1:5" x14ac:dyDescent="0.35">
      <c r="A221" s="3">
        <f t="shared" si="17"/>
        <v>209</v>
      </c>
      <c r="B221" s="3">
        <f t="shared" ca="1" si="18"/>
        <v>-1.624683649655853</v>
      </c>
      <c r="C221" s="3">
        <f t="shared" ca="1" si="15"/>
        <v>21753.623411461758</v>
      </c>
      <c r="D221" s="3">
        <f t="shared" ca="1" si="16"/>
        <v>0</v>
      </c>
      <c r="E221" s="3">
        <f t="shared" ca="1" si="19"/>
        <v>258.6341224519785</v>
      </c>
    </row>
    <row r="222" spans="1:5" x14ac:dyDescent="0.35">
      <c r="A222" s="3">
        <f t="shared" si="17"/>
        <v>210</v>
      </c>
      <c r="B222" s="3">
        <f t="shared" ca="1" si="18"/>
        <v>0.2833976910628731</v>
      </c>
      <c r="C222" s="3">
        <f t="shared" ca="1" si="15"/>
        <v>23054.93119846956</v>
      </c>
      <c r="D222" s="3">
        <f t="shared" ca="1" si="16"/>
        <v>154.9311984695596</v>
      </c>
      <c r="E222" s="3">
        <f t="shared" ca="1" si="19"/>
        <v>103.70292398241889</v>
      </c>
    </row>
    <row r="223" spans="1:5" x14ac:dyDescent="0.35">
      <c r="A223" s="3">
        <f t="shared" si="17"/>
        <v>211</v>
      </c>
      <c r="B223" s="3">
        <f t="shared" ca="1" si="18"/>
        <v>-8.7712833594317488E-2</v>
      </c>
      <c r="C223" s="3">
        <f t="shared" ca="1" si="15"/>
        <v>22795.877379960799</v>
      </c>
      <c r="D223" s="3">
        <f t="shared" ca="1" si="16"/>
        <v>0</v>
      </c>
      <c r="E223" s="3">
        <f t="shared" ca="1" si="19"/>
        <v>258.6341224519785</v>
      </c>
    </row>
    <row r="224" spans="1:5" x14ac:dyDescent="0.35">
      <c r="A224" s="3">
        <f t="shared" si="17"/>
        <v>212</v>
      </c>
      <c r="B224" s="3">
        <f t="shared" ca="1" si="18"/>
        <v>-1.235291121749365</v>
      </c>
      <c r="C224" s="3">
        <f t="shared" ca="1" si="15"/>
        <v>22013.083610660862</v>
      </c>
      <c r="D224" s="3">
        <f t="shared" ca="1" si="16"/>
        <v>0</v>
      </c>
      <c r="E224" s="3">
        <f t="shared" ca="1" si="19"/>
        <v>258.6341224519785</v>
      </c>
    </row>
    <row r="225" spans="1:5" x14ac:dyDescent="0.35">
      <c r="A225" s="3">
        <f t="shared" si="17"/>
        <v>213</v>
      </c>
      <c r="B225" s="3">
        <f t="shared" ca="1" si="18"/>
        <v>-1.3449193565366877</v>
      </c>
      <c r="C225" s="3">
        <f t="shared" ca="1" si="15"/>
        <v>21939.72467928438</v>
      </c>
      <c r="D225" s="3">
        <f t="shared" ca="1" si="16"/>
        <v>0</v>
      </c>
      <c r="E225" s="3">
        <f t="shared" ca="1" si="19"/>
        <v>258.6341224519785</v>
      </c>
    </row>
    <row r="226" spans="1:5" x14ac:dyDescent="0.35">
      <c r="A226" s="3">
        <f t="shared" si="17"/>
        <v>214</v>
      </c>
      <c r="B226" s="3">
        <f t="shared" ca="1" si="18"/>
        <v>0.57145686305732435</v>
      </c>
      <c r="C226" s="3">
        <f t="shared" ca="1" si="15"/>
        <v>23258.03867237458</v>
      </c>
      <c r="D226" s="3">
        <f t="shared" ca="1" si="16"/>
        <v>358.03867237457962</v>
      </c>
      <c r="E226" s="3">
        <f t="shared" ca="1" si="19"/>
        <v>-99.40454992260112</v>
      </c>
    </row>
    <row r="227" spans="1:5" x14ac:dyDescent="0.35">
      <c r="A227" s="3">
        <f t="shared" si="17"/>
        <v>215</v>
      </c>
      <c r="B227" s="3">
        <f t="shared" ca="1" si="18"/>
        <v>-3.4412810016839289E-2</v>
      </c>
      <c r="C227" s="3">
        <f t="shared" ca="1" si="15"/>
        <v>22832.903697606387</v>
      </c>
      <c r="D227" s="3">
        <f t="shared" ca="1" si="16"/>
        <v>0</v>
      </c>
      <c r="E227" s="3">
        <f t="shared" ca="1" si="19"/>
        <v>258.6341224519785</v>
      </c>
    </row>
    <row r="228" spans="1:5" x14ac:dyDescent="0.35">
      <c r="A228" s="3">
        <f t="shared" si="17"/>
        <v>216</v>
      </c>
      <c r="B228" s="3">
        <f t="shared" ca="1" si="18"/>
        <v>0.78910335135677623</v>
      </c>
      <c r="C228" s="3">
        <f t="shared" ca="1" si="15"/>
        <v>23412.684767094339</v>
      </c>
      <c r="D228" s="3">
        <f t="shared" ca="1" si="16"/>
        <v>512.68476709433889</v>
      </c>
      <c r="E228" s="3">
        <f t="shared" ca="1" si="19"/>
        <v>-254.0506446423604</v>
      </c>
    </row>
    <row r="229" spans="1:5" x14ac:dyDescent="0.35">
      <c r="A229" s="3">
        <f t="shared" si="17"/>
        <v>217</v>
      </c>
      <c r="B229" s="3">
        <f t="shared" ca="1" si="18"/>
        <v>-1.2797474937533748</v>
      </c>
      <c r="C229" s="3">
        <f t="shared" ca="1" si="15"/>
        <v>21983.30562361125</v>
      </c>
      <c r="D229" s="3">
        <f t="shared" ca="1" si="16"/>
        <v>0</v>
      </c>
      <c r="E229" s="3">
        <f t="shared" ca="1" si="19"/>
        <v>258.6341224519785</v>
      </c>
    </row>
    <row r="230" spans="1:5" x14ac:dyDescent="0.35">
      <c r="A230" s="3">
        <f t="shared" si="17"/>
        <v>218</v>
      </c>
      <c r="B230" s="3">
        <f t="shared" ca="1" si="18"/>
        <v>0.93450991901906499</v>
      </c>
      <c r="C230" s="3">
        <f t="shared" ca="1" si="15"/>
        <v>23516.574196174952</v>
      </c>
      <c r="D230" s="3">
        <f t="shared" ca="1" si="16"/>
        <v>616.57419617495179</v>
      </c>
      <c r="E230" s="3">
        <f t="shared" ca="1" si="19"/>
        <v>-357.9400737229733</v>
      </c>
    </row>
    <row r="231" spans="1:5" x14ac:dyDescent="0.35">
      <c r="A231" s="3">
        <f t="shared" si="17"/>
        <v>219</v>
      </c>
      <c r="B231" s="3">
        <f t="shared" ca="1" si="18"/>
        <v>-2.6429002336788407</v>
      </c>
      <c r="C231" s="3">
        <f t="shared" ca="1" si="15"/>
        <v>21089.527008072608</v>
      </c>
      <c r="D231" s="3">
        <f t="shared" ca="1" si="16"/>
        <v>0</v>
      </c>
      <c r="E231" s="3">
        <f t="shared" ca="1" si="19"/>
        <v>258.6341224519785</v>
      </c>
    </row>
    <row r="232" spans="1:5" x14ac:dyDescent="0.35">
      <c r="A232" s="3">
        <f t="shared" si="17"/>
        <v>220</v>
      </c>
      <c r="B232" s="3">
        <f t="shared" ca="1" si="18"/>
        <v>-1.3054762763309615</v>
      </c>
      <c r="C232" s="3">
        <f t="shared" ca="1" si="15"/>
        <v>21966.090249141613</v>
      </c>
      <c r="D232" s="3">
        <f t="shared" ca="1" si="16"/>
        <v>0</v>
      </c>
      <c r="E232" s="3">
        <f t="shared" ca="1" si="19"/>
        <v>258.6341224519785</v>
      </c>
    </row>
    <row r="233" spans="1:5" x14ac:dyDescent="0.35">
      <c r="A233" s="3">
        <f t="shared" si="17"/>
        <v>221</v>
      </c>
      <c r="B233" s="3">
        <f t="shared" ca="1" si="18"/>
        <v>-9.9681353063275802E-2</v>
      </c>
      <c r="C233" s="3">
        <f t="shared" ca="1" si="15"/>
        <v>22787.571379414658</v>
      </c>
      <c r="D233" s="3">
        <f t="shared" ca="1" si="16"/>
        <v>0</v>
      </c>
      <c r="E233" s="3">
        <f t="shared" ca="1" si="19"/>
        <v>258.6341224519785</v>
      </c>
    </row>
    <row r="234" spans="1:5" x14ac:dyDescent="0.35">
      <c r="A234" s="3">
        <f t="shared" si="17"/>
        <v>222</v>
      </c>
      <c r="B234" s="3">
        <f t="shared" ca="1" si="18"/>
        <v>1.5618017913422848</v>
      </c>
      <c r="C234" s="3">
        <f t="shared" ca="1" si="15"/>
        <v>23970.068960119846</v>
      </c>
      <c r="D234" s="3">
        <f t="shared" ca="1" si="16"/>
        <v>1070.0689601198465</v>
      </c>
      <c r="E234" s="3">
        <f t="shared" ca="1" si="19"/>
        <v>-811.4348376678679</v>
      </c>
    </row>
    <row r="235" spans="1:5" x14ac:dyDescent="0.35">
      <c r="A235" s="3">
        <f t="shared" si="17"/>
        <v>223</v>
      </c>
      <c r="B235" s="3">
        <f t="shared" ca="1" si="18"/>
        <v>0.71191867971745071</v>
      </c>
      <c r="C235" s="3">
        <f t="shared" ca="1" si="15"/>
        <v>23357.724810168271</v>
      </c>
      <c r="D235" s="3">
        <f t="shared" ca="1" si="16"/>
        <v>457.72481016827078</v>
      </c>
      <c r="E235" s="3">
        <f t="shared" ca="1" si="19"/>
        <v>-199.09068771629228</v>
      </c>
    </row>
    <row r="236" spans="1:5" x14ac:dyDescent="0.35">
      <c r="A236" s="3">
        <f t="shared" si="17"/>
        <v>224</v>
      </c>
      <c r="B236" s="3">
        <f t="shared" ca="1" si="18"/>
        <v>0.316706436529959</v>
      </c>
      <c r="C236" s="3">
        <f t="shared" ca="1" si="15"/>
        <v>23078.325856724365</v>
      </c>
      <c r="D236" s="3">
        <f t="shared" ca="1" si="16"/>
        <v>178.32585672436471</v>
      </c>
      <c r="E236" s="3">
        <f t="shared" ca="1" si="19"/>
        <v>80.308265727613787</v>
      </c>
    </row>
    <row r="237" spans="1:5" x14ac:dyDescent="0.35">
      <c r="A237" s="3">
        <f t="shared" si="17"/>
        <v>225</v>
      </c>
      <c r="B237" s="3">
        <f t="shared" ca="1" si="18"/>
        <v>-1.5390256591628539</v>
      </c>
      <c r="C237" s="3">
        <f t="shared" ca="1" si="15"/>
        <v>21810.435443229999</v>
      </c>
      <c r="D237" s="3">
        <f t="shared" ca="1" si="16"/>
        <v>0</v>
      </c>
      <c r="E237" s="3">
        <f t="shared" ca="1" si="19"/>
        <v>258.6341224519785</v>
      </c>
    </row>
    <row r="238" spans="1:5" x14ac:dyDescent="0.35">
      <c r="A238" s="3">
        <f t="shared" si="17"/>
        <v>226</v>
      </c>
      <c r="B238" s="3">
        <f t="shared" ca="1" si="18"/>
        <v>-2.323033251357927</v>
      </c>
      <c r="C238" s="3">
        <f t="shared" ca="1" si="15"/>
        <v>21295.935354480425</v>
      </c>
      <c r="D238" s="3">
        <f t="shared" ca="1" si="16"/>
        <v>0</v>
      </c>
      <c r="E238" s="3">
        <f t="shared" ca="1" si="19"/>
        <v>258.6341224519785</v>
      </c>
    </row>
    <row r="239" spans="1:5" x14ac:dyDescent="0.35">
      <c r="A239" s="3">
        <f t="shared" si="17"/>
        <v>227</v>
      </c>
      <c r="B239" s="3">
        <f t="shared" ca="1" si="18"/>
        <v>-0.79769016078647847</v>
      </c>
      <c r="C239" s="3">
        <f t="shared" ca="1" si="15"/>
        <v>22308.360935660654</v>
      </c>
      <c r="D239" s="3">
        <f t="shared" ca="1" si="16"/>
        <v>0</v>
      </c>
      <c r="E239" s="3">
        <f t="shared" ca="1" si="19"/>
        <v>258.6341224519785</v>
      </c>
    </row>
    <row r="240" spans="1:5" x14ac:dyDescent="0.35">
      <c r="A240" s="3">
        <f t="shared" si="17"/>
        <v>228</v>
      </c>
      <c r="B240" s="3">
        <f t="shared" ca="1" si="18"/>
        <v>-0.19905084526621927</v>
      </c>
      <c r="C240" s="3">
        <f t="shared" ca="1" si="15"/>
        <v>22718.726982682823</v>
      </c>
      <c r="D240" s="3">
        <f t="shared" ca="1" si="16"/>
        <v>0</v>
      </c>
      <c r="E240" s="3">
        <f t="shared" ca="1" si="19"/>
        <v>258.6341224519785</v>
      </c>
    </row>
    <row r="241" spans="1:5" x14ac:dyDescent="0.35">
      <c r="A241" s="3">
        <f t="shared" si="17"/>
        <v>229</v>
      </c>
      <c r="B241" s="3">
        <f t="shared" ca="1" si="18"/>
        <v>1.5179851191280835</v>
      </c>
      <c r="C241" s="3">
        <f t="shared" ca="1" si="15"/>
        <v>23938.109948580517</v>
      </c>
      <c r="D241" s="3">
        <f t="shared" ca="1" si="16"/>
        <v>1038.1099485805171</v>
      </c>
      <c r="E241" s="3">
        <f t="shared" ca="1" si="19"/>
        <v>-779.47582612853853</v>
      </c>
    </row>
    <row r="242" spans="1:5" x14ac:dyDescent="0.35">
      <c r="A242" s="3">
        <f t="shared" si="17"/>
        <v>230</v>
      </c>
      <c r="B242" s="3">
        <f t="shared" ca="1" si="18"/>
        <v>-1.3776169106808664</v>
      </c>
      <c r="C242" s="3">
        <f t="shared" ca="1" si="15"/>
        <v>21917.892121919809</v>
      </c>
      <c r="D242" s="3">
        <f t="shared" ca="1" si="16"/>
        <v>0</v>
      </c>
      <c r="E242" s="3">
        <f t="shared" ca="1" si="19"/>
        <v>258.6341224519785</v>
      </c>
    </row>
    <row r="243" spans="1:5" x14ac:dyDescent="0.35">
      <c r="A243" s="3">
        <f t="shared" si="17"/>
        <v>231</v>
      </c>
      <c r="B243" s="3">
        <f t="shared" ca="1" si="18"/>
        <v>-0.59575970816346369</v>
      </c>
      <c r="C243" s="3">
        <f t="shared" ca="1" si="15"/>
        <v>22445.948651836941</v>
      </c>
      <c r="D243" s="3">
        <f t="shared" ca="1" si="16"/>
        <v>0</v>
      </c>
      <c r="E243" s="3">
        <f t="shared" ca="1" si="19"/>
        <v>258.6341224519785</v>
      </c>
    </row>
    <row r="244" spans="1:5" x14ac:dyDescent="0.35">
      <c r="A244" s="3">
        <f t="shared" si="17"/>
        <v>232</v>
      </c>
      <c r="B244" s="3">
        <f t="shared" ca="1" si="18"/>
        <v>-0.72649448518686466</v>
      </c>
      <c r="C244" s="3">
        <f t="shared" ca="1" si="15"/>
        <v>22356.774432199276</v>
      </c>
      <c r="D244" s="3">
        <f t="shared" ca="1" si="16"/>
        <v>0</v>
      </c>
      <c r="E244" s="3">
        <f t="shared" ca="1" si="19"/>
        <v>258.6341224519785</v>
      </c>
    </row>
    <row r="245" spans="1:5" x14ac:dyDescent="0.35">
      <c r="A245" s="3">
        <f t="shared" si="17"/>
        <v>233</v>
      </c>
      <c r="B245" s="3">
        <f t="shared" ca="1" si="18"/>
        <v>-1.0508459333887248</v>
      </c>
      <c r="C245" s="3">
        <f t="shared" ca="1" si="15"/>
        <v>22137.061052025172</v>
      </c>
      <c r="D245" s="3">
        <f t="shared" ca="1" si="16"/>
        <v>0</v>
      </c>
      <c r="E245" s="3">
        <f t="shared" ca="1" si="19"/>
        <v>258.6341224519785</v>
      </c>
    </row>
    <row r="246" spans="1:5" x14ac:dyDescent="0.35">
      <c r="A246" s="3">
        <f t="shared" si="17"/>
        <v>234</v>
      </c>
      <c r="B246" s="3">
        <f t="shared" ca="1" si="18"/>
        <v>0.32070401914537594</v>
      </c>
      <c r="C246" s="3">
        <f t="shared" ca="1" si="15"/>
        <v>23081.135185231611</v>
      </c>
      <c r="D246" s="3">
        <f t="shared" ca="1" si="16"/>
        <v>181.1351852316111</v>
      </c>
      <c r="E246" s="3">
        <f t="shared" ca="1" si="19"/>
        <v>77.498937220367395</v>
      </c>
    </row>
    <row r="247" spans="1:5" x14ac:dyDescent="0.35">
      <c r="A247" s="3">
        <f t="shared" si="17"/>
        <v>235</v>
      </c>
      <c r="B247" s="3">
        <f t="shared" ca="1" si="18"/>
        <v>-0.48343979262050002</v>
      </c>
      <c r="C247" s="3">
        <f t="shared" ca="1" si="15"/>
        <v>22522.846102529988</v>
      </c>
      <c r="D247" s="3">
        <f t="shared" ca="1" si="16"/>
        <v>0</v>
      </c>
      <c r="E247" s="3">
        <f t="shared" ca="1" si="19"/>
        <v>258.6341224519785</v>
      </c>
    </row>
    <row r="248" spans="1:5" x14ac:dyDescent="0.35">
      <c r="A248" s="3">
        <f t="shared" si="17"/>
        <v>236</v>
      </c>
      <c r="B248" s="3">
        <f t="shared" ca="1" si="18"/>
        <v>-1.2875791465933846</v>
      </c>
      <c r="C248" s="3">
        <f t="shared" ca="1" si="15"/>
        <v>21978.063961891941</v>
      </c>
      <c r="D248" s="3">
        <f t="shared" ca="1" si="16"/>
        <v>0</v>
      </c>
      <c r="E248" s="3">
        <f t="shared" ca="1" si="19"/>
        <v>258.6341224519785</v>
      </c>
    </row>
    <row r="249" spans="1:5" x14ac:dyDescent="0.35">
      <c r="A249" s="3">
        <f t="shared" si="17"/>
        <v>237</v>
      </c>
      <c r="B249" s="3">
        <f t="shared" ca="1" si="18"/>
        <v>-1.4112696740664163</v>
      </c>
      <c r="C249" s="3">
        <f t="shared" ca="1" si="15"/>
        <v>21895.444446644447</v>
      </c>
      <c r="D249" s="3">
        <f t="shared" ca="1" si="16"/>
        <v>0</v>
      </c>
      <c r="E249" s="3">
        <f t="shared" ca="1" si="19"/>
        <v>258.6341224519785</v>
      </c>
    </row>
    <row r="250" spans="1:5" x14ac:dyDescent="0.35">
      <c r="A250" s="3">
        <f t="shared" si="17"/>
        <v>238</v>
      </c>
      <c r="B250" s="3">
        <f t="shared" ca="1" si="18"/>
        <v>0.52203372521279723</v>
      </c>
      <c r="C250" s="3">
        <f t="shared" ca="1" si="15"/>
        <v>23223.064213251608</v>
      </c>
      <c r="D250" s="3">
        <f t="shared" ca="1" si="16"/>
        <v>323.06421325160773</v>
      </c>
      <c r="E250" s="3">
        <f t="shared" ca="1" si="19"/>
        <v>-64.430090799629227</v>
      </c>
    </row>
    <row r="251" spans="1:5" x14ac:dyDescent="0.35">
      <c r="A251" s="3">
        <f t="shared" si="17"/>
        <v>239</v>
      </c>
      <c r="B251" s="3">
        <f t="shared" ca="1" si="18"/>
        <v>2.3574916646603108</v>
      </c>
      <c r="C251" s="3">
        <f t="shared" ca="1" si="15"/>
        <v>24557.908957002837</v>
      </c>
      <c r="D251" s="3">
        <f t="shared" ca="1" si="16"/>
        <v>1657.9089570028373</v>
      </c>
      <c r="E251" s="3">
        <f t="shared" ca="1" si="19"/>
        <v>-1399.2748345508587</v>
      </c>
    </row>
    <row r="252" spans="1:5" x14ac:dyDescent="0.35">
      <c r="A252" s="3">
        <f t="shared" si="17"/>
        <v>240</v>
      </c>
      <c r="B252" s="3">
        <f t="shared" ca="1" si="18"/>
        <v>-1.3756893248321083</v>
      </c>
      <c r="C252" s="3">
        <f t="shared" ca="1" si="15"/>
        <v>21919.178591746822</v>
      </c>
      <c r="D252" s="3">
        <f t="shared" ca="1" si="16"/>
        <v>0</v>
      </c>
      <c r="E252" s="3">
        <f t="shared" ca="1" si="19"/>
        <v>258.6341224519785</v>
      </c>
    </row>
    <row r="253" spans="1:5" x14ac:dyDescent="0.35">
      <c r="A253" s="3">
        <f t="shared" si="17"/>
        <v>241</v>
      </c>
      <c r="B253" s="3">
        <f t="shared" ca="1" si="18"/>
        <v>0.75437084004159971</v>
      </c>
      <c r="C253" s="3">
        <f t="shared" ca="1" si="15"/>
        <v>23387.937222249504</v>
      </c>
      <c r="D253" s="3">
        <f t="shared" ca="1" si="16"/>
        <v>487.93722224950398</v>
      </c>
      <c r="E253" s="3">
        <f t="shared" ca="1" si="19"/>
        <v>-229.30309979752548</v>
      </c>
    </row>
    <row r="254" spans="1:5" x14ac:dyDescent="0.35">
      <c r="A254" s="3">
        <f t="shared" si="17"/>
        <v>242</v>
      </c>
      <c r="B254" s="3">
        <f t="shared" ca="1" si="18"/>
        <v>-0.9883814930085808</v>
      </c>
      <c r="C254" s="3">
        <f t="shared" ca="1" si="15"/>
        <v>22179.205487211606</v>
      </c>
      <c r="D254" s="3">
        <f t="shared" ca="1" si="16"/>
        <v>0</v>
      </c>
      <c r="E254" s="3">
        <f t="shared" ca="1" si="19"/>
        <v>258.6341224519785</v>
      </c>
    </row>
    <row r="255" spans="1:5" x14ac:dyDescent="0.35">
      <c r="A255" s="3">
        <f t="shared" si="17"/>
        <v>243</v>
      </c>
      <c r="B255" s="3">
        <f t="shared" ca="1" si="18"/>
        <v>-1.109197953557217</v>
      </c>
      <c r="C255" s="3">
        <f t="shared" ca="1" si="15"/>
        <v>22097.763595570421</v>
      </c>
      <c r="D255" s="3">
        <f t="shared" ca="1" si="16"/>
        <v>0</v>
      </c>
      <c r="E255" s="3">
        <f t="shared" ca="1" si="19"/>
        <v>258.6341224519785</v>
      </c>
    </row>
    <row r="256" spans="1:5" x14ac:dyDescent="0.35">
      <c r="A256" s="3">
        <f t="shared" si="17"/>
        <v>244</v>
      </c>
      <c r="B256" s="3">
        <f t="shared" ca="1" si="18"/>
        <v>-0.39016596401020437</v>
      </c>
      <c r="C256" s="3">
        <f t="shared" ca="1" si="15"/>
        <v>22586.904236695154</v>
      </c>
      <c r="D256" s="3">
        <f t="shared" ca="1" si="16"/>
        <v>0</v>
      </c>
      <c r="E256" s="3">
        <f t="shared" ca="1" si="19"/>
        <v>258.6341224519785</v>
      </c>
    </row>
    <row r="257" spans="1:5" x14ac:dyDescent="0.35">
      <c r="A257" s="3">
        <f t="shared" si="17"/>
        <v>245</v>
      </c>
      <c r="B257" s="3">
        <f t="shared" ca="1" si="18"/>
        <v>0.69532903996080331</v>
      </c>
      <c r="C257" s="3">
        <f t="shared" ca="1" si="15"/>
        <v>23345.928881080188</v>
      </c>
      <c r="D257" s="3">
        <f t="shared" ca="1" si="16"/>
        <v>445.92888108018815</v>
      </c>
      <c r="E257" s="3">
        <f t="shared" ca="1" si="19"/>
        <v>-187.29475862820965</v>
      </c>
    </row>
    <row r="258" spans="1:5" x14ac:dyDescent="0.35">
      <c r="A258" s="3">
        <f t="shared" si="17"/>
        <v>246</v>
      </c>
      <c r="B258" s="3">
        <f t="shared" ca="1" si="18"/>
        <v>-0.62772527557037683</v>
      </c>
      <c r="C258" s="3">
        <f t="shared" ca="1" si="15"/>
        <v>22424.112133687628</v>
      </c>
      <c r="D258" s="3">
        <f t="shared" ca="1" si="16"/>
        <v>0</v>
      </c>
      <c r="E258" s="3">
        <f t="shared" ca="1" si="19"/>
        <v>258.6341224519785</v>
      </c>
    </row>
    <row r="259" spans="1:5" x14ac:dyDescent="0.35">
      <c r="A259" s="3">
        <f t="shared" si="17"/>
        <v>247</v>
      </c>
      <c r="B259" s="3">
        <f t="shared" ca="1" si="18"/>
        <v>-0.70499621541661484</v>
      </c>
      <c r="C259" s="3">
        <f t="shared" ca="1" si="15"/>
        <v>22371.414030207554</v>
      </c>
      <c r="D259" s="3">
        <f t="shared" ca="1" si="16"/>
        <v>0</v>
      </c>
      <c r="E259" s="3">
        <f t="shared" ca="1" si="19"/>
        <v>258.6341224519785</v>
      </c>
    </row>
    <row r="260" spans="1:5" x14ac:dyDescent="0.35">
      <c r="A260" s="3">
        <f t="shared" si="17"/>
        <v>248</v>
      </c>
      <c r="B260" s="3">
        <f t="shared" ca="1" si="18"/>
        <v>-0.93949539061149689</v>
      </c>
      <c r="C260" s="3">
        <f t="shared" ca="1" si="15"/>
        <v>22212.244648558004</v>
      </c>
      <c r="D260" s="3">
        <f t="shared" ca="1" si="16"/>
        <v>0</v>
      </c>
      <c r="E260" s="3">
        <f t="shared" ca="1" si="19"/>
        <v>258.6341224519785</v>
      </c>
    </row>
    <row r="261" spans="1:5" x14ac:dyDescent="0.35">
      <c r="A261" s="3">
        <f t="shared" si="17"/>
        <v>249</v>
      </c>
      <c r="B261" s="3">
        <f t="shared" ca="1" si="18"/>
        <v>0.17510233533971339</v>
      </c>
      <c r="C261" s="3">
        <f t="shared" ca="1" si="15"/>
        <v>22979.032878516646</v>
      </c>
      <c r="D261" s="3">
        <f t="shared" ca="1" si="16"/>
        <v>79.032878516645724</v>
      </c>
      <c r="E261" s="3">
        <f t="shared" ca="1" si="19"/>
        <v>179.60124393533277</v>
      </c>
    </row>
    <row r="262" spans="1:5" x14ac:dyDescent="0.35">
      <c r="A262" s="3">
        <f t="shared" si="17"/>
        <v>250</v>
      </c>
      <c r="B262" s="3">
        <f t="shared" ca="1" si="18"/>
        <v>0.75256775459786984</v>
      </c>
      <c r="C262" s="3">
        <f t="shared" ca="1" si="15"/>
        <v>23386.653205614763</v>
      </c>
      <c r="D262" s="3">
        <f t="shared" ca="1" si="16"/>
        <v>486.65320561476256</v>
      </c>
      <c r="E262" s="3">
        <f t="shared" ca="1" si="19"/>
        <v>-228.01908316278406</v>
      </c>
    </row>
    <row r="263" spans="1:5" x14ac:dyDescent="0.35">
      <c r="A263" s="3">
        <f t="shared" si="17"/>
        <v>251</v>
      </c>
      <c r="B263" s="3">
        <f t="shared" ca="1" si="18"/>
        <v>-0.12191362479554717</v>
      </c>
      <c r="C263" s="3">
        <f t="shared" ca="1" si="15"/>
        <v>22772.150496522016</v>
      </c>
      <c r="D263" s="3">
        <f t="shared" ca="1" si="16"/>
        <v>0</v>
      </c>
      <c r="E263" s="3">
        <f t="shared" ca="1" si="19"/>
        <v>258.6341224519785</v>
      </c>
    </row>
    <row r="264" spans="1:5" x14ac:dyDescent="0.35">
      <c r="A264" s="3">
        <f t="shared" si="17"/>
        <v>252</v>
      </c>
      <c r="B264" s="3">
        <f t="shared" ca="1" si="18"/>
        <v>0.58579781381123808</v>
      </c>
      <c r="C264" s="3">
        <f t="shared" ca="1" si="15"/>
        <v>23268.196952923143</v>
      </c>
      <c r="D264" s="3">
        <f t="shared" ca="1" si="16"/>
        <v>368.19695292314282</v>
      </c>
      <c r="E264" s="3">
        <f t="shared" ca="1" si="19"/>
        <v>-109.56283047116432</v>
      </c>
    </row>
    <row r="265" spans="1:5" x14ac:dyDescent="0.35">
      <c r="A265" s="3">
        <f t="shared" si="17"/>
        <v>253</v>
      </c>
      <c r="B265" s="3">
        <f t="shared" ca="1" si="18"/>
        <v>0.48454051559521083</v>
      </c>
      <c r="C265" s="3">
        <f t="shared" ca="1" si="15"/>
        <v>23196.567097128431</v>
      </c>
      <c r="D265" s="3">
        <f t="shared" ca="1" si="16"/>
        <v>296.56709712843076</v>
      </c>
      <c r="E265" s="3">
        <f t="shared" ca="1" si="19"/>
        <v>-37.932974676452261</v>
      </c>
    </row>
    <row r="266" spans="1:5" x14ac:dyDescent="0.35">
      <c r="A266" s="3">
        <f t="shared" si="17"/>
        <v>254</v>
      </c>
      <c r="B266" s="3">
        <f t="shared" ca="1" si="18"/>
        <v>0.91070463580521077</v>
      </c>
      <c r="C266" s="3">
        <f t="shared" ca="1" si="15"/>
        <v>23499.53440123612</v>
      </c>
      <c r="D266" s="3">
        <f t="shared" ca="1" si="16"/>
        <v>599.53440123612017</v>
      </c>
      <c r="E266" s="3">
        <f t="shared" ca="1" si="19"/>
        <v>-340.90027878414168</v>
      </c>
    </row>
    <row r="267" spans="1:5" x14ac:dyDescent="0.35">
      <c r="A267" s="3">
        <f t="shared" si="17"/>
        <v>255</v>
      </c>
      <c r="B267" s="3">
        <f t="shared" ca="1" si="18"/>
        <v>-0.64415006529947139</v>
      </c>
      <c r="C267" s="3">
        <f t="shared" ca="1" si="15"/>
        <v>22412.900192139397</v>
      </c>
      <c r="D267" s="3">
        <f t="shared" ca="1" si="16"/>
        <v>0</v>
      </c>
      <c r="E267" s="3">
        <f t="shared" ca="1" si="19"/>
        <v>258.6341224519785</v>
      </c>
    </row>
    <row r="268" spans="1:5" x14ac:dyDescent="0.35">
      <c r="A268" s="3">
        <f t="shared" si="17"/>
        <v>256</v>
      </c>
      <c r="B268" s="3">
        <f t="shared" ca="1" si="18"/>
        <v>0.55297056826994551</v>
      </c>
      <c r="C268" s="3">
        <f t="shared" ca="1" si="15"/>
        <v>23244.950618224157</v>
      </c>
      <c r="D268" s="3">
        <f t="shared" ca="1" si="16"/>
        <v>344.95061822415664</v>
      </c>
      <c r="E268" s="3">
        <f t="shared" ca="1" si="19"/>
        <v>-86.316495772178143</v>
      </c>
    </row>
    <row r="269" spans="1:5" x14ac:dyDescent="0.35">
      <c r="A269" s="3">
        <f t="shared" si="17"/>
        <v>257</v>
      </c>
      <c r="B269" s="3">
        <f t="shared" ca="1" si="18"/>
        <v>-0.45524269398239342</v>
      </c>
      <c r="C269" s="3">
        <f t="shared" ca="1" si="15"/>
        <v>22542.19198249796</v>
      </c>
      <c r="D269" s="3">
        <f t="shared" ca="1" si="16"/>
        <v>0</v>
      </c>
      <c r="E269" s="3">
        <f t="shared" ca="1" si="19"/>
        <v>258.6341224519785</v>
      </c>
    </row>
    <row r="270" spans="1:5" x14ac:dyDescent="0.35">
      <c r="A270" s="3">
        <f t="shared" si="17"/>
        <v>258</v>
      </c>
      <c r="B270" s="3">
        <f t="shared" ca="1" si="18"/>
        <v>-1.116329111442057</v>
      </c>
      <c r="C270" s="3">
        <f t="shared" ref="C270:C333" ca="1" si="20">B$1*EXP(B$9*B$5 + $B$10*B270)</f>
        <v>22092.965868148505</v>
      </c>
      <c r="D270" s="3">
        <f t="shared" ref="D270:D333" ca="1" si="21">MAX(C270 - B$2, 0)</f>
        <v>0</v>
      </c>
      <c r="E270" s="3">
        <f t="shared" ca="1" si="19"/>
        <v>258.6341224519785</v>
      </c>
    </row>
    <row r="271" spans="1:5" x14ac:dyDescent="0.35">
      <c r="A271" s="3">
        <f t="shared" ref="A271:A334" si="22">A270+1</f>
        <v>259</v>
      </c>
      <c r="B271" s="3">
        <f t="shared" ref="B271:B334" ca="1" si="23">_xlfn.NORM.S.INV(RAND())</f>
        <v>-0.14924278975455268</v>
      </c>
      <c r="C271" s="3">
        <f t="shared" ca="1" si="20"/>
        <v>22753.208573541182</v>
      </c>
      <c r="D271" s="3">
        <f t="shared" ca="1" si="21"/>
        <v>0</v>
      </c>
      <c r="E271" s="3">
        <f t="shared" ref="E271:E334" ca="1" si="24">$D$5014-D271</f>
        <v>258.6341224519785</v>
      </c>
    </row>
    <row r="272" spans="1:5" x14ac:dyDescent="0.35">
      <c r="A272" s="3">
        <f t="shared" si="22"/>
        <v>260</v>
      </c>
      <c r="B272" s="3">
        <f t="shared" ca="1" si="23"/>
        <v>-0.80840853325332174</v>
      </c>
      <c r="C272" s="3">
        <f t="shared" ca="1" si="20"/>
        <v>22301.081461894195</v>
      </c>
      <c r="D272" s="3">
        <f t="shared" ca="1" si="21"/>
        <v>0</v>
      </c>
      <c r="E272" s="3">
        <f t="shared" ca="1" si="24"/>
        <v>258.6341224519785</v>
      </c>
    </row>
    <row r="273" spans="1:5" x14ac:dyDescent="0.35">
      <c r="A273" s="3">
        <f t="shared" si="22"/>
        <v>261</v>
      </c>
      <c r="B273" s="3">
        <f t="shared" ca="1" si="23"/>
        <v>-1.6135469829137763</v>
      </c>
      <c r="C273" s="3">
        <f t="shared" ca="1" si="20"/>
        <v>21761.001346245816</v>
      </c>
      <c r="D273" s="3">
        <f t="shared" ca="1" si="21"/>
        <v>0</v>
      </c>
      <c r="E273" s="3">
        <f t="shared" ca="1" si="24"/>
        <v>258.6341224519785</v>
      </c>
    </row>
    <row r="274" spans="1:5" x14ac:dyDescent="0.35">
      <c r="A274" s="3">
        <f t="shared" si="22"/>
        <v>262</v>
      </c>
      <c r="B274" s="3">
        <f t="shared" ca="1" si="23"/>
        <v>-0.43293609925480098</v>
      </c>
      <c r="C274" s="3">
        <f t="shared" ca="1" si="20"/>
        <v>22557.508190810924</v>
      </c>
      <c r="D274" s="3">
        <f t="shared" ca="1" si="21"/>
        <v>0</v>
      </c>
      <c r="E274" s="3">
        <f t="shared" ca="1" si="24"/>
        <v>258.6341224519785</v>
      </c>
    </row>
    <row r="275" spans="1:5" x14ac:dyDescent="0.35">
      <c r="A275" s="3">
        <f t="shared" si="22"/>
        <v>263</v>
      </c>
      <c r="B275" s="3">
        <f t="shared" ca="1" si="23"/>
        <v>-1.3302927728900309</v>
      </c>
      <c r="C275" s="3">
        <f t="shared" ca="1" si="20"/>
        <v>21949.498067078854</v>
      </c>
      <c r="D275" s="3">
        <f t="shared" ca="1" si="21"/>
        <v>0</v>
      </c>
      <c r="E275" s="3">
        <f t="shared" ca="1" si="24"/>
        <v>258.6341224519785</v>
      </c>
    </row>
    <row r="276" spans="1:5" x14ac:dyDescent="0.35">
      <c r="A276" s="3">
        <f t="shared" si="22"/>
        <v>264</v>
      </c>
      <c r="B276" s="3">
        <f t="shared" ca="1" si="23"/>
        <v>0.13358644498914099</v>
      </c>
      <c r="C276" s="3">
        <f t="shared" ca="1" si="20"/>
        <v>22950.00294932794</v>
      </c>
      <c r="D276" s="3">
        <f t="shared" ca="1" si="21"/>
        <v>50.002949327939859</v>
      </c>
      <c r="E276" s="3">
        <f t="shared" ca="1" si="24"/>
        <v>208.63117312403864</v>
      </c>
    </row>
    <row r="277" spans="1:5" x14ac:dyDescent="0.35">
      <c r="A277" s="3">
        <f t="shared" si="22"/>
        <v>265</v>
      </c>
      <c r="B277" s="3">
        <f t="shared" ca="1" si="23"/>
        <v>0.42430167120113083</v>
      </c>
      <c r="C277" s="3">
        <f t="shared" ca="1" si="20"/>
        <v>23154.058530579125</v>
      </c>
      <c r="D277" s="3">
        <f t="shared" ca="1" si="21"/>
        <v>254.05853057912464</v>
      </c>
      <c r="E277" s="3">
        <f t="shared" ca="1" si="24"/>
        <v>4.5755918728538632</v>
      </c>
    </row>
    <row r="278" spans="1:5" x14ac:dyDescent="0.35">
      <c r="A278" s="3">
        <f t="shared" si="22"/>
        <v>266</v>
      </c>
      <c r="B278" s="3">
        <f t="shared" ca="1" si="23"/>
        <v>2.1285899766114857</v>
      </c>
      <c r="C278" s="3">
        <f t="shared" ca="1" si="20"/>
        <v>24387.339164441859</v>
      </c>
      <c r="D278" s="3">
        <f t="shared" ca="1" si="21"/>
        <v>1487.3391644418589</v>
      </c>
      <c r="E278" s="3">
        <f t="shared" ca="1" si="24"/>
        <v>-1228.7050419898803</v>
      </c>
    </row>
    <row r="279" spans="1:5" x14ac:dyDescent="0.35">
      <c r="A279" s="3">
        <f t="shared" si="22"/>
        <v>267</v>
      </c>
      <c r="B279" s="3">
        <f t="shared" ca="1" si="23"/>
        <v>-8.992791660796437E-2</v>
      </c>
      <c r="C279" s="3">
        <f t="shared" ca="1" si="20"/>
        <v>22794.339912198477</v>
      </c>
      <c r="D279" s="3">
        <f t="shared" ca="1" si="21"/>
        <v>0</v>
      </c>
      <c r="E279" s="3">
        <f t="shared" ca="1" si="24"/>
        <v>258.6341224519785</v>
      </c>
    </row>
    <row r="280" spans="1:5" x14ac:dyDescent="0.35">
      <c r="A280" s="3">
        <f t="shared" si="22"/>
        <v>268</v>
      </c>
      <c r="B280" s="3">
        <f t="shared" ca="1" si="23"/>
        <v>-0.87837332853822825</v>
      </c>
      <c r="C280" s="3">
        <f t="shared" ca="1" si="20"/>
        <v>22253.622600309489</v>
      </c>
      <c r="D280" s="3">
        <f t="shared" ca="1" si="21"/>
        <v>0</v>
      </c>
      <c r="E280" s="3">
        <f t="shared" ca="1" si="24"/>
        <v>258.6341224519785</v>
      </c>
    </row>
    <row r="281" spans="1:5" x14ac:dyDescent="0.35">
      <c r="A281" s="3">
        <f t="shared" si="22"/>
        <v>269</v>
      </c>
      <c r="B281" s="3">
        <f t="shared" ca="1" si="23"/>
        <v>-0.18867741895338841</v>
      </c>
      <c r="C281" s="3">
        <f t="shared" ca="1" si="20"/>
        <v>22725.904085275692</v>
      </c>
      <c r="D281" s="3">
        <f t="shared" ca="1" si="21"/>
        <v>0</v>
      </c>
      <c r="E281" s="3">
        <f t="shared" ca="1" si="24"/>
        <v>258.6341224519785</v>
      </c>
    </row>
    <row r="282" spans="1:5" x14ac:dyDescent="0.35">
      <c r="A282" s="3">
        <f t="shared" si="22"/>
        <v>270</v>
      </c>
      <c r="B282" s="3">
        <f t="shared" ca="1" si="23"/>
        <v>2.2874090427410287</v>
      </c>
      <c r="C282" s="3">
        <f t="shared" ca="1" si="20"/>
        <v>24505.55942880009</v>
      </c>
      <c r="D282" s="3">
        <f t="shared" ca="1" si="21"/>
        <v>1605.5594288000902</v>
      </c>
      <c r="E282" s="3">
        <f t="shared" ca="1" si="24"/>
        <v>-1346.9253063481117</v>
      </c>
    </row>
    <row r="283" spans="1:5" x14ac:dyDescent="0.35">
      <c r="A283" s="3">
        <f t="shared" si="22"/>
        <v>271</v>
      </c>
      <c r="B283" s="3">
        <f t="shared" ca="1" si="23"/>
        <v>-0.15116800601437105</v>
      </c>
      <c r="C283" s="3">
        <f t="shared" ca="1" si="20"/>
        <v>22751.874794819294</v>
      </c>
      <c r="D283" s="3">
        <f t="shared" ca="1" si="21"/>
        <v>0</v>
      </c>
      <c r="E283" s="3">
        <f t="shared" ca="1" si="24"/>
        <v>258.6341224519785</v>
      </c>
    </row>
    <row r="284" spans="1:5" x14ac:dyDescent="0.35">
      <c r="A284" s="3">
        <f t="shared" si="22"/>
        <v>272</v>
      </c>
      <c r="B284" s="3">
        <f t="shared" ca="1" si="23"/>
        <v>-0.46232432020218012</v>
      </c>
      <c r="C284" s="3">
        <f t="shared" ca="1" si="20"/>
        <v>22537.331754228329</v>
      </c>
      <c r="D284" s="3">
        <f t="shared" ca="1" si="21"/>
        <v>0</v>
      </c>
      <c r="E284" s="3">
        <f t="shared" ca="1" si="24"/>
        <v>258.6341224519785</v>
      </c>
    </row>
    <row r="285" spans="1:5" x14ac:dyDescent="0.35">
      <c r="A285" s="3">
        <f t="shared" si="22"/>
        <v>273</v>
      </c>
      <c r="B285" s="3">
        <f t="shared" ca="1" si="23"/>
        <v>0.16806451853706839</v>
      </c>
      <c r="C285" s="3">
        <f t="shared" ca="1" si="20"/>
        <v>22974.109111250589</v>
      </c>
      <c r="D285" s="3">
        <f t="shared" ca="1" si="21"/>
        <v>74.109111250589194</v>
      </c>
      <c r="E285" s="3">
        <f t="shared" ca="1" si="24"/>
        <v>184.5250112013893</v>
      </c>
    </row>
    <row r="286" spans="1:5" x14ac:dyDescent="0.35">
      <c r="A286" s="3">
        <f t="shared" si="22"/>
        <v>274</v>
      </c>
      <c r="B286" s="3">
        <f t="shared" ca="1" si="23"/>
        <v>0.28775770063755041</v>
      </c>
      <c r="C286" s="3">
        <f t="shared" ca="1" si="20"/>
        <v>23057.992135864744</v>
      </c>
      <c r="D286" s="3">
        <f t="shared" ca="1" si="21"/>
        <v>157.99213586474434</v>
      </c>
      <c r="E286" s="3">
        <f t="shared" ca="1" si="24"/>
        <v>100.64198658723416</v>
      </c>
    </row>
    <row r="287" spans="1:5" x14ac:dyDescent="0.35">
      <c r="A287" s="3">
        <f t="shared" si="22"/>
        <v>275</v>
      </c>
      <c r="B287" s="3">
        <f t="shared" ca="1" si="23"/>
        <v>-0.22173693317600021</v>
      </c>
      <c r="C287" s="3">
        <f t="shared" ca="1" si="20"/>
        <v>22703.038969049452</v>
      </c>
      <c r="D287" s="3">
        <f t="shared" ca="1" si="21"/>
        <v>0</v>
      </c>
      <c r="E287" s="3">
        <f t="shared" ca="1" si="24"/>
        <v>258.6341224519785</v>
      </c>
    </row>
    <row r="288" spans="1:5" x14ac:dyDescent="0.35">
      <c r="A288" s="3">
        <f t="shared" si="22"/>
        <v>276</v>
      </c>
      <c r="B288" s="3">
        <f t="shared" ca="1" si="23"/>
        <v>2.8189886103225104</v>
      </c>
      <c r="C288" s="3">
        <f t="shared" ca="1" si="20"/>
        <v>24905.43673442239</v>
      </c>
      <c r="D288" s="3">
        <f t="shared" ca="1" si="21"/>
        <v>2005.4367344223901</v>
      </c>
      <c r="E288" s="3">
        <f t="shared" ca="1" si="24"/>
        <v>-1746.8026119704116</v>
      </c>
    </row>
    <row r="289" spans="1:5" x14ac:dyDescent="0.35">
      <c r="A289" s="3">
        <f t="shared" si="22"/>
        <v>277</v>
      </c>
      <c r="B289" s="3">
        <f t="shared" ca="1" si="23"/>
        <v>1.2477023743802305</v>
      </c>
      <c r="C289" s="3">
        <f t="shared" ca="1" si="20"/>
        <v>23741.911008669184</v>
      </c>
      <c r="D289" s="3">
        <f t="shared" ca="1" si="21"/>
        <v>841.9110086691835</v>
      </c>
      <c r="E289" s="3">
        <f t="shared" ca="1" si="24"/>
        <v>-583.27688621720495</v>
      </c>
    </row>
    <row r="290" spans="1:5" x14ac:dyDescent="0.35">
      <c r="A290" s="3">
        <f t="shared" si="22"/>
        <v>278</v>
      </c>
      <c r="B290" s="3">
        <f t="shared" ca="1" si="23"/>
        <v>-0.37032482883700962</v>
      </c>
      <c r="C290" s="3">
        <f t="shared" ca="1" si="20"/>
        <v>22600.554114594805</v>
      </c>
      <c r="D290" s="3">
        <f t="shared" ca="1" si="21"/>
        <v>0</v>
      </c>
      <c r="E290" s="3">
        <f t="shared" ca="1" si="24"/>
        <v>258.6341224519785</v>
      </c>
    </row>
    <row r="291" spans="1:5" x14ac:dyDescent="0.35">
      <c r="A291" s="3">
        <f t="shared" si="22"/>
        <v>279</v>
      </c>
      <c r="B291" s="3">
        <f t="shared" ca="1" si="23"/>
        <v>0.85508905186333506</v>
      </c>
      <c r="C291" s="3">
        <f t="shared" ca="1" si="20"/>
        <v>23459.772931469448</v>
      </c>
      <c r="D291" s="3">
        <f t="shared" ca="1" si="21"/>
        <v>559.77293146944794</v>
      </c>
      <c r="E291" s="3">
        <f t="shared" ca="1" si="24"/>
        <v>-301.13880901746944</v>
      </c>
    </row>
    <row r="292" spans="1:5" x14ac:dyDescent="0.35">
      <c r="A292" s="3">
        <f t="shared" si="22"/>
        <v>280</v>
      </c>
      <c r="B292" s="3">
        <f t="shared" ca="1" si="23"/>
        <v>0.38875449185743577</v>
      </c>
      <c r="C292" s="3">
        <f t="shared" ca="1" si="20"/>
        <v>23129.010614310042</v>
      </c>
      <c r="D292" s="3">
        <f t="shared" ca="1" si="21"/>
        <v>229.010614310042</v>
      </c>
      <c r="E292" s="3">
        <f t="shared" ca="1" si="24"/>
        <v>29.623508141936497</v>
      </c>
    </row>
    <row r="293" spans="1:5" x14ac:dyDescent="0.35">
      <c r="A293" s="3">
        <f t="shared" si="22"/>
        <v>281</v>
      </c>
      <c r="B293" s="3">
        <f t="shared" ca="1" si="23"/>
        <v>1.5179621941853276</v>
      </c>
      <c r="C293" s="3">
        <f t="shared" ca="1" si="20"/>
        <v>23938.09323873977</v>
      </c>
      <c r="D293" s="3">
        <f t="shared" ca="1" si="21"/>
        <v>1038.0932387397697</v>
      </c>
      <c r="E293" s="3">
        <f t="shared" ca="1" si="24"/>
        <v>-779.45911628779118</v>
      </c>
    </row>
    <row r="294" spans="1:5" x14ac:dyDescent="0.35">
      <c r="A294" s="3">
        <f t="shared" si="22"/>
        <v>282</v>
      </c>
      <c r="B294" s="3">
        <f t="shared" ca="1" si="23"/>
        <v>0.42952378210247238</v>
      </c>
      <c r="C294" s="3">
        <f t="shared" ca="1" si="20"/>
        <v>23157.740516227444</v>
      </c>
      <c r="D294" s="3">
        <f t="shared" ca="1" si="21"/>
        <v>257.74051622744446</v>
      </c>
      <c r="E294" s="3">
        <f t="shared" ca="1" si="24"/>
        <v>0.89360622453403948</v>
      </c>
    </row>
    <row r="295" spans="1:5" x14ac:dyDescent="0.35">
      <c r="A295" s="3">
        <f t="shared" si="22"/>
        <v>283</v>
      </c>
      <c r="B295" s="3">
        <f t="shared" ca="1" si="23"/>
        <v>-0.12739956871813352</v>
      </c>
      <c r="C295" s="3">
        <f t="shared" ca="1" si="20"/>
        <v>22768.346908402254</v>
      </c>
      <c r="D295" s="3">
        <f t="shared" ca="1" si="21"/>
        <v>0</v>
      </c>
      <c r="E295" s="3">
        <f t="shared" ca="1" si="24"/>
        <v>258.6341224519785</v>
      </c>
    </row>
    <row r="296" spans="1:5" x14ac:dyDescent="0.35">
      <c r="A296" s="3">
        <f t="shared" si="22"/>
        <v>284</v>
      </c>
      <c r="B296" s="3">
        <f t="shared" ca="1" si="23"/>
        <v>-0.23880285371624191</v>
      </c>
      <c r="C296" s="3">
        <f t="shared" ca="1" si="20"/>
        <v>22691.24458608832</v>
      </c>
      <c r="D296" s="3">
        <f t="shared" ca="1" si="21"/>
        <v>0</v>
      </c>
      <c r="E296" s="3">
        <f t="shared" ca="1" si="24"/>
        <v>258.6341224519785</v>
      </c>
    </row>
    <row r="297" spans="1:5" x14ac:dyDescent="0.35">
      <c r="A297" s="3">
        <f t="shared" si="22"/>
        <v>285</v>
      </c>
      <c r="B297" s="3">
        <f t="shared" ca="1" si="23"/>
        <v>-0.72701557807019512</v>
      </c>
      <c r="C297" s="3">
        <f t="shared" ca="1" si="20"/>
        <v>22356.419704430853</v>
      </c>
      <c r="D297" s="3">
        <f t="shared" ca="1" si="21"/>
        <v>0</v>
      </c>
      <c r="E297" s="3">
        <f t="shared" ca="1" si="24"/>
        <v>258.6341224519785</v>
      </c>
    </row>
    <row r="298" spans="1:5" x14ac:dyDescent="0.35">
      <c r="A298" s="3">
        <f t="shared" si="22"/>
        <v>286</v>
      </c>
      <c r="B298" s="3">
        <f t="shared" ca="1" si="23"/>
        <v>2.8220504713731205</v>
      </c>
      <c r="C298" s="3">
        <f t="shared" ca="1" si="20"/>
        <v>24907.758798661707</v>
      </c>
      <c r="D298" s="3">
        <f t="shared" ca="1" si="21"/>
        <v>2007.7587986617073</v>
      </c>
      <c r="E298" s="3">
        <f t="shared" ca="1" si="24"/>
        <v>-1749.1246762097287</v>
      </c>
    </row>
    <row r="299" spans="1:5" x14ac:dyDescent="0.35">
      <c r="A299" s="3">
        <f t="shared" si="22"/>
        <v>287</v>
      </c>
      <c r="B299" s="3">
        <f t="shared" ca="1" si="23"/>
        <v>-0.7738470370175542</v>
      </c>
      <c r="C299" s="3">
        <f t="shared" ca="1" si="20"/>
        <v>22324.562718979261</v>
      </c>
      <c r="D299" s="3">
        <f t="shared" ca="1" si="21"/>
        <v>0</v>
      </c>
      <c r="E299" s="3">
        <f t="shared" ca="1" si="24"/>
        <v>258.6341224519785</v>
      </c>
    </row>
    <row r="300" spans="1:5" x14ac:dyDescent="0.35">
      <c r="A300" s="3">
        <f t="shared" si="22"/>
        <v>288</v>
      </c>
      <c r="B300" s="3">
        <f t="shared" ca="1" si="23"/>
        <v>1.1667389037046636</v>
      </c>
      <c r="C300" s="3">
        <f t="shared" ca="1" si="20"/>
        <v>23683.453013163591</v>
      </c>
      <c r="D300" s="3">
        <f t="shared" ca="1" si="21"/>
        <v>783.45301316359109</v>
      </c>
      <c r="E300" s="3">
        <f t="shared" ca="1" si="24"/>
        <v>-524.81889071161254</v>
      </c>
    </row>
    <row r="301" spans="1:5" x14ac:dyDescent="0.35">
      <c r="A301" s="3">
        <f t="shared" si="22"/>
        <v>289</v>
      </c>
      <c r="B301" s="3">
        <f t="shared" ca="1" si="23"/>
        <v>-0.77488395307398594</v>
      </c>
      <c r="C301" s="3">
        <f t="shared" ca="1" si="20"/>
        <v>22323.857873287372</v>
      </c>
      <c r="D301" s="3">
        <f t="shared" ca="1" si="21"/>
        <v>0</v>
      </c>
      <c r="E301" s="3">
        <f t="shared" ca="1" si="24"/>
        <v>258.6341224519785</v>
      </c>
    </row>
    <row r="302" spans="1:5" x14ac:dyDescent="0.35">
      <c r="A302" s="3">
        <f t="shared" si="22"/>
        <v>290</v>
      </c>
      <c r="B302" s="3">
        <f t="shared" ca="1" si="23"/>
        <v>0.90224239931370587</v>
      </c>
      <c r="C302" s="3">
        <f t="shared" ca="1" si="20"/>
        <v>23493.480116941351</v>
      </c>
      <c r="D302" s="3">
        <f t="shared" ca="1" si="21"/>
        <v>593.4801169413513</v>
      </c>
      <c r="E302" s="3">
        <f t="shared" ca="1" si="24"/>
        <v>-334.8459944893728</v>
      </c>
    </row>
    <row r="303" spans="1:5" x14ac:dyDescent="0.35">
      <c r="A303" s="3">
        <f t="shared" si="22"/>
        <v>291</v>
      </c>
      <c r="B303" s="3">
        <f t="shared" ca="1" si="23"/>
        <v>0.52452705344935913</v>
      </c>
      <c r="C303" s="3">
        <f t="shared" ca="1" si="20"/>
        <v>23224.827365476252</v>
      </c>
      <c r="D303" s="3">
        <f t="shared" ca="1" si="21"/>
        <v>324.82736547625245</v>
      </c>
      <c r="E303" s="3">
        <f t="shared" ca="1" si="24"/>
        <v>-66.193243024273954</v>
      </c>
    </row>
    <row r="304" spans="1:5" x14ac:dyDescent="0.35">
      <c r="A304" s="3">
        <f t="shared" si="22"/>
        <v>292</v>
      </c>
      <c r="B304" s="3">
        <f t="shared" ca="1" si="23"/>
        <v>0.13124654934178151</v>
      </c>
      <c r="C304" s="3">
        <f t="shared" ca="1" si="20"/>
        <v>22948.367872705294</v>
      </c>
      <c r="D304" s="3">
        <f t="shared" ca="1" si="21"/>
        <v>48.367872705293848</v>
      </c>
      <c r="E304" s="3">
        <f t="shared" ca="1" si="24"/>
        <v>210.26624974668465</v>
      </c>
    </row>
    <row r="305" spans="1:5" x14ac:dyDescent="0.35">
      <c r="A305" s="3">
        <f t="shared" si="22"/>
        <v>293</v>
      </c>
      <c r="B305" s="3">
        <f t="shared" ca="1" si="23"/>
        <v>-0.8231333275226429</v>
      </c>
      <c r="C305" s="3">
        <f t="shared" ca="1" si="20"/>
        <v>22291.084865705023</v>
      </c>
      <c r="D305" s="3">
        <f t="shared" ca="1" si="21"/>
        <v>0</v>
      </c>
      <c r="E305" s="3">
        <f t="shared" ca="1" si="24"/>
        <v>258.6341224519785</v>
      </c>
    </row>
    <row r="306" spans="1:5" x14ac:dyDescent="0.35">
      <c r="A306" s="3">
        <f t="shared" si="22"/>
        <v>294</v>
      </c>
      <c r="B306" s="3">
        <f t="shared" ca="1" si="23"/>
        <v>-0.55697326218510801</v>
      </c>
      <c r="C306" s="3">
        <f t="shared" ca="1" si="20"/>
        <v>22472.47324771557</v>
      </c>
      <c r="D306" s="3">
        <f t="shared" ca="1" si="21"/>
        <v>0</v>
      </c>
      <c r="E306" s="3">
        <f t="shared" ca="1" si="24"/>
        <v>258.6341224519785</v>
      </c>
    </row>
    <row r="307" spans="1:5" x14ac:dyDescent="0.35">
      <c r="A307" s="3">
        <f t="shared" si="22"/>
        <v>295</v>
      </c>
      <c r="B307" s="3">
        <f t="shared" ca="1" si="23"/>
        <v>-0.45634235907384035</v>
      </c>
      <c r="C307" s="3">
        <f t="shared" ca="1" si="20"/>
        <v>22541.437196808951</v>
      </c>
      <c r="D307" s="3">
        <f t="shared" ca="1" si="21"/>
        <v>0</v>
      </c>
      <c r="E307" s="3">
        <f t="shared" ca="1" si="24"/>
        <v>258.6341224519785</v>
      </c>
    </row>
    <row r="308" spans="1:5" x14ac:dyDescent="0.35">
      <c r="A308" s="3">
        <f t="shared" si="22"/>
        <v>296</v>
      </c>
      <c r="B308" s="3">
        <f t="shared" ca="1" si="23"/>
        <v>0.13545735237800818</v>
      </c>
      <c r="C308" s="3">
        <f t="shared" ca="1" si="20"/>
        <v>22951.31038927901</v>
      </c>
      <c r="D308" s="3">
        <f t="shared" ca="1" si="21"/>
        <v>51.310389279009541</v>
      </c>
      <c r="E308" s="3">
        <f t="shared" ca="1" si="24"/>
        <v>207.32373317296896</v>
      </c>
    </row>
    <row r="309" spans="1:5" x14ac:dyDescent="0.35">
      <c r="A309" s="3">
        <f t="shared" si="22"/>
        <v>297</v>
      </c>
      <c r="B309" s="3">
        <f t="shared" ca="1" si="23"/>
        <v>-9.6171580527286641E-3</v>
      </c>
      <c r="C309" s="3">
        <f t="shared" ca="1" si="20"/>
        <v>22850.149165410614</v>
      </c>
      <c r="D309" s="3">
        <f t="shared" ca="1" si="21"/>
        <v>0</v>
      </c>
      <c r="E309" s="3">
        <f t="shared" ca="1" si="24"/>
        <v>258.6341224519785</v>
      </c>
    </row>
    <row r="310" spans="1:5" x14ac:dyDescent="0.35">
      <c r="A310" s="3">
        <f t="shared" si="22"/>
        <v>298</v>
      </c>
      <c r="B310" s="3">
        <f t="shared" ca="1" si="23"/>
        <v>0.51605816569527385</v>
      </c>
      <c r="C310" s="3">
        <f t="shared" ca="1" si="20"/>
        <v>23218.839152721601</v>
      </c>
      <c r="D310" s="3">
        <f t="shared" ca="1" si="21"/>
        <v>318.83915272160084</v>
      </c>
      <c r="E310" s="3">
        <f t="shared" ca="1" si="24"/>
        <v>-60.205030269622341</v>
      </c>
    </row>
    <row r="311" spans="1:5" x14ac:dyDescent="0.35">
      <c r="A311" s="3">
        <f t="shared" si="22"/>
        <v>299</v>
      </c>
      <c r="B311" s="3">
        <f t="shared" ca="1" si="23"/>
        <v>0.13722491521050412</v>
      </c>
      <c r="C311" s="3">
        <f t="shared" ca="1" si="20"/>
        <v>22952.545677725237</v>
      </c>
      <c r="D311" s="3">
        <f t="shared" ca="1" si="21"/>
        <v>52.545677725236601</v>
      </c>
      <c r="E311" s="3">
        <f t="shared" ca="1" si="24"/>
        <v>206.0884447267419</v>
      </c>
    </row>
    <row r="312" spans="1:5" x14ac:dyDescent="0.35">
      <c r="A312" s="3">
        <f t="shared" si="22"/>
        <v>300</v>
      </c>
      <c r="B312" s="3">
        <f t="shared" ca="1" si="23"/>
        <v>-0.42050201438170709</v>
      </c>
      <c r="C312" s="3">
        <f t="shared" ca="1" si="20"/>
        <v>22566.050229072334</v>
      </c>
      <c r="D312" s="3">
        <f t="shared" ca="1" si="21"/>
        <v>0</v>
      </c>
      <c r="E312" s="3">
        <f t="shared" ca="1" si="24"/>
        <v>258.6341224519785</v>
      </c>
    </row>
    <row r="313" spans="1:5" x14ac:dyDescent="0.35">
      <c r="A313" s="3">
        <f t="shared" si="22"/>
        <v>301</v>
      </c>
      <c r="B313" s="3">
        <f t="shared" ca="1" si="23"/>
        <v>-0.76284905608799669</v>
      </c>
      <c r="C313" s="3">
        <f t="shared" ca="1" si="20"/>
        <v>22332.039987693799</v>
      </c>
      <c r="D313" s="3">
        <f t="shared" ca="1" si="21"/>
        <v>0</v>
      </c>
      <c r="E313" s="3">
        <f t="shared" ca="1" si="24"/>
        <v>258.6341224519785</v>
      </c>
    </row>
    <row r="314" spans="1:5" x14ac:dyDescent="0.35">
      <c r="A314" s="3">
        <f t="shared" si="22"/>
        <v>302</v>
      </c>
      <c r="B314" s="3">
        <f t="shared" ca="1" si="23"/>
        <v>4.0872336435680778E-2</v>
      </c>
      <c r="C314" s="3">
        <f t="shared" ca="1" si="20"/>
        <v>22885.305070493119</v>
      </c>
      <c r="D314" s="3">
        <f t="shared" ca="1" si="21"/>
        <v>0</v>
      </c>
      <c r="E314" s="3">
        <f t="shared" ca="1" si="24"/>
        <v>258.6341224519785</v>
      </c>
    </row>
    <row r="315" spans="1:5" x14ac:dyDescent="0.35">
      <c r="A315" s="3">
        <f t="shared" si="22"/>
        <v>303</v>
      </c>
      <c r="B315" s="3">
        <f t="shared" ca="1" si="23"/>
        <v>1.4604927551056703</v>
      </c>
      <c r="C315" s="3">
        <f t="shared" ca="1" si="20"/>
        <v>23896.240784630834</v>
      </c>
      <c r="D315" s="3">
        <f t="shared" ca="1" si="21"/>
        <v>996.24078463083424</v>
      </c>
      <c r="E315" s="3">
        <f t="shared" ca="1" si="24"/>
        <v>-737.60666217885569</v>
      </c>
    </row>
    <row r="316" spans="1:5" x14ac:dyDescent="0.35">
      <c r="A316" s="3">
        <f t="shared" si="22"/>
        <v>304</v>
      </c>
      <c r="B316" s="3">
        <f t="shared" ca="1" si="23"/>
        <v>-2.0757865444991213</v>
      </c>
      <c r="C316" s="3">
        <f t="shared" ca="1" si="20"/>
        <v>21456.865493304762</v>
      </c>
      <c r="D316" s="3">
        <f t="shared" ca="1" si="21"/>
        <v>0</v>
      </c>
      <c r="E316" s="3">
        <f t="shared" ca="1" si="24"/>
        <v>258.6341224519785</v>
      </c>
    </row>
    <row r="317" spans="1:5" x14ac:dyDescent="0.35">
      <c r="A317" s="3">
        <f t="shared" si="22"/>
        <v>305</v>
      </c>
      <c r="B317" s="3">
        <f t="shared" ca="1" si="23"/>
        <v>1.7615645224555583</v>
      </c>
      <c r="C317" s="3">
        <f t="shared" ca="1" si="20"/>
        <v>24116.31347412496</v>
      </c>
      <c r="D317" s="3">
        <f t="shared" ca="1" si="21"/>
        <v>1216.3134741249596</v>
      </c>
      <c r="E317" s="3">
        <f t="shared" ca="1" si="24"/>
        <v>-957.67935167298106</v>
      </c>
    </row>
    <row r="318" spans="1:5" x14ac:dyDescent="0.35">
      <c r="A318" s="3">
        <f t="shared" si="22"/>
        <v>306</v>
      </c>
      <c r="B318" s="3">
        <f t="shared" ca="1" si="23"/>
        <v>-0.56671069470503133</v>
      </c>
      <c r="C318" s="3">
        <f t="shared" ca="1" si="20"/>
        <v>22465.811237463942</v>
      </c>
      <c r="D318" s="3">
        <f t="shared" ca="1" si="21"/>
        <v>0</v>
      </c>
      <c r="E318" s="3">
        <f t="shared" ca="1" si="24"/>
        <v>258.6341224519785</v>
      </c>
    </row>
    <row r="319" spans="1:5" x14ac:dyDescent="0.35">
      <c r="A319" s="3">
        <f t="shared" si="22"/>
        <v>307</v>
      </c>
      <c r="B319" s="3">
        <f t="shared" ca="1" si="23"/>
        <v>-0.36121101969163066</v>
      </c>
      <c r="C319" s="3">
        <f t="shared" ca="1" si="20"/>
        <v>22606.826801683226</v>
      </c>
      <c r="D319" s="3">
        <f t="shared" ca="1" si="21"/>
        <v>0</v>
      </c>
      <c r="E319" s="3">
        <f t="shared" ca="1" si="24"/>
        <v>258.6341224519785</v>
      </c>
    </row>
    <row r="320" spans="1:5" x14ac:dyDescent="0.35">
      <c r="A320" s="3">
        <f t="shared" si="22"/>
        <v>308</v>
      </c>
      <c r="B320" s="3">
        <f t="shared" ca="1" si="23"/>
        <v>-2.5002167314111943</v>
      </c>
      <c r="C320" s="3">
        <f t="shared" ca="1" si="20"/>
        <v>21181.351535393809</v>
      </c>
      <c r="D320" s="3">
        <f t="shared" ca="1" si="21"/>
        <v>0</v>
      </c>
      <c r="E320" s="3">
        <f t="shared" ca="1" si="24"/>
        <v>258.6341224519785</v>
      </c>
    </row>
    <row r="321" spans="1:5" x14ac:dyDescent="0.35">
      <c r="A321" s="3">
        <f t="shared" si="22"/>
        <v>309</v>
      </c>
      <c r="B321" s="3">
        <f t="shared" ca="1" si="23"/>
        <v>0.30856044087580281</v>
      </c>
      <c r="C321" s="3">
        <f t="shared" ca="1" si="20"/>
        <v>23072.602260866675</v>
      </c>
      <c r="D321" s="3">
        <f t="shared" ca="1" si="21"/>
        <v>172.60226086667535</v>
      </c>
      <c r="E321" s="3">
        <f t="shared" ca="1" si="24"/>
        <v>86.031861585303147</v>
      </c>
    </row>
    <row r="322" spans="1:5" x14ac:dyDescent="0.35">
      <c r="A322" s="3">
        <f t="shared" si="22"/>
        <v>310</v>
      </c>
      <c r="B322" s="3">
        <f t="shared" ca="1" si="23"/>
        <v>0.91465068366944757</v>
      </c>
      <c r="C322" s="3">
        <f t="shared" ca="1" si="20"/>
        <v>23502.358123921589</v>
      </c>
      <c r="D322" s="3">
        <f t="shared" ca="1" si="21"/>
        <v>602.35812392158914</v>
      </c>
      <c r="E322" s="3">
        <f t="shared" ca="1" si="24"/>
        <v>-343.72400146961064</v>
      </c>
    </row>
    <row r="323" spans="1:5" x14ac:dyDescent="0.35">
      <c r="A323" s="3">
        <f t="shared" si="22"/>
        <v>311</v>
      </c>
      <c r="B323" s="3">
        <f t="shared" ca="1" si="23"/>
        <v>-1.3059257384427621</v>
      </c>
      <c r="C323" s="3">
        <f t="shared" ca="1" si="20"/>
        <v>21965.789629588413</v>
      </c>
      <c r="D323" s="3">
        <f t="shared" ca="1" si="21"/>
        <v>0</v>
      </c>
      <c r="E323" s="3">
        <f t="shared" ca="1" si="24"/>
        <v>258.6341224519785</v>
      </c>
    </row>
    <row r="324" spans="1:5" x14ac:dyDescent="0.35">
      <c r="A324" s="3">
        <f t="shared" si="22"/>
        <v>312</v>
      </c>
      <c r="B324" s="3">
        <f t="shared" ca="1" si="23"/>
        <v>0.68255921336024272</v>
      </c>
      <c r="C324" s="3">
        <f t="shared" ca="1" si="20"/>
        <v>23336.853056922031</v>
      </c>
      <c r="D324" s="3">
        <f t="shared" ca="1" si="21"/>
        <v>436.8530569220311</v>
      </c>
      <c r="E324" s="3">
        <f t="shared" ca="1" si="24"/>
        <v>-178.2189344700526</v>
      </c>
    </row>
    <row r="325" spans="1:5" x14ac:dyDescent="0.35">
      <c r="A325" s="3">
        <f t="shared" si="22"/>
        <v>313</v>
      </c>
      <c r="B325" s="3">
        <f t="shared" ca="1" si="23"/>
        <v>-0.87337983844686184</v>
      </c>
      <c r="C325" s="3">
        <f t="shared" ca="1" si="20"/>
        <v>22257.00645942544</v>
      </c>
      <c r="D325" s="3">
        <f t="shared" ca="1" si="21"/>
        <v>0</v>
      </c>
      <c r="E325" s="3">
        <f t="shared" ca="1" si="24"/>
        <v>258.6341224519785</v>
      </c>
    </row>
    <row r="326" spans="1:5" x14ac:dyDescent="0.35">
      <c r="A326" s="3">
        <f t="shared" si="22"/>
        <v>314</v>
      </c>
      <c r="B326" s="3">
        <f t="shared" ca="1" si="23"/>
        <v>-0.37309712040200904</v>
      </c>
      <c r="C326" s="3">
        <f t="shared" ca="1" si="20"/>
        <v>22598.646397348355</v>
      </c>
      <c r="D326" s="3">
        <f t="shared" ca="1" si="21"/>
        <v>0</v>
      </c>
      <c r="E326" s="3">
        <f t="shared" ca="1" si="24"/>
        <v>258.6341224519785</v>
      </c>
    </row>
    <row r="327" spans="1:5" x14ac:dyDescent="0.35">
      <c r="A327" s="3">
        <f t="shared" si="22"/>
        <v>315</v>
      </c>
      <c r="B327" s="3">
        <f t="shared" ca="1" si="23"/>
        <v>-6.0187703057526028E-2</v>
      </c>
      <c r="C327" s="3">
        <f t="shared" ca="1" si="20"/>
        <v>22814.990960541236</v>
      </c>
      <c r="D327" s="3">
        <f t="shared" ca="1" si="21"/>
        <v>0</v>
      </c>
      <c r="E327" s="3">
        <f t="shared" ca="1" si="24"/>
        <v>258.6341224519785</v>
      </c>
    </row>
    <row r="328" spans="1:5" x14ac:dyDescent="0.35">
      <c r="A328" s="3">
        <f t="shared" si="22"/>
        <v>316</v>
      </c>
      <c r="B328" s="3">
        <f t="shared" ca="1" si="23"/>
        <v>2.0411919576783406</v>
      </c>
      <c r="C328" s="3">
        <f t="shared" ca="1" si="20"/>
        <v>24322.526091934844</v>
      </c>
      <c r="D328" s="3">
        <f t="shared" ca="1" si="21"/>
        <v>1422.5260919348439</v>
      </c>
      <c r="E328" s="3">
        <f t="shared" ca="1" si="24"/>
        <v>-1163.8919694828653</v>
      </c>
    </row>
    <row r="329" spans="1:5" x14ac:dyDescent="0.35">
      <c r="A329" s="3">
        <f t="shared" si="22"/>
        <v>317</v>
      </c>
      <c r="B329" s="3">
        <f t="shared" ca="1" si="23"/>
        <v>0.82675586114876942</v>
      </c>
      <c r="C329" s="3">
        <f t="shared" ca="1" si="20"/>
        <v>23439.542445722491</v>
      </c>
      <c r="D329" s="3">
        <f t="shared" ca="1" si="21"/>
        <v>539.54244572249081</v>
      </c>
      <c r="E329" s="3">
        <f t="shared" ca="1" si="24"/>
        <v>-280.90832327051231</v>
      </c>
    </row>
    <row r="330" spans="1:5" x14ac:dyDescent="0.35">
      <c r="A330" s="3">
        <f t="shared" si="22"/>
        <v>318</v>
      </c>
      <c r="B330" s="3">
        <f t="shared" ca="1" si="23"/>
        <v>0.21708546022510139</v>
      </c>
      <c r="C330" s="3">
        <f t="shared" ca="1" si="20"/>
        <v>23008.426863765108</v>
      </c>
      <c r="D330" s="3">
        <f t="shared" ca="1" si="21"/>
        <v>108.42686376510756</v>
      </c>
      <c r="E330" s="3">
        <f t="shared" ca="1" si="24"/>
        <v>150.20725868687094</v>
      </c>
    </row>
    <row r="331" spans="1:5" x14ac:dyDescent="0.35">
      <c r="A331" s="3">
        <f t="shared" si="22"/>
        <v>319</v>
      </c>
      <c r="B331" s="3">
        <f t="shared" ca="1" si="23"/>
        <v>-9.672438026736821E-2</v>
      </c>
      <c r="C331" s="3">
        <f t="shared" ca="1" si="20"/>
        <v>22789.623199457154</v>
      </c>
      <c r="D331" s="3">
        <f t="shared" ca="1" si="21"/>
        <v>0</v>
      </c>
      <c r="E331" s="3">
        <f t="shared" ca="1" si="24"/>
        <v>258.6341224519785</v>
      </c>
    </row>
    <row r="332" spans="1:5" x14ac:dyDescent="0.35">
      <c r="A332" s="3">
        <f t="shared" si="22"/>
        <v>320</v>
      </c>
      <c r="B332" s="3">
        <f t="shared" ca="1" si="23"/>
        <v>0.42706899051781722</v>
      </c>
      <c r="C332" s="3">
        <f t="shared" ca="1" si="20"/>
        <v>23156.009628400916</v>
      </c>
      <c r="D332" s="3">
        <f t="shared" ca="1" si="21"/>
        <v>256.00962840091597</v>
      </c>
      <c r="E332" s="3">
        <f t="shared" ca="1" si="24"/>
        <v>2.624494051062527</v>
      </c>
    </row>
    <row r="333" spans="1:5" x14ac:dyDescent="0.35">
      <c r="A333" s="3">
        <f t="shared" si="22"/>
        <v>321</v>
      </c>
      <c r="B333" s="3">
        <f t="shared" ca="1" si="23"/>
        <v>2.9494582577427736E-2</v>
      </c>
      <c r="C333" s="3">
        <f t="shared" ca="1" si="20"/>
        <v>22877.37800659948</v>
      </c>
      <c r="D333" s="3">
        <f t="shared" ca="1" si="21"/>
        <v>0</v>
      </c>
      <c r="E333" s="3">
        <f t="shared" ca="1" si="24"/>
        <v>258.6341224519785</v>
      </c>
    </row>
    <row r="334" spans="1:5" x14ac:dyDescent="0.35">
      <c r="A334" s="3">
        <f t="shared" si="22"/>
        <v>322</v>
      </c>
      <c r="B334" s="3">
        <f t="shared" ca="1" si="23"/>
        <v>-1.8251369126501946</v>
      </c>
      <c r="C334" s="3">
        <f t="shared" ref="C334:C397" ca="1" si="25">B$1*EXP(B$9*B$5 + $B$10*B334)</f>
        <v>21621.25194772593</v>
      </c>
      <c r="D334" s="3">
        <f t="shared" ref="D334:D397" ca="1" si="26">MAX(C334 - B$2, 0)</f>
        <v>0</v>
      </c>
      <c r="E334" s="3">
        <f t="shared" ca="1" si="24"/>
        <v>258.6341224519785</v>
      </c>
    </row>
    <row r="335" spans="1:5" x14ac:dyDescent="0.35">
      <c r="A335" s="3">
        <f t="shared" ref="A335:A398" si="27">A334+1</f>
        <v>323</v>
      </c>
      <c r="B335" s="3">
        <f t="shared" ref="B335:B398" ca="1" si="28">_xlfn.NORM.S.INV(RAND())</f>
        <v>-1.0456095728284724</v>
      </c>
      <c r="C335" s="3">
        <f t="shared" ca="1" si="25"/>
        <v>22140.5909200977</v>
      </c>
      <c r="D335" s="3">
        <f t="shared" ca="1" si="26"/>
        <v>0</v>
      </c>
      <c r="E335" s="3">
        <f t="shared" ref="E335:E398" ca="1" si="29">$D$5014-D335</f>
        <v>258.6341224519785</v>
      </c>
    </row>
    <row r="336" spans="1:5" x14ac:dyDescent="0.35">
      <c r="A336" s="3">
        <f t="shared" si="27"/>
        <v>324</v>
      </c>
      <c r="B336" s="3">
        <f t="shared" ca="1" si="28"/>
        <v>-0.34263328125360665</v>
      </c>
      <c r="C336" s="3">
        <f t="shared" ca="1" si="25"/>
        <v>22619.618542076747</v>
      </c>
      <c r="D336" s="3">
        <f t="shared" ca="1" si="26"/>
        <v>0</v>
      </c>
      <c r="E336" s="3">
        <f t="shared" ca="1" si="29"/>
        <v>258.6341224519785</v>
      </c>
    </row>
    <row r="337" spans="1:5" x14ac:dyDescent="0.35">
      <c r="A337" s="3">
        <f t="shared" si="27"/>
        <v>325</v>
      </c>
      <c r="B337" s="3">
        <f t="shared" ca="1" si="28"/>
        <v>2.1470624208544458E-3</v>
      </c>
      <c r="C337" s="3">
        <f t="shared" ca="1" si="25"/>
        <v>22858.335779646233</v>
      </c>
      <c r="D337" s="3">
        <f t="shared" ca="1" si="26"/>
        <v>0</v>
      </c>
      <c r="E337" s="3">
        <f t="shared" ca="1" si="29"/>
        <v>258.6341224519785</v>
      </c>
    </row>
    <row r="338" spans="1:5" x14ac:dyDescent="0.35">
      <c r="A338" s="3">
        <f t="shared" si="27"/>
        <v>326</v>
      </c>
      <c r="B338" s="3">
        <f t="shared" ca="1" si="28"/>
        <v>1.0120881423546106</v>
      </c>
      <c r="C338" s="3">
        <f t="shared" ca="1" si="25"/>
        <v>23572.190391215485</v>
      </c>
      <c r="D338" s="3">
        <f t="shared" ca="1" si="26"/>
        <v>672.19039121548485</v>
      </c>
      <c r="E338" s="3">
        <f t="shared" ca="1" si="29"/>
        <v>-413.55626876350635</v>
      </c>
    </row>
    <row r="339" spans="1:5" x14ac:dyDescent="0.35">
      <c r="A339" s="3">
        <f t="shared" si="27"/>
        <v>327</v>
      </c>
      <c r="B339" s="3">
        <f t="shared" ca="1" si="28"/>
        <v>-0.10722290423643556</v>
      </c>
      <c r="C339" s="3">
        <f t="shared" ca="1" si="25"/>
        <v>22782.339193031112</v>
      </c>
      <c r="D339" s="3">
        <f t="shared" ca="1" si="26"/>
        <v>0</v>
      </c>
      <c r="E339" s="3">
        <f t="shared" ca="1" si="29"/>
        <v>258.6341224519785</v>
      </c>
    </row>
    <row r="340" spans="1:5" x14ac:dyDescent="0.35">
      <c r="A340" s="3">
        <f t="shared" si="27"/>
        <v>328</v>
      </c>
      <c r="B340" s="3">
        <f t="shared" ca="1" si="28"/>
        <v>0.89096130655605099</v>
      </c>
      <c r="C340" s="3">
        <f t="shared" ca="1" si="25"/>
        <v>23485.411515160409</v>
      </c>
      <c r="D340" s="3">
        <f t="shared" ca="1" si="26"/>
        <v>585.41151516040918</v>
      </c>
      <c r="E340" s="3">
        <f t="shared" ca="1" si="29"/>
        <v>-326.77739270843068</v>
      </c>
    </row>
    <row r="341" spans="1:5" x14ac:dyDescent="0.35">
      <c r="A341" s="3">
        <f t="shared" si="27"/>
        <v>329</v>
      </c>
      <c r="B341" s="3">
        <f t="shared" ca="1" si="28"/>
        <v>-0.55697618093781054</v>
      </c>
      <c r="C341" s="3">
        <f t="shared" ca="1" si="25"/>
        <v>22472.471250511244</v>
      </c>
      <c r="D341" s="3">
        <f t="shared" ca="1" si="26"/>
        <v>0</v>
      </c>
      <c r="E341" s="3">
        <f t="shared" ca="1" si="29"/>
        <v>258.6341224519785</v>
      </c>
    </row>
    <row r="342" spans="1:5" x14ac:dyDescent="0.35">
      <c r="A342" s="3">
        <f t="shared" si="27"/>
        <v>330</v>
      </c>
      <c r="B342" s="3">
        <f t="shared" ca="1" si="28"/>
        <v>0.15897809530529036</v>
      </c>
      <c r="C342" s="3">
        <f t="shared" ca="1" si="25"/>
        <v>22967.753667068398</v>
      </c>
      <c r="D342" s="3">
        <f t="shared" ca="1" si="26"/>
        <v>67.753667068398499</v>
      </c>
      <c r="E342" s="3">
        <f t="shared" ca="1" si="29"/>
        <v>190.88045538358</v>
      </c>
    </row>
    <row r="343" spans="1:5" x14ac:dyDescent="0.35">
      <c r="A343" s="3">
        <f t="shared" si="27"/>
        <v>331</v>
      </c>
      <c r="B343" s="3">
        <f t="shared" ca="1" si="28"/>
        <v>0.2346384248530238</v>
      </c>
      <c r="C343" s="3">
        <f t="shared" ca="1" si="25"/>
        <v>23020.727506734958</v>
      </c>
      <c r="D343" s="3">
        <f t="shared" ca="1" si="26"/>
        <v>120.7275067349583</v>
      </c>
      <c r="E343" s="3">
        <f t="shared" ca="1" si="29"/>
        <v>137.9066157170202</v>
      </c>
    </row>
    <row r="344" spans="1:5" x14ac:dyDescent="0.35">
      <c r="A344" s="3">
        <f t="shared" si="27"/>
        <v>332</v>
      </c>
      <c r="B344" s="3">
        <f t="shared" ca="1" si="28"/>
        <v>-2.578188729076827E-2</v>
      </c>
      <c r="C344" s="3">
        <f t="shared" ca="1" si="25"/>
        <v>22838.905059092205</v>
      </c>
      <c r="D344" s="3">
        <f t="shared" ca="1" si="26"/>
        <v>0</v>
      </c>
      <c r="E344" s="3">
        <f t="shared" ca="1" si="29"/>
        <v>258.6341224519785</v>
      </c>
    </row>
    <row r="345" spans="1:5" x14ac:dyDescent="0.35">
      <c r="A345" s="3">
        <f t="shared" si="27"/>
        <v>333</v>
      </c>
      <c r="B345" s="3">
        <f t="shared" ca="1" si="28"/>
        <v>-1.2223226339918536</v>
      </c>
      <c r="C345" s="3">
        <f t="shared" ca="1" si="25"/>
        <v>22021.777824433255</v>
      </c>
      <c r="D345" s="3">
        <f t="shared" ca="1" si="26"/>
        <v>0</v>
      </c>
      <c r="E345" s="3">
        <f t="shared" ca="1" si="29"/>
        <v>258.6341224519785</v>
      </c>
    </row>
    <row r="346" spans="1:5" x14ac:dyDescent="0.35">
      <c r="A346" s="3">
        <f t="shared" si="27"/>
        <v>334</v>
      </c>
      <c r="B346" s="3">
        <f t="shared" ca="1" si="28"/>
        <v>-1.286409789784398</v>
      </c>
      <c r="C346" s="3">
        <f t="shared" ca="1" si="25"/>
        <v>21978.846523537548</v>
      </c>
      <c r="D346" s="3">
        <f t="shared" ca="1" si="26"/>
        <v>0</v>
      </c>
      <c r="E346" s="3">
        <f t="shared" ca="1" si="29"/>
        <v>258.6341224519785</v>
      </c>
    </row>
    <row r="347" spans="1:5" x14ac:dyDescent="0.35">
      <c r="A347" s="3">
        <f t="shared" si="27"/>
        <v>335</v>
      </c>
      <c r="B347" s="3">
        <f t="shared" ca="1" si="28"/>
        <v>-0.41203179968234871</v>
      </c>
      <c r="C347" s="3">
        <f t="shared" ca="1" si="25"/>
        <v>22571.870997479386</v>
      </c>
      <c r="D347" s="3">
        <f t="shared" ca="1" si="26"/>
        <v>0</v>
      </c>
      <c r="E347" s="3">
        <f t="shared" ca="1" si="29"/>
        <v>258.6341224519785</v>
      </c>
    </row>
    <row r="348" spans="1:5" x14ac:dyDescent="0.35">
      <c r="A348" s="3">
        <f t="shared" si="27"/>
        <v>336</v>
      </c>
      <c r="B348" s="3">
        <f t="shared" ca="1" si="28"/>
        <v>8.5328103545836784E-3</v>
      </c>
      <c r="C348" s="3">
        <f t="shared" ca="1" si="25"/>
        <v>22862.780791747122</v>
      </c>
      <c r="D348" s="3">
        <f t="shared" ca="1" si="26"/>
        <v>0</v>
      </c>
      <c r="E348" s="3">
        <f t="shared" ca="1" si="29"/>
        <v>258.6341224519785</v>
      </c>
    </row>
    <row r="349" spans="1:5" x14ac:dyDescent="0.35">
      <c r="A349" s="3">
        <f t="shared" si="27"/>
        <v>337</v>
      </c>
      <c r="B349" s="3">
        <f t="shared" ca="1" si="28"/>
        <v>-0.23920963830968461</v>
      </c>
      <c r="C349" s="3">
        <f t="shared" ca="1" si="25"/>
        <v>22690.963529047924</v>
      </c>
      <c r="D349" s="3">
        <f t="shared" ca="1" si="26"/>
        <v>0</v>
      </c>
      <c r="E349" s="3">
        <f t="shared" ca="1" si="29"/>
        <v>258.6341224519785</v>
      </c>
    </row>
    <row r="350" spans="1:5" x14ac:dyDescent="0.35">
      <c r="A350" s="3">
        <f t="shared" si="27"/>
        <v>338</v>
      </c>
      <c r="B350" s="3">
        <f t="shared" ca="1" si="28"/>
        <v>0.42647990332363445</v>
      </c>
      <c r="C350" s="3">
        <f t="shared" ca="1" si="25"/>
        <v>23155.594278841952</v>
      </c>
      <c r="D350" s="3">
        <f t="shared" ca="1" si="26"/>
        <v>255.59427884195247</v>
      </c>
      <c r="E350" s="3">
        <f t="shared" ca="1" si="29"/>
        <v>3.0398436100260255</v>
      </c>
    </row>
    <row r="351" spans="1:5" x14ac:dyDescent="0.35">
      <c r="A351" s="3">
        <f t="shared" si="27"/>
        <v>339</v>
      </c>
      <c r="B351" s="3">
        <f t="shared" ca="1" si="28"/>
        <v>-0.52225351046161428</v>
      </c>
      <c r="C351" s="3">
        <f t="shared" ca="1" si="25"/>
        <v>22496.243369852335</v>
      </c>
      <c r="D351" s="3">
        <f t="shared" ca="1" si="26"/>
        <v>0</v>
      </c>
      <c r="E351" s="3">
        <f t="shared" ca="1" si="29"/>
        <v>258.6341224519785</v>
      </c>
    </row>
    <row r="352" spans="1:5" x14ac:dyDescent="0.35">
      <c r="A352" s="3">
        <f t="shared" si="27"/>
        <v>340</v>
      </c>
      <c r="B352" s="3">
        <f t="shared" ca="1" si="28"/>
        <v>-0.66260970771034278</v>
      </c>
      <c r="C352" s="3">
        <f t="shared" ca="1" si="25"/>
        <v>22400.305903626991</v>
      </c>
      <c r="D352" s="3">
        <f t="shared" ca="1" si="26"/>
        <v>0</v>
      </c>
      <c r="E352" s="3">
        <f t="shared" ca="1" si="29"/>
        <v>258.6341224519785</v>
      </c>
    </row>
    <row r="353" spans="1:5" x14ac:dyDescent="0.35">
      <c r="A353" s="3">
        <f t="shared" si="27"/>
        <v>341</v>
      </c>
      <c r="B353" s="3">
        <f t="shared" ca="1" si="28"/>
        <v>-1.4080027452624519</v>
      </c>
      <c r="C353" s="3">
        <f t="shared" ca="1" si="25"/>
        <v>21897.622604653196</v>
      </c>
      <c r="D353" s="3">
        <f t="shared" ca="1" si="26"/>
        <v>0</v>
      </c>
      <c r="E353" s="3">
        <f t="shared" ca="1" si="29"/>
        <v>258.6341224519785</v>
      </c>
    </row>
    <row r="354" spans="1:5" x14ac:dyDescent="0.35">
      <c r="A354" s="3">
        <f t="shared" si="27"/>
        <v>342</v>
      </c>
      <c r="B354" s="3">
        <f t="shared" ca="1" si="28"/>
        <v>0.14852792661131073</v>
      </c>
      <c r="C354" s="3">
        <f t="shared" ca="1" si="25"/>
        <v>22960.446533028025</v>
      </c>
      <c r="D354" s="3">
        <f t="shared" ca="1" si="26"/>
        <v>60.446533028025442</v>
      </c>
      <c r="E354" s="3">
        <f t="shared" ca="1" si="29"/>
        <v>198.18758942395306</v>
      </c>
    </row>
    <row r="355" spans="1:5" x14ac:dyDescent="0.35">
      <c r="A355" s="3">
        <f t="shared" si="27"/>
        <v>343</v>
      </c>
      <c r="B355" s="3">
        <f t="shared" ca="1" si="28"/>
        <v>-1.7259736887374755</v>
      </c>
      <c r="C355" s="3">
        <f t="shared" ca="1" si="25"/>
        <v>21686.634466382606</v>
      </c>
      <c r="D355" s="3">
        <f t="shared" ca="1" si="26"/>
        <v>0</v>
      </c>
      <c r="E355" s="3">
        <f t="shared" ca="1" si="29"/>
        <v>258.6341224519785</v>
      </c>
    </row>
    <row r="356" spans="1:5" x14ac:dyDescent="0.35">
      <c r="A356" s="3">
        <f t="shared" si="27"/>
        <v>344</v>
      </c>
      <c r="B356" s="3">
        <f t="shared" ca="1" si="28"/>
        <v>0.28047448163725691</v>
      </c>
      <c r="C356" s="3">
        <f t="shared" ca="1" si="25"/>
        <v>23052.879191752116</v>
      </c>
      <c r="D356" s="3">
        <f t="shared" ca="1" si="26"/>
        <v>152.87919175211573</v>
      </c>
      <c r="E356" s="3">
        <f t="shared" ca="1" si="29"/>
        <v>105.75493069986277</v>
      </c>
    </row>
    <row r="357" spans="1:5" x14ac:dyDescent="0.35">
      <c r="A357" s="3">
        <f t="shared" si="27"/>
        <v>345</v>
      </c>
      <c r="B357" s="3">
        <f t="shared" ca="1" si="28"/>
        <v>-0.64069020805681898</v>
      </c>
      <c r="C357" s="3">
        <f t="shared" ca="1" si="25"/>
        <v>22415.261504598653</v>
      </c>
      <c r="D357" s="3">
        <f t="shared" ca="1" si="26"/>
        <v>0</v>
      </c>
      <c r="E357" s="3">
        <f t="shared" ca="1" si="29"/>
        <v>258.6341224519785</v>
      </c>
    </row>
    <row r="358" spans="1:5" x14ac:dyDescent="0.35">
      <c r="A358" s="3">
        <f t="shared" si="27"/>
        <v>346</v>
      </c>
      <c r="B358" s="3">
        <f t="shared" ca="1" si="28"/>
        <v>0.18587813487878416</v>
      </c>
      <c r="C358" s="3">
        <f t="shared" ca="1" si="25"/>
        <v>22986.573842147558</v>
      </c>
      <c r="D358" s="3">
        <f t="shared" ca="1" si="26"/>
        <v>86.573842147558025</v>
      </c>
      <c r="E358" s="3">
        <f t="shared" ca="1" si="29"/>
        <v>172.06028030442047</v>
      </c>
    </row>
    <row r="359" spans="1:5" x14ac:dyDescent="0.35">
      <c r="A359" s="3">
        <f t="shared" si="27"/>
        <v>347</v>
      </c>
      <c r="B359" s="3">
        <f t="shared" ca="1" si="28"/>
        <v>-0.12719714951945996</v>
      </c>
      <c r="C359" s="3">
        <f t="shared" ca="1" si="25"/>
        <v>22768.487241103427</v>
      </c>
      <c r="D359" s="3">
        <f t="shared" ca="1" si="26"/>
        <v>0</v>
      </c>
      <c r="E359" s="3">
        <f t="shared" ca="1" si="29"/>
        <v>258.6341224519785</v>
      </c>
    </row>
    <row r="360" spans="1:5" x14ac:dyDescent="0.35">
      <c r="A360" s="3">
        <f t="shared" si="27"/>
        <v>348</v>
      </c>
      <c r="B360" s="3">
        <f t="shared" ca="1" si="28"/>
        <v>0.37440535923175683</v>
      </c>
      <c r="C360" s="3">
        <f t="shared" ca="1" si="25"/>
        <v>23118.907339215461</v>
      </c>
      <c r="D360" s="3">
        <f t="shared" ca="1" si="26"/>
        <v>218.90733921546052</v>
      </c>
      <c r="E360" s="3">
        <f t="shared" ca="1" si="29"/>
        <v>39.726783236517974</v>
      </c>
    </row>
    <row r="361" spans="1:5" x14ac:dyDescent="0.35">
      <c r="A361" s="3">
        <f t="shared" si="27"/>
        <v>349</v>
      </c>
      <c r="B361" s="3">
        <f t="shared" ca="1" si="28"/>
        <v>7.0559369725188101E-2</v>
      </c>
      <c r="C361" s="3">
        <f t="shared" ca="1" si="25"/>
        <v>22906.001439276562</v>
      </c>
      <c r="D361" s="3">
        <f t="shared" ca="1" si="26"/>
        <v>6.0014392765624507</v>
      </c>
      <c r="E361" s="3">
        <f t="shared" ca="1" si="29"/>
        <v>252.63268317541605</v>
      </c>
    </row>
    <row r="362" spans="1:5" x14ac:dyDescent="0.35">
      <c r="A362" s="3">
        <f t="shared" si="27"/>
        <v>350</v>
      </c>
      <c r="B362" s="3">
        <f t="shared" ca="1" si="28"/>
        <v>0.26752068548499985</v>
      </c>
      <c r="C362" s="3">
        <f t="shared" ca="1" si="25"/>
        <v>23043.788206961097</v>
      </c>
      <c r="D362" s="3">
        <f t="shared" ca="1" si="26"/>
        <v>143.78820696109688</v>
      </c>
      <c r="E362" s="3">
        <f t="shared" ca="1" si="29"/>
        <v>114.84591549088162</v>
      </c>
    </row>
    <row r="363" spans="1:5" x14ac:dyDescent="0.35">
      <c r="A363" s="3">
        <f t="shared" si="27"/>
        <v>351</v>
      </c>
      <c r="B363" s="3">
        <f t="shared" ca="1" si="28"/>
        <v>-1.4639179254597809</v>
      </c>
      <c r="C363" s="3">
        <f t="shared" ca="1" si="25"/>
        <v>21860.37216649346</v>
      </c>
      <c r="D363" s="3">
        <f t="shared" ca="1" si="26"/>
        <v>0</v>
      </c>
      <c r="E363" s="3">
        <f t="shared" ca="1" si="29"/>
        <v>258.6341224519785</v>
      </c>
    </row>
    <row r="364" spans="1:5" x14ac:dyDescent="0.35">
      <c r="A364" s="3">
        <f t="shared" si="27"/>
        <v>352</v>
      </c>
      <c r="B364" s="3">
        <f t="shared" ca="1" si="28"/>
        <v>7.7162643658343841E-2</v>
      </c>
      <c r="C364" s="3">
        <f t="shared" ca="1" si="25"/>
        <v>22910.607467599428</v>
      </c>
      <c r="D364" s="3">
        <f t="shared" ca="1" si="26"/>
        <v>10.607467599427764</v>
      </c>
      <c r="E364" s="3">
        <f t="shared" ca="1" si="29"/>
        <v>248.02665485255073</v>
      </c>
    </row>
    <row r="365" spans="1:5" x14ac:dyDescent="0.35">
      <c r="A365" s="3">
        <f t="shared" si="27"/>
        <v>353</v>
      </c>
      <c r="B365" s="3">
        <f t="shared" ca="1" si="28"/>
        <v>-0.52691973863046571</v>
      </c>
      <c r="C365" s="3">
        <f t="shared" ca="1" si="25"/>
        <v>22493.047276428624</v>
      </c>
      <c r="D365" s="3">
        <f t="shared" ca="1" si="26"/>
        <v>0</v>
      </c>
      <c r="E365" s="3">
        <f t="shared" ca="1" si="29"/>
        <v>258.6341224519785</v>
      </c>
    </row>
    <row r="366" spans="1:5" x14ac:dyDescent="0.35">
      <c r="A366" s="3">
        <f t="shared" si="27"/>
        <v>354</v>
      </c>
      <c r="B366" s="3">
        <f t="shared" ca="1" si="28"/>
        <v>0.97237269651749902</v>
      </c>
      <c r="C366" s="3">
        <f t="shared" ca="1" si="25"/>
        <v>23543.701787894333</v>
      </c>
      <c r="D366" s="3">
        <f t="shared" ca="1" si="26"/>
        <v>643.70178789433339</v>
      </c>
      <c r="E366" s="3">
        <f t="shared" ca="1" si="29"/>
        <v>-385.06766544235489</v>
      </c>
    </row>
    <row r="367" spans="1:5" x14ac:dyDescent="0.35">
      <c r="A367" s="3">
        <f t="shared" si="27"/>
        <v>355</v>
      </c>
      <c r="B367" s="3">
        <f t="shared" ca="1" si="28"/>
        <v>-1.1499297206878107</v>
      </c>
      <c r="C367" s="3">
        <f t="shared" ca="1" si="25"/>
        <v>22070.373936118758</v>
      </c>
      <c r="D367" s="3">
        <f t="shared" ca="1" si="26"/>
        <v>0</v>
      </c>
      <c r="E367" s="3">
        <f t="shared" ca="1" si="29"/>
        <v>258.6341224519785</v>
      </c>
    </row>
    <row r="368" spans="1:5" x14ac:dyDescent="0.35">
      <c r="A368" s="3">
        <f t="shared" si="27"/>
        <v>356</v>
      </c>
      <c r="B368" s="3">
        <f t="shared" ca="1" si="28"/>
        <v>-0.81795104875758684</v>
      </c>
      <c r="C368" s="3">
        <f t="shared" ca="1" si="25"/>
        <v>22294.602580186944</v>
      </c>
      <c r="D368" s="3">
        <f t="shared" ca="1" si="26"/>
        <v>0</v>
      </c>
      <c r="E368" s="3">
        <f t="shared" ca="1" si="29"/>
        <v>258.6341224519785</v>
      </c>
    </row>
    <row r="369" spans="1:5" x14ac:dyDescent="0.35">
      <c r="A369" s="3">
        <f t="shared" si="27"/>
        <v>357</v>
      </c>
      <c r="B369" s="3">
        <f t="shared" ca="1" si="28"/>
        <v>0.35072456864622703</v>
      </c>
      <c r="C369" s="3">
        <f t="shared" ca="1" si="25"/>
        <v>23102.243261577561</v>
      </c>
      <c r="D369" s="3">
        <f t="shared" ca="1" si="26"/>
        <v>202.2432615775615</v>
      </c>
      <c r="E369" s="3">
        <f t="shared" ca="1" si="29"/>
        <v>56.390860874417001</v>
      </c>
    </row>
    <row r="370" spans="1:5" x14ac:dyDescent="0.35">
      <c r="A370" s="3">
        <f t="shared" si="27"/>
        <v>358</v>
      </c>
      <c r="B370" s="3">
        <f t="shared" ca="1" si="28"/>
        <v>-0.34267390432621525</v>
      </c>
      <c r="C370" s="3">
        <f t="shared" ca="1" si="25"/>
        <v>22619.590563080998</v>
      </c>
      <c r="D370" s="3">
        <f t="shared" ca="1" si="26"/>
        <v>0</v>
      </c>
      <c r="E370" s="3">
        <f t="shared" ca="1" si="29"/>
        <v>258.6341224519785</v>
      </c>
    </row>
    <row r="371" spans="1:5" x14ac:dyDescent="0.35">
      <c r="A371" s="3">
        <f t="shared" si="27"/>
        <v>359</v>
      </c>
      <c r="B371" s="3">
        <f t="shared" ca="1" si="28"/>
        <v>-2.0831402576768836</v>
      </c>
      <c r="C371" s="3">
        <f t="shared" ca="1" si="25"/>
        <v>21452.061540973362</v>
      </c>
      <c r="D371" s="3">
        <f t="shared" ca="1" si="26"/>
        <v>0</v>
      </c>
      <c r="E371" s="3">
        <f t="shared" ca="1" si="29"/>
        <v>258.6341224519785</v>
      </c>
    </row>
    <row r="372" spans="1:5" x14ac:dyDescent="0.35">
      <c r="A372" s="3">
        <f t="shared" si="27"/>
        <v>360</v>
      </c>
      <c r="B372" s="3">
        <f t="shared" ca="1" si="28"/>
        <v>-2.3979837052272779</v>
      </c>
      <c r="C372" s="3">
        <f t="shared" ca="1" si="25"/>
        <v>21247.389756089666</v>
      </c>
      <c r="D372" s="3">
        <f t="shared" ca="1" si="26"/>
        <v>0</v>
      </c>
      <c r="E372" s="3">
        <f t="shared" ca="1" si="29"/>
        <v>258.6341224519785</v>
      </c>
    </row>
    <row r="373" spans="1:5" x14ac:dyDescent="0.35">
      <c r="A373" s="3">
        <f t="shared" si="27"/>
        <v>361</v>
      </c>
      <c r="B373" s="3">
        <f t="shared" ca="1" si="28"/>
        <v>0.26688728680505691</v>
      </c>
      <c r="C373" s="3">
        <f t="shared" ca="1" si="25"/>
        <v>23043.34377919291</v>
      </c>
      <c r="D373" s="3">
        <f t="shared" ca="1" si="26"/>
        <v>143.34377919291001</v>
      </c>
      <c r="E373" s="3">
        <f t="shared" ca="1" si="29"/>
        <v>115.29034325906849</v>
      </c>
    </row>
    <row r="374" spans="1:5" x14ac:dyDescent="0.35">
      <c r="A374" s="3">
        <f t="shared" si="27"/>
        <v>362</v>
      </c>
      <c r="B374" s="3">
        <f t="shared" ca="1" si="28"/>
        <v>1.2751239250227941</v>
      </c>
      <c r="C374" s="3">
        <f t="shared" ca="1" si="25"/>
        <v>23761.742864194111</v>
      </c>
      <c r="D374" s="3">
        <f t="shared" ca="1" si="26"/>
        <v>861.74286419411146</v>
      </c>
      <c r="E374" s="3">
        <f t="shared" ca="1" si="29"/>
        <v>-603.10874174213291</v>
      </c>
    </row>
    <row r="375" spans="1:5" x14ac:dyDescent="0.35">
      <c r="A375" s="3">
        <f t="shared" si="27"/>
        <v>363</v>
      </c>
      <c r="B375" s="3">
        <f t="shared" ca="1" si="28"/>
        <v>-1.5309731594990188</v>
      </c>
      <c r="C375" s="3">
        <f t="shared" ca="1" si="25"/>
        <v>21815.783827964799</v>
      </c>
      <c r="D375" s="3">
        <f t="shared" ca="1" si="26"/>
        <v>0</v>
      </c>
      <c r="E375" s="3">
        <f t="shared" ca="1" si="29"/>
        <v>258.6341224519785</v>
      </c>
    </row>
    <row r="376" spans="1:5" x14ac:dyDescent="0.35">
      <c r="A376" s="3">
        <f t="shared" si="27"/>
        <v>364</v>
      </c>
      <c r="B376" s="3">
        <f t="shared" ca="1" si="28"/>
        <v>-0.97632981543809216</v>
      </c>
      <c r="C376" s="3">
        <f t="shared" ca="1" si="25"/>
        <v>22187.345920494328</v>
      </c>
      <c r="D376" s="3">
        <f t="shared" ca="1" si="26"/>
        <v>0</v>
      </c>
      <c r="E376" s="3">
        <f t="shared" ca="1" si="29"/>
        <v>258.6341224519785</v>
      </c>
    </row>
    <row r="377" spans="1:5" x14ac:dyDescent="0.35">
      <c r="A377" s="3">
        <f t="shared" si="27"/>
        <v>365</v>
      </c>
      <c r="B377" s="3">
        <f t="shared" ca="1" si="28"/>
        <v>0.68054038773686121</v>
      </c>
      <c r="C377" s="3">
        <f t="shared" ca="1" si="25"/>
        <v>23335.418551821309</v>
      </c>
      <c r="D377" s="3">
        <f t="shared" ca="1" si="26"/>
        <v>435.41855182130894</v>
      </c>
      <c r="E377" s="3">
        <f t="shared" ca="1" si="29"/>
        <v>-176.78442936933044</v>
      </c>
    </row>
    <row r="378" spans="1:5" x14ac:dyDescent="0.35">
      <c r="A378" s="3">
        <f t="shared" si="27"/>
        <v>366</v>
      </c>
      <c r="B378" s="3">
        <f t="shared" ca="1" si="28"/>
        <v>0.39988867738452005</v>
      </c>
      <c r="C378" s="3">
        <f t="shared" ca="1" si="25"/>
        <v>23136.853275885511</v>
      </c>
      <c r="D378" s="3">
        <f t="shared" ca="1" si="26"/>
        <v>236.85327588551081</v>
      </c>
      <c r="E378" s="3">
        <f t="shared" ca="1" si="29"/>
        <v>21.780846566467687</v>
      </c>
    </row>
    <row r="379" spans="1:5" x14ac:dyDescent="0.35">
      <c r="A379" s="3">
        <f t="shared" si="27"/>
        <v>367</v>
      </c>
      <c r="B379" s="3">
        <f t="shared" ca="1" si="28"/>
        <v>1.6960080234125794</v>
      </c>
      <c r="C379" s="3">
        <f t="shared" ca="1" si="25"/>
        <v>24068.222050340588</v>
      </c>
      <c r="D379" s="3">
        <f t="shared" ca="1" si="26"/>
        <v>1168.2220503405879</v>
      </c>
      <c r="E379" s="3">
        <f t="shared" ca="1" si="29"/>
        <v>-909.58792788860933</v>
      </c>
    </row>
    <row r="380" spans="1:5" x14ac:dyDescent="0.35">
      <c r="A380" s="3">
        <f t="shared" si="27"/>
        <v>368</v>
      </c>
      <c r="B380" s="3">
        <f t="shared" ca="1" si="28"/>
        <v>0.80018722073398585</v>
      </c>
      <c r="C380" s="3">
        <f t="shared" ca="1" si="25"/>
        <v>23420.587735575056</v>
      </c>
      <c r="D380" s="3">
        <f t="shared" ca="1" si="26"/>
        <v>520.58773557505629</v>
      </c>
      <c r="E380" s="3">
        <f t="shared" ca="1" si="29"/>
        <v>-261.95361312307779</v>
      </c>
    </row>
    <row r="381" spans="1:5" x14ac:dyDescent="0.35">
      <c r="A381" s="3">
        <f t="shared" si="27"/>
        <v>369</v>
      </c>
      <c r="B381" s="3">
        <f t="shared" ca="1" si="28"/>
        <v>0.21710653256130291</v>
      </c>
      <c r="C381" s="3">
        <f t="shared" ca="1" si="25"/>
        <v>23008.441626747343</v>
      </c>
      <c r="D381" s="3">
        <f t="shared" ca="1" si="26"/>
        <v>108.44162674734253</v>
      </c>
      <c r="E381" s="3">
        <f t="shared" ca="1" si="29"/>
        <v>150.19249570463597</v>
      </c>
    </row>
    <row r="382" spans="1:5" x14ac:dyDescent="0.35">
      <c r="A382" s="3">
        <f t="shared" si="27"/>
        <v>370</v>
      </c>
      <c r="B382" s="3">
        <f t="shared" ca="1" si="28"/>
        <v>1.7748865125293181</v>
      </c>
      <c r="C382" s="3">
        <f t="shared" ca="1" si="25"/>
        <v>24126.098060207951</v>
      </c>
      <c r="D382" s="3">
        <f t="shared" ca="1" si="26"/>
        <v>1226.0980602079508</v>
      </c>
      <c r="E382" s="3">
        <f t="shared" ca="1" si="29"/>
        <v>-967.46393775597221</v>
      </c>
    </row>
    <row r="383" spans="1:5" x14ac:dyDescent="0.35">
      <c r="A383" s="3">
        <f t="shared" si="27"/>
        <v>371</v>
      </c>
      <c r="B383" s="3">
        <f t="shared" ca="1" si="28"/>
        <v>-0.1593681026938451</v>
      </c>
      <c r="C383" s="3">
        <f t="shared" ca="1" si="25"/>
        <v>22746.19469079082</v>
      </c>
      <c r="D383" s="3">
        <f t="shared" ca="1" si="26"/>
        <v>0</v>
      </c>
      <c r="E383" s="3">
        <f t="shared" ca="1" si="29"/>
        <v>258.6341224519785</v>
      </c>
    </row>
    <row r="384" spans="1:5" x14ac:dyDescent="0.35">
      <c r="A384" s="3">
        <f t="shared" si="27"/>
        <v>372</v>
      </c>
      <c r="B384" s="3">
        <f t="shared" ca="1" si="28"/>
        <v>-1.2991785786861854</v>
      </c>
      <c r="C384" s="3">
        <f t="shared" ca="1" si="25"/>
        <v>21970.302852363526</v>
      </c>
      <c r="D384" s="3">
        <f t="shared" ca="1" si="26"/>
        <v>0</v>
      </c>
      <c r="E384" s="3">
        <f t="shared" ca="1" si="29"/>
        <v>258.6341224519785</v>
      </c>
    </row>
    <row r="385" spans="1:5" x14ac:dyDescent="0.35">
      <c r="A385" s="3">
        <f t="shared" si="27"/>
        <v>373</v>
      </c>
      <c r="B385" s="3">
        <f t="shared" ca="1" si="28"/>
        <v>1.1570046801035161</v>
      </c>
      <c r="C385" s="3">
        <f t="shared" ca="1" si="25"/>
        <v>23676.434318898158</v>
      </c>
      <c r="D385" s="3">
        <f t="shared" ca="1" si="26"/>
        <v>776.43431889815838</v>
      </c>
      <c r="E385" s="3">
        <f t="shared" ca="1" si="29"/>
        <v>-517.80019644617983</v>
      </c>
    </row>
    <row r="386" spans="1:5" x14ac:dyDescent="0.35">
      <c r="A386" s="3">
        <f t="shared" si="27"/>
        <v>374</v>
      </c>
      <c r="B386" s="3">
        <f t="shared" ca="1" si="28"/>
        <v>1.0813334045754932</v>
      </c>
      <c r="C386" s="3">
        <f t="shared" ca="1" si="25"/>
        <v>23621.943735176756</v>
      </c>
      <c r="D386" s="3">
        <f t="shared" ca="1" si="26"/>
        <v>721.94373517675558</v>
      </c>
      <c r="E386" s="3">
        <f t="shared" ca="1" si="29"/>
        <v>-463.30961272477708</v>
      </c>
    </row>
    <row r="387" spans="1:5" x14ac:dyDescent="0.35">
      <c r="A387" s="3">
        <f t="shared" si="27"/>
        <v>375</v>
      </c>
      <c r="B387" s="3">
        <f t="shared" ca="1" si="28"/>
        <v>-0.70023090227543272</v>
      </c>
      <c r="C387" s="3">
        <f t="shared" ca="1" si="25"/>
        <v>22374.660345768327</v>
      </c>
      <c r="D387" s="3">
        <f t="shared" ca="1" si="26"/>
        <v>0</v>
      </c>
      <c r="E387" s="3">
        <f t="shared" ca="1" si="29"/>
        <v>258.6341224519785</v>
      </c>
    </row>
    <row r="388" spans="1:5" x14ac:dyDescent="0.35">
      <c r="A388" s="3">
        <f t="shared" si="27"/>
        <v>376</v>
      </c>
      <c r="B388" s="3">
        <f t="shared" ca="1" si="28"/>
        <v>-0.72811466622765697</v>
      </c>
      <c r="C388" s="3">
        <f t="shared" ca="1" si="25"/>
        <v>22355.67153172482</v>
      </c>
      <c r="D388" s="3">
        <f t="shared" ca="1" si="26"/>
        <v>0</v>
      </c>
      <c r="E388" s="3">
        <f t="shared" ca="1" si="29"/>
        <v>258.6341224519785</v>
      </c>
    </row>
    <row r="389" spans="1:5" x14ac:dyDescent="0.35">
      <c r="A389" s="3">
        <f t="shared" si="27"/>
        <v>377</v>
      </c>
      <c r="B389" s="3">
        <f t="shared" ca="1" si="28"/>
        <v>-1.4984758547783543</v>
      </c>
      <c r="C389" s="3">
        <f t="shared" ca="1" si="25"/>
        <v>21837.381522639975</v>
      </c>
      <c r="D389" s="3">
        <f t="shared" ca="1" si="26"/>
        <v>0</v>
      </c>
      <c r="E389" s="3">
        <f t="shared" ca="1" si="29"/>
        <v>258.6341224519785</v>
      </c>
    </row>
    <row r="390" spans="1:5" x14ac:dyDescent="0.35">
      <c r="A390" s="3">
        <f t="shared" si="27"/>
        <v>378</v>
      </c>
      <c r="B390" s="3">
        <f t="shared" ca="1" si="28"/>
        <v>-0.77108374201462304</v>
      </c>
      <c r="C390" s="3">
        <f t="shared" ca="1" si="25"/>
        <v>22326.441182772731</v>
      </c>
      <c r="D390" s="3">
        <f t="shared" ca="1" si="26"/>
        <v>0</v>
      </c>
      <c r="E390" s="3">
        <f t="shared" ca="1" si="29"/>
        <v>258.6341224519785</v>
      </c>
    </row>
    <row r="391" spans="1:5" x14ac:dyDescent="0.35">
      <c r="A391" s="3">
        <f t="shared" si="27"/>
        <v>379</v>
      </c>
      <c r="B391" s="3">
        <f t="shared" ca="1" si="28"/>
        <v>0.77664731671262166</v>
      </c>
      <c r="C391" s="3">
        <f t="shared" ca="1" si="25"/>
        <v>23403.806606133345</v>
      </c>
      <c r="D391" s="3">
        <f t="shared" ca="1" si="26"/>
        <v>503.80660613334476</v>
      </c>
      <c r="E391" s="3">
        <f t="shared" ca="1" si="29"/>
        <v>-245.17248368136626</v>
      </c>
    </row>
    <row r="392" spans="1:5" x14ac:dyDescent="0.35">
      <c r="A392" s="3">
        <f t="shared" si="27"/>
        <v>380</v>
      </c>
      <c r="B392" s="3">
        <f t="shared" ca="1" si="28"/>
        <v>1.0351300494519418</v>
      </c>
      <c r="C392" s="3">
        <f t="shared" ca="1" si="25"/>
        <v>23588.734564383689</v>
      </c>
      <c r="D392" s="3">
        <f t="shared" ca="1" si="26"/>
        <v>688.73456438368885</v>
      </c>
      <c r="E392" s="3">
        <f t="shared" ca="1" si="29"/>
        <v>-430.10044193171035</v>
      </c>
    </row>
    <row r="393" spans="1:5" x14ac:dyDescent="0.35">
      <c r="A393" s="3">
        <f t="shared" si="27"/>
        <v>381</v>
      </c>
      <c r="B393" s="3">
        <f t="shared" ca="1" si="28"/>
        <v>1.6457901670252246</v>
      </c>
      <c r="C393" s="3">
        <f t="shared" ca="1" si="25"/>
        <v>24031.447740558029</v>
      </c>
      <c r="D393" s="3">
        <f t="shared" ca="1" si="26"/>
        <v>1131.4477405580292</v>
      </c>
      <c r="E393" s="3">
        <f t="shared" ca="1" si="29"/>
        <v>-872.81361810605063</v>
      </c>
    </row>
    <row r="394" spans="1:5" x14ac:dyDescent="0.35">
      <c r="A394" s="3">
        <f t="shared" si="27"/>
        <v>382</v>
      </c>
      <c r="B394" s="3">
        <f t="shared" ca="1" si="28"/>
        <v>-0.16905298096302149</v>
      </c>
      <c r="C394" s="3">
        <f t="shared" ca="1" si="25"/>
        <v>22739.48792362621</v>
      </c>
      <c r="D394" s="3">
        <f t="shared" ca="1" si="26"/>
        <v>0</v>
      </c>
      <c r="E394" s="3">
        <f t="shared" ca="1" si="29"/>
        <v>258.6341224519785</v>
      </c>
    </row>
    <row r="395" spans="1:5" x14ac:dyDescent="0.35">
      <c r="A395" s="3">
        <f t="shared" si="27"/>
        <v>383</v>
      </c>
      <c r="B395" s="3">
        <f t="shared" ca="1" si="28"/>
        <v>-0.32070929764920419</v>
      </c>
      <c r="C395" s="3">
        <f t="shared" ca="1" si="25"/>
        <v>22634.723657860271</v>
      </c>
      <c r="D395" s="3">
        <f t="shared" ca="1" si="26"/>
        <v>0</v>
      </c>
      <c r="E395" s="3">
        <f t="shared" ca="1" si="29"/>
        <v>258.6341224519785</v>
      </c>
    </row>
    <row r="396" spans="1:5" x14ac:dyDescent="0.35">
      <c r="A396" s="3">
        <f t="shared" si="27"/>
        <v>384</v>
      </c>
      <c r="B396" s="3">
        <f t="shared" ca="1" si="28"/>
        <v>-0.47298824300212389</v>
      </c>
      <c r="C396" s="3">
        <f t="shared" ca="1" si="25"/>
        <v>22530.014918107972</v>
      </c>
      <c r="D396" s="3">
        <f t="shared" ca="1" si="26"/>
        <v>0</v>
      </c>
      <c r="E396" s="3">
        <f t="shared" ca="1" si="29"/>
        <v>258.6341224519785</v>
      </c>
    </row>
    <row r="397" spans="1:5" x14ac:dyDescent="0.35">
      <c r="A397" s="3">
        <f t="shared" si="27"/>
        <v>385</v>
      </c>
      <c r="B397" s="3">
        <f t="shared" ca="1" si="28"/>
        <v>-1.7206086898863582</v>
      </c>
      <c r="C397" s="3">
        <f t="shared" ca="1" si="25"/>
        <v>21690.177470127779</v>
      </c>
      <c r="D397" s="3">
        <f t="shared" ca="1" si="26"/>
        <v>0</v>
      </c>
      <c r="E397" s="3">
        <f t="shared" ca="1" si="29"/>
        <v>258.6341224519785</v>
      </c>
    </row>
    <row r="398" spans="1:5" x14ac:dyDescent="0.35">
      <c r="A398" s="3">
        <f t="shared" si="27"/>
        <v>386</v>
      </c>
      <c r="B398" s="3">
        <f t="shared" ca="1" si="28"/>
        <v>-0.77693265327451377</v>
      </c>
      <c r="C398" s="3">
        <f t="shared" ref="C398:C461" ca="1" si="30">B$1*EXP(B$9*B$5 + $B$10*B398)</f>
        <v>22322.465330788527</v>
      </c>
      <c r="D398" s="3">
        <f t="shared" ref="D398:D461" ca="1" si="31">MAX(C398 - B$2, 0)</f>
        <v>0</v>
      </c>
      <c r="E398" s="3">
        <f t="shared" ca="1" si="29"/>
        <v>258.6341224519785</v>
      </c>
    </row>
    <row r="399" spans="1:5" x14ac:dyDescent="0.35">
      <c r="A399" s="3">
        <f t="shared" ref="A399:A462" si="32">A398+1</f>
        <v>387</v>
      </c>
      <c r="B399" s="3">
        <f t="shared" ref="B399:B462" ca="1" si="33">_xlfn.NORM.S.INV(RAND())</f>
        <v>-0.69424637125476252</v>
      </c>
      <c r="C399" s="3">
        <f t="shared" ca="1" si="30"/>
        <v>22378.737906976425</v>
      </c>
      <c r="D399" s="3">
        <f t="shared" ca="1" si="31"/>
        <v>0</v>
      </c>
      <c r="E399" s="3">
        <f t="shared" ref="E399:E462" ca="1" si="34">$D$5014-D399</f>
        <v>258.6341224519785</v>
      </c>
    </row>
    <row r="400" spans="1:5" x14ac:dyDescent="0.35">
      <c r="A400" s="3">
        <f t="shared" si="32"/>
        <v>388</v>
      </c>
      <c r="B400" s="3">
        <f t="shared" ca="1" si="33"/>
        <v>-0.64868969760273132</v>
      </c>
      <c r="C400" s="3">
        <f t="shared" ca="1" si="30"/>
        <v>22409.80232302579</v>
      </c>
      <c r="D400" s="3">
        <f t="shared" ca="1" si="31"/>
        <v>0</v>
      </c>
      <c r="E400" s="3">
        <f t="shared" ca="1" si="34"/>
        <v>258.6341224519785</v>
      </c>
    </row>
    <row r="401" spans="1:5" x14ac:dyDescent="0.35">
      <c r="A401" s="3">
        <f t="shared" si="32"/>
        <v>389</v>
      </c>
      <c r="B401" s="3">
        <f t="shared" ca="1" si="33"/>
        <v>-0.5543391354746906</v>
      </c>
      <c r="C401" s="3">
        <f t="shared" ca="1" si="30"/>
        <v>22474.27576441221</v>
      </c>
      <c r="D401" s="3">
        <f t="shared" ca="1" si="31"/>
        <v>0</v>
      </c>
      <c r="E401" s="3">
        <f t="shared" ca="1" si="34"/>
        <v>258.6341224519785</v>
      </c>
    </row>
    <row r="402" spans="1:5" x14ac:dyDescent="0.35">
      <c r="A402" s="3">
        <f t="shared" si="32"/>
        <v>390</v>
      </c>
      <c r="B402" s="3">
        <f t="shared" ca="1" si="33"/>
        <v>0.55516652140197154</v>
      </c>
      <c r="C402" s="3">
        <f t="shared" ca="1" si="30"/>
        <v>23246.504938668677</v>
      </c>
      <c r="D402" s="3">
        <f t="shared" ca="1" si="31"/>
        <v>346.50493866867691</v>
      </c>
      <c r="E402" s="3">
        <f t="shared" ca="1" si="34"/>
        <v>-87.870816216698415</v>
      </c>
    </row>
    <row r="403" spans="1:5" x14ac:dyDescent="0.35">
      <c r="A403" s="3">
        <f t="shared" si="32"/>
        <v>391</v>
      </c>
      <c r="B403" s="3">
        <f t="shared" ca="1" si="33"/>
        <v>0.20272199932758581</v>
      </c>
      <c r="C403" s="3">
        <f t="shared" ca="1" si="30"/>
        <v>22998.366228585455</v>
      </c>
      <c r="D403" s="3">
        <f t="shared" ca="1" si="31"/>
        <v>98.366228585455247</v>
      </c>
      <c r="E403" s="3">
        <f t="shared" ca="1" si="34"/>
        <v>160.26789386652325</v>
      </c>
    </row>
    <row r="404" spans="1:5" x14ac:dyDescent="0.35">
      <c r="A404" s="3">
        <f t="shared" si="32"/>
        <v>392</v>
      </c>
      <c r="B404" s="3">
        <f t="shared" ca="1" si="33"/>
        <v>5.7057339069601455E-2</v>
      </c>
      <c r="C404" s="3">
        <f t="shared" ca="1" si="30"/>
        <v>22896.58615478707</v>
      </c>
      <c r="D404" s="3">
        <f t="shared" ca="1" si="31"/>
        <v>0</v>
      </c>
      <c r="E404" s="3">
        <f t="shared" ca="1" si="34"/>
        <v>258.6341224519785</v>
      </c>
    </row>
    <row r="405" spans="1:5" x14ac:dyDescent="0.35">
      <c r="A405" s="3">
        <f t="shared" si="32"/>
        <v>393</v>
      </c>
      <c r="B405" s="3">
        <f t="shared" ca="1" si="33"/>
        <v>-0.12308146940812839</v>
      </c>
      <c r="C405" s="3">
        <f t="shared" ca="1" si="30"/>
        <v>22771.340737621184</v>
      </c>
      <c r="D405" s="3">
        <f t="shared" ca="1" si="31"/>
        <v>0</v>
      </c>
      <c r="E405" s="3">
        <f t="shared" ca="1" si="34"/>
        <v>258.6341224519785</v>
      </c>
    </row>
    <row r="406" spans="1:5" x14ac:dyDescent="0.35">
      <c r="A406" s="3">
        <f t="shared" si="32"/>
        <v>394</v>
      </c>
      <c r="B406" s="3">
        <f t="shared" ca="1" si="33"/>
        <v>0.51872803051430039</v>
      </c>
      <c r="C406" s="3">
        <f t="shared" ca="1" si="30"/>
        <v>23220.726804032325</v>
      </c>
      <c r="D406" s="3">
        <f t="shared" ca="1" si="31"/>
        <v>320.72680403232516</v>
      </c>
      <c r="E406" s="3">
        <f t="shared" ca="1" si="34"/>
        <v>-62.092681580346664</v>
      </c>
    </row>
    <row r="407" spans="1:5" x14ac:dyDescent="0.35">
      <c r="A407" s="3">
        <f t="shared" si="32"/>
        <v>395</v>
      </c>
      <c r="B407" s="3">
        <f t="shared" ca="1" si="33"/>
        <v>-0.47908446776566388</v>
      </c>
      <c r="C407" s="3">
        <f t="shared" ca="1" si="30"/>
        <v>22525.833183297873</v>
      </c>
      <c r="D407" s="3">
        <f t="shared" ca="1" si="31"/>
        <v>0</v>
      </c>
      <c r="E407" s="3">
        <f t="shared" ca="1" si="34"/>
        <v>258.6341224519785</v>
      </c>
    </row>
    <row r="408" spans="1:5" x14ac:dyDescent="0.35">
      <c r="A408" s="3">
        <f t="shared" si="32"/>
        <v>396</v>
      </c>
      <c r="B408" s="3">
        <f t="shared" ca="1" si="33"/>
        <v>-1.90618132764467</v>
      </c>
      <c r="C408" s="3">
        <f t="shared" ca="1" si="30"/>
        <v>21567.962339897931</v>
      </c>
      <c r="D408" s="3">
        <f t="shared" ca="1" si="31"/>
        <v>0</v>
      </c>
      <c r="E408" s="3">
        <f t="shared" ca="1" si="34"/>
        <v>258.6341224519785</v>
      </c>
    </row>
    <row r="409" spans="1:5" x14ac:dyDescent="0.35">
      <c r="A409" s="3">
        <f t="shared" si="32"/>
        <v>397</v>
      </c>
      <c r="B409" s="3">
        <f t="shared" ca="1" si="33"/>
        <v>0.53076289533720522</v>
      </c>
      <c r="C409" s="3">
        <f t="shared" ca="1" si="30"/>
        <v>23229.237615046197</v>
      </c>
      <c r="D409" s="3">
        <f t="shared" ca="1" si="31"/>
        <v>329.23761504619688</v>
      </c>
      <c r="E409" s="3">
        <f t="shared" ca="1" si="34"/>
        <v>-70.60349259421838</v>
      </c>
    </row>
    <row r="410" spans="1:5" x14ac:dyDescent="0.35">
      <c r="A410" s="3">
        <f t="shared" si="32"/>
        <v>398</v>
      </c>
      <c r="B410" s="3">
        <f t="shared" ca="1" si="33"/>
        <v>0.51656501703140034</v>
      </c>
      <c r="C410" s="3">
        <f t="shared" ca="1" si="30"/>
        <v>23219.197495614291</v>
      </c>
      <c r="D410" s="3">
        <f t="shared" ca="1" si="31"/>
        <v>319.19749561429126</v>
      </c>
      <c r="E410" s="3">
        <f t="shared" ca="1" si="34"/>
        <v>-60.563373162312757</v>
      </c>
    </row>
    <row r="411" spans="1:5" x14ac:dyDescent="0.35">
      <c r="A411" s="3">
        <f t="shared" si="32"/>
        <v>399</v>
      </c>
      <c r="B411" s="3">
        <f t="shared" ca="1" si="33"/>
        <v>1.0710663172443526</v>
      </c>
      <c r="C411" s="3">
        <f t="shared" ca="1" si="30"/>
        <v>23614.560114989894</v>
      </c>
      <c r="D411" s="3">
        <f t="shared" ca="1" si="31"/>
        <v>714.56011498989392</v>
      </c>
      <c r="E411" s="3">
        <f t="shared" ca="1" si="34"/>
        <v>-455.92599253791542</v>
      </c>
    </row>
    <row r="412" spans="1:5" x14ac:dyDescent="0.35">
      <c r="A412" s="3">
        <f t="shared" si="32"/>
        <v>400</v>
      </c>
      <c r="B412" s="3">
        <f t="shared" ca="1" si="33"/>
        <v>0.88756010727901247</v>
      </c>
      <c r="C412" s="3">
        <f t="shared" ca="1" si="30"/>
        <v>23482.979411343324</v>
      </c>
      <c r="D412" s="3">
        <f t="shared" ca="1" si="31"/>
        <v>582.97941134332359</v>
      </c>
      <c r="E412" s="3">
        <f t="shared" ca="1" si="34"/>
        <v>-324.34528889134509</v>
      </c>
    </row>
    <row r="413" spans="1:5" x14ac:dyDescent="0.35">
      <c r="A413" s="3">
        <f t="shared" si="32"/>
        <v>401</v>
      </c>
      <c r="B413" s="3">
        <f t="shared" ca="1" si="33"/>
        <v>-0.40724762391468422</v>
      </c>
      <c r="C413" s="3">
        <f t="shared" ca="1" si="30"/>
        <v>22575.159367383349</v>
      </c>
      <c r="D413" s="3">
        <f t="shared" ca="1" si="31"/>
        <v>0</v>
      </c>
      <c r="E413" s="3">
        <f t="shared" ca="1" si="34"/>
        <v>258.6341224519785</v>
      </c>
    </row>
    <row r="414" spans="1:5" x14ac:dyDescent="0.35">
      <c r="A414" s="3">
        <f t="shared" si="32"/>
        <v>402</v>
      </c>
      <c r="B414" s="3">
        <f t="shared" ca="1" si="33"/>
        <v>0.43152654798035539</v>
      </c>
      <c r="C414" s="3">
        <f t="shared" ca="1" si="30"/>
        <v>23159.152773937072</v>
      </c>
      <c r="D414" s="3">
        <f t="shared" ca="1" si="31"/>
        <v>259.1527739370722</v>
      </c>
      <c r="E414" s="3">
        <f t="shared" ca="1" si="34"/>
        <v>-0.51865148509369874</v>
      </c>
    </row>
    <row r="415" spans="1:5" x14ac:dyDescent="0.35">
      <c r="A415" s="3">
        <f t="shared" si="32"/>
        <v>403</v>
      </c>
      <c r="B415" s="3">
        <f t="shared" ca="1" si="33"/>
        <v>-1.6075849484675677</v>
      </c>
      <c r="C415" s="3">
        <f t="shared" ca="1" si="30"/>
        <v>21764.952165149556</v>
      </c>
      <c r="D415" s="3">
        <f t="shared" ca="1" si="31"/>
        <v>0</v>
      </c>
      <c r="E415" s="3">
        <f t="shared" ca="1" si="34"/>
        <v>258.6341224519785</v>
      </c>
    </row>
    <row r="416" spans="1:5" x14ac:dyDescent="0.35">
      <c r="A416" s="3">
        <f t="shared" si="32"/>
        <v>404</v>
      </c>
      <c r="B416" s="3">
        <f t="shared" ca="1" si="33"/>
        <v>-0.66004521459635035</v>
      </c>
      <c r="C416" s="3">
        <f t="shared" ca="1" si="30"/>
        <v>22402.055133107351</v>
      </c>
      <c r="D416" s="3">
        <f t="shared" ca="1" si="31"/>
        <v>0</v>
      </c>
      <c r="E416" s="3">
        <f t="shared" ca="1" si="34"/>
        <v>258.6341224519785</v>
      </c>
    </row>
    <row r="417" spans="1:5" x14ac:dyDescent="0.35">
      <c r="A417" s="3">
        <f t="shared" si="32"/>
        <v>405</v>
      </c>
      <c r="B417" s="3">
        <f t="shared" ca="1" si="33"/>
        <v>1.3356576634646662</v>
      </c>
      <c r="C417" s="3">
        <f t="shared" ca="1" si="30"/>
        <v>23805.580834655873</v>
      </c>
      <c r="D417" s="3">
        <f t="shared" ca="1" si="31"/>
        <v>905.58083465587333</v>
      </c>
      <c r="E417" s="3">
        <f t="shared" ca="1" si="34"/>
        <v>-646.94671220389478</v>
      </c>
    </row>
    <row r="418" spans="1:5" x14ac:dyDescent="0.35">
      <c r="A418" s="3">
        <f t="shared" si="32"/>
        <v>406</v>
      </c>
      <c r="B418" s="3">
        <f t="shared" ca="1" si="33"/>
        <v>-0.28700563203813051</v>
      </c>
      <c r="C418" s="3">
        <f t="shared" ca="1" si="30"/>
        <v>22657.964376057684</v>
      </c>
      <c r="D418" s="3">
        <f t="shared" ca="1" si="31"/>
        <v>0</v>
      </c>
      <c r="E418" s="3">
        <f t="shared" ca="1" si="34"/>
        <v>258.6341224519785</v>
      </c>
    </row>
    <row r="419" spans="1:5" x14ac:dyDescent="0.35">
      <c r="A419" s="3">
        <f t="shared" si="32"/>
        <v>407</v>
      </c>
      <c r="B419" s="3">
        <f t="shared" ca="1" si="33"/>
        <v>-4.8877571265211903E-2</v>
      </c>
      <c r="C419" s="3">
        <f t="shared" ca="1" si="30"/>
        <v>22822.84941418903</v>
      </c>
      <c r="D419" s="3">
        <f t="shared" ca="1" si="31"/>
        <v>0</v>
      </c>
      <c r="E419" s="3">
        <f t="shared" ca="1" si="34"/>
        <v>258.6341224519785</v>
      </c>
    </row>
    <row r="420" spans="1:5" x14ac:dyDescent="0.35">
      <c r="A420" s="3">
        <f t="shared" si="32"/>
        <v>408</v>
      </c>
      <c r="B420" s="3">
        <f t="shared" ca="1" si="33"/>
        <v>-0.40505868101601972</v>
      </c>
      <c r="C420" s="3">
        <f t="shared" ca="1" si="30"/>
        <v>22576.664081778985</v>
      </c>
      <c r="D420" s="3">
        <f t="shared" ca="1" si="31"/>
        <v>0</v>
      </c>
      <c r="E420" s="3">
        <f t="shared" ca="1" si="34"/>
        <v>258.6341224519785</v>
      </c>
    </row>
    <row r="421" spans="1:5" x14ac:dyDescent="0.35">
      <c r="A421" s="3">
        <f t="shared" si="32"/>
        <v>409</v>
      </c>
      <c r="B421" s="3">
        <f t="shared" ca="1" si="33"/>
        <v>-0.61313082850234535</v>
      </c>
      <c r="C421" s="3">
        <f t="shared" ca="1" si="30"/>
        <v>22434.079346901366</v>
      </c>
      <c r="D421" s="3">
        <f t="shared" ca="1" si="31"/>
        <v>0</v>
      </c>
      <c r="E421" s="3">
        <f t="shared" ca="1" si="34"/>
        <v>258.6341224519785</v>
      </c>
    </row>
    <row r="422" spans="1:5" x14ac:dyDescent="0.35">
      <c r="A422" s="3">
        <f t="shared" si="32"/>
        <v>410</v>
      </c>
      <c r="B422" s="3">
        <f t="shared" ca="1" si="33"/>
        <v>0.64543052212963392</v>
      </c>
      <c r="C422" s="3">
        <f t="shared" ca="1" si="30"/>
        <v>23310.484837242078</v>
      </c>
      <c r="D422" s="3">
        <f t="shared" ca="1" si="31"/>
        <v>410.48483724207836</v>
      </c>
      <c r="E422" s="3">
        <f t="shared" ca="1" si="34"/>
        <v>-151.85071479009986</v>
      </c>
    </row>
    <row r="423" spans="1:5" x14ac:dyDescent="0.35">
      <c r="A423" s="3">
        <f t="shared" si="32"/>
        <v>411</v>
      </c>
      <c r="B423" s="3">
        <f t="shared" ca="1" si="33"/>
        <v>-0.7780902122488651</v>
      </c>
      <c r="C423" s="3">
        <f t="shared" ca="1" si="30"/>
        <v>22321.678553209964</v>
      </c>
      <c r="D423" s="3">
        <f t="shared" ca="1" si="31"/>
        <v>0</v>
      </c>
      <c r="E423" s="3">
        <f t="shared" ca="1" si="34"/>
        <v>258.6341224519785</v>
      </c>
    </row>
    <row r="424" spans="1:5" x14ac:dyDescent="0.35">
      <c r="A424" s="3">
        <f t="shared" si="32"/>
        <v>412</v>
      </c>
      <c r="B424" s="3">
        <f t="shared" ca="1" si="33"/>
        <v>-0.63827642806821794</v>
      </c>
      <c r="C424" s="3">
        <f t="shared" ca="1" si="30"/>
        <v>22416.909028779144</v>
      </c>
      <c r="D424" s="3">
        <f t="shared" ca="1" si="31"/>
        <v>0</v>
      </c>
      <c r="E424" s="3">
        <f t="shared" ca="1" si="34"/>
        <v>258.6341224519785</v>
      </c>
    </row>
    <row r="425" spans="1:5" x14ac:dyDescent="0.35">
      <c r="A425" s="3">
        <f t="shared" si="32"/>
        <v>413</v>
      </c>
      <c r="B425" s="3">
        <f t="shared" ca="1" si="33"/>
        <v>-0.13836986147693187</v>
      </c>
      <c r="C425" s="3">
        <f t="shared" ca="1" si="30"/>
        <v>22760.742743439379</v>
      </c>
      <c r="D425" s="3">
        <f t="shared" ca="1" si="31"/>
        <v>0</v>
      </c>
      <c r="E425" s="3">
        <f t="shared" ca="1" si="34"/>
        <v>258.6341224519785</v>
      </c>
    </row>
    <row r="426" spans="1:5" x14ac:dyDescent="0.35">
      <c r="A426" s="3">
        <f t="shared" si="32"/>
        <v>414</v>
      </c>
      <c r="B426" s="3">
        <f t="shared" ca="1" si="33"/>
        <v>-0.79681030311183132</v>
      </c>
      <c r="C426" s="3">
        <f t="shared" ca="1" si="30"/>
        <v>22308.958604002135</v>
      </c>
      <c r="D426" s="3">
        <f t="shared" ca="1" si="31"/>
        <v>0</v>
      </c>
      <c r="E426" s="3">
        <f t="shared" ca="1" si="34"/>
        <v>258.6341224519785</v>
      </c>
    </row>
    <row r="427" spans="1:5" x14ac:dyDescent="0.35">
      <c r="A427" s="3">
        <f t="shared" si="32"/>
        <v>415</v>
      </c>
      <c r="B427" s="3">
        <f t="shared" ca="1" si="33"/>
        <v>0.49728884090197822</v>
      </c>
      <c r="C427" s="3">
        <f t="shared" ca="1" si="30"/>
        <v>23205.573170768701</v>
      </c>
      <c r="D427" s="3">
        <f t="shared" ca="1" si="31"/>
        <v>305.57317076870095</v>
      </c>
      <c r="E427" s="3">
        <f t="shared" ca="1" si="34"/>
        <v>-46.939048316722449</v>
      </c>
    </row>
    <row r="428" spans="1:5" x14ac:dyDescent="0.35">
      <c r="A428" s="3">
        <f t="shared" si="32"/>
        <v>416</v>
      </c>
      <c r="B428" s="3">
        <f t="shared" ca="1" si="33"/>
        <v>-0.6262464422327001</v>
      </c>
      <c r="C428" s="3">
        <f t="shared" ca="1" si="30"/>
        <v>22425.12189473219</v>
      </c>
      <c r="D428" s="3">
        <f t="shared" ca="1" si="31"/>
        <v>0</v>
      </c>
      <c r="E428" s="3">
        <f t="shared" ca="1" si="34"/>
        <v>258.6341224519785</v>
      </c>
    </row>
    <row r="429" spans="1:5" x14ac:dyDescent="0.35">
      <c r="A429" s="3">
        <f t="shared" si="32"/>
        <v>417</v>
      </c>
      <c r="B429" s="3">
        <f t="shared" ca="1" si="33"/>
        <v>0.39197760104723389</v>
      </c>
      <c r="C429" s="3">
        <f t="shared" ca="1" si="30"/>
        <v>23131.280624100182</v>
      </c>
      <c r="D429" s="3">
        <f t="shared" ca="1" si="31"/>
        <v>231.28062410018174</v>
      </c>
      <c r="E429" s="3">
        <f t="shared" ca="1" si="34"/>
        <v>27.353498351796759</v>
      </c>
    </row>
    <row r="430" spans="1:5" x14ac:dyDescent="0.35">
      <c r="A430" s="3">
        <f t="shared" si="32"/>
        <v>418</v>
      </c>
      <c r="B430" s="3">
        <f t="shared" ca="1" si="33"/>
        <v>1.9438824670991317</v>
      </c>
      <c r="C430" s="3">
        <f t="shared" ca="1" si="30"/>
        <v>24250.565458615063</v>
      </c>
      <c r="D430" s="3">
        <f t="shared" ca="1" si="31"/>
        <v>1350.5654586150631</v>
      </c>
      <c r="E430" s="3">
        <f t="shared" ca="1" si="34"/>
        <v>-1091.9313361630846</v>
      </c>
    </row>
    <row r="431" spans="1:5" x14ac:dyDescent="0.35">
      <c r="A431" s="3">
        <f t="shared" si="32"/>
        <v>419</v>
      </c>
      <c r="B431" s="3">
        <f t="shared" ca="1" si="33"/>
        <v>0.72743023479380153</v>
      </c>
      <c r="C431" s="3">
        <f t="shared" ca="1" si="30"/>
        <v>23368.759567511159</v>
      </c>
      <c r="D431" s="3">
        <f t="shared" ca="1" si="31"/>
        <v>468.75956751115882</v>
      </c>
      <c r="E431" s="3">
        <f t="shared" ca="1" si="34"/>
        <v>-210.12544505918032</v>
      </c>
    </row>
    <row r="432" spans="1:5" x14ac:dyDescent="0.35">
      <c r="A432" s="3">
        <f t="shared" si="32"/>
        <v>420</v>
      </c>
      <c r="B432" s="3">
        <f t="shared" ca="1" si="33"/>
        <v>-0.24870533923525667</v>
      </c>
      <c r="C432" s="3">
        <f t="shared" ca="1" si="30"/>
        <v>22684.403715019464</v>
      </c>
      <c r="D432" s="3">
        <f t="shared" ca="1" si="31"/>
        <v>0</v>
      </c>
      <c r="E432" s="3">
        <f t="shared" ca="1" si="34"/>
        <v>258.6341224519785</v>
      </c>
    </row>
    <row r="433" spans="1:5" x14ac:dyDescent="0.35">
      <c r="A433" s="3">
        <f t="shared" si="32"/>
        <v>421</v>
      </c>
      <c r="B433" s="3">
        <f t="shared" ca="1" si="33"/>
        <v>-0.80503601298467697</v>
      </c>
      <c r="C433" s="3">
        <f t="shared" ca="1" si="30"/>
        <v>22303.371681545508</v>
      </c>
      <c r="D433" s="3">
        <f t="shared" ca="1" si="31"/>
        <v>0</v>
      </c>
      <c r="E433" s="3">
        <f t="shared" ca="1" si="34"/>
        <v>258.6341224519785</v>
      </c>
    </row>
    <row r="434" spans="1:5" x14ac:dyDescent="0.35">
      <c r="A434" s="3">
        <f t="shared" si="32"/>
        <v>422</v>
      </c>
      <c r="B434" s="3">
        <f t="shared" ca="1" si="33"/>
        <v>1.2123940418213102</v>
      </c>
      <c r="C434" s="3">
        <f t="shared" ca="1" si="30"/>
        <v>23716.39963811811</v>
      </c>
      <c r="D434" s="3">
        <f t="shared" ca="1" si="31"/>
        <v>816.39963811810958</v>
      </c>
      <c r="E434" s="3">
        <f t="shared" ca="1" si="34"/>
        <v>-557.76551566613102</v>
      </c>
    </row>
    <row r="435" spans="1:5" x14ac:dyDescent="0.35">
      <c r="A435" s="3">
        <f t="shared" si="32"/>
        <v>423</v>
      </c>
      <c r="B435" s="3">
        <f t="shared" ca="1" si="33"/>
        <v>-0.94066309444119922</v>
      </c>
      <c r="C435" s="3">
        <f t="shared" ca="1" si="30"/>
        <v>22211.454894661685</v>
      </c>
      <c r="D435" s="3">
        <f t="shared" ca="1" si="31"/>
        <v>0</v>
      </c>
      <c r="E435" s="3">
        <f t="shared" ca="1" si="34"/>
        <v>258.6341224519785</v>
      </c>
    </row>
    <row r="436" spans="1:5" x14ac:dyDescent="0.35">
      <c r="A436" s="3">
        <f t="shared" si="32"/>
        <v>424</v>
      </c>
      <c r="B436" s="3">
        <f t="shared" ca="1" si="33"/>
        <v>0.41241235433045509</v>
      </c>
      <c r="C436" s="3">
        <f t="shared" ca="1" si="30"/>
        <v>23145.677840803266</v>
      </c>
      <c r="D436" s="3">
        <f t="shared" ca="1" si="31"/>
        <v>245.67784080326601</v>
      </c>
      <c r="E436" s="3">
        <f t="shared" ca="1" si="34"/>
        <v>12.956281648712491</v>
      </c>
    </row>
    <row r="437" spans="1:5" x14ac:dyDescent="0.35">
      <c r="A437" s="3">
        <f t="shared" si="32"/>
        <v>425</v>
      </c>
      <c r="B437" s="3">
        <f t="shared" ca="1" si="33"/>
        <v>0.55496586640358525</v>
      </c>
      <c r="C437" s="3">
        <f t="shared" ca="1" si="30"/>
        <v>23246.362908478673</v>
      </c>
      <c r="D437" s="3">
        <f t="shared" ca="1" si="31"/>
        <v>346.36290847867349</v>
      </c>
      <c r="E437" s="3">
        <f t="shared" ca="1" si="34"/>
        <v>-87.728786026694991</v>
      </c>
    </row>
    <row r="438" spans="1:5" x14ac:dyDescent="0.35">
      <c r="A438" s="3">
        <f t="shared" si="32"/>
        <v>426</v>
      </c>
      <c r="B438" s="3">
        <f t="shared" ca="1" si="33"/>
        <v>-1.3229275875010718</v>
      </c>
      <c r="C438" s="3">
        <f t="shared" ca="1" si="30"/>
        <v>21954.421083910311</v>
      </c>
      <c r="D438" s="3">
        <f t="shared" ca="1" si="31"/>
        <v>0</v>
      </c>
      <c r="E438" s="3">
        <f t="shared" ca="1" si="34"/>
        <v>258.6341224519785</v>
      </c>
    </row>
    <row r="439" spans="1:5" x14ac:dyDescent="0.35">
      <c r="A439" s="3">
        <f t="shared" si="32"/>
        <v>427</v>
      </c>
      <c r="B439" s="3">
        <f t="shared" ca="1" si="33"/>
        <v>0.17965574437373052</v>
      </c>
      <c r="C439" s="3">
        <f t="shared" ca="1" si="30"/>
        <v>22982.219077273137</v>
      </c>
      <c r="D439" s="3">
        <f t="shared" ca="1" si="31"/>
        <v>82.219077273137373</v>
      </c>
      <c r="E439" s="3">
        <f t="shared" ca="1" si="34"/>
        <v>176.41504517884113</v>
      </c>
    </row>
    <row r="440" spans="1:5" x14ac:dyDescent="0.35">
      <c r="A440" s="3">
        <f t="shared" si="32"/>
        <v>428</v>
      </c>
      <c r="B440" s="3">
        <f t="shared" ca="1" si="33"/>
        <v>9.5133260364820851E-2</v>
      </c>
      <c r="C440" s="3">
        <f t="shared" ca="1" si="30"/>
        <v>22923.147329594653</v>
      </c>
      <c r="D440" s="3">
        <f t="shared" ca="1" si="31"/>
        <v>23.147329594652547</v>
      </c>
      <c r="E440" s="3">
        <f t="shared" ca="1" si="34"/>
        <v>235.48679285732595</v>
      </c>
    </row>
    <row r="441" spans="1:5" x14ac:dyDescent="0.35">
      <c r="A441" s="3">
        <f t="shared" si="32"/>
        <v>429</v>
      </c>
      <c r="B441" s="3">
        <f t="shared" ca="1" si="33"/>
        <v>1.5918436207841036</v>
      </c>
      <c r="C441" s="3">
        <f t="shared" ca="1" si="30"/>
        <v>23992.00552670144</v>
      </c>
      <c r="D441" s="3">
        <f t="shared" ca="1" si="31"/>
        <v>1092.0055267014395</v>
      </c>
      <c r="E441" s="3">
        <f t="shared" ca="1" si="34"/>
        <v>-833.37140424946097</v>
      </c>
    </row>
    <row r="442" spans="1:5" x14ac:dyDescent="0.35">
      <c r="A442" s="3">
        <f t="shared" si="32"/>
        <v>430</v>
      </c>
      <c r="B442" s="3">
        <f t="shared" ca="1" si="33"/>
        <v>-0.31159725501206614</v>
      </c>
      <c r="C442" s="3">
        <f t="shared" ca="1" si="30"/>
        <v>22641.004610731881</v>
      </c>
      <c r="D442" s="3">
        <f t="shared" ca="1" si="31"/>
        <v>0</v>
      </c>
      <c r="E442" s="3">
        <f t="shared" ca="1" si="34"/>
        <v>258.6341224519785</v>
      </c>
    </row>
    <row r="443" spans="1:5" x14ac:dyDescent="0.35">
      <c r="A443" s="3">
        <f t="shared" si="32"/>
        <v>431</v>
      </c>
      <c r="B443" s="3">
        <f t="shared" ca="1" si="33"/>
        <v>0.83196137212936494</v>
      </c>
      <c r="C443" s="3">
        <f t="shared" ca="1" si="30"/>
        <v>23443.257979902468</v>
      </c>
      <c r="D443" s="3">
        <f t="shared" ca="1" si="31"/>
        <v>543.25797990246792</v>
      </c>
      <c r="E443" s="3">
        <f t="shared" ca="1" si="34"/>
        <v>-284.62385745048942</v>
      </c>
    </row>
    <row r="444" spans="1:5" x14ac:dyDescent="0.35">
      <c r="A444" s="3">
        <f t="shared" si="32"/>
        <v>432</v>
      </c>
      <c r="B444" s="3">
        <f t="shared" ca="1" si="33"/>
        <v>0.44343734898743198</v>
      </c>
      <c r="C444" s="3">
        <f t="shared" ca="1" si="30"/>
        <v>23167.553498346671</v>
      </c>
      <c r="D444" s="3">
        <f t="shared" ca="1" si="31"/>
        <v>267.5534983466714</v>
      </c>
      <c r="E444" s="3">
        <f t="shared" ca="1" si="34"/>
        <v>-8.9193758946929051</v>
      </c>
    </row>
    <row r="445" spans="1:5" x14ac:dyDescent="0.35">
      <c r="A445" s="3">
        <f t="shared" si="32"/>
        <v>433</v>
      </c>
      <c r="B445" s="3">
        <f t="shared" ca="1" si="33"/>
        <v>-1.1153392242849374</v>
      </c>
      <c r="C445" s="3">
        <f t="shared" ca="1" si="30"/>
        <v>22093.631785914571</v>
      </c>
      <c r="D445" s="3">
        <f t="shared" ca="1" si="31"/>
        <v>0</v>
      </c>
      <c r="E445" s="3">
        <f t="shared" ca="1" si="34"/>
        <v>258.6341224519785</v>
      </c>
    </row>
    <row r="446" spans="1:5" x14ac:dyDescent="0.35">
      <c r="A446" s="3">
        <f t="shared" si="32"/>
        <v>434</v>
      </c>
      <c r="B446" s="3">
        <f t="shared" ca="1" si="33"/>
        <v>-1.2274137805540306</v>
      </c>
      <c r="C446" s="3">
        <f t="shared" ca="1" si="30"/>
        <v>22018.364255639601</v>
      </c>
      <c r="D446" s="3">
        <f t="shared" ca="1" si="31"/>
        <v>0</v>
      </c>
      <c r="E446" s="3">
        <f t="shared" ca="1" si="34"/>
        <v>258.6341224519785</v>
      </c>
    </row>
    <row r="447" spans="1:5" x14ac:dyDescent="0.35">
      <c r="A447" s="3">
        <f t="shared" si="32"/>
        <v>435</v>
      </c>
      <c r="B447" s="3">
        <f t="shared" ca="1" si="33"/>
        <v>-1.6956127057422388</v>
      </c>
      <c r="C447" s="3">
        <f t="shared" ca="1" si="30"/>
        <v>21706.692257004721</v>
      </c>
      <c r="D447" s="3">
        <f t="shared" ca="1" si="31"/>
        <v>0</v>
      </c>
      <c r="E447" s="3">
        <f t="shared" ca="1" si="34"/>
        <v>258.6341224519785</v>
      </c>
    </row>
    <row r="448" spans="1:5" x14ac:dyDescent="0.35">
      <c r="A448" s="3">
        <f t="shared" si="32"/>
        <v>436</v>
      </c>
      <c r="B448" s="3">
        <f t="shared" ca="1" si="33"/>
        <v>2.4598927260875256</v>
      </c>
      <c r="C448" s="3">
        <f t="shared" ca="1" si="30"/>
        <v>24634.60049259257</v>
      </c>
      <c r="D448" s="3">
        <f t="shared" ca="1" si="31"/>
        <v>1734.6004925925699</v>
      </c>
      <c r="E448" s="3">
        <f t="shared" ca="1" si="34"/>
        <v>-1475.9663701405914</v>
      </c>
    </row>
    <row r="449" spans="1:5" x14ac:dyDescent="0.35">
      <c r="A449" s="3">
        <f t="shared" si="32"/>
        <v>437</v>
      </c>
      <c r="B449" s="3">
        <f t="shared" ca="1" si="33"/>
        <v>0.7840912552689997</v>
      </c>
      <c r="C449" s="3">
        <f t="shared" ca="1" si="30"/>
        <v>23409.111941539548</v>
      </c>
      <c r="D449" s="3">
        <f t="shared" ca="1" si="31"/>
        <v>509.11194153954784</v>
      </c>
      <c r="E449" s="3">
        <f t="shared" ca="1" si="34"/>
        <v>-250.47781908756934</v>
      </c>
    </row>
    <row r="450" spans="1:5" x14ac:dyDescent="0.35">
      <c r="A450" s="3">
        <f t="shared" si="32"/>
        <v>438</v>
      </c>
      <c r="B450" s="3">
        <f t="shared" ca="1" si="33"/>
        <v>-0.47292751267828642</v>
      </c>
      <c r="C450" s="3">
        <f t="shared" ca="1" si="30"/>
        <v>22530.056580271863</v>
      </c>
      <c r="D450" s="3">
        <f t="shared" ca="1" si="31"/>
        <v>0</v>
      </c>
      <c r="E450" s="3">
        <f t="shared" ca="1" si="34"/>
        <v>258.6341224519785</v>
      </c>
    </row>
    <row r="451" spans="1:5" x14ac:dyDescent="0.35">
      <c r="A451" s="3">
        <f t="shared" si="32"/>
        <v>439</v>
      </c>
      <c r="B451" s="3">
        <f t="shared" ca="1" si="33"/>
        <v>-0.82116676376455378</v>
      </c>
      <c r="C451" s="3">
        <f t="shared" ca="1" si="30"/>
        <v>22292.419697628669</v>
      </c>
      <c r="D451" s="3">
        <f t="shared" ca="1" si="31"/>
        <v>0</v>
      </c>
      <c r="E451" s="3">
        <f t="shared" ca="1" si="34"/>
        <v>258.6341224519785</v>
      </c>
    </row>
    <row r="452" spans="1:5" x14ac:dyDescent="0.35">
      <c r="A452" s="3">
        <f t="shared" si="32"/>
        <v>440</v>
      </c>
      <c r="B452" s="3">
        <f t="shared" ca="1" si="33"/>
        <v>0.60689840603999445</v>
      </c>
      <c r="C452" s="3">
        <f t="shared" ca="1" si="30"/>
        <v>23283.15143045022</v>
      </c>
      <c r="D452" s="3">
        <f t="shared" ca="1" si="31"/>
        <v>383.15143045021978</v>
      </c>
      <c r="E452" s="3">
        <f t="shared" ca="1" si="34"/>
        <v>-124.51730799824128</v>
      </c>
    </row>
    <row r="453" spans="1:5" x14ac:dyDescent="0.35">
      <c r="A453" s="3">
        <f t="shared" si="32"/>
        <v>441</v>
      </c>
      <c r="B453" s="3">
        <f t="shared" ca="1" si="33"/>
        <v>1.1920140778202053</v>
      </c>
      <c r="C453" s="3">
        <f t="shared" ca="1" si="30"/>
        <v>23701.686958646471</v>
      </c>
      <c r="D453" s="3">
        <f t="shared" ca="1" si="31"/>
        <v>801.68695864647088</v>
      </c>
      <c r="E453" s="3">
        <f t="shared" ca="1" si="34"/>
        <v>-543.05283619449233</v>
      </c>
    </row>
    <row r="454" spans="1:5" x14ac:dyDescent="0.35">
      <c r="A454" s="3">
        <f t="shared" si="32"/>
        <v>442</v>
      </c>
      <c r="B454" s="3">
        <f t="shared" ca="1" si="33"/>
        <v>-0.4984557764004261</v>
      </c>
      <c r="C454" s="3">
        <f t="shared" ca="1" si="30"/>
        <v>22512.550491556838</v>
      </c>
      <c r="D454" s="3">
        <f t="shared" ca="1" si="31"/>
        <v>0</v>
      </c>
      <c r="E454" s="3">
        <f t="shared" ca="1" si="34"/>
        <v>258.6341224519785</v>
      </c>
    </row>
    <row r="455" spans="1:5" x14ac:dyDescent="0.35">
      <c r="A455" s="3">
        <f t="shared" si="32"/>
        <v>443</v>
      </c>
      <c r="B455" s="3">
        <f t="shared" ca="1" si="33"/>
        <v>-1.8773033616624182</v>
      </c>
      <c r="C455" s="3">
        <f t="shared" ca="1" si="30"/>
        <v>21586.935558716374</v>
      </c>
      <c r="D455" s="3">
        <f t="shared" ca="1" si="31"/>
        <v>0</v>
      </c>
      <c r="E455" s="3">
        <f t="shared" ca="1" si="34"/>
        <v>258.6341224519785</v>
      </c>
    </row>
    <row r="456" spans="1:5" x14ac:dyDescent="0.35">
      <c r="A456" s="3">
        <f t="shared" si="32"/>
        <v>444</v>
      </c>
      <c r="B456" s="3">
        <f t="shared" ca="1" si="33"/>
        <v>-0.43829756426902988</v>
      </c>
      <c r="C456" s="3">
        <f t="shared" ca="1" si="30"/>
        <v>22553.825938900656</v>
      </c>
      <c r="D456" s="3">
        <f t="shared" ca="1" si="31"/>
        <v>0</v>
      </c>
      <c r="E456" s="3">
        <f t="shared" ca="1" si="34"/>
        <v>258.6341224519785</v>
      </c>
    </row>
    <row r="457" spans="1:5" x14ac:dyDescent="0.35">
      <c r="A457" s="3">
        <f t="shared" si="32"/>
        <v>445</v>
      </c>
      <c r="B457" s="3">
        <f t="shared" ca="1" si="33"/>
        <v>0.1491390294281742</v>
      </c>
      <c r="C457" s="3">
        <f t="shared" ca="1" si="30"/>
        <v>22960.873774105163</v>
      </c>
      <c r="D457" s="3">
        <f t="shared" ca="1" si="31"/>
        <v>60.873774105162738</v>
      </c>
      <c r="E457" s="3">
        <f t="shared" ca="1" si="34"/>
        <v>197.76034834681576</v>
      </c>
    </row>
    <row r="458" spans="1:5" x14ac:dyDescent="0.35">
      <c r="A458" s="3">
        <f t="shared" si="32"/>
        <v>446</v>
      </c>
      <c r="B458" s="3">
        <f t="shared" ca="1" si="33"/>
        <v>0.43233495346326212</v>
      </c>
      <c r="C458" s="3">
        <f t="shared" ca="1" si="30"/>
        <v>23159.722848428384</v>
      </c>
      <c r="D458" s="3">
        <f t="shared" ca="1" si="31"/>
        <v>259.72284842838417</v>
      </c>
      <c r="E458" s="3">
        <f t="shared" ca="1" si="34"/>
        <v>-1.0887259764056694</v>
      </c>
    </row>
    <row r="459" spans="1:5" x14ac:dyDescent="0.35">
      <c r="A459" s="3">
        <f t="shared" si="32"/>
        <v>447</v>
      </c>
      <c r="B459" s="3">
        <f t="shared" ca="1" si="33"/>
        <v>-1.1920840184534127</v>
      </c>
      <c r="C459" s="3">
        <f t="shared" ca="1" si="30"/>
        <v>22042.063458007491</v>
      </c>
      <c r="D459" s="3">
        <f t="shared" ca="1" si="31"/>
        <v>0</v>
      </c>
      <c r="E459" s="3">
        <f t="shared" ca="1" si="34"/>
        <v>258.6341224519785</v>
      </c>
    </row>
    <row r="460" spans="1:5" x14ac:dyDescent="0.35">
      <c r="A460" s="3">
        <f t="shared" si="32"/>
        <v>448</v>
      </c>
      <c r="B460" s="3">
        <f t="shared" ca="1" si="33"/>
        <v>0.15219572136549891</v>
      </c>
      <c r="C460" s="3">
        <f t="shared" ca="1" si="30"/>
        <v>22963.010922301557</v>
      </c>
      <c r="D460" s="3">
        <f t="shared" ca="1" si="31"/>
        <v>63.010922301557002</v>
      </c>
      <c r="E460" s="3">
        <f t="shared" ca="1" si="34"/>
        <v>195.6232001504215</v>
      </c>
    </row>
    <row r="461" spans="1:5" x14ac:dyDescent="0.35">
      <c r="A461" s="3">
        <f t="shared" si="32"/>
        <v>449</v>
      </c>
      <c r="B461" s="3">
        <f t="shared" ca="1" si="33"/>
        <v>0.1020890173457645</v>
      </c>
      <c r="C461" s="3">
        <f t="shared" ca="1" si="30"/>
        <v>22928.002885770387</v>
      </c>
      <c r="D461" s="3">
        <f t="shared" ca="1" si="31"/>
        <v>28.002885770387365</v>
      </c>
      <c r="E461" s="3">
        <f t="shared" ca="1" si="34"/>
        <v>230.63123668159113</v>
      </c>
    </row>
    <row r="462" spans="1:5" x14ac:dyDescent="0.35">
      <c r="A462" s="3">
        <f t="shared" si="32"/>
        <v>450</v>
      </c>
      <c r="B462" s="3">
        <f t="shared" ca="1" si="33"/>
        <v>1.4345007153184728</v>
      </c>
      <c r="C462" s="3">
        <f t="shared" ref="C462:C525" ca="1" si="35">B$1*EXP(B$9*B$5 + $B$10*B462)</f>
        <v>23877.335968939911</v>
      </c>
      <c r="D462" s="3">
        <f t="shared" ref="D462:D525" ca="1" si="36">MAX(C462 - B$2, 0)</f>
        <v>977.33596893991125</v>
      </c>
      <c r="E462" s="3">
        <f t="shared" ca="1" si="34"/>
        <v>-718.7018464879327</v>
      </c>
    </row>
    <row r="463" spans="1:5" x14ac:dyDescent="0.35">
      <c r="A463" s="3">
        <f t="shared" ref="A463:A526" si="37">A462+1</f>
        <v>451</v>
      </c>
      <c r="B463" s="3">
        <f t="shared" ref="B463:B526" ca="1" si="38">_xlfn.NORM.S.INV(RAND())</f>
        <v>0.60844653193805465</v>
      </c>
      <c r="C463" s="3">
        <f t="shared" ca="1" si="35"/>
        <v>23284.249001441083</v>
      </c>
      <c r="D463" s="3">
        <f t="shared" ca="1" si="36"/>
        <v>384.24900144108324</v>
      </c>
      <c r="E463" s="3">
        <f t="shared" ref="E463:E526" ca="1" si="39">$D$5014-D463</f>
        <v>-125.61487898910474</v>
      </c>
    </row>
    <row r="464" spans="1:5" x14ac:dyDescent="0.35">
      <c r="A464" s="3">
        <f t="shared" si="37"/>
        <v>452</v>
      </c>
      <c r="B464" s="3">
        <f t="shared" ca="1" si="38"/>
        <v>0.30236440886550114</v>
      </c>
      <c r="C464" s="3">
        <f t="shared" ca="1" si="35"/>
        <v>23068.249712454333</v>
      </c>
      <c r="D464" s="3">
        <f t="shared" ca="1" si="36"/>
        <v>168.24971245433335</v>
      </c>
      <c r="E464" s="3">
        <f t="shared" ca="1" si="39"/>
        <v>90.38440999764515</v>
      </c>
    </row>
    <row r="465" spans="1:5" x14ac:dyDescent="0.35">
      <c r="A465" s="3">
        <f t="shared" si="37"/>
        <v>453</v>
      </c>
      <c r="B465" s="3">
        <f t="shared" ca="1" si="38"/>
        <v>-0.16634382261108618</v>
      </c>
      <c r="C465" s="3">
        <f t="shared" ca="1" si="35"/>
        <v>22741.363813457181</v>
      </c>
      <c r="D465" s="3">
        <f t="shared" ca="1" si="36"/>
        <v>0</v>
      </c>
      <c r="E465" s="3">
        <f t="shared" ca="1" si="39"/>
        <v>258.6341224519785</v>
      </c>
    </row>
    <row r="466" spans="1:5" x14ac:dyDescent="0.35">
      <c r="A466" s="3">
        <f t="shared" si="37"/>
        <v>454</v>
      </c>
      <c r="B466" s="3">
        <f t="shared" ca="1" si="38"/>
        <v>0.72497409679471991</v>
      </c>
      <c r="C466" s="3">
        <f t="shared" ca="1" si="35"/>
        <v>23367.011949427582</v>
      </c>
      <c r="D466" s="3">
        <f t="shared" ca="1" si="36"/>
        <v>467.01194942758229</v>
      </c>
      <c r="E466" s="3">
        <f t="shared" ca="1" si="39"/>
        <v>-208.3778269756038</v>
      </c>
    </row>
    <row r="467" spans="1:5" x14ac:dyDescent="0.35">
      <c r="A467" s="3">
        <f t="shared" si="37"/>
        <v>455</v>
      </c>
      <c r="B467" s="3">
        <f t="shared" ca="1" si="38"/>
        <v>-0.64585372027521326</v>
      </c>
      <c r="C467" s="3">
        <f t="shared" ca="1" si="35"/>
        <v>22411.737558769386</v>
      </c>
      <c r="D467" s="3">
        <f t="shared" ca="1" si="36"/>
        <v>0</v>
      </c>
      <c r="E467" s="3">
        <f t="shared" ca="1" si="39"/>
        <v>258.6341224519785</v>
      </c>
    </row>
    <row r="468" spans="1:5" x14ac:dyDescent="0.35">
      <c r="A468" s="3">
        <f t="shared" si="37"/>
        <v>456</v>
      </c>
      <c r="B468" s="3">
        <f t="shared" ca="1" si="38"/>
        <v>0.45678603457962902</v>
      </c>
      <c r="C468" s="3">
        <f t="shared" ca="1" si="35"/>
        <v>23176.971988486672</v>
      </c>
      <c r="D468" s="3">
        <f t="shared" ca="1" si="36"/>
        <v>276.97198848667176</v>
      </c>
      <c r="E468" s="3">
        <f t="shared" ca="1" si="39"/>
        <v>-18.337866034693263</v>
      </c>
    </row>
    <row r="469" spans="1:5" x14ac:dyDescent="0.35">
      <c r="A469" s="3">
        <f t="shared" si="37"/>
        <v>457</v>
      </c>
      <c r="B469" s="3">
        <f t="shared" ca="1" si="38"/>
        <v>0.26566871619849153</v>
      </c>
      <c r="C469" s="3">
        <f t="shared" ca="1" si="35"/>
        <v>23042.488786338072</v>
      </c>
      <c r="D469" s="3">
        <f t="shared" ca="1" si="36"/>
        <v>142.4887863380718</v>
      </c>
      <c r="E469" s="3">
        <f t="shared" ca="1" si="39"/>
        <v>116.14533611390669</v>
      </c>
    </row>
    <row r="470" spans="1:5" x14ac:dyDescent="0.35">
      <c r="A470" s="3">
        <f t="shared" si="37"/>
        <v>458</v>
      </c>
      <c r="B470" s="3">
        <f t="shared" ca="1" si="38"/>
        <v>-0.47774464020473695</v>
      </c>
      <c r="C470" s="3">
        <f t="shared" ca="1" si="35"/>
        <v>22526.752177930459</v>
      </c>
      <c r="D470" s="3">
        <f t="shared" ca="1" si="36"/>
        <v>0</v>
      </c>
      <c r="E470" s="3">
        <f t="shared" ca="1" si="39"/>
        <v>258.6341224519785</v>
      </c>
    </row>
    <row r="471" spans="1:5" x14ac:dyDescent="0.35">
      <c r="A471" s="3">
        <f t="shared" si="37"/>
        <v>459</v>
      </c>
      <c r="B471" s="3">
        <f t="shared" ca="1" si="38"/>
        <v>-0.83751626468141371</v>
      </c>
      <c r="C471" s="3">
        <f t="shared" ca="1" si="35"/>
        <v>22281.324680968657</v>
      </c>
      <c r="D471" s="3">
        <f t="shared" ca="1" si="36"/>
        <v>0</v>
      </c>
      <c r="E471" s="3">
        <f t="shared" ca="1" si="39"/>
        <v>258.6341224519785</v>
      </c>
    </row>
    <row r="472" spans="1:5" x14ac:dyDescent="0.35">
      <c r="A472" s="3">
        <f t="shared" si="37"/>
        <v>460</v>
      </c>
      <c r="B472" s="3">
        <f t="shared" ca="1" si="38"/>
        <v>0.12903697814857529</v>
      </c>
      <c r="C472" s="3">
        <f t="shared" ca="1" si="35"/>
        <v>22946.823971386424</v>
      </c>
      <c r="D472" s="3">
        <f t="shared" ca="1" si="36"/>
        <v>46.823971386424091</v>
      </c>
      <c r="E472" s="3">
        <f t="shared" ca="1" si="39"/>
        <v>211.81015106555441</v>
      </c>
    </row>
    <row r="473" spans="1:5" x14ac:dyDescent="0.35">
      <c r="A473" s="3">
        <f t="shared" si="37"/>
        <v>461</v>
      </c>
      <c r="B473" s="3">
        <f t="shared" ca="1" si="38"/>
        <v>1.382598744752636</v>
      </c>
      <c r="C473" s="3">
        <f t="shared" ca="1" si="35"/>
        <v>23839.630796164132</v>
      </c>
      <c r="D473" s="3">
        <f t="shared" ca="1" si="36"/>
        <v>939.63079616413233</v>
      </c>
      <c r="E473" s="3">
        <f t="shared" ca="1" si="39"/>
        <v>-680.99667371215378</v>
      </c>
    </row>
    <row r="474" spans="1:5" x14ac:dyDescent="0.35">
      <c r="A474" s="3">
        <f t="shared" si="37"/>
        <v>462</v>
      </c>
      <c r="B474" s="3">
        <f t="shared" ca="1" si="38"/>
        <v>0.2451228991086857</v>
      </c>
      <c r="C474" s="3">
        <f t="shared" ca="1" si="35"/>
        <v>23028.077879621978</v>
      </c>
      <c r="D474" s="3">
        <f t="shared" ca="1" si="36"/>
        <v>128.07787962197835</v>
      </c>
      <c r="E474" s="3">
        <f t="shared" ca="1" si="39"/>
        <v>130.55624283000014</v>
      </c>
    </row>
    <row r="475" spans="1:5" x14ac:dyDescent="0.35">
      <c r="A475" s="3">
        <f t="shared" si="37"/>
        <v>463</v>
      </c>
      <c r="B475" s="3">
        <f t="shared" ca="1" si="38"/>
        <v>0.23979522418759733</v>
      </c>
      <c r="C475" s="3">
        <f t="shared" ca="1" si="35"/>
        <v>23024.342501880266</v>
      </c>
      <c r="D475" s="3">
        <f t="shared" ca="1" si="36"/>
        <v>124.34250188026635</v>
      </c>
      <c r="E475" s="3">
        <f t="shared" ca="1" si="39"/>
        <v>134.29162057171214</v>
      </c>
    </row>
    <row r="476" spans="1:5" x14ac:dyDescent="0.35">
      <c r="A476" s="3">
        <f t="shared" si="37"/>
        <v>464</v>
      </c>
      <c r="B476" s="3">
        <f t="shared" ca="1" si="38"/>
        <v>-0.48290936303073972</v>
      </c>
      <c r="C476" s="3">
        <f t="shared" ca="1" si="35"/>
        <v>22523.209874192333</v>
      </c>
      <c r="D476" s="3">
        <f t="shared" ca="1" si="36"/>
        <v>0</v>
      </c>
      <c r="E476" s="3">
        <f t="shared" ca="1" si="39"/>
        <v>258.6341224519785</v>
      </c>
    </row>
    <row r="477" spans="1:5" x14ac:dyDescent="0.35">
      <c r="A477" s="3">
        <f t="shared" si="37"/>
        <v>465</v>
      </c>
      <c r="B477" s="3">
        <f t="shared" ca="1" si="38"/>
        <v>1.3398889192546692</v>
      </c>
      <c r="C477" s="3">
        <f t="shared" ca="1" si="35"/>
        <v>23808.648093200332</v>
      </c>
      <c r="D477" s="3">
        <f t="shared" ca="1" si="36"/>
        <v>908.64809320033237</v>
      </c>
      <c r="E477" s="3">
        <f t="shared" ca="1" si="39"/>
        <v>-650.01397074835381</v>
      </c>
    </row>
    <row r="478" spans="1:5" x14ac:dyDescent="0.35">
      <c r="A478" s="3">
        <f t="shared" si="37"/>
        <v>466</v>
      </c>
      <c r="B478" s="3">
        <f t="shared" ca="1" si="38"/>
        <v>1.5977224395800287</v>
      </c>
      <c r="C478" s="3">
        <f t="shared" ca="1" si="35"/>
        <v>23996.300592713415</v>
      </c>
      <c r="D478" s="3">
        <f t="shared" ca="1" si="36"/>
        <v>1096.3005927134145</v>
      </c>
      <c r="E478" s="3">
        <f t="shared" ca="1" si="39"/>
        <v>-837.66647026143596</v>
      </c>
    </row>
    <row r="479" spans="1:5" x14ac:dyDescent="0.35">
      <c r="A479" s="3">
        <f t="shared" si="37"/>
        <v>467</v>
      </c>
      <c r="B479" s="3">
        <f t="shared" ca="1" si="38"/>
        <v>-1.1955947272531788</v>
      </c>
      <c r="C479" s="3">
        <f t="shared" ca="1" si="35"/>
        <v>22039.70733375831</v>
      </c>
      <c r="D479" s="3">
        <f t="shared" ca="1" si="36"/>
        <v>0</v>
      </c>
      <c r="E479" s="3">
        <f t="shared" ca="1" si="39"/>
        <v>258.6341224519785</v>
      </c>
    </row>
    <row r="480" spans="1:5" x14ac:dyDescent="0.35">
      <c r="A480" s="3">
        <f t="shared" si="37"/>
        <v>468</v>
      </c>
      <c r="B480" s="3">
        <f t="shared" ca="1" si="38"/>
        <v>-0.18014693735654663</v>
      </c>
      <c r="C480" s="3">
        <f t="shared" ca="1" si="35"/>
        <v>22731.807801435687</v>
      </c>
      <c r="D480" s="3">
        <f t="shared" ca="1" si="36"/>
        <v>0</v>
      </c>
      <c r="E480" s="3">
        <f t="shared" ca="1" si="39"/>
        <v>258.6341224519785</v>
      </c>
    </row>
    <row r="481" spans="1:5" x14ac:dyDescent="0.35">
      <c r="A481" s="3">
        <f t="shared" si="37"/>
        <v>469</v>
      </c>
      <c r="B481" s="3">
        <f t="shared" ca="1" si="38"/>
        <v>0.18941902521241449</v>
      </c>
      <c r="C481" s="3">
        <f t="shared" ca="1" si="35"/>
        <v>22989.052316779707</v>
      </c>
      <c r="D481" s="3">
        <f t="shared" ca="1" si="36"/>
        <v>89.052316779707326</v>
      </c>
      <c r="E481" s="3">
        <f t="shared" ca="1" si="39"/>
        <v>169.58180567227117</v>
      </c>
    </row>
    <row r="482" spans="1:5" x14ac:dyDescent="0.35">
      <c r="A482" s="3">
        <f t="shared" si="37"/>
        <v>470</v>
      </c>
      <c r="B482" s="3">
        <f t="shared" ca="1" si="38"/>
        <v>-0.78782510419269702</v>
      </c>
      <c r="C482" s="3">
        <f t="shared" ca="1" si="35"/>
        <v>22315.062972605036</v>
      </c>
      <c r="D482" s="3">
        <f t="shared" ca="1" si="36"/>
        <v>0</v>
      </c>
      <c r="E482" s="3">
        <f t="shared" ca="1" si="39"/>
        <v>258.6341224519785</v>
      </c>
    </row>
    <row r="483" spans="1:5" x14ac:dyDescent="0.35">
      <c r="A483" s="3">
        <f t="shared" si="37"/>
        <v>471</v>
      </c>
      <c r="B483" s="3">
        <f t="shared" ca="1" si="38"/>
        <v>0.64740496447807327</v>
      </c>
      <c r="C483" s="3">
        <f t="shared" ca="1" si="35"/>
        <v>23311.886305171629</v>
      </c>
      <c r="D483" s="3">
        <f t="shared" ca="1" si="36"/>
        <v>411.88630517162892</v>
      </c>
      <c r="E483" s="3">
        <f t="shared" ca="1" si="39"/>
        <v>-153.25218271965042</v>
      </c>
    </row>
    <row r="484" spans="1:5" x14ac:dyDescent="0.35">
      <c r="A484" s="3">
        <f t="shared" si="37"/>
        <v>472</v>
      </c>
      <c r="B484" s="3">
        <f t="shared" ca="1" si="38"/>
        <v>-7.7908329030606988E-2</v>
      </c>
      <c r="C484" s="3">
        <f t="shared" ca="1" si="35"/>
        <v>22802.68383748761</v>
      </c>
      <c r="D484" s="3">
        <f t="shared" ca="1" si="36"/>
        <v>0</v>
      </c>
      <c r="E484" s="3">
        <f t="shared" ca="1" si="39"/>
        <v>258.6341224519785</v>
      </c>
    </row>
    <row r="485" spans="1:5" x14ac:dyDescent="0.35">
      <c r="A485" s="3">
        <f t="shared" si="37"/>
        <v>473</v>
      </c>
      <c r="B485" s="3">
        <f t="shared" ca="1" si="38"/>
        <v>0.55078620168818271</v>
      </c>
      <c r="C485" s="3">
        <f t="shared" ca="1" si="35"/>
        <v>23243.404601975606</v>
      </c>
      <c r="D485" s="3">
        <f t="shared" ca="1" si="36"/>
        <v>343.40460197560606</v>
      </c>
      <c r="E485" s="3">
        <f t="shared" ca="1" si="39"/>
        <v>-84.770479523627557</v>
      </c>
    </row>
    <row r="486" spans="1:5" x14ac:dyDescent="0.35">
      <c r="A486" s="3">
        <f t="shared" si="37"/>
        <v>474</v>
      </c>
      <c r="B486" s="3">
        <f t="shared" ca="1" si="38"/>
        <v>0.16750901190887882</v>
      </c>
      <c r="C486" s="3">
        <f t="shared" ca="1" si="35"/>
        <v>22973.72051500819</v>
      </c>
      <c r="D486" s="3">
        <f t="shared" ca="1" si="36"/>
        <v>73.720515008189977</v>
      </c>
      <c r="E486" s="3">
        <f t="shared" ca="1" si="39"/>
        <v>184.91360744378852</v>
      </c>
    </row>
    <row r="487" spans="1:5" x14ac:dyDescent="0.35">
      <c r="A487" s="3">
        <f t="shared" si="37"/>
        <v>475</v>
      </c>
      <c r="B487" s="3">
        <f t="shared" ca="1" si="38"/>
        <v>1.1040404230144918</v>
      </c>
      <c r="C487" s="3">
        <f t="shared" ca="1" si="35"/>
        <v>23638.28178569438</v>
      </c>
      <c r="D487" s="3">
        <f t="shared" ca="1" si="36"/>
        <v>738.28178569438023</v>
      </c>
      <c r="E487" s="3">
        <f t="shared" ca="1" si="39"/>
        <v>-479.64766324240173</v>
      </c>
    </row>
    <row r="488" spans="1:5" x14ac:dyDescent="0.35">
      <c r="A488" s="3">
        <f t="shared" si="37"/>
        <v>476</v>
      </c>
      <c r="B488" s="3">
        <f t="shared" ca="1" si="38"/>
        <v>1.1790741325522611</v>
      </c>
      <c r="C488" s="3">
        <f t="shared" ca="1" si="35"/>
        <v>23692.350106379974</v>
      </c>
      <c r="D488" s="3">
        <f t="shared" ca="1" si="36"/>
        <v>792.35010637997402</v>
      </c>
      <c r="E488" s="3">
        <f t="shared" ca="1" si="39"/>
        <v>-533.71598392799547</v>
      </c>
    </row>
    <row r="489" spans="1:5" x14ac:dyDescent="0.35">
      <c r="A489" s="3">
        <f t="shared" si="37"/>
        <v>477</v>
      </c>
      <c r="B489" s="3">
        <f t="shared" ca="1" si="38"/>
        <v>0.93116311244300665</v>
      </c>
      <c r="C489" s="3">
        <f t="shared" ca="1" si="35"/>
        <v>23514.177809556288</v>
      </c>
      <c r="D489" s="3">
        <f t="shared" ca="1" si="36"/>
        <v>614.17780955628768</v>
      </c>
      <c r="E489" s="3">
        <f t="shared" ca="1" si="39"/>
        <v>-355.54368710430919</v>
      </c>
    </row>
    <row r="490" spans="1:5" x14ac:dyDescent="0.35">
      <c r="A490" s="3">
        <f t="shared" si="37"/>
        <v>478</v>
      </c>
      <c r="B490" s="3">
        <f t="shared" ca="1" si="38"/>
        <v>0.71545394147399977</v>
      </c>
      <c r="C490" s="3">
        <f t="shared" ca="1" si="35"/>
        <v>23360.23929970638</v>
      </c>
      <c r="D490" s="3">
        <f t="shared" ca="1" si="36"/>
        <v>460.23929970637982</v>
      </c>
      <c r="E490" s="3">
        <f t="shared" ca="1" si="39"/>
        <v>-201.60517725440133</v>
      </c>
    </row>
    <row r="491" spans="1:5" x14ac:dyDescent="0.35">
      <c r="A491" s="3">
        <f t="shared" si="37"/>
        <v>479</v>
      </c>
      <c r="B491" s="3">
        <f t="shared" ca="1" si="38"/>
        <v>1.5556827005306995</v>
      </c>
      <c r="C491" s="3">
        <f t="shared" ca="1" si="35"/>
        <v>23965.603254727866</v>
      </c>
      <c r="D491" s="3">
        <f t="shared" ca="1" si="36"/>
        <v>1065.6032547278664</v>
      </c>
      <c r="E491" s="3">
        <f t="shared" ca="1" si="39"/>
        <v>-806.96913227588789</v>
      </c>
    </row>
    <row r="492" spans="1:5" x14ac:dyDescent="0.35">
      <c r="A492" s="3">
        <f t="shared" si="37"/>
        <v>480</v>
      </c>
      <c r="B492" s="3">
        <f t="shared" ca="1" si="38"/>
        <v>-4.723251172670976E-2</v>
      </c>
      <c r="C492" s="3">
        <f t="shared" ca="1" si="35"/>
        <v>22823.9926523371</v>
      </c>
      <c r="D492" s="3">
        <f t="shared" ca="1" si="36"/>
        <v>0</v>
      </c>
      <c r="E492" s="3">
        <f t="shared" ca="1" si="39"/>
        <v>258.6341224519785</v>
      </c>
    </row>
    <row r="493" spans="1:5" x14ac:dyDescent="0.35">
      <c r="A493" s="3">
        <f t="shared" si="37"/>
        <v>481</v>
      </c>
      <c r="B493" s="3">
        <f t="shared" ca="1" si="38"/>
        <v>9.7008129737246263E-2</v>
      </c>
      <c r="C493" s="3">
        <f t="shared" ca="1" si="35"/>
        <v>22924.45600518521</v>
      </c>
      <c r="D493" s="3">
        <f t="shared" ca="1" si="36"/>
        <v>24.456005185209506</v>
      </c>
      <c r="E493" s="3">
        <f t="shared" ca="1" si="39"/>
        <v>234.17811726676899</v>
      </c>
    </row>
    <row r="494" spans="1:5" x14ac:dyDescent="0.35">
      <c r="A494" s="3">
        <f t="shared" si="37"/>
        <v>482</v>
      </c>
      <c r="B494" s="3">
        <f t="shared" ca="1" si="38"/>
        <v>-4.4443934084105463E-2</v>
      </c>
      <c r="C494" s="3">
        <f t="shared" ca="1" si="35"/>
        <v>22825.930712002464</v>
      </c>
      <c r="D494" s="3">
        <f t="shared" ca="1" si="36"/>
        <v>0</v>
      </c>
      <c r="E494" s="3">
        <f t="shared" ca="1" si="39"/>
        <v>258.6341224519785</v>
      </c>
    </row>
    <row r="495" spans="1:5" x14ac:dyDescent="0.35">
      <c r="A495" s="3">
        <f t="shared" si="37"/>
        <v>483</v>
      </c>
      <c r="B495" s="3">
        <f t="shared" ca="1" si="38"/>
        <v>-0.21602232956970779</v>
      </c>
      <c r="C495" s="3">
        <f t="shared" ca="1" si="35"/>
        <v>22706.989743493887</v>
      </c>
      <c r="D495" s="3">
        <f t="shared" ca="1" si="36"/>
        <v>0</v>
      </c>
      <c r="E495" s="3">
        <f t="shared" ca="1" si="39"/>
        <v>258.6341224519785</v>
      </c>
    </row>
    <row r="496" spans="1:5" x14ac:dyDescent="0.35">
      <c r="A496" s="3">
        <f t="shared" si="37"/>
        <v>484</v>
      </c>
      <c r="B496" s="3">
        <f t="shared" ca="1" si="38"/>
        <v>-1.0818908656427304</v>
      </c>
      <c r="C496" s="3">
        <f t="shared" ca="1" si="35"/>
        <v>22116.144997103078</v>
      </c>
      <c r="D496" s="3">
        <f t="shared" ca="1" si="36"/>
        <v>0</v>
      </c>
      <c r="E496" s="3">
        <f t="shared" ca="1" si="39"/>
        <v>258.6341224519785</v>
      </c>
    </row>
    <row r="497" spans="1:5" x14ac:dyDescent="0.35">
      <c r="A497" s="3">
        <f t="shared" si="37"/>
        <v>485</v>
      </c>
      <c r="B497" s="3">
        <f t="shared" ca="1" si="38"/>
        <v>-0.76380624182352452</v>
      </c>
      <c r="C497" s="3">
        <f t="shared" ca="1" si="35"/>
        <v>22331.389120126649</v>
      </c>
      <c r="D497" s="3">
        <f t="shared" ca="1" si="36"/>
        <v>0</v>
      </c>
      <c r="E497" s="3">
        <f t="shared" ca="1" si="39"/>
        <v>258.6341224519785</v>
      </c>
    </row>
    <row r="498" spans="1:5" x14ac:dyDescent="0.35">
      <c r="A498" s="3">
        <f t="shared" si="37"/>
        <v>486</v>
      </c>
      <c r="B498" s="3">
        <f t="shared" ca="1" si="38"/>
        <v>0.6375093118921541</v>
      </c>
      <c r="C498" s="3">
        <f t="shared" ca="1" si="35"/>
        <v>23304.863174102007</v>
      </c>
      <c r="D498" s="3">
        <f t="shared" ca="1" si="36"/>
        <v>404.86317410200718</v>
      </c>
      <c r="E498" s="3">
        <f t="shared" ca="1" si="39"/>
        <v>-146.22905165002868</v>
      </c>
    </row>
    <row r="499" spans="1:5" x14ac:dyDescent="0.35">
      <c r="A499" s="3">
        <f t="shared" si="37"/>
        <v>487</v>
      </c>
      <c r="B499" s="3">
        <f t="shared" ca="1" si="38"/>
        <v>1.521776560549077</v>
      </c>
      <c r="C499" s="3">
        <f t="shared" ca="1" si="35"/>
        <v>23940.873665911615</v>
      </c>
      <c r="D499" s="3">
        <f t="shared" ca="1" si="36"/>
        <v>1040.8736659116148</v>
      </c>
      <c r="E499" s="3">
        <f t="shared" ca="1" si="39"/>
        <v>-782.23954345963625</v>
      </c>
    </row>
    <row r="500" spans="1:5" x14ac:dyDescent="0.35">
      <c r="A500" s="3">
        <f t="shared" si="37"/>
        <v>488</v>
      </c>
      <c r="B500" s="3">
        <f t="shared" ca="1" si="38"/>
        <v>-2.0536096157405561</v>
      </c>
      <c r="C500" s="3">
        <f t="shared" ca="1" si="35"/>
        <v>21471.359506955021</v>
      </c>
      <c r="D500" s="3">
        <f t="shared" ca="1" si="36"/>
        <v>0</v>
      </c>
      <c r="E500" s="3">
        <f t="shared" ca="1" si="39"/>
        <v>258.6341224519785</v>
      </c>
    </row>
    <row r="501" spans="1:5" x14ac:dyDescent="0.35">
      <c r="A501" s="3">
        <f t="shared" si="37"/>
        <v>489</v>
      </c>
      <c r="B501" s="3">
        <f t="shared" ca="1" si="38"/>
        <v>-0.42356090566591292</v>
      </c>
      <c r="C501" s="3">
        <f t="shared" ca="1" si="35"/>
        <v>22563.948514610074</v>
      </c>
      <c r="D501" s="3">
        <f t="shared" ca="1" si="36"/>
        <v>0</v>
      </c>
      <c r="E501" s="3">
        <f t="shared" ca="1" si="39"/>
        <v>258.6341224519785</v>
      </c>
    </row>
    <row r="502" spans="1:5" x14ac:dyDescent="0.35">
      <c r="A502" s="3">
        <f t="shared" si="37"/>
        <v>490</v>
      </c>
      <c r="B502" s="3">
        <f t="shared" ca="1" si="38"/>
        <v>-0.62071642239366231</v>
      </c>
      <c r="C502" s="3">
        <f t="shared" ca="1" si="35"/>
        <v>22428.89824623461</v>
      </c>
      <c r="D502" s="3">
        <f t="shared" ca="1" si="36"/>
        <v>0</v>
      </c>
      <c r="E502" s="3">
        <f t="shared" ca="1" si="39"/>
        <v>258.6341224519785</v>
      </c>
    </row>
    <row r="503" spans="1:5" x14ac:dyDescent="0.35">
      <c r="A503" s="3">
        <f t="shared" si="37"/>
        <v>491</v>
      </c>
      <c r="B503" s="3">
        <f t="shared" ca="1" si="38"/>
        <v>-0.98317723879382746</v>
      </c>
      <c r="C503" s="3">
        <f t="shared" ca="1" si="35"/>
        <v>22182.720389391619</v>
      </c>
      <c r="D503" s="3">
        <f t="shared" ca="1" si="36"/>
        <v>0</v>
      </c>
      <c r="E503" s="3">
        <f t="shared" ca="1" si="39"/>
        <v>258.6341224519785</v>
      </c>
    </row>
    <row r="504" spans="1:5" x14ac:dyDescent="0.35">
      <c r="A504" s="3">
        <f t="shared" si="37"/>
        <v>492</v>
      </c>
      <c r="B504" s="3">
        <f t="shared" ca="1" si="38"/>
        <v>1.5237895828536199</v>
      </c>
      <c r="C504" s="3">
        <f t="shared" ca="1" si="35"/>
        <v>23942.34115958336</v>
      </c>
      <c r="D504" s="3">
        <f t="shared" ca="1" si="36"/>
        <v>1042.3411595833604</v>
      </c>
      <c r="E504" s="3">
        <f t="shared" ca="1" si="39"/>
        <v>-783.70703713138187</v>
      </c>
    </row>
    <row r="505" spans="1:5" x14ac:dyDescent="0.35">
      <c r="A505" s="3">
        <f t="shared" si="37"/>
        <v>493</v>
      </c>
      <c r="B505" s="3">
        <f t="shared" ca="1" si="38"/>
        <v>-0.58308227983725369</v>
      </c>
      <c r="C505" s="3">
        <f t="shared" ca="1" si="35"/>
        <v>22454.614823734253</v>
      </c>
      <c r="D505" s="3">
        <f t="shared" ca="1" si="36"/>
        <v>0</v>
      </c>
      <c r="E505" s="3">
        <f t="shared" ca="1" si="39"/>
        <v>258.6341224519785</v>
      </c>
    </row>
    <row r="506" spans="1:5" x14ac:dyDescent="0.35">
      <c r="A506" s="3">
        <f t="shared" si="37"/>
        <v>494</v>
      </c>
      <c r="B506" s="3">
        <f t="shared" ca="1" si="38"/>
        <v>-0.80439196498422527</v>
      </c>
      <c r="C506" s="3">
        <f t="shared" ca="1" si="35"/>
        <v>22303.809070047053</v>
      </c>
      <c r="D506" s="3">
        <f t="shared" ca="1" si="36"/>
        <v>0</v>
      </c>
      <c r="E506" s="3">
        <f t="shared" ca="1" si="39"/>
        <v>258.6341224519785</v>
      </c>
    </row>
    <row r="507" spans="1:5" x14ac:dyDescent="0.35">
      <c r="A507" s="3">
        <f t="shared" si="37"/>
        <v>495</v>
      </c>
      <c r="B507" s="3">
        <f t="shared" ca="1" si="38"/>
        <v>0.22850100174754168</v>
      </c>
      <c r="C507" s="3">
        <f t="shared" ca="1" si="35"/>
        <v>23016.425819073695</v>
      </c>
      <c r="D507" s="3">
        <f t="shared" ca="1" si="36"/>
        <v>116.42581907369458</v>
      </c>
      <c r="E507" s="3">
        <f t="shared" ca="1" si="39"/>
        <v>142.20830337828392</v>
      </c>
    </row>
    <row r="508" spans="1:5" x14ac:dyDescent="0.35">
      <c r="A508" s="3">
        <f t="shared" si="37"/>
        <v>496</v>
      </c>
      <c r="B508" s="3">
        <f t="shared" ca="1" si="38"/>
        <v>-0.35911001559123296</v>
      </c>
      <c r="C508" s="3">
        <f t="shared" ca="1" si="35"/>
        <v>22608.273089554008</v>
      </c>
      <c r="D508" s="3">
        <f t="shared" ca="1" si="36"/>
        <v>0</v>
      </c>
      <c r="E508" s="3">
        <f t="shared" ca="1" si="39"/>
        <v>258.6341224519785</v>
      </c>
    </row>
    <row r="509" spans="1:5" x14ac:dyDescent="0.35">
      <c r="A509" s="3">
        <f t="shared" si="37"/>
        <v>497</v>
      </c>
      <c r="B509" s="3">
        <f t="shared" ca="1" si="38"/>
        <v>-0.60387179874008001</v>
      </c>
      <c r="C509" s="3">
        <f t="shared" ca="1" si="35"/>
        <v>22440.405057199925</v>
      </c>
      <c r="D509" s="3">
        <f t="shared" ca="1" si="36"/>
        <v>0</v>
      </c>
      <c r="E509" s="3">
        <f t="shared" ca="1" si="39"/>
        <v>258.6341224519785</v>
      </c>
    </row>
    <row r="510" spans="1:5" x14ac:dyDescent="0.35">
      <c r="A510" s="3">
        <f t="shared" si="37"/>
        <v>498</v>
      </c>
      <c r="B510" s="3">
        <f t="shared" ca="1" si="38"/>
        <v>-1.353068549498335</v>
      </c>
      <c r="C510" s="3">
        <f t="shared" ca="1" si="35"/>
        <v>21934.281329542977</v>
      </c>
      <c r="D510" s="3">
        <f t="shared" ca="1" si="36"/>
        <v>0</v>
      </c>
      <c r="E510" s="3">
        <f t="shared" ca="1" si="39"/>
        <v>258.6341224519785</v>
      </c>
    </row>
    <row r="511" spans="1:5" x14ac:dyDescent="0.35">
      <c r="A511" s="3">
        <f t="shared" si="37"/>
        <v>499</v>
      </c>
      <c r="B511" s="3">
        <f t="shared" ca="1" si="38"/>
        <v>-1.7365542934861222</v>
      </c>
      <c r="C511" s="3">
        <f t="shared" ca="1" si="35"/>
        <v>21679.648812895932</v>
      </c>
      <c r="D511" s="3">
        <f t="shared" ca="1" si="36"/>
        <v>0</v>
      </c>
      <c r="E511" s="3">
        <f t="shared" ca="1" si="39"/>
        <v>258.6341224519785</v>
      </c>
    </row>
    <row r="512" spans="1:5" x14ac:dyDescent="0.35">
      <c r="A512" s="3">
        <f t="shared" si="37"/>
        <v>500</v>
      </c>
      <c r="B512" s="3">
        <f t="shared" ca="1" si="38"/>
        <v>-0.3899438693487281</v>
      </c>
      <c r="C512" s="3">
        <f t="shared" ca="1" si="35"/>
        <v>22587.05698297569</v>
      </c>
      <c r="D512" s="3">
        <f t="shared" ca="1" si="36"/>
        <v>0</v>
      </c>
      <c r="E512" s="3">
        <f t="shared" ca="1" si="39"/>
        <v>258.6341224519785</v>
      </c>
    </row>
    <row r="513" spans="1:5" x14ac:dyDescent="0.35">
      <c r="A513" s="3">
        <f t="shared" si="37"/>
        <v>501</v>
      </c>
      <c r="B513" s="3">
        <f t="shared" ca="1" si="38"/>
        <v>0.44180825644271599</v>
      </c>
      <c r="C513" s="3">
        <f t="shared" ca="1" si="35"/>
        <v>23166.404314521707</v>
      </c>
      <c r="D513" s="3">
        <f t="shared" ca="1" si="36"/>
        <v>266.40431452170742</v>
      </c>
      <c r="E513" s="3">
        <f t="shared" ca="1" si="39"/>
        <v>-7.7701920697289211</v>
      </c>
    </row>
    <row r="514" spans="1:5" x14ac:dyDescent="0.35">
      <c r="A514" s="3">
        <f t="shared" si="37"/>
        <v>502</v>
      </c>
      <c r="B514" s="3">
        <f t="shared" ca="1" si="38"/>
        <v>-0.27130945581896748</v>
      </c>
      <c r="C514" s="3">
        <f t="shared" ca="1" si="35"/>
        <v>22668.795982875381</v>
      </c>
      <c r="D514" s="3">
        <f t="shared" ca="1" si="36"/>
        <v>0</v>
      </c>
      <c r="E514" s="3">
        <f t="shared" ca="1" si="39"/>
        <v>258.6341224519785</v>
      </c>
    </row>
    <row r="515" spans="1:5" x14ac:dyDescent="0.35">
      <c r="A515" s="3">
        <f t="shared" si="37"/>
        <v>503</v>
      </c>
      <c r="B515" s="3">
        <f t="shared" ca="1" si="38"/>
        <v>-0.43625525473782029</v>
      </c>
      <c r="C515" s="3">
        <f t="shared" ca="1" si="35"/>
        <v>22555.228525345716</v>
      </c>
      <c r="D515" s="3">
        <f t="shared" ca="1" si="36"/>
        <v>0</v>
      </c>
      <c r="E515" s="3">
        <f t="shared" ca="1" si="39"/>
        <v>258.6341224519785</v>
      </c>
    </row>
    <row r="516" spans="1:5" x14ac:dyDescent="0.35">
      <c r="A516" s="3">
        <f t="shared" si="37"/>
        <v>504</v>
      </c>
      <c r="B516" s="3">
        <f t="shared" ca="1" si="38"/>
        <v>0.64720890605473858</v>
      </c>
      <c r="C516" s="3">
        <f t="shared" ca="1" si="35"/>
        <v>23311.747138265942</v>
      </c>
      <c r="D516" s="3">
        <f t="shared" ca="1" si="36"/>
        <v>411.74713826594234</v>
      </c>
      <c r="E516" s="3">
        <f t="shared" ca="1" si="39"/>
        <v>-153.11301581396384</v>
      </c>
    </row>
    <row r="517" spans="1:5" x14ac:dyDescent="0.35">
      <c r="A517" s="3">
        <f t="shared" si="37"/>
        <v>505</v>
      </c>
      <c r="B517" s="3">
        <f t="shared" ca="1" si="38"/>
        <v>-0.22099122718972913</v>
      </c>
      <c r="C517" s="3">
        <f t="shared" ca="1" si="35"/>
        <v>22703.554471696702</v>
      </c>
      <c r="D517" s="3">
        <f t="shared" ca="1" si="36"/>
        <v>0</v>
      </c>
      <c r="E517" s="3">
        <f t="shared" ca="1" si="39"/>
        <v>258.6341224519785</v>
      </c>
    </row>
    <row r="518" spans="1:5" x14ac:dyDescent="0.35">
      <c r="A518" s="3">
        <f t="shared" si="37"/>
        <v>506</v>
      </c>
      <c r="B518" s="3">
        <f t="shared" ca="1" si="38"/>
        <v>-0.18409790446796021</v>
      </c>
      <c r="C518" s="3">
        <f t="shared" ca="1" si="35"/>
        <v>22729.073253052491</v>
      </c>
      <c r="D518" s="3">
        <f t="shared" ca="1" si="36"/>
        <v>0</v>
      </c>
      <c r="E518" s="3">
        <f t="shared" ca="1" si="39"/>
        <v>258.6341224519785</v>
      </c>
    </row>
    <row r="519" spans="1:5" x14ac:dyDescent="0.35">
      <c r="A519" s="3">
        <f t="shared" si="37"/>
        <v>507</v>
      </c>
      <c r="B519" s="3">
        <f t="shared" ca="1" si="38"/>
        <v>0.53043995779849684</v>
      </c>
      <c r="C519" s="3">
        <f t="shared" ca="1" si="35"/>
        <v>23229.009199479868</v>
      </c>
      <c r="D519" s="3">
        <f t="shared" ca="1" si="36"/>
        <v>329.00919947986768</v>
      </c>
      <c r="E519" s="3">
        <f t="shared" ca="1" si="39"/>
        <v>-70.375077027889176</v>
      </c>
    </row>
    <row r="520" spans="1:5" x14ac:dyDescent="0.35">
      <c r="A520" s="3">
        <f t="shared" si="37"/>
        <v>508</v>
      </c>
      <c r="B520" s="3">
        <f t="shared" ca="1" si="38"/>
        <v>0.33561181484794633</v>
      </c>
      <c r="C520" s="3">
        <f t="shared" ca="1" si="35"/>
        <v>23091.614756499741</v>
      </c>
      <c r="D520" s="3">
        <f t="shared" ca="1" si="36"/>
        <v>191.61475649974091</v>
      </c>
      <c r="E520" s="3">
        <f t="shared" ca="1" si="39"/>
        <v>67.019365952237592</v>
      </c>
    </row>
    <row r="521" spans="1:5" x14ac:dyDescent="0.35">
      <c r="A521" s="3">
        <f t="shared" si="37"/>
        <v>509</v>
      </c>
      <c r="B521" s="3">
        <f t="shared" ca="1" si="38"/>
        <v>-0.73981454754263176</v>
      </c>
      <c r="C521" s="3">
        <f t="shared" ca="1" si="35"/>
        <v>22347.708725178101</v>
      </c>
      <c r="D521" s="3">
        <f t="shared" ca="1" si="36"/>
        <v>0</v>
      </c>
      <c r="E521" s="3">
        <f t="shared" ca="1" si="39"/>
        <v>258.6341224519785</v>
      </c>
    </row>
    <row r="522" spans="1:5" x14ac:dyDescent="0.35">
      <c r="A522" s="3">
        <f t="shared" si="37"/>
        <v>510</v>
      </c>
      <c r="B522" s="3">
        <f t="shared" ca="1" si="38"/>
        <v>-0.84159125362820431</v>
      </c>
      <c r="C522" s="3">
        <f t="shared" ca="1" si="35"/>
        <v>22278.56019210894</v>
      </c>
      <c r="D522" s="3">
        <f t="shared" ca="1" si="36"/>
        <v>0</v>
      </c>
      <c r="E522" s="3">
        <f t="shared" ca="1" si="39"/>
        <v>258.6341224519785</v>
      </c>
    </row>
    <row r="523" spans="1:5" x14ac:dyDescent="0.35">
      <c r="A523" s="3">
        <f t="shared" si="37"/>
        <v>511</v>
      </c>
      <c r="B523" s="3">
        <f t="shared" ca="1" si="38"/>
        <v>-1.2253646084946894</v>
      </c>
      <c r="C523" s="3">
        <f t="shared" ca="1" si="35"/>
        <v>22019.738143771494</v>
      </c>
      <c r="D523" s="3">
        <f t="shared" ca="1" si="36"/>
        <v>0</v>
      </c>
      <c r="E523" s="3">
        <f t="shared" ca="1" si="39"/>
        <v>258.6341224519785</v>
      </c>
    </row>
    <row r="524" spans="1:5" x14ac:dyDescent="0.35">
      <c r="A524" s="3">
        <f t="shared" si="37"/>
        <v>512</v>
      </c>
      <c r="B524" s="3">
        <f t="shared" ca="1" si="38"/>
        <v>1.9902713500494535</v>
      </c>
      <c r="C524" s="3">
        <f t="shared" ca="1" si="35"/>
        <v>24284.843570032979</v>
      </c>
      <c r="D524" s="3">
        <f t="shared" ca="1" si="36"/>
        <v>1384.8435700329792</v>
      </c>
      <c r="E524" s="3">
        <f t="shared" ca="1" si="39"/>
        <v>-1126.2094475810006</v>
      </c>
    </row>
    <row r="525" spans="1:5" x14ac:dyDescent="0.35">
      <c r="A525" s="3">
        <f t="shared" si="37"/>
        <v>513</v>
      </c>
      <c r="B525" s="3">
        <f t="shared" ca="1" si="38"/>
        <v>-0.59034792890120724</v>
      </c>
      <c r="C525" s="3">
        <f t="shared" ca="1" si="35"/>
        <v>22449.647684508582</v>
      </c>
      <c r="D525" s="3">
        <f t="shared" ca="1" si="36"/>
        <v>0</v>
      </c>
      <c r="E525" s="3">
        <f t="shared" ca="1" si="39"/>
        <v>258.6341224519785</v>
      </c>
    </row>
    <row r="526" spans="1:5" x14ac:dyDescent="0.35">
      <c r="A526" s="3">
        <f t="shared" si="37"/>
        <v>514</v>
      </c>
      <c r="B526" s="3">
        <f t="shared" ca="1" si="38"/>
        <v>0.70690053020776633</v>
      </c>
      <c r="C526" s="3">
        <f t="shared" ref="C526:C589" ca="1" si="40">B$1*EXP(B$9*B$5 + $B$10*B526)</f>
        <v>23354.156066953481</v>
      </c>
      <c r="D526" s="3">
        <f t="shared" ref="D526:D589" ca="1" si="41">MAX(C526 - B$2, 0)</f>
        <v>454.15606695348106</v>
      </c>
      <c r="E526" s="3">
        <f t="shared" ca="1" si="39"/>
        <v>-195.52194450150256</v>
      </c>
    </row>
    <row r="527" spans="1:5" x14ac:dyDescent="0.35">
      <c r="A527" s="3">
        <f t="shared" ref="A527:A590" si="42">A526+1</f>
        <v>515</v>
      </c>
      <c r="B527" s="3">
        <f t="shared" ref="B527:B590" ca="1" si="43">_xlfn.NORM.S.INV(RAND())</f>
        <v>1.449529675889127</v>
      </c>
      <c r="C527" s="3">
        <f t="shared" ca="1" si="40"/>
        <v>23888.265173001379</v>
      </c>
      <c r="D527" s="3">
        <f t="shared" ca="1" si="41"/>
        <v>988.26517300137857</v>
      </c>
      <c r="E527" s="3">
        <f t="shared" ref="E527:E590" ca="1" si="44">$D$5014-D527</f>
        <v>-729.63105054940002</v>
      </c>
    </row>
    <row r="528" spans="1:5" x14ac:dyDescent="0.35">
      <c r="A528" s="3">
        <f t="shared" si="42"/>
        <v>516</v>
      </c>
      <c r="B528" s="3">
        <f t="shared" ca="1" si="43"/>
        <v>-1.3274717299297332</v>
      </c>
      <c r="C528" s="3">
        <f t="shared" ca="1" si="40"/>
        <v>21951.383570354235</v>
      </c>
      <c r="D528" s="3">
        <f t="shared" ca="1" si="41"/>
        <v>0</v>
      </c>
      <c r="E528" s="3">
        <f t="shared" ca="1" si="44"/>
        <v>258.6341224519785</v>
      </c>
    </row>
    <row r="529" spans="1:5" x14ac:dyDescent="0.35">
      <c r="A529" s="3">
        <f t="shared" si="42"/>
        <v>517</v>
      </c>
      <c r="B529" s="3">
        <f t="shared" ca="1" si="43"/>
        <v>5.0049102831712565E-2</v>
      </c>
      <c r="C529" s="3">
        <f t="shared" ca="1" si="40"/>
        <v>22891.70067213559</v>
      </c>
      <c r="D529" s="3">
        <f t="shared" ca="1" si="41"/>
        <v>0</v>
      </c>
      <c r="E529" s="3">
        <f t="shared" ca="1" si="44"/>
        <v>258.6341224519785</v>
      </c>
    </row>
    <row r="530" spans="1:5" x14ac:dyDescent="0.35">
      <c r="A530" s="3">
        <f t="shared" si="42"/>
        <v>518</v>
      </c>
      <c r="B530" s="3">
        <f t="shared" ca="1" si="43"/>
        <v>-1.0111499494676557</v>
      </c>
      <c r="C530" s="3">
        <f t="shared" ca="1" si="40"/>
        <v>22163.834442549876</v>
      </c>
      <c r="D530" s="3">
        <f t="shared" ca="1" si="41"/>
        <v>0</v>
      </c>
      <c r="E530" s="3">
        <f t="shared" ca="1" si="44"/>
        <v>258.6341224519785</v>
      </c>
    </row>
    <row r="531" spans="1:5" x14ac:dyDescent="0.35">
      <c r="A531" s="3">
        <f t="shared" si="42"/>
        <v>519</v>
      </c>
      <c r="B531" s="3">
        <f t="shared" ca="1" si="43"/>
        <v>-1.2114191482682428</v>
      </c>
      <c r="C531" s="3">
        <f t="shared" ca="1" si="40"/>
        <v>22029.090295763981</v>
      </c>
      <c r="D531" s="3">
        <f t="shared" ca="1" si="41"/>
        <v>0</v>
      </c>
      <c r="E531" s="3">
        <f t="shared" ca="1" si="44"/>
        <v>258.6341224519785</v>
      </c>
    </row>
    <row r="532" spans="1:5" x14ac:dyDescent="0.35">
      <c r="A532" s="3">
        <f t="shared" si="42"/>
        <v>520</v>
      </c>
      <c r="B532" s="3">
        <f t="shared" ca="1" si="43"/>
        <v>-1.2439304984655963</v>
      </c>
      <c r="C532" s="3">
        <f t="shared" ca="1" si="40"/>
        <v>22007.293584603449</v>
      </c>
      <c r="D532" s="3">
        <f t="shared" ca="1" si="41"/>
        <v>0</v>
      </c>
      <c r="E532" s="3">
        <f t="shared" ca="1" si="44"/>
        <v>258.6341224519785</v>
      </c>
    </row>
    <row r="533" spans="1:5" x14ac:dyDescent="0.35">
      <c r="A533" s="3">
        <f t="shared" si="42"/>
        <v>521</v>
      </c>
      <c r="B533" s="3">
        <f t="shared" ca="1" si="43"/>
        <v>-2.809664812938176</v>
      </c>
      <c r="C533" s="3">
        <f t="shared" ca="1" si="40"/>
        <v>20982.709405425805</v>
      </c>
      <c r="D533" s="3">
        <f t="shared" ca="1" si="41"/>
        <v>0</v>
      </c>
      <c r="E533" s="3">
        <f t="shared" ca="1" si="44"/>
        <v>258.6341224519785</v>
      </c>
    </row>
    <row r="534" spans="1:5" x14ac:dyDescent="0.35">
      <c r="A534" s="3">
        <f t="shared" si="42"/>
        <v>522</v>
      </c>
      <c r="B534" s="3">
        <f t="shared" ca="1" si="43"/>
        <v>-1.7603188072951437</v>
      </c>
      <c r="C534" s="3">
        <f t="shared" ca="1" si="40"/>
        <v>21663.966922950713</v>
      </c>
      <c r="D534" s="3">
        <f t="shared" ca="1" si="41"/>
        <v>0</v>
      </c>
      <c r="E534" s="3">
        <f t="shared" ca="1" si="44"/>
        <v>258.6341224519785</v>
      </c>
    </row>
    <row r="535" spans="1:5" x14ac:dyDescent="0.35">
      <c r="A535" s="3">
        <f t="shared" si="42"/>
        <v>523</v>
      </c>
      <c r="B535" s="3">
        <f t="shared" ca="1" si="43"/>
        <v>-0.29412943302757544</v>
      </c>
      <c r="C535" s="3">
        <f t="shared" ca="1" si="40"/>
        <v>22653.050095893297</v>
      </c>
      <c r="D535" s="3">
        <f t="shared" ca="1" si="41"/>
        <v>0</v>
      </c>
      <c r="E535" s="3">
        <f t="shared" ca="1" si="44"/>
        <v>258.6341224519785</v>
      </c>
    </row>
    <row r="536" spans="1:5" x14ac:dyDescent="0.35">
      <c r="A536" s="3">
        <f t="shared" si="42"/>
        <v>524</v>
      </c>
      <c r="B536" s="3">
        <f t="shared" ca="1" si="43"/>
        <v>-0.67503134948937027</v>
      </c>
      <c r="C536" s="3">
        <f t="shared" ca="1" si="40"/>
        <v>22391.835089219701</v>
      </c>
      <c r="D536" s="3">
        <f t="shared" ca="1" si="41"/>
        <v>0</v>
      </c>
      <c r="E536" s="3">
        <f t="shared" ca="1" si="44"/>
        <v>258.6341224519785</v>
      </c>
    </row>
    <row r="537" spans="1:5" x14ac:dyDescent="0.35">
      <c r="A537" s="3">
        <f t="shared" si="42"/>
        <v>525</v>
      </c>
      <c r="B537" s="3">
        <f t="shared" ca="1" si="43"/>
        <v>1.9520765216868194</v>
      </c>
      <c r="C537" s="3">
        <f t="shared" ca="1" si="40"/>
        <v>24256.616766463663</v>
      </c>
      <c r="D537" s="3">
        <f t="shared" ca="1" si="41"/>
        <v>1356.6167664636632</v>
      </c>
      <c r="E537" s="3">
        <f t="shared" ca="1" si="44"/>
        <v>-1097.9826440116847</v>
      </c>
    </row>
    <row r="538" spans="1:5" x14ac:dyDescent="0.35">
      <c r="A538" s="3">
        <f t="shared" si="42"/>
        <v>526</v>
      </c>
      <c r="B538" s="3">
        <f t="shared" ca="1" si="43"/>
        <v>-1.2028891484496509</v>
      </c>
      <c r="C538" s="3">
        <f t="shared" ca="1" si="40"/>
        <v>22034.812670982221</v>
      </c>
      <c r="D538" s="3">
        <f t="shared" ca="1" si="41"/>
        <v>0</v>
      </c>
      <c r="E538" s="3">
        <f t="shared" ca="1" si="44"/>
        <v>258.6341224519785</v>
      </c>
    </row>
    <row r="539" spans="1:5" x14ac:dyDescent="0.35">
      <c r="A539" s="3">
        <f t="shared" si="42"/>
        <v>527</v>
      </c>
      <c r="B539" s="3">
        <f t="shared" ca="1" si="43"/>
        <v>0.8704079807911016</v>
      </c>
      <c r="C539" s="3">
        <f t="shared" ca="1" si="40"/>
        <v>23470.718235823722</v>
      </c>
      <c r="D539" s="3">
        <f t="shared" ca="1" si="41"/>
        <v>570.71823582372235</v>
      </c>
      <c r="E539" s="3">
        <f t="shared" ca="1" si="44"/>
        <v>-312.08411337174385</v>
      </c>
    </row>
    <row r="540" spans="1:5" x14ac:dyDescent="0.35">
      <c r="A540" s="3">
        <f t="shared" si="42"/>
        <v>528</v>
      </c>
      <c r="B540" s="3">
        <f t="shared" ca="1" si="43"/>
        <v>-0.53508816792166847</v>
      </c>
      <c r="C540" s="3">
        <f t="shared" ca="1" si="40"/>
        <v>22487.453473174508</v>
      </c>
      <c r="D540" s="3">
        <f t="shared" ca="1" si="41"/>
        <v>0</v>
      </c>
      <c r="E540" s="3">
        <f t="shared" ca="1" si="44"/>
        <v>258.6341224519785</v>
      </c>
    </row>
    <row r="541" spans="1:5" x14ac:dyDescent="0.35">
      <c r="A541" s="3">
        <f t="shared" si="42"/>
        <v>529</v>
      </c>
      <c r="B541" s="3">
        <f t="shared" ca="1" si="43"/>
        <v>1.0859945666045676</v>
      </c>
      <c r="C541" s="3">
        <f t="shared" ca="1" si="40"/>
        <v>23625.296591902414</v>
      </c>
      <c r="D541" s="3">
        <f t="shared" ca="1" si="41"/>
        <v>725.29659190241364</v>
      </c>
      <c r="E541" s="3">
        <f t="shared" ca="1" si="44"/>
        <v>-466.66246945043514</v>
      </c>
    </row>
    <row r="542" spans="1:5" x14ac:dyDescent="0.35">
      <c r="A542" s="3">
        <f t="shared" si="42"/>
        <v>530</v>
      </c>
      <c r="B542" s="3">
        <f t="shared" ca="1" si="43"/>
        <v>-0.14807694932631493</v>
      </c>
      <c r="C542" s="3">
        <f t="shared" ca="1" si="40"/>
        <v>22754.016299076891</v>
      </c>
      <c r="D542" s="3">
        <f t="shared" ca="1" si="41"/>
        <v>0</v>
      </c>
      <c r="E542" s="3">
        <f t="shared" ca="1" si="44"/>
        <v>258.6341224519785</v>
      </c>
    </row>
    <row r="543" spans="1:5" x14ac:dyDescent="0.35">
      <c r="A543" s="3">
        <f t="shared" si="42"/>
        <v>531</v>
      </c>
      <c r="B543" s="3">
        <f t="shared" ca="1" si="43"/>
        <v>0.51874309999808987</v>
      </c>
      <c r="C543" s="3">
        <f t="shared" ca="1" si="40"/>
        <v>23220.737458913958</v>
      </c>
      <c r="D543" s="3">
        <f t="shared" ca="1" si="41"/>
        <v>320.73745891395811</v>
      </c>
      <c r="E543" s="3">
        <f t="shared" ca="1" si="44"/>
        <v>-62.103336461979609</v>
      </c>
    </row>
    <row r="544" spans="1:5" x14ac:dyDescent="0.35">
      <c r="A544" s="3">
        <f t="shared" si="42"/>
        <v>532</v>
      </c>
      <c r="B544" s="3">
        <f t="shared" ca="1" si="43"/>
        <v>-0.63263731401085666</v>
      </c>
      <c r="C544" s="3">
        <f t="shared" ca="1" si="40"/>
        <v>22420.758474846785</v>
      </c>
      <c r="D544" s="3">
        <f t="shared" ca="1" si="41"/>
        <v>0</v>
      </c>
      <c r="E544" s="3">
        <f t="shared" ca="1" si="44"/>
        <v>258.6341224519785</v>
      </c>
    </row>
    <row r="545" spans="1:5" x14ac:dyDescent="0.35">
      <c r="A545" s="3">
        <f t="shared" si="42"/>
        <v>533</v>
      </c>
      <c r="B545" s="3">
        <f t="shared" ca="1" si="43"/>
        <v>-0.58243755202921932</v>
      </c>
      <c r="C545" s="3">
        <f t="shared" ca="1" si="40"/>
        <v>22455.055643054206</v>
      </c>
      <c r="D545" s="3">
        <f t="shared" ca="1" si="41"/>
        <v>0</v>
      </c>
      <c r="E545" s="3">
        <f t="shared" ca="1" si="44"/>
        <v>258.6341224519785</v>
      </c>
    </row>
    <row r="546" spans="1:5" x14ac:dyDescent="0.35">
      <c r="A546" s="3">
        <f t="shared" si="42"/>
        <v>534</v>
      </c>
      <c r="B546" s="3">
        <f t="shared" ca="1" si="43"/>
        <v>1.1480399731163025</v>
      </c>
      <c r="C546" s="3">
        <f t="shared" ca="1" si="40"/>
        <v>23669.972311220507</v>
      </c>
      <c r="D546" s="3">
        <f t="shared" ca="1" si="41"/>
        <v>769.97231122050653</v>
      </c>
      <c r="E546" s="3">
        <f t="shared" ca="1" si="44"/>
        <v>-511.33818876852803</v>
      </c>
    </row>
    <row r="547" spans="1:5" x14ac:dyDescent="0.35">
      <c r="A547" s="3">
        <f t="shared" si="42"/>
        <v>535</v>
      </c>
      <c r="B547" s="3">
        <f t="shared" ca="1" si="43"/>
        <v>0.15801606564358994</v>
      </c>
      <c r="C547" s="3">
        <f t="shared" ca="1" si="40"/>
        <v>22967.080884131185</v>
      </c>
      <c r="D547" s="3">
        <f t="shared" ca="1" si="41"/>
        <v>67.080884131184575</v>
      </c>
      <c r="E547" s="3">
        <f t="shared" ca="1" si="44"/>
        <v>191.55323832079392</v>
      </c>
    </row>
    <row r="548" spans="1:5" x14ac:dyDescent="0.35">
      <c r="A548" s="3">
        <f t="shared" si="42"/>
        <v>536</v>
      </c>
      <c r="B548" s="3">
        <f t="shared" ca="1" si="43"/>
        <v>1.1871118208449813</v>
      </c>
      <c r="C548" s="3">
        <f t="shared" ca="1" si="40"/>
        <v>23698.149289098794</v>
      </c>
      <c r="D548" s="3">
        <f t="shared" ca="1" si="41"/>
        <v>798.14928909879382</v>
      </c>
      <c r="E548" s="3">
        <f t="shared" ca="1" si="44"/>
        <v>-539.51516664681526</v>
      </c>
    </row>
    <row r="549" spans="1:5" x14ac:dyDescent="0.35">
      <c r="A549" s="3">
        <f t="shared" si="42"/>
        <v>537</v>
      </c>
      <c r="B549" s="3">
        <f t="shared" ca="1" si="43"/>
        <v>1.5088567291346948</v>
      </c>
      <c r="C549" s="3">
        <f t="shared" ca="1" si="40"/>
        <v>23931.457247136444</v>
      </c>
      <c r="D549" s="3">
        <f t="shared" ca="1" si="41"/>
        <v>1031.4572471364445</v>
      </c>
      <c r="E549" s="3">
        <f t="shared" ca="1" si="44"/>
        <v>-772.82312468446594</v>
      </c>
    </row>
    <row r="550" spans="1:5" x14ac:dyDescent="0.35">
      <c r="A550" s="3">
        <f t="shared" si="42"/>
        <v>538</v>
      </c>
      <c r="B550" s="3">
        <f t="shared" ca="1" si="43"/>
        <v>0.62045258477499943</v>
      </c>
      <c r="C550" s="3">
        <f t="shared" ca="1" si="40"/>
        <v>23292.762659752687</v>
      </c>
      <c r="D550" s="3">
        <f t="shared" ca="1" si="41"/>
        <v>392.76265975268689</v>
      </c>
      <c r="E550" s="3">
        <f t="shared" ca="1" si="44"/>
        <v>-134.12853730070839</v>
      </c>
    </row>
    <row r="551" spans="1:5" x14ac:dyDescent="0.35">
      <c r="A551" s="3">
        <f t="shared" si="42"/>
        <v>539</v>
      </c>
      <c r="B551" s="3">
        <f t="shared" ca="1" si="43"/>
        <v>-0.91854787789345349</v>
      </c>
      <c r="C551" s="3">
        <f t="shared" ca="1" si="40"/>
        <v>22226.41686469932</v>
      </c>
      <c r="D551" s="3">
        <f t="shared" ca="1" si="41"/>
        <v>0</v>
      </c>
      <c r="E551" s="3">
        <f t="shared" ca="1" si="44"/>
        <v>258.6341224519785</v>
      </c>
    </row>
    <row r="552" spans="1:5" x14ac:dyDescent="0.35">
      <c r="A552" s="3">
        <f t="shared" si="42"/>
        <v>540</v>
      </c>
      <c r="B552" s="3">
        <f t="shared" ca="1" si="43"/>
        <v>-0.55603815047307492</v>
      </c>
      <c r="C552" s="3">
        <f t="shared" ca="1" si="40"/>
        <v>22473.113122353294</v>
      </c>
      <c r="D552" s="3">
        <f t="shared" ca="1" si="41"/>
        <v>0</v>
      </c>
      <c r="E552" s="3">
        <f t="shared" ca="1" si="44"/>
        <v>258.6341224519785</v>
      </c>
    </row>
    <row r="553" spans="1:5" x14ac:dyDescent="0.35">
      <c r="A553" s="3">
        <f t="shared" si="42"/>
        <v>541</v>
      </c>
      <c r="B553" s="3">
        <f t="shared" ca="1" si="43"/>
        <v>0.9485682440459785</v>
      </c>
      <c r="C553" s="3">
        <f t="shared" ca="1" si="40"/>
        <v>23526.64293178025</v>
      </c>
      <c r="D553" s="3">
        <f t="shared" ca="1" si="41"/>
        <v>626.64293178025036</v>
      </c>
      <c r="E553" s="3">
        <f t="shared" ca="1" si="44"/>
        <v>-368.00880932827187</v>
      </c>
    </row>
    <row r="554" spans="1:5" x14ac:dyDescent="0.35">
      <c r="A554" s="3">
        <f t="shared" si="42"/>
        <v>542</v>
      </c>
      <c r="B554" s="3">
        <f t="shared" ca="1" si="43"/>
        <v>-0.56272426943051168</v>
      </c>
      <c r="C554" s="3">
        <f t="shared" ca="1" si="40"/>
        <v>22468.538371205035</v>
      </c>
      <c r="D554" s="3">
        <f t="shared" ca="1" si="41"/>
        <v>0</v>
      </c>
      <c r="E554" s="3">
        <f t="shared" ca="1" si="44"/>
        <v>258.6341224519785</v>
      </c>
    </row>
    <row r="555" spans="1:5" x14ac:dyDescent="0.35">
      <c r="A555" s="3">
        <f t="shared" si="42"/>
        <v>543</v>
      </c>
      <c r="B555" s="3">
        <f t="shared" ca="1" si="43"/>
        <v>-1.0318962826147771</v>
      </c>
      <c r="C555" s="3">
        <f t="shared" ca="1" si="40"/>
        <v>22149.837814425482</v>
      </c>
      <c r="D555" s="3">
        <f t="shared" ca="1" si="41"/>
        <v>0</v>
      </c>
      <c r="E555" s="3">
        <f t="shared" ca="1" si="44"/>
        <v>258.6341224519785</v>
      </c>
    </row>
    <row r="556" spans="1:5" x14ac:dyDescent="0.35">
      <c r="A556" s="3">
        <f t="shared" si="42"/>
        <v>544</v>
      </c>
      <c r="B556" s="3">
        <f t="shared" ca="1" si="43"/>
        <v>-0.70708094248140907</v>
      </c>
      <c r="C556" s="3">
        <f t="shared" ca="1" si="40"/>
        <v>22369.993981629668</v>
      </c>
      <c r="D556" s="3">
        <f t="shared" ca="1" si="41"/>
        <v>0</v>
      </c>
      <c r="E556" s="3">
        <f t="shared" ca="1" si="44"/>
        <v>258.6341224519785</v>
      </c>
    </row>
    <row r="557" spans="1:5" x14ac:dyDescent="0.35">
      <c r="A557" s="3">
        <f t="shared" si="42"/>
        <v>545</v>
      </c>
      <c r="B557" s="3">
        <f t="shared" ca="1" si="43"/>
        <v>-0.76713710254122269</v>
      </c>
      <c r="C557" s="3">
        <f t="shared" ca="1" si="40"/>
        <v>22329.124347882956</v>
      </c>
      <c r="D557" s="3">
        <f t="shared" ca="1" si="41"/>
        <v>0</v>
      </c>
      <c r="E557" s="3">
        <f t="shared" ca="1" si="44"/>
        <v>258.6341224519785</v>
      </c>
    </row>
    <row r="558" spans="1:5" x14ac:dyDescent="0.35">
      <c r="A558" s="3">
        <f t="shared" si="42"/>
        <v>546</v>
      </c>
      <c r="B558" s="3">
        <f t="shared" ca="1" si="43"/>
        <v>1.528329934550674</v>
      </c>
      <c r="C558" s="3">
        <f t="shared" ca="1" si="40"/>
        <v>23945.651407155314</v>
      </c>
      <c r="D558" s="3">
        <f t="shared" ca="1" si="41"/>
        <v>1045.6514071553138</v>
      </c>
      <c r="E558" s="3">
        <f t="shared" ca="1" si="44"/>
        <v>-787.01728470333524</v>
      </c>
    </row>
    <row r="559" spans="1:5" x14ac:dyDescent="0.35">
      <c r="A559" s="3">
        <f t="shared" si="42"/>
        <v>547</v>
      </c>
      <c r="B559" s="3">
        <f t="shared" ca="1" si="43"/>
        <v>0.9185866230303168</v>
      </c>
      <c r="C559" s="3">
        <f t="shared" ca="1" si="40"/>
        <v>23505.174951137291</v>
      </c>
      <c r="D559" s="3">
        <f t="shared" ca="1" si="41"/>
        <v>605.17495113729092</v>
      </c>
      <c r="E559" s="3">
        <f t="shared" ca="1" si="44"/>
        <v>-346.54082868531242</v>
      </c>
    </row>
    <row r="560" spans="1:5" x14ac:dyDescent="0.35">
      <c r="A560" s="3">
        <f t="shared" si="42"/>
        <v>548</v>
      </c>
      <c r="B560" s="3">
        <f t="shared" ca="1" si="43"/>
        <v>1.9524873235818458</v>
      </c>
      <c r="C560" s="3">
        <f t="shared" ca="1" si="40"/>
        <v>24256.920183335471</v>
      </c>
      <c r="D560" s="3">
        <f t="shared" ca="1" si="41"/>
        <v>1356.9201833354709</v>
      </c>
      <c r="E560" s="3">
        <f t="shared" ca="1" si="44"/>
        <v>-1098.2860608834924</v>
      </c>
    </row>
    <row r="561" spans="1:5" x14ac:dyDescent="0.35">
      <c r="A561" s="3">
        <f t="shared" si="42"/>
        <v>549</v>
      </c>
      <c r="B561" s="3">
        <f t="shared" ca="1" si="43"/>
        <v>-0.44263329653061256</v>
      </c>
      <c r="C561" s="3">
        <f t="shared" ca="1" si="40"/>
        <v>22550.848599406618</v>
      </c>
      <c r="D561" s="3">
        <f t="shared" ca="1" si="41"/>
        <v>0</v>
      </c>
      <c r="E561" s="3">
        <f t="shared" ca="1" si="44"/>
        <v>258.6341224519785</v>
      </c>
    </row>
    <row r="562" spans="1:5" x14ac:dyDescent="0.35">
      <c r="A562" s="3">
        <f t="shared" si="42"/>
        <v>550</v>
      </c>
      <c r="B562" s="3">
        <f t="shared" ca="1" si="43"/>
        <v>0.39038589464984841</v>
      </c>
      <c r="C562" s="3">
        <f t="shared" ca="1" si="40"/>
        <v>23130.159570287095</v>
      </c>
      <c r="D562" s="3">
        <f t="shared" ca="1" si="41"/>
        <v>230.15957028709454</v>
      </c>
      <c r="E562" s="3">
        <f t="shared" ca="1" si="44"/>
        <v>28.47455216488396</v>
      </c>
    </row>
    <row r="563" spans="1:5" x14ac:dyDescent="0.35">
      <c r="A563" s="3">
        <f t="shared" si="42"/>
        <v>551</v>
      </c>
      <c r="B563" s="3">
        <f t="shared" ca="1" si="43"/>
        <v>0.22550703916223155</v>
      </c>
      <c r="C563" s="3">
        <f t="shared" ca="1" si="40"/>
        <v>23014.327658113703</v>
      </c>
      <c r="D563" s="3">
        <f t="shared" ca="1" si="41"/>
        <v>114.32765811370336</v>
      </c>
      <c r="E563" s="3">
        <f t="shared" ca="1" si="44"/>
        <v>144.30646433827513</v>
      </c>
    </row>
    <row r="564" spans="1:5" x14ac:dyDescent="0.35">
      <c r="A564" s="3">
        <f t="shared" si="42"/>
        <v>552</v>
      </c>
      <c r="B564" s="3">
        <f t="shared" ca="1" si="43"/>
        <v>-2.0211998252499206</v>
      </c>
      <c r="C564" s="3">
        <f t="shared" ca="1" si="40"/>
        <v>21492.558948550148</v>
      </c>
      <c r="D564" s="3">
        <f t="shared" ca="1" si="41"/>
        <v>0</v>
      </c>
      <c r="E564" s="3">
        <f t="shared" ca="1" si="44"/>
        <v>258.6341224519785</v>
      </c>
    </row>
    <row r="565" spans="1:5" x14ac:dyDescent="0.35">
      <c r="A565" s="3">
        <f t="shared" si="42"/>
        <v>553</v>
      </c>
      <c r="B565" s="3">
        <f t="shared" ca="1" si="43"/>
        <v>0.31020425003015445</v>
      </c>
      <c r="C565" s="3">
        <f t="shared" ca="1" si="40"/>
        <v>23073.757131101698</v>
      </c>
      <c r="D565" s="3">
        <f t="shared" ca="1" si="41"/>
        <v>173.75713110169818</v>
      </c>
      <c r="E565" s="3">
        <f t="shared" ca="1" si="44"/>
        <v>84.876991350280321</v>
      </c>
    </row>
    <row r="566" spans="1:5" x14ac:dyDescent="0.35">
      <c r="A566" s="3">
        <f t="shared" si="42"/>
        <v>554</v>
      </c>
      <c r="B566" s="3">
        <f t="shared" ca="1" si="43"/>
        <v>0.43745049280554515</v>
      </c>
      <c r="C566" s="3">
        <f t="shared" ca="1" si="40"/>
        <v>23163.330569526825</v>
      </c>
      <c r="D566" s="3">
        <f t="shared" ca="1" si="41"/>
        <v>263.33056952682455</v>
      </c>
      <c r="E566" s="3">
        <f t="shared" ca="1" si="44"/>
        <v>-4.6964470748460485</v>
      </c>
    </row>
    <row r="567" spans="1:5" x14ac:dyDescent="0.35">
      <c r="A567" s="3">
        <f t="shared" si="42"/>
        <v>555</v>
      </c>
      <c r="B567" s="3">
        <f t="shared" ca="1" si="43"/>
        <v>1.5043394826016494</v>
      </c>
      <c r="C567" s="3">
        <f t="shared" ca="1" si="40"/>
        <v>23928.165795972378</v>
      </c>
      <c r="D567" s="3">
        <f t="shared" ca="1" si="41"/>
        <v>1028.165795972378</v>
      </c>
      <c r="E567" s="3">
        <f t="shared" ca="1" si="44"/>
        <v>-769.53167352039941</v>
      </c>
    </row>
    <row r="568" spans="1:5" x14ac:dyDescent="0.35">
      <c r="A568" s="3">
        <f t="shared" si="42"/>
        <v>556</v>
      </c>
      <c r="B568" s="3">
        <f t="shared" ca="1" si="43"/>
        <v>-0.55721418426604585</v>
      </c>
      <c r="C568" s="3">
        <f t="shared" ca="1" si="40"/>
        <v>22472.308393434389</v>
      </c>
      <c r="D568" s="3">
        <f t="shared" ca="1" si="41"/>
        <v>0</v>
      </c>
      <c r="E568" s="3">
        <f t="shared" ca="1" si="44"/>
        <v>258.6341224519785</v>
      </c>
    </row>
    <row r="569" spans="1:5" x14ac:dyDescent="0.35">
      <c r="A569" s="3">
        <f t="shared" si="42"/>
        <v>557</v>
      </c>
      <c r="B569" s="3">
        <f t="shared" ca="1" si="43"/>
        <v>0.82296338418413761</v>
      </c>
      <c r="C569" s="3">
        <f t="shared" ca="1" si="40"/>
        <v>23436.835862713448</v>
      </c>
      <c r="D569" s="3">
        <f t="shared" ca="1" si="41"/>
        <v>536.83586271344757</v>
      </c>
      <c r="E569" s="3">
        <f t="shared" ca="1" si="44"/>
        <v>-278.20174026146907</v>
      </c>
    </row>
    <row r="570" spans="1:5" x14ac:dyDescent="0.35">
      <c r="A570" s="3">
        <f t="shared" si="42"/>
        <v>558</v>
      </c>
      <c r="B570" s="3">
        <f t="shared" ca="1" si="43"/>
        <v>-0.75409964093134252</v>
      </c>
      <c r="C570" s="3">
        <f t="shared" ca="1" si="40"/>
        <v>22337.990298047109</v>
      </c>
      <c r="D570" s="3">
        <f t="shared" ca="1" si="41"/>
        <v>0</v>
      </c>
      <c r="E570" s="3">
        <f t="shared" ca="1" si="44"/>
        <v>258.6341224519785</v>
      </c>
    </row>
    <row r="571" spans="1:5" x14ac:dyDescent="0.35">
      <c r="A571" s="3">
        <f t="shared" si="42"/>
        <v>559</v>
      </c>
      <c r="B571" s="3">
        <f t="shared" ca="1" si="43"/>
        <v>1.1580907373175748</v>
      </c>
      <c r="C571" s="3">
        <f t="shared" ca="1" si="40"/>
        <v>23677.217298645934</v>
      </c>
      <c r="D571" s="3">
        <f t="shared" ca="1" si="41"/>
        <v>777.21729864593362</v>
      </c>
      <c r="E571" s="3">
        <f t="shared" ca="1" si="44"/>
        <v>-518.58317619395507</v>
      </c>
    </row>
    <row r="572" spans="1:5" x14ac:dyDescent="0.35">
      <c r="A572" s="3">
        <f t="shared" si="42"/>
        <v>560</v>
      </c>
      <c r="B572" s="3">
        <f t="shared" ca="1" si="43"/>
        <v>-1.0764082669961483</v>
      </c>
      <c r="C572" s="3">
        <f t="shared" ca="1" si="40"/>
        <v>22119.83737786406</v>
      </c>
      <c r="D572" s="3">
        <f t="shared" ca="1" si="41"/>
        <v>0</v>
      </c>
      <c r="E572" s="3">
        <f t="shared" ca="1" si="44"/>
        <v>258.6341224519785</v>
      </c>
    </row>
    <row r="573" spans="1:5" x14ac:dyDescent="0.35">
      <c r="A573" s="3">
        <f t="shared" si="42"/>
        <v>561</v>
      </c>
      <c r="B573" s="3">
        <f t="shared" ca="1" si="43"/>
        <v>-1.0429706376538515</v>
      </c>
      <c r="C573" s="3">
        <f t="shared" ca="1" si="40"/>
        <v>22142.37005845724</v>
      </c>
      <c r="D573" s="3">
        <f t="shared" ca="1" si="41"/>
        <v>0</v>
      </c>
      <c r="E573" s="3">
        <f t="shared" ca="1" si="44"/>
        <v>258.6341224519785</v>
      </c>
    </row>
    <row r="574" spans="1:5" x14ac:dyDescent="0.35">
      <c r="A574" s="3">
        <f t="shared" si="42"/>
        <v>562</v>
      </c>
      <c r="B574" s="3">
        <f t="shared" ca="1" si="43"/>
        <v>2.014787855707977</v>
      </c>
      <c r="C574" s="3">
        <f t="shared" ca="1" si="40"/>
        <v>24302.979103594531</v>
      </c>
      <c r="D574" s="3">
        <f t="shared" ca="1" si="41"/>
        <v>1402.9791035945309</v>
      </c>
      <c r="E574" s="3">
        <f t="shared" ca="1" si="44"/>
        <v>-1144.3449811425523</v>
      </c>
    </row>
    <row r="575" spans="1:5" x14ac:dyDescent="0.35">
      <c r="A575" s="3">
        <f t="shared" si="42"/>
        <v>563</v>
      </c>
      <c r="B575" s="3">
        <f t="shared" ca="1" si="43"/>
        <v>-1.0224303956170497</v>
      </c>
      <c r="C575" s="3">
        <f t="shared" ca="1" si="40"/>
        <v>22156.22293055999</v>
      </c>
      <c r="D575" s="3">
        <f t="shared" ca="1" si="41"/>
        <v>0</v>
      </c>
      <c r="E575" s="3">
        <f t="shared" ca="1" si="44"/>
        <v>258.6341224519785</v>
      </c>
    </row>
    <row r="576" spans="1:5" x14ac:dyDescent="0.35">
      <c r="A576" s="3">
        <f t="shared" si="42"/>
        <v>564</v>
      </c>
      <c r="B576" s="3">
        <f t="shared" ca="1" si="43"/>
        <v>1.8645573864338458</v>
      </c>
      <c r="C576" s="3">
        <f t="shared" ca="1" si="40"/>
        <v>24192.061891029323</v>
      </c>
      <c r="D576" s="3">
        <f t="shared" ca="1" si="41"/>
        <v>1292.0618910293233</v>
      </c>
      <c r="E576" s="3">
        <f t="shared" ca="1" si="44"/>
        <v>-1033.4277685773448</v>
      </c>
    </row>
    <row r="577" spans="1:5" x14ac:dyDescent="0.35">
      <c r="A577" s="3">
        <f t="shared" si="42"/>
        <v>565</v>
      </c>
      <c r="B577" s="3">
        <f t="shared" ca="1" si="43"/>
        <v>-1.6393047939806025</v>
      </c>
      <c r="C577" s="3">
        <f t="shared" ca="1" si="40"/>
        <v>21743.940841476913</v>
      </c>
      <c r="D577" s="3">
        <f t="shared" ca="1" si="41"/>
        <v>0</v>
      </c>
      <c r="E577" s="3">
        <f t="shared" ca="1" si="44"/>
        <v>258.6341224519785</v>
      </c>
    </row>
    <row r="578" spans="1:5" x14ac:dyDescent="0.35">
      <c r="A578" s="3">
        <f t="shared" si="42"/>
        <v>566</v>
      </c>
      <c r="B578" s="3">
        <f t="shared" ca="1" si="43"/>
        <v>-1.4597368832148934</v>
      </c>
      <c r="C578" s="3">
        <f t="shared" ca="1" si="40"/>
        <v>21863.155364453025</v>
      </c>
      <c r="D578" s="3">
        <f t="shared" ca="1" si="41"/>
        <v>0</v>
      </c>
      <c r="E578" s="3">
        <f t="shared" ca="1" si="44"/>
        <v>258.6341224519785</v>
      </c>
    </row>
    <row r="579" spans="1:5" x14ac:dyDescent="0.35">
      <c r="A579" s="3">
        <f t="shared" si="42"/>
        <v>567</v>
      </c>
      <c r="B579" s="3">
        <f t="shared" ca="1" si="43"/>
        <v>2.1829024022897525</v>
      </c>
      <c r="C579" s="3">
        <f t="shared" ca="1" si="40"/>
        <v>24427.703436316948</v>
      </c>
      <c r="D579" s="3">
        <f t="shared" ca="1" si="41"/>
        <v>1527.7034363169478</v>
      </c>
      <c r="E579" s="3">
        <f t="shared" ca="1" si="44"/>
        <v>-1269.0693138649692</v>
      </c>
    </row>
    <row r="580" spans="1:5" x14ac:dyDescent="0.35">
      <c r="A580" s="3">
        <f t="shared" si="42"/>
        <v>568</v>
      </c>
      <c r="B580" s="3">
        <f t="shared" ca="1" si="43"/>
        <v>-0.20525165471340062</v>
      </c>
      <c r="C580" s="3">
        <f t="shared" ca="1" si="40"/>
        <v>22714.437887100525</v>
      </c>
      <c r="D580" s="3">
        <f t="shared" ca="1" si="41"/>
        <v>0</v>
      </c>
      <c r="E580" s="3">
        <f t="shared" ca="1" si="44"/>
        <v>258.6341224519785</v>
      </c>
    </row>
    <row r="581" spans="1:5" x14ac:dyDescent="0.35">
      <c r="A581" s="3">
        <f t="shared" si="42"/>
        <v>569</v>
      </c>
      <c r="B581" s="3">
        <f t="shared" ca="1" si="43"/>
        <v>-1.1988874166130294</v>
      </c>
      <c r="C581" s="3">
        <f t="shared" ca="1" si="40"/>
        <v>22037.497756670677</v>
      </c>
      <c r="D581" s="3">
        <f t="shared" ca="1" si="41"/>
        <v>0</v>
      </c>
      <c r="E581" s="3">
        <f t="shared" ca="1" si="44"/>
        <v>258.6341224519785</v>
      </c>
    </row>
    <row r="582" spans="1:5" x14ac:dyDescent="0.35">
      <c r="A582" s="3">
        <f t="shared" si="42"/>
        <v>570</v>
      </c>
      <c r="B582" s="3">
        <f t="shared" ca="1" si="43"/>
        <v>5.1478499129311212E-2</v>
      </c>
      <c r="C582" s="3">
        <f t="shared" ca="1" si="40"/>
        <v>22892.697028060462</v>
      </c>
      <c r="D582" s="3">
        <f t="shared" ca="1" si="41"/>
        <v>0</v>
      </c>
      <c r="E582" s="3">
        <f t="shared" ca="1" si="44"/>
        <v>258.6341224519785</v>
      </c>
    </row>
    <row r="583" spans="1:5" x14ac:dyDescent="0.35">
      <c r="A583" s="3">
        <f t="shared" si="42"/>
        <v>571</v>
      </c>
      <c r="B583" s="3">
        <f t="shared" ca="1" si="43"/>
        <v>-0.63891071913878061</v>
      </c>
      <c r="C583" s="3">
        <f t="shared" ca="1" si="40"/>
        <v>22416.476082034769</v>
      </c>
      <c r="D583" s="3">
        <f t="shared" ca="1" si="41"/>
        <v>0</v>
      </c>
      <c r="E583" s="3">
        <f t="shared" ca="1" si="44"/>
        <v>258.6341224519785</v>
      </c>
    </row>
    <row r="584" spans="1:5" x14ac:dyDescent="0.35">
      <c r="A584" s="3">
        <f t="shared" si="42"/>
        <v>572</v>
      </c>
      <c r="B584" s="3">
        <f t="shared" ca="1" si="43"/>
        <v>-0.47401017652960042</v>
      </c>
      <c r="C584" s="3">
        <f t="shared" ca="1" si="40"/>
        <v>22529.313863714709</v>
      </c>
      <c r="D584" s="3">
        <f t="shared" ca="1" si="41"/>
        <v>0</v>
      </c>
      <c r="E584" s="3">
        <f t="shared" ca="1" si="44"/>
        <v>258.6341224519785</v>
      </c>
    </row>
    <row r="585" spans="1:5" x14ac:dyDescent="0.35">
      <c r="A585" s="3">
        <f t="shared" si="42"/>
        <v>573</v>
      </c>
      <c r="B585" s="3">
        <f t="shared" ca="1" si="43"/>
        <v>0.85014991892292124</v>
      </c>
      <c r="C585" s="3">
        <f t="shared" ca="1" si="40"/>
        <v>23456.24503194102</v>
      </c>
      <c r="D585" s="3">
        <f t="shared" ca="1" si="41"/>
        <v>556.24503194101999</v>
      </c>
      <c r="E585" s="3">
        <f t="shared" ca="1" si="44"/>
        <v>-297.61090948904149</v>
      </c>
    </row>
    <row r="586" spans="1:5" x14ac:dyDescent="0.35">
      <c r="A586" s="3">
        <f t="shared" si="42"/>
        <v>574</v>
      </c>
      <c r="B586" s="3">
        <f t="shared" ca="1" si="43"/>
        <v>-0.31017715395134482</v>
      </c>
      <c r="C586" s="3">
        <f t="shared" ca="1" si="40"/>
        <v>22641.983646773238</v>
      </c>
      <c r="D586" s="3">
        <f t="shared" ca="1" si="41"/>
        <v>0</v>
      </c>
      <c r="E586" s="3">
        <f t="shared" ca="1" si="44"/>
        <v>258.6341224519785</v>
      </c>
    </row>
    <row r="587" spans="1:5" x14ac:dyDescent="0.35">
      <c r="A587" s="3">
        <f t="shared" si="42"/>
        <v>575</v>
      </c>
      <c r="B587" s="3">
        <f t="shared" ca="1" si="43"/>
        <v>-0.1502571782165435</v>
      </c>
      <c r="C587" s="3">
        <f t="shared" ca="1" si="40"/>
        <v>22752.505801319636</v>
      </c>
      <c r="D587" s="3">
        <f t="shared" ca="1" si="41"/>
        <v>0</v>
      </c>
      <c r="E587" s="3">
        <f t="shared" ca="1" si="44"/>
        <v>258.6341224519785</v>
      </c>
    </row>
    <row r="588" spans="1:5" x14ac:dyDescent="0.35">
      <c r="A588" s="3">
        <f t="shared" si="42"/>
        <v>576</v>
      </c>
      <c r="B588" s="3">
        <f t="shared" ca="1" si="43"/>
        <v>-0.42046609765885434</v>
      </c>
      <c r="C588" s="3">
        <f t="shared" ca="1" si="40"/>
        <v>22566.074908031347</v>
      </c>
      <c r="D588" s="3">
        <f t="shared" ca="1" si="41"/>
        <v>0</v>
      </c>
      <c r="E588" s="3">
        <f t="shared" ca="1" si="44"/>
        <v>258.6341224519785</v>
      </c>
    </row>
    <row r="589" spans="1:5" x14ac:dyDescent="0.35">
      <c r="A589" s="3">
        <f t="shared" si="42"/>
        <v>577</v>
      </c>
      <c r="B589" s="3">
        <f t="shared" ca="1" si="43"/>
        <v>0.82390616439427411</v>
      </c>
      <c r="C589" s="3">
        <f t="shared" ca="1" si="40"/>
        <v>23437.508668960116</v>
      </c>
      <c r="D589" s="3">
        <f t="shared" ca="1" si="41"/>
        <v>537.50866896011576</v>
      </c>
      <c r="E589" s="3">
        <f t="shared" ca="1" si="44"/>
        <v>-278.87454650813726</v>
      </c>
    </row>
    <row r="590" spans="1:5" x14ac:dyDescent="0.35">
      <c r="A590" s="3">
        <f t="shared" si="42"/>
        <v>578</v>
      </c>
      <c r="B590" s="3">
        <f t="shared" ca="1" si="43"/>
        <v>-0.75764206167672243</v>
      </c>
      <c r="C590" s="3">
        <f t="shared" ref="C590:C653" ca="1" si="45">B$1*EXP(B$9*B$5 + $B$10*B590)</f>
        <v>22335.580974286197</v>
      </c>
      <c r="D590" s="3">
        <f t="shared" ref="D590:D653" ca="1" si="46">MAX(C590 - B$2, 0)</f>
        <v>0</v>
      </c>
      <c r="E590" s="3">
        <f t="shared" ca="1" si="44"/>
        <v>258.6341224519785</v>
      </c>
    </row>
    <row r="591" spans="1:5" x14ac:dyDescent="0.35">
      <c r="A591" s="3">
        <f t="shared" ref="A591:A654" si="47">A590+1</f>
        <v>579</v>
      </c>
      <c r="B591" s="3">
        <f t="shared" ref="B591:B654" ca="1" si="48">_xlfn.NORM.S.INV(RAND())</f>
        <v>0.14965830755903145</v>
      </c>
      <c r="C591" s="3">
        <f t="shared" ca="1" si="45"/>
        <v>22961.236823922522</v>
      </c>
      <c r="D591" s="3">
        <f t="shared" ca="1" si="46"/>
        <v>61.23682392252158</v>
      </c>
      <c r="E591" s="3">
        <f t="shared" ref="E591:E654" ca="1" si="49">$D$5014-D591</f>
        <v>197.39729852945692</v>
      </c>
    </row>
    <row r="592" spans="1:5" x14ac:dyDescent="0.35">
      <c r="A592" s="3">
        <f t="shared" si="47"/>
        <v>580</v>
      </c>
      <c r="B592" s="3">
        <f t="shared" ca="1" si="48"/>
        <v>0.5266856673606054</v>
      </c>
      <c r="C592" s="3">
        <f t="shared" ca="1" si="45"/>
        <v>23226.353933228471</v>
      </c>
      <c r="D592" s="3">
        <f t="shared" ca="1" si="46"/>
        <v>326.35393322847085</v>
      </c>
      <c r="E592" s="3">
        <f t="shared" ca="1" si="49"/>
        <v>-67.719810776492352</v>
      </c>
    </row>
    <row r="593" spans="1:5" x14ac:dyDescent="0.35">
      <c r="A593" s="3">
        <f t="shared" si="47"/>
        <v>581</v>
      </c>
      <c r="B593" s="3">
        <f t="shared" ca="1" si="48"/>
        <v>-0.20371374389521407</v>
      </c>
      <c r="C593" s="3">
        <f t="shared" ca="1" si="45"/>
        <v>22715.501583427416</v>
      </c>
      <c r="D593" s="3">
        <f t="shared" ca="1" si="46"/>
        <v>0</v>
      </c>
      <c r="E593" s="3">
        <f t="shared" ca="1" si="49"/>
        <v>258.6341224519785</v>
      </c>
    </row>
    <row r="594" spans="1:5" x14ac:dyDescent="0.35">
      <c r="A594" s="3">
        <f t="shared" si="47"/>
        <v>582</v>
      </c>
      <c r="B594" s="3">
        <f t="shared" ca="1" si="48"/>
        <v>-0.16668463933453392</v>
      </c>
      <c r="C594" s="3">
        <f t="shared" ca="1" si="45"/>
        <v>22741.1278148202</v>
      </c>
      <c r="D594" s="3">
        <f t="shared" ca="1" si="46"/>
        <v>0</v>
      </c>
      <c r="E594" s="3">
        <f t="shared" ca="1" si="49"/>
        <v>258.6341224519785</v>
      </c>
    </row>
    <row r="595" spans="1:5" x14ac:dyDescent="0.35">
      <c r="A595" s="3">
        <f t="shared" si="47"/>
        <v>583</v>
      </c>
      <c r="B595" s="3">
        <f t="shared" ca="1" si="48"/>
        <v>0.31896966093598578</v>
      </c>
      <c r="C595" s="3">
        <f t="shared" ca="1" si="45"/>
        <v>23079.916311148405</v>
      </c>
      <c r="D595" s="3">
        <f t="shared" ca="1" si="46"/>
        <v>179.91631114840493</v>
      </c>
      <c r="E595" s="3">
        <f t="shared" ca="1" si="49"/>
        <v>78.717811303573569</v>
      </c>
    </row>
    <row r="596" spans="1:5" x14ac:dyDescent="0.35">
      <c r="A596" s="3">
        <f t="shared" si="47"/>
        <v>584</v>
      </c>
      <c r="B596" s="3">
        <f t="shared" ca="1" si="48"/>
        <v>-1.0462567989951344</v>
      </c>
      <c r="C596" s="3">
        <f t="shared" ca="1" si="45"/>
        <v>22140.154589829915</v>
      </c>
      <c r="D596" s="3">
        <f t="shared" ca="1" si="46"/>
        <v>0</v>
      </c>
      <c r="E596" s="3">
        <f t="shared" ca="1" si="49"/>
        <v>258.6341224519785</v>
      </c>
    </row>
    <row r="597" spans="1:5" x14ac:dyDescent="0.35">
      <c r="A597" s="3">
        <f t="shared" si="47"/>
        <v>585</v>
      </c>
      <c r="B597" s="3">
        <f t="shared" ca="1" si="48"/>
        <v>-0.28952434193809229</v>
      </c>
      <c r="C597" s="3">
        <f t="shared" ca="1" si="45"/>
        <v>22656.226748359953</v>
      </c>
      <c r="D597" s="3">
        <f t="shared" ca="1" si="46"/>
        <v>0</v>
      </c>
      <c r="E597" s="3">
        <f t="shared" ca="1" si="49"/>
        <v>258.6341224519785</v>
      </c>
    </row>
    <row r="598" spans="1:5" x14ac:dyDescent="0.35">
      <c r="A598" s="3">
        <f t="shared" si="47"/>
        <v>586</v>
      </c>
      <c r="B598" s="3">
        <f t="shared" ca="1" si="48"/>
        <v>0.88691296811072451</v>
      </c>
      <c r="C598" s="3">
        <f t="shared" ca="1" si="45"/>
        <v>23482.516688489126</v>
      </c>
      <c r="D598" s="3">
        <f t="shared" ca="1" si="46"/>
        <v>582.51668848912595</v>
      </c>
      <c r="E598" s="3">
        <f t="shared" ca="1" si="49"/>
        <v>-323.88256603714746</v>
      </c>
    </row>
    <row r="599" spans="1:5" x14ac:dyDescent="0.35">
      <c r="A599" s="3">
        <f t="shared" si="47"/>
        <v>587</v>
      </c>
      <c r="B599" s="3">
        <f t="shared" ca="1" si="48"/>
        <v>-1.5454178003078194</v>
      </c>
      <c r="C599" s="3">
        <f t="shared" ca="1" si="45"/>
        <v>21806.19078454802</v>
      </c>
      <c r="D599" s="3">
        <f t="shared" ca="1" si="46"/>
        <v>0</v>
      </c>
      <c r="E599" s="3">
        <f t="shared" ca="1" si="49"/>
        <v>258.6341224519785</v>
      </c>
    </row>
    <row r="600" spans="1:5" x14ac:dyDescent="0.35">
      <c r="A600" s="3">
        <f t="shared" si="47"/>
        <v>588</v>
      </c>
      <c r="B600" s="3">
        <f t="shared" ca="1" si="48"/>
        <v>-1.6334420435744168</v>
      </c>
      <c r="C600" s="3">
        <f t="shared" ca="1" si="45"/>
        <v>21747.822816825239</v>
      </c>
      <c r="D600" s="3">
        <f t="shared" ca="1" si="46"/>
        <v>0</v>
      </c>
      <c r="E600" s="3">
        <f t="shared" ca="1" si="49"/>
        <v>258.6341224519785</v>
      </c>
    </row>
    <row r="601" spans="1:5" x14ac:dyDescent="0.35">
      <c r="A601" s="3">
        <f t="shared" si="47"/>
        <v>589</v>
      </c>
      <c r="B601" s="3">
        <f t="shared" ca="1" si="48"/>
        <v>1.1871887055395276</v>
      </c>
      <c r="C601" s="3">
        <f t="shared" ca="1" si="45"/>
        <v>23698.204768169504</v>
      </c>
      <c r="D601" s="3">
        <f t="shared" ca="1" si="46"/>
        <v>798.20476816950395</v>
      </c>
      <c r="E601" s="3">
        <f t="shared" ca="1" si="49"/>
        <v>-539.57064571752539</v>
      </c>
    </row>
    <row r="602" spans="1:5" x14ac:dyDescent="0.35">
      <c r="A602" s="3">
        <f t="shared" si="47"/>
        <v>590</v>
      </c>
      <c r="B602" s="3">
        <f t="shared" ca="1" si="48"/>
        <v>2.1095480836577054</v>
      </c>
      <c r="C602" s="3">
        <f t="shared" ca="1" si="45"/>
        <v>24373.203280036414</v>
      </c>
      <c r="D602" s="3">
        <f t="shared" ca="1" si="46"/>
        <v>1473.2032800364141</v>
      </c>
      <c r="E602" s="3">
        <f t="shared" ca="1" si="49"/>
        <v>-1214.5691575844355</v>
      </c>
    </row>
    <row r="603" spans="1:5" x14ac:dyDescent="0.35">
      <c r="A603" s="3">
        <f t="shared" si="47"/>
        <v>591</v>
      </c>
      <c r="B603" s="3">
        <f t="shared" ca="1" si="48"/>
        <v>0.21011753397864824</v>
      </c>
      <c r="C603" s="3">
        <f t="shared" ca="1" si="45"/>
        <v>23003.54575207095</v>
      </c>
      <c r="D603" s="3">
        <f t="shared" ca="1" si="46"/>
        <v>103.54575207094967</v>
      </c>
      <c r="E603" s="3">
        <f t="shared" ca="1" si="49"/>
        <v>155.08837038102882</v>
      </c>
    </row>
    <row r="604" spans="1:5" x14ac:dyDescent="0.35">
      <c r="A604" s="3">
        <f t="shared" si="47"/>
        <v>592</v>
      </c>
      <c r="B604" s="3">
        <f t="shared" ca="1" si="48"/>
        <v>-1.6416515397250449</v>
      </c>
      <c r="C604" s="3">
        <f t="shared" ca="1" si="45"/>
        <v>21742.387155930646</v>
      </c>
      <c r="D604" s="3">
        <f t="shared" ca="1" si="46"/>
        <v>0</v>
      </c>
      <c r="E604" s="3">
        <f t="shared" ca="1" si="49"/>
        <v>258.6341224519785</v>
      </c>
    </row>
    <row r="605" spans="1:5" x14ac:dyDescent="0.35">
      <c r="A605" s="3">
        <f t="shared" si="47"/>
        <v>593</v>
      </c>
      <c r="B605" s="3">
        <f t="shared" ca="1" si="48"/>
        <v>-0.19727883611426603</v>
      </c>
      <c r="C605" s="3">
        <f t="shared" ca="1" si="45"/>
        <v>22719.952828966536</v>
      </c>
      <c r="D605" s="3">
        <f t="shared" ca="1" si="46"/>
        <v>0</v>
      </c>
      <c r="E605" s="3">
        <f t="shared" ca="1" si="49"/>
        <v>258.6341224519785</v>
      </c>
    </row>
    <row r="606" spans="1:5" x14ac:dyDescent="0.35">
      <c r="A606" s="3">
        <f t="shared" si="47"/>
        <v>594</v>
      </c>
      <c r="B606" s="3">
        <f t="shared" ca="1" si="48"/>
        <v>-1.1719835486495256</v>
      </c>
      <c r="C606" s="3">
        <f t="shared" ca="1" si="45"/>
        <v>22055.558234986256</v>
      </c>
      <c r="D606" s="3">
        <f t="shared" ca="1" si="46"/>
        <v>0</v>
      </c>
      <c r="E606" s="3">
        <f t="shared" ca="1" si="49"/>
        <v>258.6341224519785</v>
      </c>
    </row>
    <row r="607" spans="1:5" x14ac:dyDescent="0.35">
      <c r="A607" s="3">
        <f t="shared" si="47"/>
        <v>595</v>
      </c>
      <c r="B607" s="3">
        <f t="shared" ca="1" si="48"/>
        <v>0.51884315508251311</v>
      </c>
      <c r="C607" s="3">
        <f t="shared" ca="1" si="45"/>
        <v>23220.808203006112</v>
      </c>
      <c r="D607" s="3">
        <f t="shared" ca="1" si="46"/>
        <v>320.80820300611231</v>
      </c>
      <c r="E607" s="3">
        <f t="shared" ca="1" si="49"/>
        <v>-62.174080554133809</v>
      </c>
    </row>
    <row r="608" spans="1:5" x14ac:dyDescent="0.35">
      <c r="A608" s="3">
        <f t="shared" si="47"/>
        <v>596</v>
      </c>
      <c r="B608" s="3">
        <f t="shared" ca="1" si="48"/>
        <v>-0.80274507463625178</v>
      </c>
      <c r="C608" s="3">
        <f t="shared" ca="1" si="45"/>
        <v>22304.927551939032</v>
      </c>
      <c r="D608" s="3">
        <f t="shared" ca="1" si="46"/>
        <v>0</v>
      </c>
      <c r="E608" s="3">
        <f t="shared" ca="1" si="49"/>
        <v>258.6341224519785</v>
      </c>
    </row>
    <row r="609" spans="1:5" x14ac:dyDescent="0.35">
      <c r="A609" s="3">
        <f t="shared" si="47"/>
        <v>597</v>
      </c>
      <c r="B609" s="3">
        <f t="shared" ca="1" si="48"/>
        <v>-0.63114699712121825</v>
      </c>
      <c r="C609" s="3">
        <f t="shared" ca="1" si="45"/>
        <v>22421.775924956015</v>
      </c>
      <c r="D609" s="3">
        <f t="shared" ca="1" si="46"/>
        <v>0</v>
      </c>
      <c r="E609" s="3">
        <f t="shared" ca="1" si="49"/>
        <v>258.6341224519785</v>
      </c>
    </row>
    <row r="610" spans="1:5" x14ac:dyDescent="0.35">
      <c r="A610" s="3">
        <f t="shared" si="47"/>
        <v>598</v>
      </c>
      <c r="B610" s="3">
        <f t="shared" ca="1" si="48"/>
        <v>-0.59319664981618836</v>
      </c>
      <c r="C610" s="3">
        <f t="shared" ca="1" si="45"/>
        <v>22447.700464857873</v>
      </c>
      <c r="D610" s="3">
        <f t="shared" ca="1" si="46"/>
        <v>0</v>
      </c>
      <c r="E610" s="3">
        <f t="shared" ca="1" si="49"/>
        <v>258.6341224519785</v>
      </c>
    </row>
    <row r="611" spans="1:5" x14ac:dyDescent="0.35">
      <c r="A611" s="3">
        <f t="shared" si="47"/>
        <v>599</v>
      </c>
      <c r="B611" s="3">
        <f t="shared" ca="1" si="48"/>
        <v>0.51311963694085139</v>
      </c>
      <c r="C611" s="3">
        <f t="shared" ca="1" si="45"/>
        <v>23216.761727673354</v>
      </c>
      <c r="D611" s="3">
        <f t="shared" ca="1" si="46"/>
        <v>316.76172767335447</v>
      </c>
      <c r="E611" s="3">
        <f t="shared" ca="1" si="49"/>
        <v>-58.127605221375973</v>
      </c>
    </row>
    <row r="612" spans="1:5" x14ac:dyDescent="0.35">
      <c r="A612" s="3">
        <f t="shared" si="47"/>
        <v>600</v>
      </c>
      <c r="B612" s="3">
        <f t="shared" ca="1" si="48"/>
        <v>0.89444804979008941</v>
      </c>
      <c r="C612" s="3">
        <f t="shared" ca="1" si="45"/>
        <v>23487.905050575246</v>
      </c>
      <c r="D612" s="3">
        <f t="shared" ca="1" si="46"/>
        <v>587.9050505752457</v>
      </c>
      <c r="E612" s="3">
        <f t="shared" ca="1" si="49"/>
        <v>-329.2709281232672</v>
      </c>
    </row>
    <row r="613" spans="1:5" x14ac:dyDescent="0.35">
      <c r="A613" s="3">
        <f t="shared" si="47"/>
        <v>601</v>
      </c>
      <c r="B613" s="3">
        <f t="shared" ca="1" si="48"/>
        <v>-1.2697936106045544</v>
      </c>
      <c r="C613" s="3">
        <f t="shared" ca="1" si="45"/>
        <v>21989.969481044587</v>
      </c>
      <c r="D613" s="3">
        <f t="shared" ca="1" si="46"/>
        <v>0</v>
      </c>
      <c r="E613" s="3">
        <f t="shared" ca="1" si="49"/>
        <v>258.6341224519785</v>
      </c>
    </row>
    <row r="614" spans="1:5" x14ac:dyDescent="0.35">
      <c r="A614" s="3">
        <f t="shared" si="47"/>
        <v>602</v>
      </c>
      <c r="B614" s="3">
        <f t="shared" ca="1" si="48"/>
        <v>-0.53638584912898601</v>
      </c>
      <c r="C614" s="3">
        <f t="shared" ca="1" si="45"/>
        <v>22486.564939159518</v>
      </c>
      <c r="D614" s="3">
        <f t="shared" ca="1" si="46"/>
        <v>0</v>
      </c>
      <c r="E614" s="3">
        <f t="shared" ca="1" si="49"/>
        <v>258.6341224519785</v>
      </c>
    </row>
    <row r="615" spans="1:5" x14ac:dyDescent="0.35">
      <c r="A615" s="3">
        <f t="shared" si="47"/>
        <v>603</v>
      </c>
      <c r="B615" s="3">
        <f t="shared" ca="1" si="48"/>
        <v>1.1199837407174904</v>
      </c>
      <c r="C615" s="3">
        <f t="shared" ca="1" si="45"/>
        <v>23649.760001122417</v>
      </c>
      <c r="D615" s="3">
        <f t="shared" ca="1" si="46"/>
        <v>749.76000112241672</v>
      </c>
      <c r="E615" s="3">
        <f t="shared" ca="1" si="49"/>
        <v>-491.12587867043823</v>
      </c>
    </row>
    <row r="616" spans="1:5" x14ac:dyDescent="0.35">
      <c r="A616" s="3">
        <f t="shared" si="47"/>
        <v>604</v>
      </c>
      <c r="B616" s="3">
        <f t="shared" ca="1" si="48"/>
        <v>0.56042189721163216</v>
      </c>
      <c r="C616" s="3">
        <f t="shared" ca="1" si="45"/>
        <v>23250.225175075146</v>
      </c>
      <c r="D616" s="3">
        <f t="shared" ca="1" si="46"/>
        <v>350.22517507514567</v>
      </c>
      <c r="E616" s="3">
        <f t="shared" ca="1" si="49"/>
        <v>-91.591052623167172</v>
      </c>
    </row>
    <row r="617" spans="1:5" x14ac:dyDescent="0.35">
      <c r="A617" s="3">
        <f t="shared" si="47"/>
        <v>605</v>
      </c>
      <c r="B617" s="3">
        <f t="shared" ca="1" si="48"/>
        <v>0.33856705315386687</v>
      </c>
      <c r="C617" s="3">
        <f t="shared" ca="1" si="45"/>
        <v>23093.692733307576</v>
      </c>
      <c r="D617" s="3">
        <f t="shared" ca="1" si="46"/>
        <v>193.69273330757642</v>
      </c>
      <c r="E617" s="3">
        <f t="shared" ca="1" si="49"/>
        <v>64.941389144402081</v>
      </c>
    </row>
    <row r="618" spans="1:5" x14ac:dyDescent="0.35">
      <c r="A618" s="3">
        <f t="shared" si="47"/>
        <v>606</v>
      </c>
      <c r="B618" s="3">
        <f t="shared" ca="1" si="48"/>
        <v>5.550273211482723E-2</v>
      </c>
      <c r="C618" s="3">
        <f t="shared" ca="1" si="45"/>
        <v>22895.502339163853</v>
      </c>
      <c r="D618" s="3">
        <f t="shared" ca="1" si="46"/>
        <v>0</v>
      </c>
      <c r="E618" s="3">
        <f t="shared" ca="1" si="49"/>
        <v>258.6341224519785</v>
      </c>
    </row>
    <row r="619" spans="1:5" x14ac:dyDescent="0.35">
      <c r="A619" s="3">
        <f t="shared" si="47"/>
        <v>607</v>
      </c>
      <c r="B619" s="3">
        <f t="shared" ca="1" si="48"/>
        <v>-0.30896351505128689</v>
      </c>
      <c r="C619" s="3">
        <f t="shared" ca="1" si="45"/>
        <v>22642.820378680455</v>
      </c>
      <c r="D619" s="3">
        <f t="shared" ca="1" si="46"/>
        <v>0</v>
      </c>
      <c r="E619" s="3">
        <f t="shared" ca="1" si="49"/>
        <v>258.6341224519785</v>
      </c>
    </row>
    <row r="620" spans="1:5" x14ac:dyDescent="0.35">
      <c r="A620" s="3">
        <f t="shared" si="47"/>
        <v>608</v>
      </c>
      <c r="B620" s="3">
        <f t="shared" ca="1" si="48"/>
        <v>0.50819462251502945</v>
      </c>
      <c r="C620" s="3">
        <f t="shared" ca="1" si="45"/>
        <v>23213.280351658301</v>
      </c>
      <c r="D620" s="3">
        <f t="shared" ca="1" si="46"/>
        <v>313.28035165830079</v>
      </c>
      <c r="E620" s="3">
        <f t="shared" ca="1" si="49"/>
        <v>-54.646229206322289</v>
      </c>
    </row>
    <row r="621" spans="1:5" x14ac:dyDescent="0.35">
      <c r="A621" s="3">
        <f t="shared" si="47"/>
        <v>609</v>
      </c>
      <c r="B621" s="3">
        <f t="shared" ca="1" si="48"/>
        <v>-1.5097993571841484</v>
      </c>
      <c r="C621" s="3">
        <f t="shared" ca="1" si="45"/>
        <v>21829.853501750546</v>
      </c>
      <c r="D621" s="3">
        <f t="shared" ca="1" si="46"/>
        <v>0</v>
      </c>
      <c r="E621" s="3">
        <f t="shared" ca="1" si="49"/>
        <v>258.6341224519785</v>
      </c>
    </row>
    <row r="622" spans="1:5" x14ac:dyDescent="0.35">
      <c r="A622" s="3">
        <f t="shared" si="47"/>
        <v>610</v>
      </c>
      <c r="B622" s="3">
        <f t="shared" ca="1" si="48"/>
        <v>0.15975603441476025</v>
      </c>
      <c r="C622" s="3">
        <f t="shared" ca="1" si="45"/>
        <v>22968.297723083127</v>
      </c>
      <c r="D622" s="3">
        <f t="shared" ca="1" si="46"/>
        <v>68.297723083127494</v>
      </c>
      <c r="E622" s="3">
        <f t="shared" ca="1" si="49"/>
        <v>190.336399368851</v>
      </c>
    </row>
    <row r="623" spans="1:5" x14ac:dyDescent="0.35">
      <c r="A623" s="3">
        <f t="shared" si="47"/>
        <v>611</v>
      </c>
      <c r="B623" s="3">
        <f t="shared" ca="1" si="48"/>
        <v>1.7806177202793483</v>
      </c>
      <c r="C623" s="3">
        <f t="shared" ca="1" si="45"/>
        <v>24130.308674693992</v>
      </c>
      <c r="D623" s="3">
        <f t="shared" ca="1" si="46"/>
        <v>1230.3086746939916</v>
      </c>
      <c r="E623" s="3">
        <f t="shared" ca="1" si="49"/>
        <v>-971.67455224201308</v>
      </c>
    </row>
    <row r="624" spans="1:5" x14ac:dyDescent="0.35">
      <c r="A624" s="3">
        <f t="shared" si="47"/>
        <v>612</v>
      </c>
      <c r="B624" s="3">
        <f t="shared" ca="1" si="48"/>
        <v>0.98070400477464614</v>
      </c>
      <c r="C624" s="3">
        <f t="shared" ca="1" si="45"/>
        <v>23549.675129943051</v>
      </c>
      <c r="D624" s="3">
        <f t="shared" ca="1" si="46"/>
        <v>649.67512994305071</v>
      </c>
      <c r="E624" s="3">
        <f t="shared" ca="1" si="49"/>
        <v>-391.04100749107221</v>
      </c>
    </row>
    <row r="625" spans="1:5" x14ac:dyDescent="0.35">
      <c r="A625" s="3">
        <f t="shared" si="47"/>
        <v>613</v>
      </c>
      <c r="B625" s="3">
        <f t="shared" ca="1" si="48"/>
        <v>-0.4575949150854946</v>
      </c>
      <c r="C625" s="3">
        <f t="shared" ca="1" si="45"/>
        <v>22540.577500976415</v>
      </c>
      <c r="D625" s="3">
        <f t="shared" ca="1" si="46"/>
        <v>0</v>
      </c>
      <c r="E625" s="3">
        <f t="shared" ca="1" si="49"/>
        <v>258.6341224519785</v>
      </c>
    </row>
    <row r="626" spans="1:5" x14ac:dyDescent="0.35">
      <c r="A626" s="3">
        <f t="shared" si="47"/>
        <v>614</v>
      </c>
      <c r="B626" s="3">
        <f t="shared" ca="1" si="48"/>
        <v>-0.13840762752692681</v>
      </c>
      <c r="C626" s="3">
        <f t="shared" ca="1" si="45"/>
        <v>22760.716569922042</v>
      </c>
      <c r="D626" s="3">
        <f t="shared" ca="1" si="46"/>
        <v>0</v>
      </c>
      <c r="E626" s="3">
        <f t="shared" ca="1" si="49"/>
        <v>258.6341224519785</v>
      </c>
    </row>
    <row r="627" spans="1:5" x14ac:dyDescent="0.35">
      <c r="A627" s="3">
        <f t="shared" si="47"/>
        <v>615</v>
      </c>
      <c r="B627" s="3">
        <f t="shared" ca="1" si="48"/>
        <v>-1.2316141108659753</v>
      </c>
      <c r="C627" s="3">
        <f t="shared" ca="1" si="45"/>
        <v>22015.548369632197</v>
      </c>
      <c r="D627" s="3">
        <f t="shared" ca="1" si="46"/>
        <v>0</v>
      </c>
      <c r="E627" s="3">
        <f t="shared" ca="1" si="49"/>
        <v>258.6341224519785</v>
      </c>
    </row>
    <row r="628" spans="1:5" x14ac:dyDescent="0.35">
      <c r="A628" s="3">
        <f t="shared" si="47"/>
        <v>616</v>
      </c>
      <c r="B628" s="3">
        <f t="shared" ca="1" si="48"/>
        <v>1.1765449053935846</v>
      </c>
      <c r="C628" s="3">
        <f t="shared" ca="1" si="45"/>
        <v>23690.525565491436</v>
      </c>
      <c r="D628" s="3">
        <f t="shared" ca="1" si="46"/>
        <v>790.52556549143628</v>
      </c>
      <c r="E628" s="3">
        <f t="shared" ca="1" si="49"/>
        <v>-531.89144303945773</v>
      </c>
    </row>
    <row r="629" spans="1:5" x14ac:dyDescent="0.35">
      <c r="A629" s="3">
        <f t="shared" si="47"/>
        <v>617</v>
      </c>
      <c r="B629" s="3">
        <f t="shared" ca="1" si="48"/>
        <v>-0.52030316289792644</v>
      </c>
      <c r="C629" s="3">
        <f t="shared" ca="1" si="45"/>
        <v>22497.579378455193</v>
      </c>
      <c r="D629" s="3">
        <f t="shared" ca="1" si="46"/>
        <v>0</v>
      </c>
      <c r="E629" s="3">
        <f t="shared" ca="1" si="49"/>
        <v>258.6341224519785</v>
      </c>
    </row>
    <row r="630" spans="1:5" x14ac:dyDescent="0.35">
      <c r="A630" s="3">
        <f t="shared" si="47"/>
        <v>618</v>
      </c>
      <c r="B630" s="3">
        <f t="shared" ca="1" si="48"/>
        <v>0.39068612140673437</v>
      </c>
      <c r="C630" s="3">
        <f t="shared" ca="1" si="45"/>
        <v>23130.371018663176</v>
      </c>
      <c r="D630" s="3">
        <f t="shared" ca="1" si="46"/>
        <v>230.37101866317607</v>
      </c>
      <c r="E630" s="3">
        <f t="shared" ca="1" si="49"/>
        <v>28.263103788802425</v>
      </c>
    </row>
    <row r="631" spans="1:5" x14ac:dyDescent="0.35">
      <c r="A631" s="3">
        <f t="shared" si="47"/>
        <v>619</v>
      </c>
      <c r="B631" s="3">
        <f t="shared" ca="1" si="48"/>
        <v>-0.26626399049186467</v>
      </c>
      <c r="C631" s="3">
        <f t="shared" ca="1" si="45"/>
        <v>22672.278853848409</v>
      </c>
      <c r="D631" s="3">
        <f t="shared" ca="1" si="46"/>
        <v>0</v>
      </c>
      <c r="E631" s="3">
        <f t="shared" ca="1" si="49"/>
        <v>258.6341224519785</v>
      </c>
    </row>
    <row r="632" spans="1:5" x14ac:dyDescent="0.35">
      <c r="A632" s="3">
        <f t="shared" si="47"/>
        <v>620</v>
      </c>
      <c r="B632" s="3">
        <f t="shared" ca="1" si="48"/>
        <v>-0.2576153155640678</v>
      </c>
      <c r="C632" s="3">
        <f t="shared" ca="1" si="45"/>
        <v>22678.250255436404</v>
      </c>
      <c r="D632" s="3">
        <f t="shared" ca="1" si="46"/>
        <v>0</v>
      </c>
      <c r="E632" s="3">
        <f t="shared" ca="1" si="49"/>
        <v>258.6341224519785</v>
      </c>
    </row>
    <row r="633" spans="1:5" x14ac:dyDescent="0.35">
      <c r="A633" s="3">
        <f t="shared" si="47"/>
        <v>621</v>
      </c>
      <c r="B633" s="3">
        <f t="shared" ca="1" si="48"/>
        <v>1.8473533846039214</v>
      </c>
      <c r="C633" s="3">
        <f t="shared" ca="1" si="45"/>
        <v>24179.392289288855</v>
      </c>
      <c r="D633" s="3">
        <f t="shared" ca="1" si="46"/>
        <v>1279.392289288855</v>
      </c>
      <c r="E633" s="3">
        <f t="shared" ca="1" si="49"/>
        <v>-1020.7581668368764</v>
      </c>
    </row>
    <row r="634" spans="1:5" x14ac:dyDescent="0.35">
      <c r="A634" s="3">
        <f t="shared" si="47"/>
        <v>622</v>
      </c>
      <c r="B634" s="3">
        <f t="shared" ca="1" si="48"/>
        <v>-0.48788699037064576</v>
      </c>
      <c r="C634" s="3">
        <f t="shared" ca="1" si="45"/>
        <v>22519.796419861806</v>
      </c>
      <c r="D634" s="3">
        <f t="shared" ca="1" si="46"/>
        <v>0</v>
      </c>
      <c r="E634" s="3">
        <f t="shared" ca="1" si="49"/>
        <v>258.6341224519785</v>
      </c>
    </row>
    <row r="635" spans="1:5" x14ac:dyDescent="0.35">
      <c r="A635" s="3">
        <f t="shared" si="47"/>
        <v>623</v>
      </c>
      <c r="B635" s="3">
        <f t="shared" ca="1" si="48"/>
        <v>0.59990200966836327</v>
      </c>
      <c r="C635" s="3">
        <f t="shared" ca="1" si="45"/>
        <v>23278.191857816601</v>
      </c>
      <c r="D635" s="3">
        <f t="shared" ca="1" si="46"/>
        <v>378.19185781660053</v>
      </c>
      <c r="E635" s="3">
        <f t="shared" ca="1" si="49"/>
        <v>-119.55773536462203</v>
      </c>
    </row>
    <row r="636" spans="1:5" x14ac:dyDescent="0.35">
      <c r="A636" s="3">
        <f t="shared" si="47"/>
        <v>624</v>
      </c>
      <c r="B636" s="3">
        <f t="shared" ca="1" si="48"/>
        <v>0.35757853318653116</v>
      </c>
      <c r="C636" s="3">
        <f t="shared" ca="1" si="45"/>
        <v>23107.065133491338</v>
      </c>
      <c r="D636" s="3">
        <f t="shared" ca="1" si="46"/>
        <v>207.0651334913382</v>
      </c>
      <c r="E636" s="3">
        <f t="shared" ca="1" si="49"/>
        <v>51.568988960640297</v>
      </c>
    </row>
    <row r="637" spans="1:5" x14ac:dyDescent="0.35">
      <c r="A637" s="3">
        <f t="shared" si="47"/>
        <v>625</v>
      </c>
      <c r="B637" s="3">
        <f t="shared" ca="1" si="48"/>
        <v>0.2485977426810157</v>
      </c>
      <c r="C637" s="3">
        <f t="shared" ca="1" si="45"/>
        <v>23030.51451344879</v>
      </c>
      <c r="D637" s="3">
        <f t="shared" ca="1" si="46"/>
        <v>130.51451344879024</v>
      </c>
      <c r="E637" s="3">
        <f t="shared" ca="1" si="49"/>
        <v>128.11960900318826</v>
      </c>
    </row>
    <row r="638" spans="1:5" x14ac:dyDescent="0.35">
      <c r="A638" s="3">
        <f t="shared" si="47"/>
        <v>626</v>
      </c>
      <c r="B638" s="3">
        <f t="shared" ca="1" si="48"/>
        <v>-1.2725388833360969E-2</v>
      </c>
      <c r="C638" s="3">
        <f t="shared" ca="1" si="45"/>
        <v>22847.986665539007</v>
      </c>
      <c r="D638" s="3">
        <f t="shared" ca="1" si="46"/>
        <v>0</v>
      </c>
      <c r="E638" s="3">
        <f t="shared" ca="1" si="49"/>
        <v>258.6341224519785</v>
      </c>
    </row>
    <row r="639" spans="1:5" x14ac:dyDescent="0.35">
      <c r="A639" s="3">
        <f t="shared" si="47"/>
        <v>627</v>
      </c>
      <c r="B639" s="3">
        <f t="shared" ca="1" si="48"/>
        <v>-1.2253219802014392</v>
      </c>
      <c r="C639" s="3">
        <f t="shared" ca="1" si="45"/>
        <v>22019.76672525204</v>
      </c>
      <c r="D639" s="3">
        <f t="shared" ca="1" si="46"/>
        <v>0</v>
      </c>
      <c r="E639" s="3">
        <f t="shared" ca="1" si="49"/>
        <v>258.6341224519785</v>
      </c>
    </row>
    <row r="640" spans="1:5" x14ac:dyDescent="0.35">
      <c r="A640" s="3">
        <f t="shared" si="47"/>
        <v>628</v>
      </c>
      <c r="B640" s="3">
        <f t="shared" ca="1" si="48"/>
        <v>0.83217463737318942</v>
      </c>
      <c r="C640" s="3">
        <f t="shared" ca="1" si="45"/>
        <v>23443.410214655007</v>
      </c>
      <c r="D640" s="3">
        <f t="shared" ca="1" si="46"/>
        <v>543.41021465500671</v>
      </c>
      <c r="E640" s="3">
        <f t="shared" ca="1" si="49"/>
        <v>-284.77609220302821</v>
      </c>
    </row>
    <row r="641" spans="1:5" x14ac:dyDescent="0.35">
      <c r="A641" s="3">
        <f t="shared" si="47"/>
        <v>629</v>
      </c>
      <c r="B641" s="3">
        <f t="shared" ca="1" si="48"/>
        <v>2.0289460349618227</v>
      </c>
      <c r="C641" s="3">
        <f t="shared" ca="1" si="45"/>
        <v>24313.458466526972</v>
      </c>
      <c r="D641" s="3">
        <f t="shared" ca="1" si="46"/>
        <v>1413.4584665269722</v>
      </c>
      <c r="E641" s="3">
        <f t="shared" ca="1" si="49"/>
        <v>-1154.8243440749936</v>
      </c>
    </row>
    <row r="642" spans="1:5" x14ac:dyDescent="0.35">
      <c r="A642" s="3">
        <f t="shared" si="47"/>
        <v>630</v>
      </c>
      <c r="B642" s="3">
        <f t="shared" ca="1" si="48"/>
        <v>-0.52091129872100361</v>
      </c>
      <c r="C642" s="3">
        <f t="shared" ca="1" si="45"/>
        <v>22497.162790504874</v>
      </c>
      <c r="D642" s="3">
        <f t="shared" ca="1" si="46"/>
        <v>0</v>
      </c>
      <c r="E642" s="3">
        <f t="shared" ca="1" si="49"/>
        <v>258.6341224519785</v>
      </c>
    </row>
    <row r="643" spans="1:5" x14ac:dyDescent="0.35">
      <c r="A643" s="3">
        <f t="shared" si="47"/>
        <v>631</v>
      </c>
      <c r="B643" s="3">
        <f t="shared" ca="1" si="48"/>
        <v>-0.38887661111241689</v>
      </c>
      <c r="C643" s="3">
        <f t="shared" ca="1" si="45"/>
        <v>22587.791007490141</v>
      </c>
      <c r="D643" s="3">
        <f t="shared" ca="1" si="46"/>
        <v>0</v>
      </c>
      <c r="E643" s="3">
        <f t="shared" ca="1" si="49"/>
        <v>258.6341224519785</v>
      </c>
    </row>
    <row r="644" spans="1:5" x14ac:dyDescent="0.35">
      <c r="A644" s="3">
        <f t="shared" si="47"/>
        <v>632</v>
      </c>
      <c r="B644" s="3">
        <f t="shared" ca="1" si="48"/>
        <v>1.1341196319076539</v>
      </c>
      <c r="C644" s="3">
        <f t="shared" ca="1" si="45"/>
        <v>23659.941641317066</v>
      </c>
      <c r="D644" s="3">
        <f t="shared" ca="1" si="46"/>
        <v>759.94164131706566</v>
      </c>
      <c r="E644" s="3">
        <f t="shared" ca="1" si="49"/>
        <v>-501.30751886508716</v>
      </c>
    </row>
    <row r="645" spans="1:5" x14ac:dyDescent="0.35">
      <c r="A645" s="3">
        <f t="shared" si="47"/>
        <v>633</v>
      </c>
      <c r="B645" s="3">
        <f t="shared" ca="1" si="48"/>
        <v>-1.4941823353774755</v>
      </c>
      <c r="C645" s="3">
        <f t="shared" ca="1" si="45"/>
        <v>21840.236592408321</v>
      </c>
      <c r="D645" s="3">
        <f t="shared" ca="1" si="46"/>
        <v>0</v>
      </c>
      <c r="E645" s="3">
        <f t="shared" ca="1" si="49"/>
        <v>258.6341224519785</v>
      </c>
    </row>
    <row r="646" spans="1:5" x14ac:dyDescent="0.35">
      <c r="A646" s="3">
        <f t="shared" si="47"/>
        <v>634</v>
      </c>
      <c r="B646" s="3">
        <f t="shared" ca="1" si="48"/>
        <v>0.32313897766556027</v>
      </c>
      <c r="C646" s="3">
        <f t="shared" ca="1" si="45"/>
        <v>23082.846536563164</v>
      </c>
      <c r="D646" s="3">
        <f t="shared" ca="1" si="46"/>
        <v>182.84653656316368</v>
      </c>
      <c r="E646" s="3">
        <f t="shared" ca="1" si="49"/>
        <v>75.787585888814817</v>
      </c>
    </row>
    <row r="647" spans="1:5" x14ac:dyDescent="0.35">
      <c r="A647" s="3">
        <f t="shared" si="47"/>
        <v>635</v>
      </c>
      <c r="B647" s="3">
        <f t="shared" ca="1" si="48"/>
        <v>1.4742467541784503</v>
      </c>
      <c r="C647" s="3">
        <f t="shared" ca="1" si="45"/>
        <v>23906.250549255641</v>
      </c>
      <c r="D647" s="3">
        <f t="shared" ca="1" si="46"/>
        <v>1006.2505492556411</v>
      </c>
      <c r="E647" s="3">
        <f t="shared" ca="1" si="49"/>
        <v>-747.61642680366253</v>
      </c>
    </row>
    <row r="648" spans="1:5" x14ac:dyDescent="0.35">
      <c r="A648" s="3">
        <f t="shared" si="47"/>
        <v>636</v>
      </c>
      <c r="B648" s="3">
        <f t="shared" ca="1" si="48"/>
        <v>4.0100454237857724E-3</v>
      </c>
      <c r="C648" s="3">
        <f t="shared" ca="1" si="45"/>
        <v>22859.632481595865</v>
      </c>
      <c r="D648" s="3">
        <f t="shared" ca="1" si="46"/>
        <v>0</v>
      </c>
      <c r="E648" s="3">
        <f t="shared" ca="1" si="49"/>
        <v>258.6341224519785</v>
      </c>
    </row>
    <row r="649" spans="1:5" x14ac:dyDescent="0.35">
      <c r="A649" s="3">
        <f t="shared" si="47"/>
        <v>637</v>
      </c>
      <c r="B649" s="3">
        <f t="shared" ca="1" si="48"/>
        <v>-1.1834962714105741</v>
      </c>
      <c r="C649" s="3">
        <f t="shared" ca="1" si="45"/>
        <v>22047.827970968607</v>
      </c>
      <c r="D649" s="3">
        <f t="shared" ca="1" si="46"/>
        <v>0</v>
      </c>
      <c r="E649" s="3">
        <f t="shared" ca="1" si="49"/>
        <v>258.6341224519785</v>
      </c>
    </row>
    <row r="650" spans="1:5" x14ac:dyDescent="0.35">
      <c r="A650" s="3">
        <f t="shared" si="47"/>
        <v>638</v>
      </c>
      <c r="B650" s="3">
        <f t="shared" ca="1" si="48"/>
        <v>0.55531814723324024</v>
      </c>
      <c r="C650" s="3">
        <f t="shared" ca="1" si="45"/>
        <v>23246.612264981501</v>
      </c>
      <c r="D650" s="3">
        <f t="shared" ca="1" si="46"/>
        <v>346.61226498150063</v>
      </c>
      <c r="E650" s="3">
        <f t="shared" ca="1" si="49"/>
        <v>-87.978142529522131</v>
      </c>
    </row>
    <row r="651" spans="1:5" x14ac:dyDescent="0.35">
      <c r="A651" s="3">
        <f t="shared" si="47"/>
        <v>639</v>
      </c>
      <c r="B651" s="3">
        <f t="shared" ca="1" si="48"/>
        <v>-1.3382063390980492</v>
      </c>
      <c r="C651" s="3">
        <f t="shared" ca="1" si="45"/>
        <v>21944.20973332975</v>
      </c>
      <c r="D651" s="3">
        <f t="shared" ca="1" si="46"/>
        <v>0</v>
      </c>
      <c r="E651" s="3">
        <f t="shared" ca="1" si="49"/>
        <v>258.6341224519785</v>
      </c>
    </row>
    <row r="652" spans="1:5" x14ac:dyDescent="0.35">
      <c r="A652" s="3">
        <f t="shared" si="47"/>
        <v>640</v>
      </c>
      <c r="B652" s="3">
        <f t="shared" ca="1" si="48"/>
        <v>-0.7660905259543983</v>
      </c>
      <c r="C652" s="3">
        <f t="shared" ca="1" si="45"/>
        <v>22329.835928274704</v>
      </c>
      <c r="D652" s="3">
        <f t="shared" ca="1" si="46"/>
        <v>0</v>
      </c>
      <c r="E652" s="3">
        <f t="shared" ca="1" si="49"/>
        <v>258.6341224519785</v>
      </c>
    </row>
    <row r="653" spans="1:5" x14ac:dyDescent="0.35">
      <c r="A653" s="3">
        <f t="shared" si="47"/>
        <v>641</v>
      </c>
      <c r="B653" s="3">
        <f t="shared" ca="1" si="48"/>
        <v>-0.50638664655305354</v>
      </c>
      <c r="C653" s="3">
        <f t="shared" ca="1" si="45"/>
        <v>22507.114641767501</v>
      </c>
      <c r="D653" s="3">
        <f t="shared" ca="1" si="46"/>
        <v>0</v>
      </c>
      <c r="E653" s="3">
        <f t="shared" ca="1" si="49"/>
        <v>258.6341224519785</v>
      </c>
    </row>
    <row r="654" spans="1:5" x14ac:dyDescent="0.35">
      <c r="A654" s="3">
        <f t="shared" si="47"/>
        <v>642</v>
      </c>
      <c r="B654" s="3">
        <f t="shared" ca="1" si="48"/>
        <v>-0.87752882319131698</v>
      </c>
      <c r="C654" s="3">
        <f t="shared" ref="C654:C717" ca="1" si="50">B$1*EXP(B$9*B$5 + $B$10*B654)</f>
        <v>22254.194846685776</v>
      </c>
      <c r="D654" s="3">
        <f t="shared" ref="D654:D717" ca="1" si="51">MAX(C654 - B$2, 0)</f>
        <v>0</v>
      </c>
      <c r="E654" s="3">
        <f t="shared" ca="1" si="49"/>
        <v>258.6341224519785</v>
      </c>
    </row>
    <row r="655" spans="1:5" x14ac:dyDescent="0.35">
      <c r="A655" s="3">
        <f t="shared" ref="A655:A718" si="52">A654+1</f>
        <v>643</v>
      </c>
      <c r="B655" s="3">
        <f t="shared" ref="B655:B718" ca="1" si="53">_xlfn.NORM.S.INV(RAND())</f>
        <v>0.18994291999691384</v>
      </c>
      <c r="C655" s="3">
        <f t="shared" ca="1" si="50"/>
        <v>22989.419043836289</v>
      </c>
      <c r="D655" s="3">
        <f t="shared" ca="1" si="51"/>
        <v>89.419043836289347</v>
      </c>
      <c r="E655" s="3">
        <f t="shared" ref="E655:E718" ca="1" si="54">$D$5014-D655</f>
        <v>169.21507861568915</v>
      </c>
    </row>
    <row r="656" spans="1:5" x14ac:dyDescent="0.35">
      <c r="A656" s="3">
        <f t="shared" si="52"/>
        <v>644</v>
      </c>
      <c r="B656" s="3">
        <f t="shared" ca="1" si="53"/>
        <v>0.60192594603457161</v>
      </c>
      <c r="C656" s="3">
        <f t="shared" ca="1" si="50"/>
        <v>23279.626467720285</v>
      </c>
      <c r="D656" s="3">
        <f t="shared" ca="1" si="51"/>
        <v>379.62646772028529</v>
      </c>
      <c r="E656" s="3">
        <f t="shared" ca="1" si="54"/>
        <v>-120.99234526830679</v>
      </c>
    </row>
    <row r="657" spans="1:5" x14ac:dyDescent="0.35">
      <c r="A657" s="3">
        <f t="shared" si="52"/>
        <v>645</v>
      </c>
      <c r="B657" s="3">
        <f t="shared" ca="1" si="53"/>
        <v>0.50518387828224187</v>
      </c>
      <c r="C657" s="3">
        <f t="shared" ca="1" si="50"/>
        <v>23211.152385004298</v>
      </c>
      <c r="D657" s="3">
        <f t="shared" ca="1" si="51"/>
        <v>311.15238500429768</v>
      </c>
      <c r="E657" s="3">
        <f t="shared" ca="1" si="54"/>
        <v>-52.518262552319186</v>
      </c>
    </row>
    <row r="658" spans="1:5" x14ac:dyDescent="0.35">
      <c r="A658" s="3">
        <f t="shared" si="52"/>
        <v>646</v>
      </c>
      <c r="B658" s="3">
        <f t="shared" ca="1" si="53"/>
        <v>1.1443096268251587</v>
      </c>
      <c r="C658" s="3">
        <f t="shared" ca="1" si="50"/>
        <v>23667.2838945476</v>
      </c>
      <c r="D658" s="3">
        <f t="shared" ca="1" si="51"/>
        <v>767.28389454759963</v>
      </c>
      <c r="E658" s="3">
        <f t="shared" ca="1" si="54"/>
        <v>-508.64977209562113</v>
      </c>
    </row>
    <row r="659" spans="1:5" x14ac:dyDescent="0.35">
      <c r="A659" s="3">
        <f t="shared" si="52"/>
        <v>647</v>
      </c>
      <c r="B659" s="3">
        <f t="shared" ca="1" si="53"/>
        <v>1.9306835168023324</v>
      </c>
      <c r="C659" s="3">
        <f t="shared" ca="1" si="50"/>
        <v>24240.821210346148</v>
      </c>
      <c r="D659" s="3">
        <f t="shared" ca="1" si="51"/>
        <v>1340.8212103461483</v>
      </c>
      <c r="E659" s="3">
        <f t="shared" ca="1" si="54"/>
        <v>-1082.1870878941697</v>
      </c>
    </row>
    <row r="660" spans="1:5" x14ac:dyDescent="0.35">
      <c r="A660" s="3">
        <f t="shared" si="52"/>
        <v>648</v>
      </c>
      <c r="B660" s="3">
        <f t="shared" ca="1" si="53"/>
        <v>0.99903633918273371</v>
      </c>
      <c r="C660" s="3">
        <f t="shared" ca="1" si="50"/>
        <v>23562.824297340067</v>
      </c>
      <c r="D660" s="3">
        <f t="shared" ca="1" si="51"/>
        <v>662.82429734006655</v>
      </c>
      <c r="E660" s="3">
        <f t="shared" ca="1" si="54"/>
        <v>-404.19017488808805</v>
      </c>
    </row>
    <row r="661" spans="1:5" x14ac:dyDescent="0.35">
      <c r="A661" s="3">
        <f t="shared" si="52"/>
        <v>649</v>
      </c>
      <c r="B661" s="3">
        <f t="shared" ca="1" si="53"/>
        <v>0.44966562327330734</v>
      </c>
      <c r="C661" s="3">
        <f t="shared" ca="1" si="50"/>
        <v>23171.947532533297</v>
      </c>
      <c r="D661" s="3">
        <f t="shared" ca="1" si="51"/>
        <v>271.94753253329691</v>
      </c>
      <c r="E661" s="3">
        <f t="shared" ca="1" si="54"/>
        <v>-13.313410081318409</v>
      </c>
    </row>
    <row r="662" spans="1:5" x14ac:dyDescent="0.35">
      <c r="A662" s="3">
        <f t="shared" si="52"/>
        <v>650</v>
      </c>
      <c r="B662" s="3">
        <f t="shared" ca="1" si="53"/>
        <v>-0.7396222941299273</v>
      </c>
      <c r="C662" s="3">
        <f t="shared" ca="1" si="50"/>
        <v>22347.839547748034</v>
      </c>
      <c r="D662" s="3">
        <f t="shared" ca="1" si="51"/>
        <v>0</v>
      </c>
      <c r="E662" s="3">
        <f t="shared" ca="1" si="54"/>
        <v>258.6341224519785</v>
      </c>
    </row>
    <row r="663" spans="1:5" x14ac:dyDescent="0.35">
      <c r="A663" s="3">
        <f t="shared" si="52"/>
        <v>651</v>
      </c>
      <c r="B663" s="3">
        <f t="shared" ca="1" si="53"/>
        <v>-0.37562214030747759</v>
      </c>
      <c r="C663" s="3">
        <f t="shared" ca="1" si="50"/>
        <v>22596.908977082552</v>
      </c>
      <c r="D663" s="3">
        <f t="shared" ca="1" si="51"/>
        <v>0</v>
      </c>
      <c r="E663" s="3">
        <f t="shared" ca="1" si="54"/>
        <v>258.6341224519785</v>
      </c>
    </row>
    <row r="664" spans="1:5" x14ac:dyDescent="0.35">
      <c r="A664" s="3">
        <f t="shared" si="52"/>
        <v>652</v>
      </c>
      <c r="B664" s="3">
        <f t="shared" ca="1" si="53"/>
        <v>-0.25523911494249402</v>
      </c>
      <c r="C664" s="3">
        <f t="shared" ca="1" si="50"/>
        <v>22679.891157666247</v>
      </c>
      <c r="D664" s="3">
        <f t="shared" ca="1" si="51"/>
        <v>0</v>
      </c>
      <c r="E664" s="3">
        <f t="shared" ca="1" si="54"/>
        <v>258.6341224519785</v>
      </c>
    </row>
    <row r="665" spans="1:5" x14ac:dyDescent="0.35">
      <c r="A665" s="3">
        <f t="shared" si="52"/>
        <v>653</v>
      </c>
      <c r="B665" s="3">
        <f t="shared" ca="1" si="53"/>
        <v>0.56552921775989351</v>
      </c>
      <c r="C665" s="3">
        <f t="shared" ca="1" si="50"/>
        <v>23253.841174846755</v>
      </c>
      <c r="D665" s="3">
        <f t="shared" ca="1" si="51"/>
        <v>353.84117484675517</v>
      </c>
      <c r="E665" s="3">
        <f t="shared" ca="1" si="54"/>
        <v>-95.207052394776667</v>
      </c>
    </row>
    <row r="666" spans="1:5" x14ac:dyDescent="0.35">
      <c r="A666" s="3">
        <f t="shared" si="52"/>
        <v>654</v>
      </c>
      <c r="B666" s="3">
        <f t="shared" ca="1" si="53"/>
        <v>-3.8723268962196429E-3</v>
      </c>
      <c r="C666" s="3">
        <f t="shared" ca="1" si="50"/>
        <v>22854.146574897095</v>
      </c>
      <c r="D666" s="3">
        <f t="shared" ca="1" si="51"/>
        <v>0</v>
      </c>
      <c r="E666" s="3">
        <f t="shared" ca="1" si="54"/>
        <v>258.6341224519785</v>
      </c>
    </row>
    <row r="667" spans="1:5" x14ac:dyDescent="0.35">
      <c r="A667" s="3">
        <f t="shared" si="52"/>
        <v>655</v>
      </c>
      <c r="B667" s="3">
        <f t="shared" ca="1" si="53"/>
        <v>0.52990798475394363</v>
      </c>
      <c r="C667" s="3">
        <f t="shared" ca="1" si="50"/>
        <v>23228.632936803202</v>
      </c>
      <c r="D667" s="3">
        <f t="shared" ca="1" si="51"/>
        <v>328.63293680320203</v>
      </c>
      <c r="E667" s="3">
        <f t="shared" ca="1" si="54"/>
        <v>-69.99881435122353</v>
      </c>
    </row>
    <row r="668" spans="1:5" x14ac:dyDescent="0.35">
      <c r="A668" s="3">
        <f t="shared" si="52"/>
        <v>656</v>
      </c>
      <c r="B668" s="3">
        <f t="shared" ca="1" si="53"/>
        <v>2.1616151070749292</v>
      </c>
      <c r="C668" s="3">
        <f t="shared" ca="1" si="50"/>
        <v>24411.875046972473</v>
      </c>
      <c r="D668" s="3">
        <f t="shared" ca="1" si="51"/>
        <v>1511.8750469724728</v>
      </c>
      <c r="E668" s="3">
        <f t="shared" ca="1" si="54"/>
        <v>-1253.2409245204942</v>
      </c>
    </row>
    <row r="669" spans="1:5" x14ac:dyDescent="0.35">
      <c r="A669" s="3">
        <f t="shared" si="52"/>
        <v>657</v>
      </c>
      <c r="B669" s="3">
        <f t="shared" ca="1" si="53"/>
        <v>0.37151297083408502</v>
      </c>
      <c r="C669" s="3">
        <f t="shared" ca="1" si="50"/>
        <v>23116.871332828014</v>
      </c>
      <c r="D669" s="3">
        <f t="shared" ca="1" si="51"/>
        <v>216.87133282801369</v>
      </c>
      <c r="E669" s="3">
        <f t="shared" ca="1" si="54"/>
        <v>41.762789623964807</v>
      </c>
    </row>
    <row r="670" spans="1:5" x14ac:dyDescent="0.35">
      <c r="A670" s="3">
        <f t="shared" si="52"/>
        <v>658</v>
      </c>
      <c r="B670" s="3">
        <f t="shared" ca="1" si="53"/>
        <v>-0.80940906924486766</v>
      </c>
      <c r="C670" s="3">
        <f t="shared" ca="1" si="50"/>
        <v>22300.40206060026</v>
      </c>
      <c r="D670" s="3">
        <f t="shared" ca="1" si="51"/>
        <v>0</v>
      </c>
      <c r="E670" s="3">
        <f t="shared" ca="1" si="54"/>
        <v>258.6341224519785</v>
      </c>
    </row>
    <row r="671" spans="1:5" x14ac:dyDescent="0.35">
      <c r="A671" s="3">
        <f t="shared" si="52"/>
        <v>659</v>
      </c>
      <c r="B671" s="3">
        <f t="shared" ca="1" si="53"/>
        <v>1.1359677445929723</v>
      </c>
      <c r="C671" s="3">
        <f t="shared" ca="1" si="50"/>
        <v>23661.273103028252</v>
      </c>
      <c r="D671" s="3">
        <f t="shared" ca="1" si="51"/>
        <v>761.27310302825208</v>
      </c>
      <c r="E671" s="3">
        <f t="shared" ca="1" si="54"/>
        <v>-502.63898057627358</v>
      </c>
    </row>
    <row r="672" spans="1:5" x14ac:dyDescent="0.35">
      <c r="A672" s="3">
        <f t="shared" si="52"/>
        <v>660</v>
      </c>
      <c r="B672" s="3">
        <f t="shared" ca="1" si="53"/>
        <v>-1.3822376823403593</v>
      </c>
      <c r="C672" s="3">
        <f t="shared" ca="1" si="50"/>
        <v>21914.808528670233</v>
      </c>
      <c r="D672" s="3">
        <f t="shared" ca="1" si="51"/>
        <v>0</v>
      </c>
      <c r="E672" s="3">
        <f t="shared" ca="1" si="54"/>
        <v>258.6341224519785</v>
      </c>
    </row>
    <row r="673" spans="1:5" x14ac:dyDescent="0.35">
      <c r="A673" s="3">
        <f t="shared" si="52"/>
        <v>661</v>
      </c>
      <c r="B673" s="3">
        <f t="shared" ca="1" si="53"/>
        <v>0.36984022858787796</v>
      </c>
      <c r="C673" s="3">
        <f t="shared" ca="1" si="50"/>
        <v>23115.693940053239</v>
      </c>
      <c r="D673" s="3">
        <f t="shared" ca="1" si="51"/>
        <v>215.6939400532392</v>
      </c>
      <c r="E673" s="3">
        <f t="shared" ca="1" si="54"/>
        <v>42.940182398739296</v>
      </c>
    </row>
    <row r="674" spans="1:5" x14ac:dyDescent="0.35">
      <c r="A674" s="3">
        <f t="shared" si="52"/>
        <v>662</v>
      </c>
      <c r="B674" s="3">
        <f t="shared" ca="1" si="53"/>
        <v>-0.6887730698466541</v>
      </c>
      <c r="C674" s="3">
        <f t="shared" ca="1" si="50"/>
        <v>22382.467792387546</v>
      </c>
      <c r="D674" s="3">
        <f t="shared" ca="1" si="51"/>
        <v>0</v>
      </c>
      <c r="E674" s="3">
        <f t="shared" ca="1" si="54"/>
        <v>258.6341224519785</v>
      </c>
    </row>
    <row r="675" spans="1:5" x14ac:dyDescent="0.35">
      <c r="A675" s="3">
        <f t="shared" si="52"/>
        <v>663</v>
      </c>
      <c r="B675" s="3">
        <f t="shared" ca="1" si="53"/>
        <v>0.65699729916934413</v>
      </c>
      <c r="C675" s="3">
        <f t="shared" ca="1" si="50"/>
        <v>23318.696185978544</v>
      </c>
      <c r="D675" s="3">
        <f t="shared" ca="1" si="51"/>
        <v>418.69618597854424</v>
      </c>
      <c r="E675" s="3">
        <f t="shared" ca="1" si="54"/>
        <v>-160.06206352656574</v>
      </c>
    </row>
    <row r="676" spans="1:5" x14ac:dyDescent="0.35">
      <c r="A676" s="3">
        <f t="shared" si="52"/>
        <v>664</v>
      </c>
      <c r="B676" s="3">
        <f t="shared" ca="1" si="53"/>
        <v>-0.79405917186365771</v>
      </c>
      <c r="C676" s="3">
        <f t="shared" ca="1" si="50"/>
        <v>22310.827491432228</v>
      </c>
      <c r="D676" s="3">
        <f t="shared" ca="1" si="51"/>
        <v>0</v>
      </c>
      <c r="E676" s="3">
        <f t="shared" ca="1" si="54"/>
        <v>258.6341224519785</v>
      </c>
    </row>
    <row r="677" spans="1:5" x14ac:dyDescent="0.35">
      <c r="A677" s="3">
        <f t="shared" si="52"/>
        <v>665</v>
      </c>
      <c r="B677" s="3">
        <f t="shared" ca="1" si="53"/>
        <v>-1.8414468572505134</v>
      </c>
      <c r="C677" s="3">
        <f t="shared" ca="1" si="50"/>
        <v>21610.51700250107</v>
      </c>
      <c r="D677" s="3">
        <f t="shared" ca="1" si="51"/>
        <v>0</v>
      </c>
      <c r="E677" s="3">
        <f t="shared" ca="1" si="54"/>
        <v>258.6341224519785</v>
      </c>
    </row>
    <row r="678" spans="1:5" x14ac:dyDescent="0.35">
      <c r="A678" s="3">
        <f t="shared" si="52"/>
        <v>666</v>
      </c>
      <c r="B678" s="3">
        <f t="shared" ca="1" si="53"/>
        <v>-0.47033344065740346</v>
      </c>
      <c r="C678" s="3">
        <f t="shared" ca="1" si="50"/>
        <v>22531.836235230698</v>
      </c>
      <c r="D678" s="3">
        <f t="shared" ca="1" si="51"/>
        <v>0</v>
      </c>
      <c r="E678" s="3">
        <f t="shared" ca="1" si="54"/>
        <v>258.6341224519785</v>
      </c>
    </row>
    <row r="679" spans="1:5" x14ac:dyDescent="0.35">
      <c r="A679" s="3">
        <f t="shared" si="52"/>
        <v>667</v>
      </c>
      <c r="B679" s="3">
        <f t="shared" ca="1" si="53"/>
        <v>-0.18683280291959428</v>
      </c>
      <c r="C679" s="3">
        <f t="shared" ca="1" si="50"/>
        <v>22727.180564322869</v>
      </c>
      <c r="D679" s="3">
        <f t="shared" ca="1" si="51"/>
        <v>0</v>
      </c>
      <c r="E679" s="3">
        <f t="shared" ca="1" si="54"/>
        <v>258.6341224519785</v>
      </c>
    </row>
    <row r="680" spans="1:5" x14ac:dyDescent="0.35">
      <c r="A680" s="3">
        <f t="shared" si="52"/>
        <v>668</v>
      </c>
      <c r="B680" s="3">
        <f t="shared" ca="1" si="53"/>
        <v>-3.2117785875889322E-2</v>
      </c>
      <c r="C680" s="3">
        <f t="shared" ca="1" si="50"/>
        <v>22834.499348658657</v>
      </c>
      <c r="D680" s="3">
        <f t="shared" ca="1" si="51"/>
        <v>0</v>
      </c>
      <c r="E680" s="3">
        <f t="shared" ca="1" si="54"/>
        <v>258.6341224519785</v>
      </c>
    </row>
    <row r="681" spans="1:5" x14ac:dyDescent="0.35">
      <c r="A681" s="3">
        <f t="shared" si="52"/>
        <v>669</v>
      </c>
      <c r="B681" s="3">
        <f t="shared" ca="1" si="53"/>
        <v>-0.36439460294024562</v>
      </c>
      <c r="C681" s="3">
        <f t="shared" ca="1" si="50"/>
        <v>22604.635464976229</v>
      </c>
      <c r="D681" s="3">
        <f t="shared" ca="1" si="51"/>
        <v>0</v>
      </c>
      <c r="E681" s="3">
        <f t="shared" ca="1" si="54"/>
        <v>258.6341224519785</v>
      </c>
    </row>
    <row r="682" spans="1:5" x14ac:dyDescent="0.35">
      <c r="A682" s="3">
        <f t="shared" si="52"/>
        <v>670</v>
      </c>
      <c r="B682" s="3">
        <f t="shared" ca="1" si="53"/>
        <v>0.73555805553445419</v>
      </c>
      <c r="C682" s="3">
        <f t="shared" ca="1" si="50"/>
        <v>23374.543695095603</v>
      </c>
      <c r="D682" s="3">
        <f t="shared" ca="1" si="51"/>
        <v>474.54369509560274</v>
      </c>
      <c r="E682" s="3">
        <f t="shared" ca="1" si="54"/>
        <v>-215.90957264362424</v>
      </c>
    </row>
    <row r="683" spans="1:5" x14ac:dyDescent="0.35">
      <c r="A683" s="3">
        <f t="shared" si="52"/>
        <v>671</v>
      </c>
      <c r="B683" s="3">
        <f t="shared" ca="1" si="53"/>
        <v>1.2569178938590213</v>
      </c>
      <c r="C683" s="3">
        <f t="shared" ca="1" si="50"/>
        <v>23748.574023397814</v>
      </c>
      <c r="D683" s="3">
        <f t="shared" ca="1" si="51"/>
        <v>848.57402339781402</v>
      </c>
      <c r="E683" s="3">
        <f t="shared" ca="1" si="54"/>
        <v>-589.93990094583546</v>
      </c>
    </row>
    <row r="684" spans="1:5" x14ac:dyDescent="0.35">
      <c r="A684" s="3">
        <f t="shared" si="52"/>
        <v>672</v>
      </c>
      <c r="B684" s="3">
        <f t="shared" ca="1" si="53"/>
        <v>-0.71188825384613852</v>
      </c>
      <c r="C684" s="3">
        <f t="shared" ca="1" si="50"/>
        <v>22366.719740353419</v>
      </c>
      <c r="D684" s="3">
        <f t="shared" ca="1" si="51"/>
        <v>0</v>
      </c>
      <c r="E684" s="3">
        <f t="shared" ca="1" si="54"/>
        <v>258.6341224519785</v>
      </c>
    </row>
    <row r="685" spans="1:5" x14ac:dyDescent="0.35">
      <c r="A685" s="3">
        <f t="shared" si="52"/>
        <v>673</v>
      </c>
      <c r="B685" s="3">
        <f t="shared" ca="1" si="53"/>
        <v>0.57899472584009859</v>
      </c>
      <c r="C685" s="3">
        <f t="shared" ca="1" si="50"/>
        <v>23263.377495116121</v>
      </c>
      <c r="D685" s="3">
        <f t="shared" ca="1" si="51"/>
        <v>363.37749511612128</v>
      </c>
      <c r="E685" s="3">
        <f t="shared" ca="1" si="54"/>
        <v>-104.74337266414278</v>
      </c>
    </row>
    <row r="686" spans="1:5" x14ac:dyDescent="0.35">
      <c r="A686" s="3">
        <f t="shared" si="52"/>
        <v>674</v>
      </c>
      <c r="B686" s="3">
        <f t="shared" ca="1" si="53"/>
        <v>-0.83385098445404693</v>
      </c>
      <c r="C686" s="3">
        <f t="shared" ca="1" si="50"/>
        <v>22283.811514824534</v>
      </c>
      <c r="D686" s="3">
        <f t="shared" ca="1" si="51"/>
        <v>0</v>
      </c>
      <c r="E686" s="3">
        <f t="shared" ca="1" si="54"/>
        <v>258.6341224519785</v>
      </c>
    </row>
    <row r="687" spans="1:5" x14ac:dyDescent="0.35">
      <c r="A687" s="3">
        <f t="shared" si="52"/>
        <v>675</v>
      </c>
      <c r="B687" s="3">
        <f t="shared" ca="1" si="53"/>
        <v>-0.94130197393159565</v>
      </c>
      <c r="C687" s="3">
        <f t="shared" ca="1" si="50"/>
        <v>22211.022812761636</v>
      </c>
      <c r="D687" s="3">
        <f t="shared" ca="1" si="51"/>
        <v>0</v>
      </c>
      <c r="E687" s="3">
        <f t="shared" ca="1" si="54"/>
        <v>258.6341224519785</v>
      </c>
    </row>
    <row r="688" spans="1:5" x14ac:dyDescent="0.35">
      <c r="A688" s="3">
        <f t="shared" si="52"/>
        <v>676</v>
      </c>
      <c r="B688" s="3">
        <f t="shared" ca="1" si="53"/>
        <v>-0.27627204491544122</v>
      </c>
      <c r="C688" s="3">
        <f t="shared" ca="1" si="50"/>
        <v>22665.370843060486</v>
      </c>
      <c r="D688" s="3">
        <f t="shared" ca="1" si="51"/>
        <v>0</v>
      </c>
      <c r="E688" s="3">
        <f t="shared" ca="1" si="54"/>
        <v>258.6341224519785</v>
      </c>
    </row>
    <row r="689" spans="1:5" x14ac:dyDescent="0.35">
      <c r="A689" s="3">
        <f t="shared" si="52"/>
        <v>677</v>
      </c>
      <c r="B689" s="3">
        <f t="shared" ca="1" si="53"/>
        <v>0.28193011883805219</v>
      </c>
      <c r="C689" s="3">
        <f t="shared" ca="1" si="50"/>
        <v>23053.900983263062</v>
      </c>
      <c r="D689" s="3">
        <f t="shared" ca="1" si="51"/>
        <v>153.90098326306179</v>
      </c>
      <c r="E689" s="3">
        <f t="shared" ca="1" si="54"/>
        <v>104.73313918891671</v>
      </c>
    </row>
    <row r="690" spans="1:5" x14ac:dyDescent="0.35">
      <c r="A690" s="3">
        <f t="shared" si="52"/>
        <v>678</v>
      </c>
      <c r="B690" s="3">
        <f t="shared" ca="1" si="53"/>
        <v>2.0679356487754172</v>
      </c>
      <c r="C690" s="3">
        <f t="shared" ca="1" si="50"/>
        <v>24342.340504894215</v>
      </c>
      <c r="D690" s="3">
        <f t="shared" ca="1" si="51"/>
        <v>1442.340504894215</v>
      </c>
      <c r="E690" s="3">
        <f t="shared" ca="1" si="54"/>
        <v>-1183.7063824422364</v>
      </c>
    </row>
    <row r="691" spans="1:5" x14ac:dyDescent="0.35">
      <c r="A691" s="3">
        <f t="shared" si="52"/>
        <v>679</v>
      </c>
      <c r="B691" s="3">
        <f t="shared" ca="1" si="53"/>
        <v>2.2983520579198604</v>
      </c>
      <c r="C691" s="3">
        <f t="shared" ca="1" si="50"/>
        <v>24513.726161189184</v>
      </c>
      <c r="D691" s="3">
        <f t="shared" ca="1" si="51"/>
        <v>1613.7261611891845</v>
      </c>
      <c r="E691" s="3">
        <f t="shared" ca="1" si="54"/>
        <v>-1355.0920387372059</v>
      </c>
    </row>
    <row r="692" spans="1:5" x14ac:dyDescent="0.35">
      <c r="A692" s="3">
        <f t="shared" si="52"/>
        <v>680</v>
      </c>
      <c r="B692" s="3">
        <f t="shared" ca="1" si="53"/>
        <v>1.0865458129629357</v>
      </c>
      <c r="C692" s="3">
        <f t="shared" ca="1" si="50"/>
        <v>23625.693144676949</v>
      </c>
      <c r="D692" s="3">
        <f t="shared" ca="1" si="51"/>
        <v>725.69314467694858</v>
      </c>
      <c r="E692" s="3">
        <f t="shared" ca="1" si="54"/>
        <v>-467.05902222497008</v>
      </c>
    </row>
    <row r="693" spans="1:5" x14ac:dyDescent="0.35">
      <c r="A693" s="3">
        <f t="shared" si="52"/>
        <v>681</v>
      </c>
      <c r="B693" s="3">
        <f t="shared" ca="1" si="53"/>
        <v>-0.40776802872895118</v>
      </c>
      <c r="C693" s="3">
        <f t="shared" ca="1" si="50"/>
        <v>22574.801647537643</v>
      </c>
      <c r="D693" s="3">
        <f t="shared" ca="1" si="51"/>
        <v>0</v>
      </c>
      <c r="E693" s="3">
        <f t="shared" ca="1" si="54"/>
        <v>258.6341224519785</v>
      </c>
    </row>
    <row r="694" spans="1:5" x14ac:dyDescent="0.35">
      <c r="A694" s="3">
        <f t="shared" si="52"/>
        <v>682</v>
      </c>
      <c r="B694" s="3">
        <f t="shared" ca="1" si="53"/>
        <v>-0.16977611974350915</v>
      </c>
      <c r="C694" s="3">
        <f t="shared" ca="1" si="50"/>
        <v>22738.98723019144</v>
      </c>
      <c r="D694" s="3">
        <f t="shared" ca="1" si="51"/>
        <v>0</v>
      </c>
      <c r="E694" s="3">
        <f t="shared" ca="1" si="54"/>
        <v>258.6341224519785</v>
      </c>
    </row>
    <row r="695" spans="1:5" x14ac:dyDescent="0.35">
      <c r="A695" s="3">
        <f t="shared" si="52"/>
        <v>683</v>
      </c>
      <c r="B695" s="3">
        <f t="shared" ca="1" si="53"/>
        <v>2.329698143814531E-2</v>
      </c>
      <c r="C695" s="3">
        <f t="shared" ca="1" si="50"/>
        <v>22873.061193571681</v>
      </c>
      <c r="D695" s="3">
        <f t="shared" ca="1" si="51"/>
        <v>0</v>
      </c>
      <c r="E695" s="3">
        <f t="shared" ca="1" si="54"/>
        <v>258.6341224519785</v>
      </c>
    </row>
    <row r="696" spans="1:5" x14ac:dyDescent="0.35">
      <c r="A696" s="3">
        <f t="shared" si="52"/>
        <v>684</v>
      </c>
      <c r="B696" s="3">
        <f t="shared" ca="1" si="53"/>
        <v>-0.18710763763118718</v>
      </c>
      <c r="C696" s="3">
        <f t="shared" ca="1" si="50"/>
        <v>22726.990373449131</v>
      </c>
      <c r="D696" s="3">
        <f t="shared" ca="1" si="51"/>
        <v>0</v>
      </c>
      <c r="E696" s="3">
        <f t="shared" ca="1" si="54"/>
        <v>258.6341224519785</v>
      </c>
    </row>
    <row r="697" spans="1:5" x14ac:dyDescent="0.35">
      <c r="A697" s="3">
        <f t="shared" si="52"/>
        <v>685</v>
      </c>
      <c r="B697" s="3">
        <f t="shared" ca="1" si="53"/>
        <v>-0.34940005217233616</v>
      </c>
      <c r="C697" s="3">
        <f t="shared" ca="1" si="50"/>
        <v>22614.958430067501</v>
      </c>
      <c r="D697" s="3">
        <f t="shared" ca="1" si="51"/>
        <v>0</v>
      </c>
      <c r="E697" s="3">
        <f t="shared" ca="1" si="54"/>
        <v>258.6341224519785</v>
      </c>
    </row>
    <row r="698" spans="1:5" x14ac:dyDescent="0.35">
      <c r="A698" s="3">
        <f t="shared" si="52"/>
        <v>686</v>
      </c>
      <c r="B698" s="3">
        <f t="shared" ca="1" si="53"/>
        <v>-0.75874966518712361</v>
      </c>
      <c r="C698" s="3">
        <f t="shared" ca="1" si="50"/>
        <v>22334.827707881072</v>
      </c>
      <c r="D698" s="3">
        <f t="shared" ca="1" si="51"/>
        <v>0</v>
      </c>
      <c r="E698" s="3">
        <f t="shared" ca="1" si="54"/>
        <v>258.6341224519785</v>
      </c>
    </row>
    <row r="699" spans="1:5" x14ac:dyDescent="0.35">
      <c r="A699" s="3">
        <f t="shared" si="52"/>
        <v>687</v>
      </c>
      <c r="B699" s="3">
        <f t="shared" ca="1" si="53"/>
        <v>-1.1189725554914536</v>
      </c>
      <c r="C699" s="3">
        <f t="shared" ca="1" si="50"/>
        <v>22091.187666488655</v>
      </c>
      <c r="D699" s="3">
        <f t="shared" ca="1" si="51"/>
        <v>0</v>
      </c>
      <c r="E699" s="3">
        <f t="shared" ca="1" si="54"/>
        <v>258.6341224519785</v>
      </c>
    </row>
    <row r="700" spans="1:5" x14ac:dyDescent="0.35">
      <c r="A700" s="3">
        <f t="shared" si="52"/>
        <v>688</v>
      </c>
      <c r="B700" s="3">
        <f t="shared" ca="1" si="53"/>
        <v>1.3995686399212666</v>
      </c>
      <c r="C700" s="3">
        <f t="shared" ca="1" si="50"/>
        <v>23851.952343181714</v>
      </c>
      <c r="D700" s="3">
        <f t="shared" ca="1" si="51"/>
        <v>951.95234318171424</v>
      </c>
      <c r="E700" s="3">
        <f t="shared" ca="1" si="54"/>
        <v>-693.31822072973569</v>
      </c>
    </row>
    <row r="701" spans="1:5" x14ac:dyDescent="0.35">
      <c r="A701" s="3">
        <f t="shared" si="52"/>
        <v>689</v>
      </c>
      <c r="B701" s="3">
        <f t="shared" ca="1" si="53"/>
        <v>-2.1472080050295137E-2</v>
      </c>
      <c r="C701" s="3">
        <f t="shared" ca="1" si="50"/>
        <v>22841.902398801121</v>
      </c>
      <c r="D701" s="3">
        <f t="shared" ca="1" si="51"/>
        <v>0</v>
      </c>
      <c r="E701" s="3">
        <f t="shared" ca="1" si="54"/>
        <v>258.6341224519785</v>
      </c>
    </row>
    <row r="702" spans="1:5" x14ac:dyDescent="0.35">
      <c r="A702" s="3">
        <f t="shared" si="52"/>
        <v>690</v>
      </c>
      <c r="B702" s="3">
        <f t="shared" ca="1" si="53"/>
        <v>0.5582400868969869</v>
      </c>
      <c r="C702" s="3">
        <f t="shared" ca="1" si="50"/>
        <v>23248.680617601574</v>
      </c>
      <c r="D702" s="3">
        <f t="shared" ca="1" si="51"/>
        <v>348.68061760157434</v>
      </c>
      <c r="E702" s="3">
        <f t="shared" ca="1" si="54"/>
        <v>-90.046495149595842</v>
      </c>
    </row>
    <row r="703" spans="1:5" x14ac:dyDescent="0.35">
      <c r="A703" s="3">
        <f t="shared" si="52"/>
        <v>691</v>
      </c>
      <c r="B703" s="3">
        <f t="shared" ca="1" si="53"/>
        <v>0.17861424807460854</v>
      </c>
      <c r="C703" s="3">
        <f t="shared" ca="1" si="50"/>
        <v>22981.49026252859</v>
      </c>
      <c r="D703" s="3">
        <f t="shared" ca="1" si="51"/>
        <v>81.490262528590392</v>
      </c>
      <c r="E703" s="3">
        <f t="shared" ca="1" si="54"/>
        <v>177.14385992338811</v>
      </c>
    </row>
    <row r="704" spans="1:5" x14ac:dyDescent="0.35">
      <c r="A704" s="3">
        <f t="shared" si="52"/>
        <v>692</v>
      </c>
      <c r="B704" s="3">
        <f t="shared" ca="1" si="53"/>
        <v>-0.62592469950578267</v>
      </c>
      <c r="C704" s="3">
        <f t="shared" ca="1" si="50"/>
        <v>22425.341589656451</v>
      </c>
      <c r="D704" s="3">
        <f t="shared" ca="1" si="51"/>
        <v>0</v>
      </c>
      <c r="E704" s="3">
        <f t="shared" ca="1" si="54"/>
        <v>258.6341224519785</v>
      </c>
    </row>
    <row r="705" spans="1:5" x14ac:dyDescent="0.35">
      <c r="A705" s="3">
        <f t="shared" si="52"/>
        <v>693</v>
      </c>
      <c r="B705" s="3">
        <f t="shared" ca="1" si="53"/>
        <v>-0.77139334958538786</v>
      </c>
      <c r="C705" s="3">
        <f t="shared" ca="1" si="50"/>
        <v>22326.230706389499</v>
      </c>
      <c r="D705" s="3">
        <f t="shared" ca="1" si="51"/>
        <v>0</v>
      </c>
      <c r="E705" s="3">
        <f t="shared" ca="1" si="54"/>
        <v>258.6341224519785</v>
      </c>
    </row>
    <row r="706" spans="1:5" x14ac:dyDescent="0.35">
      <c r="A706" s="3">
        <f t="shared" si="52"/>
        <v>694</v>
      </c>
      <c r="B706" s="3">
        <f t="shared" ca="1" si="53"/>
        <v>-0.65038106360478221</v>
      </c>
      <c r="C706" s="3">
        <f t="shared" ca="1" si="50"/>
        <v>22408.648235400487</v>
      </c>
      <c r="D706" s="3">
        <f t="shared" ca="1" si="51"/>
        <v>0</v>
      </c>
      <c r="E706" s="3">
        <f t="shared" ca="1" si="54"/>
        <v>258.6341224519785</v>
      </c>
    </row>
    <row r="707" spans="1:5" x14ac:dyDescent="0.35">
      <c r="A707" s="3">
        <f t="shared" si="52"/>
        <v>695</v>
      </c>
      <c r="B707" s="3">
        <f t="shared" ca="1" si="53"/>
        <v>1.392356627909356</v>
      </c>
      <c r="C707" s="3">
        <f t="shared" ca="1" si="50"/>
        <v>23846.715048205304</v>
      </c>
      <c r="D707" s="3">
        <f t="shared" ca="1" si="51"/>
        <v>946.7150482053039</v>
      </c>
      <c r="E707" s="3">
        <f t="shared" ca="1" si="54"/>
        <v>-688.08092575332535</v>
      </c>
    </row>
    <row r="708" spans="1:5" x14ac:dyDescent="0.35">
      <c r="A708" s="3">
        <f t="shared" si="52"/>
        <v>696</v>
      </c>
      <c r="B708" s="3">
        <f t="shared" ca="1" si="53"/>
        <v>0.15929222102336929</v>
      </c>
      <c r="C708" s="3">
        <f t="shared" ca="1" si="50"/>
        <v>22967.973351073775</v>
      </c>
      <c r="D708" s="3">
        <f t="shared" ca="1" si="51"/>
        <v>67.97335107377512</v>
      </c>
      <c r="E708" s="3">
        <f t="shared" ca="1" si="54"/>
        <v>190.66077137820338</v>
      </c>
    </row>
    <row r="709" spans="1:5" x14ac:dyDescent="0.35">
      <c r="A709" s="3">
        <f t="shared" si="52"/>
        <v>697</v>
      </c>
      <c r="B709" s="3">
        <f t="shared" ca="1" si="53"/>
        <v>-3.6516870031725936</v>
      </c>
      <c r="C709" s="3">
        <f t="shared" ca="1" si="50"/>
        <v>20451.575597668281</v>
      </c>
      <c r="D709" s="3">
        <f t="shared" ca="1" si="51"/>
        <v>0</v>
      </c>
      <c r="E709" s="3">
        <f t="shared" ca="1" si="54"/>
        <v>258.6341224519785</v>
      </c>
    </row>
    <row r="710" spans="1:5" x14ac:dyDescent="0.35">
      <c r="A710" s="3">
        <f t="shared" si="52"/>
        <v>698</v>
      </c>
      <c r="B710" s="3">
        <f t="shared" ca="1" si="53"/>
        <v>-0.92188859371112808</v>
      </c>
      <c r="C710" s="3">
        <f t="shared" ca="1" si="50"/>
        <v>22224.156069378605</v>
      </c>
      <c r="D710" s="3">
        <f t="shared" ca="1" si="51"/>
        <v>0</v>
      </c>
      <c r="E710" s="3">
        <f t="shared" ca="1" si="54"/>
        <v>258.6341224519785</v>
      </c>
    </row>
    <row r="711" spans="1:5" x14ac:dyDescent="0.35">
      <c r="A711" s="3">
        <f t="shared" si="52"/>
        <v>699</v>
      </c>
      <c r="B711" s="3">
        <f t="shared" ca="1" si="53"/>
        <v>-0.7893259322784375</v>
      </c>
      <c r="C711" s="3">
        <f t="shared" ca="1" si="50"/>
        <v>22314.043223138273</v>
      </c>
      <c r="D711" s="3">
        <f t="shared" ca="1" si="51"/>
        <v>0</v>
      </c>
      <c r="E711" s="3">
        <f t="shared" ca="1" si="54"/>
        <v>258.6341224519785</v>
      </c>
    </row>
    <row r="712" spans="1:5" x14ac:dyDescent="0.35">
      <c r="A712" s="3">
        <f t="shared" si="52"/>
        <v>700</v>
      </c>
      <c r="B712" s="3">
        <f t="shared" ca="1" si="53"/>
        <v>-0.65654815668207467</v>
      </c>
      <c r="C712" s="3">
        <f t="shared" ca="1" si="50"/>
        <v>22404.440681077856</v>
      </c>
      <c r="D712" s="3">
        <f t="shared" ca="1" si="51"/>
        <v>0</v>
      </c>
      <c r="E712" s="3">
        <f t="shared" ca="1" si="54"/>
        <v>258.6341224519785</v>
      </c>
    </row>
    <row r="713" spans="1:5" x14ac:dyDescent="0.35">
      <c r="A713" s="3">
        <f t="shared" si="52"/>
        <v>701</v>
      </c>
      <c r="B713" s="3">
        <f t="shared" ca="1" si="53"/>
        <v>1.0366048700459767</v>
      </c>
      <c r="C713" s="3">
        <f t="shared" ca="1" si="50"/>
        <v>23589.793886241416</v>
      </c>
      <c r="D713" s="3">
        <f t="shared" ca="1" si="51"/>
        <v>689.79388624141575</v>
      </c>
      <c r="E713" s="3">
        <f t="shared" ca="1" si="54"/>
        <v>-431.15976378943725</v>
      </c>
    </row>
    <row r="714" spans="1:5" x14ac:dyDescent="0.35">
      <c r="A714" s="3">
        <f t="shared" si="52"/>
        <v>702</v>
      </c>
      <c r="B714" s="3">
        <f t="shared" ca="1" si="53"/>
        <v>-1.4877864965120098</v>
      </c>
      <c r="C714" s="3">
        <f t="shared" ca="1" si="50"/>
        <v>21844.490337757168</v>
      </c>
      <c r="D714" s="3">
        <f t="shared" ca="1" si="51"/>
        <v>0</v>
      </c>
      <c r="E714" s="3">
        <f t="shared" ca="1" si="54"/>
        <v>258.6341224519785</v>
      </c>
    </row>
    <row r="715" spans="1:5" x14ac:dyDescent="0.35">
      <c r="A715" s="3">
        <f t="shared" si="52"/>
        <v>703</v>
      </c>
      <c r="B715" s="3">
        <f t="shared" ca="1" si="53"/>
        <v>0.94447483160901968</v>
      </c>
      <c r="C715" s="3">
        <f t="shared" ca="1" si="50"/>
        <v>23523.710737474565</v>
      </c>
      <c r="D715" s="3">
        <f t="shared" ca="1" si="51"/>
        <v>623.71073747456467</v>
      </c>
      <c r="E715" s="3">
        <f t="shared" ca="1" si="54"/>
        <v>-365.07661502258617</v>
      </c>
    </row>
    <row r="716" spans="1:5" x14ac:dyDescent="0.35">
      <c r="A716" s="3">
        <f t="shared" si="52"/>
        <v>704</v>
      </c>
      <c r="B716" s="3">
        <f t="shared" ca="1" si="53"/>
        <v>0.38035044816975638</v>
      </c>
      <c r="C716" s="3">
        <f t="shared" ca="1" si="50"/>
        <v>23123.092761812084</v>
      </c>
      <c r="D716" s="3">
        <f t="shared" ca="1" si="51"/>
        <v>223.09276181208406</v>
      </c>
      <c r="E716" s="3">
        <f t="shared" ca="1" si="54"/>
        <v>35.541360639894435</v>
      </c>
    </row>
    <row r="717" spans="1:5" x14ac:dyDescent="0.35">
      <c r="A717" s="3">
        <f t="shared" si="52"/>
        <v>705</v>
      </c>
      <c r="B717" s="3">
        <f t="shared" ca="1" si="53"/>
        <v>0.1961456296786328</v>
      </c>
      <c r="C717" s="3">
        <f t="shared" ca="1" si="50"/>
        <v>22993.761393670688</v>
      </c>
      <c r="D717" s="3">
        <f t="shared" ca="1" si="51"/>
        <v>93.761393670687539</v>
      </c>
      <c r="E717" s="3">
        <f t="shared" ca="1" si="54"/>
        <v>164.87272878129096</v>
      </c>
    </row>
    <row r="718" spans="1:5" x14ac:dyDescent="0.35">
      <c r="A718" s="3">
        <f t="shared" si="52"/>
        <v>706</v>
      </c>
      <c r="B718" s="3">
        <f t="shared" ca="1" si="53"/>
        <v>-0.25042003899194082</v>
      </c>
      <c r="C718" s="3">
        <f t="shared" ref="C718:C781" ca="1" si="55">B$1*EXP(B$9*B$5 + $B$10*B718)</f>
        <v>22683.219369389721</v>
      </c>
      <c r="D718" s="3">
        <f t="shared" ref="D718:D781" ca="1" si="56">MAX(C718 - B$2, 0)</f>
        <v>0</v>
      </c>
      <c r="E718" s="3">
        <f t="shared" ca="1" si="54"/>
        <v>258.6341224519785</v>
      </c>
    </row>
    <row r="719" spans="1:5" x14ac:dyDescent="0.35">
      <c r="A719" s="3">
        <f t="shared" ref="A719:A782" si="57">A718+1</f>
        <v>707</v>
      </c>
      <c r="B719" s="3">
        <f t="shared" ref="B719:B782" ca="1" si="58">_xlfn.NORM.S.INV(RAND())</f>
        <v>-0.80509073277055854</v>
      </c>
      <c r="C719" s="3">
        <f t="shared" ca="1" si="55"/>
        <v>22303.33452041696</v>
      </c>
      <c r="D719" s="3">
        <f t="shared" ca="1" si="56"/>
        <v>0</v>
      </c>
      <c r="E719" s="3">
        <f t="shared" ref="E719:E782" ca="1" si="59">$D$5014-D719</f>
        <v>258.6341224519785</v>
      </c>
    </row>
    <row r="720" spans="1:5" x14ac:dyDescent="0.35">
      <c r="A720" s="3">
        <f t="shared" si="57"/>
        <v>708</v>
      </c>
      <c r="B720" s="3">
        <f t="shared" ca="1" si="58"/>
        <v>0.72625617114549446</v>
      </c>
      <c r="C720" s="3">
        <f t="shared" ca="1" si="55"/>
        <v>23367.924168639751</v>
      </c>
      <c r="D720" s="3">
        <f t="shared" ca="1" si="56"/>
        <v>467.92416863975086</v>
      </c>
      <c r="E720" s="3">
        <f t="shared" ca="1" si="59"/>
        <v>-209.29004618777236</v>
      </c>
    </row>
    <row r="721" spans="1:5" x14ac:dyDescent="0.35">
      <c r="A721" s="3">
        <f t="shared" si="57"/>
        <v>709</v>
      </c>
      <c r="B721" s="3">
        <f t="shared" ca="1" si="58"/>
        <v>0.69001411264436718</v>
      </c>
      <c r="C721" s="3">
        <f t="shared" ca="1" si="55"/>
        <v>23342.151005144839</v>
      </c>
      <c r="D721" s="3">
        <f t="shared" ca="1" si="56"/>
        <v>442.15100514483856</v>
      </c>
      <c r="E721" s="3">
        <f t="shared" ca="1" si="59"/>
        <v>-183.51688269286007</v>
      </c>
    </row>
    <row r="722" spans="1:5" x14ac:dyDescent="0.35">
      <c r="A722" s="3">
        <f t="shared" si="57"/>
        <v>710</v>
      </c>
      <c r="B722" s="3">
        <f t="shared" ca="1" si="58"/>
        <v>-0.23227895569861912</v>
      </c>
      <c r="C722" s="3">
        <f t="shared" ca="1" si="55"/>
        <v>22695.752576275703</v>
      </c>
      <c r="D722" s="3">
        <f t="shared" ca="1" si="56"/>
        <v>0</v>
      </c>
      <c r="E722" s="3">
        <f t="shared" ca="1" si="59"/>
        <v>258.6341224519785</v>
      </c>
    </row>
    <row r="723" spans="1:5" x14ac:dyDescent="0.35">
      <c r="A723" s="3">
        <f t="shared" si="57"/>
        <v>711</v>
      </c>
      <c r="B723" s="3">
        <f t="shared" ca="1" si="58"/>
        <v>1.3381141775293004</v>
      </c>
      <c r="C723" s="3">
        <f t="shared" ca="1" si="55"/>
        <v>23807.361525907123</v>
      </c>
      <c r="D723" s="3">
        <f t="shared" ca="1" si="56"/>
        <v>907.361525907123</v>
      </c>
      <c r="E723" s="3">
        <f t="shared" ca="1" si="59"/>
        <v>-648.72740345514444</v>
      </c>
    </row>
    <row r="724" spans="1:5" x14ac:dyDescent="0.35">
      <c r="A724" s="3">
        <f t="shared" si="57"/>
        <v>712</v>
      </c>
      <c r="B724" s="3">
        <f t="shared" ca="1" si="58"/>
        <v>1.2626249984828497</v>
      </c>
      <c r="C724" s="3">
        <f t="shared" ca="1" si="55"/>
        <v>23752.701317839626</v>
      </c>
      <c r="D724" s="3">
        <f t="shared" ca="1" si="56"/>
        <v>852.70131783962643</v>
      </c>
      <c r="E724" s="3">
        <f t="shared" ca="1" si="59"/>
        <v>-594.06719538764787</v>
      </c>
    </row>
    <row r="725" spans="1:5" x14ac:dyDescent="0.35">
      <c r="A725" s="3">
        <f t="shared" si="57"/>
        <v>713</v>
      </c>
      <c r="B725" s="3">
        <f t="shared" ca="1" si="58"/>
        <v>3.3483341760314526E-2</v>
      </c>
      <c r="C725" s="3">
        <f t="shared" ca="1" si="55"/>
        <v>22880.156726581208</v>
      </c>
      <c r="D725" s="3">
        <f t="shared" ca="1" si="56"/>
        <v>0</v>
      </c>
      <c r="E725" s="3">
        <f t="shared" ca="1" si="59"/>
        <v>258.6341224519785</v>
      </c>
    </row>
    <row r="726" spans="1:5" x14ac:dyDescent="0.35">
      <c r="A726" s="3">
        <f t="shared" si="57"/>
        <v>714</v>
      </c>
      <c r="B726" s="3">
        <f t="shared" ca="1" si="58"/>
        <v>1.9693910040791645</v>
      </c>
      <c r="C726" s="3">
        <f t="shared" ca="1" si="55"/>
        <v>24269.408475502045</v>
      </c>
      <c r="D726" s="3">
        <f t="shared" ca="1" si="56"/>
        <v>1369.4084755020449</v>
      </c>
      <c r="E726" s="3">
        <f t="shared" ca="1" si="59"/>
        <v>-1110.7743530500663</v>
      </c>
    </row>
    <row r="727" spans="1:5" x14ac:dyDescent="0.35">
      <c r="A727" s="3">
        <f t="shared" si="57"/>
        <v>715</v>
      </c>
      <c r="B727" s="3">
        <f t="shared" ca="1" si="58"/>
        <v>8.0561011692314763E-2</v>
      </c>
      <c r="C727" s="3">
        <f t="shared" ca="1" si="55"/>
        <v>22912.97831624555</v>
      </c>
      <c r="D727" s="3">
        <f t="shared" ca="1" si="56"/>
        <v>12.978316245549649</v>
      </c>
      <c r="E727" s="3">
        <f t="shared" ca="1" si="59"/>
        <v>245.65580620642885</v>
      </c>
    </row>
    <row r="728" spans="1:5" x14ac:dyDescent="0.35">
      <c r="A728" s="3">
        <f t="shared" si="57"/>
        <v>716</v>
      </c>
      <c r="B728" s="3">
        <f t="shared" ca="1" si="58"/>
        <v>0.38383537684247582</v>
      </c>
      <c r="C728" s="3">
        <f t="shared" ca="1" si="55"/>
        <v>23125.54655074079</v>
      </c>
      <c r="D728" s="3">
        <f t="shared" ca="1" si="56"/>
        <v>225.54655074078983</v>
      </c>
      <c r="E728" s="3">
        <f t="shared" ca="1" si="59"/>
        <v>33.087571711188673</v>
      </c>
    </row>
    <row r="729" spans="1:5" x14ac:dyDescent="0.35">
      <c r="A729" s="3">
        <f t="shared" si="57"/>
        <v>717</v>
      </c>
      <c r="B729" s="3">
        <f t="shared" ca="1" si="58"/>
        <v>0.42438272196027504</v>
      </c>
      <c r="C729" s="3">
        <f t="shared" ca="1" si="55"/>
        <v>23154.115673060427</v>
      </c>
      <c r="D729" s="3">
        <f t="shared" ca="1" si="56"/>
        <v>254.11567306042707</v>
      </c>
      <c r="E729" s="3">
        <f t="shared" ca="1" si="59"/>
        <v>4.5184493915514281</v>
      </c>
    </row>
    <row r="730" spans="1:5" x14ac:dyDescent="0.35">
      <c r="A730" s="3">
        <f t="shared" si="57"/>
        <v>718</v>
      </c>
      <c r="B730" s="3">
        <f t="shared" ca="1" si="58"/>
        <v>0.10510044182539308</v>
      </c>
      <c r="C730" s="3">
        <f t="shared" ca="1" si="55"/>
        <v>22930.105368615121</v>
      </c>
      <c r="D730" s="3">
        <f t="shared" ca="1" si="56"/>
        <v>30.105368615120824</v>
      </c>
      <c r="E730" s="3">
        <f t="shared" ca="1" si="59"/>
        <v>228.52875383685767</v>
      </c>
    </row>
    <row r="731" spans="1:5" x14ac:dyDescent="0.35">
      <c r="A731" s="3">
        <f t="shared" si="57"/>
        <v>719</v>
      </c>
      <c r="B731" s="3">
        <f t="shared" ca="1" si="58"/>
        <v>0.52101875643083218</v>
      </c>
      <c r="C731" s="3">
        <f t="shared" ca="1" si="55"/>
        <v>23222.346518381644</v>
      </c>
      <c r="D731" s="3">
        <f t="shared" ca="1" si="56"/>
        <v>322.34651838164427</v>
      </c>
      <c r="E731" s="3">
        <f t="shared" ca="1" si="59"/>
        <v>-63.712395929665774</v>
      </c>
    </row>
    <row r="732" spans="1:5" x14ac:dyDescent="0.35">
      <c r="A732" s="3">
        <f t="shared" si="57"/>
        <v>720</v>
      </c>
      <c r="B732" s="3">
        <f t="shared" ca="1" si="58"/>
        <v>-0.50427624205755783</v>
      </c>
      <c r="C732" s="3">
        <f t="shared" ca="1" si="55"/>
        <v>22508.560993184867</v>
      </c>
      <c r="D732" s="3">
        <f t="shared" ca="1" si="56"/>
        <v>0</v>
      </c>
      <c r="E732" s="3">
        <f t="shared" ca="1" si="59"/>
        <v>258.6341224519785</v>
      </c>
    </row>
    <row r="733" spans="1:5" x14ac:dyDescent="0.35">
      <c r="A733" s="3">
        <f t="shared" si="57"/>
        <v>721</v>
      </c>
      <c r="B733" s="3">
        <f t="shared" ca="1" si="58"/>
        <v>0.44891633575883128</v>
      </c>
      <c r="C733" s="3">
        <f t="shared" ca="1" si="55"/>
        <v>23171.418867698532</v>
      </c>
      <c r="D733" s="3">
        <f t="shared" ca="1" si="56"/>
        <v>271.41886769853227</v>
      </c>
      <c r="E733" s="3">
        <f t="shared" ca="1" si="59"/>
        <v>-12.784745246553769</v>
      </c>
    </row>
    <row r="734" spans="1:5" x14ac:dyDescent="0.35">
      <c r="A734" s="3">
        <f t="shared" si="57"/>
        <v>722</v>
      </c>
      <c r="B734" s="3">
        <f t="shared" ca="1" si="58"/>
        <v>-0.40078646584774186</v>
      </c>
      <c r="C734" s="3">
        <f t="shared" ca="1" si="55"/>
        <v>22579.601159790349</v>
      </c>
      <c r="D734" s="3">
        <f t="shared" ca="1" si="56"/>
        <v>0</v>
      </c>
      <c r="E734" s="3">
        <f t="shared" ca="1" si="59"/>
        <v>258.6341224519785</v>
      </c>
    </row>
    <row r="735" spans="1:5" x14ac:dyDescent="0.35">
      <c r="A735" s="3">
        <f t="shared" si="57"/>
        <v>723</v>
      </c>
      <c r="B735" s="3">
        <f t="shared" ca="1" si="58"/>
        <v>-0.65646038560029085</v>
      </c>
      <c r="C735" s="3">
        <f t="shared" ca="1" si="55"/>
        <v>22404.500558139916</v>
      </c>
      <c r="D735" s="3">
        <f t="shared" ca="1" si="56"/>
        <v>0</v>
      </c>
      <c r="E735" s="3">
        <f t="shared" ca="1" si="59"/>
        <v>258.6341224519785</v>
      </c>
    </row>
    <row r="736" spans="1:5" x14ac:dyDescent="0.35">
      <c r="A736" s="3">
        <f t="shared" si="57"/>
        <v>724</v>
      </c>
      <c r="B736" s="3">
        <f t="shared" ca="1" si="58"/>
        <v>-2.19822420649411</v>
      </c>
      <c r="C736" s="3">
        <f t="shared" ca="1" si="55"/>
        <v>21377.02074551678</v>
      </c>
      <c r="D736" s="3">
        <f t="shared" ca="1" si="56"/>
        <v>0</v>
      </c>
      <c r="E736" s="3">
        <f t="shared" ca="1" si="59"/>
        <v>258.6341224519785</v>
      </c>
    </row>
    <row r="737" spans="1:5" x14ac:dyDescent="0.35">
      <c r="A737" s="3">
        <f t="shared" si="57"/>
        <v>725</v>
      </c>
      <c r="B737" s="3">
        <f t="shared" ca="1" si="58"/>
        <v>0.24015113943633648</v>
      </c>
      <c r="C737" s="3">
        <f t="shared" ca="1" si="55"/>
        <v>23024.592024850088</v>
      </c>
      <c r="D737" s="3">
        <f t="shared" ca="1" si="56"/>
        <v>124.59202485008791</v>
      </c>
      <c r="E737" s="3">
        <f t="shared" ca="1" si="59"/>
        <v>134.04209760189059</v>
      </c>
    </row>
    <row r="738" spans="1:5" x14ac:dyDescent="0.35">
      <c r="A738" s="3">
        <f t="shared" si="57"/>
        <v>726</v>
      </c>
      <c r="B738" s="3">
        <f t="shared" ca="1" si="58"/>
        <v>1.1738584190626959</v>
      </c>
      <c r="C738" s="3">
        <f t="shared" ca="1" si="55"/>
        <v>23688.587734429097</v>
      </c>
      <c r="D738" s="3">
        <f t="shared" ca="1" si="56"/>
        <v>788.5877344290966</v>
      </c>
      <c r="E738" s="3">
        <f t="shared" ca="1" si="59"/>
        <v>-529.95361197711804</v>
      </c>
    </row>
    <row r="739" spans="1:5" x14ac:dyDescent="0.35">
      <c r="A739" s="3">
        <f t="shared" si="57"/>
        <v>727</v>
      </c>
      <c r="B739" s="3">
        <f t="shared" ca="1" si="58"/>
        <v>-0.35284560321726061</v>
      </c>
      <c r="C739" s="3">
        <f t="shared" ca="1" si="55"/>
        <v>22612.585931025802</v>
      </c>
      <c r="D739" s="3">
        <f t="shared" ca="1" si="56"/>
        <v>0</v>
      </c>
      <c r="E739" s="3">
        <f t="shared" ca="1" si="59"/>
        <v>258.6341224519785</v>
      </c>
    </row>
    <row r="740" spans="1:5" x14ac:dyDescent="0.35">
      <c r="A740" s="3">
        <f t="shared" si="57"/>
        <v>728</v>
      </c>
      <c r="B740" s="3">
        <f t="shared" ca="1" si="58"/>
        <v>-9.269058365748194E-3</v>
      </c>
      <c r="C740" s="3">
        <f t="shared" ca="1" si="55"/>
        <v>22850.391362722727</v>
      </c>
      <c r="D740" s="3">
        <f t="shared" ca="1" si="56"/>
        <v>0</v>
      </c>
      <c r="E740" s="3">
        <f t="shared" ca="1" si="59"/>
        <v>258.6341224519785</v>
      </c>
    </row>
    <row r="741" spans="1:5" x14ac:dyDescent="0.35">
      <c r="A741" s="3">
        <f t="shared" si="57"/>
        <v>729</v>
      </c>
      <c r="B741" s="3">
        <f t="shared" ca="1" si="58"/>
        <v>0.24516943646772496</v>
      </c>
      <c r="C741" s="3">
        <f t="shared" ca="1" si="55"/>
        <v>23028.110510899452</v>
      </c>
      <c r="D741" s="3">
        <f t="shared" ca="1" si="56"/>
        <v>128.11051089945249</v>
      </c>
      <c r="E741" s="3">
        <f t="shared" ca="1" si="59"/>
        <v>130.52361155252601</v>
      </c>
    </row>
    <row r="742" spans="1:5" x14ac:dyDescent="0.35">
      <c r="A742" s="3">
        <f t="shared" si="57"/>
        <v>730</v>
      </c>
      <c r="B742" s="3">
        <f t="shared" ca="1" si="58"/>
        <v>-2.6674715166930429</v>
      </c>
      <c r="C742" s="3">
        <f t="shared" ca="1" si="55"/>
        <v>21073.754289102926</v>
      </c>
      <c r="D742" s="3">
        <f t="shared" ca="1" si="56"/>
        <v>0</v>
      </c>
      <c r="E742" s="3">
        <f t="shared" ca="1" si="59"/>
        <v>258.6341224519785</v>
      </c>
    </row>
    <row r="743" spans="1:5" x14ac:dyDescent="0.35">
      <c r="A743" s="3">
        <f t="shared" si="57"/>
        <v>731</v>
      </c>
      <c r="B743" s="3">
        <f t="shared" ca="1" si="58"/>
        <v>-1.0362469777948089</v>
      </c>
      <c r="C743" s="3">
        <f t="shared" ca="1" si="55"/>
        <v>22146.903715270906</v>
      </c>
      <c r="D743" s="3">
        <f t="shared" ca="1" si="56"/>
        <v>0</v>
      </c>
      <c r="E743" s="3">
        <f t="shared" ca="1" si="59"/>
        <v>258.6341224519785</v>
      </c>
    </row>
    <row r="744" spans="1:5" x14ac:dyDescent="0.35">
      <c r="A744" s="3">
        <f t="shared" si="57"/>
        <v>732</v>
      </c>
      <c r="B744" s="3">
        <f t="shared" ca="1" si="58"/>
        <v>-0.7677071711028709</v>
      </c>
      <c r="C744" s="3">
        <f t="shared" ca="1" si="55"/>
        <v>22328.736760742642</v>
      </c>
      <c r="D744" s="3">
        <f t="shared" ca="1" si="56"/>
        <v>0</v>
      </c>
      <c r="E744" s="3">
        <f t="shared" ca="1" si="59"/>
        <v>258.6341224519785</v>
      </c>
    </row>
    <row r="745" spans="1:5" x14ac:dyDescent="0.35">
      <c r="A745" s="3">
        <f t="shared" si="57"/>
        <v>733</v>
      </c>
      <c r="B745" s="3">
        <f t="shared" ca="1" si="58"/>
        <v>-0.31129033780183935</v>
      </c>
      <c r="C745" s="3">
        <f t="shared" ca="1" si="55"/>
        <v>22641.216199840823</v>
      </c>
      <c r="D745" s="3">
        <f t="shared" ca="1" si="56"/>
        <v>0</v>
      </c>
      <c r="E745" s="3">
        <f t="shared" ca="1" si="59"/>
        <v>258.6341224519785</v>
      </c>
    </row>
    <row r="746" spans="1:5" x14ac:dyDescent="0.35">
      <c r="A746" s="3">
        <f t="shared" si="57"/>
        <v>734</v>
      </c>
      <c r="B746" s="3">
        <f t="shared" ca="1" si="58"/>
        <v>1.4688758578480492</v>
      </c>
      <c r="C746" s="3">
        <f t="shared" ca="1" si="55"/>
        <v>23902.341266622781</v>
      </c>
      <c r="D746" s="3">
        <f t="shared" ca="1" si="56"/>
        <v>1002.3412666227814</v>
      </c>
      <c r="E746" s="3">
        <f t="shared" ca="1" si="59"/>
        <v>-743.70714417080285</v>
      </c>
    </row>
    <row r="747" spans="1:5" x14ac:dyDescent="0.35">
      <c r="A747" s="3">
        <f t="shared" si="57"/>
        <v>735</v>
      </c>
      <c r="B747" s="3">
        <f t="shared" ca="1" si="58"/>
        <v>1.7954164001580923</v>
      </c>
      <c r="C747" s="3">
        <f t="shared" ca="1" si="55"/>
        <v>24141.184395495809</v>
      </c>
      <c r="D747" s="3">
        <f t="shared" ca="1" si="56"/>
        <v>1241.1843954958094</v>
      </c>
      <c r="E747" s="3">
        <f t="shared" ca="1" si="59"/>
        <v>-982.55027304383088</v>
      </c>
    </row>
    <row r="748" spans="1:5" x14ac:dyDescent="0.35">
      <c r="A748" s="3">
        <f t="shared" si="57"/>
        <v>736</v>
      </c>
      <c r="B748" s="3">
        <f t="shared" ca="1" si="58"/>
        <v>-1.3600328970219375</v>
      </c>
      <c r="C748" s="3">
        <f t="shared" ca="1" si="55"/>
        <v>21929.630481585311</v>
      </c>
      <c r="D748" s="3">
        <f t="shared" ca="1" si="56"/>
        <v>0</v>
      </c>
      <c r="E748" s="3">
        <f t="shared" ca="1" si="59"/>
        <v>258.6341224519785</v>
      </c>
    </row>
    <row r="749" spans="1:5" x14ac:dyDescent="0.35">
      <c r="A749" s="3">
        <f t="shared" si="57"/>
        <v>737</v>
      </c>
      <c r="B749" s="3">
        <f t="shared" ca="1" si="58"/>
        <v>0.63581887189443487</v>
      </c>
      <c r="C749" s="3">
        <f t="shared" ca="1" si="55"/>
        <v>23303.663648599508</v>
      </c>
      <c r="D749" s="3">
        <f t="shared" ca="1" si="56"/>
        <v>403.66364859950772</v>
      </c>
      <c r="E749" s="3">
        <f t="shared" ca="1" si="59"/>
        <v>-145.02952614752922</v>
      </c>
    </row>
    <row r="750" spans="1:5" x14ac:dyDescent="0.35">
      <c r="A750" s="3">
        <f t="shared" si="57"/>
        <v>738</v>
      </c>
      <c r="B750" s="3">
        <f t="shared" ca="1" si="58"/>
        <v>-3.2439591701151037E-2</v>
      </c>
      <c r="C750" s="3">
        <f t="shared" ca="1" si="55"/>
        <v>22834.275601456786</v>
      </c>
      <c r="D750" s="3">
        <f t="shared" ca="1" si="56"/>
        <v>0</v>
      </c>
      <c r="E750" s="3">
        <f t="shared" ca="1" si="59"/>
        <v>258.6341224519785</v>
      </c>
    </row>
    <row r="751" spans="1:5" x14ac:dyDescent="0.35">
      <c r="A751" s="3">
        <f t="shared" si="57"/>
        <v>739</v>
      </c>
      <c r="B751" s="3">
        <f t="shared" ca="1" si="58"/>
        <v>0.28197502259585877</v>
      </c>
      <c r="C751" s="3">
        <f t="shared" ca="1" si="55"/>
        <v>23053.932504391192</v>
      </c>
      <c r="D751" s="3">
        <f t="shared" ca="1" si="56"/>
        <v>153.9325043911922</v>
      </c>
      <c r="E751" s="3">
        <f t="shared" ca="1" si="59"/>
        <v>104.7016180607863</v>
      </c>
    </row>
    <row r="752" spans="1:5" x14ac:dyDescent="0.35">
      <c r="A752" s="3">
        <f t="shared" si="57"/>
        <v>740</v>
      </c>
      <c r="B752" s="3">
        <f t="shared" ca="1" si="58"/>
        <v>0.83175805060569019</v>
      </c>
      <c r="C752" s="3">
        <f t="shared" ca="1" si="55"/>
        <v>23443.112844178635</v>
      </c>
      <c r="D752" s="3">
        <f t="shared" ca="1" si="56"/>
        <v>543.11284417863499</v>
      </c>
      <c r="E752" s="3">
        <f t="shared" ca="1" si="59"/>
        <v>-284.47872172665649</v>
      </c>
    </row>
    <row r="753" spans="1:5" x14ac:dyDescent="0.35">
      <c r="A753" s="3">
        <f t="shared" si="57"/>
        <v>741</v>
      </c>
      <c r="B753" s="3">
        <f t="shared" ca="1" si="58"/>
        <v>0.3942942375392271</v>
      </c>
      <c r="C753" s="3">
        <f t="shared" ca="1" si="55"/>
        <v>23132.912350098817</v>
      </c>
      <c r="D753" s="3">
        <f t="shared" ca="1" si="56"/>
        <v>232.91235009881711</v>
      </c>
      <c r="E753" s="3">
        <f t="shared" ca="1" si="59"/>
        <v>25.721772353161384</v>
      </c>
    </row>
    <row r="754" spans="1:5" x14ac:dyDescent="0.35">
      <c r="A754" s="3">
        <f t="shared" si="57"/>
        <v>742</v>
      </c>
      <c r="B754" s="3">
        <f t="shared" ca="1" si="58"/>
        <v>1.0291957061307599</v>
      </c>
      <c r="C754" s="3">
        <f t="shared" ca="1" si="55"/>
        <v>23584.472574448147</v>
      </c>
      <c r="D754" s="3">
        <f t="shared" ca="1" si="56"/>
        <v>684.4725744481475</v>
      </c>
      <c r="E754" s="3">
        <f t="shared" ca="1" si="59"/>
        <v>-425.838451996169</v>
      </c>
    </row>
    <row r="755" spans="1:5" x14ac:dyDescent="0.35">
      <c r="A755" s="3">
        <f t="shared" si="57"/>
        <v>743</v>
      </c>
      <c r="B755" s="3">
        <f t="shared" ca="1" si="58"/>
        <v>-0.60676502557601564</v>
      </c>
      <c r="C755" s="3">
        <f t="shared" ca="1" si="55"/>
        <v>22438.428231438396</v>
      </c>
      <c r="D755" s="3">
        <f t="shared" ca="1" si="56"/>
        <v>0</v>
      </c>
      <c r="E755" s="3">
        <f t="shared" ca="1" si="59"/>
        <v>258.6341224519785</v>
      </c>
    </row>
    <row r="756" spans="1:5" x14ac:dyDescent="0.35">
      <c r="A756" s="3">
        <f t="shared" si="57"/>
        <v>744</v>
      </c>
      <c r="B756" s="3">
        <f t="shared" ca="1" si="58"/>
        <v>2.4255557555837139</v>
      </c>
      <c r="C756" s="3">
        <f t="shared" ca="1" si="55"/>
        <v>24608.857749051665</v>
      </c>
      <c r="D756" s="3">
        <f t="shared" ca="1" si="56"/>
        <v>1708.8577490516655</v>
      </c>
      <c r="E756" s="3">
        <f t="shared" ca="1" si="59"/>
        <v>-1450.2236265996869</v>
      </c>
    </row>
    <row r="757" spans="1:5" x14ac:dyDescent="0.35">
      <c r="A757" s="3">
        <f t="shared" si="57"/>
        <v>745</v>
      </c>
      <c r="B757" s="3">
        <f t="shared" ca="1" si="58"/>
        <v>0.52767243582644108</v>
      </c>
      <c r="C757" s="3">
        <f t="shared" ca="1" si="55"/>
        <v>23227.051807474552</v>
      </c>
      <c r="D757" s="3">
        <f t="shared" ca="1" si="56"/>
        <v>327.05180747455233</v>
      </c>
      <c r="E757" s="3">
        <f t="shared" ca="1" si="59"/>
        <v>-68.417685022573835</v>
      </c>
    </row>
    <row r="758" spans="1:5" x14ac:dyDescent="0.35">
      <c r="A758" s="3">
        <f t="shared" si="57"/>
        <v>746</v>
      </c>
      <c r="B758" s="3">
        <f t="shared" ca="1" si="58"/>
        <v>0.16548033822973157</v>
      </c>
      <c r="C758" s="3">
        <f t="shared" ca="1" si="55"/>
        <v>22972.301442914264</v>
      </c>
      <c r="D758" s="3">
        <f t="shared" ca="1" si="56"/>
        <v>72.301442914264044</v>
      </c>
      <c r="E758" s="3">
        <f t="shared" ca="1" si="59"/>
        <v>186.33267953771445</v>
      </c>
    </row>
    <row r="759" spans="1:5" x14ac:dyDescent="0.35">
      <c r="A759" s="3">
        <f t="shared" si="57"/>
        <v>747</v>
      </c>
      <c r="B759" s="3">
        <f t="shared" ca="1" si="58"/>
        <v>1.2427836365247913</v>
      </c>
      <c r="C759" s="3">
        <f t="shared" ca="1" si="55"/>
        <v>23738.355422784367</v>
      </c>
      <c r="D759" s="3">
        <f t="shared" ca="1" si="56"/>
        <v>838.35542278436697</v>
      </c>
      <c r="E759" s="3">
        <f t="shared" ca="1" si="59"/>
        <v>-579.72130033238841</v>
      </c>
    </row>
    <row r="760" spans="1:5" x14ac:dyDescent="0.35">
      <c r="A760" s="3">
        <f t="shared" si="57"/>
        <v>748</v>
      </c>
      <c r="B760" s="3">
        <f t="shared" ca="1" si="58"/>
        <v>-8.3748714698867036E-2</v>
      </c>
      <c r="C760" s="3">
        <f t="shared" ca="1" si="55"/>
        <v>22798.62909552288</v>
      </c>
      <c r="D760" s="3">
        <f t="shared" ca="1" si="56"/>
        <v>0</v>
      </c>
      <c r="E760" s="3">
        <f t="shared" ca="1" si="59"/>
        <v>258.6341224519785</v>
      </c>
    </row>
    <row r="761" spans="1:5" x14ac:dyDescent="0.35">
      <c r="A761" s="3">
        <f t="shared" si="57"/>
        <v>749</v>
      </c>
      <c r="B761" s="3">
        <f t="shared" ca="1" si="58"/>
        <v>0.3440262530545008</v>
      </c>
      <c r="C761" s="3">
        <f t="shared" ca="1" si="55"/>
        <v>23097.531863339344</v>
      </c>
      <c r="D761" s="3">
        <f t="shared" ca="1" si="56"/>
        <v>197.53186333934354</v>
      </c>
      <c r="E761" s="3">
        <f t="shared" ca="1" si="59"/>
        <v>61.102259112634954</v>
      </c>
    </row>
    <row r="762" spans="1:5" x14ac:dyDescent="0.35">
      <c r="A762" s="3">
        <f t="shared" si="57"/>
        <v>750</v>
      </c>
      <c r="B762" s="3">
        <f t="shared" ca="1" si="58"/>
        <v>0.19731778679246187</v>
      </c>
      <c r="C762" s="3">
        <f t="shared" ca="1" si="55"/>
        <v>22994.582081406505</v>
      </c>
      <c r="D762" s="3">
        <f t="shared" ca="1" si="56"/>
        <v>94.582081406504585</v>
      </c>
      <c r="E762" s="3">
        <f t="shared" ca="1" si="59"/>
        <v>164.05204104547391</v>
      </c>
    </row>
    <row r="763" spans="1:5" x14ac:dyDescent="0.35">
      <c r="A763" s="3">
        <f t="shared" si="57"/>
        <v>751</v>
      </c>
      <c r="B763" s="3">
        <f t="shared" ca="1" si="58"/>
        <v>-1.5559387938493019</v>
      </c>
      <c r="C763" s="3">
        <f t="shared" ca="1" si="55"/>
        <v>21799.206187687952</v>
      </c>
      <c r="D763" s="3">
        <f t="shared" ca="1" si="56"/>
        <v>0</v>
      </c>
      <c r="E763" s="3">
        <f t="shared" ca="1" si="59"/>
        <v>258.6341224519785</v>
      </c>
    </row>
    <row r="764" spans="1:5" x14ac:dyDescent="0.35">
      <c r="A764" s="3">
        <f t="shared" si="57"/>
        <v>752</v>
      </c>
      <c r="B764" s="3">
        <f t="shared" ca="1" si="58"/>
        <v>-1.0465126507977396</v>
      </c>
      <c r="C764" s="3">
        <f t="shared" ca="1" si="55"/>
        <v>22139.982108622531</v>
      </c>
      <c r="D764" s="3">
        <f t="shared" ca="1" si="56"/>
        <v>0</v>
      </c>
      <c r="E764" s="3">
        <f t="shared" ca="1" si="59"/>
        <v>258.6341224519785</v>
      </c>
    </row>
    <row r="765" spans="1:5" x14ac:dyDescent="0.35">
      <c r="A765" s="3">
        <f t="shared" si="57"/>
        <v>753</v>
      </c>
      <c r="B765" s="3">
        <f t="shared" ca="1" si="58"/>
        <v>-0.34834748366165719</v>
      </c>
      <c r="C765" s="3">
        <f t="shared" ca="1" si="55"/>
        <v>22615.683245567026</v>
      </c>
      <c r="D765" s="3">
        <f t="shared" ca="1" si="56"/>
        <v>0</v>
      </c>
      <c r="E765" s="3">
        <f t="shared" ca="1" si="59"/>
        <v>258.6341224519785</v>
      </c>
    </row>
    <row r="766" spans="1:5" x14ac:dyDescent="0.35">
      <c r="A766" s="3">
        <f t="shared" si="57"/>
        <v>754</v>
      </c>
      <c r="B766" s="3">
        <f t="shared" ca="1" si="58"/>
        <v>1.0074261877554407</v>
      </c>
      <c r="C766" s="3">
        <f t="shared" ca="1" si="55"/>
        <v>23568.844502431981</v>
      </c>
      <c r="D766" s="3">
        <f t="shared" ca="1" si="56"/>
        <v>668.8445024319808</v>
      </c>
      <c r="E766" s="3">
        <f t="shared" ca="1" si="59"/>
        <v>-410.2103799800023</v>
      </c>
    </row>
    <row r="767" spans="1:5" x14ac:dyDescent="0.35">
      <c r="A767" s="3">
        <f t="shared" si="57"/>
        <v>755</v>
      </c>
      <c r="B767" s="3">
        <f t="shared" ca="1" si="58"/>
        <v>1.670420940935968</v>
      </c>
      <c r="C767" s="3">
        <f t="shared" ca="1" si="55"/>
        <v>24049.477718912458</v>
      </c>
      <c r="D767" s="3">
        <f t="shared" ca="1" si="56"/>
        <v>1149.4777189124579</v>
      </c>
      <c r="E767" s="3">
        <f t="shared" ca="1" si="59"/>
        <v>-890.84359646047938</v>
      </c>
    </row>
    <row r="768" spans="1:5" x14ac:dyDescent="0.35">
      <c r="A768" s="3">
        <f t="shared" si="57"/>
        <v>756</v>
      </c>
      <c r="B768" s="3">
        <f t="shared" ca="1" si="58"/>
        <v>0.13722903923651306</v>
      </c>
      <c r="C768" s="3">
        <f t="shared" ca="1" si="55"/>
        <v>22952.548559941923</v>
      </c>
      <c r="D768" s="3">
        <f t="shared" ca="1" si="56"/>
        <v>52.548559941922576</v>
      </c>
      <c r="E768" s="3">
        <f t="shared" ca="1" si="59"/>
        <v>206.08556251005592</v>
      </c>
    </row>
    <row r="769" spans="1:5" x14ac:dyDescent="0.35">
      <c r="A769" s="3">
        <f t="shared" si="57"/>
        <v>757</v>
      </c>
      <c r="B769" s="3">
        <f t="shared" ca="1" si="58"/>
        <v>-0.40098794049231584</v>
      </c>
      <c r="C769" s="3">
        <f t="shared" ca="1" si="55"/>
        <v>22579.462640685051</v>
      </c>
      <c r="D769" s="3">
        <f t="shared" ca="1" si="56"/>
        <v>0</v>
      </c>
      <c r="E769" s="3">
        <f t="shared" ca="1" si="59"/>
        <v>258.6341224519785</v>
      </c>
    </row>
    <row r="770" spans="1:5" x14ac:dyDescent="0.35">
      <c r="A770" s="3">
        <f t="shared" si="57"/>
        <v>758</v>
      </c>
      <c r="B770" s="3">
        <f t="shared" ca="1" si="58"/>
        <v>1.0727610665932368</v>
      </c>
      <c r="C770" s="3">
        <f t="shared" ca="1" si="55"/>
        <v>23615.77874224378</v>
      </c>
      <c r="D770" s="3">
        <f t="shared" ca="1" si="56"/>
        <v>715.77874224377956</v>
      </c>
      <c r="E770" s="3">
        <f t="shared" ca="1" si="59"/>
        <v>-457.14461979180106</v>
      </c>
    </row>
    <row r="771" spans="1:5" x14ac:dyDescent="0.35">
      <c r="A771" s="3">
        <f t="shared" si="57"/>
        <v>759</v>
      </c>
      <c r="B771" s="3">
        <f t="shared" ca="1" si="58"/>
        <v>4.6807699656857604E-2</v>
      </c>
      <c r="C771" s="3">
        <f t="shared" ca="1" si="55"/>
        <v>22889.441423518529</v>
      </c>
      <c r="D771" s="3">
        <f t="shared" ca="1" si="56"/>
        <v>0</v>
      </c>
      <c r="E771" s="3">
        <f t="shared" ca="1" si="59"/>
        <v>258.6341224519785</v>
      </c>
    </row>
    <row r="772" spans="1:5" x14ac:dyDescent="0.35">
      <c r="A772" s="3">
        <f t="shared" si="57"/>
        <v>760</v>
      </c>
      <c r="B772" s="3">
        <f t="shared" ca="1" si="58"/>
        <v>-0.82547524724414356</v>
      </c>
      <c r="C772" s="3">
        <f t="shared" ca="1" si="55"/>
        <v>22289.495360077577</v>
      </c>
      <c r="D772" s="3">
        <f t="shared" ca="1" si="56"/>
        <v>0</v>
      </c>
      <c r="E772" s="3">
        <f t="shared" ca="1" si="59"/>
        <v>258.6341224519785</v>
      </c>
    </row>
    <row r="773" spans="1:5" x14ac:dyDescent="0.35">
      <c r="A773" s="3">
        <f t="shared" si="57"/>
        <v>761</v>
      </c>
      <c r="B773" s="3">
        <f t="shared" ca="1" si="58"/>
        <v>-3.1654957339536822</v>
      </c>
      <c r="C773" s="3">
        <f t="shared" ca="1" si="55"/>
        <v>20756.594605691917</v>
      </c>
      <c r="D773" s="3">
        <f t="shared" ca="1" si="56"/>
        <v>0</v>
      </c>
      <c r="E773" s="3">
        <f t="shared" ca="1" si="59"/>
        <v>258.6341224519785</v>
      </c>
    </row>
    <row r="774" spans="1:5" x14ac:dyDescent="0.35">
      <c r="A774" s="3">
        <f t="shared" si="57"/>
        <v>762</v>
      </c>
      <c r="B774" s="3">
        <f t="shared" ca="1" si="58"/>
        <v>-1.3394043666960627</v>
      </c>
      <c r="C774" s="3">
        <f t="shared" ca="1" si="55"/>
        <v>21943.409248341195</v>
      </c>
      <c r="D774" s="3">
        <f t="shared" ca="1" si="56"/>
        <v>0</v>
      </c>
      <c r="E774" s="3">
        <f t="shared" ca="1" si="59"/>
        <v>258.6341224519785</v>
      </c>
    </row>
    <row r="775" spans="1:5" x14ac:dyDescent="0.35">
      <c r="A775" s="3">
        <f t="shared" si="57"/>
        <v>763</v>
      </c>
      <c r="B775" s="3">
        <f t="shared" ca="1" si="58"/>
        <v>-0.21956553041909907</v>
      </c>
      <c r="C775" s="3">
        <f t="shared" ca="1" si="55"/>
        <v>22704.540080998308</v>
      </c>
      <c r="D775" s="3">
        <f t="shared" ca="1" si="56"/>
        <v>0</v>
      </c>
      <c r="E775" s="3">
        <f t="shared" ca="1" si="59"/>
        <v>258.6341224519785</v>
      </c>
    </row>
    <row r="776" spans="1:5" x14ac:dyDescent="0.35">
      <c r="A776" s="3">
        <f t="shared" si="57"/>
        <v>764</v>
      </c>
      <c r="B776" s="3">
        <f t="shared" ca="1" si="58"/>
        <v>1.1082961869237049</v>
      </c>
      <c r="C776" s="3">
        <f t="shared" ca="1" si="55"/>
        <v>23641.345130739337</v>
      </c>
      <c r="D776" s="3">
        <f t="shared" ca="1" si="56"/>
        <v>741.34513073933704</v>
      </c>
      <c r="E776" s="3">
        <f t="shared" ca="1" si="59"/>
        <v>-482.71100828735854</v>
      </c>
    </row>
    <row r="777" spans="1:5" x14ac:dyDescent="0.35">
      <c r="A777" s="3">
        <f t="shared" si="57"/>
        <v>765</v>
      </c>
      <c r="B777" s="3">
        <f t="shared" ca="1" si="58"/>
        <v>-0.35798417566390195</v>
      </c>
      <c r="C777" s="3">
        <f t="shared" ca="1" si="55"/>
        <v>22609.048132604195</v>
      </c>
      <c r="D777" s="3">
        <f t="shared" ca="1" si="56"/>
        <v>0</v>
      </c>
      <c r="E777" s="3">
        <f t="shared" ca="1" si="59"/>
        <v>258.6341224519785</v>
      </c>
    </row>
    <row r="778" spans="1:5" x14ac:dyDescent="0.35">
      <c r="A778" s="3">
        <f t="shared" si="57"/>
        <v>766</v>
      </c>
      <c r="B778" s="3">
        <f t="shared" ca="1" si="58"/>
        <v>-1.5741402135092923</v>
      </c>
      <c r="C778" s="3">
        <f t="shared" ca="1" si="55"/>
        <v>21787.128050828149</v>
      </c>
      <c r="D778" s="3">
        <f t="shared" ca="1" si="56"/>
        <v>0</v>
      </c>
      <c r="E778" s="3">
        <f t="shared" ca="1" si="59"/>
        <v>258.6341224519785</v>
      </c>
    </row>
    <row r="779" spans="1:5" x14ac:dyDescent="0.35">
      <c r="A779" s="3">
        <f t="shared" si="57"/>
        <v>767</v>
      </c>
      <c r="B779" s="3">
        <f t="shared" ca="1" si="58"/>
        <v>-1.0766134153937923</v>
      </c>
      <c r="C779" s="3">
        <f t="shared" ca="1" si="55"/>
        <v>22119.699204908393</v>
      </c>
      <c r="D779" s="3">
        <f t="shared" ca="1" si="56"/>
        <v>0</v>
      </c>
      <c r="E779" s="3">
        <f t="shared" ca="1" si="59"/>
        <v>258.6341224519785</v>
      </c>
    </row>
    <row r="780" spans="1:5" x14ac:dyDescent="0.35">
      <c r="A780" s="3">
        <f t="shared" si="57"/>
        <v>768</v>
      </c>
      <c r="B780" s="3">
        <f t="shared" ca="1" si="58"/>
        <v>0.11483349225473496</v>
      </c>
      <c r="C780" s="3">
        <f t="shared" ca="1" si="55"/>
        <v>22936.902000132595</v>
      </c>
      <c r="D780" s="3">
        <f t="shared" ca="1" si="56"/>
        <v>36.902000132595276</v>
      </c>
      <c r="E780" s="3">
        <f t="shared" ca="1" si="59"/>
        <v>221.73212231938322</v>
      </c>
    </row>
    <row r="781" spans="1:5" x14ac:dyDescent="0.35">
      <c r="A781" s="3">
        <f t="shared" si="57"/>
        <v>769</v>
      </c>
      <c r="B781" s="3">
        <f t="shared" ca="1" si="58"/>
        <v>-1.8810784561684428</v>
      </c>
      <c r="C781" s="3">
        <f t="shared" ca="1" si="55"/>
        <v>21584.454321948357</v>
      </c>
      <c r="D781" s="3">
        <f t="shared" ca="1" si="56"/>
        <v>0</v>
      </c>
      <c r="E781" s="3">
        <f t="shared" ca="1" si="59"/>
        <v>258.6341224519785</v>
      </c>
    </row>
    <row r="782" spans="1:5" x14ac:dyDescent="0.35">
      <c r="A782" s="3">
        <f t="shared" si="57"/>
        <v>770</v>
      </c>
      <c r="B782" s="3">
        <f t="shared" ca="1" si="58"/>
        <v>-0.71424693115612936</v>
      </c>
      <c r="C782" s="3">
        <f t="shared" ref="C782:C845" ca="1" si="60">B$1*EXP(B$9*B$5 + $B$10*B782)</f>
        <v>22365.113429569108</v>
      </c>
      <c r="D782" s="3">
        <f t="shared" ref="D782:D845" ca="1" si="61">MAX(C782 - B$2, 0)</f>
        <v>0</v>
      </c>
      <c r="E782" s="3">
        <f t="shared" ca="1" si="59"/>
        <v>258.6341224519785</v>
      </c>
    </row>
    <row r="783" spans="1:5" x14ac:dyDescent="0.35">
      <c r="A783" s="3">
        <f t="shared" ref="A783:A846" si="62">A782+1</f>
        <v>771</v>
      </c>
      <c r="B783" s="3">
        <f t="shared" ref="B783:B846" ca="1" si="63">_xlfn.NORM.S.INV(RAND())</f>
        <v>-0.42965541792960299</v>
      </c>
      <c r="C783" s="3">
        <f t="shared" ca="1" si="60"/>
        <v>22559.761657835046</v>
      </c>
      <c r="D783" s="3">
        <f t="shared" ca="1" si="61"/>
        <v>0</v>
      </c>
      <c r="E783" s="3">
        <f t="shared" ref="E783:E846" ca="1" si="64">$D$5014-D783</f>
        <v>258.6341224519785</v>
      </c>
    </row>
    <row r="784" spans="1:5" x14ac:dyDescent="0.35">
      <c r="A784" s="3">
        <f t="shared" si="62"/>
        <v>772</v>
      </c>
      <c r="B784" s="3">
        <f t="shared" ca="1" si="63"/>
        <v>1.1234740172865563</v>
      </c>
      <c r="C784" s="3">
        <f t="shared" ca="1" si="60"/>
        <v>23652.273530714043</v>
      </c>
      <c r="D784" s="3">
        <f t="shared" ca="1" si="61"/>
        <v>752.27353071404286</v>
      </c>
      <c r="E784" s="3">
        <f t="shared" ca="1" si="64"/>
        <v>-493.63940826206436</v>
      </c>
    </row>
    <row r="785" spans="1:5" x14ac:dyDescent="0.35">
      <c r="A785" s="3">
        <f t="shared" si="62"/>
        <v>773</v>
      </c>
      <c r="B785" s="3">
        <f t="shared" ca="1" si="63"/>
        <v>0.97453948216088826</v>
      </c>
      <c r="C785" s="3">
        <f t="shared" ca="1" si="60"/>
        <v>23545.255173832862</v>
      </c>
      <c r="D785" s="3">
        <f t="shared" ca="1" si="61"/>
        <v>645.25517383286206</v>
      </c>
      <c r="E785" s="3">
        <f t="shared" ca="1" si="64"/>
        <v>-386.62105138088356</v>
      </c>
    </row>
    <row r="786" spans="1:5" x14ac:dyDescent="0.35">
      <c r="A786" s="3">
        <f t="shared" si="62"/>
        <v>774</v>
      </c>
      <c r="B786" s="3">
        <f t="shared" ca="1" si="63"/>
        <v>-5.448448858526754E-2</v>
      </c>
      <c r="C786" s="3">
        <f t="shared" ca="1" si="60"/>
        <v>22818.953303471273</v>
      </c>
      <c r="D786" s="3">
        <f t="shared" ca="1" si="61"/>
        <v>0</v>
      </c>
      <c r="E786" s="3">
        <f t="shared" ca="1" si="64"/>
        <v>258.6341224519785</v>
      </c>
    </row>
    <row r="787" spans="1:5" x14ac:dyDescent="0.35">
      <c r="A787" s="3">
        <f t="shared" si="62"/>
        <v>775</v>
      </c>
      <c r="B787" s="3">
        <f t="shared" ca="1" si="63"/>
        <v>1.6028257369459984</v>
      </c>
      <c r="C787" s="3">
        <f t="shared" ca="1" si="60"/>
        <v>24000.029686079393</v>
      </c>
      <c r="D787" s="3">
        <f t="shared" ca="1" si="61"/>
        <v>1100.0296860793933</v>
      </c>
      <c r="E787" s="3">
        <f t="shared" ca="1" si="64"/>
        <v>-841.39556362741473</v>
      </c>
    </row>
    <row r="788" spans="1:5" x14ac:dyDescent="0.35">
      <c r="A788" s="3">
        <f t="shared" si="62"/>
        <v>776</v>
      </c>
      <c r="B788" s="3">
        <f t="shared" ca="1" si="63"/>
        <v>-1.3300683778485389</v>
      </c>
      <c r="C788" s="3">
        <f t="shared" ca="1" si="60"/>
        <v>21949.6480402858</v>
      </c>
      <c r="D788" s="3">
        <f t="shared" ca="1" si="61"/>
        <v>0</v>
      </c>
      <c r="E788" s="3">
        <f t="shared" ca="1" si="64"/>
        <v>258.6341224519785</v>
      </c>
    </row>
    <row r="789" spans="1:5" x14ac:dyDescent="0.35">
      <c r="A789" s="3">
        <f t="shared" si="62"/>
        <v>777</v>
      </c>
      <c r="B789" s="3">
        <f t="shared" ca="1" si="63"/>
        <v>-0.2296147357178267</v>
      </c>
      <c r="C789" s="3">
        <f t="shared" ca="1" si="60"/>
        <v>22697.59380028868</v>
      </c>
      <c r="D789" s="3">
        <f t="shared" ca="1" si="61"/>
        <v>0</v>
      </c>
      <c r="E789" s="3">
        <f t="shared" ca="1" si="64"/>
        <v>258.6341224519785</v>
      </c>
    </row>
    <row r="790" spans="1:5" x14ac:dyDescent="0.35">
      <c r="A790" s="3">
        <f t="shared" si="62"/>
        <v>778</v>
      </c>
      <c r="B790" s="3">
        <f t="shared" ca="1" si="63"/>
        <v>1.3233548142381666</v>
      </c>
      <c r="C790" s="3">
        <f t="shared" ca="1" si="60"/>
        <v>23796.664682193667</v>
      </c>
      <c r="D790" s="3">
        <f t="shared" ca="1" si="61"/>
        <v>896.66468219366652</v>
      </c>
      <c r="E790" s="3">
        <f t="shared" ca="1" si="64"/>
        <v>-638.03055974168797</v>
      </c>
    </row>
    <row r="791" spans="1:5" x14ac:dyDescent="0.35">
      <c r="A791" s="3">
        <f t="shared" si="62"/>
        <v>779</v>
      </c>
      <c r="B791" s="3">
        <f t="shared" ca="1" si="63"/>
        <v>0.43860885094639868</v>
      </c>
      <c r="C791" s="3">
        <f t="shared" ca="1" si="60"/>
        <v>23164.147576690571</v>
      </c>
      <c r="D791" s="3">
        <f t="shared" ca="1" si="61"/>
        <v>264.14757669057144</v>
      </c>
      <c r="E791" s="3">
        <f t="shared" ca="1" si="64"/>
        <v>-5.5134542385929421</v>
      </c>
    </row>
    <row r="792" spans="1:5" x14ac:dyDescent="0.35">
      <c r="A792" s="3">
        <f t="shared" si="62"/>
        <v>780</v>
      </c>
      <c r="B792" s="3">
        <f t="shared" ca="1" si="63"/>
        <v>-0.66160137735075708</v>
      </c>
      <c r="C792" s="3">
        <f t="shared" ca="1" si="60"/>
        <v>22400.99366503827</v>
      </c>
      <c r="D792" s="3">
        <f t="shared" ca="1" si="61"/>
        <v>0</v>
      </c>
      <c r="E792" s="3">
        <f t="shared" ca="1" si="64"/>
        <v>258.6341224519785</v>
      </c>
    </row>
    <row r="793" spans="1:5" x14ac:dyDescent="0.35">
      <c r="A793" s="3">
        <f t="shared" si="62"/>
        <v>781</v>
      </c>
      <c r="B793" s="3">
        <f t="shared" ca="1" si="63"/>
        <v>0.26475520486026682</v>
      </c>
      <c r="C793" s="3">
        <f t="shared" ca="1" si="60"/>
        <v>23041.847854815147</v>
      </c>
      <c r="D793" s="3">
        <f t="shared" ca="1" si="61"/>
        <v>141.847854815147</v>
      </c>
      <c r="E793" s="3">
        <f t="shared" ca="1" si="64"/>
        <v>116.7862676368315</v>
      </c>
    </row>
    <row r="794" spans="1:5" x14ac:dyDescent="0.35">
      <c r="A794" s="3">
        <f t="shared" si="62"/>
        <v>782</v>
      </c>
      <c r="B794" s="3">
        <f t="shared" ca="1" si="63"/>
        <v>1.8551666705061129</v>
      </c>
      <c r="C794" s="3">
        <f t="shared" ca="1" si="60"/>
        <v>24185.145431438166</v>
      </c>
      <c r="D794" s="3">
        <f t="shared" ca="1" si="61"/>
        <v>1285.1454314381663</v>
      </c>
      <c r="E794" s="3">
        <f t="shared" ca="1" si="64"/>
        <v>-1026.5113089861877</v>
      </c>
    </row>
    <row r="795" spans="1:5" x14ac:dyDescent="0.35">
      <c r="A795" s="3">
        <f t="shared" si="62"/>
        <v>783</v>
      </c>
      <c r="B795" s="3">
        <f t="shared" ca="1" si="63"/>
        <v>-0.48820876172373245</v>
      </c>
      <c r="C795" s="3">
        <f t="shared" ca="1" si="60"/>
        <v>22519.575779960483</v>
      </c>
      <c r="D795" s="3">
        <f t="shared" ca="1" si="61"/>
        <v>0</v>
      </c>
      <c r="E795" s="3">
        <f t="shared" ca="1" si="64"/>
        <v>258.6341224519785</v>
      </c>
    </row>
    <row r="796" spans="1:5" x14ac:dyDescent="0.35">
      <c r="A796" s="3">
        <f t="shared" si="62"/>
        <v>784</v>
      </c>
      <c r="B796" s="3">
        <f t="shared" ca="1" si="63"/>
        <v>-1.3863790385149255</v>
      </c>
      <c r="C796" s="3">
        <f t="shared" ca="1" si="60"/>
        <v>21912.045233824378</v>
      </c>
      <c r="D796" s="3">
        <f t="shared" ca="1" si="61"/>
        <v>0</v>
      </c>
      <c r="E796" s="3">
        <f t="shared" ca="1" si="64"/>
        <v>258.6341224519785</v>
      </c>
    </row>
    <row r="797" spans="1:5" x14ac:dyDescent="0.35">
      <c r="A797" s="3">
        <f t="shared" si="62"/>
        <v>785</v>
      </c>
      <c r="B797" s="3">
        <f t="shared" ca="1" si="63"/>
        <v>-0.88817091809974669</v>
      </c>
      <c r="C797" s="3">
        <f t="shared" ca="1" si="60"/>
        <v>22246.984718329622</v>
      </c>
      <c r="D797" s="3">
        <f t="shared" ca="1" si="61"/>
        <v>0</v>
      </c>
      <c r="E797" s="3">
        <f t="shared" ca="1" si="64"/>
        <v>258.6341224519785</v>
      </c>
    </row>
    <row r="798" spans="1:5" x14ac:dyDescent="0.35">
      <c r="A798" s="3">
        <f t="shared" si="62"/>
        <v>786</v>
      </c>
      <c r="B798" s="3">
        <f t="shared" ca="1" si="63"/>
        <v>-0.8292798679880018</v>
      </c>
      <c r="C798" s="3">
        <f t="shared" ca="1" si="60"/>
        <v>22286.913332972119</v>
      </c>
      <c r="D798" s="3">
        <f t="shared" ca="1" si="61"/>
        <v>0</v>
      </c>
      <c r="E798" s="3">
        <f t="shared" ca="1" si="64"/>
        <v>258.6341224519785</v>
      </c>
    </row>
    <row r="799" spans="1:5" x14ac:dyDescent="0.35">
      <c r="A799" s="3">
        <f t="shared" si="62"/>
        <v>787</v>
      </c>
      <c r="B799" s="3">
        <f t="shared" ca="1" si="63"/>
        <v>-1.0876268897296177</v>
      </c>
      <c r="C799" s="3">
        <f t="shared" ca="1" si="60"/>
        <v>22112.282600962269</v>
      </c>
      <c r="D799" s="3">
        <f t="shared" ca="1" si="61"/>
        <v>0</v>
      </c>
      <c r="E799" s="3">
        <f t="shared" ca="1" si="64"/>
        <v>258.6341224519785</v>
      </c>
    </row>
    <row r="800" spans="1:5" x14ac:dyDescent="0.35">
      <c r="A800" s="3">
        <f t="shared" si="62"/>
        <v>788</v>
      </c>
      <c r="B800" s="3">
        <f t="shared" ca="1" si="63"/>
        <v>-1.5240292900454921</v>
      </c>
      <c r="C800" s="3">
        <f t="shared" ca="1" si="60"/>
        <v>21820.396925397436</v>
      </c>
      <c r="D800" s="3">
        <f t="shared" ca="1" si="61"/>
        <v>0</v>
      </c>
      <c r="E800" s="3">
        <f t="shared" ca="1" si="64"/>
        <v>258.6341224519785</v>
      </c>
    </row>
    <row r="801" spans="1:5" x14ac:dyDescent="0.35">
      <c r="A801" s="3">
        <f t="shared" si="62"/>
        <v>789</v>
      </c>
      <c r="B801" s="3">
        <f t="shared" ca="1" si="63"/>
        <v>-0.78871889299649489</v>
      </c>
      <c r="C801" s="3">
        <f t="shared" ca="1" si="60"/>
        <v>22314.455675148278</v>
      </c>
      <c r="D801" s="3">
        <f t="shared" ca="1" si="61"/>
        <v>0</v>
      </c>
      <c r="E801" s="3">
        <f t="shared" ca="1" si="64"/>
        <v>258.6341224519785</v>
      </c>
    </row>
    <row r="802" spans="1:5" x14ac:dyDescent="0.35">
      <c r="A802" s="3">
        <f t="shared" si="62"/>
        <v>790</v>
      </c>
      <c r="B802" s="3">
        <f t="shared" ca="1" si="63"/>
        <v>1.407614361833339</v>
      </c>
      <c r="C802" s="3">
        <f t="shared" ca="1" si="60"/>
        <v>23857.796427789584</v>
      </c>
      <c r="D802" s="3">
        <f t="shared" ca="1" si="61"/>
        <v>957.79642778958441</v>
      </c>
      <c r="E802" s="3">
        <f t="shared" ca="1" si="64"/>
        <v>-699.16230533760586</v>
      </c>
    </row>
    <row r="803" spans="1:5" x14ac:dyDescent="0.35">
      <c r="A803" s="3">
        <f t="shared" si="62"/>
        <v>791</v>
      </c>
      <c r="B803" s="3">
        <f t="shared" ca="1" si="63"/>
        <v>0.4237875995088079</v>
      </c>
      <c r="C803" s="3">
        <f t="shared" ca="1" si="60"/>
        <v>23153.696102562131</v>
      </c>
      <c r="D803" s="3">
        <f t="shared" ca="1" si="61"/>
        <v>253.69610256213127</v>
      </c>
      <c r="E803" s="3">
        <f t="shared" ca="1" si="64"/>
        <v>4.9380198898472258</v>
      </c>
    </row>
    <row r="804" spans="1:5" x14ac:dyDescent="0.35">
      <c r="A804" s="3">
        <f t="shared" si="62"/>
        <v>792</v>
      </c>
      <c r="B804" s="3">
        <f t="shared" ca="1" si="63"/>
        <v>-1.2773078981219177</v>
      </c>
      <c r="C804" s="3">
        <f t="shared" ca="1" si="60"/>
        <v>21984.938680524556</v>
      </c>
      <c r="D804" s="3">
        <f t="shared" ca="1" si="61"/>
        <v>0</v>
      </c>
      <c r="E804" s="3">
        <f t="shared" ca="1" si="64"/>
        <v>258.6341224519785</v>
      </c>
    </row>
    <row r="805" spans="1:5" x14ac:dyDescent="0.35">
      <c r="A805" s="3">
        <f t="shared" si="62"/>
        <v>793</v>
      </c>
      <c r="B805" s="3">
        <f t="shared" ca="1" si="63"/>
        <v>-0.83524786862683975</v>
      </c>
      <c r="C805" s="3">
        <f t="shared" ca="1" si="60"/>
        <v>22282.86371858303</v>
      </c>
      <c r="D805" s="3">
        <f t="shared" ca="1" si="61"/>
        <v>0</v>
      </c>
      <c r="E805" s="3">
        <f t="shared" ca="1" si="64"/>
        <v>258.6341224519785</v>
      </c>
    </row>
    <row r="806" spans="1:5" x14ac:dyDescent="0.35">
      <c r="A806" s="3">
        <f t="shared" si="62"/>
        <v>794</v>
      </c>
      <c r="B806" s="3">
        <f t="shared" ca="1" si="63"/>
        <v>1.0873897090294558</v>
      </c>
      <c r="C806" s="3">
        <f t="shared" ca="1" si="60"/>
        <v>23626.300235190451</v>
      </c>
      <c r="D806" s="3">
        <f t="shared" ca="1" si="61"/>
        <v>726.30023519045062</v>
      </c>
      <c r="E806" s="3">
        <f t="shared" ca="1" si="64"/>
        <v>-467.66611273847212</v>
      </c>
    </row>
    <row r="807" spans="1:5" x14ac:dyDescent="0.35">
      <c r="A807" s="3">
        <f t="shared" si="62"/>
        <v>795</v>
      </c>
      <c r="B807" s="3">
        <f t="shared" ca="1" si="63"/>
        <v>-1.8419162678243706</v>
      </c>
      <c r="C807" s="3">
        <f t="shared" ca="1" si="60"/>
        <v>21610.208122872318</v>
      </c>
      <c r="D807" s="3">
        <f t="shared" ca="1" si="61"/>
        <v>0</v>
      </c>
      <c r="E807" s="3">
        <f t="shared" ca="1" si="64"/>
        <v>258.6341224519785</v>
      </c>
    </row>
    <row r="808" spans="1:5" x14ac:dyDescent="0.35">
      <c r="A808" s="3">
        <f t="shared" si="62"/>
        <v>796</v>
      </c>
      <c r="B808" s="3">
        <f t="shared" ca="1" si="63"/>
        <v>0.51133732667089804</v>
      </c>
      <c r="C808" s="3">
        <f t="shared" ca="1" si="60"/>
        <v>23215.501794489097</v>
      </c>
      <c r="D808" s="3">
        <f t="shared" ca="1" si="61"/>
        <v>315.50179448909694</v>
      </c>
      <c r="E808" s="3">
        <f t="shared" ca="1" si="64"/>
        <v>-56.867672037118439</v>
      </c>
    </row>
    <row r="809" spans="1:5" x14ac:dyDescent="0.35">
      <c r="A809" s="3">
        <f t="shared" si="62"/>
        <v>797</v>
      </c>
      <c r="B809" s="3">
        <f t="shared" ca="1" si="63"/>
        <v>-1.069962658055748</v>
      </c>
      <c r="C809" s="3">
        <f t="shared" ca="1" si="60"/>
        <v>22124.179108206485</v>
      </c>
      <c r="D809" s="3">
        <f t="shared" ca="1" si="61"/>
        <v>0</v>
      </c>
      <c r="E809" s="3">
        <f t="shared" ca="1" si="64"/>
        <v>258.6341224519785</v>
      </c>
    </row>
    <row r="810" spans="1:5" x14ac:dyDescent="0.35">
      <c r="A810" s="3">
        <f t="shared" si="62"/>
        <v>798</v>
      </c>
      <c r="B810" s="3">
        <f t="shared" ca="1" si="63"/>
        <v>-0.27208355964872138</v>
      </c>
      <c r="C810" s="3">
        <f t="shared" ca="1" si="60"/>
        <v>22668.261668453146</v>
      </c>
      <c r="D810" s="3">
        <f t="shared" ca="1" si="61"/>
        <v>0</v>
      </c>
      <c r="E810" s="3">
        <f t="shared" ca="1" si="64"/>
        <v>258.6341224519785</v>
      </c>
    </row>
    <row r="811" spans="1:5" x14ac:dyDescent="0.35">
      <c r="A811" s="3">
        <f t="shared" si="62"/>
        <v>799</v>
      </c>
      <c r="B811" s="3">
        <f t="shared" ca="1" si="63"/>
        <v>-0.44276563053491841</v>
      </c>
      <c r="C811" s="3">
        <f t="shared" ca="1" si="60"/>
        <v>22550.757732066919</v>
      </c>
      <c r="D811" s="3">
        <f t="shared" ca="1" si="61"/>
        <v>0</v>
      </c>
      <c r="E811" s="3">
        <f t="shared" ca="1" si="64"/>
        <v>258.6341224519785</v>
      </c>
    </row>
    <row r="812" spans="1:5" x14ac:dyDescent="0.35">
      <c r="A812" s="3">
        <f t="shared" si="62"/>
        <v>800</v>
      </c>
      <c r="B812" s="3">
        <f t="shared" ca="1" si="63"/>
        <v>0.5647759973352322</v>
      </c>
      <c r="C812" s="3">
        <f t="shared" ca="1" si="60"/>
        <v>23253.307856953477</v>
      </c>
      <c r="D812" s="3">
        <f t="shared" ca="1" si="61"/>
        <v>353.30785695347731</v>
      </c>
      <c r="E812" s="3">
        <f t="shared" ca="1" si="64"/>
        <v>-94.673734501498814</v>
      </c>
    </row>
    <row r="813" spans="1:5" x14ac:dyDescent="0.35">
      <c r="A813" s="3">
        <f t="shared" si="62"/>
        <v>801</v>
      </c>
      <c r="B813" s="3">
        <f t="shared" ca="1" si="63"/>
        <v>-0.54964844640199551</v>
      </c>
      <c r="C813" s="3">
        <f t="shared" ca="1" si="60"/>
        <v>22477.485932046733</v>
      </c>
      <c r="D813" s="3">
        <f t="shared" ca="1" si="61"/>
        <v>0</v>
      </c>
      <c r="E813" s="3">
        <f t="shared" ca="1" si="64"/>
        <v>258.6341224519785</v>
      </c>
    </row>
    <row r="814" spans="1:5" x14ac:dyDescent="0.35">
      <c r="A814" s="3">
        <f t="shared" si="62"/>
        <v>802</v>
      </c>
      <c r="B814" s="3">
        <f t="shared" ca="1" si="63"/>
        <v>-0.36890346697159598</v>
      </c>
      <c r="C814" s="3">
        <f t="shared" ca="1" si="60"/>
        <v>22601.532269167928</v>
      </c>
      <c r="D814" s="3">
        <f t="shared" ca="1" si="61"/>
        <v>0</v>
      </c>
      <c r="E814" s="3">
        <f t="shared" ca="1" si="64"/>
        <v>258.6341224519785</v>
      </c>
    </row>
    <row r="815" spans="1:5" x14ac:dyDescent="0.35">
      <c r="A815" s="3">
        <f t="shared" si="62"/>
        <v>803</v>
      </c>
      <c r="B815" s="3">
        <f t="shared" ca="1" si="63"/>
        <v>0.25721998672664043</v>
      </c>
      <c r="C815" s="3">
        <f t="shared" ca="1" si="60"/>
        <v>23036.561727029472</v>
      </c>
      <c r="D815" s="3">
        <f t="shared" ca="1" si="61"/>
        <v>136.56172702947151</v>
      </c>
      <c r="E815" s="3">
        <f t="shared" ca="1" si="64"/>
        <v>122.07239542250699</v>
      </c>
    </row>
    <row r="816" spans="1:5" x14ac:dyDescent="0.35">
      <c r="A816" s="3">
        <f t="shared" si="62"/>
        <v>804</v>
      </c>
      <c r="B816" s="3">
        <f t="shared" ca="1" si="63"/>
        <v>1.3381867755190657</v>
      </c>
      <c r="C816" s="3">
        <f t="shared" ca="1" si="60"/>
        <v>23807.414153158406</v>
      </c>
      <c r="D816" s="3">
        <f t="shared" ca="1" si="61"/>
        <v>907.41415315840641</v>
      </c>
      <c r="E816" s="3">
        <f t="shared" ca="1" si="64"/>
        <v>-648.78003070642785</v>
      </c>
    </row>
    <row r="817" spans="1:5" x14ac:dyDescent="0.35">
      <c r="A817" s="3">
        <f t="shared" si="62"/>
        <v>805</v>
      </c>
      <c r="B817" s="3">
        <f t="shared" ca="1" si="63"/>
        <v>1.2502422439994474E-2</v>
      </c>
      <c r="C817" s="3">
        <f t="shared" ca="1" si="60"/>
        <v>22865.544407845151</v>
      </c>
      <c r="D817" s="3">
        <f t="shared" ca="1" si="61"/>
        <v>0</v>
      </c>
      <c r="E817" s="3">
        <f t="shared" ca="1" si="64"/>
        <v>258.6341224519785</v>
      </c>
    </row>
    <row r="818" spans="1:5" x14ac:dyDescent="0.35">
      <c r="A818" s="3">
        <f t="shared" si="62"/>
        <v>806</v>
      </c>
      <c r="B818" s="3">
        <f t="shared" ca="1" si="63"/>
        <v>-0.39542863026104808</v>
      </c>
      <c r="C818" s="3">
        <f t="shared" ca="1" si="60"/>
        <v>22583.2851241522</v>
      </c>
      <c r="D818" s="3">
        <f t="shared" ca="1" si="61"/>
        <v>0</v>
      </c>
      <c r="E818" s="3">
        <f t="shared" ca="1" si="64"/>
        <v>258.6341224519785</v>
      </c>
    </row>
    <row r="819" spans="1:5" x14ac:dyDescent="0.35">
      <c r="A819" s="3">
        <f t="shared" si="62"/>
        <v>807</v>
      </c>
      <c r="B819" s="3">
        <f t="shared" ca="1" si="63"/>
        <v>-1.7507355770216551</v>
      </c>
      <c r="C819" s="3">
        <f t="shared" ca="1" si="60"/>
        <v>21670.289405192816</v>
      </c>
      <c r="D819" s="3">
        <f t="shared" ca="1" si="61"/>
        <v>0</v>
      </c>
      <c r="E819" s="3">
        <f t="shared" ca="1" si="64"/>
        <v>258.6341224519785</v>
      </c>
    </row>
    <row r="820" spans="1:5" x14ac:dyDescent="0.35">
      <c r="A820" s="3">
        <f t="shared" si="62"/>
        <v>808</v>
      </c>
      <c r="B820" s="3">
        <f t="shared" ca="1" si="63"/>
        <v>0.10916192860723085</v>
      </c>
      <c r="C820" s="3">
        <f t="shared" ca="1" si="60"/>
        <v>22932.941277637685</v>
      </c>
      <c r="D820" s="3">
        <f t="shared" ca="1" si="61"/>
        <v>32.941277637684834</v>
      </c>
      <c r="E820" s="3">
        <f t="shared" ca="1" si="64"/>
        <v>225.69284481429366</v>
      </c>
    </row>
    <row r="821" spans="1:5" x14ac:dyDescent="0.35">
      <c r="A821" s="3">
        <f t="shared" si="62"/>
        <v>809</v>
      </c>
      <c r="B821" s="3">
        <f t="shared" ca="1" si="63"/>
        <v>1.4041145907237176</v>
      </c>
      <c r="C821" s="3">
        <f t="shared" ca="1" si="60"/>
        <v>23855.254160699835</v>
      </c>
      <c r="D821" s="3">
        <f t="shared" ca="1" si="61"/>
        <v>955.25416069983476</v>
      </c>
      <c r="E821" s="3">
        <f t="shared" ca="1" si="64"/>
        <v>-696.6200382478562</v>
      </c>
    </row>
    <row r="822" spans="1:5" x14ac:dyDescent="0.35">
      <c r="A822" s="3">
        <f t="shared" si="62"/>
        <v>810</v>
      </c>
      <c r="B822" s="3">
        <f t="shared" ca="1" si="63"/>
        <v>-0.1107159571315345</v>
      </c>
      <c r="C822" s="3">
        <f t="shared" ca="1" si="60"/>
        <v>22779.916185716003</v>
      </c>
      <c r="D822" s="3">
        <f t="shared" ca="1" si="61"/>
        <v>0</v>
      </c>
      <c r="E822" s="3">
        <f t="shared" ca="1" si="64"/>
        <v>258.6341224519785</v>
      </c>
    </row>
    <row r="823" spans="1:5" x14ac:dyDescent="0.35">
      <c r="A823" s="3">
        <f t="shared" si="62"/>
        <v>811</v>
      </c>
      <c r="B823" s="3">
        <f t="shared" ca="1" si="63"/>
        <v>-1.2044790440463173</v>
      </c>
      <c r="C823" s="3">
        <f t="shared" ca="1" si="60"/>
        <v>22033.745972192835</v>
      </c>
      <c r="D823" s="3">
        <f t="shared" ca="1" si="61"/>
        <v>0</v>
      </c>
      <c r="E823" s="3">
        <f t="shared" ca="1" si="64"/>
        <v>258.6341224519785</v>
      </c>
    </row>
    <row r="824" spans="1:5" x14ac:dyDescent="0.35">
      <c r="A824" s="3">
        <f t="shared" si="62"/>
        <v>812</v>
      </c>
      <c r="B824" s="3">
        <f t="shared" ca="1" si="63"/>
        <v>-0.73444407749423657</v>
      </c>
      <c r="C824" s="3">
        <f t="shared" ca="1" si="60"/>
        <v>22351.363453981383</v>
      </c>
      <c r="D824" s="3">
        <f t="shared" ca="1" si="61"/>
        <v>0</v>
      </c>
      <c r="E824" s="3">
        <f t="shared" ca="1" si="64"/>
        <v>258.6341224519785</v>
      </c>
    </row>
    <row r="825" spans="1:5" x14ac:dyDescent="0.35">
      <c r="A825" s="3">
        <f t="shared" si="62"/>
        <v>813</v>
      </c>
      <c r="B825" s="3">
        <f t="shared" ca="1" si="63"/>
        <v>-0.37587644396871689</v>
      </c>
      <c r="C825" s="3">
        <f t="shared" ca="1" si="60"/>
        <v>22596.734002763194</v>
      </c>
      <c r="D825" s="3">
        <f t="shared" ca="1" si="61"/>
        <v>0</v>
      </c>
      <c r="E825" s="3">
        <f t="shared" ca="1" si="64"/>
        <v>258.6341224519785</v>
      </c>
    </row>
    <row r="826" spans="1:5" x14ac:dyDescent="0.35">
      <c r="A826" s="3">
        <f t="shared" si="62"/>
        <v>814</v>
      </c>
      <c r="B826" s="3">
        <f t="shared" ca="1" si="63"/>
        <v>2.1015386890690024</v>
      </c>
      <c r="C826" s="3">
        <f t="shared" ca="1" si="60"/>
        <v>24367.259897424403</v>
      </c>
      <c r="D826" s="3">
        <f t="shared" ca="1" si="61"/>
        <v>1467.2598974244029</v>
      </c>
      <c r="E826" s="3">
        <f t="shared" ca="1" si="64"/>
        <v>-1208.6257749724243</v>
      </c>
    </row>
    <row r="827" spans="1:5" x14ac:dyDescent="0.35">
      <c r="A827" s="3">
        <f t="shared" si="62"/>
        <v>815</v>
      </c>
      <c r="B827" s="3">
        <f t="shared" ca="1" si="63"/>
        <v>0.10350769611062104</v>
      </c>
      <c r="C827" s="3">
        <f t="shared" ca="1" si="60"/>
        <v>22928.993339111457</v>
      </c>
      <c r="D827" s="3">
        <f t="shared" ca="1" si="61"/>
        <v>28.993339111457317</v>
      </c>
      <c r="E827" s="3">
        <f t="shared" ca="1" si="64"/>
        <v>229.64078334052118</v>
      </c>
    </row>
    <row r="828" spans="1:5" x14ac:dyDescent="0.35">
      <c r="A828" s="3">
        <f t="shared" si="62"/>
        <v>816</v>
      </c>
      <c r="B828" s="3">
        <f t="shared" ca="1" si="63"/>
        <v>-0.29676994937351664</v>
      </c>
      <c r="C828" s="3">
        <f t="shared" ca="1" si="60"/>
        <v>22651.228833868867</v>
      </c>
      <c r="D828" s="3">
        <f t="shared" ca="1" si="61"/>
        <v>0</v>
      </c>
      <c r="E828" s="3">
        <f t="shared" ca="1" si="64"/>
        <v>258.6341224519785</v>
      </c>
    </row>
    <row r="829" spans="1:5" x14ac:dyDescent="0.35">
      <c r="A829" s="3">
        <f t="shared" si="62"/>
        <v>817</v>
      </c>
      <c r="B829" s="3">
        <f t="shared" ca="1" si="63"/>
        <v>-0.72835182032909163</v>
      </c>
      <c r="C829" s="3">
        <f t="shared" ca="1" si="60"/>
        <v>22355.510099163643</v>
      </c>
      <c r="D829" s="3">
        <f t="shared" ca="1" si="61"/>
        <v>0</v>
      </c>
      <c r="E829" s="3">
        <f t="shared" ca="1" si="64"/>
        <v>258.6341224519785</v>
      </c>
    </row>
    <row r="830" spans="1:5" x14ac:dyDescent="0.35">
      <c r="A830" s="3">
        <f t="shared" si="62"/>
        <v>818</v>
      </c>
      <c r="B830" s="3">
        <f t="shared" ca="1" si="63"/>
        <v>0.38313051272849635</v>
      </c>
      <c r="C830" s="3">
        <f t="shared" ca="1" si="60"/>
        <v>23125.050224667142</v>
      </c>
      <c r="D830" s="3">
        <f t="shared" ca="1" si="61"/>
        <v>225.05022466714217</v>
      </c>
      <c r="E830" s="3">
        <f t="shared" ca="1" si="64"/>
        <v>33.583897784836324</v>
      </c>
    </row>
    <row r="831" spans="1:5" x14ac:dyDescent="0.35">
      <c r="A831" s="3">
        <f t="shared" si="62"/>
        <v>819</v>
      </c>
      <c r="B831" s="3">
        <f t="shared" ca="1" si="63"/>
        <v>-0.82442221334530263</v>
      </c>
      <c r="C831" s="3">
        <f t="shared" ca="1" si="60"/>
        <v>22290.210060264875</v>
      </c>
      <c r="D831" s="3">
        <f t="shared" ca="1" si="61"/>
        <v>0</v>
      </c>
      <c r="E831" s="3">
        <f t="shared" ca="1" si="64"/>
        <v>258.6341224519785</v>
      </c>
    </row>
    <row r="832" spans="1:5" x14ac:dyDescent="0.35">
      <c r="A832" s="3">
        <f t="shared" si="62"/>
        <v>820</v>
      </c>
      <c r="B832" s="3">
        <f t="shared" ca="1" si="63"/>
        <v>-1.3069294914071803</v>
      </c>
      <c r="C832" s="3">
        <f t="shared" ca="1" si="60"/>
        <v>21965.118291373648</v>
      </c>
      <c r="D832" s="3">
        <f t="shared" ca="1" si="61"/>
        <v>0</v>
      </c>
      <c r="E832" s="3">
        <f t="shared" ca="1" si="64"/>
        <v>258.6341224519785</v>
      </c>
    </row>
    <row r="833" spans="1:5" x14ac:dyDescent="0.35">
      <c r="A833" s="3">
        <f t="shared" si="62"/>
        <v>821</v>
      </c>
      <c r="B833" s="3">
        <f t="shared" ca="1" si="63"/>
        <v>1.4025549154737935</v>
      </c>
      <c r="C833" s="3">
        <f t="shared" ca="1" si="60"/>
        <v>23854.121284999976</v>
      </c>
      <c r="D833" s="3">
        <f t="shared" ca="1" si="61"/>
        <v>954.12128499997561</v>
      </c>
      <c r="E833" s="3">
        <f t="shared" ca="1" si="64"/>
        <v>-695.48716254799706</v>
      </c>
    </row>
    <row r="834" spans="1:5" x14ac:dyDescent="0.35">
      <c r="A834" s="3">
        <f t="shared" si="62"/>
        <v>822</v>
      </c>
      <c r="B834" s="3">
        <f t="shared" ca="1" si="63"/>
        <v>1.9398372748876671</v>
      </c>
      <c r="C834" s="3">
        <f t="shared" ca="1" si="60"/>
        <v>24247.578641502019</v>
      </c>
      <c r="D834" s="3">
        <f t="shared" ca="1" si="61"/>
        <v>1347.5786415020193</v>
      </c>
      <c r="E834" s="3">
        <f t="shared" ca="1" si="64"/>
        <v>-1088.9445190500408</v>
      </c>
    </row>
    <row r="835" spans="1:5" x14ac:dyDescent="0.35">
      <c r="A835" s="3">
        <f t="shared" si="62"/>
        <v>823</v>
      </c>
      <c r="B835" s="3">
        <f t="shared" ca="1" si="63"/>
        <v>0.84470121201626291</v>
      </c>
      <c r="C835" s="3">
        <f t="shared" ca="1" si="60"/>
        <v>23452.353771883219</v>
      </c>
      <c r="D835" s="3">
        <f t="shared" ca="1" si="61"/>
        <v>552.35377188321945</v>
      </c>
      <c r="E835" s="3">
        <f t="shared" ca="1" si="64"/>
        <v>-293.71964943124095</v>
      </c>
    </row>
    <row r="836" spans="1:5" x14ac:dyDescent="0.35">
      <c r="A836" s="3">
        <f t="shared" si="62"/>
        <v>824</v>
      </c>
      <c r="B836" s="3">
        <f t="shared" ca="1" si="63"/>
        <v>-0.48828404562553324</v>
      </c>
      <c r="C836" s="3">
        <f t="shared" ca="1" si="60"/>
        <v>22519.524157800541</v>
      </c>
      <c r="D836" s="3">
        <f t="shared" ca="1" si="61"/>
        <v>0</v>
      </c>
      <c r="E836" s="3">
        <f t="shared" ca="1" si="64"/>
        <v>258.6341224519785</v>
      </c>
    </row>
    <row r="837" spans="1:5" x14ac:dyDescent="0.35">
      <c r="A837" s="3">
        <f t="shared" si="62"/>
        <v>825</v>
      </c>
      <c r="B837" s="3">
        <f t="shared" ca="1" si="63"/>
        <v>0.43040325715248984</v>
      </c>
      <c r="C837" s="3">
        <f t="shared" ca="1" si="60"/>
        <v>23158.360670681144</v>
      </c>
      <c r="D837" s="3">
        <f t="shared" ca="1" si="61"/>
        <v>258.36067068114426</v>
      </c>
      <c r="E837" s="3">
        <f t="shared" ca="1" si="64"/>
        <v>0.27345177083424232</v>
      </c>
    </row>
    <row r="838" spans="1:5" x14ac:dyDescent="0.35">
      <c r="A838" s="3">
        <f t="shared" si="62"/>
        <v>826</v>
      </c>
      <c r="B838" s="3">
        <f t="shared" ca="1" si="63"/>
        <v>-0.33714988019673015</v>
      </c>
      <c r="C838" s="3">
        <f t="shared" ca="1" si="60"/>
        <v>22623.395532552797</v>
      </c>
      <c r="D838" s="3">
        <f t="shared" ca="1" si="61"/>
        <v>0</v>
      </c>
      <c r="E838" s="3">
        <f t="shared" ca="1" si="64"/>
        <v>258.6341224519785</v>
      </c>
    </row>
    <row r="839" spans="1:5" x14ac:dyDescent="0.35">
      <c r="A839" s="3">
        <f t="shared" si="62"/>
        <v>827</v>
      </c>
      <c r="B839" s="3">
        <f t="shared" ca="1" si="63"/>
        <v>-8.4246301674170729E-2</v>
      </c>
      <c r="C839" s="3">
        <f t="shared" ca="1" si="60"/>
        <v>22798.283674479015</v>
      </c>
      <c r="D839" s="3">
        <f t="shared" ca="1" si="61"/>
        <v>0</v>
      </c>
      <c r="E839" s="3">
        <f t="shared" ca="1" si="64"/>
        <v>258.6341224519785</v>
      </c>
    </row>
    <row r="840" spans="1:5" x14ac:dyDescent="0.35">
      <c r="A840" s="3">
        <f t="shared" si="62"/>
        <v>828</v>
      </c>
      <c r="B840" s="3">
        <f t="shared" ca="1" si="63"/>
        <v>-0.12344171064192877</v>
      </c>
      <c r="C840" s="3">
        <f t="shared" ca="1" si="60"/>
        <v>22771.090959734633</v>
      </c>
      <c r="D840" s="3">
        <f t="shared" ca="1" si="61"/>
        <v>0</v>
      </c>
      <c r="E840" s="3">
        <f t="shared" ca="1" si="64"/>
        <v>258.6341224519785</v>
      </c>
    </row>
    <row r="841" spans="1:5" x14ac:dyDescent="0.35">
      <c r="A841" s="3">
        <f t="shared" si="62"/>
        <v>829</v>
      </c>
      <c r="B841" s="3">
        <f t="shared" ca="1" si="63"/>
        <v>-2.2142581503772556</v>
      </c>
      <c r="C841" s="3">
        <f t="shared" ca="1" si="60"/>
        <v>21366.586624436142</v>
      </c>
      <c r="D841" s="3">
        <f t="shared" ca="1" si="61"/>
        <v>0</v>
      </c>
      <c r="E841" s="3">
        <f t="shared" ca="1" si="64"/>
        <v>258.6341224519785</v>
      </c>
    </row>
    <row r="842" spans="1:5" x14ac:dyDescent="0.35">
      <c r="A842" s="3">
        <f t="shared" si="62"/>
        <v>830</v>
      </c>
      <c r="B842" s="3">
        <f t="shared" ca="1" si="63"/>
        <v>-0.74576112393141003</v>
      </c>
      <c r="C842" s="3">
        <f t="shared" ca="1" si="60"/>
        <v>22343.662639902239</v>
      </c>
      <c r="D842" s="3">
        <f t="shared" ca="1" si="61"/>
        <v>0</v>
      </c>
      <c r="E842" s="3">
        <f t="shared" ca="1" si="64"/>
        <v>258.6341224519785</v>
      </c>
    </row>
    <row r="843" spans="1:5" x14ac:dyDescent="0.35">
      <c r="A843" s="3">
        <f t="shared" si="62"/>
        <v>831</v>
      </c>
      <c r="B843" s="3">
        <f t="shared" ca="1" si="63"/>
        <v>-0.49261079349853132</v>
      </c>
      <c r="C843" s="3">
        <f t="shared" ca="1" si="60"/>
        <v>22516.557506272609</v>
      </c>
      <c r="D843" s="3">
        <f t="shared" ca="1" si="61"/>
        <v>0</v>
      </c>
      <c r="E843" s="3">
        <f t="shared" ca="1" si="64"/>
        <v>258.6341224519785</v>
      </c>
    </row>
    <row r="844" spans="1:5" x14ac:dyDescent="0.35">
      <c r="A844" s="3">
        <f t="shared" si="62"/>
        <v>832</v>
      </c>
      <c r="B844" s="3">
        <f t="shared" ca="1" si="63"/>
        <v>1.1054631080067263</v>
      </c>
      <c r="C844" s="3">
        <f t="shared" ca="1" si="60"/>
        <v>23639.305805620654</v>
      </c>
      <c r="D844" s="3">
        <f t="shared" ca="1" si="61"/>
        <v>739.3058056206537</v>
      </c>
      <c r="E844" s="3">
        <f t="shared" ca="1" si="64"/>
        <v>-480.6716831686752</v>
      </c>
    </row>
    <row r="845" spans="1:5" x14ac:dyDescent="0.35">
      <c r="A845" s="3">
        <f t="shared" si="62"/>
        <v>833</v>
      </c>
      <c r="B845" s="3">
        <f t="shared" ca="1" si="63"/>
        <v>-0.71460717969949883</v>
      </c>
      <c r="C845" s="3">
        <f t="shared" ca="1" si="60"/>
        <v>22364.868102595206</v>
      </c>
      <c r="D845" s="3">
        <f t="shared" ca="1" si="61"/>
        <v>0</v>
      </c>
      <c r="E845" s="3">
        <f t="shared" ca="1" si="64"/>
        <v>258.6341224519785</v>
      </c>
    </row>
    <row r="846" spans="1:5" x14ac:dyDescent="0.35">
      <c r="A846" s="3">
        <f t="shared" si="62"/>
        <v>834</v>
      </c>
      <c r="B846" s="3">
        <f t="shared" ca="1" si="63"/>
        <v>0.77167316419541887</v>
      </c>
      <c r="C846" s="3">
        <f t="shared" ref="C846:C909" ca="1" si="65">B$1*EXP(B$9*B$5 + $B$10*B846)</f>
        <v>23400.262170818176</v>
      </c>
      <c r="D846" s="3">
        <f t="shared" ref="D846:D909" ca="1" si="66">MAX(C846 - B$2, 0)</f>
        <v>500.26217081817595</v>
      </c>
      <c r="E846" s="3">
        <f t="shared" ca="1" si="64"/>
        <v>-241.62804836619745</v>
      </c>
    </row>
    <row r="847" spans="1:5" x14ac:dyDescent="0.35">
      <c r="A847" s="3">
        <f t="shared" ref="A847:A910" si="67">A846+1</f>
        <v>835</v>
      </c>
      <c r="B847" s="3">
        <f t="shared" ref="B847:B910" ca="1" si="68">_xlfn.NORM.S.INV(RAND())</f>
        <v>0.19957721251998262</v>
      </c>
      <c r="C847" s="3">
        <f t="shared" ca="1" si="65"/>
        <v>22996.164104704563</v>
      </c>
      <c r="D847" s="3">
        <f t="shared" ca="1" si="66"/>
        <v>96.164104704563215</v>
      </c>
      <c r="E847" s="3">
        <f t="shared" ref="E847:E910" ca="1" si="69">$D$5014-D847</f>
        <v>162.47001774741528</v>
      </c>
    </row>
    <row r="848" spans="1:5" x14ac:dyDescent="0.35">
      <c r="A848" s="3">
        <f t="shared" si="67"/>
        <v>836</v>
      </c>
      <c r="B848" s="3">
        <f t="shared" ca="1" si="68"/>
        <v>-0.50576712876808505</v>
      </c>
      <c r="C848" s="3">
        <f t="shared" ca="1" si="65"/>
        <v>22507.539214445384</v>
      </c>
      <c r="D848" s="3">
        <f t="shared" ca="1" si="66"/>
        <v>0</v>
      </c>
      <c r="E848" s="3">
        <f t="shared" ca="1" si="69"/>
        <v>258.6341224519785</v>
      </c>
    </row>
    <row r="849" spans="1:5" x14ac:dyDescent="0.35">
      <c r="A849" s="3">
        <f t="shared" si="67"/>
        <v>837</v>
      </c>
      <c r="B849" s="3">
        <f t="shared" ca="1" si="68"/>
        <v>-0.84184655658463015</v>
      </c>
      <c r="C849" s="3">
        <f t="shared" ca="1" si="65"/>
        <v>22278.387004976586</v>
      </c>
      <c r="D849" s="3">
        <f t="shared" ca="1" si="66"/>
        <v>0</v>
      </c>
      <c r="E849" s="3">
        <f t="shared" ca="1" si="69"/>
        <v>258.6341224519785</v>
      </c>
    </row>
    <row r="850" spans="1:5" x14ac:dyDescent="0.35">
      <c r="A850" s="3">
        <f t="shared" si="67"/>
        <v>838</v>
      </c>
      <c r="B850" s="3">
        <f t="shared" ca="1" si="68"/>
        <v>1.1200555099968512</v>
      </c>
      <c r="C850" s="3">
        <f t="shared" ca="1" si="65"/>
        <v>23649.811683221349</v>
      </c>
      <c r="D850" s="3">
        <f t="shared" ca="1" si="66"/>
        <v>749.81168322134909</v>
      </c>
      <c r="E850" s="3">
        <f t="shared" ca="1" si="69"/>
        <v>-491.17756076937059</v>
      </c>
    </row>
    <row r="851" spans="1:5" x14ac:dyDescent="0.35">
      <c r="A851" s="3">
        <f t="shared" si="67"/>
        <v>839</v>
      </c>
      <c r="B851" s="3">
        <f t="shared" ca="1" si="68"/>
        <v>-0.38801275075304975</v>
      </c>
      <c r="C851" s="3">
        <f t="shared" ca="1" si="65"/>
        <v>22588.385159216657</v>
      </c>
      <c r="D851" s="3">
        <f t="shared" ca="1" si="66"/>
        <v>0</v>
      </c>
      <c r="E851" s="3">
        <f t="shared" ca="1" si="69"/>
        <v>258.6341224519785</v>
      </c>
    </row>
    <row r="852" spans="1:5" x14ac:dyDescent="0.35">
      <c r="A852" s="3">
        <f t="shared" si="67"/>
        <v>840</v>
      </c>
      <c r="B852" s="3">
        <f t="shared" ca="1" si="68"/>
        <v>0.45198359924266196</v>
      </c>
      <c r="C852" s="3">
        <f t="shared" ca="1" si="65"/>
        <v>23173.583072410296</v>
      </c>
      <c r="D852" s="3">
        <f t="shared" ca="1" si="66"/>
        <v>273.58307241029615</v>
      </c>
      <c r="E852" s="3">
        <f t="shared" ca="1" si="69"/>
        <v>-14.948949958317655</v>
      </c>
    </row>
    <row r="853" spans="1:5" x14ac:dyDescent="0.35">
      <c r="A853" s="3">
        <f t="shared" si="67"/>
        <v>841</v>
      </c>
      <c r="B853" s="3">
        <f t="shared" ca="1" si="68"/>
        <v>0.24722054372219129</v>
      </c>
      <c r="C853" s="3">
        <f t="shared" ca="1" si="65"/>
        <v>23029.54876156172</v>
      </c>
      <c r="D853" s="3">
        <f t="shared" ca="1" si="66"/>
        <v>129.54876156172031</v>
      </c>
      <c r="E853" s="3">
        <f t="shared" ca="1" si="69"/>
        <v>129.08536089025819</v>
      </c>
    </row>
    <row r="854" spans="1:5" x14ac:dyDescent="0.35">
      <c r="A854" s="3">
        <f t="shared" si="67"/>
        <v>842</v>
      </c>
      <c r="B854" s="3">
        <f t="shared" ca="1" si="68"/>
        <v>0.20298050709407423</v>
      </c>
      <c r="C854" s="3">
        <f t="shared" ca="1" si="65"/>
        <v>22998.547256953065</v>
      </c>
      <c r="D854" s="3">
        <f t="shared" ca="1" si="66"/>
        <v>98.547256953064789</v>
      </c>
      <c r="E854" s="3">
        <f t="shared" ca="1" si="69"/>
        <v>160.08686549891371</v>
      </c>
    </row>
    <row r="855" spans="1:5" x14ac:dyDescent="0.35">
      <c r="A855" s="3">
        <f t="shared" si="67"/>
        <v>843</v>
      </c>
      <c r="B855" s="3">
        <f t="shared" ca="1" si="68"/>
        <v>0.17788043042295923</v>
      </c>
      <c r="C855" s="3">
        <f t="shared" ca="1" si="65"/>
        <v>22980.976767982575</v>
      </c>
      <c r="D855" s="3">
        <f t="shared" ca="1" si="66"/>
        <v>80.976767982574529</v>
      </c>
      <c r="E855" s="3">
        <f t="shared" ca="1" si="69"/>
        <v>177.65735446940397</v>
      </c>
    </row>
    <row r="856" spans="1:5" x14ac:dyDescent="0.35">
      <c r="A856" s="3">
        <f t="shared" si="67"/>
        <v>844</v>
      </c>
      <c r="B856" s="3">
        <f t="shared" ca="1" si="68"/>
        <v>-2.4328789322280273</v>
      </c>
      <c r="C856" s="3">
        <f t="shared" ca="1" si="65"/>
        <v>21224.825799630558</v>
      </c>
      <c r="D856" s="3">
        <f t="shared" ca="1" si="66"/>
        <v>0</v>
      </c>
      <c r="E856" s="3">
        <f t="shared" ca="1" si="69"/>
        <v>258.6341224519785</v>
      </c>
    </row>
    <row r="857" spans="1:5" x14ac:dyDescent="0.35">
      <c r="A857" s="3">
        <f t="shared" si="67"/>
        <v>845</v>
      </c>
      <c r="B857" s="3">
        <f t="shared" ca="1" si="68"/>
        <v>-1.4268853578026506</v>
      </c>
      <c r="C857" s="3">
        <f t="shared" ca="1" si="65"/>
        <v>21885.036001223238</v>
      </c>
      <c r="D857" s="3">
        <f t="shared" ca="1" si="66"/>
        <v>0</v>
      </c>
      <c r="E857" s="3">
        <f t="shared" ca="1" si="69"/>
        <v>258.6341224519785</v>
      </c>
    </row>
    <row r="858" spans="1:5" x14ac:dyDescent="0.35">
      <c r="A858" s="3">
        <f t="shared" si="67"/>
        <v>846</v>
      </c>
      <c r="B858" s="3">
        <f t="shared" ca="1" si="68"/>
        <v>1.4479924870641159</v>
      </c>
      <c r="C858" s="3">
        <f t="shared" ca="1" si="65"/>
        <v>23887.147084937085</v>
      </c>
      <c r="D858" s="3">
        <f t="shared" ca="1" si="66"/>
        <v>987.14708493708531</v>
      </c>
      <c r="E858" s="3">
        <f t="shared" ca="1" si="69"/>
        <v>-728.51296248510675</v>
      </c>
    </row>
    <row r="859" spans="1:5" x14ac:dyDescent="0.35">
      <c r="A859" s="3">
        <f t="shared" si="67"/>
        <v>847</v>
      </c>
      <c r="B859" s="3">
        <f t="shared" ca="1" si="68"/>
        <v>-0.53695682696336355</v>
      </c>
      <c r="C859" s="3">
        <f t="shared" ca="1" si="65"/>
        <v>22486.173996614001</v>
      </c>
      <c r="D859" s="3">
        <f t="shared" ca="1" si="66"/>
        <v>0</v>
      </c>
      <c r="E859" s="3">
        <f t="shared" ca="1" si="69"/>
        <v>258.6341224519785</v>
      </c>
    </row>
    <row r="860" spans="1:5" x14ac:dyDescent="0.35">
      <c r="A860" s="3">
        <f t="shared" si="67"/>
        <v>848</v>
      </c>
      <c r="B860" s="3">
        <f t="shared" ca="1" si="68"/>
        <v>-1.1498765392584418</v>
      </c>
      <c r="C860" s="3">
        <f t="shared" ca="1" si="65"/>
        <v>22070.409675283143</v>
      </c>
      <c r="D860" s="3">
        <f t="shared" ca="1" si="66"/>
        <v>0</v>
      </c>
      <c r="E860" s="3">
        <f t="shared" ca="1" si="69"/>
        <v>258.6341224519785</v>
      </c>
    </row>
    <row r="861" spans="1:5" x14ac:dyDescent="0.35">
      <c r="A861" s="3">
        <f t="shared" si="67"/>
        <v>849</v>
      </c>
      <c r="B861" s="3">
        <f t="shared" ca="1" si="68"/>
        <v>0.6093034175599521</v>
      </c>
      <c r="C861" s="3">
        <f t="shared" ca="1" si="65"/>
        <v>23284.856527766402</v>
      </c>
      <c r="D861" s="3">
        <f t="shared" ca="1" si="66"/>
        <v>384.856527766402</v>
      </c>
      <c r="E861" s="3">
        <f t="shared" ca="1" si="69"/>
        <v>-126.2224053144235</v>
      </c>
    </row>
    <row r="862" spans="1:5" x14ac:dyDescent="0.35">
      <c r="A862" s="3">
        <f t="shared" si="67"/>
        <v>850</v>
      </c>
      <c r="B862" s="3">
        <f t="shared" ca="1" si="68"/>
        <v>1.1278106024928805</v>
      </c>
      <c r="C862" s="3">
        <f t="shared" ca="1" si="65"/>
        <v>23655.396903309833</v>
      </c>
      <c r="D862" s="3">
        <f t="shared" ca="1" si="66"/>
        <v>755.39690330983285</v>
      </c>
      <c r="E862" s="3">
        <f t="shared" ca="1" si="69"/>
        <v>-496.76278085785435</v>
      </c>
    </row>
    <row r="863" spans="1:5" x14ac:dyDescent="0.35">
      <c r="A863" s="3">
        <f t="shared" si="67"/>
        <v>851</v>
      </c>
      <c r="B863" s="3">
        <f t="shared" ca="1" si="68"/>
        <v>-0.36278345517170169</v>
      </c>
      <c r="C863" s="3">
        <f t="shared" ca="1" si="65"/>
        <v>22605.744430079216</v>
      </c>
      <c r="D863" s="3">
        <f t="shared" ca="1" si="66"/>
        <v>0</v>
      </c>
      <c r="E863" s="3">
        <f t="shared" ca="1" si="69"/>
        <v>258.6341224519785</v>
      </c>
    </row>
    <row r="864" spans="1:5" x14ac:dyDescent="0.35">
      <c r="A864" s="3">
        <f t="shared" si="67"/>
        <v>852</v>
      </c>
      <c r="B864" s="3">
        <f t="shared" ca="1" si="68"/>
        <v>1.0926946748168251</v>
      </c>
      <c r="C864" s="3">
        <f t="shared" ca="1" si="65"/>
        <v>23630.11693257868</v>
      </c>
      <c r="D864" s="3">
        <f t="shared" ca="1" si="66"/>
        <v>730.11693257867955</v>
      </c>
      <c r="E864" s="3">
        <f t="shared" ca="1" si="69"/>
        <v>-471.48281012670105</v>
      </c>
    </row>
    <row r="865" spans="1:5" x14ac:dyDescent="0.35">
      <c r="A865" s="3">
        <f t="shared" si="67"/>
        <v>853</v>
      </c>
      <c r="B865" s="3">
        <f t="shared" ca="1" si="68"/>
        <v>-1.3002367518117872</v>
      </c>
      <c r="C865" s="3">
        <f t="shared" ca="1" si="65"/>
        <v>21969.594971585135</v>
      </c>
      <c r="D865" s="3">
        <f t="shared" ca="1" si="66"/>
        <v>0</v>
      </c>
      <c r="E865" s="3">
        <f t="shared" ca="1" si="69"/>
        <v>258.6341224519785</v>
      </c>
    </row>
    <row r="866" spans="1:5" x14ac:dyDescent="0.35">
      <c r="A866" s="3">
        <f t="shared" si="67"/>
        <v>854</v>
      </c>
      <c r="B866" s="3">
        <f t="shared" ca="1" si="68"/>
        <v>1.2344606747738167</v>
      </c>
      <c r="C866" s="3">
        <f t="shared" ca="1" si="65"/>
        <v>23732.340253664199</v>
      </c>
      <c r="D866" s="3">
        <f t="shared" ca="1" si="66"/>
        <v>832.34025366419883</v>
      </c>
      <c r="E866" s="3">
        <f t="shared" ca="1" si="69"/>
        <v>-573.70613121222027</v>
      </c>
    </row>
    <row r="867" spans="1:5" x14ac:dyDescent="0.35">
      <c r="A867" s="3">
        <f t="shared" si="67"/>
        <v>855</v>
      </c>
      <c r="B867" s="3">
        <f t="shared" ca="1" si="68"/>
        <v>-0.71391428887066</v>
      </c>
      <c r="C867" s="3">
        <f t="shared" ca="1" si="65"/>
        <v>22365.339959246052</v>
      </c>
      <c r="D867" s="3">
        <f t="shared" ca="1" si="66"/>
        <v>0</v>
      </c>
      <c r="E867" s="3">
        <f t="shared" ca="1" si="69"/>
        <v>258.6341224519785</v>
      </c>
    </row>
    <row r="868" spans="1:5" x14ac:dyDescent="0.35">
      <c r="A868" s="3">
        <f t="shared" si="67"/>
        <v>856</v>
      </c>
      <c r="B868" s="3">
        <f t="shared" ca="1" si="68"/>
        <v>-6.8638246513150231E-2</v>
      </c>
      <c r="C868" s="3">
        <f t="shared" ca="1" si="65"/>
        <v>22809.121159075228</v>
      </c>
      <c r="D868" s="3">
        <f t="shared" ca="1" si="66"/>
        <v>0</v>
      </c>
      <c r="E868" s="3">
        <f t="shared" ca="1" si="69"/>
        <v>258.6341224519785</v>
      </c>
    </row>
    <row r="869" spans="1:5" x14ac:dyDescent="0.35">
      <c r="A869" s="3">
        <f t="shared" si="67"/>
        <v>857</v>
      </c>
      <c r="B869" s="3">
        <f t="shared" ca="1" si="68"/>
        <v>-0.37992028339688094</v>
      </c>
      <c r="C869" s="3">
        <f t="shared" ca="1" si="65"/>
        <v>22593.951810211482</v>
      </c>
      <c r="D869" s="3">
        <f t="shared" ca="1" si="66"/>
        <v>0</v>
      </c>
      <c r="E869" s="3">
        <f t="shared" ca="1" si="69"/>
        <v>258.6341224519785</v>
      </c>
    </row>
    <row r="870" spans="1:5" x14ac:dyDescent="0.35">
      <c r="A870" s="3">
        <f t="shared" si="67"/>
        <v>858</v>
      </c>
      <c r="B870" s="3">
        <f t="shared" ca="1" si="68"/>
        <v>-1.3183262520772259</v>
      </c>
      <c r="C870" s="3">
        <f t="shared" ca="1" si="65"/>
        <v>21957.497256175193</v>
      </c>
      <c r="D870" s="3">
        <f t="shared" ca="1" si="66"/>
        <v>0</v>
      </c>
      <c r="E870" s="3">
        <f t="shared" ca="1" si="69"/>
        <v>258.6341224519785</v>
      </c>
    </row>
    <row r="871" spans="1:5" x14ac:dyDescent="0.35">
      <c r="A871" s="3">
        <f t="shared" si="67"/>
        <v>859</v>
      </c>
      <c r="B871" s="3">
        <f t="shared" ca="1" si="68"/>
        <v>-1.5252994870093091</v>
      </c>
      <c r="C871" s="3">
        <f t="shared" ca="1" si="65"/>
        <v>21819.553008537365</v>
      </c>
      <c r="D871" s="3">
        <f t="shared" ca="1" si="66"/>
        <v>0</v>
      </c>
      <c r="E871" s="3">
        <f t="shared" ca="1" si="69"/>
        <v>258.6341224519785</v>
      </c>
    </row>
    <row r="872" spans="1:5" x14ac:dyDescent="0.35">
      <c r="A872" s="3">
        <f t="shared" si="67"/>
        <v>860</v>
      </c>
      <c r="B872" s="3">
        <f t="shared" ca="1" si="68"/>
        <v>-0.32655651607526393</v>
      </c>
      <c r="C872" s="3">
        <f t="shared" ca="1" si="65"/>
        <v>22630.694073999177</v>
      </c>
      <c r="D872" s="3">
        <f t="shared" ca="1" si="66"/>
        <v>0</v>
      </c>
      <c r="E872" s="3">
        <f t="shared" ca="1" si="69"/>
        <v>258.6341224519785</v>
      </c>
    </row>
    <row r="873" spans="1:5" x14ac:dyDescent="0.35">
      <c r="A873" s="3">
        <f t="shared" si="67"/>
        <v>861</v>
      </c>
      <c r="B873" s="3">
        <f t="shared" ca="1" si="68"/>
        <v>-1.3490769408759902</v>
      </c>
      <c r="C873" s="3">
        <f t="shared" ca="1" si="65"/>
        <v>21936.947402927028</v>
      </c>
      <c r="D873" s="3">
        <f t="shared" ca="1" si="66"/>
        <v>0</v>
      </c>
      <c r="E873" s="3">
        <f t="shared" ca="1" si="69"/>
        <v>258.6341224519785</v>
      </c>
    </row>
    <row r="874" spans="1:5" x14ac:dyDescent="0.35">
      <c r="A874" s="3">
        <f t="shared" si="67"/>
        <v>862</v>
      </c>
      <c r="B874" s="3">
        <f t="shared" ca="1" si="68"/>
        <v>-0.1890605258063926</v>
      </c>
      <c r="C874" s="3">
        <f t="shared" ca="1" si="65"/>
        <v>22725.638983337918</v>
      </c>
      <c r="D874" s="3">
        <f t="shared" ca="1" si="66"/>
        <v>0</v>
      </c>
      <c r="E874" s="3">
        <f t="shared" ca="1" si="69"/>
        <v>258.6341224519785</v>
      </c>
    </row>
    <row r="875" spans="1:5" x14ac:dyDescent="0.35">
      <c r="A875" s="3">
        <f t="shared" si="67"/>
        <v>863</v>
      </c>
      <c r="B875" s="3">
        <f t="shared" ca="1" si="68"/>
        <v>1.769785736670016</v>
      </c>
      <c r="C875" s="3">
        <f t="shared" ca="1" si="65"/>
        <v>24122.351230558008</v>
      </c>
      <c r="D875" s="3">
        <f t="shared" ca="1" si="66"/>
        <v>1222.351230558008</v>
      </c>
      <c r="E875" s="3">
        <f t="shared" ca="1" si="69"/>
        <v>-963.7171081060294</v>
      </c>
    </row>
    <row r="876" spans="1:5" x14ac:dyDescent="0.35">
      <c r="A876" s="3">
        <f t="shared" si="67"/>
        <v>864</v>
      </c>
      <c r="B876" s="3">
        <f t="shared" ca="1" si="68"/>
        <v>0.33862296936883979</v>
      </c>
      <c r="C876" s="3">
        <f t="shared" ca="1" si="65"/>
        <v>23093.732052615396</v>
      </c>
      <c r="D876" s="3">
        <f t="shared" ca="1" si="66"/>
        <v>193.73205261539624</v>
      </c>
      <c r="E876" s="3">
        <f t="shared" ca="1" si="69"/>
        <v>64.902069836582257</v>
      </c>
    </row>
    <row r="877" spans="1:5" x14ac:dyDescent="0.35">
      <c r="A877" s="3">
        <f t="shared" si="67"/>
        <v>865</v>
      </c>
      <c r="B877" s="3">
        <f t="shared" ca="1" si="68"/>
        <v>-2.5352831764516774</v>
      </c>
      <c r="C877" s="3">
        <f t="shared" ca="1" si="65"/>
        <v>21158.747399110292</v>
      </c>
      <c r="D877" s="3">
        <f t="shared" ca="1" si="66"/>
        <v>0</v>
      </c>
      <c r="E877" s="3">
        <f t="shared" ca="1" si="69"/>
        <v>258.6341224519785</v>
      </c>
    </row>
    <row r="878" spans="1:5" x14ac:dyDescent="0.35">
      <c r="A878" s="3">
        <f t="shared" si="67"/>
        <v>866</v>
      </c>
      <c r="B878" s="3">
        <f t="shared" ca="1" si="68"/>
        <v>0.7311436716580445</v>
      </c>
      <c r="C878" s="3">
        <f t="shared" ca="1" si="65"/>
        <v>23371.402040783094</v>
      </c>
      <c r="D878" s="3">
        <f t="shared" ca="1" si="66"/>
        <v>471.40204078309398</v>
      </c>
      <c r="E878" s="3">
        <f t="shared" ca="1" si="69"/>
        <v>-212.76791833111548</v>
      </c>
    </row>
    <row r="879" spans="1:5" x14ac:dyDescent="0.35">
      <c r="A879" s="3">
        <f t="shared" si="67"/>
        <v>867</v>
      </c>
      <c r="B879" s="3">
        <f t="shared" ca="1" si="68"/>
        <v>1.2055414120558052</v>
      </c>
      <c r="C879" s="3">
        <f t="shared" ca="1" si="65"/>
        <v>23711.451576889107</v>
      </c>
      <c r="D879" s="3">
        <f t="shared" ca="1" si="66"/>
        <v>811.45157688910695</v>
      </c>
      <c r="E879" s="3">
        <f t="shared" ca="1" si="69"/>
        <v>-552.81745443712839</v>
      </c>
    </row>
    <row r="880" spans="1:5" x14ac:dyDescent="0.35">
      <c r="A880" s="3">
        <f t="shared" si="67"/>
        <v>868</v>
      </c>
      <c r="B880" s="3">
        <f t="shared" ca="1" si="68"/>
        <v>0.29940077272539389</v>
      </c>
      <c r="C880" s="3">
        <f t="shared" ca="1" si="65"/>
        <v>23066.168126848344</v>
      </c>
      <c r="D880" s="3">
        <f t="shared" ca="1" si="66"/>
        <v>166.1681268483444</v>
      </c>
      <c r="E880" s="3">
        <f t="shared" ca="1" si="69"/>
        <v>92.465995603634099</v>
      </c>
    </row>
    <row r="881" spans="1:5" x14ac:dyDescent="0.35">
      <c r="A881" s="3">
        <f t="shared" si="67"/>
        <v>869</v>
      </c>
      <c r="B881" s="3">
        <f t="shared" ca="1" si="68"/>
        <v>-0.11174751740997155</v>
      </c>
      <c r="C881" s="3">
        <f t="shared" ca="1" si="65"/>
        <v>22779.200678106026</v>
      </c>
      <c r="D881" s="3">
        <f t="shared" ca="1" si="66"/>
        <v>0</v>
      </c>
      <c r="E881" s="3">
        <f t="shared" ca="1" si="69"/>
        <v>258.6341224519785</v>
      </c>
    </row>
    <row r="882" spans="1:5" x14ac:dyDescent="0.35">
      <c r="A882" s="3">
        <f t="shared" si="67"/>
        <v>870</v>
      </c>
      <c r="B882" s="3">
        <f t="shared" ca="1" si="68"/>
        <v>-0.73541007479872567</v>
      </c>
      <c r="C882" s="3">
        <f t="shared" ca="1" si="65"/>
        <v>22350.706026440836</v>
      </c>
      <c r="D882" s="3">
        <f t="shared" ca="1" si="66"/>
        <v>0</v>
      </c>
      <c r="E882" s="3">
        <f t="shared" ca="1" si="69"/>
        <v>258.6341224519785</v>
      </c>
    </row>
    <row r="883" spans="1:5" x14ac:dyDescent="0.35">
      <c r="A883" s="3">
        <f t="shared" si="67"/>
        <v>871</v>
      </c>
      <c r="B883" s="3">
        <f t="shared" ca="1" si="68"/>
        <v>1.3761421790498425</v>
      </c>
      <c r="C883" s="3">
        <f t="shared" ca="1" si="65"/>
        <v>23834.944467370169</v>
      </c>
      <c r="D883" s="3">
        <f t="shared" ca="1" si="66"/>
        <v>934.94446737016915</v>
      </c>
      <c r="E883" s="3">
        <f t="shared" ca="1" si="69"/>
        <v>-676.31034491819059</v>
      </c>
    </row>
    <row r="884" spans="1:5" x14ac:dyDescent="0.35">
      <c r="A884" s="3">
        <f t="shared" si="67"/>
        <v>872</v>
      </c>
      <c r="B884" s="3">
        <f t="shared" ca="1" si="68"/>
        <v>0.48315102600763288</v>
      </c>
      <c r="C884" s="3">
        <f t="shared" ca="1" si="65"/>
        <v>23195.585701379852</v>
      </c>
      <c r="D884" s="3">
        <f t="shared" ca="1" si="66"/>
        <v>295.58570137985225</v>
      </c>
      <c r="E884" s="3">
        <f t="shared" ca="1" si="69"/>
        <v>-36.951578927873754</v>
      </c>
    </row>
    <row r="885" spans="1:5" x14ac:dyDescent="0.35">
      <c r="A885" s="3">
        <f t="shared" si="67"/>
        <v>873</v>
      </c>
      <c r="B885" s="3">
        <f t="shared" ca="1" si="68"/>
        <v>-1.2020884686444961</v>
      </c>
      <c r="C885" s="3">
        <f t="shared" ca="1" si="65"/>
        <v>22035.349885668453</v>
      </c>
      <c r="D885" s="3">
        <f t="shared" ca="1" si="66"/>
        <v>0</v>
      </c>
      <c r="E885" s="3">
        <f t="shared" ca="1" si="69"/>
        <v>258.6341224519785</v>
      </c>
    </row>
    <row r="886" spans="1:5" x14ac:dyDescent="0.35">
      <c r="A886" s="3">
        <f t="shared" si="67"/>
        <v>874</v>
      </c>
      <c r="B886" s="3">
        <f t="shared" ca="1" si="68"/>
        <v>-0.26767421114764561</v>
      </c>
      <c r="C886" s="3">
        <f t="shared" ca="1" si="65"/>
        <v>22671.305328493389</v>
      </c>
      <c r="D886" s="3">
        <f t="shared" ca="1" si="66"/>
        <v>0</v>
      </c>
      <c r="E886" s="3">
        <f t="shared" ca="1" si="69"/>
        <v>258.6341224519785</v>
      </c>
    </row>
    <row r="887" spans="1:5" x14ac:dyDescent="0.35">
      <c r="A887" s="3">
        <f t="shared" si="67"/>
        <v>875</v>
      </c>
      <c r="B887" s="3">
        <f t="shared" ca="1" si="68"/>
        <v>-0.4005807050155733</v>
      </c>
      <c r="C887" s="3">
        <f t="shared" ca="1" si="65"/>
        <v>22579.742626639189</v>
      </c>
      <c r="D887" s="3">
        <f t="shared" ca="1" si="66"/>
        <v>0</v>
      </c>
      <c r="E887" s="3">
        <f t="shared" ca="1" si="69"/>
        <v>258.6341224519785</v>
      </c>
    </row>
    <row r="888" spans="1:5" x14ac:dyDescent="0.35">
      <c r="A888" s="3">
        <f t="shared" si="67"/>
        <v>876</v>
      </c>
      <c r="B888" s="3">
        <f t="shared" ca="1" si="68"/>
        <v>-0.43989425242041497</v>
      </c>
      <c r="C888" s="3">
        <f t="shared" ca="1" si="65"/>
        <v>22552.729450315255</v>
      </c>
      <c r="D888" s="3">
        <f t="shared" ca="1" si="66"/>
        <v>0</v>
      </c>
      <c r="E888" s="3">
        <f t="shared" ca="1" si="69"/>
        <v>258.6341224519785</v>
      </c>
    </row>
    <row r="889" spans="1:5" x14ac:dyDescent="0.35">
      <c r="A889" s="3">
        <f t="shared" si="67"/>
        <v>877</v>
      </c>
      <c r="B889" s="3">
        <f t="shared" ca="1" si="68"/>
        <v>-2.1651537807934504</v>
      </c>
      <c r="C889" s="3">
        <f t="shared" ca="1" si="65"/>
        <v>21398.557486614034</v>
      </c>
      <c r="D889" s="3">
        <f t="shared" ca="1" si="66"/>
        <v>0</v>
      </c>
      <c r="E889" s="3">
        <f t="shared" ca="1" si="69"/>
        <v>258.6341224519785</v>
      </c>
    </row>
    <row r="890" spans="1:5" x14ac:dyDescent="0.35">
      <c r="A890" s="3">
        <f t="shared" si="67"/>
        <v>878</v>
      </c>
      <c r="B890" s="3">
        <f t="shared" ca="1" si="68"/>
        <v>1.1178907718780891</v>
      </c>
      <c r="C890" s="3">
        <f t="shared" ca="1" si="65"/>
        <v>23648.252873578167</v>
      </c>
      <c r="D890" s="3">
        <f t="shared" ca="1" si="66"/>
        <v>748.25287357816705</v>
      </c>
      <c r="E890" s="3">
        <f t="shared" ca="1" si="69"/>
        <v>-489.61875112618856</v>
      </c>
    </row>
    <row r="891" spans="1:5" x14ac:dyDescent="0.35">
      <c r="A891" s="3">
        <f t="shared" si="67"/>
        <v>879</v>
      </c>
      <c r="B891" s="3">
        <f t="shared" ca="1" si="68"/>
        <v>-0.49827630836533565</v>
      </c>
      <c r="C891" s="3">
        <f t="shared" ca="1" si="65"/>
        <v>22512.673514847553</v>
      </c>
      <c r="D891" s="3">
        <f t="shared" ca="1" si="66"/>
        <v>0</v>
      </c>
      <c r="E891" s="3">
        <f t="shared" ca="1" si="69"/>
        <v>258.6341224519785</v>
      </c>
    </row>
    <row r="892" spans="1:5" x14ac:dyDescent="0.35">
      <c r="A892" s="3">
        <f t="shared" si="67"/>
        <v>880</v>
      </c>
      <c r="B892" s="3">
        <f t="shared" ca="1" si="68"/>
        <v>-0.39958452188473287</v>
      </c>
      <c r="C892" s="3">
        <f t="shared" ca="1" si="65"/>
        <v>22580.427545463426</v>
      </c>
      <c r="D892" s="3">
        <f t="shared" ca="1" si="66"/>
        <v>0</v>
      </c>
      <c r="E892" s="3">
        <f t="shared" ca="1" si="69"/>
        <v>258.6341224519785</v>
      </c>
    </row>
    <row r="893" spans="1:5" x14ac:dyDescent="0.35">
      <c r="A893" s="3">
        <f t="shared" si="67"/>
        <v>881</v>
      </c>
      <c r="B893" s="3">
        <f t="shared" ca="1" si="68"/>
        <v>0.79265683783645646</v>
      </c>
      <c r="C893" s="3">
        <f t="shared" ca="1" si="65"/>
        <v>23415.218166859555</v>
      </c>
      <c r="D893" s="3">
        <f t="shared" ca="1" si="66"/>
        <v>515.21816685955491</v>
      </c>
      <c r="E893" s="3">
        <f t="shared" ca="1" si="69"/>
        <v>-256.58404440757641</v>
      </c>
    </row>
    <row r="894" spans="1:5" x14ac:dyDescent="0.35">
      <c r="A894" s="3">
        <f t="shared" si="67"/>
        <v>882</v>
      </c>
      <c r="B894" s="3">
        <f t="shared" ca="1" si="68"/>
        <v>-0.85999134872898275</v>
      </c>
      <c r="C894" s="3">
        <f t="shared" ca="1" si="65"/>
        <v>22266.081764084996</v>
      </c>
      <c r="D894" s="3">
        <f t="shared" ca="1" si="66"/>
        <v>0</v>
      </c>
      <c r="E894" s="3">
        <f t="shared" ca="1" si="69"/>
        <v>258.6341224519785</v>
      </c>
    </row>
    <row r="895" spans="1:5" x14ac:dyDescent="0.35">
      <c r="A895" s="3">
        <f t="shared" si="67"/>
        <v>883</v>
      </c>
      <c r="B895" s="3">
        <f t="shared" ca="1" si="68"/>
        <v>-1.3422998881237498</v>
      </c>
      <c r="C895" s="3">
        <f t="shared" ca="1" si="65"/>
        <v>21941.474671046304</v>
      </c>
      <c r="D895" s="3">
        <f t="shared" ca="1" si="66"/>
        <v>0</v>
      </c>
      <c r="E895" s="3">
        <f t="shared" ca="1" si="69"/>
        <v>258.6341224519785</v>
      </c>
    </row>
    <row r="896" spans="1:5" x14ac:dyDescent="0.35">
      <c r="A896" s="3">
        <f t="shared" si="67"/>
        <v>884</v>
      </c>
      <c r="B896" s="3">
        <f t="shared" ca="1" si="68"/>
        <v>-1.9550433472246556</v>
      </c>
      <c r="C896" s="3">
        <f t="shared" ca="1" si="65"/>
        <v>21535.897295718081</v>
      </c>
      <c r="D896" s="3">
        <f t="shared" ca="1" si="66"/>
        <v>0</v>
      </c>
      <c r="E896" s="3">
        <f t="shared" ca="1" si="69"/>
        <v>258.6341224519785</v>
      </c>
    </row>
    <row r="897" spans="1:5" x14ac:dyDescent="0.35">
      <c r="A897" s="3">
        <f t="shared" si="67"/>
        <v>885</v>
      </c>
      <c r="B897" s="3">
        <f t="shared" ca="1" si="68"/>
        <v>-6.4871054065824454E-2</v>
      </c>
      <c r="C897" s="3">
        <f t="shared" ca="1" si="65"/>
        <v>22811.737688437883</v>
      </c>
      <c r="D897" s="3">
        <f t="shared" ca="1" si="66"/>
        <v>0</v>
      </c>
      <c r="E897" s="3">
        <f t="shared" ca="1" si="69"/>
        <v>258.6341224519785</v>
      </c>
    </row>
    <row r="898" spans="1:5" x14ac:dyDescent="0.35">
      <c r="A898" s="3">
        <f t="shared" si="67"/>
        <v>886</v>
      </c>
      <c r="B898" s="3">
        <f t="shared" ca="1" si="68"/>
        <v>-1.6573205287213344</v>
      </c>
      <c r="C898" s="3">
        <f t="shared" ca="1" si="65"/>
        <v>21732.016196215834</v>
      </c>
      <c r="D898" s="3">
        <f t="shared" ca="1" si="66"/>
        <v>0</v>
      </c>
      <c r="E898" s="3">
        <f t="shared" ca="1" si="69"/>
        <v>258.6341224519785</v>
      </c>
    </row>
    <row r="899" spans="1:5" x14ac:dyDescent="0.35">
      <c r="A899" s="3">
        <f t="shared" si="67"/>
        <v>887</v>
      </c>
      <c r="B899" s="3">
        <f t="shared" ca="1" si="68"/>
        <v>1.8015703125017766</v>
      </c>
      <c r="C899" s="3">
        <f t="shared" ca="1" si="65"/>
        <v>24145.708419642498</v>
      </c>
      <c r="D899" s="3">
        <f t="shared" ca="1" si="66"/>
        <v>1245.7084196424985</v>
      </c>
      <c r="E899" s="3">
        <f t="shared" ca="1" si="69"/>
        <v>-987.07429719051993</v>
      </c>
    </row>
    <row r="900" spans="1:5" x14ac:dyDescent="0.35">
      <c r="A900" s="3">
        <f t="shared" si="67"/>
        <v>888</v>
      </c>
      <c r="B900" s="3">
        <f t="shared" ca="1" si="68"/>
        <v>-0.54694409069447802</v>
      </c>
      <c r="C900" s="3">
        <f t="shared" ca="1" si="65"/>
        <v>22479.336920779911</v>
      </c>
      <c r="D900" s="3">
        <f t="shared" ca="1" si="66"/>
        <v>0</v>
      </c>
      <c r="E900" s="3">
        <f t="shared" ca="1" si="69"/>
        <v>258.6341224519785</v>
      </c>
    </row>
    <row r="901" spans="1:5" x14ac:dyDescent="0.35">
      <c r="A901" s="3">
        <f t="shared" si="67"/>
        <v>889</v>
      </c>
      <c r="B901" s="3">
        <f t="shared" ca="1" si="68"/>
        <v>-0.24007938230458079</v>
      </c>
      <c r="C901" s="3">
        <f t="shared" ca="1" si="65"/>
        <v>22690.36261415005</v>
      </c>
      <c r="D901" s="3">
        <f t="shared" ca="1" si="66"/>
        <v>0</v>
      </c>
      <c r="E901" s="3">
        <f t="shared" ca="1" si="69"/>
        <v>258.6341224519785</v>
      </c>
    </row>
    <row r="902" spans="1:5" x14ac:dyDescent="0.35">
      <c r="A902" s="3">
        <f t="shared" si="67"/>
        <v>890</v>
      </c>
      <c r="B902" s="3">
        <f t="shared" ca="1" si="68"/>
        <v>-0.72624596182253975</v>
      </c>
      <c r="C902" s="3">
        <f t="shared" ca="1" si="65"/>
        <v>22356.943613499207</v>
      </c>
      <c r="D902" s="3">
        <f t="shared" ca="1" si="66"/>
        <v>0</v>
      </c>
      <c r="E902" s="3">
        <f t="shared" ca="1" si="69"/>
        <v>258.6341224519785</v>
      </c>
    </row>
    <row r="903" spans="1:5" x14ac:dyDescent="0.35">
      <c r="A903" s="3">
        <f t="shared" si="67"/>
        <v>891</v>
      </c>
      <c r="B903" s="3">
        <f t="shared" ca="1" si="68"/>
        <v>1.3411412597140855</v>
      </c>
      <c r="C903" s="3">
        <f t="shared" ca="1" si="65"/>
        <v>23809.555996873441</v>
      </c>
      <c r="D903" s="3">
        <f t="shared" ca="1" si="66"/>
        <v>909.55599687344147</v>
      </c>
      <c r="E903" s="3">
        <f t="shared" ca="1" si="69"/>
        <v>-650.92187442146292</v>
      </c>
    </row>
    <row r="904" spans="1:5" x14ac:dyDescent="0.35">
      <c r="A904" s="3">
        <f t="shared" si="67"/>
        <v>892</v>
      </c>
      <c r="B904" s="3">
        <f t="shared" ca="1" si="68"/>
        <v>-0.75489289527099401</v>
      </c>
      <c r="C904" s="3">
        <f t="shared" ca="1" si="65"/>
        <v>22337.450755553338</v>
      </c>
      <c r="D904" s="3">
        <f t="shared" ca="1" si="66"/>
        <v>0</v>
      </c>
      <c r="E904" s="3">
        <f t="shared" ca="1" si="69"/>
        <v>258.6341224519785</v>
      </c>
    </row>
    <row r="905" spans="1:5" x14ac:dyDescent="0.35">
      <c r="A905" s="3">
        <f t="shared" si="67"/>
        <v>893</v>
      </c>
      <c r="B905" s="3">
        <f t="shared" ca="1" si="68"/>
        <v>1.7635879254613025</v>
      </c>
      <c r="C905" s="3">
        <f t="shared" ca="1" si="65"/>
        <v>24117.799344880259</v>
      </c>
      <c r="D905" s="3">
        <f t="shared" ca="1" si="66"/>
        <v>1217.799344880259</v>
      </c>
      <c r="E905" s="3">
        <f t="shared" ca="1" si="69"/>
        <v>-959.16522242828046</v>
      </c>
    </row>
    <row r="906" spans="1:5" x14ac:dyDescent="0.35">
      <c r="A906" s="3">
        <f t="shared" si="67"/>
        <v>894</v>
      </c>
      <c r="B906" s="3">
        <f t="shared" ca="1" si="68"/>
        <v>1.314979738912917</v>
      </c>
      <c r="C906" s="3">
        <f t="shared" ca="1" si="65"/>
        <v>23790.596986615579</v>
      </c>
      <c r="D906" s="3">
        <f t="shared" ca="1" si="66"/>
        <v>890.59698661557923</v>
      </c>
      <c r="E906" s="3">
        <f t="shared" ca="1" si="69"/>
        <v>-631.96286416360067</v>
      </c>
    </row>
    <row r="907" spans="1:5" x14ac:dyDescent="0.35">
      <c r="A907" s="3">
        <f t="shared" si="67"/>
        <v>895</v>
      </c>
      <c r="B907" s="3">
        <f t="shared" ca="1" si="68"/>
        <v>0.64808978341000745</v>
      </c>
      <c r="C907" s="3">
        <f t="shared" ca="1" si="65"/>
        <v>23312.372412364693</v>
      </c>
      <c r="D907" s="3">
        <f t="shared" ca="1" si="66"/>
        <v>412.37241236469345</v>
      </c>
      <c r="E907" s="3">
        <f t="shared" ca="1" si="69"/>
        <v>-153.73828991271495</v>
      </c>
    </row>
    <row r="908" spans="1:5" x14ac:dyDescent="0.35">
      <c r="A908" s="3">
        <f t="shared" si="67"/>
        <v>896</v>
      </c>
      <c r="B908" s="3">
        <f t="shared" ca="1" si="68"/>
        <v>0.52841286102368656</v>
      </c>
      <c r="C908" s="3">
        <f t="shared" ca="1" si="65"/>
        <v>23227.575473645487</v>
      </c>
      <c r="D908" s="3">
        <f t="shared" ca="1" si="66"/>
        <v>327.57547364548736</v>
      </c>
      <c r="E908" s="3">
        <f t="shared" ca="1" si="69"/>
        <v>-68.941351193508865</v>
      </c>
    </row>
    <row r="909" spans="1:5" x14ac:dyDescent="0.35">
      <c r="A909" s="3">
        <f t="shared" si="67"/>
        <v>897</v>
      </c>
      <c r="B909" s="3">
        <f t="shared" ca="1" si="68"/>
        <v>-2.5643713972037685</v>
      </c>
      <c r="C909" s="3">
        <f t="shared" ca="1" si="65"/>
        <v>21140.015183789736</v>
      </c>
      <c r="D909" s="3">
        <f t="shared" ca="1" si="66"/>
        <v>0</v>
      </c>
      <c r="E909" s="3">
        <f t="shared" ca="1" si="69"/>
        <v>258.6341224519785</v>
      </c>
    </row>
    <row r="910" spans="1:5" x14ac:dyDescent="0.35">
      <c r="A910" s="3">
        <f t="shared" si="67"/>
        <v>898</v>
      </c>
      <c r="B910" s="3">
        <f t="shared" ca="1" si="68"/>
        <v>-0.88635938657890623</v>
      </c>
      <c r="C910" s="3">
        <f t="shared" ref="C910:C973" ca="1" si="70">B$1*EXP(B$9*B$5 + $B$10*B910)</f>
        <v>22248.211884500659</v>
      </c>
      <c r="D910" s="3">
        <f t="shared" ref="D910:D973" ca="1" si="71">MAX(C910 - B$2, 0)</f>
        <v>0</v>
      </c>
      <c r="E910" s="3">
        <f t="shared" ca="1" si="69"/>
        <v>258.6341224519785</v>
      </c>
    </row>
    <row r="911" spans="1:5" x14ac:dyDescent="0.35">
      <c r="A911" s="3">
        <f t="shared" ref="A911:A974" si="72">A910+1</f>
        <v>899</v>
      </c>
      <c r="B911" s="3">
        <f t="shared" ref="B911:B974" ca="1" si="73">_xlfn.NORM.S.INV(RAND())</f>
        <v>-0.94343863940105765</v>
      </c>
      <c r="C911" s="3">
        <f t="shared" ca="1" si="70"/>
        <v>22209.577821211693</v>
      </c>
      <c r="D911" s="3">
        <f t="shared" ca="1" si="71"/>
        <v>0</v>
      </c>
      <c r="E911" s="3">
        <f t="shared" ref="E911:E974" ca="1" si="74">$D$5014-D911</f>
        <v>258.6341224519785</v>
      </c>
    </row>
    <row r="912" spans="1:5" x14ac:dyDescent="0.35">
      <c r="A912" s="3">
        <f t="shared" si="72"/>
        <v>900</v>
      </c>
      <c r="B912" s="3">
        <f t="shared" ca="1" si="73"/>
        <v>1.4316243796954728</v>
      </c>
      <c r="C912" s="3">
        <f t="shared" ca="1" si="70"/>
        <v>23875.244840264761</v>
      </c>
      <c r="D912" s="3">
        <f t="shared" ca="1" si="71"/>
        <v>975.24484026476057</v>
      </c>
      <c r="E912" s="3">
        <f t="shared" ca="1" si="74"/>
        <v>-716.61071781278201</v>
      </c>
    </row>
    <row r="913" spans="1:5" x14ac:dyDescent="0.35">
      <c r="A913" s="3">
        <f t="shared" si="72"/>
        <v>901</v>
      </c>
      <c r="B913" s="3">
        <f t="shared" ca="1" si="73"/>
        <v>-0.58018745419574647</v>
      </c>
      <c r="C913" s="3">
        <f t="shared" ca="1" si="70"/>
        <v>22456.594168770614</v>
      </c>
      <c r="D913" s="3">
        <f t="shared" ca="1" si="71"/>
        <v>0</v>
      </c>
      <c r="E913" s="3">
        <f t="shared" ca="1" si="74"/>
        <v>258.6341224519785</v>
      </c>
    </row>
    <row r="914" spans="1:5" x14ac:dyDescent="0.35">
      <c r="A914" s="3">
        <f t="shared" si="72"/>
        <v>902</v>
      </c>
      <c r="B914" s="3">
        <f t="shared" ca="1" si="73"/>
        <v>0.25609948492037654</v>
      </c>
      <c r="C914" s="3">
        <f t="shared" ca="1" si="70"/>
        <v>23035.775772977307</v>
      </c>
      <c r="D914" s="3">
        <f t="shared" ca="1" si="71"/>
        <v>135.7757729773075</v>
      </c>
      <c r="E914" s="3">
        <f t="shared" ca="1" si="74"/>
        <v>122.858349474671</v>
      </c>
    </row>
    <row r="915" spans="1:5" x14ac:dyDescent="0.35">
      <c r="A915" s="3">
        <f t="shared" si="72"/>
        <v>903</v>
      </c>
      <c r="B915" s="3">
        <f t="shared" ca="1" si="73"/>
        <v>-0.18244449872578597</v>
      </c>
      <c r="C915" s="3">
        <f t="shared" ca="1" si="70"/>
        <v>22730.217570309349</v>
      </c>
      <c r="D915" s="3">
        <f t="shared" ca="1" si="71"/>
        <v>0</v>
      </c>
      <c r="E915" s="3">
        <f t="shared" ca="1" si="74"/>
        <v>258.6341224519785</v>
      </c>
    </row>
    <row r="916" spans="1:5" x14ac:dyDescent="0.35">
      <c r="A916" s="3">
        <f t="shared" si="72"/>
        <v>904</v>
      </c>
      <c r="B916" s="3">
        <f t="shared" ca="1" si="73"/>
        <v>0.16258070450284337</v>
      </c>
      <c r="C916" s="3">
        <f t="shared" ca="1" si="70"/>
        <v>22970.273280070116</v>
      </c>
      <c r="D916" s="3">
        <f t="shared" ca="1" si="71"/>
        <v>70.273280070116016</v>
      </c>
      <c r="E916" s="3">
        <f t="shared" ca="1" si="74"/>
        <v>188.36084238186248</v>
      </c>
    </row>
    <row r="917" spans="1:5" x14ac:dyDescent="0.35">
      <c r="A917" s="3">
        <f t="shared" si="72"/>
        <v>905</v>
      </c>
      <c r="B917" s="3">
        <f t="shared" ca="1" si="73"/>
        <v>0.73187514777153539</v>
      </c>
      <c r="C917" s="3">
        <f t="shared" ca="1" si="70"/>
        <v>23371.922592755902</v>
      </c>
      <c r="D917" s="3">
        <f t="shared" ca="1" si="71"/>
        <v>471.92259275590186</v>
      </c>
      <c r="E917" s="3">
        <f t="shared" ca="1" si="74"/>
        <v>-213.28847030392336</v>
      </c>
    </row>
    <row r="918" spans="1:5" x14ac:dyDescent="0.35">
      <c r="A918" s="3">
        <f t="shared" si="72"/>
        <v>906</v>
      </c>
      <c r="B918" s="3">
        <f t="shared" ca="1" si="73"/>
        <v>-0.20991081078237958</v>
      </c>
      <c r="C918" s="3">
        <f t="shared" ca="1" si="70"/>
        <v>22711.215684886531</v>
      </c>
      <c r="D918" s="3">
        <f t="shared" ca="1" si="71"/>
        <v>0</v>
      </c>
      <c r="E918" s="3">
        <f t="shared" ca="1" si="74"/>
        <v>258.6341224519785</v>
      </c>
    </row>
    <row r="919" spans="1:5" x14ac:dyDescent="0.35">
      <c r="A919" s="3">
        <f t="shared" si="72"/>
        <v>907</v>
      </c>
      <c r="B919" s="3">
        <f t="shared" ca="1" si="73"/>
        <v>-0.1769276834501215</v>
      </c>
      <c r="C919" s="3">
        <f t="shared" ca="1" si="70"/>
        <v>22734.036158785872</v>
      </c>
      <c r="D919" s="3">
        <f t="shared" ca="1" si="71"/>
        <v>0</v>
      </c>
      <c r="E919" s="3">
        <f t="shared" ca="1" si="74"/>
        <v>258.6341224519785</v>
      </c>
    </row>
    <row r="920" spans="1:5" x14ac:dyDescent="0.35">
      <c r="A920" s="3">
        <f t="shared" si="72"/>
        <v>908</v>
      </c>
      <c r="B920" s="3">
        <f t="shared" ca="1" si="73"/>
        <v>-0.91978613738272608</v>
      </c>
      <c r="C920" s="3">
        <f t="shared" ca="1" si="70"/>
        <v>22225.578858409699</v>
      </c>
      <c r="D920" s="3">
        <f t="shared" ca="1" si="71"/>
        <v>0</v>
      </c>
      <c r="E920" s="3">
        <f t="shared" ca="1" si="74"/>
        <v>258.6341224519785</v>
      </c>
    </row>
    <row r="921" spans="1:5" x14ac:dyDescent="0.35">
      <c r="A921" s="3">
        <f t="shared" si="72"/>
        <v>909</v>
      </c>
      <c r="B921" s="3">
        <f t="shared" ca="1" si="73"/>
        <v>-0.43859434174704587</v>
      </c>
      <c r="C921" s="3">
        <f t="shared" ca="1" si="70"/>
        <v>22553.622129811883</v>
      </c>
      <c r="D921" s="3">
        <f t="shared" ca="1" si="71"/>
        <v>0</v>
      </c>
      <c r="E921" s="3">
        <f t="shared" ca="1" si="74"/>
        <v>258.6341224519785</v>
      </c>
    </row>
    <row r="922" spans="1:5" x14ac:dyDescent="0.35">
      <c r="A922" s="3">
        <f t="shared" si="72"/>
        <v>910</v>
      </c>
      <c r="B922" s="3">
        <f t="shared" ca="1" si="73"/>
        <v>-0.80567886193423832</v>
      </c>
      <c r="C922" s="3">
        <f t="shared" ca="1" si="70"/>
        <v>22302.935115901746</v>
      </c>
      <c r="D922" s="3">
        <f t="shared" ca="1" si="71"/>
        <v>0</v>
      </c>
      <c r="E922" s="3">
        <f t="shared" ca="1" si="74"/>
        <v>258.6341224519785</v>
      </c>
    </row>
    <row r="923" spans="1:5" x14ac:dyDescent="0.35">
      <c r="A923" s="3">
        <f t="shared" si="72"/>
        <v>911</v>
      </c>
      <c r="B923" s="3">
        <f t="shared" ca="1" si="73"/>
        <v>0.61927347550688816</v>
      </c>
      <c r="C923" s="3">
        <f t="shared" ca="1" si="70"/>
        <v>23291.926399214539</v>
      </c>
      <c r="D923" s="3">
        <f t="shared" ca="1" si="71"/>
        <v>391.92639921453883</v>
      </c>
      <c r="E923" s="3">
        <f t="shared" ca="1" si="74"/>
        <v>-133.29227676256033</v>
      </c>
    </row>
    <row r="924" spans="1:5" x14ac:dyDescent="0.35">
      <c r="A924" s="3">
        <f t="shared" si="72"/>
        <v>912</v>
      </c>
      <c r="B924" s="3">
        <f t="shared" ca="1" si="73"/>
        <v>1.7380150688553027</v>
      </c>
      <c r="C924" s="3">
        <f t="shared" ca="1" si="70"/>
        <v>24099.026841503834</v>
      </c>
      <c r="D924" s="3">
        <f t="shared" ca="1" si="71"/>
        <v>1199.0268415038336</v>
      </c>
      <c r="E924" s="3">
        <f t="shared" ca="1" si="74"/>
        <v>-940.39271905185501</v>
      </c>
    </row>
    <row r="925" spans="1:5" x14ac:dyDescent="0.35">
      <c r="A925" s="3">
        <f t="shared" si="72"/>
        <v>913</v>
      </c>
      <c r="B925" s="3">
        <f t="shared" ca="1" si="73"/>
        <v>-0.32961940828909636</v>
      </c>
      <c r="C925" s="3">
        <f t="shared" ca="1" si="70"/>
        <v>22628.583582139749</v>
      </c>
      <c r="D925" s="3">
        <f t="shared" ca="1" si="71"/>
        <v>0</v>
      </c>
      <c r="E925" s="3">
        <f t="shared" ca="1" si="74"/>
        <v>258.6341224519785</v>
      </c>
    </row>
    <row r="926" spans="1:5" x14ac:dyDescent="0.35">
      <c r="A926" s="3">
        <f t="shared" si="72"/>
        <v>914</v>
      </c>
      <c r="B926" s="3">
        <f t="shared" ca="1" si="73"/>
        <v>0.28132353014224037</v>
      </c>
      <c r="C926" s="3">
        <f t="shared" ca="1" si="70"/>
        <v>23053.475179916215</v>
      </c>
      <c r="D926" s="3">
        <f t="shared" ca="1" si="71"/>
        <v>153.47517991621498</v>
      </c>
      <c r="E926" s="3">
        <f t="shared" ca="1" si="74"/>
        <v>105.15894253576352</v>
      </c>
    </row>
    <row r="927" spans="1:5" x14ac:dyDescent="0.35">
      <c r="A927" s="3">
        <f t="shared" si="72"/>
        <v>915</v>
      </c>
      <c r="B927" s="3">
        <f t="shared" ca="1" si="73"/>
        <v>-0.73097437987912983</v>
      </c>
      <c r="C927" s="3">
        <f t="shared" ca="1" si="70"/>
        <v>22353.72498108853</v>
      </c>
      <c r="D927" s="3">
        <f t="shared" ca="1" si="71"/>
        <v>0</v>
      </c>
      <c r="E927" s="3">
        <f t="shared" ca="1" si="74"/>
        <v>258.6341224519785</v>
      </c>
    </row>
    <row r="928" spans="1:5" x14ac:dyDescent="0.35">
      <c r="A928" s="3">
        <f t="shared" si="72"/>
        <v>916</v>
      </c>
      <c r="B928" s="3">
        <f t="shared" ca="1" si="73"/>
        <v>0.71888556914309309</v>
      </c>
      <c r="C928" s="3">
        <f t="shared" ca="1" si="70"/>
        <v>23362.680337386624</v>
      </c>
      <c r="D928" s="3">
        <f t="shared" ca="1" si="71"/>
        <v>462.68033738662416</v>
      </c>
      <c r="E928" s="3">
        <f t="shared" ca="1" si="74"/>
        <v>-204.04621493464566</v>
      </c>
    </row>
    <row r="929" spans="1:5" x14ac:dyDescent="0.35">
      <c r="A929" s="3">
        <f t="shared" si="72"/>
        <v>917</v>
      </c>
      <c r="B929" s="3">
        <f t="shared" ca="1" si="73"/>
        <v>-0.37230813352329917</v>
      </c>
      <c r="C929" s="3">
        <f t="shared" ca="1" si="70"/>
        <v>22599.189312259154</v>
      </c>
      <c r="D929" s="3">
        <f t="shared" ca="1" si="71"/>
        <v>0</v>
      </c>
      <c r="E929" s="3">
        <f t="shared" ca="1" si="74"/>
        <v>258.6341224519785</v>
      </c>
    </row>
    <row r="930" spans="1:5" x14ac:dyDescent="0.35">
      <c r="A930" s="3">
        <f t="shared" si="72"/>
        <v>918</v>
      </c>
      <c r="B930" s="3">
        <f t="shared" ca="1" si="73"/>
        <v>-0.9356600135935591</v>
      </c>
      <c r="C930" s="3">
        <f t="shared" ca="1" si="70"/>
        <v>22214.838829201402</v>
      </c>
      <c r="D930" s="3">
        <f t="shared" ca="1" si="71"/>
        <v>0</v>
      </c>
      <c r="E930" s="3">
        <f t="shared" ca="1" si="74"/>
        <v>258.6341224519785</v>
      </c>
    </row>
    <row r="931" spans="1:5" x14ac:dyDescent="0.35">
      <c r="A931" s="3">
        <f t="shared" si="72"/>
        <v>919</v>
      </c>
      <c r="B931" s="3">
        <f t="shared" ca="1" si="73"/>
        <v>-0.61968664500232706</v>
      </c>
      <c r="C931" s="3">
        <f t="shared" ca="1" si="70"/>
        <v>22429.601533004174</v>
      </c>
      <c r="D931" s="3">
        <f t="shared" ca="1" si="71"/>
        <v>0</v>
      </c>
      <c r="E931" s="3">
        <f t="shared" ca="1" si="74"/>
        <v>258.6341224519785</v>
      </c>
    </row>
    <row r="932" spans="1:5" x14ac:dyDescent="0.35">
      <c r="A932" s="3">
        <f t="shared" si="72"/>
        <v>920</v>
      </c>
      <c r="B932" s="3">
        <f t="shared" ca="1" si="73"/>
        <v>4.1334206008603422E-2</v>
      </c>
      <c r="C932" s="3">
        <f t="shared" ca="1" si="70"/>
        <v>22885.626920451934</v>
      </c>
      <c r="D932" s="3">
        <f t="shared" ca="1" si="71"/>
        <v>0</v>
      </c>
      <c r="E932" s="3">
        <f t="shared" ca="1" si="74"/>
        <v>258.6341224519785</v>
      </c>
    </row>
    <row r="933" spans="1:5" x14ac:dyDescent="0.35">
      <c r="A933" s="3">
        <f t="shared" si="72"/>
        <v>921</v>
      </c>
      <c r="B933" s="3">
        <f t="shared" ca="1" si="73"/>
        <v>-0.45791616527968354</v>
      </c>
      <c r="C933" s="3">
        <f t="shared" ca="1" si="70"/>
        <v>22540.357015159181</v>
      </c>
      <c r="D933" s="3">
        <f t="shared" ca="1" si="71"/>
        <v>0</v>
      </c>
      <c r="E933" s="3">
        <f t="shared" ca="1" si="74"/>
        <v>258.6341224519785</v>
      </c>
    </row>
    <row r="934" spans="1:5" x14ac:dyDescent="0.35">
      <c r="A934" s="3">
        <f t="shared" si="72"/>
        <v>922</v>
      </c>
      <c r="B934" s="3">
        <f t="shared" ca="1" si="73"/>
        <v>-1.5569065151540615</v>
      </c>
      <c r="C934" s="3">
        <f t="shared" ca="1" si="70"/>
        <v>21798.563856620087</v>
      </c>
      <c r="D934" s="3">
        <f t="shared" ca="1" si="71"/>
        <v>0</v>
      </c>
      <c r="E934" s="3">
        <f t="shared" ca="1" si="74"/>
        <v>258.6341224519785</v>
      </c>
    </row>
    <row r="935" spans="1:5" x14ac:dyDescent="0.35">
      <c r="A935" s="3">
        <f t="shared" si="72"/>
        <v>923</v>
      </c>
      <c r="B935" s="3">
        <f t="shared" ca="1" si="73"/>
        <v>-0.95542105606289129</v>
      </c>
      <c r="C935" s="3">
        <f t="shared" ca="1" si="70"/>
        <v>22201.476052497648</v>
      </c>
      <c r="D935" s="3">
        <f t="shared" ca="1" si="71"/>
        <v>0</v>
      </c>
      <c r="E935" s="3">
        <f t="shared" ca="1" si="74"/>
        <v>258.6341224519785</v>
      </c>
    </row>
    <row r="936" spans="1:5" x14ac:dyDescent="0.35">
      <c r="A936" s="3">
        <f t="shared" si="72"/>
        <v>924</v>
      </c>
      <c r="B936" s="3">
        <f t="shared" ca="1" si="73"/>
        <v>-0.35767020877250782</v>
      </c>
      <c r="C936" s="3">
        <f t="shared" ca="1" si="70"/>
        <v>22609.264276289781</v>
      </c>
      <c r="D936" s="3">
        <f t="shared" ca="1" si="71"/>
        <v>0</v>
      </c>
      <c r="E936" s="3">
        <f t="shared" ca="1" si="74"/>
        <v>258.6341224519785</v>
      </c>
    </row>
    <row r="937" spans="1:5" x14ac:dyDescent="0.35">
      <c r="A937" s="3">
        <f t="shared" si="72"/>
        <v>925</v>
      </c>
      <c r="B937" s="3">
        <f t="shared" ca="1" si="73"/>
        <v>1.1402105330913546</v>
      </c>
      <c r="C937" s="3">
        <f t="shared" ca="1" si="70"/>
        <v>23664.330078046838</v>
      </c>
      <c r="D937" s="3">
        <f t="shared" ca="1" si="71"/>
        <v>764.33007804683803</v>
      </c>
      <c r="E937" s="3">
        <f t="shared" ca="1" si="74"/>
        <v>-505.69595559485953</v>
      </c>
    </row>
    <row r="938" spans="1:5" x14ac:dyDescent="0.35">
      <c r="A938" s="3">
        <f t="shared" si="72"/>
        <v>926</v>
      </c>
      <c r="B938" s="3">
        <f t="shared" ca="1" si="73"/>
        <v>-1.2642821030564264</v>
      </c>
      <c r="C938" s="3">
        <f t="shared" ca="1" si="70"/>
        <v>21993.660156194121</v>
      </c>
      <c r="D938" s="3">
        <f t="shared" ca="1" si="71"/>
        <v>0</v>
      </c>
      <c r="E938" s="3">
        <f t="shared" ca="1" si="74"/>
        <v>258.6341224519785</v>
      </c>
    </row>
    <row r="939" spans="1:5" x14ac:dyDescent="0.35">
      <c r="A939" s="3">
        <f t="shared" si="72"/>
        <v>927</v>
      </c>
      <c r="B939" s="3">
        <f t="shared" ca="1" si="73"/>
        <v>0.8763612175331269</v>
      </c>
      <c r="C939" s="3">
        <f t="shared" ca="1" si="70"/>
        <v>23474.973173875231</v>
      </c>
      <c r="D939" s="3">
        <f t="shared" ca="1" si="71"/>
        <v>574.97317387523071</v>
      </c>
      <c r="E939" s="3">
        <f t="shared" ca="1" si="74"/>
        <v>-316.33905142325222</v>
      </c>
    </row>
    <row r="940" spans="1:5" x14ac:dyDescent="0.35">
      <c r="A940" s="3">
        <f t="shared" si="72"/>
        <v>928</v>
      </c>
      <c r="B940" s="3">
        <f t="shared" ca="1" si="73"/>
        <v>-0.53209202825586743</v>
      </c>
      <c r="C940" s="3">
        <f t="shared" ca="1" si="70"/>
        <v>22489.505091112918</v>
      </c>
      <c r="D940" s="3">
        <f t="shared" ca="1" si="71"/>
        <v>0</v>
      </c>
      <c r="E940" s="3">
        <f t="shared" ca="1" si="74"/>
        <v>258.6341224519785</v>
      </c>
    </row>
    <row r="941" spans="1:5" x14ac:dyDescent="0.35">
      <c r="A941" s="3">
        <f t="shared" si="72"/>
        <v>929</v>
      </c>
      <c r="B941" s="3">
        <f t="shared" ca="1" si="73"/>
        <v>-2.6902885063902593</v>
      </c>
      <c r="C941" s="3">
        <f t="shared" ca="1" si="70"/>
        <v>21059.118243707991</v>
      </c>
      <c r="D941" s="3">
        <f t="shared" ca="1" si="71"/>
        <v>0</v>
      </c>
      <c r="E941" s="3">
        <f t="shared" ca="1" si="74"/>
        <v>258.6341224519785</v>
      </c>
    </row>
    <row r="942" spans="1:5" x14ac:dyDescent="0.35">
      <c r="A942" s="3">
        <f t="shared" si="72"/>
        <v>930</v>
      </c>
      <c r="B942" s="3">
        <f t="shared" ca="1" si="73"/>
        <v>0.77839095416825932</v>
      </c>
      <c r="C942" s="3">
        <f t="shared" ca="1" si="70"/>
        <v>23405.049198165507</v>
      </c>
      <c r="D942" s="3">
        <f t="shared" ca="1" si="71"/>
        <v>505.04919816550682</v>
      </c>
      <c r="E942" s="3">
        <f t="shared" ca="1" si="74"/>
        <v>-246.41507571352832</v>
      </c>
    </row>
    <row r="943" spans="1:5" x14ac:dyDescent="0.35">
      <c r="A943" s="3">
        <f t="shared" si="72"/>
        <v>931</v>
      </c>
      <c r="B943" s="3">
        <f t="shared" ca="1" si="73"/>
        <v>-1.0222087437622902</v>
      </c>
      <c r="C943" s="3">
        <f t="shared" ca="1" si="70"/>
        <v>22156.37246557781</v>
      </c>
      <c r="D943" s="3">
        <f t="shared" ca="1" si="71"/>
        <v>0</v>
      </c>
      <c r="E943" s="3">
        <f t="shared" ca="1" si="74"/>
        <v>258.6341224519785</v>
      </c>
    </row>
    <row r="944" spans="1:5" x14ac:dyDescent="0.35">
      <c r="A944" s="3">
        <f t="shared" si="72"/>
        <v>932</v>
      </c>
      <c r="B944" s="3">
        <f t="shared" ca="1" si="73"/>
        <v>-1.0921808453026804</v>
      </c>
      <c r="C944" s="3">
        <f t="shared" ca="1" si="70"/>
        <v>22109.216640142327</v>
      </c>
      <c r="D944" s="3">
        <f t="shared" ca="1" si="71"/>
        <v>0</v>
      </c>
      <c r="E944" s="3">
        <f t="shared" ca="1" si="74"/>
        <v>258.6341224519785</v>
      </c>
    </row>
    <row r="945" spans="1:5" x14ac:dyDescent="0.35">
      <c r="A945" s="3">
        <f t="shared" si="72"/>
        <v>933</v>
      </c>
      <c r="B945" s="3">
        <f t="shared" ca="1" si="73"/>
        <v>-0.29310219685230671</v>
      </c>
      <c r="C945" s="3">
        <f t="shared" ca="1" si="70"/>
        <v>22653.758658334285</v>
      </c>
      <c r="D945" s="3">
        <f t="shared" ca="1" si="71"/>
        <v>0</v>
      </c>
      <c r="E945" s="3">
        <f t="shared" ca="1" si="74"/>
        <v>258.6341224519785</v>
      </c>
    </row>
    <row r="946" spans="1:5" x14ac:dyDescent="0.35">
      <c r="A946" s="3">
        <f t="shared" si="72"/>
        <v>934</v>
      </c>
      <c r="B946" s="3">
        <f t="shared" ca="1" si="73"/>
        <v>2.9991292912474123E-2</v>
      </c>
      <c r="C946" s="3">
        <f t="shared" ca="1" si="70"/>
        <v>22877.724015343509</v>
      </c>
      <c r="D946" s="3">
        <f t="shared" ca="1" si="71"/>
        <v>0</v>
      </c>
      <c r="E946" s="3">
        <f t="shared" ca="1" si="74"/>
        <v>258.6341224519785</v>
      </c>
    </row>
    <row r="947" spans="1:5" x14ac:dyDescent="0.35">
      <c r="A947" s="3">
        <f t="shared" si="72"/>
        <v>935</v>
      </c>
      <c r="B947" s="3">
        <f t="shared" ca="1" si="73"/>
        <v>0.18314102445032404</v>
      </c>
      <c r="C947" s="3">
        <f t="shared" ca="1" si="70"/>
        <v>22984.658162825803</v>
      </c>
      <c r="D947" s="3">
        <f t="shared" ca="1" si="71"/>
        <v>84.658162825802719</v>
      </c>
      <c r="E947" s="3">
        <f t="shared" ca="1" si="74"/>
        <v>173.97595962617578</v>
      </c>
    </row>
    <row r="948" spans="1:5" x14ac:dyDescent="0.35">
      <c r="A948" s="3">
        <f t="shared" si="72"/>
        <v>936</v>
      </c>
      <c r="B948" s="3">
        <f t="shared" ca="1" si="73"/>
        <v>-0.47460262775134615</v>
      </c>
      <c r="C948" s="3">
        <f t="shared" ca="1" si="70"/>
        <v>22528.907447531667</v>
      </c>
      <c r="D948" s="3">
        <f t="shared" ca="1" si="71"/>
        <v>0</v>
      </c>
      <c r="E948" s="3">
        <f t="shared" ca="1" si="74"/>
        <v>258.6341224519785</v>
      </c>
    </row>
    <row r="949" spans="1:5" x14ac:dyDescent="0.35">
      <c r="A949" s="3">
        <f t="shared" si="72"/>
        <v>937</v>
      </c>
      <c r="B949" s="3">
        <f t="shared" ca="1" si="73"/>
        <v>1.6910086310567998</v>
      </c>
      <c r="C949" s="3">
        <f t="shared" ca="1" si="70"/>
        <v>24064.558496981361</v>
      </c>
      <c r="D949" s="3">
        <f t="shared" ca="1" si="71"/>
        <v>1164.5584969813608</v>
      </c>
      <c r="E949" s="3">
        <f t="shared" ca="1" si="74"/>
        <v>-905.92437452938225</v>
      </c>
    </row>
    <row r="950" spans="1:5" x14ac:dyDescent="0.35">
      <c r="A950" s="3">
        <f t="shared" si="72"/>
        <v>938</v>
      </c>
      <c r="B950" s="3">
        <f t="shared" ca="1" si="73"/>
        <v>-0.824079769467013</v>
      </c>
      <c r="C950" s="3">
        <f t="shared" ca="1" si="70"/>
        <v>22290.442483840219</v>
      </c>
      <c r="D950" s="3">
        <f t="shared" ca="1" si="71"/>
        <v>0</v>
      </c>
      <c r="E950" s="3">
        <f t="shared" ca="1" si="74"/>
        <v>258.6341224519785</v>
      </c>
    </row>
    <row r="951" spans="1:5" x14ac:dyDescent="0.35">
      <c r="A951" s="3">
        <f t="shared" si="72"/>
        <v>939</v>
      </c>
      <c r="B951" s="3">
        <f t="shared" ca="1" si="73"/>
        <v>0.49465227514875193</v>
      </c>
      <c r="C951" s="3">
        <f t="shared" ca="1" si="70"/>
        <v>23203.710278162442</v>
      </c>
      <c r="D951" s="3">
        <f t="shared" ca="1" si="71"/>
        <v>303.71027816244168</v>
      </c>
      <c r="E951" s="3">
        <f t="shared" ca="1" si="74"/>
        <v>-45.076155710463183</v>
      </c>
    </row>
    <row r="952" spans="1:5" x14ac:dyDescent="0.35">
      <c r="A952" s="3">
        <f t="shared" si="72"/>
        <v>940</v>
      </c>
      <c r="B952" s="3">
        <f t="shared" ca="1" si="73"/>
        <v>0.49244195314486117</v>
      </c>
      <c r="C952" s="3">
        <f t="shared" ca="1" si="70"/>
        <v>23202.148667692334</v>
      </c>
      <c r="D952" s="3">
        <f t="shared" ca="1" si="71"/>
        <v>302.14866769233413</v>
      </c>
      <c r="E952" s="3">
        <f t="shared" ca="1" si="74"/>
        <v>-43.514545240355631</v>
      </c>
    </row>
    <row r="953" spans="1:5" x14ac:dyDescent="0.35">
      <c r="A953" s="3">
        <f t="shared" si="72"/>
        <v>941</v>
      </c>
      <c r="B953" s="3">
        <f t="shared" ca="1" si="73"/>
        <v>-0.69174996720991055</v>
      </c>
      <c r="C953" s="3">
        <f t="shared" ca="1" si="70"/>
        <v>22380.439051921308</v>
      </c>
      <c r="D953" s="3">
        <f t="shared" ca="1" si="71"/>
        <v>0</v>
      </c>
      <c r="E953" s="3">
        <f t="shared" ca="1" si="74"/>
        <v>258.6341224519785</v>
      </c>
    </row>
    <row r="954" spans="1:5" x14ac:dyDescent="0.35">
      <c r="A954" s="3">
        <f t="shared" si="72"/>
        <v>942</v>
      </c>
      <c r="B954" s="3">
        <f t="shared" ca="1" si="73"/>
        <v>0.33303463416446982</v>
      </c>
      <c r="C954" s="3">
        <f t="shared" ca="1" si="70"/>
        <v>23089.802763664295</v>
      </c>
      <c r="D954" s="3">
        <f t="shared" ca="1" si="71"/>
        <v>189.80276366429462</v>
      </c>
      <c r="E954" s="3">
        <f t="shared" ca="1" si="74"/>
        <v>68.831358787683882</v>
      </c>
    </row>
    <row r="955" spans="1:5" x14ac:dyDescent="0.35">
      <c r="A955" s="3">
        <f t="shared" si="72"/>
        <v>943</v>
      </c>
      <c r="B955" s="3">
        <f t="shared" ca="1" si="73"/>
        <v>1.1796918783464705E-2</v>
      </c>
      <c r="C955" s="3">
        <f t="shared" ca="1" si="70"/>
        <v>22865.053216738001</v>
      </c>
      <c r="D955" s="3">
        <f t="shared" ca="1" si="71"/>
        <v>0</v>
      </c>
      <c r="E955" s="3">
        <f t="shared" ca="1" si="74"/>
        <v>258.6341224519785</v>
      </c>
    </row>
    <row r="956" spans="1:5" x14ac:dyDescent="0.35">
      <c r="A956" s="3">
        <f t="shared" si="72"/>
        <v>944</v>
      </c>
      <c r="B956" s="3">
        <f t="shared" ca="1" si="73"/>
        <v>-0.24722705900915509</v>
      </c>
      <c r="C956" s="3">
        <f t="shared" ca="1" si="70"/>
        <v>22685.4248149698</v>
      </c>
      <c r="D956" s="3">
        <f t="shared" ca="1" si="71"/>
        <v>0</v>
      </c>
      <c r="E956" s="3">
        <f t="shared" ca="1" si="74"/>
        <v>258.6341224519785</v>
      </c>
    </row>
    <row r="957" spans="1:5" x14ac:dyDescent="0.35">
      <c r="A957" s="3">
        <f t="shared" si="72"/>
        <v>945</v>
      </c>
      <c r="B957" s="3">
        <f t="shared" ca="1" si="73"/>
        <v>-2.4370834797578831</v>
      </c>
      <c r="C957" s="3">
        <f t="shared" ca="1" si="70"/>
        <v>21222.108672580271</v>
      </c>
      <c r="D957" s="3">
        <f t="shared" ca="1" si="71"/>
        <v>0</v>
      </c>
      <c r="E957" s="3">
        <f t="shared" ca="1" si="74"/>
        <v>258.6341224519785</v>
      </c>
    </row>
    <row r="958" spans="1:5" x14ac:dyDescent="0.35">
      <c r="A958" s="3">
        <f t="shared" si="72"/>
        <v>946</v>
      </c>
      <c r="B958" s="3">
        <f t="shared" ca="1" si="73"/>
        <v>-0.10137556216481275</v>
      </c>
      <c r="C958" s="3">
        <f t="shared" ca="1" si="70"/>
        <v>22786.395864359034</v>
      </c>
      <c r="D958" s="3">
        <f t="shared" ca="1" si="71"/>
        <v>0</v>
      </c>
      <c r="E958" s="3">
        <f t="shared" ca="1" si="74"/>
        <v>258.6341224519785</v>
      </c>
    </row>
    <row r="959" spans="1:5" x14ac:dyDescent="0.35">
      <c r="A959" s="3">
        <f t="shared" si="72"/>
        <v>947</v>
      </c>
      <c r="B959" s="3">
        <f t="shared" ca="1" si="73"/>
        <v>1.7415681264318665</v>
      </c>
      <c r="C959" s="3">
        <f t="shared" ca="1" si="70"/>
        <v>24101.634193038448</v>
      </c>
      <c r="D959" s="3">
        <f t="shared" ca="1" si="71"/>
        <v>1201.6341930384478</v>
      </c>
      <c r="E959" s="3">
        <f t="shared" ca="1" si="74"/>
        <v>-943.00007058646929</v>
      </c>
    </row>
    <row r="960" spans="1:5" x14ac:dyDescent="0.35">
      <c r="A960" s="3">
        <f t="shared" si="72"/>
        <v>948</v>
      </c>
      <c r="B960" s="3">
        <f t="shared" ca="1" si="73"/>
        <v>-0.40633950678045788</v>
      </c>
      <c r="C960" s="3">
        <f t="shared" ca="1" si="70"/>
        <v>22575.783609468319</v>
      </c>
      <c r="D960" s="3">
        <f t="shared" ca="1" si="71"/>
        <v>0</v>
      </c>
      <c r="E960" s="3">
        <f t="shared" ca="1" si="74"/>
        <v>258.6341224519785</v>
      </c>
    </row>
    <row r="961" spans="1:5" x14ac:dyDescent="0.35">
      <c r="A961" s="3">
        <f t="shared" si="72"/>
        <v>949</v>
      </c>
      <c r="B961" s="3">
        <f t="shared" ca="1" si="73"/>
        <v>0.77899665197109025</v>
      </c>
      <c r="C961" s="3">
        <f t="shared" ca="1" si="70"/>
        <v>23405.48086025305</v>
      </c>
      <c r="D961" s="3">
        <f t="shared" ca="1" si="71"/>
        <v>505.4808602530502</v>
      </c>
      <c r="E961" s="3">
        <f t="shared" ca="1" si="74"/>
        <v>-246.8467378010717</v>
      </c>
    </row>
    <row r="962" spans="1:5" x14ac:dyDescent="0.35">
      <c r="A962" s="3">
        <f t="shared" si="72"/>
        <v>950</v>
      </c>
      <c r="B962" s="3">
        <f t="shared" ca="1" si="73"/>
        <v>0.5061989725316971</v>
      </c>
      <c r="C962" s="3">
        <f t="shared" ca="1" si="70"/>
        <v>23211.869822593544</v>
      </c>
      <c r="D962" s="3">
        <f t="shared" ca="1" si="71"/>
        <v>311.86982259354409</v>
      </c>
      <c r="E962" s="3">
        <f t="shared" ca="1" si="74"/>
        <v>-53.235700141565587</v>
      </c>
    </row>
    <row r="963" spans="1:5" x14ac:dyDescent="0.35">
      <c r="A963" s="3">
        <f t="shared" si="72"/>
        <v>951</v>
      </c>
      <c r="B963" s="3">
        <f t="shared" ca="1" si="73"/>
        <v>-0.15439208167486287</v>
      </c>
      <c r="C963" s="3">
        <f t="shared" ca="1" si="70"/>
        <v>22749.641348893965</v>
      </c>
      <c r="D963" s="3">
        <f t="shared" ca="1" si="71"/>
        <v>0</v>
      </c>
      <c r="E963" s="3">
        <f t="shared" ca="1" si="74"/>
        <v>258.6341224519785</v>
      </c>
    </row>
    <row r="964" spans="1:5" x14ac:dyDescent="0.35">
      <c r="A964" s="3">
        <f t="shared" si="72"/>
        <v>952</v>
      </c>
      <c r="B964" s="3">
        <f t="shared" ca="1" si="73"/>
        <v>-1.8921005261334525E-2</v>
      </c>
      <c r="C964" s="3">
        <f t="shared" ca="1" si="70"/>
        <v>22843.676778970908</v>
      </c>
      <c r="D964" s="3">
        <f t="shared" ca="1" si="71"/>
        <v>0</v>
      </c>
      <c r="E964" s="3">
        <f t="shared" ca="1" si="74"/>
        <v>258.6341224519785</v>
      </c>
    </row>
    <row r="965" spans="1:5" x14ac:dyDescent="0.35">
      <c r="A965" s="3">
        <f t="shared" si="72"/>
        <v>953</v>
      </c>
      <c r="B965" s="3">
        <f t="shared" ca="1" si="73"/>
        <v>1.0149817908471095</v>
      </c>
      <c r="C965" s="3">
        <f t="shared" ca="1" si="70"/>
        <v>23574.267404106547</v>
      </c>
      <c r="D965" s="3">
        <f t="shared" ca="1" si="71"/>
        <v>674.26740410654747</v>
      </c>
      <c r="E965" s="3">
        <f t="shared" ca="1" si="74"/>
        <v>-415.63328165456898</v>
      </c>
    </row>
    <row r="966" spans="1:5" x14ac:dyDescent="0.35">
      <c r="A966" s="3">
        <f t="shared" si="72"/>
        <v>954</v>
      </c>
      <c r="B966" s="3">
        <f t="shared" ca="1" si="73"/>
        <v>-1.100287266070298</v>
      </c>
      <c r="C966" s="3">
        <f t="shared" ca="1" si="70"/>
        <v>22103.760025995573</v>
      </c>
      <c r="D966" s="3">
        <f t="shared" ca="1" si="71"/>
        <v>0</v>
      </c>
      <c r="E966" s="3">
        <f t="shared" ca="1" si="74"/>
        <v>258.6341224519785</v>
      </c>
    </row>
    <row r="967" spans="1:5" x14ac:dyDescent="0.35">
      <c r="A967" s="3">
        <f t="shared" si="72"/>
        <v>955</v>
      </c>
      <c r="B967" s="3">
        <f t="shared" ca="1" si="73"/>
        <v>-0.43429424137848488</v>
      </c>
      <c r="C967" s="3">
        <f t="shared" ca="1" si="70"/>
        <v>22556.575362521213</v>
      </c>
      <c r="D967" s="3">
        <f t="shared" ca="1" si="71"/>
        <v>0</v>
      </c>
      <c r="E967" s="3">
        <f t="shared" ca="1" si="74"/>
        <v>258.6341224519785</v>
      </c>
    </row>
    <row r="968" spans="1:5" x14ac:dyDescent="0.35">
      <c r="A968" s="3">
        <f t="shared" si="72"/>
        <v>956</v>
      </c>
      <c r="B968" s="3">
        <f t="shared" ca="1" si="73"/>
        <v>-0.32108262210812011</v>
      </c>
      <c r="C968" s="3">
        <f t="shared" ca="1" si="70"/>
        <v>22634.466361573999</v>
      </c>
      <c r="D968" s="3">
        <f t="shared" ca="1" si="71"/>
        <v>0</v>
      </c>
      <c r="E968" s="3">
        <f t="shared" ca="1" si="74"/>
        <v>258.6341224519785</v>
      </c>
    </row>
    <row r="969" spans="1:5" x14ac:dyDescent="0.35">
      <c r="A969" s="3">
        <f t="shared" si="72"/>
        <v>957</v>
      </c>
      <c r="B969" s="3">
        <f t="shared" ca="1" si="73"/>
        <v>-0.29977902364876163</v>
      </c>
      <c r="C969" s="3">
        <f t="shared" ca="1" si="70"/>
        <v>22649.15354228425</v>
      </c>
      <c r="D969" s="3">
        <f t="shared" ca="1" si="71"/>
        <v>0</v>
      </c>
      <c r="E969" s="3">
        <f t="shared" ca="1" si="74"/>
        <v>258.6341224519785</v>
      </c>
    </row>
    <row r="970" spans="1:5" x14ac:dyDescent="0.35">
      <c r="A970" s="3">
        <f t="shared" si="72"/>
        <v>958</v>
      </c>
      <c r="B970" s="3">
        <f t="shared" ca="1" si="73"/>
        <v>0.29520922189509052</v>
      </c>
      <c r="C970" s="3">
        <f t="shared" ca="1" si="70"/>
        <v>23063.22440465834</v>
      </c>
      <c r="D970" s="3">
        <f t="shared" ca="1" si="71"/>
        <v>163.22440465834006</v>
      </c>
      <c r="E970" s="3">
        <f t="shared" ca="1" si="74"/>
        <v>95.409717793638436</v>
      </c>
    </row>
    <row r="971" spans="1:5" x14ac:dyDescent="0.35">
      <c r="A971" s="3">
        <f t="shared" si="72"/>
        <v>959</v>
      </c>
      <c r="B971" s="3">
        <f t="shared" ca="1" si="73"/>
        <v>-1.5800847998184417</v>
      </c>
      <c r="C971" s="3">
        <f t="shared" ca="1" si="70"/>
        <v>21783.184779477793</v>
      </c>
      <c r="D971" s="3">
        <f t="shared" ca="1" si="71"/>
        <v>0</v>
      </c>
      <c r="E971" s="3">
        <f t="shared" ca="1" si="74"/>
        <v>258.6341224519785</v>
      </c>
    </row>
    <row r="972" spans="1:5" x14ac:dyDescent="0.35">
      <c r="A972" s="3">
        <f t="shared" si="72"/>
        <v>960</v>
      </c>
      <c r="B972" s="3">
        <f t="shared" ca="1" si="73"/>
        <v>-0.31335642914371409</v>
      </c>
      <c r="C972" s="3">
        <f t="shared" ca="1" si="70"/>
        <v>22639.791872030841</v>
      </c>
      <c r="D972" s="3">
        <f t="shared" ca="1" si="71"/>
        <v>0</v>
      </c>
      <c r="E972" s="3">
        <f t="shared" ca="1" si="74"/>
        <v>258.6341224519785</v>
      </c>
    </row>
    <row r="973" spans="1:5" x14ac:dyDescent="0.35">
      <c r="A973" s="3">
        <f t="shared" si="72"/>
        <v>961</v>
      </c>
      <c r="B973" s="3">
        <f t="shared" ca="1" si="73"/>
        <v>-0.5550808179878165</v>
      </c>
      <c r="C973" s="3">
        <f t="shared" ca="1" si="70"/>
        <v>22473.768221010236</v>
      </c>
      <c r="D973" s="3">
        <f t="shared" ca="1" si="71"/>
        <v>0</v>
      </c>
      <c r="E973" s="3">
        <f t="shared" ca="1" si="74"/>
        <v>258.6341224519785</v>
      </c>
    </row>
    <row r="974" spans="1:5" x14ac:dyDescent="0.35">
      <c r="A974" s="3">
        <f t="shared" si="72"/>
        <v>962</v>
      </c>
      <c r="B974" s="3">
        <f t="shared" ca="1" si="73"/>
        <v>0.59108908819957451</v>
      </c>
      <c r="C974" s="3">
        <f t="shared" ref="C974:C1037" ca="1" si="75">B$1*EXP(B$9*B$5 + $B$10*B974)</f>
        <v>23271.946098858803</v>
      </c>
      <c r="D974" s="3">
        <f t="shared" ref="D974:D1037" ca="1" si="76">MAX(C974 - B$2, 0)</f>
        <v>371.94609885880345</v>
      </c>
      <c r="E974" s="3">
        <f t="shared" ca="1" si="74"/>
        <v>-113.31197640682495</v>
      </c>
    </row>
    <row r="975" spans="1:5" x14ac:dyDescent="0.35">
      <c r="A975" s="3">
        <f t="shared" ref="A975:A1038" si="77">A974+1</f>
        <v>963</v>
      </c>
      <c r="B975" s="3">
        <f t="shared" ref="B975:B1038" ca="1" si="78">_xlfn.NORM.S.INV(RAND())</f>
        <v>0.38705670606224346</v>
      </c>
      <c r="C975" s="3">
        <f t="shared" ca="1" si="75"/>
        <v>23127.814967056209</v>
      </c>
      <c r="D975" s="3">
        <f t="shared" ca="1" si="76"/>
        <v>227.81496705620884</v>
      </c>
      <c r="E975" s="3">
        <f t="shared" ref="E975:E1038" ca="1" si="79">$D$5014-D975</f>
        <v>30.819155395769656</v>
      </c>
    </row>
    <row r="976" spans="1:5" x14ac:dyDescent="0.35">
      <c r="A976" s="3">
        <f t="shared" si="77"/>
        <v>964</v>
      </c>
      <c r="B976" s="3">
        <f t="shared" ca="1" si="78"/>
        <v>0.38074397108891134</v>
      </c>
      <c r="C976" s="3">
        <f t="shared" ca="1" si="75"/>
        <v>23123.369833978049</v>
      </c>
      <c r="D976" s="3">
        <f t="shared" ca="1" si="76"/>
        <v>223.36983397804943</v>
      </c>
      <c r="E976" s="3">
        <f t="shared" ca="1" si="79"/>
        <v>35.264288473929071</v>
      </c>
    </row>
    <row r="977" spans="1:5" x14ac:dyDescent="0.35">
      <c r="A977" s="3">
        <f t="shared" si="77"/>
        <v>965</v>
      </c>
      <c r="B977" s="3">
        <f t="shared" ca="1" si="78"/>
        <v>0.3666915256904198</v>
      </c>
      <c r="C977" s="3">
        <f t="shared" ca="1" si="75"/>
        <v>23113.477825806174</v>
      </c>
      <c r="D977" s="3">
        <f t="shared" ca="1" si="76"/>
        <v>213.47782580617422</v>
      </c>
      <c r="E977" s="3">
        <f t="shared" ca="1" si="79"/>
        <v>45.156296645804275</v>
      </c>
    </row>
    <row r="978" spans="1:5" x14ac:dyDescent="0.35">
      <c r="A978" s="3">
        <f t="shared" si="77"/>
        <v>966</v>
      </c>
      <c r="B978" s="3">
        <f t="shared" ca="1" si="78"/>
        <v>-0.39080439231878655</v>
      </c>
      <c r="C978" s="3">
        <f t="shared" ca="1" si="75"/>
        <v>22586.465161431919</v>
      </c>
      <c r="D978" s="3">
        <f t="shared" ca="1" si="76"/>
        <v>0</v>
      </c>
      <c r="E978" s="3">
        <f t="shared" ca="1" si="79"/>
        <v>258.6341224519785</v>
      </c>
    </row>
    <row r="979" spans="1:5" x14ac:dyDescent="0.35">
      <c r="A979" s="3">
        <f t="shared" si="77"/>
        <v>967</v>
      </c>
      <c r="B979" s="3">
        <f t="shared" ca="1" si="78"/>
        <v>-1.0418107912672971</v>
      </c>
      <c r="C979" s="3">
        <f t="shared" ca="1" si="75"/>
        <v>22143.152058168285</v>
      </c>
      <c r="D979" s="3">
        <f t="shared" ca="1" si="76"/>
        <v>0</v>
      </c>
      <c r="E979" s="3">
        <f t="shared" ca="1" si="79"/>
        <v>258.6341224519785</v>
      </c>
    </row>
    <row r="980" spans="1:5" x14ac:dyDescent="0.35">
      <c r="A980" s="3">
        <f t="shared" si="77"/>
        <v>968</v>
      </c>
      <c r="B980" s="3">
        <f t="shared" ca="1" si="78"/>
        <v>0.19325643618775534</v>
      </c>
      <c r="C980" s="3">
        <f t="shared" ca="1" si="75"/>
        <v>22991.738645158908</v>
      </c>
      <c r="D980" s="3">
        <f t="shared" ca="1" si="76"/>
        <v>91.738645158908184</v>
      </c>
      <c r="E980" s="3">
        <f t="shared" ca="1" si="79"/>
        <v>166.89547729307031</v>
      </c>
    </row>
    <row r="981" spans="1:5" x14ac:dyDescent="0.35">
      <c r="A981" s="3">
        <f t="shared" si="77"/>
        <v>969</v>
      </c>
      <c r="B981" s="3">
        <f t="shared" ca="1" si="78"/>
        <v>-0.58797660139287022</v>
      </c>
      <c r="C981" s="3">
        <f t="shared" ca="1" si="75"/>
        <v>22451.268714662136</v>
      </c>
      <c r="D981" s="3">
        <f t="shared" ca="1" si="76"/>
        <v>0</v>
      </c>
      <c r="E981" s="3">
        <f t="shared" ca="1" si="79"/>
        <v>258.6341224519785</v>
      </c>
    </row>
    <row r="982" spans="1:5" x14ac:dyDescent="0.35">
      <c r="A982" s="3">
        <f t="shared" si="77"/>
        <v>970</v>
      </c>
      <c r="B982" s="3">
        <f t="shared" ca="1" si="78"/>
        <v>-0.50816140031506973</v>
      </c>
      <c r="C982" s="3">
        <f t="shared" ca="1" si="75"/>
        <v>22505.898398248108</v>
      </c>
      <c r="D982" s="3">
        <f t="shared" ca="1" si="76"/>
        <v>0</v>
      </c>
      <c r="E982" s="3">
        <f t="shared" ca="1" si="79"/>
        <v>258.6341224519785</v>
      </c>
    </row>
    <row r="983" spans="1:5" x14ac:dyDescent="0.35">
      <c r="A983" s="3">
        <f t="shared" si="77"/>
        <v>971</v>
      </c>
      <c r="B983" s="3">
        <f t="shared" ca="1" si="78"/>
        <v>-0.55371815735361074</v>
      </c>
      <c r="C983" s="3">
        <f t="shared" ca="1" si="75"/>
        <v>22474.70071697771</v>
      </c>
      <c r="D983" s="3">
        <f t="shared" ca="1" si="76"/>
        <v>0</v>
      </c>
      <c r="E983" s="3">
        <f t="shared" ca="1" si="79"/>
        <v>258.6341224519785</v>
      </c>
    </row>
    <row r="984" spans="1:5" x14ac:dyDescent="0.35">
      <c r="A984" s="3">
        <f t="shared" si="77"/>
        <v>972</v>
      </c>
      <c r="B984" s="3">
        <f t="shared" ca="1" si="78"/>
        <v>0.85010848385043325</v>
      </c>
      <c r="C984" s="3">
        <f t="shared" ca="1" si="75"/>
        <v>23456.215438145824</v>
      </c>
      <c r="D984" s="3">
        <f t="shared" ca="1" si="76"/>
        <v>556.21543814582401</v>
      </c>
      <c r="E984" s="3">
        <f t="shared" ca="1" si="79"/>
        <v>-297.58131569384551</v>
      </c>
    </row>
    <row r="985" spans="1:5" x14ac:dyDescent="0.35">
      <c r="A985" s="3">
        <f t="shared" si="77"/>
        <v>973</v>
      </c>
      <c r="B985" s="3">
        <f t="shared" ca="1" si="78"/>
        <v>0.1740247870843632</v>
      </c>
      <c r="C985" s="3">
        <f t="shared" ca="1" si="75"/>
        <v>22978.278940409058</v>
      </c>
      <c r="D985" s="3">
        <f t="shared" ca="1" si="76"/>
        <v>78.278940409058123</v>
      </c>
      <c r="E985" s="3">
        <f t="shared" ca="1" si="79"/>
        <v>180.35518204292038</v>
      </c>
    </row>
    <row r="986" spans="1:5" x14ac:dyDescent="0.35">
      <c r="A986" s="3">
        <f t="shared" si="77"/>
        <v>974</v>
      </c>
      <c r="B986" s="3">
        <f t="shared" ca="1" si="78"/>
        <v>-0.68870829337538553</v>
      </c>
      <c r="C986" s="3">
        <f t="shared" ca="1" si="75"/>
        <v>22382.511939268727</v>
      </c>
      <c r="D986" s="3">
        <f t="shared" ca="1" si="76"/>
        <v>0</v>
      </c>
      <c r="E986" s="3">
        <f t="shared" ca="1" si="79"/>
        <v>258.6341224519785</v>
      </c>
    </row>
    <row r="987" spans="1:5" x14ac:dyDescent="0.35">
      <c r="A987" s="3">
        <f t="shared" si="77"/>
        <v>975</v>
      </c>
      <c r="B987" s="3">
        <f t="shared" ca="1" si="78"/>
        <v>0.25984830891496496</v>
      </c>
      <c r="C987" s="3">
        <f t="shared" ca="1" si="75"/>
        <v>23038.405417389389</v>
      </c>
      <c r="D987" s="3">
        <f t="shared" ca="1" si="76"/>
        <v>138.40541738938919</v>
      </c>
      <c r="E987" s="3">
        <f t="shared" ca="1" si="79"/>
        <v>120.22870506258931</v>
      </c>
    </row>
    <row r="988" spans="1:5" x14ac:dyDescent="0.35">
      <c r="A988" s="3">
        <f t="shared" si="77"/>
        <v>976</v>
      </c>
      <c r="B988" s="3">
        <f t="shared" ca="1" si="78"/>
        <v>-1.4228739698381527</v>
      </c>
      <c r="C988" s="3">
        <f t="shared" ca="1" si="75"/>
        <v>21887.709271077729</v>
      </c>
      <c r="D988" s="3">
        <f t="shared" ca="1" si="76"/>
        <v>0</v>
      </c>
      <c r="E988" s="3">
        <f t="shared" ca="1" si="79"/>
        <v>258.6341224519785</v>
      </c>
    </row>
    <row r="989" spans="1:5" x14ac:dyDescent="0.35">
      <c r="A989" s="3">
        <f t="shared" si="77"/>
        <v>977</v>
      </c>
      <c r="B989" s="3">
        <f t="shared" ca="1" si="78"/>
        <v>1.0231374516229887</v>
      </c>
      <c r="C989" s="3">
        <f t="shared" ca="1" si="75"/>
        <v>23580.122386993524</v>
      </c>
      <c r="D989" s="3">
        <f t="shared" ca="1" si="76"/>
        <v>680.12238699352383</v>
      </c>
      <c r="E989" s="3">
        <f t="shared" ca="1" si="79"/>
        <v>-421.48826454154533</v>
      </c>
    </row>
    <row r="990" spans="1:5" x14ac:dyDescent="0.35">
      <c r="A990" s="3">
        <f t="shared" si="77"/>
        <v>978</v>
      </c>
      <c r="B990" s="3">
        <f t="shared" ca="1" si="78"/>
        <v>1.163547127166809</v>
      </c>
      <c r="C990" s="3">
        <f t="shared" ca="1" si="75"/>
        <v>23681.151408431888</v>
      </c>
      <c r="D990" s="3">
        <f t="shared" ca="1" si="76"/>
        <v>781.15140843188783</v>
      </c>
      <c r="E990" s="3">
        <f t="shared" ca="1" si="79"/>
        <v>-522.51728597990927</v>
      </c>
    </row>
    <row r="991" spans="1:5" x14ac:dyDescent="0.35">
      <c r="A991" s="3">
        <f t="shared" si="77"/>
        <v>979</v>
      </c>
      <c r="B991" s="3">
        <f t="shared" ca="1" si="78"/>
        <v>-0.32501022573042265</v>
      </c>
      <c r="C991" s="3">
        <f t="shared" ca="1" si="75"/>
        <v>22631.759623149577</v>
      </c>
      <c r="D991" s="3">
        <f t="shared" ca="1" si="76"/>
        <v>0</v>
      </c>
      <c r="E991" s="3">
        <f t="shared" ca="1" si="79"/>
        <v>258.6341224519785</v>
      </c>
    </row>
    <row r="992" spans="1:5" x14ac:dyDescent="0.35">
      <c r="A992" s="3">
        <f t="shared" si="77"/>
        <v>980</v>
      </c>
      <c r="B992" s="3">
        <f t="shared" ca="1" si="78"/>
        <v>1.2162580541723223E-2</v>
      </c>
      <c r="C992" s="3">
        <f t="shared" ca="1" si="75"/>
        <v>22865.30779922376</v>
      </c>
      <c r="D992" s="3">
        <f t="shared" ca="1" si="76"/>
        <v>0</v>
      </c>
      <c r="E992" s="3">
        <f t="shared" ca="1" si="79"/>
        <v>258.6341224519785</v>
      </c>
    </row>
    <row r="993" spans="1:5" x14ac:dyDescent="0.35">
      <c r="A993" s="3">
        <f t="shared" si="77"/>
        <v>981</v>
      </c>
      <c r="B993" s="3">
        <f t="shared" ca="1" si="78"/>
        <v>-1.45541887156759</v>
      </c>
      <c r="C993" s="3">
        <f t="shared" ca="1" si="75"/>
        <v>21866.030110903284</v>
      </c>
      <c r="D993" s="3">
        <f t="shared" ca="1" si="76"/>
        <v>0</v>
      </c>
      <c r="E993" s="3">
        <f t="shared" ca="1" si="79"/>
        <v>258.6341224519785</v>
      </c>
    </row>
    <row r="994" spans="1:5" x14ac:dyDescent="0.35">
      <c r="A994" s="3">
        <f t="shared" si="77"/>
        <v>982</v>
      </c>
      <c r="B994" s="3">
        <f t="shared" ca="1" si="78"/>
        <v>2.4215575098246372E-2</v>
      </c>
      <c r="C994" s="3">
        <f t="shared" ca="1" si="75"/>
        <v>22873.700969881291</v>
      </c>
      <c r="D994" s="3">
        <f t="shared" ca="1" si="76"/>
        <v>0</v>
      </c>
      <c r="E994" s="3">
        <f t="shared" ca="1" si="79"/>
        <v>258.6341224519785</v>
      </c>
    </row>
    <row r="995" spans="1:5" x14ac:dyDescent="0.35">
      <c r="A995" s="3">
        <f t="shared" si="77"/>
        <v>983</v>
      </c>
      <c r="B995" s="3">
        <f t="shared" ca="1" si="78"/>
        <v>-0.48983707387178077</v>
      </c>
      <c r="C995" s="3">
        <f t="shared" ca="1" si="75"/>
        <v>22518.459272968848</v>
      </c>
      <c r="D995" s="3">
        <f t="shared" ca="1" si="76"/>
        <v>0</v>
      </c>
      <c r="E995" s="3">
        <f t="shared" ca="1" si="79"/>
        <v>258.6341224519785</v>
      </c>
    </row>
    <row r="996" spans="1:5" x14ac:dyDescent="0.35">
      <c r="A996" s="3">
        <f t="shared" si="77"/>
        <v>984</v>
      </c>
      <c r="B996" s="3">
        <f t="shared" ca="1" si="78"/>
        <v>-8.4078016638059874E-2</v>
      </c>
      <c r="C996" s="3">
        <f t="shared" ca="1" si="75"/>
        <v>22798.4004960686</v>
      </c>
      <c r="D996" s="3">
        <f t="shared" ca="1" si="76"/>
        <v>0</v>
      </c>
      <c r="E996" s="3">
        <f t="shared" ca="1" si="79"/>
        <v>258.6341224519785</v>
      </c>
    </row>
    <row r="997" spans="1:5" x14ac:dyDescent="0.35">
      <c r="A997" s="3">
        <f t="shared" si="77"/>
        <v>985</v>
      </c>
      <c r="B997" s="3">
        <f t="shared" ca="1" si="78"/>
        <v>1.5477601555092393</v>
      </c>
      <c r="C997" s="3">
        <f t="shared" ca="1" si="75"/>
        <v>23959.82262643574</v>
      </c>
      <c r="D997" s="3">
        <f t="shared" ca="1" si="76"/>
        <v>1059.8226264357399</v>
      </c>
      <c r="E997" s="3">
        <f t="shared" ca="1" si="79"/>
        <v>-801.18850398376139</v>
      </c>
    </row>
    <row r="998" spans="1:5" x14ac:dyDescent="0.35">
      <c r="A998" s="3">
        <f t="shared" si="77"/>
        <v>986</v>
      </c>
      <c r="B998" s="3">
        <f t="shared" ca="1" si="78"/>
        <v>2.1466451049838842</v>
      </c>
      <c r="C998" s="3">
        <f t="shared" ca="1" si="75"/>
        <v>24400.750089291465</v>
      </c>
      <c r="D998" s="3">
        <f t="shared" ca="1" si="76"/>
        <v>1500.750089291465</v>
      </c>
      <c r="E998" s="3">
        <f t="shared" ca="1" si="79"/>
        <v>-1242.1159668394864</v>
      </c>
    </row>
    <row r="999" spans="1:5" x14ac:dyDescent="0.35">
      <c r="A999" s="3">
        <f t="shared" si="77"/>
        <v>987</v>
      </c>
      <c r="B999" s="3">
        <f t="shared" ca="1" si="78"/>
        <v>-2.5084311484716371</v>
      </c>
      <c r="C999" s="3">
        <f t="shared" ca="1" si="75"/>
        <v>21176.054285631661</v>
      </c>
      <c r="D999" s="3">
        <f t="shared" ca="1" si="76"/>
        <v>0</v>
      </c>
      <c r="E999" s="3">
        <f t="shared" ca="1" si="79"/>
        <v>258.6341224519785</v>
      </c>
    </row>
    <row r="1000" spans="1:5" x14ac:dyDescent="0.35">
      <c r="A1000" s="3">
        <f t="shared" si="77"/>
        <v>988</v>
      </c>
      <c r="B1000" s="3">
        <f t="shared" ca="1" si="78"/>
        <v>-1.6413744463981259</v>
      </c>
      <c r="C1000" s="3">
        <f t="shared" ca="1" si="75"/>
        <v>21742.570602447078</v>
      </c>
      <c r="D1000" s="3">
        <f t="shared" ca="1" si="76"/>
        <v>0</v>
      </c>
      <c r="E1000" s="3">
        <f t="shared" ca="1" si="79"/>
        <v>258.6341224519785</v>
      </c>
    </row>
    <row r="1001" spans="1:5" x14ac:dyDescent="0.35">
      <c r="A1001" s="3">
        <f t="shared" si="77"/>
        <v>989</v>
      </c>
      <c r="B1001" s="3">
        <f t="shared" ca="1" si="78"/>
        <v>-0.24117144276587646</v>
      </c>
      <c r="C1001" s="3">
        <f t="shared" ca="1" si="75"/>
        <v>22689.608121098579</v>
      </c>
      <c r="D1001" s="3">
        <f t="shared" ca="1" si="76"/>
        <v>0</v>
      </c>
      <c r="E1001" s="3">
        <f t="shared" ca="1" si="79"/>
        <v>258.6341224519785</v>
      </c>
    </row>
    <row r="1002" spans="1:5" x14ac:dyDescent="0.35">
      <c r="A1002" s="3">
        <f t="shared" si="77"/>
        <v>990</v>
      </c>
      <c r="B1002" s="3">
        <f t="shared" ca="1" si="78"/>
        <v>1.7377086583161148</v>
      </c>
      <c r="C1002" s="3">
        <f t="shared" ca="1" si="75"/>
        <v>24098.802000495802</v>
      </c>
      <c r="D1002" s="3">
        <f t="shared" ca="1" si="76"/>
        <v>1198.8020004958016</v>
      </c>
      <c r="E1002" s="3">
        <f t="shared" ca="1" si="79"/>
        <v>-940.16787804382307</v>
      </c>
    </row>
    <row r="1003" spans="1:5" x14ac:dyDescent="0.35">
      <c r="A1003" s="3">
        <f t="shared" si="77"/>
        <v>991</v>
      </c>
      <c r="B1003" s="3">
        <f t="shared" ca="1" si="78"/>
        <v>-2.2441270329651006</v>
      </c>
      <c r="C1003" s="3">
        <f t="shared" ca="1" si="75"/>
        <v>21347.162967780845</v>
      </c>
      <c r="D1003" s="3">
        <f t="shared" ca="1" si="76"/>
        <v>0</v>
      </c>
      <c r="E1003" s="3">
        <f t="shared" ca="1" si="79"/>
        <v>258.6341224519785</v>
      </c>
    </row>
    <row r="1004" spans="1:5" x14ac:dyDescent="0.35">
      <c r="A1004" s="3">
        <f t="shared" si="77"/>
        <v>992</v>
      </c>
      <c r="B1004" s="3">
        <f t="shared" ca="1" si="78"/>
        <v>0.10158202330954892</v>
      </c>
      <c r="C1004" s="3">
        <f t="shared" ca="1" si="75"/>
        <v>22927.648937274225</v>
      </c>
      <c r="D1004" s="3">
        <f t="shared" ca="1" si="76"/>
        <v>27.648937274225318</v>
      </c>
      <c r="E1004" s="3">
        <f t="shared" ca="1" si="79"/>
        <v>230.98518517775318</v>
      </c>
    </row>
    <row r="1005" spans="1:5" x14ac:dyDescent="0.35">
      <c r="A1005" s="3">
        <f t="shared" si="77"/>
        <v>993</v>
      </c>
      <c r="B1005" s="3">
        <f t="shared" ca="1" si="78"/>
        <v>-0.53108655168945751</v>
      </c>
      <c r="C1005" s="3">
        <f t="shared" ca="1" si="75"/>
        <v>22490.193636931344</v>
      </c>
      <c r="D1005" s="3">
        <f t="shared" ca="1" si="76"/>
        <v>0</v>
      </c>
      <c r="E1005" s="3">
        <f t="shared" ca="1" si="79"/>
        <v>258.6341224519785</v>
      </c>
    </row>
    <row r="1006" spans="1:5" x14ac:dyDescent="0.35">
      <c r="A1006" s="3">
        <f t="shared" si="77"/>
        <v>994</v>
      </c>
      <c r="B1006" s="3">
        <f t="shared" ca="1" si="78"/>
        <v>0.65114085081934614</v>
      </c>
      <c r="C1006" s="3">
        <f t="shared" ca="1" si="75"/>
        <v>23314.538284400478</v>
      </c>
      <c r="D1006" s="3">
        <f t="shared" ca="1" si="76"/>
        <v>414.53828440047801</v>
      </c>
      <c r="E1006" s="3">
        <f t="shared" ca="1" si="79"/>
        <v>-155.90416194849951</v>
      </c>
    </row>
    <row r="1007" spans="1:5" x14ac:dyDescent="0.35">
      <c r="A1007" s="3">
        <f t="shared" si="77"/>
        <v>995</v>
      </c>
      <c r="B1007" s="3">
        <f t="shared" ca="1" si="78"/>
        <v>-0.41359528615692698</v>
      </c>
      <c r="C1007" s="3">
        <f t="shared" ca="1" si="75"/>
        <v>22570.796449787347</v>
      </c>
      <c r="D1007" s="3">
        <f t="shared" ca="1" si="76"/>
        <v>0</v>
      </c>
      <c r="E1007" s="3">
        <f t="shared" ca="1" si="79"/>
        <v>258.6341224519785</v>
      </c>
    </row>
    <row r="1008" spans="1:5" x14ac:dyDescent="0.35">
      <c r="A1008" s="3">
        <f t="shared" si="77"/>
        <v>996</v>
      </c>
      <c r="B1008" s="3">
        <f t="shared" ca="1" si="78"/>
        <v>-0.44708205928332401</v>
      </c>
      <c r="C1008" s="3">
        <f t="shared" ca="1" si="75"/>
        <v>22547.794050621367</v>
      </c>
      <c r="D1008" s="3">
        <f t="shared" ca="1" si="76"/>
        <v>0</v>
      </c>
      <c r="E1008" s="3">
        <f t="shared" ca="1" si="79"/>
        <v>258.6341224519785</v>
      </c>
    </row>
    <row r="1009" spans="1:5" x14ac:dyDescent="0.35">
      <c r="A1009" s="3">
        <f t="shared" si="77"/>
        <v>997</v>
      </c>
      <c r="B1009" s="3">
        <f t="shared" ca="1" si="78"/>
        <v>-6.0669370903576741E-2</v>
      </c>
      <c r="C1009" s="3">
        <f t="shared" ca="1" si="75"/>
        <v>22814.656350386136</v>
      </c>
      <c r="D1009" s="3">
        <f t="shared" ca="1" si="76"/>
        <v>0</v>
      </c>
      <c r="E1009" s="3">
        <f t="shared" ca="1" si="79"/>
        <v>258.6341224519785</v>
      </c>
    </row>
    <row r="1010" spans="1:5" x14ac:dyDescent="0.35">
      <c r="A1010" s="3">
        <f t="shared" si="77"/>
        <v>998</v>
      </c>
      <c r="B1010" s="3">
        <f t="shared" ca="1" si="78"/>
        <v>-2.3149737789650677</v>
      </c>
      <c r="C1010" s="3">
        <f t="shared" ca="1" si="75"/>
        <v>21301.162095320375</v>
      </c>
      <c r="D1010" s="3">
        <f t="shared" ca="1" si="76"/>
        <v>0</v>
      </c>
      <c r="E1010" s="3">
        <f t="shared" ca="1" si="79"/>
        <v>258.6341224519785</v>
      </c>
    </row>
    <row r="1011" spans="1:5" x14ac:dyDescent="0.35">
      <c r="A1011" s="3">
        <f t="shared" si="77"/>
        <v>999</v>
      </c>
      <c r="B1011" s="3">
        <f t="shared" ca="1" si="78"/>
        <v>-0.31688858485554033</v>
      </c>
      <c r="C1011" s="3">
        <f t="shared" ca="1" si="75"/>
        <v>22637.357072205723</v>
      </c>
      <c r="D1011" s="3">
        <f t="shared" ca="1" si="76"/>
        <v>0</v>
      </c>
      <c r="E1011" s="3">
        <f t="shared" ca="1" si="79"/>
        <v>258.6341224519785</v>
      </c>
    </row>
    <row r="1012" spans="1:5" x14ac:dyDescent="0.35">
      <c r="A1012" s="3">
        <f t="shared" si="77"/>
        <v>1000</v>
      </c>
      <c r="B1012" s="3">
        <f t="shared" ca="1" si="78"/>
        <v>0.27648830173154587</v>
      </c>
      <c r="C1012" s="3">
        <f t="shared" ca="1" si="75"/>
        <v>23050.081305469612</v>
      </c>
      <c r="D1012" s="3">
        <f t="shared" ca="1" si="76"/>
        <v>150.08130546961183</v>
      </c>
      <c r="E1012" s="3">
        <f t="shared" ca="1" si="79"/>
        <v>108.55281698236666</v>
      </c>
    </row>
    <row r="1013" spans="1:5" x14ac:dyDescent="0.35">
      <c r="A1013" s="3">
        <f t="shared" si="77"/>
        <v>1001</v>
      </c>
      <c r="B1013" s="3">
        <f t="shared" ca="1" si="78"/>
        <v>-0.29440220267101347</v>
      </c>
      <c r="C1013" s="3">
        <f t="shared" ca="1" si="75"/>
        <v>22652.86194977483</v>
      </c>
      <c r="D1013" s="3">
        <f t="shared" ca="1" si="76"/>
        <v>0</v>
      </c>
      <c r="E1013" s="3">
        <f t="shared" ca="1" si="79"/>
        <v>258.6341224519785</v>
      </c>
    </row>
    <row r="1014" spans="1:5" x14ac:dyDescent="0.35">
      <c r="A1014" s="3">
        <f t="shared" si="77"/>
        <v>1002</v>
      </c>
      <c r="B1014" s="3">
        <f t="shared" ca="1" si="78"/>
        <v>0.33647218414405961</v>
      </c>
      <c r="C1014" s="3">
        <f t="shared" ca="1" si="75"/>
        <v>23092.219706164993</v>
      </c>
      <c r="D1014" s="3">
        <f t="shared" ca="1" si="76"/>
        <v>192.21970616499311</v>
      </c>
      <c r="E1014" s="3">
        <f t="shared" ca="1" si="79"/>
        <v>66.414416286985386</v>
      </c>
    </row>
    <row r="1015" spans="1:5" x14ac:dyDescent="0.35">
      <c r="A1015" s="3">
        <f t="shared" si="77"/>
        <v>1003</v>
      </c>
      <c r="B1015" s="3">
        <f t="shared" ca="1" si="78"/>
        <v>-0.40725837900306178</v>
      </c>
      <c r="C1015" s="3">
        <f t="shared" ca="1" si="75"/>
        <v>22575.151974410986</v>
      </c>
      <c r="D1015" s="3">
        <f t="shared" ca="1" si="76"/>
        <v>0</v>
      </c>
      <c r="E1015" s="3">
        <f t="shared" ca="1" si="79"/>
        <v>258.6341224519785</v>
      </c>
    </row>
    <row r="1016" spans="1:5" x14ac:dyDescent="0.35">
      <c r="A1016" s="3">
        <f t="shared" si="77"/>
        <v>1004</v>
      </c>
      <c r="B1016" s="3">
        <f t="shared" ca="1" si="78"/>
        <v>0.44832638794924634</v>
      </c>
      <c r="C1016" s="3">
        <f t="shared" ca="1" si="75"/>
        <v>23171.002634548749</v>
      </c>
      <c r="D1016" s="3">
        <f t="shared" ca="1" si="76"/>
        <v>271.00263454874948</v>
      </c>
      <c r="E1016" s="3">
        <f t="shared" ca="1" si="79"/>
        <v>-12.368512096770985</v>
      </c>
    </row>
    <row r="1017" spans="1:5" x14ac:dyDescent="0.35">
      <c r="A1017" s="3">
        <f t="shared" si="77"/>
        <v>1005</v>
      </c>
      <c r="B1017" s="3">
        <f t="shared" ca="1" si="78"/>
        <v>-0.98766745959550684</v>
      </c>
      <c r="C1017" s="3">
        <f t="shared" ca="1" si="75"/>
        <v>22179.687705398686</v>
      </c>
      <c r="D1017" s="3">
        <f t="shared" ca="1" si="76"/>
        <v>0</v>
      </c>
      <c r="E1017" s="3">
        <f t="shared" ca="1" si="79"/>
        <v>258.6341224519785</v>
      </c>
    </row>
    <row r="1018" spans="1:5" x14ac:dyDescent="0.35">
      <c r="A1018" s="3">
        <f t="shared" si="77"/>
        <v>1006</v>
      </c>
      <c r="B1018" s="3">
        <f t="shared" ca="1" si="78"/>
        <v>1.0089565165410934</v>
      </c>
      <c r="C1018" s="3">
        <f t="shared" ca="1" si="75"/>
        <v>23569.942768339137</v>
      </c>
      <c r="D1018" s="3">
        <f t="shared" ca="1" si="76"/>
        <v>669.94276833913682</v>
      </c>
      <c r="E1018" s="3">
        <f t="shared" ca="1" si="79"/>
        <v>-411.30864588715832</v>
      </c>
    </row>
    <row r="1019" spans="1:5" x14ac:dyDescent="0.35">
      <c r="A1019" s="3">
        <f t="shared" si="77"/>
        <v>1007</v>
      </c>
      <c r="B1019" s="3">
        <f t="shared" ca="1" si="78"/>
        <v>-0.92399315820100902</v>
      </c>
      <c r="C1019" s="3">
        <f t="shared" ca="1" si="75"/>
        <v>22222.731944915715</v>
      </c>
      <c r="D1019" s="3">
        <f t="shared" ca="1" si="76"/>
        <v>0</v>
      </c>
      <c r="E1019" s="3">
        <f t="shared" ca="1" si="79"/>
        <v>258.6341224519785</v>
      </c>
    </row>
    <row r="1020" spans="1:5" x14ac:dyDescent="0.35">
      <c r="A1020" s="3">
        <f t="shared" si="77"/>
        <v>1008</v>
      </c>
      <c r="B1020" s="3">
        <f t="shared" ca="1" si="78"/>
        <v>0.69206442594946393</v>
      </c>
      <c r="C1020" s="3">
        <f t="shared" ca="1" si="75"/>
        <v>23343.60830528296</v>
      </c>
      <c r="D1020" s="3">
        <f t="shared" ca="1" si="76"/>
        <v>443.60830528295992</v>
      </c>
      <c r="E1020" s="3">
        <f t="shared" ca="1" si="79"/>
        <v>-184.97418283098142</v>
      </c>
    </row>
    <row r="1021" spans="1:5" x14ac:dyDescent="0.35">
      <c r="A1021" s="3">
        <f t="shared" si="77"/>
        <v>1009</v>
      </c>
      <c r="B1021" s="3">
        <f t="shared" ca="1" si="78"/>
        <v>0.37992234729941943</v>
      </c>
      <c r="C1021" s="3">
        <f t="shared" ca="1" si="75"/>
        <v>23122.791347724371</v>
      </c>
      <c r="D1021" s="3">
        <f t="shared" ca="1" si="76"/>
        <v>222.79134772437101</v>
      </c>
      <c r="E1021" s="3">
        <f t="shared" ca="1" si="79"/>
        <v>35.842774727607491</v>
      </c>
    </row>
    <row r="1022" spans="1:5" x14ac:dyDescent="0.35">
      <c r="A1022" s="3">
        <f t="shared" si="77"/>
        <v>1010</v>
      </c>
      <c r="B1022" s="3">
        <f t="shared" ca="1" si="78"/>
        <v>-9.650859132855601E-3</v>
      </c>
      <c r="C1022" s="3">
        <f t="shared" ca="1" si="75"/>
        <v>22850.125717347084</v>
      </c>
      <c r="D1022" s="3">
        <f t="shared" ca="1" si="76"/>
        <v>0</v>
      </c>
      <c r="E1022" s="3">
        <f t="shared" ca="1" si="79"/>
        <v>258.6341224519785</v>
      </c>
    </row>
    <row r="1023" spans="1:5" x14ac:dyDescent="0.35">
      <c r="A1023" s="3">
        <f t="shared" si="77"/>
        <v>1011</v>
      </c>
      <c r="B1023" s="3">
        <f t="shared" ca="1" si="78"/>
        <v>1.0956488053335276</v>
      </c>
      <c r="C1023" s="3">
        <f t="shared" ca="1" si="75"/>
        <v>23632.242571177063</v>
      </c>
      <c r="D1023" s="3">
        <f t="shared" ca="1" si="76"/>
        <v>732.24257117706293</v>
      </c>
      <c r="E1023" s="3">
        <f t="shared" ca="1" si="79"/>
        <v>-473.60844872508443</v>
      </c>
    </row>
    <row r="1024" spans="1:5" x14ac:dyDescent="0.35">
      <c r="A1024" s="3">
        <f t="shared" si="77"/>
        <v>1012</v>
      </c>
      <c r="B1024" s="3">
        <f t="shared" ca="1" si="78"/>
        <v>-0.36136461034030015</v>
      </c>
      <c r="C1024" s="3">
        <f t="shared" ca="1" si="75"/>
        <v>22606.721076678969</v>
      </c>
      <c r="D1024" s="3">
        <f t="shared" ca="1" si="76"/>
        <v>0</v>
      </c>
      <c r="E1024" s="3">
        <f t="shared" ca="1" si="79"/>
        <v>258.6341224519785</v>
      </c>
    </row>
    <row r="1025" spans="1:5" x14ac:dyDescent="0.35">
      <c r="A1025" s="3">
        <f t="shared" si="77"/>
        <v>1013</v>
      </c>
      <c r="B1025" s="3">
        <f t="shared" ca="1" si="78"/>
        <v>-0.85561289214059344</v>
      </c>
      <c r="C1025" s="3">
        <f t="shared" ca="1" si="75"/>
        <v>22269.050476599583</v>
      </c>
      <c r="D1025" s="3">
        <f t="shared" ca="1" si="76"/>
        <v>0</v>
      </c>
      <c r="E1025" s="3">
        <f t="shared" ca="1" si="79"/>
        <v>258.6341224519785</v>
      </c>
    </row>
    <row r="1026" spans="1:5" x14ac:dyDescent="0.35">
      <c r="A1026" s="3">
        <f t="shared" si="77"/>
        <v>1014</v>
      </c>
      <c r="B1026" s="3">
        <f t="shared" ca="1" si="78"/>
        <v>2.0331669741477971</v>
      </c>
      <c r="C1026" s="3">
        <f t="shared" ca="1" si="75"/>
        <v>24316.583524573198</v>
      </c>
      <c r="D1026" s="3">
        <f t="shared" ca="1" si="76"/>
        <v>1416.5835245731978</v>
      </c>
      <c r="E1026" s="3">
        <f t="shared" ca="1" si="79"/>
        <v>-1157.9494021212192</v>
      </c>
    </row>
    <row r="1027" spans="1:5" x14ac:dyDescent="0.35">
      <c r="A1027" s="3">
        <f t="shared" si="77"/>
        <v>1015</v>
      </c>
      <c r="B1027" s="3">
        <f t="shared" ca="1" si="78"/>
        <v>0.47800601496356798</v>
      </c>
      <c r="C1027" s="3">
        <f t="shared" ca="1" si="75"/>
        <v>23191.952144344148</v>
      </c>
      <c r="D1027" s="3">
        <f t="shared" ca="1" si="76"/>
        <v>291.95214434414811</v>
      </c>
      <c r="E1027" s="3">
        <f t="shared" ca="1" si="79"/>
        <v>-33.318021892169611</v>
      </c>
    </row>
    <row r="1028" spans="1:5" x14ac:dyDescent="0.35">
      <c r="A1028" s="3">
        <f t="shared" si="77"/>
        <v>1016</v>
      </c>
      <c r="B1028" s="3">
        <f t="shared" ca="1" si="78"/>
        <v>-0.52528107546129421</v>
      </c>
      <c r="C1028" s="3">
        <f t="shared" ca="1" si="75"/>
        <v>22494.169613139446</v>
      </c>
      <c r="D1028" s="3">
        <f t="shared" ca="1" si="76"/>
        <v>0</v>
      </c>
      <c r="E1028" s="3">
        <f t="shared" ca="1" si="79"/>
        <v>258.6341224519785</v>
      </c>
    </row>
    <row r="1029" spans="1:5" x14ac:dyDescent="0.35">
      <c r="A1029" s="3">
        <f t="shared" si="77"/>
        <v>1017</v>
      </c>
      <c r="B1029" s="3">
        <f t="shared" ca="1" si="78"/>
        <v>-1.4072530815797499</v>
      </c>
      <c r="C1029" s="3">
        <f t="shared" ca="1" si="75"/>
        <v>21898.122458156908</v>
      </c>
      <c r="D1029" s="3">
        <f t="shared" ca="1" si="76"/>
        <v>0</v>
      </c>
      <c r="E1029" s="3">
        <f t="shared" ca="1" si="79"/>
        <v>258.6341224519785</v>
      </c>
    </row>
    <row r="1030" spans="1:5" x14ac:dyDescent="0.35">
      <c r="A1030" s="3">
        <f t="shared" si="77"/>
        <v>1018</v>
      </c>
      <c r="B1030" s="3">
        <f t="shared" ca="1" si="78"/>
        <v>1.3761225819115805</v>
      </c>
      <c r="C1030" s="3">
        <f t="shared" ca="1" si="75"/>
        <v>23834.930244703995</v>
      </c>
      <c r="D1030" s="3">
        <f t="shared" ca="1" si="76"/>
        <v>934.93024470399541</v>
      </c>
      <c r="E1030" s="3">
        <f t="shared" ca="1" si="79"/>
        <v>-676.29612225201686</v>
      </c>
    </row>
    <row r="1031" spans="1:5" x14ac:dyDescent="0.35">
      <c r="A1031" s="3">
        <f t="shared" si="77"/>
        <v>1019</v>
      </c>
      <c r="B1031" s="3">
        <f t="shared" ca="1" si="78"/>
        <v>-0.93255250045905635</v>
      </c>
      <c r="C1031" s="3">
        <f t="shared" ca="1" si="75"/>
        <v>22216.940917872907</v>
      </c>
      <c r="D1031" s="3">
        <f t="shared" ca="1" si="76"/>
        <v>0</v>
      </c>
      <c r="E1031" s="3">
        <f t="shared" ca="1" si="79"/>
        <v>258.6341224519785</v>
      </c>
    </row>
    <row r="1032" spans="1:5" x14ac:dyDescent="0.35">
      <c r="A1032" s="3">
        <f t="shared" si="77"/>
        <v>1020</v>
      </c>
      <c r="B1032" s="3">
        <f t="shared" ca="1" si="78"/>
        <v>0.1384898806194583</v>
      </c>
      <c r="C1032" s="3">
        <f t="shared" ca="1" si="75"/>
        <v>22953.429759055045</v>
      </c>
      <c r="D1032" s="3">
        <f t="shared" ca="1" si="76"/>
        <v>53.429759055044997</v>
      </c>
      <c r="E1032" s="3">
        <f t="shared" ca="1" si="79"/>
        <v>205.2043633969335</v>
      </c>
    </row>
    <row r="1033" spans="1:5" x14ac:dyDescent="0.35">
      <c r="A1033" s="3">
        <f t="shared" si="77"/>
        <v>1021</v>
      </c>
      <c r="B1033" s="3">
        <f t="shared" ca="1" si="78"/>
        <v>-0.16041205313701848</v>
      </c>
      <c r="C1033" s="3">
        <f t="shared" ca="1" si="75"/>
        <v>22745.471661189862</v>
      </c>
      <c r="D1033" s="3">
        <f t="shared" ca="1" si="76"/>
        <v>0</v>
      </c>
      <c r="E1033" s="3">
        <f t="shared" ca="1" si="79"/>
        <v>258.6341224519785</v>
      </c>
    </row>
    <row r="1034" spans="1:5" x14ac:dyDescent="0.35">
      <c r="A1034" s="3">
        <f t="shared" si="77"/>
        <v>1022</v>
      </c>
      <c r="B1034" s="3">
        <f t="shared" ca="1" si="78"/>
        <v>-4.8633399685784312E-2</v>
      </c>
      <c r="C1034" s="3">
        <f t="shared" ca="1" si="75"/>
        <v>22823.019098206038</v>
      </c>
      <c r="D1034" s="3">
        <f t="shared" ca="1" si="76"/>
        <v>0</v>
      </c>
      <c r="E1034" s="3">
        <f t="shared" ca="1" si="79"/>
        <v>258.6341224519785</v>
      </c>
    </row>
    <row r="1035" spans="1:5" x14ac:dyDescent="0.35">
      <c r="A1035" s="3">
        <f t="shared" si="77"/>
        <v>1023</v>
      </c>
      <c r="B1035" s="3">
        <f t="shared" ca="1" si="78"/>
        <v>0.94080157656752561</v>
      </c>
      <c r="C1035" s="3">
        <f t="shared" ca="1" si="75"/>
        <v>23521.079821536921</v>
      </c>
      <c r="D1035" s="3">
        <f t="shared" ca="1" si="76"/>
        <v>621.07982153692137</v>
      </c>
      <c r="E1035" s="3">
        <f t="shared" ca="1" si="79"/>
        <v>-362.44569908494287</v>
      </c>
    </row>
    <row r="1036" spans="1:5" x14ac:dyDescent="0.35">
      <c r="A1036" s="3">
        <f t="shared" si="77"/>
        <v>1024</v>
      </c>
      <c r="B1036" s="3">
        <f t="shared" ca="1" si="78"/>
        <v>-1.0679759437118457</v>
      </c>
      <c r="C1036" s="3">
        <f t="shared" ca="1" si="75"/>
        <v>22125.517520984802</v>
      </c>
      <c r="D1036" s="3">
        <f t="shared" ca="1" si="76"/>
        <v>0</v>
      </c>
      <c r="E1036" s="3">
        <f t="shared" ca="1" si="79"/>
        <v>258.6341224519785</v>
      </c>
    </row>
    <row r="1037" spans="1:5" x14ac:dyDescent="0.35">
      <c r="A1037" s="3">
        <f t="shared" si="77"/>
        <v>1025</v>
      </c>
      <c r="B1037" s="3">
        <f t="shared" ca="1" si="78"/>
        <v>0.8997116371886984</v>
      </c>
      <c r="C1037" s="3">
        <f t="shared" ca="1" si="75"/>
        <v>23491.669793010533</v>
      </c>
      <c r="D1037" s="3">
        <f t="shared" ca="1" si="76"/>
        <v>591.66979301053289</v>
      </c>
      <c r="E1037" s="3">
        <f t="shared" ca="1" si="79"/>
        <v>-333.03567055855439</v>
      </c>
    </row>
    <row r="1038" spans="1:5" x14ac:dyDescent="0.35">
      <c r="A1038" s="3">
        <f t="shared" si="77"/>
        <v>1026</v>
      </c>
      <c r="B1038" s="3">
        <f t="shared" ca="1" si="78"/>
        <v>-0.28190117277984506</v>
      </c>
      <c r="C1038" s="3">
        <f t="shared" ref="C1038:C1101" ca="1" si="80">B$1*EXP(B$9*B$5 + $B$10*B1038)</f>
        <v>22661.486289899774</v>
      </c>
      <c r="D1038" s="3">
        <f t="shared" ref="D1038:D1101" ca="1" si="81">MAX(C1038 - B$2, 0)</f>
        <v>0</v>
      </c>
      <c r="E1038" s="3">
        <f t="shared" ca="1" si="79"/>
        <v>258.6341224519785</v>
      </c>
    </row>
    <row r="1039" spans="1:5" x14ac:dyDescent="0.35">
      <c r="A1039" s="3">
        <f t="shared" ref="A1039:A1102" si="82">A1038+1</f>
        <v>1027</v>
      </c>
      <c r="B1039" s="3">
        <f t="shared" ref="B1039:B1102" ca="1" si="83">_xlfn.NORM.S.INV(RAND())</f>
        <v>1.6594398026137713</v>
      </c>
      <c r="C1039" s="3">
        <f t="shared" ca="1" si="80"/>
        <v>24041.437742918642</v>
      </c>
      <c r="D1039" s="3">
        <f t="shared" ca="1" si="81"/>
        <v>1141.4377429186425</v>
      </c>
      <c r="E1039" s="3">
        <f t="shared" ref="E1039:E1102" ca="1" si="84">$D$5014-D1039</f>
        <v>-882.80362046666392</v>
      </c>
    </row>
    <row r="1040" spans="1:5" x14ac:dyDescent="0.35">
      <c r="A1040" s="3">
        <f t="shared" si="82"/>
        <v>1028</v>
      </c>
      <c r="B1040" s="3">
        <f t="shared" ca="1" si="83"/>
        <v>1.3364884332710714</v>
      </c>
      <c r="C1040" s="3">
        <f t="shared" ca="1" si="80"/>
        <v>23806.183032677836</v>
      </c>
      <c r="D1040" s="3">
        <f t="shared" ca="1" si="81"/>
        <v>906.18303267783631</v>
      </c>
      <c r="E1040" s="3">
        <f t="shared" ca="1" si="84"/>
        <v>-647.54891022585775</v>
      </c>
    </row>
    <row r="1041" spans="1:5" x14ac:dyDescent="0.35">
      <c r="A1041" s="3">
        <f t="shared" si="82"/>
        <v>1029</v>
      </c>
      <c r="B1041" s="3">
        <f t="shared" ca="1" si="83"/>
        <v>-0.11527841028359599</v>
      </c>
      <c r="C1041" s="3">
        <f t="shared" ca="1" si="80"/>
        <v>22776.751761357817</v>
      </c>
      <c r="D1041" s="3">
        <f t="shared" ca="1" si="81"/>
        <v>0</v>
      </c>
      <c r="E1041" s="3">
        <f t="shared" ca="1" si="84"/>
        <v>258.6341224519785</v>
      </c>
    </row>
    <row r="1042" spans="1:5" x14ac:dyDescent="0.35">
      <c r="A1042" s="3">
        <f t="shared" si="82"/>
        <v>1030</v>
      </c>
      <c r="B1042" s="3">
        <f t="shared" ca="1" si="83"/>
        <v>-0.453442874356912</v>
      </c>
      <c r="C1042" s="3">
        <f t="shared" ca="1" si="80"/>
        <v>22543.427393238799</v>
      </c>
      <c r="D1042" s="3">
        <f t="shared" ca="1" si="81"/>
        <v>0</v>
      </c>
      <c r="E1042" s="3">
        <f t="shared" ca="1" si="84"/>
        <v>258.6341224519785</v>
      </c>
    </row>
    <row r="1043" spans="1:5" x14ac:dyDescent="0.35">
      <c r="A1043" s="3">
        <f t="shared" si="82"/>
        <v>1031</v>
      </c>
      <c r="B1043" s="3">
        <f t="shared" ca="1" si="83"/>
        <v>-0.68908327069111408</v>
      </c>
      <c r="C1043" s="3">
        <f t="shared" ca="1" si="80"/>
        <v>22382.256383501339</v>
      </c>
      <c r="D1043" s="3">
        <f t="shared" ca="1" si="81"/>
        <v>0</v>
      </c>
      <c r="E1043" s="3">
        <f t="shared" ca="1" si="84"/>
        <v>258.6341224519785</v>
      </c>
    </row>
    <row r="1044" spans="1:5" x14ac:dyDescent="0.35">
      <c r="A1044" s="3">
        <f t="shared" si="82"/>
        <v>1032</v>
      </c>
      <c r="B1044" s="3">
        <f t="shared" ca="1" si="83"/>
        <v>-1.726393527512581</v>
      </c>
      <c r="C1044" s="3">
        <f t="shared" ca="1" si="80"/>
        <v>21686.357232520601</v>
      </c>
      <c r="D1044" s="3">
        <f t="shared" ca="1" si="81"/>
        <v>0</v>
      </c>
      <c r="E1044" s="3">
        <f t="shared" ca="1" si="84"/>
        <v>258.6341224519785</v>
      </c>
    </row>
    <row r="1045" spans="1:5" x14ac:dyDescent="0.35">
      <c r="A1045" s="3">
        <f t="shared" si="82"/>
        <v>1033</v>
      </c>
      <c r="B1045" s="3">
        <f t="shared" ca="1" si="83"/>
        <v>-0.39080977246510501</v>
      </c>
      <c r="C1045" s="3">
        <f t="shared" ca="1" si="80"/>
        <v>22586.461461304632</v>
      </c>
      <c r="D1045" s="3">
        <f t="shared" ca="1" si="81"/>
        <v>0</v>
      </c>
      <c r="E1045" s="3">
        <f t="shared" ca="1" si="84"/>
        <v>258.6341224519785</v>
      </c>
    </row>
    <row r="1046" spans="1:5" x14ac:dyDescent="0.35">
      <c r="A1046" s="3">
        <f t="shared" si="82"/>
        <v>1034</v>
      </c>
      <c r="B1046" s="3">
        <f t="shared" ca="1" si="83"/>
        <v>-0.47938946668171767</v>
      </c>
      <c r="C1046" s="3">
        <f t="shared" ca="1" si="80"/>
        <v>22525.623988207371</v>
      </c>
      <c r="D1046" s="3">
        <f t="shared" ca="1" si="81"/>
        <v>0</v>
      </c>
      <c r="E1046" s="3">
        <f t="shared" ca="1" si="84"/>
        <v>258.6341224519785</v>
      </c>
    </row>
    <row r="1047" spans="1:5" x14ac:dyDescent="0.35">
      <c r="A1047" s="3">
        <f t="shared" si="82"/>
        <v>1035</v>
      </c>
      <c r="B1047" s="3">
        <f t="shared" ca="1" si="83"/>
        <v>0.69192605988588129</v>
      </c>
      <c r="C1047" s="3">
        <f t="shared" ca="1" si="80"/>
        <v>23343.509956044047</v>
      </c>
      <c r="D1047" s="3">
        <f t="shared" ca="1" si="81"/>
        <v>443.5099560440467</v>
      </c>
      <c r="E1047" s="3">
        <f t="shared" ca="1" si="84"/>
        <v>-184.8758335920682</v>
      </c>
    </row>
    <row r="1048" spans="1:5" x14ac:dyDescent="0.35">
      <c r="A1048" s="3">
        <f t="shared" si="82"/>
        <v>1036</v>
      </c>
      <c r="B1048" s="3">
        <f t="shared" ca="1" si="83"/>
        <v>0.8908020983539845</v>
      </c>
      <c r="C1048" s="3">
        <f t="shared" ca="1" si="80"/>
        <v>23485.297664145928</v>
      </c>
      <c r="D1048" s="3">
        <f t="shared" ca="1" si="81"/>
        <v>585.29766414592814</v>
      </c>
      <c r="E1048" s="3">
        <f t="shared" ca="1" si="84"/>
        <v>-326.66354169394964</v>
      </c>
    </row>
    <row r="1049" spans="1:5" x14ac:dyDescent="0.35">
      <c r="A1049" s="3">
        <f t="shared" si="82"/>
        <v>1037</v>
      </c>
      <c r="B1049" s="3">
        <f t="shared" ca="1" si="83"/>
        <v>-0.37633006616189157</v>
      </c>
      <c r="C1049" s="3">
        <f t="shared" ca="1" si="80"/>
        <v>22596.421890154772</v>
      </c>
      <c r="D1049" s="3">
        <f t="shared" ca="1" si="81"/>
        <v>0</v>
      </c>
      <c r="E1049" s="3">
        <f t="shared" ca="1" si="84"/>
        <v>258.6341224519785</v>
      </c>
    </row>
    <row r="1050" spans="1:5" x14ac:dyDescent="0.35">
      <c r="A1050" s="3">
        <f t="shared" si="82"/>
        <v>1038</v>
      </c>
      <c r="B1050" s="3">
        <f t="shared" ca="1" si="83"/>
        <v>-0.3762536743936567</v>
      </c>
      <c r="C1050" s="3">
        <f t="shared" ca="1" si="80"/>
        <v>22596.474450848389</v>
      </c>
      <c r="D1050" s="3">
        <f t="shared" ca="1" si="81"/>
        <v>0</v>
      </c>
      <c r="E1050" s="3">
        <f t="shared" ca="1" si="84"/>
        <v>258.6341224519785</v>
      </c>
    </row>
    <row r="1051" spans="1:5" x14ac:dyDescent="0.35">
      <c r="A1051" s="3">
        <f t="shared" si="82"/>
        <v>1039</v>
      </c>
      <c r="B1051" s="3">
        <f t="shared" ca="1" si="83"/>
        <v>0.55552917560904702</v>
      </c>
      <c r="C1051" s="3">
        <f t="shared" ca="1" si="80"/>
        <v>23246.761639414188</v>
      </c>
      <c r="D1051" s="3">
        <f t="shared" ca="1" si="81"/>
        <v>346.76163941418781</v>
      </c>
      <c r="E1051" s="3">
        <f t="shared" ca="1" si="84"/>
        <v>-88.127516962209313</v>
      </c>
    </row>
    <row r="1052" spans="1:5" x14ac:dyDescent="0.35">
      <c r="A1052" s="3">
        <f t="shared" si="82"/>
        <v>1040</v>
      </c>
      <c r="B1052" s="3">
        <f t="shared" ca="1" si="83"/>
        <v>-0.17842432698736876</v>
      </c>
      <c r="C1052" s="3">
        <f t="shared" ca="1" si="80"/>
        <v>22733.000159703806</v>
      </c>
      <c r="D1052" s="3">
        <f t="shared" ca="1" si="81"/>
        <v>0</v>
      </c>
      <c r="E1052" s="3">
        <f t="shared" ca="1" si="84"/>
        <v>258.6341224519785</v>
      </c>
    </row>
    <row r="1053" spans="1:5" x14ac:dyDescent="0.35">
      <c r="A1053" s="3">
        <f t="shared" si="82"/>
        <v>1041</v>
      </c>
      <c r="B1053" s="3">
        <f t="shared" ca="1" si="83"/>
        <v>0.13955211542053877</v>
      </c>
      <c r="C1053" s="3">
        <f t="shared" ca="1" si="80"/>
        <v>22954.172178746794</v>
      </c>
      <c r="D1053" s="3">
        <f t="shared" ca="1" si="81"/>
        <v>54.172178746794089</v>
      </c>
      <c r="E1053" s="3">
        <f t="shared" ca="1" si="84"/>
        <v>204.46194370518441</v>
      </c>
    </row>
    <row r="1054" spans="1:5" x14ac:dyDescent="0.35">
      <c r="A1054" s="3">
        <f t="shared" si="82"/>
        <v>1042</v>
      </c>
      <c r="B1054" s="3">
        <f t="shared" ca="1" si="83"/>
        <v>7.7383114534576747E-2</v>
      </c>
      <c r="C1054" s="3">
        <f t="shared" ca="1" si="80"/>
        <v>22910.761270184707</v>
      </c>
      <c r="D1054" s="3">
        <f t="shared" ca="1" si="81"/>
        <v>10.761270184706518</v>
      </c>
      <c r="E1054" s="3">
        <f t="shared" ca="1" si="84"/>
        <v>247.87285226727198</v>
      </c>
    </row>
    <row r="1055" spans="1:5" x14ac:dyDescent="0.35">
      <c r="A1055" s="3">
        <f t="shared" si="82"/>
        <v>1043</v>
      </c>
      <c r="B1055" s="3">
        <f t="shared" ca="1" si="83"/>
        <v>-0.79575188463137525</v>
      </c>
      <c r="C1055" s="3">
        <f t="shared" ca="1" si="80"/>
        <v>22309.677586064183</v>
      </c>
      <c r="D1055" s="3">
        <f t="shared" ca="1" si="81"/>
        <v>0</v>
      </c>
      <c r="E1055" s="3">
        <f t="shared" ca="1" si="84"/>
        <v>258.6341224519785</v>
      </c>
    </row>
    <row r="1056" spans="1:5" x14ac:dyDescent="0.35">
      <c r="A1056" s="3">
        <f t="shared" si="82"/>
        <v>1044</v>
      </c>
      <c r="B1056" s="3">
        <f t="shared" ca="1" si="83"/>
        <v>0.91677617164996772</v>
      </c>
      <c r="C1056" s="3">
        <f t="shared" ca="1" si="80"/>
        <v>23503.879226463028</v>
      </c>
      <c r="D1056" s="3">
        <f t="shared" ca="1" si="81"/>
        <v>603.87922646302832</v>
      </c>
      <c r="E1056" s="3">
        <f t="shared" ca="1" si="84"/>
        <v>-345.24510401104982</v>
      </c>
    </row>
    <row r="1057" spans="1:5" x14ac:dyDescent="0.35">
      <c r="A1057" s="3">
        <f t="shared" si="82"/>
        <v>1045</v>
      </c>
      <c r="B1057" s="3">
        <f t="shared" ca="1" si="83"/>
        <v>0.8287035236472331</v>
      </c>
      <c r="C1057" s="3">
        <f t="shared" ca="1" si="80"/>
        <v>23440.932558563112</v>
      </c>
      <c r="D1057" s="3">
        <f t="shared" ca="1" si="81"/>
        <v>540.93255856311225</v>
      </c>
      <c r="E1057" s="3">
        <f t="shared" ca="1" si="84"/>
        <v>-282.29843611113375</v>
      </c>
    </row>
    <row r="1058" spans="1:5" x14ac:dyDescent="0.35">
      <c r="A1058" s="3">
        <f t="shared" si="82"/>
        <v>1046</v>
      </c>
      <c r="B1058" s="3">
        <f t="shared" ca="1" si="83"/>
        <v>-0.79015346994165625</v>
      </c>
      <c r="C1058" s="3">
        <f t="shared" ca="1" si="80"/>
        <v>22313.480966084895</v>
      </c>
      <c r="D1058" s="3">
        <f t="shared" ca="1" si="81"/>
        <v>0</v>
      </c>
      <c r="E1058" s="3">
        <f t="shared" ca="1" si="84"/>
        <v>258.6341224519785</v>
      </c>
    </row>
    <row r="1059" spans="1:5" x14ac:dyDescent="0.35">
      <c r="A1059" s="3">
        <f t="shared" si="82"/>
        <v>1047</v>
      </c>
      <c r="B1059" s="3">
        <f t="shared" ca="1" si="83"/>
        <v>-0.90362974487543324</v>
      </c>
      <c r="C1059" s="3">
        <f t="shared" ca="1" si="80"/>
        <v>22236.515365805026</v>
      </c>
      <c r="D1059" s="3">
        <f t="shared" ca="1" si="81"/>
        <v>0</v>
      </c>
      <c r="E1059" s="3">
        <f t="shared" ca="1" si="84"/>
        <v>258.6341224519785</v>
      </c>
    </row>
    <row r="1060" spans="1:5" x14ac:dyDescent="0.35">
      <c r="A1060" s="3">
        <f t="shared" si="82"/>
        <v>1048</v>
      </c>
      <c r="B1060" s="3">
        <f t="shared" ca="1" si="83"/>
        <v>-0.69385271482296074</v>
      </c>
      <c r="C1060" s="3">
        <f t="shared" ca="1" si="80"/>
        <v>22379.006150898018</v>
      </c>
      <c r="D1060" s="3">
        <f t="shared" ca="1" si="81"/>
        <v>0</v>
      </c>
      <c r="E1060" s="3">
        <f t="shared" ca="1" si="84"/>
        <v>258.6341224519785</v>
      </c>
    </row>
    <row r="1061" spans="1:5" x14ac:dyDescent="0.35">
      <c r="A1061" s="3">
        <f t="shared" si="82"/>
        <v>1049</v>
      </c>
      <c r="B1061" s="3">
        <f t="shared" ca="1" si="83"/>
        <v>-1.2363310194454815</v>
      </c>
      <c r="C1061" s="3">
        <f t="shared" ca="1" si="80"/>
        <v>22012.386600725549</v>
      </c>
      <c r="D1061" s="3">
        <f t="shared" ca="1" si="81"/>
        <v>0</v>
      </c>
      <c r="E1061" s="3">
        <f t="shared" ca="1" si="84"/>
        <v>258.6341224519785</v>
      </c>
    </row>
    <row r="1062" spans="1:5" x14ac:dyDescent="0.35">
      <c r="A1062" s="3">
        <f t="shared" si="82"/>
        <v>1050</v>
      </c>
      <c r="B1062" s="3">
        <f t="shared" ca="1" si="83"/>
        <v>-2.0335907239172935</v>
      </c>
      <c r="C1062" s="3">
        <f t="shared" ca="1" si="80"/>
        <v>21484.451515857836</v>
      </c>
      <c r="D1062" s="3">
        <f t="shared" ca="1" si="81"/>
        <v>0</v>
      </c>
      <c r="E1062" s="3">
        <f t="shared" ca="1" si="84"/>
        <v>258.6341224519785</v>
      </c>
    </row>
    <row r="1063" spans="1:5" x14ac:dyDescent="0.35">
      <c r="A1063" s="3">
        <f t="shared" si="82"/>
        <v>1051</v>
      </c>
      <c r="B1063" s="3">
        <f t="shared" ca="1" si="83"/>
        <v>-0.27036867786536045</v>
      </c>
      <c r="C1063" s="3">
        <f t="shared" ca="1" si="80"/>
        <v>22669.445358751687</v>
      </c>
      <c r="D1063" s="3">
        <f t="shared" ca="1" si="81"/>
        <v>0</v>
      </c>
      <c r="E1063" s="3">
        <f t="shared" ca="1" si="84"/>
        <v>258.6341224519785</v>
      </c>
    </row>
    <row r="1064" spans="1:5" x14ac:dyDescent="0.35">
      <c r="A1064" s="3">
        <f t="shared" si="82"/>
        <v>1052</v>
      </c>
      <c r="B1064" s="3">
        <f t="shared" ca="1" si="83"/>
        <v>-2.023283057440969</v>
      </c>
      <c r="C1064" s="3">
        <f t="shared" ca="1" si="80"/>
        <v>21491.195664431471</v>
      </c>
      <c r="D1064" s="3">
        <f t="shared" ca="1" si="81"/>
        <v>0</v>
      </c>
      <c r="E1064" s="3">
        <f t="shared" ca="1" si="84"/>
        <v>258.6341224519785</v>
      </c>
    </row>
    <row r="1065" spans="1:5" x14ac:dyDescent="0.35">
      <c r="A1065" s="3">
        <f t="shared" si="82"/>
        <v>1053</v>
      </c>
      <c r="B1065" s="3">
        <f t="shared" ca="1" si="83"/>
        <v>-1.276299503531279</v>
      </c>
      <c r="C1065" s="3">
        <f t="shared" ca="1" si="80"/>
        <v>21985.613731825582</v>
      </c>
      <c r="D1065" s="3">
        <f t="shared" ca="1" si="81"/>
        <v>0</v>
      </c>
      <c r="E1065" s="3">
        <f t="shared" ca="1" si="84"/>
        <v>258.6341224519785</v>
      </c>
    </row>
    <row r="1066" spans="1:5" x14ac:dyDescent="0.35">
      <c r="A1066" s="3">
        <f t="shared" si="82"/>
        <v>1054</v>
      </c>
      <c r="B1066" s="3">
        <f t="shared" ca="1" si="83"/>
        <v>-1.7582148158718585</v>
      </c>
      <c r="C1066" s="3">
        <f t="shared" ca="1" si="80"/>
        <v>21665.354861396267</v>
      </c>
      <c r="D1066" s="3">
        <f t="shared" ca="1" si="81"/>
        <v>0</v>
      </c>
      <c r="E1066" s="3">
        <f t="shared" ca="1" si="84"/>
        <v>258.6341224519785</v>
      </c>
    </row>
    <row r="1067" spans="1:5" x14ac:dyDescent="0.35">
      <c r="A1067" s="3">
        <f t="shared" si="82"/>
        <v>1055</v>
      </c>
      <c r="B1067" s="3">
        <f t="shared" ca="1" si="83"/>
        <v>0.21540077660196552</v>
      </c>
      <c r="C1067" s="3">
        <f t="shared" ca="1" si="80"/>
        <v>23007.246628773781</v>
      </c>
      <c r="D1067" s="3">
        <f t="shared" ca="1" si="81"/>
        <v>107.24662877378069</v>
      </c>
      <c r="E1067" s="3">
        <f t="shared" ca="1" si="84"/>
        <v>151.38749367819781</v>
      </c>
    </row>
    <row r="1068" spans="1:5" x14ac:dyDescent="0.35">
      <c r="A1068" s="3">
        <f t="shared" si="82"/>
        <v>1056</v>
      </c>
      <c r="B1068" s="3">
        <f t="shared" ca="1" si="83"/>
        <v>0.13910713007599781</v>
      </c>
      <c r="C1068" s="3">
        <f t="shared" ca="1" si="80"/>
        <v>22953.861165601153</v>
      </c>
      <c r="D1068" s="3">
        <f t="shared" ca="1" si="81"/>
        <v>53.861165601152607</v>
      </c>
      <c r="E1068" s="3">
        <f t="shared" ca="1" si="84"/>
        <v>204.77295685082589</v>
      </c>
    </row>
    <row r="1069" spans="1:5" x14ac:dyDescent="0.35">
      <c r="A1069" s="3">
        <f t="shared" si="82"/>
        <v>1057</v>
      </c>
      <c r="B1069" s="3">
        <f t="shared" ca="1" si="83"/>
        <v>0.43006403261263276</v>
      </c>
      <c r="C1069" s="3">
        <f t="shared" ca="1" si="80"/>
        <v>23158.121467375131</v>
      </c>
      <c r="D1069" s="3">
        <f t="shared" ca="1" si="81"/>
        <v>258.12146737513103</v>
      </c>
      <c r="E1069" s="3">
        <f t="shared" ca="1" si="84"/>
        <v>0.51265507684746581</v>
      </c>
    </row>
    <row r="1070" spans="1:5" x14ac:dyDescent="0.35">
      <c r="A1070" s="3">
        <f t="shared" si="82"/>
        <v>1058</v>
      </c>
      <c r="B1070" s="3">
        <f t="shared" ca="1" si="83"/>
        <v>0.40482567466294722</v>
      </c>
      <c r="C1070" s="3">
        <f t="shared" ca="1" si="80"/>
        <v>23140.33163300882</v>
      </c>
      <c r="D1070" s="3">
        <f t="shared" ca="1" si="81"/>
        <v>240.33163300882006</v>
      </c>
      <c r="E1070" s="3">
        <f t="shared" ca="1" si="84"/>
        <v>18.302489443158436</v>
      </c>
    </row>
    <row r="1071" spans="1:5" x14ac:dyDescent="0.35">
      <c r="A1071" s="3">
        <f t="shared" si="82"/>
        <v>1059</v>
      </c>
      <c r="B1071" s="3">
        <f t="shared" ca="1" si="83"/>
        <v>1.1233051392064577</v>
      </c>
      <c r="C1071" s="3">
        <f t="shared" ca="1" si="80"/>
        <v>23652.15190667989</v>
      </c>
      <c r="D1071" s="3">
        <f t="shared" ca="1" si="81"/>
        <v>752.15190667989009</v>
      </c>
      <c r="E1071" s="3">
        <f t="shared" ca="1" si="84"/>
        <v>-493.51778422791159</v>
      </c>
    </row>
    <row r="1072" spans="1:5" x14ac:dyDescent="0.35">
      <c r="A1072" s="3">
        <f t="shared" si="82"/>
        <v>1060</v>
      </c>
      <c r="B1072" s="3">
        <f t="shared" ca="1" si="83"/>
        <v>0.60841628385851465</v>
      </c>
      <c r="C1072" s="3">
        <f t="shared" ca="1" si="80"/>
        <v>23284.227556039328</v>
      </c>
      <c r="D1072" s="3">
        <f t="shared" ca="1" si="81"/>
        <v>384.22755603932819</v>
      </c>
      <c r="E1072" s="3">
        <f t="shared" ca="1" si="84"/>
        <v>-125.59343358734969</v>
      </c>
    </row>
    <row r="1073" spans="1:5" x14ac:dyDescent="0.35">
      <c r="A1073" s="3">
        <f t="shared" si="82"/>
        <v>1061</v>
      </c>
      <c r="B1073" s="3">
        <f t="shared" ca="1" si="83"/>
        <v>0.29863884720064626</v>
      </c>
      <c r="C1073" s="3">
        <f t="shared" ca="1" si="80"/>
        <v>23065.632999331483</v>
      </c>
      <c r="D1073" s="3">
        <f t="shared" ca="1" si="81"/>
        <v>165.63299933148301</v>
      </c>
      <c r="E1073" s="3">
        <f t="shared" ca="1" si="84"/>
        <v>93.001123120495492</v>
      </c>
    </row>
    <row r="1074" spans="1:5" x14ac:dyDescent="0.35">
      <c r="A1074" s="3">
        <f t="shared" si="82"/>
        <v>1062</v>
      </c>
      <c r="B1074" s="3">
        <f t="shared" ca="1" si="83"/>
        <v>0.4644707993291336</v>
      </c>
      <c r="C1074" s="3">
        <f t="shared" ca="1" si="80"/>
        <v>23182.395897935086</v>
      </c>
      <c r="D1074" s="3">
        <f t="shared" ca="1" si="81"/>
        <v>282.3958979350864</v>
      </c>
      <c r="E1074" s="3">
        <f t="shared" ca="1" si="84"/>
        <v>-23.761775483107897</v>
      </c>
    </row>
    <row r="1075" spans="1:5" x14ac:dyDescent="0.35">
      <c r="A1075" s="3">
        <f t="shared" si="82"/>
        <v>1063</v>
      </c>
      <c r="B1075" s="3">
        <f t="shared" ca="1" si="83"/>
        <v>-0.88500254846488047</v>
      </c>
      <c r="C1075" s="3">
        <f t="shared" ca="1" si="80"/>
        <v>22249.13107698147</v>
      </c>
      <c r="D1075" s="3">
        <f t="shared" ca="1" si="81"/>
        <v>0</v>
      </c>
      <c r="E1075" s="3">
        <f t="shared" ca="1" si="84"/>
        <v>258.6341224519785</v>
      </c>
    </row>
    <row r="1076" spans="1:5" x14ac:dyDescent="0.35">
      <c r="A1076" s="3">
        <f t="shared" si="82"/>
        <v>1064</v>
      </c>
      <c r="B1076" s="3">
        <f t="shared" ca="1" si="83"/>
        <v>0.5310383700861413</v>
      </c>
      <c r="C1076" s="3">
        <f t="shared" ca="1" si="80"/>
        <v>23229.432461685272</v>
      </c>
      <c r="D1076" s="3">
        <f t="shared" ca="1" si="81"/>
        <v>329.43246168527185</v>
      </c>
      <c r="E1076" s="3">
        <f t="shared" ca="1" si="84"/>
        <v>-70.798339233293348</v>
      </c>
    </row>
    <row r="1077" spans="1:5" x14ac:dyDescent="0.35">
      <c r="A1077" s="3">
        <f t="shared" si="82"/>
        <v>1065</v>
      </c>
      <c r="B1077" s="3">
        <f t="shared" ca="1" si="83"/>
        <v>-0.31230944354125911</v>
      </c>
      <c r="C1077" s="3">
        <f t="shared" ca="1" si="80"/>
        <v>22640.51363468606</v>
      </c>
      <c r="D1077" s="3">
        <f t="shared" ca="1" si="81"/>
        <v>0</v>
      </c>
      <c r="E1077" s="3">
        <f t="shared" ca="1" si="84"/>
        <v>258.6341224519785</v>
      </c>
    </row>
    <row r="1078" spans="1:5" x14ac:dyDescent="0.35">
      <c r="A1078" s="3">
        <f t="shared" si="82"/>
        <v>1066</v>
      </c>
      <c r="B1078" s="3">
        <f t="shared" ca="1" si="83"/>
        <v>0.65316556782854296</v>
      </c>
      <c r="C1078" s="3">
        <f t="shared" ca="1" si="80"/>
        <v>23315.975688513015</v>
      </c>
      <c r="D1078" s="3">
        <f t="shared" ca="1" si="81"/>
        <v>415.97568851301548</v>
      </c>
      <c r="E1078" s="3">
        <f t="shared" ca="1" si="84"/>
        <v>-157.34156606103699</v>
      </c>
    </row>
    <row r="1079" spans="1:5" x14ac:dyDescent="0.35">
      <c r="A1079" s="3">
        <f t="shared" si="82"/>
        <v>1067</v>
      </c>
      <c r="B1079" s="3">
        <f t="shared" ca="1" si="83"/>
        <v>0.86267103078569707</v>
      </c>
      <c r="C1079" s="3">
        <f t="shared" ca="1" si="80"/>
        <v>23465.1895824727</v>
      </c>
      <c r="D1079" s="3">
        <f t="shared" ca="1" si="81"/>
        <v>565.18958247269984</v>
      </c>
      <c r="E1079" s="3">
        <f t="shared" ca="1" si="84"/>
        <v>-306.55546002072134</v>
      </c>
    </row>
    <row r="1080" spans="1:5" x14ac:dyDescent="0.35">
      <c r="A1080" s="3">
        <f t="shared" si="82"/>
        <v>1068</v>
      </c>
      <c r="B1080" s="3">
        <f t="shared" ca="1" si="83"/>
        <v>-0.63642899616387516</v>
      </c>
      <c r="C1080" s="3">
        <f t="shared" ca="1" si="80"/>
        <v>22418.170074199214</v>
      </c>
      <c r="D1080" s="3">
        <f t="shared" ca="1" si="81"/>
        <v>0</v>
      </c>
      <c r="E1080" s="3">
        <f t="shared" ca="1" si="84"/>
        <v>258.6341224519785</v>
      </c>
    </row>
    <row r="1081" spans="1:5" x14ac:dyDescent="0.35">
      <c r="A1081" s="3">
        <f t="shared" si="82"/>
        <v>1069</v>
      </c>
      <c r="B1081" s="3">
        <f t="shared" ca="1" si="83"/>
        <v>-0.36425735511737878</v>
      </c>
      <c r="C1081" s="3">
        <f t="shared" ca="1" si="80"/>
        <v>22604.729931563132</v>
      </c>
      <c r="D1081" s="3">
        <f t="shared" ca="1" si="81"/>
        <v>0</v>
      </c>
      <c r="E1081" s="3">
        <f t="shared" ca="1" si="84"/>
        <v>258.6341224519785</v>
      </c>
    </row>
    <row r="1082" spans="1:5" x14ac:dyDescent="0.35">
      <c r="A1082" s="3">
        <f t="shared" si="82"/>
        <v>1070</v>
      </c>
      <c r="B1082" s="3">
        <f t="shared" ca="1" si="83"/>
        <v>-1.0270218209597544</v>
      </c>
      <c r="C1082" s="3">
        <f t="shared" ca="1" si="80"/>
        <v>22153.125602260196</v>
      </c>
      <c r="D1082" s="3">
        <f t="shared" ca="1" si="81"/>
        <v>0</v>
      </c>
      <c r="E1082" s="3">
        <f t="shared" ca="1" si="84"/>
        <v>258.6341224519785</v>
      </c>
    </row>
    <row r="1083" spans="1:5" x14ac:dyDescent="0.35">
      <c r="A1083" s="3">
        <f t="shared" si="82"/>
        <v>1071</v>
      </c>
      <c r="B1083" s="3">
        <f t="shared" ca="1" si="83"/>
        <v>1.004319236914115</v>
      </c>
      <c r="C1083" s="3">
        <f t="shared" ca="1" si="80"/>
        <v>23566.614904898015</v>
      </c>
      <c r="D1083" s="3">
        <f t="shared" ca="1" si="81"/>
        <v>666.61490489801508</v>
      </c>
      <c r="E1083" s="3">
        <f t="shared" ca="1" si="84"/>
        <v>-407.98078244603659</v>
      </c>
    </row>
    <row r="1084" spans="1:5" x14ac:dyDescent="0.35">
      <c r="A1084" s="3">
        <f t="shared" si="82"/>
        <v>1072</v>
      </c>
      <c r="B1084" s="3">
        <f t="shared" ca="1" si="83"/>
        <v>2.2323191388785624</v>
      </c>
      <c r="C1084" s="3">
        <f t="shared" ca="1" si="80"/>
        <v>24464.48734087975</v>
      </c>
      <c r="D1084" s="3">
        <f t="shared" ca="1" si="81"/>
        <v>1564.4873408797503</v>
      </c>
      <c r="E1084" s="3">
        <f t="shared" ca="1" si="84"/>
        <v>-1305.8532184277717</v>
      </c>
    </row>
    <row r="1085" spans="1:5" x14ac:dyDescent="0.35">
      <c r="A1085" s="3">
        <f t="shared" si="82"/>
        <v>1073</v>
      </c>
      <c r="B1085" s="3">
        <f t="shared" ca="1" si="83"/>
        <v>1.0279358370371261</v>
      </c>
      <c r="C1085" s="3">
        <f t="shared" ca="1" si="80"/>
        <v>23583.567847334714</v>
      </c>
      <c r="D1085" s="3">
        <f t="shared" ca="1" si="81"/>
        <v>683.56784733471432</v>
      </c>
      <c r="E1085" s="3">
        <f t="shared" ca="1" si="84"/>
        <v>-424.93372488273582</v>
      </c>
    </row>
    <row r="1086" spans="1:5" x14ac:dyDescent="0.35">
      <c r="A1086" s="3">
        <f t="shared" si="82"/>
        <v>1074</v>
      </c>
      <c r="B1086" s="3">
        <f t="shared" ca="1" si="83"/>
        <v>-0.91534921878061559</v>
      </c>
      <c r="C1086" s="3">
        <f t="shared" ca="1" si="80"/>
        <v>22228.581740117501</v>
      </c>
      <c r="D1086" s="3">
        <f t="shared" ca="1" si="81"/>
        <v>0</v>
      </c>
      <c r="E1086" s="3">
        <f t="shared" ca="1" si="84"/>
        <v>258.6341224519785</v>
      </c>
    </row>
    <row r="1087" spans="1:5" x14ac:dyDescent="0.35">
      <c r="A1087" s="3">
        <f t="shared" si="82"/>
        <v>1075</v>
      </c>
      <c r="B1087" s="3">
        <f t="shared" ca="1" si="83"/>
        <v>5.7204156698378993E-2</v>
      </c>
      <c r="C1087" s="3">
        <f t="shared" ca="1" si="80"/>
        <v>22896.688513367939</v>
      </c>
      <c r="D1087" s="3">
        <f t="shared" ca="1" si="81"/>
        <v>0</v>
      </c>
      <c r="E1087" s="3">
        <f t="shared" ca="1" si="84"/>
        <v>258.6341224519785</v>
      </c>
    </row>
    <row r="1088" spans="1:5" x14ac:dyDescent="0.35">
      <c r="A1088" s="3">
        <f t="shared" si="82"/>
        <v>1076</v>
      </c>
      <c r="B1088" s="3">
        <f t="shared" ca="1" si="83"/>
        <v>-0.84701676336437082</v>
      </c>
      <c r="C1088" s="3">
        <f t="shared" ca="1" si="80"/>
        <v>22274.880036861516</v>
      </c>
      <c r="D1088" s="3">
        <f t="shared" ca="1" si="81"/>
        <v>0</v>
      </c>
      <c r="E1088" s="3">
        <f t="shared" ca="1" si="84"/>
        <v>258.6341224519785</v>
      </c>
    </row>
    <row r="1089" spans="1:5" x14ac:dyDescent="0.35">
      <c r="A1089" s="3">
        <f t="shared" si="82"/>
        <v>1077</v>
      </c>
      <c r="B1089" s="3">
        <f t="shared" ca="1" si="83"/>
        <v>0.64691628530360945</v>
      </c>
      <c r="C1089" s="3">
        <f t="shared" ca="1" si="80"/>
        <v>23311.539430681609</v>
      </c>
      <c r="D1089" s="3">
        <f t="shared" ca="1" si="81"/>
        <v>411.53943068160879</v>
      </c>
      <c r="E1089" s="3">
        <f t="shared" ca="1" si="84"/>
        <v>-152.90530822963029</v>
      </c>
    </row>
    <row r="1090" spans="1:5" x14ac:dyDescent="0.35">
      <c r="A1090" s="3">
        <f t="shared" si="82"/>
        <v>1078</v>
      </c>
      <c r="B1090" s="3">
        <f t="shared" ca="1" si="83"/>
        <v>-0.25246083204075515</v>
      </c>
      <c r="C1090" s="3">
        <f t="shared" ca="1" si="80"/>
        <v>22681.809871237427</v>
      </c>
      <c r="D1090" s="3">
        <f t="shared" ca="1" si="81"/>
        <v>0</v>
      </c>
      <c r="E1090" s="3">
        <f t="shared" ca="1" si="84"/>
        <v>258.6341224519785</v>
      </c>
    </row>
    <row r="1091" spans="1:5" x14ac:dyDescent="0.35">
      <c r="A1091" s="3">
        <f t="shared" si="82"/>
        <v>1079</v>
      </c>
      <c r="B1091" s="3">
        <f t="shared" ca="1" si="83"/>
        <v>1.6098883660846277</v>
      </c>
      <c r="C1091" s="3">
        <f t="shared" ca="1" si="80"/>
        <v>24005.191462916941</v>
      </c>
      <c r="D1091" s="3">
        <f t="shared" ca="1" si="81"/>
        <v>1105.1914629169405</v>
      </c>
      <c r="E1091" s="3">
        <f t="shared" ca="1" si="84"/>
        <v>-846.55734046496195</v>
      </c>
    </row>
    <row r="1092" spans="1:5" x14ac:dyDescent="0.35">
      <c r="A1092" s="3">
        <f t="shared" si="82"/>
        <v>1080</v>
      </c>
      <c r="B1092" s="3">
        <f t="shared" ca="1" si="83"/>
        <v>-0.68261396919833106</v>
      </c>
      <c r="C1092" s="3">
        <f t="shared" ca="1" si="80"/>
        <v>22386.665772132332</v>
      </c>
      <c r="D1092" s="3">
        <f t="shared" ca="1" si="81"/>
        <v>0</v>
      </c>
      <c r="E1092" s="3">
        <f t="shared" ca="1" si="84"/>
        <v>258.6341224519785</v>
      </c>
    </row>
    <row r="1093" spans="1:5" x14ac:dyDescent="0.35">
      <c r="A1093" s="3">
        <f t="shared" si="82"/>
        <v>1081</v>
      </c>
      <c r="B1093" s="3">
        <f t="shared" ca="1" si="83"/>
        <v>0.77842422473573492</v>
      </c>
      <c r="C1093" s="3">
        <f t="shared" ca="1" si="80"/>
        <v>23405.072908863123</v>
      </c>
      <c r="D1093" s="3">
        <f t="shared" ca="1" si="81"/>
        <v>505.0729088631233</v>
      </c>
      <c r="E1093" s="3">
        <f t="shared" ca="1" si="84"/>
        <v>-246.4387864111448</v>
      </c>
    </row>
    <row r="1094" spans="1:5" x14ac:dyDescent="0.35">
      <c r="A1094" s="3">
        <f t="shared" si="82"/>
        <v>1082</v>
      </c>
      <c r="B1094" s="3">
        <f t="shared" ca="1" si="83"/>
        <v>-0.68720099705092652</v>
      </c>
      <c r="C1094" s="3">
        <f t="shared" ca="1" si="80"/>
        <v>22383.539226231012</v>
      </c>
      <c r="D1094" s="3">
        <f t="shared" ca="1" si="81"/>
        <v>0</v>
      </c>
      <c r="E1094" s="3">
        <f t="shared" ca="1" si="84"/>
        <v>258.6341224519785</v>
      </c>
    </row>
    <row r="1095" spans="1:5" x14ac:dyDescent="0.35">
      <c r="A1095" s="3">
        <f t="shared" si="82"/>
        <v>1083</v>
      </c>
      <c r="B1095" s="3">
        <f t="shared" ca="1" si="83"/>
        <v>0.50604433642871849</v>
      </c>
      <c r="C1095" s="3">
        <f t="shared" ca="1" si="80"/>
        <v>23211.760529090661</v>
      </c>
      <c r="D1095" s="3">
        <f t="shared" ca="1" si="81"/>
        <v>311.76052909066129</v>
      </c>
      <c r="E1095" s="3">
        <f t="shared" ca="1" si="84"/>
        <v>-53.126406638682795</v>
      </c>
    </row>
    <row r="1096" spans="1:5" x14ac:dyDescent="0.35">
      <c r="A1096" s="3">
        <f t="shared" si="82"/>
        <v>1084</v>
      </c>
      <c r="B1096" s="3">
        <f t="shared" ca="1" si="83"/>
        <v>0.24277696611983562</v>
      </c>
      <c r="C1096" s="3">
        <f t="shared" ca="1" si="80"/>
        <v>23026.433007552838</v>
      </c>
      <c r="D1096" s="3">
        <f t="shared" ca="1" si="81"/>
        <v>126.43300755283781</v>
      </c>
      <c r="E1096" s="3">
        <f t="shared" ca="1" si="84"/>
        <v>132.20111489914069</v>
      </c>
    </row>
    <row r="1097" spans="1:5" x14ac:dyDescent="0.35">
      <c r="A1097" s="3">
        <f t="shared" si="82"/>
        <v>1085</v>
      </c>
      <c r="B1097" s="3">
        <f t="shared" ca="1" si="83"/>
        <v>0.41097430253286615</v>
      </c>
      <c r="C1097" s="3">
        <f t="shared" ca="1" si="80"/>
        <v>23144.664374600787</v>
      </c>
      <c r="D1097" s="3">
        <f t="shared" ca="1" si="81"/>
        <v>244.66437460078669</v>
      </c>
      <c r="E1097" s="3">
        <f t="shared" ca="1" si="84"/>
        <v>13.969747851191812</v>
      </c>
    </row>
    <row r="1098" spans="1:5" x14ac:dyDescent="0.35">
      <c r="A1098" s="3">
        <f t="shared" si="82"/>
        <v>1086</v>
      </c>
      <c r="B1098" s="3">
        <f t="shared" ca="1" si="83"/>
        <v>-0.75474170294508824</v>
      </c>
      <c r="C1098" s="3">
        <f t="shared" ca="1" si="80"/>
        <v>22337.55359002027</v>
      </c>
      <c r="D1098" s="3">
        <f t="shared" ca="1" si="81"/>
        <v>0</v>
      </c>
      <c r="E1098" s="3">
        <f t="shared" ca="1" si="84"/>
        <v>258.6341224519785</v>
      </c>
    </row>
    <row r="1099" spans="1:5" x14ac:dyDescent="0.35">
      <c r="A1099" s="3">
        <f t="shared" si="82"/>
        <v>1087</v>
      </c>
      <c r="B1099" s="3">
        <f t="shared" ca="1" si="83"/>
        <v>0.6276914534697704</v>
      </c>
      <c r="C1099" s="3">
        <f t="shared" ca="1" si="80"/>
        <v>23297.897345978832</v>
      </c>
      <c r="D1099" s="3">
        <f t="shared" ca="1" si="81"/>
        <v>397.89734597883216</v>
      </c>
      <c r="E1099" s="3">
        <f t="shared" ca="1" si="84"/>
        <v>-139.26322352685366</v>
      </c>
    </row>
    <row r="1100" spans="1:5" x14ac:dyDescent="0.35">
      <c r="A1100" s="3">
        <f t="shared" si="82"/>
        <v>1088</v>
      </c>
      <c r="B1100" s="3">
        <f t="shared" ca="1" si="83"/>
        <v>1.6021241271008866</v>
      </c>
      <c r="C1100" s="3">
        <f t="shared" ca="1" si="80"/>
        <v>23999.516969737961</v>
      </c>
      <c r="D1100" s="3">
        <f t="shared" ca="1" si="81"/>
        <v>1099.5169697379606</v>
      </c>
      <c r="E1100" s="3">
        <f t="shared" ca="1" si="84"/>
        <v>-840.88284728598205</v>
      </c>
    </row>
    <row r="1101" spans="1:5" x14ac:dyDescent="0.35">
      <c r="A1101" s="3">
        <f t="shared" si="82"/>
        <v>1089</v>
      </c>
      <c r="B1101" s="3">
        <f t="shared" ca="1" si="83"/>
        <v>1.1734862075461046</v>
      </c>
      <c r="C1101" s="3">
        <f t="shared" ca="1" si="80"/>
        <v>23688.319261277858</v>
      </c>
      <c r="D1101" s="3">
        <f t="shared" ca="1" si="81"/>
        <v>788.31926127785846</v>
      </c>
      <c r="E1101" s="3">
        <f t="shared" ca="1" si="84"/>
        <v>-529.6851388258799</v>
      </c>
    </row>
    <row r="1102" spans="1:5" x14ac:dyDescent="0.35">
      <c r="A1102" s="3">
        <f t="shared" si="82"/>
        <v>1090</v>
      </c>
      <c r="B1102" s="3">
        <f t="shared" ca="1" si="83"/>
        <v>1.1956974142638528</v>
      </c>
      <c r="C1102" s="3">
        <f t="shared" ref="C1102:C1165" ca="1" si="85">B$1*EXP(B$9*B$5 + $B$10*B1102)</f>
        <v>23704.345352641831</v>
      </c>
      <c r="D1102" s="3">
        <f t="shared" ref="D1102:D1165" ca="1" si="86">MAX(C1102 - B$2, 0)</f>
        <v>804.34535264183069</v>
      </c>
      <c r="E1102" s="3">
        <f t="shared" ca="1" si="84"/>
        <v>-545.71123018985213</v>
      </c>
    </row>
    <row r="1103" spans="1:5" x14ac:dyDescent="0.35">
      <c r="A1103" s="3">
        <f t="shared" ref="A1103:A1166" si="87">A1102+1</f>
        <v>1091</v>
      </c>
      <c r="B1103" s="3">
        <f t="shared" ref="B1103:B1166" ca="1" si="88">_xlfn.NORM.S.INV(RAND())</f>
        <v>1.094361400887526</v>
      </c>
      <c r="C1103" s="3">
        <f t="shared" ca="1" si="85"/>
        <v>23631.316198422937</v>
      </c>
      <c r="D1103" s="3">
        <f t="shared" ca="1" si="86"/>
        <v>731.3161984229373</v>
      </c>
      <c r="E1103" s="3">
        <f t="shared" ref="E1103:E1166" ca="1" si="89">$D$5014-D1103</f>
        <v>-472.68207597095881</v>
      </c>
    </row>
    <row r="1104" spans="1:5" x14ac:dyDescent="0.35">
      <c r="A1104" s="3">
        <f t="shared" si="87"/>
        <v>1092</v>
      </c>
      <c r="B1104" s="3">
        <f t="shared" ca="1" si="88"/>
        <v>1.2013074062526463</v>
      </c>
      <c r="C1104" s="3">
        <f t="shared" ca="1" si="85"/>
        <v>23708.394854900609</v>
      </c>
      <c r="D1104" s="3">
        <f t="shared" ca="1" si="86"/>
        <v>808.39485490060906</v>
      </c>
      <c r="E1104" s="3">
        <f t="shared" ca="1" si="89"/>
        <v>-549.76073244863051</v>
      </c>
    </row>
    <row r="1105" spans="1:5" x14ac:dyDescent="0.35">
      <c r="A1105" s="3">
        <f t="shared" si="87"/>
        <v>1093</v>
      </c>
      <c r="B1105" s="3">
        <f t="shared" ca="1" si="88"/>
        <v>0.22080815555401809</v>
      </c>
      <c r="C1105" s="3">
        <f t="shared" ca="1" si="85"/>
        <v>23011.035078715875</v>
      </c>
      <c r="D1105" s="3">
        <f t="shared" ca="1" si="86"/>
        <v>111.03507871587499</v>
      </c>
      <c r="E1105" s="3">
        <f t="shared" ca="1" si="89"/>
        <v>147.59904373610351</v>
      </c>
    </row>
    <row r="1106" spans="1:5" x14ac:dyDescent="0.35">
      <c r="A1106" s="3">
        <f t="shared" si="87"/>
        <v>1094</v>
      </c>
      <c r="B1106" s="3">
        <f t="shared" ca="1" si="88"/>
        <v>1.8183752808957452</v>
      </c>
      <c r="C1106" s="3">
        <f t="shared" ca="1" si="85"/>
        <v>24158.066844325895</v>
      </c>
      <c r="D1106" s="3">
        <f t="shared" ca="1" si="86"/>
        <v>1258.0668443258946</v>
      </c>
      <c r="E1106" s="3">
        <f t="shared" ca="1" si="89"/>
        <v>-999.43272187391608</v>
      </c>
    </row>
    <row r="1107" spans="1:5" x14ac:dyDescent="0.35">
      <c r="A1107" s="3">
        <f t="shared" si="87"/>
        <v>1095</v>
      </c>
      <c r="B1107" s="3">
        <f t="shared" ca="1" si="88"/>
        <v>1.2819935561285127</v>
      </c>
      <c r="C1107" s="3">
        <f t="shared" ca="1" si="85"/>
        <v>23766.713723553752</v>
      </c>
      <c r="D1107" s="3">
        <f t="shared" ca="1" si="86"/>
        <v>866.71372355375206</v>
      </c>
      <c r="E1107" s="3">
        <f t="shared" ca="1" si="89"/>
        <v>-608.07960110177351</v>
      </c>
    </row>
    <row r="1108" spans="1:5" x14ac:dyDescent="0.35">
      <c r="A1108" s="3">
        <f t="shared" si="87"/>
        <v>1096</v>
      </c>
      <c r="B1108" s="3">
        <f t="shared" ca="1" si="88"/>
        <v>1.7228057452401693</v>
      </c>
      <c r="C1108" s="3">
        <f t="shared" ca="1" si="85"/>
        <v>24087.868922819638</v>
      </c>
      <c r="D1108" s="3">
        <f t="shared" ca="1" si="86"/>
        <v>1187.8689228196381</v>
      </c>
      <c r="E1108" s="3">
        <f t="shared" ca="1" si="89"/>
        <v>-929.23480036765955</v>
      </c>
    </row>
    <row r="1109" spans="1:5" x14ac:dyDescent="0.35">
      <c r="A1109" s="3">
        <f t="shared" si="87"/>
        <v>1097</v>
      </c>
      <c r="B1109" s="3">
        <f t="shared" ca="1" si="88"/>
        <v>0.57821066464157256</v>
      </c>
      <c r="C1109" s="3">
        <f t="shared" ca="1" si="85"/>
        <v>23262.82211299962</v>
      </c>
      <c r="D1109" s="3">
        <f t="shared" ca="1" si="86"/>
        <v>362.82211299962</v>
      </c>
      <c r="E1109" s="3">
        <f t="shared" ca="1" si="89"/>
        <v>-104.1879905476415</v>
      </c>
    </row>
    <row r="1110" spans="1:5" x14ac:dyDescent="0.35">
      <c r="A1110" s="3">
        <f t="shared" si="87"/>
        <v>1098</v>
      </c>
      <c r="B1110" s="3">
        <f t="shared" ca="1" si="88"/>
        <v>0.80105122352759794</v>
      </c>
      <c r="C1110" s="3">
        <f t="shared" ca="1" si="85"/>
        <v>23421.203894855447</v>
      </c>
      <c r="D1110" s="3">
        <f t="shared" ca="1" si="86"/>
        <v>521.20389485544729</v>
      </c>
      <c r="E1110" s="3">
        <f t="shared" ca="1" si="89"/>
        <v>-262.56977240346879</v>
      </c>
    </row>
    <row r="1111" spans="1:5" x14ac:dyDescent="0.35">
      <c r="A1111" s="3">
        <f t="shared" si="87"/>
        <v>1099</v>
      </c>
      <c r="B1111" s="3">
        <f t="shared" ca="1" si="88"/>
        <v>1.2674684336946038</v>
      </c>
      <c r="C1111" s="3">
        <f t="shared" ca="1" si="85"/>
        <v>23756.204581890353</v>
      </c>
      <c r="D1111" s="3">
        <f t="shared" ca="1" si="86"/>
        <v>856.20458189035344</v>
      </c>
      <c r="E1111" s="3">
        <f t="shared" ca="1" si="89"/>
        <v>-597.57045943837488</v>
      </c>
    </row>
    <row r="1112" spans="1:5" x14ac:dyDescent="0.35">
      <c r="A1112" s="3">
        <f t="shared" si="87"/>
        <v>1100</v>
      </c>
      <c r="B1112" s="3">
        <f t="shared" ca="1" si="88"/>
        <v>0.97331576993128277</v>
      </c>
      <c r="C1112" s="3">
        <f t="shared" ca="1" si="85"/>
        <v>23544.377872163055</v>
      </c>
      <c r="D1112" s="3">
        <f t="shared" ca="1" si="86"/>
        <v>644.37787216305514</v>
      </c>
      <c r="E1112" s="3">
        <f t="shared" ca="1" si="89"/>
        <v>-385.74374971107665</v>
      </c>
    </row>
    <row r="1113" spans="1:5" x14ac:dyDescent="0.35">
      <c r="A1113" s="3">
        <f t="shared" si="87"/>
        <v>1101</v>
      </c>
      <c r="B1113" s="3">
        <f t="shared" ca="1" si="88"/>
        <v>-1.6675856344505839</v>
      </c>
      <c r="C1113" s="3">
        <f t="shared" ca="1" si="85"/>
        <v>21725.224630275396</v>
      </c>
      <c r="D1113" s="3">
        <f t="shared" ca="1" si="86"/>
        <v>0</v>
      </c>
      <c r="E1113" s="3">
        <f t="shared" ca="1" si="89"/>
        <v>258.6341224519785</v>
      </c>
    </row>
    <row r="1114" spans="1:5" x14ac:dyDescent="0.35">
      <c r="A1114" s="3">
        <f t="shared" si="87"/>
        <v>1102</v>
      </c>
      <c r="B1114" s="3">
        <f t="shared" ca="1" si="88"/>
        <v>-0.21566441595086283</v>
      </c>
      <c r="C1114" s="3">
        <f t="shared" ca="1" si="85"/>
        <v>22707.237208901788</v>
      </c>
      <c r="D1114" s="3">
        <f t="shared" ca="1" si="86"/>
        <v>0</v>
      </c>
      <c r="E1114" s="3">
        <f t="shared" ca="1" si="89"/>
        <v>258.6341224519785</v>
      </c>
    </row>
    <row r="1115" spans="1:5" x14ac:dyDescent="0.35">
      <c r="A1115" s="3">
        <f t="shared" si="87"/>
        <v>1103</v>
      </c>
      <c r="B1115" s="3">
        <f t="shared" ca="1" si="88"/>
        <v>-1.0964455407980926</v>
      </c>
      <c r="C1115" s="3">
        <f t="shared" ca="1" si="85"/>
        <v>22106.345809783201</v>
      </c>
      <c r="D1115" s="3">
        <f t="shared" ca="1" si="86"/>
        <v>0</v>
      </c>
      <c r="E1115" s="3">
        <f t="shared" ca="1" si="89"/>
        <v>258.6341224519785</v>
      </c>
    </row>
    <row r="1116" spans="1:5" x14ac:dyDescent="0.35">
      <c r="A1116" s="3">
        <f t="shared" si="87"/>
        <v>1104</v>
      </c>
      <c r="B1116" s="3">
        <f t="shared" ca="1" si="88"/>
        <v>0.84480915552744595</v>
      </c>
      <c r="C1116" s="3">
        <f t="shared" ca="1" si="85"/>
        <v>23452.430854781644</v>
      </c>
      <c r="D1116" s="3">
        <f t="shared" ca="1" si="86"/>
        <v>552.43085478164357</v>
      </c>
      <c r="E1116" s="3">
        <f t="shared" ca="1" si="89"/>
        <v>-293.79673232966508</v>
      </c>
    </row>
    <row r="1117" spans="1:5" x14ac:dyDescent="0.35">
      <c r="A1117" s="3">
        <f t="shared" si="87"/>
        <v>1105</v>
      </c>
      <c r="B1117" s="3">
        <f t="shared" ca="1" si="88"/>
        <v>-0.19952753426142159</v>
      </c>
      <c r="C1117" s="3">
        <f t="shared" ca="1" si="85"/>
        <v>22718.397228500959</v>
      </c>
      <c r="D1117" s="3">
        <f t="shared" ca="1" si="86"/>
        <v>0</v>
      </c>
      <c r="E1117" s="3">
        <f t="shared" ca="1" si="89"/>
        <v>258.6341224519785</v>
      </c>
    </row>
    <row r="1118" spans="1:5" x14ac:dyDescent="0.35">
      <c r="A1118" s="3">
        <f t="shared" si="87"/>
        <v>1106</v>
      </c>
      <c r="B1118" s="3">
        <f t="shared" ca="1" si="88"/>
        <v>0.18557889237236302</v>
      </c>
      <c r="C1118" s="3">
        <f t="shared" ca="1" si="85"/>
        <v>22986.36439719695</v>
      </c>
      <c r="D1118" s="3">
        <f t="shared" ca="1" si="86"/>
        <v>86.364397196950449</v>
      </c>
      <c r="E1118" s="3">
        <f t="shared" ca="1" si="89"/>
        <v>172.26972525502805</v>
      </c>
    </row>
    <row r="1119" spans="1:5" x14ac:dyDescent="0.35">
      <c r="A1119" s="3">
        <f t="shared" si="87"/>
        <v>1107</v>
      </c>
      <c r="B1119" s="3">
        <f t="shared" ca="1" si="88"/>
        <v>-0.20628679462578972</v>
      </c>
      <c r="C1119" s="3">
        <f t="shared" ca="1" si="85"/>
        <v>22713.721960417759</v>
      </c>
      <c r="D1119" s="3">
        <f t="shared" ca="1" si="86"/>
        <v>0</v>
      </c>
      <c r="E1119" s="3">
        <f t="shared" ca="1" si="89"/>
        <v>258.6341224519785</v>
      </c>
    </row>
    <row r="1120" spans="1:5" x14ac:dyDescent="0.35">
      <c r="A1120" s="3">
        <f t="shared" si="87"/>
        <v>1108</v>
      </c>
      <c r="B1120" s="3">
        <f t="shared" ca="1" si="88"/>
        <v>2.0793402402221615</v>
      </c>
      <c r="C1120" s="3">
        <f t="shared" ca="1" si="85"/>
        <v>24350.795080629323</v>
      </c>
      <c r="D1120" s="3">
        <f t="shared" ca="1" si="86"/>
        <v>1450.7950806293229</v>
      </c>
      <c r="E1120" s="3">
        <f t="shared" ca="1" si="89"/>
        <v>-1192.1609581773444</v>
      </c>
    </row>
    <row r="1121" spans="1:5" x14ac:dyDescent="0.35">
      <c r="A1121" s="3">
        <f t="shared" si="87"/>
        <v>1109</v>
      </c>
      <c r="B1121" s="3">
        <f t="shared" ca="1" si="88"/>
        <v>1.2104196987462004</v>
      </c>
      <c r="C1121" s="3">
        <f t="shared" ca="1" si="85"/>
        <v>23714.973923272704</v>
      </c>
      <c r="D1121" s="3">
        <f t="shared" ca="1" si="86"/>
        <v>814.97392327270427</v>
      </c>
      <c r="E1121" s="3">
        <f t="shared" ca="1" si="89"/>
        <v>-556.33980082072571</v>
      </c>
    </row>
    <row r="1122" spans="1:5" x14ac:dyDescent="0.35">
      <c r="A1122" s="3">
        <f t="shared" si="87"/>
        <v>1110</v>
      </c>
      <c r="B1122" s="3">
        <f t="shared" ca="1" si="88"/>
        <v>-0.15593474133764279</v>
      </c>
      <c r="C1122" s="3">
        <f t="shared" ca="1" si="85"/>
        <v>22748.572764509485</v>
      </c>
      <c r="D1122" s="3">
        <f t="shared" ca="1" si="86"/>
        <v>0</v>
      </c>
      <c r="E1122" s="3">
        <f t="shared" ca="1" si="89"/>
        <v>258.6341224519785</v>
      </c>
    </row>
    <row r="1123" spans="1:5" x14ac:dyDescent="0.35">
      <c r="A1123" s="3">
        <f t="shared" si="87"/>
        <v>1111</v>
      </c>
      <c r="B1123" s="3">
        <f t="shared" ca="1" si="88"/>
        <v>-0.33813286919530261</v>
      </c>
      <c r="C1123" s="3">
        <f t="shared" ca="1" si="85"/>
        <v>22622.718399066387</v>
      </c>
      <c r="D1123" s="3">
        <f t="shared" ca="1" si="86"/>
        <v>0</v>
      </c>
      <c r="E1123" s="3">
        <f t="shared" ca="1" si="89"/>
        <v>258.6341224519785</v>
      </c>
    </row>
    <row r="1124" spans="1:5" x14ac:dyDescent="0.35">
      <c r="A1124" s="3">
        <f t="shared" si="87"/>
        <v>1112</v>
      </c>
      <c r="B1124" s="3">
        <f t="shared" ca="1" si="88"/>
        <v>-0.27624876888278171</v>
      </c>
      <c r="C1124" s="3">
        <f t="shared" ca="1" si="85"/>
        <v>22665.386906786433</v>
      </c>
      <c r="D1124" s="3">
        <f t="shared" ca="1" si="86"/>
        <v>0</v>
      </c>
      <c r="E1124" s="3">
        <f t="shared" ca="1" si="89"/>
        <v>258.6341224519785</v>
      </c>
    </row>
    <row r="1125" spans="1:5" x14ac:dyDescent="0.35">
      <c r="A1125" s="3">
        <f t="shared" si="87"/>
        <v>1113</v>
      </c>
      <c r="B1125" s="3">
        <f t="shared" ca="1" si="88"/>
        <v>0.38040749564600612</v>
      </c>
      <c r="C1125" s="3">
        <f t="shared" ca="1" si="85"/>
        <v>23123.132927672999</v>
      </c>
      <c r="D1125" s="3">
        <f t="shared" ca="1" si="86"/>
        <v>223.13292767299936</v>
      </c>
      <c r="E1125" s="3">
        <f t="shared" ca="1" si="89"/>
        <v>35.501194778979141</v>
      </c>
    </row>
    <row r="1126" spans="1:5" x14ac:dyDescent="0.35">
      <c r="A1126" s="3">
        <f t="shared" si="87"/>
        <v>1114</v>
      </c>
      <c r="B1126" s="3">
        <f t="shared" ca="1" si="88"/>
        <v>0.5953380923062227</v>
      </c>
      <c r="C1126" s="3">
        <f t="shared" ca="1" si="85"/>
        <v>23274.957178849138</v>
      </c>
      <c r="D1126" s="3">
        <f t="shared" ca="1" si="86"/>
        <v>374.95717884913756</v>
      </c>
      <c r="E1126" s="3">
        <f t="shared" ca="1" si="89"/>
        <v>-116.32305639715906</v>
      </c>
    </row>
    <row r="1127" spans="1:5" x14ac:dyDescent="0.35">
      <c r="A1127" s="3">
        <f t="shared" si="87"/>
        <v>1115</v>
      </c>
      <c r="B1127" s="3">
        <f t="shared" ca="1" si="88"/>
        <v>0.39429575774221814</v>
      </c>
      <c r="C1127" s="3">
        <f t="shared" ca="1" si="85"/>
        <v>23132.913420893608</v>
      </c>
      <c r="D1127" s="3">
        <f t="shared" ca="1" si="86"/>
        <v>232.91342089360842</v>
      </c>
      <c r="E1127" s="3">
        <f t="shared" ca="1" si="89"/>
        <v>25.720701558370081</v>
      </c>
    </row>
    <row r="1128" spans="1:5" x14ac:dyDescent="0.35">
      <c r="A1128" s="3">
        <f t="shared" si="87"/>
        <v>1116</v>
      </c>
      <c r="B1128" s="3">
        <f t="shared" ca="1" si="88"/>
        <v>0.19603543396582199</v>
      </c>
      <c r="C1128" s="3">
        <f t="shared" ca="1" si="85"/>
        <v>22993.684241466959</v>
      </c>
      <c r="D1128" s="3">
        <f t="shared" ca="1" si="86"/>
        <v>93.684241466959065</v>
      </c>
      <c r="E1128" s="3">
        <f t="shared" ca="1" si="89"/>
        <v>164.94988098501943</v>
      </c>
    </row>
    <row r="1129" spans="1:5" x14ac:dyDescent="0.35">
      <c r="A1129" s="3">
        <f t="shared" si="87"/>
        <v>1117</v>
      </c>
      <c r="B1129" s="3">
        <f t="shared" ca="1" si="88"/>
        <v>0.21162320560475073</v>
      </c>
      <c r="C1129" s="3">
        <f t="shared" ca="1" si="85"/>
        <v>23004.600404482509</v>
      </c>
      <c r="D1129" s="3">
        <f t="shared" ca="1" si="86"/>
        <v>104.60040448250948</v>
      </c>
      <c r="E1129" s="3">
        <f t="shared" ca="1" si="89"/>
        <v>154.03371796946902</v>
      </c>
    </row>
    <row r="1130" spans="1:5" x14ac:dyDescent="0.35">
      <c r="A1130" s="3">
        <f t="shared" si="87"/>
        <v>1118</v>
      </c>
      <c r="B1130" s="3">
        <f t="shared" ca="1" si="88"/>
        <v>-0.91760224727127038</v>
      </c>
      <c r="C1130" s="3">
        <f t="shared" ca="1" si="85"/>
        <v>22227.056852330428</v>
      </c>
      <c r="D1130" s="3">
        <f t="shared" ca="1" si="86"/>
        <v>0</v>
      </c>
      <c r="E1130" s="3">
        <f t="shared" ca="1" si="89"/>
        <v>258.6341224519785</v>
      </c>
    </row>
    <row r="1131" spans="1:5" x14ac:dyDescent="0.35">
      <c r="A1131" s="3">
        <f t="shared" si="87"/>
        <v>1119</v>
      </c>
      <c r="B1131" s="3">
        <f t="shared" ca="1" si="88"/>
        <v>0.27233313740387405</v>
      </c>
      <c r="C1131" s="3">
        <f t="shared" ca="1" si="85"/>
        <v>23047.165171061173</v>
      </c>
      <c r="D1131" s="3">
        <f t="shared" ca="1" si="86"/>
        <v>147.16517106117317</v>
      </c>
      <c r="E1131" s="3">
        <f t="shared" ca="1" si="89"/>
        <v>111.46895139080533</v>
      </c>
    </row>
    <row r="1132" spans="1:5" x14ac:dyDescent="0.35">
      <c r="A1132" s="3">
        <f t="shared" si="87"/>
        <v>1120</v>
      </c>
      <c r="B1132" s="3">
        <f t="shared" ca="1" si="88"/>
        <v>-1.4478928302251457</v>
      </c>
      <c r="C1132" s="3">
        <f t="shared" ca="1" si="85"/>
        <v>21871.041529143466</v>
      </c>
      <c r="D1132" s="3">
        <f t="shared" ca="1" si="86"/>
        <v>0</v>
      </c>
      <c r="E1132" s="3">
        <f t="shared" ca="1" si="89"/>
        <v>258.6341224519785</v>
      </c>
    </row>
    <row r="1133" spans="1:5" x14ac:dyDescent="0.35">
      <c r="A1133" s="3">
        <f t="shared" si="87"/>
        <v>1121</v>
      </c>
      <c r="B1133" s="3">
        <f t="shared" ca="1" si="88"/>
        <v>-2.2166176529256387</v>
      </c>
      <c r="C1133" s="3">
        <f t="shared" ca="1" si="85"/>
        <v>21365.051603359178</v>
      </c>
      <c r="D1133" s="3">
        <f t="shared" ca="1" si="86"/>
        <v>0</v>
      </c>
      <c r="E1133" s="3">
        <f t="shared" ca="1" si="89"/>
        <v>258.6341224519785</v>
      </c>
    </row>
    <row r="1134" spans="1:5" x14ac:dyDescent="0.35">
      <c r="A1134" s="3">
        <f t="shared" si="87"/>
        <v>1122</v>
      </c>
      <c r="B1134" s="3">
        <f t="shared" ca="1" si="88"/>
        <v>0.50896699323256112</v>
      </c>
      <c r="C1134" s="3">
        <f t="shared" ca="1" si="85"/>
        <v>23213.826287702832</v>
      </c>
      <c r="D1134" s="3">
        <f t="shared" ca="1" si="86"/>
        <v>313.82628770283191</v>
      </c>
      <c r="E1134" s="3">
        <f t="shared" ca="1" si="89"/>
        <v>-55.192165250853407</v>
      </c>
    </row>
    <row r="1135" spans="1:5" x14ac:dyDescent="0.35">
      <c r="A1135" s="3">
        <f t="shared" si="87"/>
        <v>1123</v>
      </c>
      <c r="B1135" s="3">
        <f t="shared" ca="1" si="88"/>
        <v>-2.9566997522973222</v>
      </c>
      <c r="C1135" s="3">
        <f t="shared" ca="1" si="85"/>
        <v>20888.978106595434</v>
      </c>
      <c r="D1135" s="3">
        <f t="shared" ca="1" si="86"/>
        <v>0</v>
      </c>
      <c r="E1135" s="3">
        <f t="shared" ca="1" si="89"/>
        <v>258.6341224519785</v>
      </c>
    </row>
    <row r="1136" spans="1:5" x14ac:dyDescent="0.35">
      <c r="A1136" s="3">
        <f t="shared" si="87"/>
        <v>1124</v>
      </c>
      <c r="B1136" s="3">
        <f t="shared" ca="1" si="88"/>
        <v>1.3100570795121578</v>
      </c>
      <c r="C1136" s="3">
        <f t="shared" ca="1" si="85"/>
        <v>23787.031269174295</v>
      </c>
      <c r="D1136" s="3">
        <f t="shared" ca="1" si="86"/>
        <v>887.03126917429472</v>
      </c>
      <c r="E1136" s="3">
        <f t="shared" ca="1" si="89"/>
        <v>-628.39714672231617</v>
      </c>
    </row>
    <row r="1137" spans="1:5" x14ac:dyDescent="0.35">
      <c r="A1137" s="3">
        <f t="shared" si="87"/>
        <v>1125</v>
      </c>
      <c r="B1137" s="3">
        <f t="shared" ca="1" si="88"/>
        <v>0.32177513441985478</v>
      </c>
      <c r="C1137" s="3">
        <f t="shared" ca="1" si="85"/>
        <v>23081.88797690126</v>
      </c>
      <c r="D1137" s="3">
        <f t="shared" ca="1" si="86"/>
        <v>181.88797690126012</v>
      </c>
      <c r="E1137" s="3">
        <f t="shared" ca="1" si="89"/>
        <v>76.746145550718381</v>
      </c>
    </row>
    <row r="1138" spans="1:5" x14ac:dyDescent="0.35">
      <c r="A1138" s="3">
        <f t="shared" si="87"/>
        <v>1126</v>
      </c>
      <c r="B1138" s="3">
        <f t="shared" ca="1" si="88"/>
        <v>-1.1799860809011802</v>
      </c>
      <c r="C1138" s="3">
        <f t="shared" ca="1" si="85"/>
        <v>22050.184615358856</v>
      </c>
      <c r="D1138" s="3">
        <f t="shared" ca="1" si="86"/>
        <v>0</v>
      </c>
      <c r="E1138" s="3">
        <f t="shared" ca="1" si="89"/>
        <v>258.6341224519785</v>
      </c>
    </row>
    <row r="1139" spans="1:5" x14ac:dyDescent="0.35">
      <c r="A1139" s="3">
        <f t="shared" si="87"/>
        <v>1127</v>
      </c>
      <c r="B1139" s="3">
        <f t="shared" ca="1" si="88"/>
        <v>0.63223502910125673</v>
      </c>
      <c r="C1139" s="3">
        <f t="shared" ca="1" si="85"/>
        <v>23301.120780676174</v>
      </c>
      <c r="D1139" s="3">
        <f t="shared" ca="1" si="86"/>
        <v>401.12078067617404</v>
      </c>
      <c r="E1139" s="3">
        <f t="shared" ca="1" si="89"/>
        <v>-142.48665822419554</v>
      </c>
    </row>
    <row r="1140" spans="1:5" x14ac:dyDescent="0.35">
      <c r="A1140" s="3">
        <f t="shared" si="87"/>
        <v>1128</v>
      </c>
      <c r="B1140" s="3">
        <f t="shared" ca="1" si="88"/>
        <v>0.47238691409374384</v>
      </c>
      <c r="C1140" s="3">
        <f t="shared" ca="1" si="85"/>
        <v>23187.984421507703</v>
      </c>
      <c r="D1140" s="3">
        <f t="shared" ca="1" si="86"/>
        <v>287.98442150770279</v>
      </c>
      <c r="E1140" s="3">
        <f t="shared" ca="1" si="89"/>
        <v>-29.350299055724292</v>
      </c>
    </row>
    <row r="1141" spans="1:5" x14ac:dyDescent="0.35">
      <c r="A1141" s="3">
        <f t="shared" si="87"/>
        <v>1129</v>
      </c>
      <c r="B1141" s="3">
        <f t="shared" ca="1" si="88"/>
        <v>1.0990675417012827</v>
      </c>
      <c r="C1141" s="3">
        <f t="shared" ca="1" si="85"/>
        <v>23634.702754655147</v>
      </c>
      <c r="D1141" s="3">
        <f t="shared" ca="1" si="86"/>
        <v>734.70275465514715</v>
      </c>
      <c r="E1141" s="3">
        <f t="shared" ca="1" si="89"/>
        <v>-476.06863220316865</v>
      </c>
    </row>
    <row r="1142" spans="1:5" x14ac:dyDescent="0.35">
      <c r="A1142" s="3">
        <f t="shared" si="87"/>
        <v>1130</v>
      </c>
      <c r="B1142" s="3">
        <f t="shared" ca="1" si="88"/>
        <v>0.76483587480673187</v>
      </c>
      <c r="C1142" s="3">
        <f t="shared" ca="1" si="85"/>
        <v>23395.390994796209</v>
      </c>
      <c r="D1142" s="3">
        <f t="shared" ca="1" si="86"/>
        <v>495.39099479620927</v>
      </c>
      <c r="E1142" s="3">
        <f t="shared" ca="1" si="89"/>
        <v>-236.75687234423077</v>
      </c>
    </row>
    <row r="1143" spans="1:5" x14ac:dyDescent="0.35">
      <c r="A1143" s="3">
        <f t="shared" si="87"/>
        <v>1131</v>
      </c>
      <c r="B1143" s="3">
        <f t="shared" ca="1" si="88"/>
        <v>1.1213449882185305</v>
      </c>
      <c r="C1143" s="3">
        <f t="shared" ca="1" si="85"/>
        <v>23650.740274434334</v>
      </c>
      <c r="D1143" s="3">
        <f t="shared" ca="1" si="86"/>
        <v>750.74027443433442</v>
      </c>
      <c r="E1143" s="3">
        <f t="shared" ca="1" si="89"/>
        <v>-492.10615198235593</v>
      </c>
    </row>
    <row r="1144" spans="1:5" x14ac:dyDescent="0.35">
      <c r="A1144" s="3">
        <f t="shared" si="87"/>
        <v>1132</v>
      </c>
      <c r="B1144" s="3">
        <f t="shared" ca="1" si="88"/>
        <v>1.4825038923945895</v>
      </c>
      <c r="C1144" s="3">
        <f t="shared" ca="1" si="85"/>
        <v>23912.261870858554</v>
      </c>
      <c r="D1144" s="3">
        <f t="shared" ca="1" si="86"/>
        <v>1012.2618708585542</v>
      </c>
      <c r="E1144" s="3">
        <f t="shared" ca="1" si="89"/>
        <v>-753.62774840657562</v>
      </c>
    </row>
    <row r="1145" spans="1:5" x14ac:dyDescent="0.35">
      <c r="A1145" s="3">
        <f t="shared" si="87"/>
        <v>1133</v>
      </c>
      <c r="B1145" s="3">
        <f t="shared" ca="1" si="88"/>
        <v>0.24656433953602683</v>
      </c>
      <c r="C1145" s="3">
        <f t="shared" ca="1" si="85"/>
        <v>23029.088616853875</v>
      </c>
      <c r="D1145" s="3">
        <f t="shared" ca="1" si="86"/>
        <v>129.08861685387456</v>
      </c>
      <c r="E1145" s="3">
        <f t="shared" ca="1" si="89"/>
        <v>129.54550559810394</v>
      </c>
    </row>
    <row r="1146" spans="1:5" x14ac:dyDescent="0.35">
      <c r="A1146" s="3">
        <f t="shared" si="87"/>
        <v>1134</v>
      </c>
      <c r="B1146" s="3">
        <f t="shared" ca="1" si="88"/>
        <v>1.1553389874444246</v>
      </c>
      <c r="C1146" s="3">
        <f t="shared" ca="1" si="85"/>
        <v>23675.233508329489</v>
      </c>
      <c r="D1146" s="3">
        <f t="shared" ca="1" si="86"/>
        <v>775.23350832948927</v>
      </c>
      <c r="E1146" s="3">
        <f t="shared" ca="1" si="89"/>
        <v>-516.59938587751071</v>
      </c>
    </row>
    <row r="1147" spans="1:5" x14ac:dyDescent="0.35">
      <c r="A1147" s="3">
        <f t="shared" si="87"/>
        <v>1135</v>
      </c>
      <c r="B1147" s="3">
        <f t="shared" ca="1" si="88"/>
        <v>1.0415346185884908</v>
      </c>
      <c r="C1147" s="3">
        <f t="shared" ca="1" si="85"/>
        <v>23593.335130263178</v>
      </c>
      <c r="D1147" s="3">
        <f t="shared" ca="1" si="86"/>
        <v>693.33513026317814</v>
      </c>
      <c r="E1147" s="3">
        <f t="shared" ca="1" si="89"/>
        <v>-434.70100781119964</v>
      </c>
    </row>
    <row r="1148" spans="1:5" x14ac:dyDescent="0.35">
      <c r="A1148" s="3">
        <f t="shared" si="87"/>
        <v>1136</v>
      </c>
      <c r="B1148" s="3">
        <f t="shared" ca="1" si="88"/>
        <v>-1.2053242606880143</v>
      </c>
      <c r="C1148" s="3">
        <f t="shared" ca="1" si="85"/>
        <v>22033.178917258047</v>
      </c>
      <c r="D1148" s="3">
        <f t="shared" ca="1" si="86"/>
        <v>0</v>
      </c>
      <c r="E1148" s="3">
        <f t="shared" ca="1" si="89"/>
        <v>258.6341224519785</v>
      </c>
    </row>
    <row r="1149" spans="1:5" x14ac:dyDescent="0.35">
      <c r="A1149" s="3">
        <f t="shared" si="87"/>
        <v>1137</v>
      </c>
      <c r="B1149" s="3">
        <f t="shared" ca="1" si="88"/>
        <v>-0.82956294000933695</v>
      </c>
      <c r="C1149" s="3">
        <f t="shared" ca="1" si="85"/>
        <v>22286.721236519981</v>
      </c>
      <c r="D1149" s="3">
        <f t="shared" ca="1" si="86"/>
        <v>0</v>
      </c>
      <c r="E1149" s="3">
        <f t="shared" ca="1" si="89"/>
        <v>258.6341224519785</v>
      </c>
    </row>
    <row r="1150" spans="1:5" x14ac:dyDescent="0.35">
      <c r="A1150" s="3">
        <f t="shared" si="87"/>
        <v>1138</v>
      </c>
      <c r="B1150" s="3">
        <f t="shared" ca="1" si="88"/>
        <v>0.75601523468210519</v>
      </c>
      <c r="C1150" s="3">
        <f t="shared" ca="1" si="85"/>
        <v>23389.108293151265</v>
      </c>
      <c r="D1150" s="3">
        <f t="shared" ca="1" si="86"/>
        <v>489.10829315126466</v>
      </c>
      <c r="E1150" s="3">
        <f t="shared" ca="1" si="89"/>
        <v>-230.47417069928616</v>
      </c>
    </row>
    <row r="1151" spans="1:5" x14ac:dyDescent="0.35">
      <c r="A1151" s="3">
        <f t="shared" si="87"/>
        <v>1139</v>
      </c>
      <c r="B1151" s="3">
        <f t="shared" ca="1" si="88"/>
        <v>1.0091059629917185</v>
      </c>
      <c r="C1151" s="3">
        <f t="shared" ca="1" si="85"/>
        <v>23570.050023813077</v>
      </c>
      <c r="D1151" s="3">
        <f t="shared" ca="1" si="86"/>
        <v>670.05002381307713</v>
      </c>
      <c r="E1151" s="3">
        <f t="shared" ca="1" si="89"/>
        <v>-411.41590136109863</v>
      </c>
    </row>
    <row r="1152" spans="1:5" x14ac:dyDescent="0.35">
      <c r="A1152" s="3">
        <f t="shared" si="87"/>
        <v>1140</v>
      </c>
      <c r="B1152" s="3">
        <f t="shared" ca="1" si="88"/>
        <v>-1.7414159881167051</v>
      </c>
      <c r="C1152" s="3">
        <f t="shared" ca="1" si="85"/>
        <v>21676.439721249873</v>
      </c>
      <c r="D1152" s="3">
        <f t="shared" ca="1" si="86"/>
        <v>0</v>
      </c>
      <c r="E1152" s="3">
        <f t="shared" ca="1" si="89"/>
        <v>258.6341224519785</v>
      </c>
    </row>
    <row r="1153" spans="1:5" x14ac:dyDescent="0.35">
      <c r="A1153" s="3">
        <f t="shared" si="87"/>
        <v>1141</v>
      </c>
      <c r="B1153" s="3">
        <f t="shared" ca="1" si="88"/>
        <v>0.47256491087324265</v>
      </c>
      <c r="C1153" s="3">
        <f t="shared" ca="1" si="85"/>
        <v>23188.110097020715</v>
      </c>
      <c r="D1153" s="3">
        <f t="shared" ca="1" si="86"/>
        <v>288.11009702071533</v>
      </c>
      <c r="E1153" s="3">
        <f t="shared" ca="1" si="89"/>
        <v>-29.475974568736831</v>
      </c>
    </row>
    <row r="1154" spans="1:5" x14ac:dyDescent="0.35">
      <c r="A1154" s="3">
        <f t="shared" si="87"/>
        <v>1142</v>
      </c>
      <c r="B1154" s="3">
        <f t="shared" ca="1" si="88"/>
        <v>-8.3861916679923668E-2</v>
      </c>
      <c r="C1154" s="3">
        <f t="shared" ca="1" si="85"/>
        <v>22798.550511120084</v>
      </c>
      <c r="D1154" s="3">
        <f t="shared" ca="1" si="86"/>
        <v>0</v>
      </c>
      <c r="E1154" s="3">
        <f t="shared" ca="1" si="89"/>
        <v>258.6341224519785</v>
      </c>
    </row>
    <row r="1155" spans="1:5" x14ac:dyDescent="0.35">
      <c r="A1155" s="3">
        <f t="shared" si="87"/>
        <v>1143</v>
      </c>
      <c r="B1155" s="3">
        <f t="shared" ca="1" si="88"/>
        <v>-1.2182332712137465</v>
      </c>
      <c r="C1155" s="3">
        <f t="shared" ca="1" si="85"/>
        <v>22024.520089305766</v>
      </c>
      <c r="D1155" s="3">
        <f t="shared" ca="1" si="86"/>
        <v>0</v>
      </c>
      <c r="E1155" s="3">
        <f t="shared" ca="1" si="89"/>
        <v>258.6341224519785</v>
      </c>
    </row>
    <row r="1156" spans="1:5" x14ac:dyDescent="0.35">
      <c r="A1156" s="3">
        <f t="shared" si="87"/>
        <v>1144</v>
      </c>
      <c r="B1156" s="3">
        <f t="shared" ca="1" si="88"/>
        <v>2.8424550479897075</v>
      </c>
      <c r="C1156" s="3">
        <f t="shared" ca="1" si="85"/>
        <v>24923.238818226786</v>
      </c>
      <c r="D1156" s="3">
        <f t="shared" ca="1" si="86"/>
        <v>2023.238818226786</v>
      </c>
      <c r="E1156" s="3">
        <f t="shared" ca="1" si="89"/>
        <v>-1764.6046957748074</v>
      </c>
    </row>
    <row r="1157" spans="1:5" x14ac:dyDescent="0.35">
      <c r="A1157" s="3">
        <f t="shared" si="87"/>
        <v>1145</v>
      </c>
      <c r="B1157" s="3">
        <f t="shared" ca="1" si="88"/>
        <v>1.8418710801453295</v>
      </c>
      <c r="C1157" s="3">
        <f t="shared" ca="1" si="85"/>
        <v>24175.356331376002</v>
      </c>
      <c r="D1157" s="3">
        <f t="shared" ca="1" si="86"/>
        <v>1275.3563313760023</v>
      </c>
      <c r="E1157" s="3">
        <f t="shared" ca="1" si="89"/>
        <v>-1016.7222089240238</v>
      </c>
    </row>
    <row r="1158" spans="1:5" x14ac:dyDescent="0.35">
      <c r="A1158" s="3">
        <f t="shared" si="87"/>
        <v>1146</v>
      </c>
      <c r="B1158" s="3">
        <f t="shared" ca="1" si="88"/>
        <v>5.6911177143432932E-2</v>
      </c>
      <c r="C1158" s="3">
        <f t="shared" ca="1" si="85"/>
        <v>22896.484253804658</v>
      </c>
      <c r="D1158" s="3">
        <f t="shared" ca="1" si="86"/>
        <v>0</v>
      </c>
      <c r="E1158" s="3">
        <f t="shared" ca="1" si="89"/>
        <v>258.6341224519785</v>
      </c>
    </row>
    <row r="1159" spans="1:5" x14ac:dyDescent="0.35">
      <c r="A1159" s="3">
        <f t="shared" si="87"/>
        <v>1147</v>
      </c>
      <c r="B1159" s="3">
        <f t="shared" ca="1" si="88"/>
        <v>0.46245045116630518</v>
      </c>
      <c r="C1159" s="3">
        <f t="shared" ca="1" si="85"/>
        <v>23180.969812572941</v>
      </c>
      <c r="D1159" s="3">
        <f t="shared" ca="1" si="86"/>
        <v>280.96981257294101</v>
      </c>
      <c r="E1159" s="3">
        <f t="shared" ca="1" si="89"/>
        <v>-22.335690120962511</v>
      </c>
    </row>
    <row r="1160" spans="1:5" x14ac:dyDescent="0.35">
      <c r="A1160" s="3">
        <f t="shared" si="87"/>
        <v>1148</v>
      </c>
      <c r="B1160" s="3">
        <f t="shared" ca="1" si="88"/>
        <v>-0.60290285420110257</v>
      </c>
      <c r="C1160" s="3">
        <f t="shared" ca="1" si="85"/>
        <v>22441.067137038353</v>
      </c>
      <c r="D1160" s="3">
        <f t="shared" ca="1" si="86"/>
        <v>0</v>
      </c>
      <c r="E1160" s="3">
        <f t="shared" ca="1" si="89"/>
        <v>258.6341224519785</v>
      </c>
    </row>
    <row r="1161" spans="1:5" x14ac:dyDescent="0.35">
      <c r="A1161" s="3">
        <f t="shared" si="87"/>
        <v>1149</v>
      </c>
      <c r="B1161" s="3">
        <f t="shared" ca="1" si="88"/>
        <v>0.95519498476786879</v>
      </c>
      <c r="C1161" s="3">
        <f t="shared" ca="1" si="85"/>
        <v>23531.390575291349</v>
      </c>
      <c r="D1161" s="3">
        <f t="shared" ca="1" si="86"/>
        <v>631.3905752913488</v>
      </c>
      <c r="E1161" s="3">
        <f t="shared" ca="1" si="89"/>
        <v>-372.7564528393703</v>
      </c>
    </row>
    <row r="1162" spans="1:5" x14ac:dyDescent="0.35">
      <c r="A1162" s="3">
        <f t="shared" si="87"/>
        <v>1150</v>
      </c>
      <c r="B1162" s="3">
        <f t="shared" ca="1" si="88"/>
        <v>6.9887443942116961E-2</v>
      </c>
      <c r="C1162" s="3">
        <f t="shared" ca="1" si="85"/>
        <v>22905.532798048633</v>
      </c>
      <c r="D1162" s="3">
        <f t="shared" ca="1" si="86"/>
        <v>5.5327980486326851</v>
      </c>
      <c r="E1162" s="3">
        <f t="shared" ca="1" si="89"/>
        <v>253.10132440334581</v>
      </c>
    </row>
    <row r="1163" spans="1:5" x14ac:dyDescent="0.35">
      <c r="A1163" s="3">
        <f t="shared" si="87"/>
        <v>1151</v>
      </c>
      <c r="B1163" s="3">
        <f t="shared" ca="1" si="88"/>
        <v>2.3447928232592488</v>
      </c>
      <c r="C1163" s="3">
        <f t="shared" ca="1" si="85"/>
        <v>24548.415030437158</v>
      </c>
      <c r="D1163" s="3">
        <f t="shared" ca="1" si="86"/>
        <v>1648.4150304371578</v>
      </c>
      <c r="E1163" s="3">
        <f t="shared" ca="1" si="89"/>
        <v>-1389.7809079851793</v>
      </c>
    </row>
    <row r="1164" spans="1:5" x14ac:dyDescent="0.35">
      <c r="A1164" s="3">
        <f t="shared" si="87"/>
        <v>1152</v>
      </c>
      <c r="B1164" s="3">
        <f t="shared" ca="1" si="88"/>
        <v>0.29055981865787273</v>
      </c>
      <c r="C1164" s="3">
        <f t="shared" ca="1" si="85"/>
        <v>23059.959572629174</v>
      </c>
      <c r="D1164" s="3">
        <f t="shared" ca="1" si="86"/>
        <v>159.95957262917364</v>
      </c>
      <c r="E1164" s="3">
        <f t="shared" ca="1" si="89"/>
        <v>98.674549822804863</v>
      </c>
    </row>
    <row r="1165" spans="1:5" x14ac:dyDescent="0.35">
      <c r="A1165" s="3">
        <f t="shared" si="87"/>
        <v>1153</v>
      </c>
      <c r="B1165" s="3">
        <f t="shared" ca="1" si="88"/>
        <v>1.1936003155981041</v>
      </c>
      <c r="C1165" s="3">
        <f t="shared" ca="1" si="85"/>
        <v>23702.831765919997</v>
      </c>
      <c r="D1165" s="3">
        <f t="shared" ca="1" si="86"/>
        <v>802.83176591999654</v>
      </c>
      <c r="E1165" s="3">
        <f t="shared" ca="1" si="89"/>
        <v>-544.19764346801799</v>
      </c>
    </row>
    <row r="1166" spans="1:5" x14ac:dyDescent="0.35">
      <c r="A1166" s="3">
        <f t="shared" si="87"/>
        <v>1154</v>
      </c>
      <c r="B1166" s="3">
        <f t="shared" ca="1" si="88"/>
        <v>-0.37501435446639736</v>
      </c>
      <c r="C1166" s="3">
        <f t="shared" ref="C1166:C1229" ca="1" si="90">B$1*EXP(B$9*B$5 + $B$10*B1166)</f>
        <v>22597.327171256973</v>
      </c>
      <c r="D1166" s="3">
        <f t="shared" ref="D1166:D1229" ca="1" si="91">MAX(C1166 - B$2, 0)</f>
        <v>0</v>
      </c>
      <c r="E1166" s="3">
        <f t="shared" ca="1" si="89"/>
        <v>258.6341224519785</v>
      </c>
    </row>
    <row r="1167" spans="1:5" x14ac:dyDescent="0.35">
      <c r="A1167" s="3">
        <f t="shared" ref="A1167:A1230" si="92">A1166+1</f>
        <v>1155</v>
      </c>
      <c r="B1167" s="3">
        <f t="shared" ref="B1167:B1230" ca="1" si="93">_xlfn.NORM.S.INV(RAND())</f>
        <v>-0.91319395185848107</v>
      </c>
      <c r="C1167" s="3">
        <f t="shared" ca="1" si="90"/>
        <v>22230.04055912589</v>
      </c>
      <c r="D1167" s="3">
        <f t="shared" ca="1" si="91"/>
        <v>0</v>
      </c>
      <c r="E1167" s="3">
        <f t="shared" ref="E1167:E1230" ca="1" si="94">$D$5014-D1167</f>
        <v>258.6341224519785</v>
      </c>
    </row>
    <row r="1168" spans="1:5" x14ac:dyDescent="0.35">
      <c r="A1168" s="3">
        <f t="shared" si="92"/>
        <v>1156</v>
      </c>
      <c r="B1168" s="3">
        <f t="shared" ca="1" si="93"/>
        <v>0.79078078516435746</v>
      </c>
      <c r="C1168" s="3">
        <f t="shared" ca="1" si="90"/>
        <v>23413.88063179261</v>
      </c>
      <c r="D1168" s="3">
        <f t="shared" ca="1" si="91"/>
        <v>513.88063179261007</v>
      </c>
      <c r="E1168" s="3">
        <f t="shared" ca="1" si="94"/>
        <v>-255.24650934063158</v>
      </c>
    </row>
    <row r="1169" spans="1:5" x14ac:dyDescent="0.35">
      <c r="A1169" s="3">
        <f t="shared" si="92"/>
        <v>1157</v>
      </c>
      <c r="B1169" s="3">
        <f t="shared" ca="1" si="93"/>
        <v>-1.2315162327621387</v>
      </c>
      <c r="C1169" s="3">
        <f t="shared" ca="1" si="90"/>
        <v>22015.613982655133</v>
      </c>
      <c r="D1169" s="3">
        <f t="shared" ca="1" si="91"/>
        <v>0</v>
      </c>
      <c r="E1169" s="3">
        <f t="shared" ca="1" si="94"/>
        <v>258.6341224519785</v>
      </c>
    </row>
    <row r="1170" spans="1:5" x14ac:dyDescent="0.35">
      <c r="A1170" s="3">
        <f t="shared" si="92"/>
        <v>1158</v>
      </c>
      <c r="B1170" s="3">
        <f t="shared" ca="1" si="93"/>
        <v>0.7517562536545076</v>
      </c>
      <c r="C1170" s="3">
        <f t="shared" ca="1" si="90"/>
        <v>23386.075341022843</v>
      </c>
      <c r="D1170" s="3">
        <f t="shared" ca="1" si="91"/>
        <v>486.07534102284262</v>
      </c>
      <c r="E1170" s="3">
        <f t="shared" ca="1" si="94"/>
        <v>-227.44121857086412</v>
      </c>
    </row>
    <row r="1171" spans="1:5" x14ac:dyDescent="0.35">
      <c r="A1171" s="3">
        <f t="shared" si="92"/>
        <v>1159</v>
      </c>
      <c r="B1171" s="3">
        <f t="shared" ca="1" si="93"/>
        <v>-0.32748208436223886</v>
      </c>
      <c r="C1171" s="3">
        <f t="shared" ca="1" si="90"/>
        <v>22630.056288611257</v>
      </c>
      <c r="D1171" s="3">
        <f t="shared" ca="1" si="91"/>
        <v>0</v>
      </c>
      <c r="E1171" s="3">
        <f t="shared" ca="1" si="94"/>
        <v>258.6341224519785</v>
      </c>
    </row>
    <row r="1172" spans="1:5" x14ac:dyDescent="0.35">
      <c r="A1172" s="3">
        <f t="shared" si="92"/>
        <v>1160</v>
      </c>
      <c r="B1172" s="3">
        <f t="shared" ca="1" si="93"/>
        <v>-0.65213466888591809</v>
      </c>
      <c r="C1172" s="3">
        <f t="shared" ca="1" si="90"/>
        <v>22407.451742146091</v>
      </c>
      <c r="D1172" s="3">
        <f t="shared" ca="1" si="91"/>
        <v>0</v>
      </c>
      <c r="E1172" s="3">
        <f t="shared" ca="1" si="94"/>
        <v>258.6341224519785</v>
      </c>
    </row>
    <row r="1173" spans="1:5" x14ac:dyDescent="0.35">
      <c r="A1173" s="3">
        <f t="shared" si="92"/>
        <v>1161</v>
      </c>
      <c r="B1173" s="3">
        <f t="shared" ca="1" si="93"/>
        <v>2.1534091718095736</v>
      </c>
      <c r="C1173" s="3">
        <f t="shared" ca="1" si="90"/>
        <v>24405.776177844968</v>
      </c>
      <c r="D1173" s="3">
        <f t="shared" ca="1" si="91"/>
        <v>1505.7761778449676</v>
      </c>
      <c r="E1173" s="3">
        <f t="shared" ca="1" si="94"/>
        <v>-1247.1420553929891</v>
      </c>
    </row>
    <row r="1174" spans="1:5" x14ac:dyDescent="0.35">
      <c r="A1174" s="3">
        <f t="shared" si="92"/>
        <v>1162</v>
      </c>
      <c r="B1174" s="3">
        <f t="shared" ca="1" si="93"/>
        <v>1.1603556286171774</v>
      </c>
      <c r="C1174" s="3">
        <f t="shared" ca="1" si="90"/>
        <v>23678.85022780404</v>
      </c>
      <c r="D1174" s="3">
        <f t="shared" ca="1" si="91"/>
        <v>778.8502278040396</v>
      </c>
      <c r="E1174" s="3">
        <f t="shared" ca="1" si="94"/>
        <v>-520.21610535206105</v>
      </c>
    </row>
    <row r="1175" spans="1:5" x14ac:dyDescent="0.35">
      <c r="A1175" s="3">
        <f t="shared" si="92"/>
        <v>1163</v>
      </c>
      <c r="B1175" s="3">
        <f t="shared" ca="1" si="93"/>
        <v>0.29532981152157639</v>
      </c>
      <c r="C1175" s="3">
        <f t="shared" ca="1" si="90"/>
        <v>23063.309089390292</v>
      </c>
      <c r="D1175" s="3">
        <f t="shared" ca="1" si="91"/>
        <v>163.30908939029177</v>
      </c>
      <c r="E1175" s="3">
        <f t="shared" ca="1" si="94"/>
        <v>95.325033061686725</v>
      </c>
    </row>
    <row r="1176" spans="1:5" x14ac:dyDescent="0.35">
      <c r="A1176" s="3">
        <f t="shared" si="92"/>
        <v>1164</v>
      </c>
      <c r="B1176" s="3">
        <f t="shared" ca="1" si="93"/>
        <v>-0.23284988193483711</v>
      </c>
      <c r="C1176" s="3">
        <f t="shared" ca="1" si="90"/>
        <v>22695.358032533528</v>
      </c>
      <c r="D1176" s="3">
        <f t="shared" ca="1" si="91"/>
        <v>0</v>
      </c>
      <c r="E1176" s="3">
        <f t="shared" ca="1" si="94"/>
        <v>258.6341224519785</v>
      </c>
    </row>
    <row r="1177" spans="1:5" x14ac:dyDescent="0.35">
      <c r="A1177" s="3">
        <f t="shared" si="92"/>
        <v>1165</v>
      </c>
      <c r="B1177" s="3">
        <f t="shared" ca="1" si="93"/>
        <v>-0.40210424382324877</v>
      </c>
      <c r="C1177" s="3">
        <f t="shared" ca="1" si="90"/>
        <v>22578.69516824828</v>
      </c>
      <c r="D1177" s="3">
        <f t="shared" ca="1" si="91"/>
        <v>0</v>
      </c>
      <c r="E1177" s="3">
        <f t="shared" ca="1" si="94"/>
        <v>258.6341224519785</v>
      </c>
    </row>
    <row r="1178" spans="1:5" x14ac:dyDescent="0.35">
      <c r="A1178" s="3">
        <f t="shared" si="92"/>
        <v>1166</v>
      </c>
      <c r="B1178" s="3">
        <f t="shared" ca="1" si="93"/>
        <v>1.2971586326732214</v>
      </c>
      <c r="C1178" s="3">
        <f t="shared" ca="1" si="90"/>
        <v>23777.690842276326</v>
      </c>
      <c r="D1178" s="3">
        <f t="shared" ca="1" si="91"/>
        <v>877.69084227632629</v>
      </c>
      <c r="E1178" s="3">
        <f t="shared" ca="1" si="94"/>
        <v>-619.05671982434774</v>
      </c>
    </row>
    <row r="1179" spans="1:5" x14ac:dyDescent="0.35">
      <c r="A1179" s="3">
        <f t="shared" si="92"/>
        <v>1167</v>
      </c>
      <c r="B1179" s="3">
        <f t="shared" ca="1" si="93"/>
        <v>-0.20073813844615845</v>
      </c>
      <c r="C1179" s="3">
        <f t="shared" ca="1" si="90"/>
        <v>22717.559802963842</v>
      </c>
      <c r="D1179" s="3">
        <f t="shared" ca="1" si="91"/>
        <v>0</v>
      </c>
      <c r="E1179" s="3">
        <f t="shared" ca="1" si="94"/>
        <v>258.6341224519785</v>
      </c>
    </row>
    <row r="1180" spans="1:5" x14ac:dyDescent="0.35">
      <c r="A1180" s="3">
        <f t="shared" si="92"/>
        <v>1168</v>
      </c>
      <c r="B1180" s="3">
        <f t="shared" ca="1" si="93"/>
        <v>0.24517238057853183</v>
      </c>
      <c r="C1180" s="3">
        <f t="shared" ca="1" si="90"/>
        <v>23028.112575266041</v>
      </c>
      <c r="D1180" s="3">
        <f t="shared" ca="1" si="91"/>
        <v>128.11257526604095</v>
      </c>
      <c r="E1180" s="3">
        <f t="shared" ca="1" si="94"/>
        <v>130.52154718593755</v>
      </c>
    </row>
    <row r="1181" spans="1:5" x14ac:dyDescent="0.35">
      <c r="A1181" s="3">
        <f t="shared" si="92"/>
        <v>1169</v>
      </c>
      <c r="B1181" s="3">
        <f t="shared" ca="1" si="93"/>
        <v>1.2747573848969325</v>
      </c>
      <c r="C1181" s="3">
        <f t="shared" ca="1" si="90"/>
        <v>23761.477665281993</v>
      </c>
      <c r="D1181" s="3">
        <f t="shared" ca="1" si="91"/>
        <v>861.47766528199281</v>
      </c>
      <c r="E1181" s="3">
        <f t="shared" ca="1" si="94"/>
        <v>-602.84354283001426</v>
      </c>
    </row>
    <row r="1182" spans="1:5" x14ac:dyDescent="0.35">
      <c r="A1182" s="3">
        <f t="shared" si="92"/>
        <v>1170</v>
      </c>
      <c r="B1182" s="3">
        <f t="shared" ca="1" si="93"/>
        <v>-0.4812159004794534</v>
      </c>
      <c r="C1182" s="3">
        <f t="shared" ca="1" si="90"/>
        <v>22524.37129986921</v>
      </c>
      <c r="D1182" s="3">
        <f t="shared" ca="1" si="91"/>
        <v>0</v>
      </c>
      <c r="E1182" s="3">
        <f t="shared" ca="1" si="94"/>
        <v>258.6341224519785</v>
      </c>
    </row>
    <row r="1183" spans="1:5" x14ac:dyDescent="0.35">
      <c r="A1183" s="3">
        <f t="shared" si="92"/>
        <v>1171</v>
      </c>
      <c r="B1183" s="3">
        <f t="shared" ca="1" si="93"/>
        <v>-0.75482621849263309</v>
      </c>
      <c r="C1183" s="3">
        <f t="shared" ca="1" si="90"/>
        <v>22337.496106149647</v>
      </c>
      <c r="D1183" s="3">
        <f t="shared" ca="1" si="91"/>
        <v>0</v>
      </c>
      <c r="E1183" s="3">
        <f t="shared" ca="1" si="94"/>
        <v>258.6341224519785</v>
      </c>
    </row>
    <row r="1184" spans="1:5" x14ac:dyDescent="0.35">
      <c r="A1184" s="3">
        <f t="shared" si="92"/>
        <v>1172</v>
      </c>
      <c r="B1184" s="3">
        <f t="shared" ca="1" si="93"/>
        <v>-0.56481357447250991</v>
      </c>
      <c r="C1184" s="3">
        <f t="shared" ca="1" si="90"/>
        <v>22467.109025750968</v>
      </c>
      <c r="D1184" s="3">
        <f t="shared" ca="1" si="91"/>
        <v>0</v>
      </c>
      <c r="E1184" s="3">
        <f t="shared" ca="1" si="94"/>
        <v>258.6341224519785</v>
      </c>
    </row>
    <row r="1185" spans="1:5" x14ac:dyDescent="0.35">
      <c r="A1185" s="3">
        <f t="shared" si="92"/>
        <v>1173</v>
      </c>
      <c r="B1185" s="3">
        <f t="shared" ca="1" si="93"/>
        <v>-1.3695556111149936</v>
      </c>
      <c r="C1185" s="3">
        <f t="shared" ca="1" si="90"/>
        <v>21923.272731646746</v>
      </c>
      <c r="D1185" s="3">
        <f t="shared" ca="1" si="91"/>
        <v>0</v>
      </c>
      <c r="E1185" s="3">
        <f t="shared" ca="1" si="94"/>
        <v>258.6341224519785</v>
      </c>
    </row>
    <row r="1186" spans="1:5" x14ac:dyDescent="0.35">
      <c r="A1186" s="3">
        <f t="shared" si="92"/>
        <v>1174</v>
      </c>
      <c r="B1186" s="3">
        <f t="shared" ca="1" si="93"/>
        <v>-4.7193166450438542E-2</v>
      </c>
      <c r="C1186" s="3">
        <f t="shared" ca="1" si="90"/>
        <v>22824.019996134237</v>
      </c>
      <c r="D1186" s="3">
        <f t="shared" ca="1" si="91"/>
        <v>0</v>
      </c>
      <c r="E1186" s="3">
        <f t="shared" ca="1" si="94"/>
        <v>258.6341224519785</v>
      </c>
    </row>
    <row r="1187" spans="1:5" x14ac:dyDescent="0.35">
      <c r="A1187" s="3">
        <f t="shared" si="92"/>
        <v>1175</v>
      </c>
      <c r="B1187" s="3">
        <f t="shared" ca="1" si="93"/>
        <v>-1.3062071772000357</v>
      </c>
      <c r="C1187" s="3">
        <f t="shared" ca="1" si="90"/>
        <v>21965.601393361634</v>
      </c>
      <c r="D1187" s="3">
        <f t="shared" ca="1" si="91"/>
        <v>0</v>
      </c>
      <c r="E1187" s="3">
        <f t="shared" ca="1" si="94"/>
        <v>258.6341224519785</v>
      </c>
    </row>
    <row r="1188" spans="1:5" x14ac:dyDescent="0.35">
      <c r="A1188" s="3">
        <f t="shared" si="92"/>
        <v>1176</v>
      </c>
      <c r="B1188" s="3">
        <f t="shared" ca="1" si="93"/>
        <v>3.8921130000860858E-2</v>
      </c>
      <c r="C1188" s="3">
        <f t="shared" ca="1" si="90"/>
        <v>22883.945438517512</v>
      </c>
      <c r="D1188" s="3">
        <f t="shared" ca="1" si="91"/>
        <v>0</v>
      </c>
      <c r="E1188" s="3">
        <f t="shared" ca="1" si="94"/>
        <v>258.6341224519785</v>
      </c>
    </row>
    <row r="1189" spans="1:5" x14ac:dyDescent="0.35">
      <c r="A1189" s="3">
        <f t="shared" si="92"/>
        <v>1177</v>
      </c>
      <c r="B1189" s="3">
        <f t="shared" ca="1" si="93"/>
        <v>-0.6269071299520792</v>
      </c>
      <c r="C1189" s="3">
        <f t="shared" ca="1" si="90"/>
        <v>22424.670765443683</v>
      </c>
      <c r="D1189" s="3">
        <f t="shared" ca="1" si="91"/>
        <v>0</v>
      </c>
      <c r="E1189" s="3">
        <f t="shared" ca="1" si="94"/>
        <v>258.6341224519785</v>
      </c>
    </row>
    <row r="1190" spans="1:5" x14ac:dyDescent="0.35">
      <c r="A1190" s="3">
        <f t="shared" si="92"/>
        <v>1178</v>
      </c>
      <c r="B1190" s="3">
        <f t="shared" ca="1" si="93"/>
        <v>0.98596308560403123</v>
      </c>
      <c r="C1190" s="3">
        <f t="shared" ca="1" si="90"/>
        <v>23553.446541126003</v>
      </c>
      <c r="D1190" s="3">
        <f t="shared" ca="1" si="91"/>
        <v>653.44654112600256</v>
      </c>
      <c r="E1190" s="3">
        <f t="shared" ca="1" si="94"/>
        <v>-394.81241867402406</v>
      </c>
    </row>
    <row r="1191" spans="1:5" x14ac:dyDescent="0.35">
      <c r="A1191" s="3">
        <f t="shared" si="92"/>
        <v>1179</v>
      </c>
      <c r="B1191" s="3">
        <f t="shared" ca="1" si="93"/>
        <v>0.63798102829772607</v>
      </c>
      <c r="C1191" s="3">
        <f t="shared" ca="1" si="90"/>
        <v>23305.197912090662</v>
      </c>
      <c r="D1191" s="3">
        <f t="shared" ca="1" si="91"/>
        <v>405.1979120906617</v>
      </c>
      <c r="E1191" s="3">
        <f t="shared" ca="1" si="94"/>
        <v>-146.5637896386832</v>
      </c>
    </row>
    <row r="1192" spans="1:5" x14ac:dyDescent="0.35">
      <c r="A1192" s="3">
        <f t="shared" si="92"/>
        <v>1180</v>
      </c>
      <c r="B1192" s="3">
        <f t="shared" ca="1" si="93"/>
        <v>2.1011487837666492</v>
      </c>
      <c r="C1192" s="3">
        <f t="shared" ca="1" si="90"/>
        <v>24366.970604638445</v>
      </c>
      <c r="D1192" s="3">
        <f t="shared" ca="1" si="91"/>
        <v>1466.9706046384454</v>
      </c>
      <c r="E1192" s="3">
        <f t="shared" ca="1" si="94"/>
        <v>-1208.3364821864668</v>
      </c>
    </row>
    <row r="1193" spans="1:5" x14ac:dyDescent="0.35">
      <c r="A1193" s="3">
        <f t="shared" si="92"/>
        <v>1181</v>
      </c>
      <c r="B1193" s="3">
        <f t="shared" ca="1" si="93"/>
        <v>-0.98795274989728177</v>
      </c>
      <c r="C1193" s="3">
        <f t="shared" ca="1" si="90"/>
        <v>22179.495035045191</v>
      </c>
      <c r="D1193" s="3">
        <f t="shared" ca="1" si="91"/>
        <v>0</v>
      </c>
      <c r="E1193" s="3">
        <f t="shared" ca="1" si="94"/>
        <v>258.6341224519785</v>
      </c>
    </row>
    <row r="1194" spans="1:5" x14ac:dyDescent="0.35">
      <c r="A1194" s="3">
        <f t="shared" si="92"/>
        <v>1182</v>
      </c>
      <c r="B1194" s="3">
        <f t="shared" ca="1" si="93"/>
        <v>0.27068085429565542</v>
      </c>
      <c r="C1194" s="3">
        <f t="shared" ca="1" si="90"/>
        <v>23046.005685358865</v>
      </c>
      <c r="D1194" s="3">
        <f t="shared" ca="1" si="91"/>
        <v>146.00568535886487</v>
      </c>
      <c r="E1194" s="3">
        <f t="shared" ca="1" si="94"/>
        <v>112.62843709311363</v>
      </c>
    </row>
    <row r="1195" spans="1:5" x14ac:dyDescent="0.35">
      <c r="A1195" s="3">
        <f t="shared" si="92"/>
        <v>1183</v>
      </c>
      <c r="B1195" s="3">
        <f t="shared" ca="1" si="93"/>
        <v>0.18002862889088336</v>
      </c>
      <c r="C1195" s="3">
        <f t="shared" ca="1" si="90"/>
        <v>22982.480018753551</v>
      </c>
      <c r="D1195" s="3">
        <f t="shared" ca="1" si="91"/>
        <v>82.480018753551121</v>
      </c>
      <c r="E1195" s="3">
        <f t="shared" ca="1" si="94"/>
        <v>176.15410369842738</v>
      </c>
    </row>
    <row r="1196" spans="1:5" x14ac:dyDescent="0.35">
      <c r="A1196" s="3">
        <f t="shared" si="92"/>
        <v>1184</v>
      </c>
      <c r="B1196" s="3">
        <f t="shared" ca="1" si="93"/>
        <v>0.58171575033178924</v>
      </c>
      <c r="C1196" s="3">
        <f t="shared" ca="1" si="90"/>
        <v>23265.305009179767</v>
      </c>
      <c r="D1196" s="3">
        <f t="shared" ca="1" si="91"/>
        <v>365.30500917976678</v>
      </c>
      <c r="E1196" s="3">
        <f t="shared" ca="1" si="94"/>
        <v>-106.67088672778829</v>
      </c>
    </row>
    <row r="1197" spans="1:5" x14ac:dyDescent="0.35">
      <c r="A1197" s="3">
        <f t="shared" si="92"/>
        <v>1185</v>
      </c>
      <c r="B1197" s="3">
        <f t="shared" ca="1" si="93"/>
        <v>-1.0022068508154411</v>
      </c>
      <c r="C1197" s="3">
        <f t="shared" ca="1" si="90"/>
        <v>22169.870681129243</v>
      </c>
      <c r="D1197" s="3">
        <f t="shared" ca="1" si="91"/>
        <v>0</v>
      </c>
      <c r="E1197" s="3">
        <f t="shared" ca="1" si="94"/>
        <v>258.6341224519785</v>
      </c>
    </row>
    <row r="1198" spans="1:5" x14ac:dyDescent="0.35">
      <c r="A1198" s="3">
        <f t="shared" si="92"/>
        <v>1186</v>
      </c>
      <c r="B1198" s="3">
        <f t="shared" ca="1" si="93"/>
        <v>-1.1497677785214881</v>
      </c>
      <c r="C1198" s="3">
        <f t="shared" ca="1" si="90"/>
        <v>22070.482765222354</v>
      </c>
      <c r="D1198" s="3">
        <f t="shared" ca="1" si="91"/>
        <v>0</v>
      </c>
      <c r="E1198" s="3">
        <f t="shared" ca="1" si="94"/>
        <v>258.6341224519785</v>
      </c>
    </row>
    <row r="1199" spans="1:5" x14ac:dyDescent="0.35">
      <c r="A1199" s="3">
        <f t="shared" si="92"/>
        <v>1187</v>
      </c>
      <c r="B1199" s="3">
        <f t="shared" ca="1" si="93"/>
        <v>0.21279960852940485</v>
      </c>
      <c r="C1199" s="3">
        <f t="shared" ca="1" si="90"/>
        <v>23005.424453247684</v>
      </c>
      <c r="D1199" s="3">
        <f t="shared" ca="1" si="91"/>
        <v>105.42445324768414</v>
      </c>
      <c r="E1199" s="3">
        <f t="shared" ca="1" si="94"/>
        <v>153.20966920429436</v>
      </c>
    </row>
    <row r="1200" spans="1:5" x14ac:dyDescent="0.35">
      <c r="A1200" s="3">
        <f t="shared" si="92"/>
        <v>1188</v>
      </c>
      <c r="B1200" s="3">
        <f t="shared" ca="1" si="93"/>
        <v>0.11619056677178663</v>
      </c>
      <c r="C1200" s="3">
        <f t="shared" ca="1" si="90"/>
        <v>22937.849811193551</v>
      </c>
      <c r="D1200" s="3">
        <f t="shared" ca="1" si="91"/>
        <v>37.849811193551432</v>
      </c>
      <c r="E1200" s="3">
        <f t="shared" ca="1" si="94"/>
        <v>220.78431125842707</v>
      </c>
    </row>
    <row r="1201" spans="1:5" x14ac:dyDescent="0.35">
      <c r="A1201" s="3">
        <f t="shared" si="92"/>
        <v>1189</v>
      </c>
      <c r="B1201" s="3">
        <f t="shared" ca="1" si="93"/>
        <v>-1.067316328012736</v>
      </c>
      <c r="C1201" s="3">
        <f t="shared" ca="1" si="90"/>
        <v>22125.96190980828</v>
      </c>
      <c r="D1201" s="3">
        <f t="shared" ca="1" si="91"/>
        <v>0</v>
      </c>
      <c r="E1201" s="3">
        <f t="shared" ca="1" si="94"/>
        <v>258.6341224519785</v>
      </c>
    </row>
    <row r="1202" spans="1:5" x14ac:dyDescent="0.35">
      <c r="A1202" s="3">
        <f t="shared" si="92"/>
        <v>1190</v>
      </c>
      <c r="B1202" s="3">
        <f t="shared" ca="1" si="93"/>
        <v>1.2883613092403314</v>
      </c>
      <c r="C1202" s="3">
        <f t="shared" ca="1" si="90"/>
        <v>23771.322353110983</v>
      </c>
      <c r="D1202" s="3">
        <f t="shared" ca="1" si="91"/>
        <v>871.32235311098339</v>
      </c>
      <c r="E1202" s="3">
        <f t="shared" ca="1" si="94"/>
        <v>-612.68823065900483</v>
      </c>
    </row>
    <row r="1203" spans="1:5" x14ac:dyDescent="0.35">
      <c r="A1203" s="3">
        <f t="shared" si="92"/>
        <v>1191</v>
      </c>
      <c r="B1203" s="3">
        <f t="shared" ca="1" si="93"/>
        <v>9.2737543073508788E-2</v>
      </c>
      <c r="C1203" s="3">
        <f t="shared" ca="1" si="90"/>
        <v>22921.475206219391</v>
      </c>
      <c r="D1203" s="3">
        <f t="shared" ca="1" si="91"/>
        <v>21.475206219391112</v>
      </c>
      <c r="E1203" s="3">
        <f t="shared" ca="1" si="94"/>
        <v>237.15891623258739</v>
      </c>
    </row>
    <row r="1204" spans="1:5" x14ac:dyDescent="0.35">
      <c r="A1204" s="3">
        <f t="shared" si="92"/>
        <v>1192</v>
      </c>
      <c r="B1204" s="3">
        <f t="shared" ca="1" si="93"/>
        <v>0.84539639636691566</v>
      </c>
      <c r="C1204" s="3">
        <f t="shared" ca="1" si="90"/>
        <v>23452.850210281373</v>
      </c>
      <c r="D1204" s="3">
        <f t="shared" ca="1" si="91"/>
        <v>552.85021028137271</v>
      </c>
      <c r="E1204" s="3">
        <f t="shared" ca="1" si="94"/>
        <v>-294.21608782939421</v>
      </c>
    </row>
    <row r="1205" spans="1:5" x14ac:dyDescent="0.35">
      <c r="A1205" s="3">
        <f t="shared" si="92"/>
        <v>1193</v>
      </c>
      <c r="B1205" s="3">
        <f t="shared" ca="1" si="93"/>
        <v>-1.1075914395390998E-3</v>
      </c>
      <c r="C1205" s="3">
        <f t="shared" ca="1" si="90"/>
        <v>22856.070602136257</v>
      </c>
      <c r="D1205" s="3">
        <f t="shared" ca="1" si="91"/>
        <v>0</v>
      </c>
      <c r="E1205" s="3">
        <f t="shared" ca="1" si="94"/>
        <v>258.6341224519785</v>
      </c>
    </row>
    <row r="1206" spans="1:5" x14ac:dyDescent="0.35">
      <c r="A1206" s="3">
        <f t="shared" si="92"/>
        <v>1194</v>
      </c>
      <c r="B1206" s="3">
        <f t="shared" ca="1" si="93"/>
        <v>-1.499040983292113</v>
      </c>
      <c r="C1206" s="3">
        <f t="shared" ca="1" si="90"/>
        <v>21837.005755853534</v>
      </c>
      <c r="D1206" s="3">
        <f t="shared" ca="1" si="91"/>
        <v>0</v>
      </c>
      <c r="E1206" s="3">
        <f t="shared" ca="1" si="94"/>
        <v>258.6341224519785</v>
      </c>
    </row>
    <row r="1207" spans="1:5" x14ac:dyDescent="0.35">
      <c r="A1207" s="3">
        <f t="shared" si="92"/>
        <v>1195</v>
      </c>
      <c r="B1207" s="3">
        <f t="shared" ca="1" si="93"/>
        <v>0.53637492511506457</v>
      </c>
      <c r="C1207" s="3">
        <f t="shared" ca="1" si="90"/>
        <v>23233.207394460696</v>
      </c>
      <c r="D1207" s="3">
        <f t="shared" ca="1" si="91"/>
        <v>333.20739446069638</v>
      </c>
      <c r="E1207" s="3">
        <f t="shared" ca="1" si="94"/>
        <v>-74.573272008717879</v>
      </c>
    </row>
    <row r="1208" spans="1:5" x14ac:dyDescent="0.35">
      <c r="A1208" s="3">
        <f t="shared" si="92"/>
        <v>1196</v>
      </c>
      <c r="B1208" s="3">
        <f t="shared" ca="1" si="93"/>
        <v>5.2222903318241642E-2</v>
      </c>
      <c r="C1208" s="3">
        <f t="shared" ca="1" si="90"/>
        <v>22893.215929691967</v>
      </c>
      <c r="D1208" s="3">
        <f t="shared" ca="1" si="91"/>
        <v>0</v>
      </c>
      <c r="E1208" s="3">
        <f t="shared" ca="1" si="94"/>
        <v>258.6341224519785</v>
      </c>
    </row>
    <row r="1209" spans="1:5" x14ac:dyDescent="0.35">
      <c r="A1209" s="3">
        <f t="shared" si="92"/>
        <v>1197</v>
      </c>
      <c r="B1209" s="3">
        <f t="shared" ca="1" si="93"/>
        <v>-0.42663790427910681</v>
      </c>
      <c r="C1209" s="3">
        <f t="shared" ca="1" si="90"/>
        <v>22561.834556383528</v>
      </c>
      <c r="D1209" s="3">
        <f t="shared" ca="1" si="91"/>
        <v>0</v>
      </c>
      <c r="E1209" s="3">
        <f t="shared" ca="1" si="94"/>
        <v>258.6341224519785</v>
      </c>
    </row>
    <row r="1210" spans="1:5" x14ac:dyDescent="0.35">
      <c r="A1210" s="3">
        <f t="shared" si="92"/>
        <v>1198</v>
      </c>
      <c r="B1210" s="3">
        <f t="shared" ca="1" si="93"/>
        <v>-0.68221542276678315</v>
      </c>
      <c r="C1210" s="3">
        <f t="shared" ca="1" si="90"/>
        <v>22386.937444408046</v>
      </c>
      <c r="D1210" s="3">
        <f t="shared" ca="1" si="91"/>
        <v>0</v>
      </c>
      <c r="E1210" s="3">
        <f t="shared" ca="1" si="94"/>
        <v>258.6341224519785</v>
      </c>
    </row>
    <row r="1211" spans="1:5" x14ac:dyDescent="0.35">
      <c r="A1211" s="3">
        <f t="shared" si="92"/>
        <v>1199</v>
      </c>
      <c r="B1211" s="3">
        <f t="shared" ca="1" si="93"/>
        <v>-0.98435067885179595</v>
      </c>
      <c r="C1211" s="3">
        <f t="shared" ca="1" si="90"/>
        <v>22181.927810865956</v>
      </c>
      <c r="D1211" s="3">
        <f t="shared" ca="1" si="91"/>
        <v>0</v>
      </c>
      <c r="E1211" s="3">
        <f t="shared" ca="1" si="94"/>
        <v>258.6341224519785</v>
      </c>
    </row>
    <row r="1212" spans="1:5" x14ac:dyDescent="0.35">
      <c r="A1212" s="3">
        <f t="shared" si="92"/>
        <v>1200</v>
      </c>
      <c r="B1212" s="3">
        <f t="shared" ca="1" si="93"/>
        <v>-0.16358727766389691</v>
      </c>
      <c r="C1212" s="3">
        <f t="shared" ca="1" si="90"/>
        <v>22743.272673801519</v>
      </c>
      <c r="D1212" s="3">
        <f t="shared" ca="1" si="91"/>
        <v>0</v>
      </c>
      <c r="E1212" s="3">
        <f t="shared" ca="1" si="94"/>
        <v>258.6341224519785</v>
      </c>
    </row>
    <row r="1213" spans="1:5" x14ac:dyDescent="0.35">
      <c r="A1213" s="3">
        <f t="shared" si="92"/>
        <v>1201</v>
      </c>
      <c r="B1213" s="3">
        <f t="shared" ca="1" si="93"/>
        <v>-0.57366007251693696</v>
      </c>
      <c r="C1213" s="3">
        <f t="shared" ca="1" si="90"/>
        <v>22461.057924321714</v>
      </c>
      <c r="D1213" s="3">
        <f t="shared" ca="1" si="91"/>
        <v>0</v>
      </c>
      <c r="E1213" s="3">
        <f t="shared" ca="1" si="94"/>
        <v>258.6341224519785</v>
      </c>
    </row>
    <row r="1214" spans="1:5" x14ac:dyDescent="0.35">
      <c r="A1214" s="3">
        <f t="shared" si="92"/>
        <v>1202</v>
      </c>
      <c r="B1214" s="3">
        <f t="shared" ca="1" si="93"/>
        <v>1.2371676722996789</v>
      </c>
      <c r="C1214" s="3">
        <f t="shared" ca="1" si="90"/>
        <v>23734.296487061009</v>
      </c>
      <c r="D1214" s="3">
        <f t="shared" ca="1" si="91"/>
        <v>834.29648706100852</v>
      </c>
      <c r="E1214" s="3">
        <f t="shared" ca="1" si="94"/>
        <v>-575.66236460902996</v>
      </c>
    </row>
    <row r="1215" spans="1:5" x14ac:dyDescent="0.35">
      <c r="A1215" s="3">
        <f t="shared" si="92"/>
        <v>1203</v>
      </c>
      <c r="B1215" s="3">
        <f t="shared" ca="1" si="93"/>
        <v>1.8229019027602669</v>
      </c>
      <c r="C1215" s="3">
        <f t="shared" ca="1" si="90"/>
        <v>24161.396817007957</v>
      </c>
      <c r="D1215" s="3">
        <f t="shared" ca="1" si="91"/>
        <v>1261.396817007957</v>
      </c>
      <c r="E1215" s="3">
        <f t="shared" ca="1" si="94"/>
        <v>-1002.7626945559784</v>
      </c>
    </row>
    <row r="1216" spans="1:5" x14ac:dyDescent="0.35">
      <c r="A1216" s="3">
        <f t="shared" si="92"/>
        <v>1204</v>
      </c>
      <c r="B1216" s="3">
        <f t="shared" ca="1" si="93"/>
        <v>1.8327971270476786</v>
      </c>
      <c r="C1216" s="3">
        <f t="shared" ca="1" si="90"/>
        <v>24168.677757038382</v>
      </c>
      <c r="D1216" s="3">
        <f t="shared" ca="1" si="91"/>
        <v>1268.677757038382</v>
      </c>
      <c r="E1216" s="3">
        <f t="shared" ca="1" si="94"/>
        <v>-1010.0436345864034</v>
      </c>
    </row>
    <row r="1217" spans="1:5" x14ac:dyDescent="0.35">
      <c r="A1217" s="3">
        <f t="shared" si="92"/>
        <v>1205</v>
      </c>
      <c r="B1217" s="3">
        <f t="shared" ca="1" si="93"/>
        <v>1.3821791830260579</v>
      </c>
      <c r="C1217" s="3">
        <f t="shared" ca="1" si="90"/>
        <v>23839.326240304115</v>
      </c>
      <c r="D1217" s="3">
        <f t="shared" ca="1" si="91"/>
        <v>939.32624030411534</v>
      </c>
      <c r="E1217" s="3">
        <f t="shared" ca="1" si="94"/>
        <v>-680.69211785213679</v>
      </c>
    </row>
    <row r="1218" spans="1:5" x14ac:dyDescent="0.35">
      <c r="A1218" s="3">
        <f t="shared" si="92"/>
        <v>1206</v>
      </c>
      <c r="B1218" s="3">
        <f t="shared" ca="1" si="93"/>
        <v>0.78853313969145911</v>
      </c>
      <c r="C1218" s="3">
        <f t="shared" ca="1" si="90"/>
        <v>23412.278269583509</v>
      </c>
      <c r="D1218" s="3">
        <f t="shared" ca="1" si="91"/>
        <v>512.27826958350852</v>
      </c>
      <c r="E1218" s="3">
        <f t="shared" ca="1" si="94"/>
        <v>-253.64414713153002</v>
      </c>
    </row>
    <row r="1219" spans="1:5" x14ac:dyDescent="0.35">
      <c r="A1219" s="3">
        <f t="shared" si="92"/>
        <v>1207</v>
      </c>
      <c r="B1219" s="3">
        <f t="shared" ca="1" si="93"/>
        <v>-0.87186205884087342</v>
      </c>
      <c r="C1219" s="3">
        <f t="shared" ca="1" si="90"/>
        <v>22258.035090986781</v>
      </c>
      <c r="D1219" s="3">
        <f t="shared" ca="1" si="91"/>
        <v>0</v>
      </c>
      <c r="E1219" s="3">
        <f t="shared" ca="1" si="94"/>
        <v>258.6341224519785</v>
      </c>
    </row>
    <row r="1220" spans="1:5" x14ac:dyDescent="0.35">
      <c r="A1220" s="3">
        <f t="shared" si="92"/>
        <v>1208</v>
      </c>
      <c r="B1220" s="3">
        <f t="shared" ca="1" si="93"/>
        <v>-0.65509640734950092</v>
      </c>
      <c r="C1220" s="3">
        <f t="shared" ca="1" si="90"/>
        <v>22405.43107892021</v>
      </c>
      <c r="D1220" s="3">
        <f t="shared" ca="1" si="91"/>
        <v>0</v>
      </c>
      <c r="E1220" s="3">
        <f t="shared" ca="1" si="94"/>
        <v>258.6341224519785</v>
      </c>
    </row>
    <row r="1221" spans="1:5" x14ac:dyDescent="0.35">
      <c r="A1221" s="3">
        <f t="shared" si="92"/>
        <v>1209</v>
      </c>
      <c r="B1221" s="3">
        <f t="shared" ca="1" si="93"/>
        <v>0.2800841817542879</v>
      </c>
      <c r="C1221" s="3">
        <f t="shared" ca="1" si="90"/>
        <v>23052.605226577823</v>
      </c>
      <c r="D1221" s="3">
        <f t="shared" ca="1" si="91"/>
        <v>152.60522657782349</v>
      </c>
      <c r="E1221" s="3">
        <f t="shared" ca="1" si="94"/>
        <v>106.02889587415501</v>
      </c>
    </row>
    <row r="1222" spans="1:5" x14ac:dyDescent="0.35">
      <c r="A1222" s="3">
        <f t="shared" si="92"/>
        <v>1210</v>
      </c>
      <c r="B1222" s="3">
        <f t="shared" ca="1" si="93"/>
        <v>-1.3716422376346094</v>
      </c>
      <c r="C1222" s="3">
        <f t="shared" ca="1" si="90"/>
        <v>21921.879861411304</v>
      </c>
      <c r="D1222" s="3">
        <f t="shared" ca="1" si="91"/>
        <v>0</v>
      </c>
      <c r="E1222" s="3">
        <f t="shared" ca="1" si="94"/>
        <v>258.6341224519785</v>
      </c>
    </row>
    <row r="1223" spans="1:5" x14ac:dyDescent="0.35">
      <c r="A1223" s="3">
        <f t="shared" si="92"/>
        <v>1211</v>
      </c>
      <c r="B1223" s="3">
        <f t="shared" ca="1" si="93"/>
        <v>-1.9225078357325773</v>
      </c>
      <c r="C1223" s="3">
        <f t="shared" ca="1" si="90"/>
        <v>21557.242980696959</v>
      </c>
      <c r="D1223" s="3">
        <f t="shared" ca="1" si="91"/>
        <v>0</v>
      </c>
      <c r="E1223" s="3">
        <f t="shared" ca="1" si="94"/>
        <v>258.6341224519785</v>
      </c>
    </row>
    <row r="1224" spans="1:5" x14ac:dyDescent="0.35">
      <c r="A1224" s="3">
        <f t="shared" si="92"/>
        <v>1212</v>
      </c>
      <c r="B1224" s="3">
        <f t="shared" ca="1" si="93"/>
        <v>0.37112288542288102</v>
      </c>
      <c r="C1224" s="3">
        <f t="shared" ca="1" si="90"/>
        <v>23116.596758120158</v>
      </c>
      <c r="D1224" s="3">
        <f t="shared" ca="1" si="91"/>
        <v>216.59675812015848</v>
      </c>
      <c r="E1224" s="3">
        <f t="shared" ca="1" si="94"/>
        <v>42.037364331820015</v>
      </c>
    </row>
    <row r="1225" spans="1:5" x14ac:dyDescent="0.35">
      <c r="A1225" s="3">
        <f t="shared" si="92"/>
        <v>1213</v>
      </c>
      <c r="B1225" s="3">
        <f t="shared" ca="1" si="93"/>
        <v>0.12742863801912821</v>
      </c>
      <c r="C1225" s="3">
        <f t="shared" ca="1" si="90"/>
        <v>22945.70023564756</v>
      </c>
      <c r="D1225" s="3">
        <f t="shared" ca="1" si="91"/>
        <v>45.700235647560476</v>
      </c>
      <c r="E1225" s="3">
        <f t="shared" ca="1" si="94"/>
        <v>212.93388680441802</v>
      </c>
    </row>
    <row r="1226" spans="1:5" x14ac:dyDescent="0.35">
      <c r="A1226" s="3">
        <f t="shared" si="92"/>
        <v>1214</v>
      </c>
      <c r="B1226" s="3">
        <f t="shared" ca="1" si="93"/>
        <v>-0.70867377888816252</v>
      </c>
      <c r="C1226" s="3">
        <f t="shared" ca="1" si="90"/>
        <v>22368.909053787815</v>
      </c>
      <c r="D1226" s="3">
        <f t="shared" ca="1" si="91"/>
        <v>0</v>
      </c>
      <c r="E1226" s="3">
        <f t="shared" ca="1" si="94"/>
        <v>258.6341224519785</v>
      </c>
    </row>
    <row r="1227" spans="1:5" x14ac:dyDescent="0.35">
      <c r="A1227" s="3">
        <f t="shared" si="92"/>
        <v>1215</v>
      </c>
      <c r="B1227" s="3">
        <f t="shared" ca="1" si="93"/>
        <v>0.90390112962489122</v>
      </c>
      <c r="C1227" s="3">
        <f t="shared" ca="1" si="90"/>
        <v>23494.666728153668</v>
      </c>
      <c r="D1227" s="3">
        <f t="shared" ca="1" si="91"/>
        <v>594.66672815366837</v>
      </c>
      <c r="E1227" s="3">
        <f t="shared" ca="1" si="94"/>
        <v>-336.03260570168987</v>
      </c>
    </row>
    <row r="1228" spans="1:5" x14ac:dyDescent="0.35">
      <c r="A1228" s="3">
        <f t="shared" si="92"/>
        <v>1216</v>
      </c>
      <c r="B1228" s="3">
        <f t="shared" ca="1" si="93"/>
        <v>-0.12252298943375579</v>
      </c>
      <c r="C1228" s="3">
        <f t="shared" ca="1" si="90"/>
        <v>22771.72797230104</v>
      </c>
      <c r="D1228" s="3">
        <f t="shared" ca="1" si="91"/>
        <v>0</v>
      </c>
      <c r="E1228" s="3">
        <f t="shared" ca="1" si="94"/>
        <v>258.6341224519785</v>
      </c>
    </row>
    <row r="1229" spans="1:5" x14ac:dyDescent="0.35">
      <c r="A1229" s="3">
        <f t="shared" si="92"/>
        <v>1217</v>
      </c>
      <c r="B1229" s="3">
        <f t="shared" ca="1" si="93"/>
        <v>1.2830418050678793</v>
      </c>
      <c r="C1229" s="3">
        <f t="shared" ca="1" si="90"/>
        <v>23767.472327055068</v>
      </c>
      <c r="D1229" s="3">
        <f t="shared" ca="1" si="91"/>
        <v>867.47232705506758</v>
      </c>
      <c r="E1229" s="3">
        <f t="shared" ca="1" si="94"/>
        <v>-608.83820460308903</v>
      </c>
    </row>
    <row r="1230" spans="1:5" x14ac:dyDescent="0.35">
      <c r="A1230" s="3">
        <f t="shared" si="92"/>
        <v>1218</v>
      </c>
      <c r="B1230" s="3">
        <f t="shared" ca="1" si="93"/>
        <v>0.52559808507745231</v>
      </c>
      <c r="C1230" s="3">
        <f t="shared" ref="C1230:C1293" ca="1" si="95">B$1*EXP(B$9*B$5 + $B$10*B1230)</f>
        <v>23225.58478451458</v>
      </c>
      <c r="D1230" s="3">
        <f t="shared" ref="D1230:D1293" ca="1" si="96">MAX(C1230 - B$2, 0)</f>
        <v>325.58478451457995</v>
      </c>
      <c r="E1230" s="3">
        <f t="shared" ca="1" si="94"/>
        <v>-66.950662062601452</v>
      </c>
    </row>
    <row r="1231" spans="1:5" x14ac:dyDescent="0.35">
      <c r="A1231" s="3">
        <f t="shared" ref="A1231:A1294" si="97">A1230+1</f>
        <v>1219</v>
      </c>
      <c r="B1231" s="3">
        <f t="shared" ref="B1231:B1294" ca="1" si="98">_xlfn.NORM.S.INV(RAND())</f>
        <v>-1.2135849950077138</v>
      </c>
      <c r="C1231" s="3">
        <f t="shared" ca="1" si="95"/>
        <v>22027.637567756163</v>
      </c>
      <c r="D1231" s="3">
        <f t="shared" ca="1" si="96"/>
        <v>0</v>
      </c>
      <c r="E1231" s="3">
        <f t="shared" ref="E1231:E1294" ca="1" si="99">$D$5014-D1231</f>
        <v>258.6341224519785</v>
      </c>
    </row>
    <row r="1232" spans="1:5" x14ac:dyDescent="0.35">
      <c r="A1232" s="3">
        <f t="shared" si="97"/>
        <v>1220</v>
      </c>
      <c r="B1232" s="3">
        <f t="shared" ca="1" si="98"/>
        <v>0.91481221879041807</v>
      </c>
      <c r="C1232" s="3">
        <f t="shared" ca="1" si="95"/>
        <v>23502.473722851584</v>
      </c>
      <c r="D1232" s="3">
        <f t="shared" ca="1" si="96"/>
        <v>602.47372285158417</v>
      </c>
      <c r="E1232" s="3">
        <f t="shared" ca="1" si="99"/>
        <v>-343.83960039960567</v>
      </c>
    </row>
    <row r="1233" spans="1:5" x14ac:dyDescent="0.35">
      <c r="A1233" s="3">
        <f t="shared" si="97"/>
        <v>1221</v>
      </c>
      <c r="B1233" s="3">
        <f t="shared" ca="1" si="98"/>
        <v>-0.55432101470807227</v>
      </c>
      <c r="C1233" s="3">
        <f t="shared" ca="1" si="95"/>
        <v>22474.288164841993</v>
      </c>
      <c r="D1233" s="3">
        <f t="shared" ca="1" si="96"/>
        <v>0</v>
      </c>
      <c r="E1233" s="3">
        <f t="shared" ca="1" si="99"/>
        <v>258.6341224519785</v>
      </c>
    </row>
    <row r="1234" spans="1:5" x14ac:dyDescent="0.35">
      <c r="A1234" s="3">
        <f t="shared" si="97"/>
        <v>1222</v>
      </c>
      <c r="B1234" s="3">
        <f t="shared" ca="1" si="98"/>
        <v>-0.59517063042561957</v>
      </c>
      <c r="C1234" s="3">
        <f t="shared" ca="1" si="95"/>
        <v>22446.351265784277</v>
      </c>
      <c r="D1234" s="3">
        <f t="shared" ca="1" si="96"/>
        <v>0</v>
      </c>
      <c r="E1234" s="3">
        <f t="shared" ca="1" si="99"/>
        <v>258.6341224519785</v>
      </c>
    </row>
    <row r="1235" spans="1:5" x14ac:dyDescent="0.35">
      <c r="A1235" s="3">
        <f t="shared" si="97"/>
        <v>1223</v>
      </c>
      <c r="B1235" s="3">
        <f t="shared" ca="1" si="98"/>
        <v>-0.58012956931958926</v>
      </c>
      <c r="C1235" s="3">
        <f t="shared" ca="1" si="95"/>
        <v>22456.633749493983</v>
      </c>
      <c r="D1235" s="3">
        <f t="shared" ca="1" si="96"/>
        <v>0</v>
      </c>
      <c r="E1235" s="3">
        <f t="shared" ca="1" si="99"/>
        <v>258.6341224519785</v>
      </c>
    </row>
    <row r="1236" spans="1:5" x14ac:dyDescent="0.35">
      <c r="A1236" s="3">
        <f t="shared" si="97"/>
        <v>1224</v>
      </c>
      <c r="B1236" s="3">
        <f t="shared" ca="1" si="98"/>
        <v>6.0260458079422215E-2</v>
      </c>
      <c r="C1236" s="3">
        <f t="shared" ca="1" si="95"/>
        <v>22898.819415025162</v>
      </c>
      <c r="D1236" s="3">
        <f t="shared" ca="1" si="96"/>
        <v>0</v>
      </c>
      <c r="E1236" s="3">
        <f t="shared" ca="1" si="99"/>
        <v>258.6341224519785</v>
      </c>
    </row>
    <row r="1237" spans="1:5" x14ac:dyDescent="0.35">
      <c r="A1237" s="3">
        <f t="shared" si="97"/>
        <v>1225</v>
      </c>
      <c r="B1237" s="3">
        <f t="shared" ca="1" si="98"/>
        <v>-0.27734789703012541</v>
      </c>
      <c r="C1237" s="3">
        <f t="shared" ca="1" si="95"/>
        <v>22664.628366686291</v>
      </c>
      <c r="D1237" s="3">
        <f t="shared" ca="1" si="96"/>
        <v>0</v>
      </c>
      <c r="E1237" s="3">
        <f t="shared" ca="1" si="99"/>
        <v>258.6341224519785</v>
      </c>
    </row>
    <row r="1238" spans="1:5" x14ac:dyDescent="0.35">
      <c r="A1238" s="3">
        <f t="shared" si="97"/>
        <v>1226</v>
      </c>
      <c r="B1238" s="3">
        <f t="shared" ca="1" si="98"/>
        <v>1.022477810713621</v>
      </c>
      <c r="C1238" s="3">
        <f t="shared" ca="1" si="95"/>
        <v>23579.648773987352</v>
      </c>
      <c r="D1238" s="3">
        <f t="shared" ca="1" si="96"/>
        <v>679.64877398735189</v>
      </c>
      <c r="E1238" s="3">
        <f t="shared" ca="1" si="99"/>
        <v>-421.01465153537339</v>
      </c>
    </row>
    <row r="1239" spans="1:5" x14ac:dyDescent="0.35">
      <c r="A1239" s="3">
        <f t="shared" si="97"/>
        <v>1227</v>
      </c>
      <c r="B1239" s="3">
        <f t="shared" ca="1" si="98"/>
        <v>0.56572998311840572</v>
      </c>
      <c r="C1239" s="3">
        <f t="shared" ca="1" si="95"/>
        <v>23253.983328869213</v>
      </c>
      <c r="D1239" s="3">
        <f t="shared" ca="1" si="96"/>
        <v>353.98332886921344</v>
      </c>
      <c r="E1239" s="3">
        <f t="shared" ca="1" si="99"/>
        <v>-95.349206417234939</v>
      </c>
    </row>
    <row r="1240" spans="1:5" x14ac:dyDescent="0.35">
      <c r="A1240" s="3">
        <f t="shared" si="97"/>
        <v>1228</v>
      </c>
      <c r="B1240" s="3">
        <f t="shared" ca="1" si="98"/>
        <v>0.18014519108804822</v>
      </c>
      <c r="C1240" s="3">
        <f t="shared" ca="1" si="95"/>
        <v>22982.561588616441</v>
      </c>
      <c r="D1240" s="3">
        <f t="shared" ca="1" si="96"/>
        <v>82.561588616441441</v>
      </c>
      <c r="E1240" s="3">
        <f t="shared" ca="1" si="99"/>
        <v>176.07253383553706</v>
      </c>
    </row>
    <row r="1241" spans="1:5" x14ac:dyDescent="0.35">
      <c r="A1241" s="3">
        <f t="shared" si="97"/>
        <v>1229</v>
      </c>
      <c r="B1241" s="3">
        <f t="shared" ca="1" si="98"/>
        <v>1.2256717622663418</v>
      </c>
      <c r="C1241" s="3">
        <f t="shared" ca="1" si="95"/>
        <v>23725.989987302095</v>
      </c>
      <c r="D1241" s="3">
        <f t="shared" ca="1" si="96"/>
        <v>825.98998730209496</v>
      </c>
      <c r="E1241" s="3">
        <f t="shared" ca="1" si="99"/>
        <v>-567.3558648501164</v>
      </c>
    </row>
    <row r="1242" spans="1:5" x14ac:dyDescent="0.35">
      <c r="A1242" s="3">
        <f t="shared" si="97"/>
        <v>1230</v>
      </c>
      <c r="B1242" s="3">
        <f t="shared" ca="1" si="98"/>
        <v>-1.6346985332551106E-2</v>
      </c>
      <c r="C1242" s="3">
        <f t="shared" ca="1" si="95"/>
        <v>22845.467258154426</v>
      </c>
      <c r="D1242" s="3">
        <f t="shared" ca="1" si="96"/>
        <v>0</v>
      </c>
      <c r="E1242" s="3">
        <f t="shared" ca="1" si="99"/>
        <v>258.6341224519785</v>
      </c>
    </row>
    <row r="1243" spans="1:5" x14ac:dyDescent="0.35">
      <c r="A1243" s="3">
        <f t="shared" si="97"/>
        <v>1231</v>
      </c>
      <c r="B1243" s="3">
        <f t="shared" ca="1" si="98"/>
        <v>0.56024025018524704</v>
      </c>
      <c r="C1243" s="3">
        <f t="shared" ca="1" si="95"/>
        <v>23250.096578737521</v>
      </c>
      <c r="D1243" s="3">
        <f t="shared" ca="1" si="96"/>
        <v>350.09657873752076</v>
      </c>
      <c r="E1243" s="3">
        <f t="shared" ca="1" si="99"/>
        <v>-91.46245628554226</v>
      </c>
    </row>
    <row r="1244" spans="1:5" x14ac:dyDescent="0.35">
      <c r="A1244" s="3">
        <f t="shared" si="97"/>
        <v>1232</v>
      </c>
      <c r="B1244" s="3">
        <f t="shared" ca="1" si="98"/>
        <v>0.22774149117785653</v>
      </c>
      <c r="C1244" s="3">
        <f t="shared" ca="1" si="95"/>
        <v>23015.893537993994</v>
      </c>
      <c r="D1244" s="3">
        <f t="shared" ca="1" si="96"/>
        <v>115.89353799399396</v>
      </c>
      <c r="E1244" s="3">
        <f t="shared" ca="1" si="99"/>
        <v>142.74058445798454</v>
      </c>
    </row>
    <row r="1245" spans="1:5" x14ac:dyDescent="0.35">
      <c r="A1245" s="3">
        <f t="shared" si="97"/>
        <v>1233</v>
      </c>
      <c r="B1245" s="3">
        <f t="shared" ca="1" si="98"/>
        <v>-2.1253716257760509</v>
      </c>
      <c r="C1245" s="3">
        <f t="shared" ca="1" si="95"/>
        <v>21424.493917465705</v>
      </c>
      <c r="D1245" s="3">
        <f t="shared" ca="1" si="96"/>
        <v>0</v>
      </c>
      <c r="E1245" s="3">
        <f t="shared" ca="1" si="99"/>
        <v>258.6341224519785</v>
      </c>
    </row>
    <row r="1246" spans="1:5" x14ac:dyDescent="0.35">
      <c r="A1246" s="3">
        <f t="shared" si="97"/>
        <v>1234</v>
      </c>
      <c r="B1246" s="3">
        <f t="shared" ca="1" si="98"/>
        <v>-1.6603890870876388</v>
      </c>
      <c r="C1246" s="3">
        <f t="shared" ca="1" si="95"/>
        <v>21729.985764144669</v>
      </c>
      <c r="D1246" s="3">
        <f t="shared" ca="1" si="96"/>
        <v>0</v>
      </c>
      <c r="E1246" s="3">
        <f t="shared" ca="1" si="99"/>
        <v>258.6341224519785</v>
      </c>
    </row>
    <row r="1247" spans="1:5" x14ac:dyDescent="0.35">
      <c r="A1247" s="3">
        <f t="shared" si="97"/>
        <v>1235</v>
      </c>
      <c r="B1247" s="3">
        <f t="shared" ca="1" si="98"/>
        <v>-1.1173141596110103</v>
      </c>
      <c r="C1247" s="3">
        <f t="shared" ca="1" si="95"/>
        <v>22092.303225595151</v>
      </c>
      <c r="D1247" s="3">
        <f t="shared" ca="1" si="96"/>
        <v>0</v>
      </c>
      <c r="E1247" s="3">
        <f t="shared" ca="1" si="99"/>
        <v>258.6341224519785</v>
      </c>
    </row>
    <row r="1248" spans="1:5" x14ac:dyDescent="0.35">
      <c r="A1248" s="3">
        <f t="shared" si="97"/>
        <v>1236</v>
      </c>
      <c r="B1248" s="3">
        <f t="shared" ca="1" si="98"/>
        <v>-1.0570111147667198</v>
      </c>
      <c r="C1248" s="3">
        <f t="shared" ca="1" si="95"/>
        <v>22132.905780548721</v>
      </c>
      <c r="D1248" s="3">
        <f t="shared" ca="1" si="96"/>
        <v>0</v>
      </c>
      <c r="E1248" s="3">
        <f t="shared" ca="1" si="99"/>
        <v>258.6341224519785</v>
      </c>
    </row>
    <row r="1249" spans="1:5" x14ac:dyDescent="0.35">
      <c r="A1249" s="3">
        <f t="shared" si="97"/>
        <v>1237</v>
      </c>
      <c r="B1249" s="3">
        <f t="shared" ca="1" si="98"/>
        <v>1.1615390347441887</v>
      </c>
      <c r="C1249" s="3">
        <f t="shared" ca="1" si="95"/>
        <v>23679.703478387404</v>
      </c>
      <c r="D1249" s="3">
        <f t="shared" ca="1" si="96"/>
        <v>779.70347838740418</v>
      </c>
      <c r="E1249" s="3">
        <f t="shared" ca="1" si="99"/>
        <v>-521.06935593542562</v>
      </c>
    </row>
    <row r="1250" spans="1:5" x14ac:dyDescent="0.35">
      <c r="A1250" s="3">
        <f t="shared" si="97"/>
        <v>1238</v>
      </c>
      <c r="B1250" s="3">
        <f t="shared" ca="1" si="98"/>
        <v>9.4529006814517924E-2</v>
      </c>
      <c r="C1250" s="3">
        <f t="shared" ca="1" si="95"/>
        <v>22922.72557113117</v>
      </c>
      <c r="D1250" s="3">
        <f t="shared" ca="1" si="96"/>
        <v>22.72557113117</v>
      </c>
      <c r="E1250" s="3">
        <f t="shared" ca="1" si="99"/>
        <v>235.9085513208085</v>
      </c>
    </row>
    <row r="1251" spans="1:5" x14ac:dyDescent="0.35">
      <c r="A1251" s="3">
        <f t="shared" si="97"/>
        <v>1239</v>
      </c>
      <c r="B1251" s="3">
        <f t="shared" ca="1" si="98"/>
        <v>4.8695842673078651E-2</v>
      </c>
      <c r="C1251" s="3">
        <f t="shared" ca="1" si="95"/>
        <v>22890.757426613753</v>
      </c>
      <c r="D1251" s="3">
        <f t="shared" ca="1" si="96"/>
        <v>0</v>
      </c>
      <c r="E1251" s="3">
        <f t="shared" ca="1" si="99"/>
        <v>258.6341224519785</v>
      </c>
    </row>
    <row r="1252" spans="1:5" x14ac:dyDescent="0.35">
      <c r="A1252" s="3">
        <f t="shared" si="97"/>
        <v>1240</v>
      </c>
      <c r="B1252" s="3">
        <f t="shared" ca="1" si="98"/>
        <v>-0.32026181272867288</v>
      </c>
      <c r="C1252" s="3">
        <f t="shared" ca="1" si="95"/>
        <v>22635.032069603105</v>
      </c>
      <c r="D1252" s="3">
        <f t="shared" ca="1" si="96"/>
        <v>0</v>
      </c>
      <c r="E1252" s="3">
        <f t="shared" ca="1" si="99"/>
        <v>258.6341224519785</v>
      </c>
    </row>
    <row r="1253" spans="1:5" x14ac:dyDescent="0.35">
      <c r="A1253" s="3">
        <f t="shared" si="97"/>
        <v>1241</v>
      </c>
      <c r="B1253" s="3">
        <f t="shared" ca="1" si="98"/>
        <v>0.50282168371712155</v>
      </c>
      <c r="C1253" s="3">
        <f t="shared" ca="1" si="95"/>
        <v>23209.482943926661</v>
      </c>
      <c r="D1253" s="3">
        <f t="shared" ca="1" si="96"/>
        <v>309.48294392666139</v>
      </c>
      <c r="E1253" s="3">
        <f t="shared" ca="1" si="99"/>
        <v>-50.848821474682893</v>
      </c>
    </row>
    <row r="1254" spans="1:5" x14ac:dyDescent="0.35">
      <c r="A1254" s="3">
        <f t="shared" si="97"/>
        <v>1242</v>
      </c>
      <c r="B1254" s="3">
        <f t="shared" ca="1" si="98"/>
        <v>-1.1314219196549249</v>
      </c>
      <c r="C1254" s="3">
        <f t="shared" ca="1" si="95"/>
        <v>22082.815106471789</v>
      </c>
      <c r="D1254" s="3">
        <f t="shared" ca="1" si="96"/>
        <v>0</v>
      </c>
      <c r="E1254" s="3">
        <f t="shared" ca="1" si="99"/>
        <v>258.6341224519785</v>
      </c>
    </row>
    <row r="1255" spans="1:5" x14ac:dyDescent="0.35">
      <c r="A1255" s="3">
        <f t="shared" si="97"/>
        <v>1243</v>
      </c>
      <c r="B1255" s="3">
        <f t="shared" ca="1" si="98"/>
        <v>0.1056857008382083</v>
      </c>
      <c r="C1255" s="3">
        <f t="shared" ca="1" si="95"/>
        <v>22930.514000617462</v>
      </c>
      <c r="D1255" s="3">
        <f t="shared" ca="1" si="96"/>
        <v>30.514000617462443</v>
      </c>
      <c r="E1255" s="3">
        <f t="shared" ca="1" si="99"/>
        <v>228.12012183451606</v>
      </c>
    </row>
    <row r="1256" spans="1:5" x14ac:dyDescent="0.35">
      <c r="A1256" s="3">
        <f t="shared" si="97"/>
        <v>1244</v>
      </c>
      <c r="B1256" s="3">
        <f t="shared" ca="1" si="98"/>
        <v>-2.4383096762450331</v>
      </c>
      <c r="C1256" s="3">
        <f t="shared" ca="1" si="95"/>
        <v>21221.316326635733</v>
      </c>
      <c r="D1256" s="3">
        <f t="shared" ca="1" si="96"/>
        <v>0</v>
      </c>
      <c r="E1256" s="3">
        <f t="shared" ca="1" si="99"/>
        <v>258.6341224519785</v>
      </c>
    </row>
    <row r="1257" spans="1:5" x14ac:dyDescent="0.35">
      <c r="A1257" s="3">
        <f t="shared" si="97"/>
        <v>1245</v>
      </c>
      <c r="B1257" s="3">
        <f t="shared" ca="1" si="98"/>
        <v>0.69195298893278712</v>
      </c>
      <c r="C1257" s="3">
        <f t="shared" ca="1" si="95"/>
        <v>23343.529096913608</v>
      </c>
      <c r="D1257" s="3">
        <f t="shared" ca="1" si="96"/>
        <v>443.52909691360765</v>
      </c>
      <c r="E1257" s="3">
        <f t="shared" ca="1" si="99"/>
        <v>-184.89497446162915</v>
      </c>
    </row>
    <row r="1258" spans="1:5" x14ac:dyDescent="0.35">
      <c r="A1258" s="3">
        <f t="shared" si="97"/>
        <v>1246</v>
      </c>
      <c r="B1258" s="3">
        <f t="shared" ca="1" si="98"/>
        <v>8.3716672733929506E-2</v>
      </c>
      <c r="C1258" s="3">
        <f t="shared" ca="1" si="95"/>
        <v>22915.180061671443</v>
      </c>
      <c r="D1258" s="3">
        <f t="shared" ca="1" si="96"/>
        <v>15.180061671442672</v>
      </c>
      <c r="E1258" s="3">
        <f t="shared" ca="1" si="99"/>
        <v>243.45406078053583</v>
      </c>
    </row>
    <row r="1259" spans="1:5" x14ac:dyDescent="0.35">
      <c r="A1259" s="3">
        <f t="shared" si="97"/>
        <v>1247</v>
      </c>
      <c r="B1259" s="3">
        <f t="shared" ca="1" si="98"/>
        <v>-1.8575088603390697</v>
      </c>
      <c r="C1259" s="3">
        <f t="shared" ca="1" si="95"/>
        <v>21599.950457411614</v>
      </c>
      <c r="D1259" s="3">
        <f t="shared" ca="1" si="96"/>
        <v>0</v>
      </c>
      <c r="E1259" s="3">
        <f t="shared" ca="1" si="99"/>
        <v>258.6341224519785</v>
      </c>
    </row>
    <row r="1260" spans="1:5" x14ac:dyDescent="0.35">
      <c r="A1260" s="3">
        <f t="shared" si="97"/>
        <v>1248</v>
      </c>
      <c r="B1260" s="3">
        <f t="shared" ca="1" si="98"/>
        <v>-1.1160370585064059</v>
      </c>
      <c r="C1260" s="3">
        <f t="shared" ca="1" si="95"/>
        <v>22093.162336171001</v>
      </c>
      <c r="D1260" s="3">
        <f t="shared" ca="1" si="96"/>
        <v>0</v>
      </c>
      <c r="E1260" s="3">
        <f t="shared" ca="1" si="99"/>
        <v>258.6341224519785</v>
      </c>
    </row>
    <row r="1261" spans="1:5" x14ac:dyDescent="0.35">
      <c r="A1261" s="3">
        <f t="shared" si="97"/>
        <v>1249</v>
      </c>
      <c r="B1261" s="3">
        <f t="shared" ca="1" si="98"/>
        <v>0.3014686942837736</v>
      </c>
      <c r="C1261" s="3">
        <f t="shared" ca="1" si="95"/>
        <v>23067.620564612567</v>
      </c>
      <c r="D1261" s="3">
        <f t="shared" ca="1" si="96"/>
        <v>167.62056461256725</v>
      </c>
      <c r="E1261" s="3">
        <f t="shared" ca="1" si="99"/>
        <v>91.013557839411249</v>
      </c>
    </row>
    <row r="1262" spans="1:5" x14ac:dyDescent="0.35">
      <c r="A1262" s="3">
        <f t="shared" si="97"/>
        <v>1250</v>
      </c>
      <c r="B1262" s="3">
        <f t="shared" ca="1" si="98"/>
        <v>-0.6055292607007009</v>
      </c>
      <c r="C1262" s="3">
        <f t="shared" ca="1" si="95"/>
        <v>22439.272558667188</v>
      </c>
      <c r="D1262" s="3">
        <f t="shared" ca="1" si="96"/>
        <v>0</v>
      </c>
      <c r="E1262" s="3">
        <f t="shared" ca="1" si="99"/>
        <v>258.6341224519785</v>
      </c>
    </row>
    <row r="1263" spans="1:5" x14ac:dyDescent="0.35">
      <c r="A1263" s="3">
        <f t="shared" si="97"/>
        <v>1251</v>
      </c>
      <c r="B1263" s="3">
        <f t="shared" ca="1" si="98"/>
        <v>0.66586900983492148</v>
      </c>
      <c r="C1263" s="3">
        <f t="shared" ca="1" si="95"/>
        <v>23324.996245310405</v>
      </c>
      <c r="D1263" s="3">
        <f t="shared" ca="1" si="96"/>
        <v>424.99624531040536</v>
      </c>
      <c r="E1263" s="3">
        <f t="shared" ca="1" si="99"/>
        <v>-166.36212285842686</v>
      </c>
    </row>
    <row r="1264" spans="1:5" x14ac:dyDescent="0.35">
      <c r="A1264" s="3">
        <f t="shared" si="97"/>
        <v>1252</v>
      </c>
      <c r="B1264" s="3">
        <f t="shared" ca="1" si="98"/>
        <v>-0.10239720456808379</v>
      </c>
      <c r="C1264" s="3">
        <f t="shared" ca="1" si="95"/>
        <v>22785.68703428033</v>
      </c>
      <c r="D1264" s="3">
        <f t="shared" ca="1" si="96"/>
        <v>0</v>
      </c>
      <c r="E1264" s="3">
        <f t="shared" ca="1" si="99"/>
        <v>258.6341224519785</v>
      </c>
    </row>
    <row r="1265" spans="1:5" x14ac:dyDescent="0.35">
      <c r="A1265" s="3">
        <f t="shared" si="97"/>
        <v>1253</v>
      </c>
      <c r="B1265" s="3">
        <f t="shared" ca="1" si="98"/>
        <v>-1.2063267804489342</v>
      </c>
      <c r="C1265" s="3">
        <f t="shared" ca="1" si="95"/>
        <v>22032.506346750259</v>
      </c>
      <c r="D1265" s="3">
        <f t="shared" ca="1" si="96"/>
        <v>0</v>
      </c>
      <c r="E1265" s="3">
        <f t="shared" ca="1" si="99"/>
        <v>258.6341224519785</v>
      </c>
    </row>
    <row r="1266" spans="1:5" x14ac:dyDescent="0.35">
      <c r="A1266" s="3">
        <f t="shared" si="97"/>
        <v>1254</v>
      </c>
      <c r="B1266" s="3">
        <f t="shared" ca="1" si="98"/>
        <v>1.2453411649345805</v>
      </c>
      <c r="C1266" s="3">
        <f t="shared" ca="1" si="95"/>
        <v>23740.204105370045</v>
      </c>
      <c r="D1266" s="3">
        <f t="shared" ca="1" si="96"/>
        <v>840.204105370045</v>
      </c>
      <c r="E1266" s="3">
        <f t="shared" ca="1" si="99"/>
        <v>-581.56998291806644</v>
      </c>
    </row>
    <row r="1267" spans="1:5" x14ac:dyDescent="0.35">
      <c r="A1267" s="3">
        <f t="shared" si="97"/>
        <v>1255</v>
      </c>
      <c r="B1267" s="3">
        <f t="shared" ca="1" si="98"/>
        <v>0.53718116220267242</v>
      </c>
      <c r="C1267" s="3">
        <f t="shared" ca="1" si="95"/>
        <v>23233.777757818953</v>
      </c>
      <c r="D1267" s="3">
        <f t="shared" ca="1" si="96"/>
        <v>333.77775781895252</v>
      </c>
      <c r="E1267" s="3">
        <f t="shared" ca="1" si="99"/>
        <v>-75.143635366974024</v>
      </c>
    </row>
    <row r="1268" spans="1:5" x14ac:dyDescent="0.35">
      <c r="A1268" s="3">
        <f t="shared" si="97"/>
        <v>1256</v>
      </c>
      <c r="B1268" s="3">
        <f t="shared" ca="1" si="98"/>
        <v>-1.2122521460397453</v>
      </c>
      <c r="C1268" s="3">
        <f t="shared" ca="1" si="95"/>
        <v>22028.531556437287</v>
      </c>
      <c r="D1268" s="3">
        <f t="shared" ca="1" si="96"/>
        <v>0</v>
      </c>
      <c r="E1268" s="3">
        <f t="shared" ca="1" si="99"/>
        <v>258.6341224519785</v>
      </c>
    </row>
    <row r="1269" spans="1:5" x14ac:dyDescent="0.35">
      <c r="A1269" s="3">
        <f t="shared" si="97"/>
        <v>1257</v>
      </c>
      <c r="B1269" s="3">
        <f t="shared" ca="1" si="98"/>
        <v>-0.16340054862795106</v>
      </c>
      <c r="C1269" s="3">
        <f t="shared" ca="1" si="95"/>
        <v>22743.401986267305</v>
      </c>
      <c r="D1269" s="3">
        <f t="shared" ca="1" si="96"/>
        <v>0</v>
      </c>
      <c r="E1269" s="3">
        <f t="shared" ca="1" si="99"/>
        <v>258.6341224519785</v>
      </c>
    </row>
    <row r="1270" spans="1:5" x14ac:dyDescent="0.35">
      <c r="A1270" s="3">
        <f t="shared" si="97"/>
        <v>1258</v>
      </c>
      <c r="B1270" s="3">
        <f t="shared" ca="1" si="98"/>
        <v>0.29768613318792081</v>
      </c>
      <c r="C1270" s="3">
        <f t="shared" ca="1" si="95"/>
        <v>23064.96389171034</v>
      </c>
      <c r="D1270" s="3">
        <f t="shared" ca="1" si="96"/>
        <v>164.96389171034025</v>
      </c>
      <c r="E1270" s="3">
        <f t="shared" ca="1" si="99"/>
        <v>93.67023074163825</v>
      </c>
    </row>
    <row r="1271" spans="1:5" x14ac:dyDescent="0.35">
      <c r="A1271" s="3">
        <f t="shared" si="97"/>
        <v>1259</v>
      </c>
      <c r="B1271" s="3">
        <f t="shared" ca="1" si="98"/>
        <v>0.97596990813900253</v>
      </c>
      <c r="C1271" s="3">
        <f t="shared" ca="1" si="95"/>
        <v>23546.280713807457</v>
      </c>
      <c r="D1271" s="3">
        <f t="shared" ca="1" si="96"/>
        <v>646.28071380745678</v>
      </c>
      <c r="E1271" s="3">
        <f t="shared" ca="1" si="99"/>
        <v>-387.64659135547828</v>
      </c>
    </row>
    <row r="1272" spans="1:5" x14ac:dyDescent="0.35">
      <c r="A1272" s="3">
        <f t="shared" si="97"/>
        <v>1260</v>
      </c>
      <c r="B1272" s="3">
        <f t="shared" ca="1" si="98"/>
        <v>-0.71297317264973947</v>
      </c>
      <c r="C1272" s="3">
        <f t="shared" ca="1" si="95"/>
        <v>22365.980872614949</v>
      </c>
      <c r="D1272" s="3">
        <f t="shared" ca="1" si="96"/>
        <v>0</v>
      </c>
      <c r="E1272" s="3">
        <f t="shared" ca="1" si="99"/>
        <v>258.6341224519785</v>
      </c>
    </row>
    <row r="1273" spans="1:5" x14ac:dyDescent="0.35">
      <c r="A1273" s="3">
        <f t="shared" si="97"/>
        <v>1261</v>
      </c>
      <c r="B1273" s="3">
        <f t="shared" ca="1" si="98"/>
        <v>1.0387099030264253</v>
      </c>
      <c r="C1273" s="3">
        <f t="shared" ca="1" si="95"/>
        <v>23591.305954213327</v>
      </c>
      <c r="D1273" s="3">
        <f t="shared" ca="1" si="96"/>
        <v>691.30595421332691</v>
      </c>
      <c r="E1273" s="3">
        <f t="shared" ca="1" si="99"/>
        <v>-432.67183176134841</v>
      </c>
    </row>
    <row r="1274" spans="1:5" x14ac:dyDescent="0.35">
      <c r="A1274" s="3">
        <f t="shared" si="97"/>
        <v>1262</v>
      </c>
      <c r="B1274" s="3">
        <f t="shared" ca="1" si="98"/>
        <v>-1.9097907335211548</v>
      </c>
      <c r="C1274" s="3">
        <f t="shared" ca="1" si="95"/>
        <v>21565.592083552681</v>
      </c>
      <c r="D1274" s="3">
        <f t="shared" ca="1" si="96"/>
        <v>0</v>
      </c>
      <c r="E1274" s="3">
        <f t="shared" ca="1" si="99"/>
        <v>258.6341224519785</v>
      </c>
    </row>
    <row r="1275" spans="1:5" x14ac:dyDescent="0.35">
      <c r="A1275" s="3">
        <f t="shared" si="97"/>
        <v>1263</v>
      </c>
      <c r="B1275" s="3">
        <f t="shared" ca="1" si="98"/>
        <v>-0.67967538952770479</v>
      </c>
      <c r="C1275" s="3">
        <f t="shared" ca="1" si="95"/>
        <v>22388.668955290628</v>
      </c>
      <c r="D1275" s="3">
        <f t="shared" ca="1" si="96"/>
        <v>0</v>
      </c>
      <c r="E1275" s="3">
        <f t="shared" ca="1" si="99"/>
        <v>258.6341224519785</v>
      </c>
    </row>
    <row r="1276" spans="1:5" x14ac:dyDescent="0.35">
      <c r="A1276" s="3">
        <f t="shared" si="97"/>
        <v>1264</v>
      </c>
      <c r="B1276" s="3">
        <f t="shared" ca="1" si="98"/>
        <v>-1.2961907974014468</v>
      </c>
      <c r="C1276" s="3">
        <f t="shared" ca="1" si="95"/>
        <v>21972.301696573359</v>
      </c>
      <c r="D1276" s="3">
        <f t="shared" ca="1" si="96"/>
        <v>0</v>
      </c>
      <c r="E1276" s="3">
        <f t="shared" ca="1" si="99"/>
        <v>258.6341224519785</v>
      </c>
    </row>
    <row r="1277" spans="1:5" x14ac:dyDescent="0.35">
      <c r="A1277" s="3">
        <f t="shared" si="97"/>
        <v>1265</v>
      </c>
      <c r="B1277" s="3">
        <f t="shared" ca="1" si="98"/>
        <v>-1.3306417980241287</v>
      </c>
      <c r="C1277" s="3">
        <f t="shared" ca="1" si="95"/>
        <v>21949.264800063018</v>
      </c>
      <c r="D1277" s="3">
        <f t="shared" ca="1" si="96"/>
        <v>0</v>
      </c>
      <c r="E1277" s="3">
        <f t="shared" ca="1" si="99"/>
        <v>258.6341224519785</v>
      </c>
    </row>
    <row r="1278" spans="1:5" x14ac:dyDescent="0.35">
      <c r="A1278" s="3">
        <f t="shared" si="97"/>
        <v>1266</v>
      </c>
      <c r="B1278" s="3">
        <f t="shared" ca="1" si="98"/>
        <v>0.12627304951516766</v>
      </c>
      <c r="C1278" s="3">
        <f t="shared" ca="1" si="95"/>
        <v>22944.892868203868</v>
      </c>
      <c r="D1278" s="3">
        <f t="shared" ca="1" si="96"/>
        <v>44.892868203867693</v>
      </c>
      <c r="E1278" s="3">
        <f t="shared" ca="1" si="99"/>
        <v>213.74125424811081</v>
      </c>
    </row>
    <row r="1279" spans="1:5" x14ac:dyDescent="0.35">
      <c r="A1279" s="3">
        <f t="shared" si="97"/>
        <v>1267</v>
      </c>
      <c r="B1279" s="3">
        <f t="shared" ca="1" si="98"/>
        <v>0.82719127075840782</v>
      </c>
      <c r="C1279" s="3">
        <f t="shared" ca="1" si="95"/>
        <v>23439.853205186475</v>
      </c>
      <c r="D1279" s="3">
        <f t="shared" ca="1" si="96"/>
        <v>539.85320518647495</v>
      </c>
      <c r="E1279" s="3">
        <f t="shared" ca="1" si="99"/>
        <v>-281.21908273449645</v>
      </c>
    </row>
    <row r="1280" spans="1:5" x14ac:dyDescent="0.35">
      <c r="A1280" s="3">
        <f t="shared" si="97"/>
        <v>1268</v>
      </c>
      <c r="B1280" s="3">
        <f t="shared" ca="1" si="98"/>
        <v>1.5878922150483465</v>
      </c>
      <c r="C1280" s="3">
        <f t="shared" ca="1" si="95"/>
        <v>23989.119061023903</v>
      </c>
      <c r="D1280" s="3">
        <f t="shared" ca="1" si="96"/>
        <v>1089.1190610239028</v>
      </c>
      <c r="E1280" s="3">
        <f t="shared" ca="1" si="99"/>
        <v>-830.4849385719242</v>
      </c>
    </row>
    <row r="1281" spans="1:5" x14ac:dyDescent="0.35">
      <c r="A1281" s="3">
        <f t="shared" si="97"/>
        <v>1269</v>
      </c>
      <c r="B1281" s="3">
        <f t="shared" ca="1" si="98"/>
        <v>-0.15273273028042741</v>
      </c>
      <c r="C1281" s="3">
        <f t="shared" ca="1" si="95"/>
        <v>22750.790820467824</v>
      </c>
      <c r="D1281" s="3">
        <f t="shared" ca="1" si="96"/>
        <v>0</v>
      </c>
      <c r="E1281" s="3">
        <f t="shared" ca="1" si="99"/>
        <v>258.6341224519785</v>
      </c>
    </row>
    <row r="1282" spans="1:5" x14ac:dyDescent="0.35">
      <c r="A1282" s="3">
        <f t="shared" si="97"/>
        <v>1270</v>
      </c>
      <c r="B1282" s="3">
        <f t="shared" ca="1" si="98"/>
        <v>-0.6505523960862899</v>
      </c>
      <c r="C1282" s="3">
        <f t="shared" ca="1" si="95"/>
        <v>22408.53133161438</v>
      </c>
      <c r="D1282" s="3">
        <f t="shared" ca="1" si="96"/>
        <v>0</v>
      </c>
      <c r="E1282" s="3">
        <f t="shared" ca="1" si="99"/>
        <v>258.6341224519785</v>
      </c>
    </row>
    <row r="1283" spans="1:5" x14ac:dyDescent="0.35">
      <c r="A1283" s="3">
        <f t="shared" si="97"/>
        <v>1271</v>
      </c>
      <c r="B1283" s="3">
        <f t="shared" ca="1" si="98"/>
        <v>-1.7181905146106442</v>
      </c>
      <c r="C1283" s="3">
        <f t="shared" ca="1" si="95"/>
        <v>21691.774603616421</v>
      </c>
      <c r="D1283" s="3">
        <f t="shared" ca="1" si="96"/>
        <v>0</v>
      </c>
      <c r="E1283" s="3">
        <f t="shared" ca="1" si="99"/>
        <v>258.6341224519785</v>
      </c>
    </row>
    <row r="1284" spans="1:5" x14ac:dyDescent="0.35">
      <c r="A1284" s="3">
        <f t="shared" si="97"/>
        <v>1272</v>
      </c>
      <c r="B1284" s="3">
        <f t="shared" ca="1" si="98"/>
        <v>0.55137681185468557</v>
      </c>
      <c r="C1284" s="3">
        <f t="shared" ca="1" si="95"/>
        <v>23243.822604506051</v>
      </c>
      <c r="D1284" s="3">
        <f t="shared" ca="1" si="96"/>
        <v>343.82260450605099</v>
      </c>
      <c r="E1284" s="3">
        <f t="shared" ca="1" si="99"/>
        <v>-85.188482054072495</v>
      </c>
    </row>
    <row r="1285" spans="1:5" x14ac:dyDescent="0.35">
      <c r="A1285" s="3">
        <f t="shared" si="97"/>
        <v>1273</v>
      </c>
      <c r="B1285" s="3">
        <f t="shared" ca="1" si="98"/>
        <v>0.15070361628193296</v>
      </c>
      <c r="C1285" s="3">
        <f t="shared" ca="1" si="95"/>
        <v>22961.967661903593</v>
      </c>
      <c r="D1285" s="3">
        <f t="shared" ca="1" si="96"/>
        <v>61.967661903592671</v>
      </c>
      <c r="E1285" s="3">
        <f t="shared" ca="1" si="99"/>
        <v>196.66646054838583</v>
      </c>
    </row>
    <row r="1286" spans="1:5" x14ac:dyDescent="0.35">
      <c r="A1286" s="3">
        <f t="shared" si="97"/>
        <v>1274</v>
      </c>
      <c r="B1286" s="3">
        <f t="shared" ca="1" si="98"/>
        <v>-0.14355322296420039</v>
      </c>
      <c r="C1286" s="3">
        <f t="shared" ca="1" si="95"/>
        <v>22757.150729599627</v>
      </c>
      <c r="D1286" s="3">
        <f t="shared" ca="1" si="96"/>
        <v>0</v>
      </c>
      <c r="E1286" s="3">
        <f t="shared" ca="1" si="99"/>
        <v>258.6341224519785</v>
      </c>
    </row>
    <row r="1287" spans="1:5" x14ac:dyDescent="0.35">
      <c r="A1287" s="3">
        <f t="shared" si="97"/>
        <v>1275</v>
      </c>
      <c r="B1287" s="3">
        <f t="shared" ca="1" si="98"/>
        <v>0.21177410267410859</v>
      </c>
      <c r="C1287" s="3">
        <f t="shared" ca="1" si="95"/>
        <v>23004.706103473625</v>
      </c>
      <c r="D1287" s="3">
        <f t="shared" ca="1" si="96"/>
        <v>104.70610347362526</v>
      </c>
      <c r="E1287" s="3">
        <f t="shared" ca="1" si="99"/>
        <v>153.92801897835324</v>
      </c>
    </row>
    <row r="1288" spans="1:5" x14ac:dyDescent="0.35">
      <c r="A1288" s="3">
        <f t="shared" si="97"/>
        <v>1276</v>
      </c>
      <c r="B1288" s="3">
        <f t="shared" ca="1" si="98"/>
        <v>0.86321771486249554</v>
      </c>
      <c r="C1288" s="3">
        <f t="shared" ca="1" si="95"/>
        <v>23465.580188060376</v>
      </c>
      <c r="D1288" s="3">
        <f t="shared" ca="1" si="96"/>
        <v>565.5801880603758</v>
      </c>
      <c r="E1288" s="3">
        <f t="shared" ca="1" si="99"/>
        <v>-306.9460656083973</v>
      </c>
    </row>
    <row r="1289" spans="1:5" x14ac:dyDescent="0.35">
      <c r="A1289" s="3">
        <f t="shared" si="97"/>
        <v>1277</v>
      </c>
      <c r="B1289" s="3">
        <f t="shared" ca="1" si="98"/>
        <v>2.139257618881361</v>
      </c>
      <c r="C1289" s="3">
        <f t="shared" ca="1" si="95"/>
        <v>24395.261947107003</v>
      </c>
      <c r="D1289" s="3">
        <f t="shared" ca="1" si="96"/>
        <v>1495.2619471070029</v>
      </c>
      <c r="E1289" s="3">
        <f t="shared" ca="1" si="99"/>
        <v>-1236.6278246550244</v>
      </c>
    </row>
    <row r="1290" spans="1:5" x14ac:dyDescent="0.35">
      <c r="A1290" s="3">
        <f t="shared" si="97"/>
        <v>1278</v>
      </c>
      <c r="B1290" s="3">
        <f t="shared" ca="1" si="98"/>
        <v>0.15898494435699745</v>
      </c>
      <c r="C1290" s="3">
        <f t="shared" ca="1" si="95"/>
        <v>22967.758456934327</v>
      </c>
      <c r="D1290" s="3">
        <f t="shared" ca="1" si="96"/>
        <v>67.758456934327114</v>
      </c>
      <c r="E1290" s="3">
        <f t="shared" ca="1" si="99"/>
        <v>190.87566551765138</v>
      </c>
    </row>
    <row r="1291" spans="1:5" x14ac:dyDescent="0.35">
      <c r="A1291" s="3">
        <f t="shared" si="97"/>
        <v>1279</v>
      </c>
      <c r="B1291" s="3">
        <f t="shared" ca="1" si="98"/>
        <v>-0.83617936817003691</v>
      </c>
      <c r="C1291" s="3">
        <f t="shared" ca="1" si="95"/>
        <v>22282.231711658507</v>
      </c>
      <c r="D1291" s="3">
        <f t="shared" ca="1" si="96"/>
        <v>0</v>
      </c>
      <c r="E1291" s="3">
        <f t="shared" ca="1" si="99"/>
        <v>258.6341224519785</v>
      </c>
    </row>
    <row r="1292" spans="1:5" x14ac:dyDescent="0.35">
      <c r="A1292" s="3">
        <f t="shared" si="97"/>
        <v>1280</v>
      </c>
      <c r="B1292" s="3">
        <f t="shared" ca="1" si="98"/>
        <v>0.23259920005362072</v>
      </c>
      <c r="C1292" s="3">
        <f t="shared" ca="1" si="95"/>
        <v>23019.298135591227</v>
      </c>
      <c r="D1292" s="3">
        <f t="shared" ca="1" si="96"/>
        <v>119.29813559122704</v>
      </c>
      <c r="E1292" s="3">
        <f t="shared" ca="1" si="99"/>
        <v>139.33598686075146</v>
      </c>
    </row>
    <row r="1293" spans="1:5" x14ac:dyDescent="0.35">
      <c r="A1293" s="3">
        <f t="shared" si="97"/>
        <v>1281</v>
      </c>
      <c r="B1293" s="3">
        <f t="shared" ca="1" si="98"/>
        <v>1.3250198736663672</v>
      </c>
      <c r="C1293" s="3">
        <f t="shared" ca="1" si="95"/>
        <v>23797.871192911422</v>
      </c>
      <c r="D1293" s="3">
        <f t="shared" ca="1" si="96"/>
        <v>897.87119291142153</v>
      </c>
      <c r="E1293" s="3">
        <f t="shared" ca="1" si="99"/>
        <v>-639.23707045944298</v>
      </c>
    </row>
    <row r="1294" spans="1:5" x14ac:dyDescent="0.35">
      <c r="A1294" s="3">
        <f t="shared" si="97"/>
        <v>1282</v>
      </c>
      <c r="B1294" s="3">
        <f t="shared" ca="1" si="98"/>
        <v>-0.9551810512374429</v>
      </c>
      <c r="C1294" s="3">
        <f t="shared" ref="C1294:C1357" ca="1" si="100">B$1*EXP(B$9*B$5 + $B$10*B1294)</f>
        <v>22201.638299900973</v>
      </c>
      <c r="D1294" s="3">
        <f t="shared" ref="D1294:D1357" ca="1" si="101">MAX(C1294 - B$2, 0)</f>
        <v>0</v>
      </c>
      <c r="E1294" s="3">
        <f t="shared" ca="1" si="99"/>
        <v>258.6341224519785</v>
      </c>
    </row>
    <row r="1295" spans="1:5" x14ac:dyDescent="0.35">
      <c r="A1295" s="3">
        <f t="shared" ref="A1295:A1358" si="102">A1294+1</f>
        <v>1283</v>
      </c>
      <c r="B1295" s="3">
        <f t="shared" ref="B1295:B1358" ca="1" si="103">_xlfn.NORM.S.INV(RAND())</f>
        <v>-0.23541996696974585</v>
      </c>
      <c r="C1295" s="3">
        <f t="shared" ca="1" si="100"/>
        <v>22693.582036942549</v>
      </c>
      <c r="D1295" s="3">
        <f t="shared" ca="1" si="101"/>
        <v>0</v>
      </c>
      <c r="E1295" s="3">
        <f t="shared" ref="E1295:E1358" ca="1" si="104">$D$5014-D1295</f>
        <v>258.6341224519785</v>
      </c>
    </row>
    <row r="1296" spans="1:5" x14ac:dyDescent="0.35">
      <c r="A1296" s="3">
        <f t="shared" si="102"/>
        <v>1284</v>
      </c>
      <c r="B1296" s="3">
        <f t="shared" ca="1" si="103"/>
        <v>1.1364493113272505</v>
      </c>
      <c r="C1296" s="3">
        <f t="shared" ca="1" si="100"/>
        <v>23661.620057202275</v>
      </c>
      <c r="D1296" s="3">
        <f t="shared" ca="1" si="101"/>
        <v>761.62005720227535</v>
      </c>
      <c r="E1296" s="3">
        <f t="shared" ca="1" si="104"/>
        <v>-502.98593475029685</v>
      </c>
    </row>
    <row r="1297" spans="1:5" x14ac:dyDescent="0.35">
      <c r="A1297" s="3">
        <f t="shared" si="102"/>
        <v>1285</v>
      </c>
      <c r="B1297" s="3">
        <f t="shared" ca="1" si="103"/>
        <v>-0.4779577027969607</v>
      </c>
      <c r="C1297" s="3">
        <f t="shared" ca="1" si="100"/>
        <v>22526.606034692857</v>
      </c>
      <c r="D1297" s="3">
        <f t="shared" ca="1" si="101"/>
        <v>0</v>
      </c>
      <c r="E1297" s="3">
        <f t="shared" ca="1" si="104"/>
        <v>258.6341224519785</v>
      </c>
    </row>
    <row r="1298" spans="1:5" x14ac:dyDescent="0.35">
      <c r="A1298" s="3">
        <f t="shared" si="102"/>
        <v>1286</v>
      </c>
      <c r="B1298" s="3">
        <f t="shared" ca="1" si="103"/>
        <v>-0.69787223304875667</v>
      </c>
      <c r="C1298" s="3">
        <f t="shared" ca="1" si="100"/>
        <v>22376.26733672533</v>
      </c>
      <c r="D1298" s="3">
        <f t="shared" ca="1" si="101"/>
        <v>0</v>
      </c>
      <c r="E1298" s="3">
        <f t="shared" ca="1" si="104"/>
        <v>258.6341224519785</v>
      </c>
    </row>
    <row r="1299" spans="1:5" x14ac:dyDescent="0.35">
      <c r="A1299" s="3">
        <f t="shared" si="102"/>
        <v>1287</v>
      </c>
      <c r="B1299" s="3">
        <f t="shared" ca="1" si="103"/>
        <v>1.0295493456591851</v>
      </c>
      <c r="C1299" s="3">
        <f t="shared" ca="1" si="100"/>
        <v>23584.726533475259</v>
      </c>
      <c r="D1299" s="3">
        <f t="shared" ca="1" si="101"/>
        <v>684.7265334752592</v>
      </c>
      <c r="E1299" s="3">
        <f t="shared" ca="1" si="104"/>
        <v>-426.0924110232807</v>
      </c>
    </row>
    <row r="1300" spans="1:5" x14ac:dyDescent="0.35">
      <c r="A1300" s="3">
        <f t="shared" si="102"/>
        <v>1288</v>
      </c>
      <c r="B1300" s="3">
        <f t="shared" ca="1" si="103"/>
        <v>-0.74801008608421216</v>
      </c>
      <c r="C1300" s="3">
        <f t="shared" ca="1" si="100"/>
        <v>22342.132623848702</v>
      </c>
      <c r="D1300" s="3">
        <f t="shared" ca="1" si="101"/>
        <v>0</v>
      </c>
      <c r="E1300" s="3">
        <f t="shared" ca="1" si="104"/>
        <v>258.6341224519785</v>
      </c>
    </row>
    <row r="1301" spans="1:5" x14ac:dyDescent="0.35">
      <c r="A1301" s="3">
        <f t="shared" si="102"/>
        <v>1289</v>
      </c>
      <c r="B1301" s="3">
        <f t="shared" ca="1" si="103"/>
        <v>1.9153158205802598</v>
      </c>
      <c r="C1301" s="3">
        <f t="shared" ca="1" si="100"/>
        <v>24229.480798304648</v>
      </c>
      <c r="D1301" s="3">
        <f t="shared" ca="1" si="101"/>
        <v>1329.4807983046485</v>
      </c>
      <c r="E1301" s="3">
        <f t="shared" ca="1" si="104"/>
        <v>-1070.8466758526699</v>
      </c>
    </row>
    <row r="1302" spans="1:5" x14ac:dyDescent="0.35">
      <c r="A1302" s="3">
        <f t="shared" si="102"/>
        <v>1290</v>
      </c>
      <c r="B1302" s="3">
        <f t="shared" ca="1" si="103"/>
        <v>0.9608211675120798</v>
      </c>
      <c r="C1302" s="3">
        <f t="shared" ca="1" si="100"/>
        <v>23535.422133850894</v>
      </c>
      <c r="D1302" s="3">
        <f t="shared" ca="1" si="101"/>
        <v>635.42213385089417</v>
      </c>
      <c r="E1302" s="3">
        <f t="shared" ca="1" si="104"/>
        <v>-376.78801139891567</v>
      </c>
    </row>
    <row r="1303" spans="1:5" x14ac:dyDescent="0.35">
      <c r="A1303" s="3">
        <f t="shared" si="102"/>
        <v>1291</v>
      </c>
      <c r="B1303" s="3">
        <f t="shared" ca="1" si="103"/>
        <v>-0.76247383812973835</v>
      </c>
      <c r="C1303" s="3">
        <f t="shared" ca="1" si="100"/>
        <v>22332.295133737694</v>
      </c>
      <c r="D1303" s="3">
        <f t="shared" ca="1" si="101"/>
        <v>0</v>
      </c>
      <c r="E1303" s="3">
        <f t="shared" ca="1" si="104"/>
        <v>258.6341224519785</v>
      </c>
    </row>
    <row r="1304" spans="1:5" x14ac:dyDescent="0.35">
      <c r="A1304" s="3">
        <f t="shared" si="102"/>
        <v>1292</v>
      </c>
      <c r="B1304" s="3">
        <f t="shared" ca="1" si="103"/>
        <v>0.92987930692061993</v>
      </c>
      <c r="C1304" s="3">
        <f t="shared" ca="1" si="100"/>
        <v>23513.258641560842</v>
      </c>
      <c r="D1304" s="3">
        <f t="shared" ca="1" si="101"/>
        <v>613.25864156084208</v>
      </c>
      <c r="E1304" s="3">
        <f t="shared" ca="1" si="104"/>
        <v>-354.62451910886358</v>
      </c>
    </row>
    <row r="1305" spans="1:5" x14ac:dyDescent="0.35">
      <c r="A1305" s="3">
        <f t="shared" si="102"/>
        <v>1293</v>
      </c>
      <c r="B1305" s="3">
        <f t="shared" ca="1" si="103"/>
        <v>0.78778941025398819</v>
      </c>
      <c r="C1305" s="3">
        <f t="shared" ca="1" si="100"/>
        <v>23411.748083802024</v>
      </c>
      <c r="D1305" s="3">
        <f t="shared" ca="1" si="101"/>
        <v>511.74808380202376</v>
      </c>
      <c r="E1305" s="3">
        <f t="shared" ca="1" si="104"/>
        <v>-253.11396135004526</v>
      </c>
    </row>
    <row r="1306" spans="1:5" x14ac:dyDescent="0.35">
      <c r="A1306" s="3">
        <f t="shared" si="102"/>
        <v>1294</v>
      </c>
      <c r="B1306" s="3">
        <f t="shared" ca="1" si="103"/>
        <v>0.57425322626438124</v>
      </c>
      <c r="C1306" s="3">
        <f t="shared" ca="1" si="100"/>
        <v>23260.019102401118</v>
      </c>
      <c r="D1306" s="3">
        <f t="shared" ca="1" si="101"/>
        <v>360.01910240111829</v>
      </c>
      <c r="E1306" s="3">
        <f t="shared" ca="1" si="104"/>
        <v>-101.38497994913979</v>
      </c>
    </row>
    <row r="1307" spans="1:5" x14ac:dyDescent="0.35">
      <c r="A1307" s="3">
        <f t="shared" si="102"/>
        <v>1295</v>
      </c>
      <c r="B1307" s="3">
        <f t="shared" ca="1" si="103"/>
        <v>-0.24879455987727273</v>
      </c>
      <c r="C1307" s="3">
        <f t="shared" ca="1" si="100"/>
        <v>22684.342088666483</v>
      </c>
      <c r="D1307" s="3">
        <f t="shared" ca="1" si="101"/>
        <v>0</v>
      </c>
      <c r="E1307" s="3">
        <f t="shared" ca="1" si="104"/>
        <v>258.6341224519785</v>
      </c>
    </row>
    <row r="1308" spans="1:5" x14ac:dyDescent="0.35">
      <c r="A1308" s="3">
        <f t="shared" si="102"/>
        <v>1296</v>
      </c>
      <c r="B1308" s="3">
        <f t="shared" ca="1" si="103"/>
        <v>-1.0255859247043932</v>
      </c>
      <c r="C1308" s="3">
        <f t="shared" ca="1" si="100"/>
        <v>22154.094196567072</v>
      </c>
      <c r="D1308" s="3">
        <f t="shared" ca="1" si="101"/>
        <v>0</v>
      </c>
      <c r="E1308" s="3">
        <f t="shared" ca="1" si="104"/>
        <v>258.6341224519785</v>
      </c>
    </row>
    <row r="1309" spans="1:5" x14ac:dyDescent="0.35">
      <c r="A1309" s="3">
        <f t="shared" si="102"/>
        <v>1297</v>
      </c>
      <c r="B1309" s="3">
        <f t="shared" ca="1" si="103"/>
        <v>-1.5752465752266778</v>
      </c>
      <c r="C1309" s="3">
        <f t="shared" ca="1" si="100"/>
        <v>21786.39410474732</v>
      </c>
      <c r="D1309" s="3">
        <f t="shared" ca="1" si="101"/>
        <v>0</v>
      </c>
      <c r="E1309" s="3">
        <f t="shared" ca="1" si="104"/>
        <v>258.6341224519785</v>
      </c>
    </row>
    <row r="1310" spans="1:5" x14ac:dyDescent="0.35">
      <c r="A1310" s="3">
        <f t="shared" si="102"/>
        <v>1298</v>
      </c>
      <c r="B1310" s="3">
        <f t="shared" ca="1" si="103"/>
        <v>-0.47465774875944061</v>
      </c>
      <c r="C1310" s="3">
        <f t="shared" ca="1" si="100"/>
        <v>22528.869635391136</v>
      </c>
      <c r="D1310" s="3">
        <f t="shared" ca="1" si="101"/>
        <v>0</v>
      </c>
      <c r="E1310" s="3">
        <f t="shared" ca="1" si="104"/>
        <v>258.6341224519785</v>
      </c>
    </row>
    <row r="1311" spans="1:5" x14ac:dyDescent="0.35">
      <c r="A1311" s="3">
        <f t="shared" si="102"/>
        <v>1299</v>
      </c>
      <c r="B1311" s="3">
        <f t="shared" ca="1" si="103"/>
        <v>-0.70839167968043759</v>
      </c>
      <c r="C1311" s="3">
        <f t="shared" ca="1" si="100"/>
        <v>22369.101196041636</v>
      </c>
      <c r="D1311" s="3">
        <f t="shared" ca="1" si="101"/>
        <v>0</v>
      </c>
      <c r="E1311" s="3">
        <f t="shared" ca="1" si="104"/>
        <v>258.6341224519785</v>
      </c>
    </row>
    <row r="1312" spans="1:5" x14ac:dyDescent="0.35">
      <c r="A1312" s="3">
        <f t="shared" si="102"/>
        <v>1300</v>
      </c>
      <c r="B1312" s="3">
        <f t="shared" ca="1" si="103"/>
        <v>-1.163550881466699</v>
      </c>
      <c r="C1312" s="3">
        <f t="shared" ca="1" si="100"/>
        <v>22061.222102906555</v>
      </c>
      <c r="D1312" s="3">
        <f t="shared" ca="1" si="101"/>
        <v>0</v>
      </c>
      <c r="E1312" s="3">
        <f t="shared" ca="1" si="104"/>
        <v>258.6341224519785</v>
      </c>
    </row>
    <row r="1313" spans="1:5" x14ac:dyDescent="0.35">
      <c r="A1313" s="3">
        <f t="shared" si="102"/>
        <v>1301</v>
      </c>
      <c r="B1313" s="3">
        <f t="shared" ca="1" si="103"/>
        <v>0.50924166652036529</v>
      </c>
      <c r="C1313" s="3">
        <f t="shared" ca="1" si="100"/>
        <v>23214.020438562358</v>
      </c>
      <c r="D1313" s="3">
        <f t="shared" ca="1" si="101"/>
        <v>314.02043856235832</v>
      </c>
      <c r="E1313" s="3">
        <f t="shared" ca="1" si="104"/>
        <v>-55.386316110379823</v>
      </c>
    </row>
    <row r="1314" spans="1:5" x14ac:dyDescent="0.35">
      <c r="A1314" s="3">
        <f t="shared" si="102"/>
        <v>1302</v>
      </c>
      <c r="B1314" s="3">
        <f t="shared" ca="1" si="103"/>
        <v>-9.9587926105736121E-2</v>
      </c>
      <c r="C1314" s="3">
        <f t="shared" ca="1" si="100"/>
        <v>22787.63620481555</v>
      </c>
      <c r="D1314" s="3">
        <f t="shared" ca="1" si="101"/>
        <v>0</v>
      </c>
      <c r="E1314" s="3">
        <f t="shared" ca="1" si="104"/>
        <v>258.6341224519785</v>
      </c>
    </row>
    <row r="1315" spans="1:5" x14ac:dyDescent="0.35">
      <c r="A1315" s="3">
        <f t="shared" si="102"/>
        <v>1303</v>
      </c>
      <c r="B1315" s="3">
        <f t="shared" ca="1" si="103"/>
        <v>1.4070612481211654E-3</v>
      </c>
      <c r="C1315" s="3">
        <f t="shared" ca="1" si="100"/>
        <v>22857.820733112865</v>
      </c>
      <c r="D1315" s="3">
        <f t="shared" ca="1" si="101"/>
        <v>0</v>
      </c>
      <c r="E1315" s="3">
        <f t="shared" ca="1" si="104"/>
        <v>258.6341224519785</v>
      </c>
    </row>
    <row r="1316" spans="1:5" x14ac:dyDescent="0.35">
      <c r="A1316" s="3">
        <f t="shared" si="102"/>
        <v>1304</v>
      </c>
      <c r="B1316" s="3">
        <f t="shared" ca="1" si="103"/>
        <v>0.86016389711887076</v>
      </c>
      <c r="C1316" s="3">
        <f t="shared" ca="1" si="100"/>
        <v>23463.398319599772</v>
      </c>
      <c r="D1316" s="3">
        <f t="shared" ca="1" si="101"/>
        <v>563.39831959977164</v>
      </c>
      <c r="E1316" s="3">
        <f t="shared" ca="1" si="104"/>
        <v>-304.76419714779314</v>
      </c>
    </row>
    <row r="1317" spans="1:5" x14ac:dyDescent="0.35">
      <c r="A1317" s="3">
        <f t="shared" si="102"/>
        <v>1305</v>
      </c>
      <c r="B1317" s="3">
        <f t="shared" ca="1" si="103"/>
        <v>0.28050358422740251</v>
      </c>
      <c r="C1317" s="3">
        <f t="shared" ca="1" si="100"/>
        <v>23052.8996200111</v>
      </c>
      <c r="D1317" s="3">
        <f t="shared" ca="1" si="101"/>
        <v>152.89962001109961</v>
      </c>
      <c r="E1317" s="3">
        <f t="shared" ca="1" si="104"/>
        <v>105.73450244087888</v>
      </c>
    </row>
    <row r="1318" spans="1:5" x14ac:dyDescent="0.35">
      <c r="A1318" s="3">
        <f t="shared" si="102"/>
        <v>1306</v>
      </c>
      <c r="B1318" s="3">
        <f t="shared" ca="1" si="103"/>
        <v>0.58479337805070752</v>
      </c>
      <c r="C1318" s="3">
        <f t="shared" ca="1" si="100"/>
        <v>23267.485325621452</v>
      </c>
      <c r="D1318" s="3">
        <f t="shared" ca="1" si="101"/>
        <v>367.48532562145192</v>
      </c>
      <c r="E1318" s="3">
        <f t="shared" ca="1" si="104"/>
        <v>-108.85120316947342</v>
      </c>
    </row>
    <row r="1319" spans="1:5" x14ac:dyDescent="0.35">
      <c r="A1319" s="3">
        <f t="shared" si="102"/>
        <v>1307</v>
      </c>
      <c r="B1319" s="3">
        <f t="shared" ca="1" si="103"/>
        <v>-1.8194090384481933</v>
      </c>
      <c r="C1319" s="3">
        <f t="shared" ca="1" si="100"/>
        <v>21625.023208178492</v>
      </c>
      <c r="D1319" s="3">
        <f t="shared" ca="1" si="101"/>
        <v>0</v>
      </c>
      <c r="E1319" s="3">
        <f t="shared" ca="1" si="104"/>
        <v>258.6341224519785</v>
      </c>
    </row>
    <row r="1320" spans="1:5" x14ac:dyDescent="0.35">
      <c r="A1320" s="3">
        <f t="shared" si="102"/>
        <v>1308</v>
      </c>
      <c r="B1320" s="3">
        <f t="shared" ca="1" si="103"/>
        <v>-2.4777460599875796</v>
      </c>
      <c r="C1320" s="3">
        <f t="shared" ca="1" si="100"/>
        <v>21195.849019646623</v>
      </c>
      <c r="D1320" s="3">
        <f t="shared" ca="1" si="101"/>
        <v>0</v>
      </c>
      <c r="E1320" s="3">
        <f t="shared" ca="1" si="104"/>
        <v>258.6341224519785</v>
      </c>
    </row>
    <row r="1321" spans="1:5" x14ac:dyDescent="0.35">
      <c r="A1321" s="3">
        <f t="shared" si="102"/>
        <v>1309</v>
      </c>
      <c r="B1321" s="3">
        <f t="shared" ca="1" si="103"/>
        <v>-1.8370571504032276</v>
      </c>
      <c r="C1321" s="3">
        <f t="shared" ca="1" si="100"/>
        <v>21613.405713168137</v>
      </c>
      <c r="D1321" s="3">
        <f t="shared" ca="1" si="101"/>
        <v>0</v>
      </c>
      <c r="E1321" s="3">
        <f t="shared" ca="1" si="104"/>
        <v>258.6341224519785</v>
      </c>
    </row>
    <row r="1322" spans="1:5" x14ac:dyDescent="0.35">
      <c r="A1322" s="3">
        <f t="shared" si="102"/>
        <v>1310</v>
      </c>
      <c r="B1322" s="3">
        <f t="shared" ca="1" si="103"/>
        <v>-1.7173126721825187</v>
      </c>
      <c r="C1322" s="3">
        <f t="shared" ca="1" si="100"/>
        <v>21692.354421758533</v>
      </c>
      <c r="D1322" s="3">
        <f t="shared" ca="1" si="101"/>
        <v>0</v>
      </c>
      <c r="E1322" s="3">
        <f t="shared" ca="1" si="104"/>
        <v>258.6341224519785</v>
      </c>
    </row>
    <row r="1323" spans="1:5" x14ac:dyDescent="0.35">
      <c r="A1323" s="3">
        <f t="shared" si="102"/>
        <v>1311</v>
      </c>
      <c r="B1323" s="3">
        <f t="shared" ca="1" si="103"/>
        <v>-0.54321987607130617</v>
      </c>
      <c r="C1323" s="3">
        <f t="shared" ca="1" si="100"/>
        <v>22481.886198599426</v>
      </c>
      <c r="D1323" s="3">
        <f t="shared" ca="1" si="101"/>
        <v>0</v>
      </c>
      <c r="E1323" s="3">
        <f t="shared" ca="1" si="104"/>
        <v>258.6341224519785</v>
      </c>
    </row>
    <row r="1324" spans="1:5" x14ac:dyDescent="0.35">
      <c r="A1324" s="3">
        <f t="shared" si="102"/>
        <v>1312</v>
      </c>
      <c r="B1324" s="3">
        <f t="shared" ca="1" si="103"/>
        <v>-0.21947966772876323</v>
      </c>
      <c r="C1324" s="3">
        <f t="shared" ca="1" si="100"/>
        <v>22704.59944075525</v>
      </c>
      <c r="D1324" s="3">
        <f t="shared" ca="1" si="101"/>
        <v>0</v>
      </c>
      <c r="E1324" s="3">
        <f t="shared" ca="1" si="104"/>
        <v>258.6341224519785</v>
      </c>
    </row>
    <row r="1325" spans="1:5" x14ac:dyDescent="0.35">
      <c r="A1325" s="3">
        <f t="shared" si="102"/>
        <v>1313</v>
      </c>
      <c r="B1325" s="3">
        <f t="shared" ca="1" si="103"/>
        <v>0.85276550190625089</v>
      </c>
      <c r="C1325" s="3">
        <f t="shared" ca="1" si="100"/>
        <v>23458.113211571137</v>
      </c>
      <c r="D1325" s="3">
        <f t="shared" ca="1" si="101"/>
        <v>558.11321157113707</v>
      </c>
      <c r="E1325" s="3">
        <f t="shared" ca="1" si="104"/>
        <v>-299.47908911915857</v>
      </c>
    </row>
    <row r="1326" spans="1:5" x14ac:dyDescent="0.35">
      <c r="A1326" s="3">
        <f t="shared" si="102"/>
        <v>1314</v>
      </c>
      <c r="B1326" s="3">
        <f t="shared" ca="1" si="103"/>
        <v>0.26435216853761917</v>
      </c>
      <c r="C1326" s="3">
        <f t="shared" ca="1" si="100"/>
        <v>23041.565084918806</v>
      </c>
      <c r="D1326" s="3">
        <f t="shared" ca="1" si="101"/>
        <v>141.56508491880595</v>
      </c>
      <c r="E1326" s="3">
        <f t="shared" ca="1" si="104"/>
        <v>117.06903753317255</v>
      </c>
    </row>
    <row r="1327" spans="1:5" x14ac:dyDescent="0.35">
      <c r="A1327" s="3">
        <f t="shared" si="102"/>
        <v>1315</v>
      </c>
      <c r="B1327" s="3">
        <f t="shared" ca="1" si="103"/>
        <v>0.93491869706640929</v>
      </c>
      <c r="C1327" s="3">
        <f t="shared" ca="1" si="100"/>
        <v>23516.866906922249</v>
      </c>
      <c r="D1327" s="3">
        <f t="shared" ca="1" si="101"/>
        <v>616.86690692224875</v>
      </c>
      <c r="E1327" s="3">
        <f t="shared" ca="1" si="104"/>
        <v>-358.23278447027025</v>
      </c>
    </row>
    <row r="1328" spans="1:5" x14ac:dyDescent="0.35">
      <c r="A1328" s="3">
        <f t="shared" si="102"/>
        <v>1316</v>
      </c>
      <c r="B1328" s="3">
        <f t="shared" ca="1" si="103"/>
        <v>-1.3317123651751941</v>
      </c>
      <c r="C1328" s="3">
        <f t="shared" ca="1" si="100"/>
        <v>21948.549314033586</v>
      </c>
      <c r="D1328" s="3">
        <f t="shared" ca="1" si="101"/>
        <v>0</v>
      </c>
      <c r="E1328" s="3">
        <f t="shared" ca="1" si="104"/>
        <v>258.6341224519785</v>
      </c>
    </row>
    <row r="1329" spans="1:5" x14ac:dyDescent="0.35">
      <c r="A1329" s="3">
        <f t="shared" si="102"/>
        <v>1317</v>
      </c>
      <c r="B1329" s="3">
        <f t="shared" ca="1" si="103"/>
        <v>-0.20557657185188433</v>
      </c>
      <c r="C1329" s="3">
        <f t="shared" ca="1" si="100"/>
        <v>22714.213164469704</v>
      </c>
      <c r="D1329" s="3">
        <f t="shared" ca="1" si="101"/>
        <v>0</v>
      </c>
      <c r="E1329" s="3">
        <f t="shared" ca="1" si="104"/>
        <v>258.6341224519785</v>
      </c>
    </row>
    <row r="1330" spans="1:5" x14ac:dyDescent="0.35">
      <c r="A1330" s="3">
        <f t="shared" si="102"/>
        <v>1318</v>
      </c>
      <c r="B1330" s="3">
        <f t="shared" ca="1" si="103"/>
        <v>-2.2720201356770771</v>
      </c>
      <c r="C1330" s="3">
        <f t="shared" ca="1" si="100"/>
        <v>21329.040099979225</v>
      </c>
      <c r="D1330" s="3">
        <f t="shared" ca="1" si="101"/>
        <v>0</v>
      </c>
      <c r="E1330" s="3">
        <f t="shared" ca="1" si="104"/>
        <v>258.6341224519785</v>
      </c>
    </row>
    <row r="1331" spans="1:5" x14ac:dyDescent="0.35">
      <c r="A1331" s="3">
        <f t="shared" si="102"/>
        <v>1319</v>
      </c>
      <c r="B1331" s="3">
        <f t="shared" ca="1" si="103"/>
        <v>0.5477690258185266</v>
      </c>
      <c r="C1331" s="3">
        <f t="shared" ca="1" si="100"/>
        <v>23241.269322312197</v>
      </c>
      <c r="D1331" s="3">
        <f t="shared" ca="1" si="101"/>
        <v>341.26932231219689</v>
      </c>
      <c r="E1331" s="3">
        <f t="shared" ca="1" si="104"/>
        <v>-82.635199860218393</v>
      </c>
    </row>
    <row r="1332" spans="1:5" x14ac:dyDescent="0.35">
      <c r="A1332" s="3">
        <f t="shared" si="102"/>
        <v>1320</v>
      </c>
      <c r="B1332" s="3">
        <f t="shared" ca="1" si="103"/>
        <v>-0.58455442611613528</v>
      </c>
      <c r="C1332" s="3">
        <f t="shared" ca="1" si="100"/>
        <v>22453.608306566617</v>
      </c>
      <c r="D1332" s="3">
        <f t="shared" ca="1" si="101"/>
        <v>0</v>
      </c>
      <c r="E1332" s="3">
        <f t="shared" ca="1" si="104"/>
        <v>258.6341224519785</v>
      </c>
    </row>
    <row r="1333" spans="1:5" x14ac:dyDescent="0.35">
      <c r="A1333" s="3">
        <f t="shared" si="102"/>
        <v>1321</v>
      </c>
      <c r="B1333" s="3">
        <f t="shared" ca="1" si="103"/>
        <v>-0.39628569764228339</v>
      </c>
      <c r="C1333" s="3">
        <f t="shared" ca="1" si="100"/>
        <v>22582.695777578698</v>
      </c>
      <c r="D1333" s="3">
        <f t="shared" ca="1" si="101"/>
        <v>0</v>
      </c>
      <c r="E1333" s="3">
        <f t="shared" ca="1" si="104"/>
        <v>258.6341224519785</v>
      </c>
    </row>
    <row r="1334" spans="1:5" x14ac:dyDescent="0.35">
      <c r="A1334" s="3">
        <f t="shared" si="102"/>
        <v>1322</v>
      </c>
      <c r="B1334" s="3">
        <f t="shared" ca="1" si="103"/>
        <v>0.73867688495163641</v>
      </c>
      <c r="C1334" s="3">
        <f t="shared" ca="1" si="100"/>
        <v>23376.763576280908</v>
      </c>
      <c r="D1334" s="3">
        <f t="shared" ca="1" si="101"/>
        <v>476.76357628090773</v>
      </c>
      <c r="E1334" s="3">
        <f t="shared" ca="1" si="104"/>
        <v>-218.12945382892923</v>
      </c>
    </row>
    <row r="1335" spans="1:5" x14ac:dyDescent="0.35">
      <c r="A1335" s="3">
        <f t="shared" si="102"/>
        <v>1323</v>
      </c>
      <c r="B1335" s="3">
        <f t="shared" ca="1" si="103"/>
        <v>1.6065539155590847</v>
      </c>
      <c r="C1335" s="3">
        <f t="shared" ca="1" si="100"/>
        <v>24002.754315774528</v>
      </c>
      <c r="D1335" s="3">
        <f t="shared" ca="1" si="101"/>
        <v>1102.7543157745276</v>
      </c>
      <c r="E1335" s="3">
        <f t="shared" ca="1" si="104"/>
        <v>-844.12019332254908</v>
      </c>
    </row>
    <row r="1336" spans="1:5" x14ac:dyDescent="0.35">
      <c r="A1336" s="3">
        <f t="shared" si="102"/>
        <v>1324</v>
      </c>
      <c r="B1336" s="3">
        <f t="shared" ca="1" si="103"/>
        <v>-1.4828332053933626</v>
      </c>
      <c r="C1336" s="3">
        <f t="shared" ca="1" si="100"/>
        <v>21847.785242521972</v>
      </c>
      <c r="D1336" s="3">
        <f t="shared" ca="1" si="101"/>
        <v>0</v>
      </c>
      <c r="E1336" s="3">
        <f t="shared" ca="1" si="104"/>
        <v>258.6341224519785</v>
      </c>
    </row>
    <row r="1337" spans="1:5" x14ac:dyDescent="0.35">
      <c r="A1337" s="3">
        <f t="shared" si="102"/>
        <v>1325</v>
      </c>
      <c r="B1337" s="3">
        <f t="shared" ca="1" si="103"/>
        <v>2.3684980439887977</v>
      </c>
      <c r="C1337" s="3">
        <f t="shared" ca="1" si="100"/>
        <v>24566.140532810896</v>
      </c>
      <c r="D1337" s="3">
        <f t="shared" ca="1" si="101"/>
        <v>1666.1405328108958</v>
      </c>
      <c r="E1337" s="3">
        <f t="shared" ca="1" si="104"/>
        <v>-1407.5064103589173</v>
      </c>
    </row>
    <row r="1338" spans="1:5" x14ac:dyDescent="0.35">
      <c r="A1338" s="3">
        <f t="shared" si="102"/>
        <v>1326</v>
      </c>
      <c r="B1338" s="3">
        <f t="shared" ca="1" si="103"/>
        <v>-9.2014362511751886E-3</v>
      </c>
      <c r="C1338" s="3">
        <f t="shared" ca="1" si="100"/>
        <v>22850.438412457788</v>
      </c>
      <c r="D1338" s="3">
        <f t="shared" ca="1" si="101"/>
        <v>0</v>
      </c>
      <c r="E1338" s="3">
        <f t="shared" ca="1" si="104"/>
        <v>258.6341224519785</v>
      </c>
    </row>
    <row r="1339" spans="1:5" x14ac:dyDescent="0.35">
      <c r="A1339" s="3">
        <f t="shared" si="102"/>
        <v>1327</v>
      </c>
      <c r="B1339" s="3">
        <f t="shared" ca="1" si="103"/>
        <v>3.5667841622148061E-2</v>
      </c>
      <c r="C1339" s="3">
        <f t="shared" ca="1" si="100"/>
        <v>22881.678674550996</v>
      </c>
      <c r="D1339" s="3">
        <f t="shared" ca="1" si="101"/>
        <v>0</v>
      </c>
      <c r="E1339" s="3">
        <f t="shared" ca="1" si="104"/>
        <v>258.6341224519785</v>
      </c>
    </row>
    <row r="1340" spans="1:5" x14ac:dyDescent="0.35">
      <c r="A1340" s="3">
        <f t="shared" si="102"/>
        <v>1328</v>
      </c>
      <c r="B1340" s="3">
        <f t="shared" ca="1" si="103"/>
        <v>-0.24027843068795401</v>
      </c>
      <c r="C1340" s="3">
        <f t="shared" ca="1" si="100"/>
        <v>22690.225091852248</v>
      </c>
      <c r="D1340" s="3">
        <f t="shared" ca="1" si="101"/>
        <v>0</v>
      </c>
      <c r="E1340" s="3">
        <f t="shared" ca="1" si="104"/>
        <v>258.6341224519785</v>
      </c>
    </row>
    <row r="1341" spans="1:5" x14ac:dyDescent="0.35">
      <c r="A1341" s="3">
        <f t="shared" si="102"/>
        <v>1329</v>
      </c>
      <c r="B1341" s="3">
        <f t="shared" ca="1" si="103"/>
        <v>-0.21562480687424712</v>
      </c>
      <c r="C1341" s="3">
        <f t="shared" ca="1" si="100"/>
        <v>22707.264595218225</v>
      </c>
      <c r="D1341" s="3">
        <f t="shared" ca="1" si="101"/>
        <v>0</v>
      </c>
      <c r="E1341" s="3">
        <f t="shared" ca="1" si="104"/>
        <v>258.6341224519785</v>
      </c>
    </row>
    <row r="1342" spans="1:5" x14ac:dyDescent="0.35">
      <c r="A1342" s="3">
        <f t="shared" si="102"/>
        <v>1330</v>
      </c>
      <c r="B1342" s="3">
        <f t="shared" ca="1" si="103"/>
        <v>-0.53403024489498896</v>
      </c>
      <c r="C1342" s="3">
        <f t="shared" ca="1" si="100"/>
        <v>22488.177868581464</v>
      </c>
      <c r="D1342" s="3">
        <f t="shared" ca="1" si="101"/>
        <v>0</v>
      </c>
      <c r="E1342" s="3">
        <f t="shared" ca="1" si="104"/>
        <v>258.6341224519785</v>
      </c>
    </row>
    <row r="1343" spans="1:5" x14ac:dyDescent="0.35">
      <c r="A1343" s="3">
        <f t="shared" si="102"/>
        <v>1331</v>
      </c>
      <c r="B1343" s="3">
        <f t="shared" ca="1" si="103"/>
        <v>-1.0530887918788923</v>
      </c>
      <c r="C1343" s="3">
        <f t="shared" ca="1" si="100"/>
        <v>22135.549297240726</v>
      </c>
      <c r="D1343" s="3">
        <f t="shared" ca="1" si="101"/>
        <v>0</v>
      </c>
      <c r="E1343" s="3">
        <f t="shared" ca="1" si="104"/>
        <v>258.6341224519785</v>
      </c>
    </row>
    <row r="1344" spans="1:5" x14ac:dyDescent="0.35">
      <c r="A1344" s="3">
        <f t="shared" si="102"/>
        <v>1332</v>
      </c>
      <c r="B1344" s="3">
        <f t="shared" ca="1" si="103"/>
        <v>-2.168492821427884</v>
      </c>
      <c r="C1344" s="3">
        <f t="shared" ca="1" si="100"/>
        <v>21396.381989708389</v>
      </c>
      <c r="D1344" s="3">
        <f t="shared" ca="1" si="101"/>
        <v>0</v>
      </c>
      <c r="E1344" s="3">
        <f t="shared" ca="1" si="104"/>
        <v>258.6341224519785</v>
      </c>
    </row>
    <row r="1345" spans="1:5" x14ac:dyDescent="0.35">
      <c r="A1345" s="3">
        <f t="shared" si="102"/>
        <v>1333</v>
      </c>
      <c r="B1345" s="3">
        <f t="shared" ca="1" si="103"/>
        <v>-0.49080662543742321</v>
      </c>
      <c r="C1345" s="3">
        <f t="shared" ca="1" si="100"/>
        <v>22517.794493621015</v>
      </c>
      <c r="D1345" s="3">
        <f t="shared" ca="1" si="101"/>
        <v>0</v>
      </c>
      <c r="E1345" s="3">
        <f t="shared" ca="1" si="104"/>
        <v>258.6341224519785</v>
      </c>
    </row>
    <row r="1346" spans="1:5" x14ac:dyDescent="0.35">
      <c r="A1346" s="3">
        <f t="shared" si="102"/>
        <v>1334</v>
      </c>
      <c r="B1346" s="3">
        <f t="shared" ca="1" si="103"/>
        <v>-1.905153791972497</v>
      </c>
      <c r="C1346" s="3">
        <f t="shared" ca="1" si="100"/>
        <v>21568.637158683006</v>
      </c>
      <c r="D1346" s="3">
        <f t="shared" ca="1" si="101"/>
        <v>0</v>
      </c>
      <c r="E1346" s="3">
        <f t="shared" ca="1" si="104"/>
        <v>258.6341224519785</v>
      </c>
    </row>
    <row r="1347" spans="1:5" x14ac:dyDescent="0.35">
      <c r="A1347" s="3">
        <f t="shared" si="102"/>
        <v>1335</v>
      </c>
      <c r="B1347" s="3">
        <f t="shared" ca="1" si="103"/>
        <v>-2.822416507168771E-2</v>
      </c>
      <c r="C1347" s="3">
        <f t="shared" ca="1" si="100"/>
        <v>22837.206703855434</v>
      </c>
      <c r="D1347" s="3">
        <f t="shared" ca="1" si="101"/>
        <v>0</v>
      </c>
      <c r="E1347" s="3">
        <f t="shared" ca="1" si="104"/>
        <v>258.6341224519785</v>
      </c>
    </row>
    <row r="1348" spans="1:5" x14ac:dyDescent="0.35">
      <c r="A1348" s="3">
        <f t="shared" si="102"/>
        <v>1336</v>
      </c>
      <c r="B1348" s="3">
        <f t="shared" ca="1" si="103"/>
        <v>1.9090959371761684</v>
      </c>
      <c r="C1348" s="3">
        <f t="shared" ca="1" si="100"/>
        <v>24224.892416256211</v>
      </c>
      <c r="D1348" s="3">
        <f t="shared" ca="1" si="101"/>
        <v>1324.8924162562107</v>
      </c>
      <c r="E1348" s="3">
        <f t="shared" ca="1" si="104"/>
        <v>-1066.2582938042322</v>
      </c>
    </row>
    <row r="1349" spans="1:5" x14ac:dyDescent="0.35">
      <c r="A1349" s="3">
        <f t="shared" si="102"/>
        <v>1337</v>
      </c>
      <c r="B1349" s="3">
        <f t="shared" ca="1" si="103"/>
        <v>-0.24311816340611875</v>
      </c>
      <c r="C1349" s="3">
        <f t="shared" ca="1" si="100"/>
        <v>22688.263214568276</v>
      </c>
      <c r="D1349" s="3">
        <f t="shared" ca="1" si="101"/>
        <v>0</v>
      </c>
      <c r="E1349" s="3">
        <f t="shared" ca="1" si="104"/>
        <v>258.6341224519785</v>
      </c>
    </row>
    <row r="1350" spans="1:5" x14ac:dyDescent="0.35">
      <c r="A1350" s="3">
        <f t="shared" si="102"/>
        <v>1338</v>
      </c>
      <c r="B1350" s="3">
        <f t="shared" ca="1" si="103"/>
        <v>-0.76653719617240379</v>
      </c>
      <c r="C1350" s="3">
        <f t="shared" ca="1" si="100"/>
        <v>22329.532228884083</v>
      </c>
      <c r="D1350" s="3">
        <f t="shared" ca="1" si="101"/>
        <v>0</v>
      </c>
      <c r="E1350" s="3">
        <f t="shared" ca="1" si="104"/>
        <v>258.6341224519785</v>
      </c>
    </row>
    <row r="1351" spans="1:5" x14ac:dyDescent="0.35">
      <c r="A1351" s="3">
        <f t="shared" si="102"/>
        <v>1339</v>
      </c>
      <c r="B1351" s="3">
        <f t="shared" ca="1" si="103"/>
        <v>-0.25783939403480527</v>
      </c>
      <c r="C1351" s="3">
        <f t="shared" ca="1" si="100"/>
        <v>22678.09552258136</v>
      </c>
      <c r="D1351" s="3">
        <f t="shared" ca="1" si="101"/>
        <v>0</v>
      </c>
      <c r="E1351" s="3">
        <f t="shared" ca="1" si="104"/>
        <v>258.6341224519785</v>
      </c>
    </row>
    <row r="1352" spans="1:5" x14ac:dyDescent="0.35">
      <c r="A1352" s="3">
        <f t="shared" si="102"/>
        <v>1340</v>
      </c>
      <c r="B1352" s="3">
        <f t="shared" ca="1" si="103"/>
        <v>0.60905911545086167</v>
      </c>
      <c r="C1352" s="3">
        <f t="shared" ca="1" si="100"/>
        <v>23284.683317546715</v>
      </c>
      <c r="D1352" s="3">
        <f t="shared" ca="1" si="101"/>
        <v>384.68331754671453</v>
      </c>
      <c r="E1352" s="3">
        <f t="shared" ca="1" si="104"/>
        <v>-126.04919509473604</v>
      </c>
    </row>
    <row r="1353" spans="1:5" x14ac:dyDescent="0.35">
      <c r="A1353" s="3">
        <f t="shared" si="102"/>
        <v>1341</v>
      </c>
      <c r="B1353" s="3">
        <f t="shared" ca="1" si="103"/>
        <v>-0.90183306122539197</v>
      </c>
      <c r="C1353" s="3">
        <f t="shared" ca="1" si="100"/>
        <v>22237.731900702114</v>
      </c>
      <c r="D1353" s="3">
        <f t="shared" ca="1" si="101"/>
        <v>0</v>
      </c>
      <c r="E1353" s="3">
        <f t="shared" ca="1" si="104"/>
        <v>258.6341224519785</v>
      </c>
    </row>
    <row r="1354" spans="1:5" x14ac:dyDescent="0.35">
      <c r="A1354" s="3">
        <f t="shared" si="102"/>
        <v>1342</v>
      </c>
      <c r="B1354" s="3">
        <f t="shared" ca="1" si="103"/>
        <v>-0.81365940191041841</v>
      </c>
      <c r="C1354" s="3">
        <f t="shared" ca="1" si="100"/>
        <v>22297.516156743866</v>
      </c>
      <c r="D1354" s="3">
        <f t="shared" ca="1" si="101"/>
        <v>0</v>
      </c>
      <c r="E1354" s="3">
        <f t="shared" ca="1" si="104"/>
        <v>258.6341224519785</v>
      </c>
    </row>
    <row r="1355" spans="1:5" x14ac:dyDescent="0.35">
      <c r="A1355" s="3">
        <f t="shared" si="102"/>
        <v>1343</v>
      </c>
      <c r="B1355" s="3">
        <f t="shared" ca="1" si="103"/>
        <v>-1.0802336833649884</v>
      </c>
      <c r="C1355" s="3">
        <f t="shared" ca="1" si="100"/>
        <v>22117.260999201568</v>
      </c>
      <c r="D1355" s="3">
        <f t="shared" ca="1" si="101"/>
        <v>0</v>
      </c>
      <c r="E1355" s="3">
        <f t="shared" ca="1" si="104"/>
        <v>258.6341224519785</v>
      </c>
    </row>
    <row r="1356" spans="1:5" x14ac:dyDescent="0.35">
      <c r="A1356" s="3">
        <f t="shared" si="102"/>
        <v>1344</v>
      </c>
      <c r="B1356" s="3">
        <f t="shared" ca="1" si="103"/>
        <v>1.6501815255369998</v>
      </c>
      <c r="C1356" s="3">
        <f t="shared" ca="1" si="100"/>
        <v>24034.661269461496</v>
      </c>
      <c r="D1356" s="3">
        <f t="shared" ca="1" si="101"/>
        <v>1134.661269461496</v>
      </c>
      <c r="E1356" s="3">
        <f t="shared" ca="1" si="104"/>
        <v>-876.02714700951742</v>
      </c>
    </row>
    <row r="1357" spans="1:5" x14ac:dyDescent="0.35">
      <c r="A1357" s="3">
        <f t="shared" si="102"/>
        <v>1345</v>
      </c>
      <c r="B1357" s="3">
        <f t="shared" ca="1" si="103"/>
        <v>-9.2894753422391924E-2</v>
      </c>
      <c r="C1357" s="3">
        <f t="shared" ca="1" si="100"/>
        <v>22792.280821823948</v>
      </c>
      <c r="D1357" s="3">
        <f t="shared" ca="1" si="101"/>
        <v>0</v>
      </c>
      <c r="E1357" s="3">
        <f t="shared" ca="1" si="104"/>
        <v>258.6341224519785</v>
      </c>
    </row>
    <row r="1358" spans="1:5" x14ac:dyDescent="0.35">
      <c r="A1358" s="3">
        <f t="shared" si="102"/>
        <v>1346</v>
      </c>
      <c r="B1358" s="3">
        <f t="shared" ca="1" si="103"/>
        <v>0.20802934450646912</v>
      </c>
      <c r="C1358" s="3">
        <f t="shared" ref="C1358:C1421" ca="1" si="105">B$1*EXP(B$9*B$5 + $B$10*B1358)</f>
        <v>23002.083153235642</v>
      </c>
      <c r="D1358" s="3">
        <f t="shared" ref="D1358:D1421" ca="1" si="106">MAX(C1358 - B$2, 0)</f>
        <v>102.08315323564238</v>
      </c>
      <c r="E1358" s="3">
        <f t="shared" ca="1" si="104"/>
        <v>156.55096921633611</v>
      </c>
    </row>
    <row r="1359" spans="1:5" x14ac:dyDescent="0.35">
      <c r="A1359" s="3">
        <f t="shared" ref="A1359:A1422" si="107">A1358+1</f>
        <v>1347</v>
      </c>
      <c r="B1359" s="3">
        <f t="shared" ref="B1359:B1422" ca="1" si="108">_xlfn.NORM.S.INV(RAND())</f>
        <v>-0.83205961912862203</v>
      </c>
      <c r="C1359" s="3">
        <f t="shared" ca="1" si="105"/>
        <v>22285.027028444605</v>
      </c>
      <c r="D1359" s="3">
        <f t="shared" ca="1" si="106"/>
        <v>0</v>
      </c>
      <c r="E1359" s="3">
        <f t="shared" ref="E1359:E1422" ca="1" si="109">$D$5014-D1359</f>
        <v>258.6341224519785</v>
      </c>
    </row>
    <row r="1360" spans="1:5" x14ac:dyDescent="0.35">
      <c r="A1360" s="3">
        <f t="shared" si="107"/>
        <v>1348</v>
      </c>
      <c r="B1360" s="3">
        <f t="shared" ca="1" si="108"/>
        <v>3.2555235841526697E-2</v>
      </c>
      <c r="C1360" s="3">
        <f t="shared" ca="1" si="105"/>
        <v>22879.510142890376</v>
      </c>
      <c r="D1360" s="3">
        <f t="shared" ca="1" si="106"/>
        <v>0</v>
      </c>
      <c r="E1360" s="3">
        <f t="shared" ca="1" si="109"/>
        <v>258.6341224519785</v>
      </c>
    </row>
    <row r="1361" spans="1:5" x14ac:dyDescent="0.35">
      <c r="A1361" s="3">
        <f t="shared" si="107"/>
        <v>1349</v>
      </c>
      <c r="B1361" s="3">
        <f t="shared" ca="1" si="108"/>
        <v>-1.2837243863070642</v>
      </c>
      <c r="C1361" s="3">
        <f t="shared" ca="1" si="105"/>
        <v>21980.643765476521</v>
      </c>
      <c r="D1361" s="3">
        <f t="shared" ca="1" si="106"/>
        <v>0</v>
      </c>
      <c r="E1361" s="3">
        <f t="shared" ca="1" si="109"/>
        <v>258.6341224519785</v>
      </c>
    </row>
    <row r="1362" spans="1:5" x14ac:dyDescent="0.35">
      <c r="A1362" s="3">
        <f t="shared" si="107"/>
        <v>1350</v>
      </c>
      <c r="B1362" s="3">
        <f t="shared" ca="1" si="108"/>
        <v>1.6454388385175078</v>
      </c>
      <c r="C1362" s="3">
        <f t="shared" ca="1" si="105"/>
        <v>24031.190662300083</v>
      </c>
      <c r="D1362" s="3">
        <f t="shared" ca="1" si="106"/>
        <v>1131.1906623000832</v>
      </c>
      <c r="E1362" s="3">
        <f t="shared" ca="1" si="109"/>
        <v>-872.55653984810465</v>
      </c>
    </row>
    <row r="1363" spans="1:5" x14ac:dyDescent="0.35">
      <c r="A1363" s="3">
        <f t="shared" si="107"/>
        <v>1351</v>
      </c>
      <c r="B1363" s="3">
        <f t="shared" ca="1" si="108"/>
        <v>0.32888133263460956</v>
      </c>
      <c r="C1363" s="3">
        <f t="shared" ca="1" si="105"/>
        <v>23086.882913475471</v>
      </c>
      <c r="D1363" s="3">
        <f t="shared" ca="1" si="106"/>
        <v>186.88291347547056</v>
      </c>
      <c r="E1363" s="3">
        <f t="shared" ca="1" si="109"/>
        <v>71.751208976507939</v>
      </c>
    </row>
    <row r="1364" spans="1:5" x14ac:dyDescent="0.35">
      <c r="A1364" s="3">
        <f t="shared" si="107"/>
        <v>1352</v>
      </c>
      <c r="B1364" s="3">
        <f t="shared" ca="1" si="108"/>
        <v>2.2375959200524163</v>
      </c>
      <c r="C1364" s="3">
        <f t="shared" ca="1" si="105"/>
        <v>24468.418444027626</v>
      </c>
      <c r="D1364" s="3">
        <f t="shared" ca="1" si="106"/>
        <v>1568.4184440276258</v>
      </c>
      <c r="E1364" s="3">
        <f t="shared" ca="1" si="109"/>
        <v>-1309.7843215756473</v>
      </c>
    </row>
    <row r="1365" spans="1:5" x14ac:dyDescent="0.35">
      <c r="A1365" s="3">
        <f t="shared" si="107"/>
        <v>1353</v>
      </c>
      <c r="B1365" s="3">
        <f t="shared" ca="1" si="108"/>
        <v>1.7734351127326289</v>
      </c>
      <c r="C1365" s="3">
        <f t="shared" ca="1" si="105"/>
        <v>24125.031859675026</v>
      </c>
      <c r="D1365" s="3">
        <f t="shared" ca="1" si="106"/>
        <v>1225.0318596750258</v>
      </c>
      <c r="E1365" s="3">
        <f t="shared" ca="1" si="109"/>
        <v>-966.39773722304722</v>
      </c>
    </row>
    <row r="1366" spans="1:5" x14ac:dyDescent="0.35">
      <c r="A1366" s="3">
        <f t="shared" si="107"/>
        <v>1354</v>
      </c>
      <c r="B1366" s="3">
        <f t="shared" ca="1" si="108"/>
        <v>1.3672742357015815</v>
      </c>
      <c r="C1366" s="3">
        <f t="shared" ca="1" si="105"/>
        <v>23828.509404909189</v>
      </c>
      <c r="D1366" s="3">
        <f t="shared" ca="1" si="106"/>
        <v>928.50940490918947</v>
      </c>
      <c r="E1366" s="3">
        <f t="shared" ca="1" si="109"/>
        <v>-669.87528245721091</v>
      </c>
    </row>
    <row r="1367" spans="1:5" x14ac:dyDescent="0.35">
      <c r="A1367" s="3">
        <f t="shared" si="107"/>
        <v>1355</v>
      </c>
      <c r="B1367" s="3">
        <f t="shared" ca="1" si="108"/>
        <v>-0.55560363420095993</v>
      </c>
      <c r="C1367" s="3">
        <f t="shared" ca="1" si="105"/>
        <v>22473.410457672995</v>
      </c>
      <c r="D1367" s="3">
        <f t="shared" ca="1" si="106"/>
        <v>0</v>
      </c>
      <c r="E1367" s="3">
        <f t="shared" ca="1" si="109"/>
        <v>258.6341224519785</v>
      </c>
    </row>
    <row r="1368" spans="1:5" x14ac:dyDescent="0.35">
      <c r="A1368" s="3">
        <f t="shared" si="107"/>
        <v>1356</v>
      </c>
      <c r="B1368" s="3">
        <f t="shared" ca="1" si="108"/>
        <v>1.3718539388623257</v>
      </c>
      <c r="C1368" s="3">
        <f t="shared" ca="1" si="105"/>
        <v>23831.832469874134</v>
      </c>
      <c r="D1368" s="3">
        <f t="shared" ca="1" si="106"/>
        <v>931.8324698741344</v>
      </c>
      <c r="E1368" s="3">
        <f t="shared" ca="1" si="109"/>
        <v>-673.19834742215585</v>
      </c>
    </row>
    <row r="1369" spans="1:5" x14ac:dyDescent="0.35">
      <c r="A1369" s="3">
        <f t="shared" si="107"/>
        <v>1357</v>
      </c>
      <c r="B1369" s="3">
        <f t="shared" ca="1" si="108"/>
        <v>0.7804801732426988</v>
      </c>
      <c r="C1369" s="3">
        <f t="shared" ca="1" si="105"/>
        <v>23406.538153601694</v>
      </c>
      <c r="D1369" s="3">
        <f t="shared" ca="1" si="106"/>
        <v>506.53815360169392</v>
      </c>
      <c r="E1369" s="3">
        <f t="shared" ca="1" si="109"/>
        <v>-247.90403114971542</v>
      </c>
    </row>
    <row r="1370" spans="1:5" x14ac:dyDescent="0.35">
      <c r="A1370" s="3">
        <f t="shared" si="107"/>
        <v>1358</v>
      </c>
      <c r="B1370" s="3">
        <f t="shared" ca="1" si="108"/>
        <v>2.891793951449849</v>
      </c>
      <c r="C1370" s="3">
        <f t="shared" ca="1" si="105"/>
        <v>24960.70975787687</v>
      </c>
      <c r="D1370" s="3">
        <f t="shared" ca="1" si="106"/>
        <v>2060.7097578768698</v>
      </c>
      <c r="E1370" s="3">
        <f t="shared" ca="1" si="109"/>
        <v>-1802.0756354248913</v>
      </c>
    </row>
    <row r="1371" spans="1:5" x14ac:dyDescent="0.35">
      <c r="A1371" s="3">
        <f t="shared" si="107"/>
        <v>1359</v>
      </c>
      <c r="B1371" s="3">
        <f t="shared" ca="1" si="108"/>
        <v>2.0566071524182536</v>
      </c>
      <c r="C1371" s="3">
        <f t="shared" ca="1" si="105"/>
        <v>24333.945246908428</v>
      </c>
      <c r="D1371" s="3">
        <f t="shared" ca="1" si="106"/>
        <v>1433.9452469084281</v>
      </c>
      <c r="E1371" s="3">
        <f t="shared" ca="1" si="109"/>
        <v>-1175.3111244564495</v>
      </c>
    </row>
    <row r="1372" spans="1:5" x14ac:dyDescent="0.35">
      <c r="A1372" s="3">
        <f t="shared" si="107"/>
        <v>1360</v>
      </c>
      <c r="B1372" s="3">
        <f t="shared" ca="1" si="108"/>
        <v>1.1531468385183437</v>
      </c>
      <c r="C1372" s="3">
        <f t="shared" ca="1" si="105"/>
        <v>23673.653264230776</v>
      </c>
      <c r="D1372" s="3">
        <f t="shared" ca="1" si="106"/>
        <v>773.65326423077568</v>
      </c>
      <c r="E1372" s="3">
        <f t="shared" ca="1" si="109"/>
        <v>-515.01914177879712</v>
      </c>
    </row>
    <row r="1373" spans="1:5" x14ac:dyDescent="0.35">
      <c r="A1373" s="3">
        <f t="shared" si="107"/>
        <v>1361</v>
      </c>
      <c r="B1373" s="3">
        <f t="shared" ca="1" si="108"/>
        <v>-0.59753542998195031</v>
      </c>
      <c r="C1373" s="3">
        <f t="shared" ca="1" si="105"/>
        <v>22444.735052025437</v>
      </c>
      <c r="D1373" s="3">
        <f t="shared" ca="1" si="106"/>
        <v>0</v>
      </c>
      <c r="E1373" s="3">
        <f t="shared" ca="1" si="109"/>
        <v>258.6341224519785</v>
      </c>
    </row>
    <row r="1374" spans="1:5" x14ac:dyDescent="0.35">
      <c r="A1374" s="3">
        <f t="shared" si="107"/>
        <v>1362</v>
      </c>
      <c r="B1374" s="3">
        <f t="shared" ca="1" si="108"/>
        <v>0.34809250849090062</v>
      </c>
      <c r="C1374" s="3">
        <f t="shared" ca="1" si="105"/>
        <v>23100.391833244237</v>
      </c>
      <c r="D1374" s="3">
        <f t="shared" ca="1" si="106"/>
        <v>200.3918332442372</v>
      </c>
      <c r="E1374" s="3">
        <f t="shared" ca="1" si="109"/>
        <v>58.242289207741294</v>
      </c>
    </row>
    <row r="1375" spans="1:5" x14ac:dyDescent="0.35">
      <c r="A1375" s="3">
        <f t="shared" si="107"/>
        <v>1363</v>
      </c>
      <c r="B1375" s="3">
        <f t="shared" ca="1" si="108"/>
        <v>-1.2469250947938904</v>
      </c>
      <c r="C1375" s="3">
        <f t="shared" ca="1" si="105"/>
        <v>22005.286990784345</v>
      </c>
      <c r="D1375" s="3">
        <f t="shared" ca="1" si="106"/>
        <v>0</v>
      </c>
      <c r="E1375" s="3">
        <f t="shared" ca="1" si="109"/>
        <v>258.6341224519785</v>
      </c>
    </row>
    <row r="1376" spans="1:5" x14ac:dyDescent="0.35">
      <c r="A1376" s="3">
        <f t="shared" si="107"/>
        <v>1364</v>
      </c>
      <c r="B1376" s="3">
        <f t="shared" ca="1" si="108"/>
        <v>-1.327886489031008</v>
      </c>
      <c r="C1376" s="3">
        <f t="shared" ca="1" si="105"/>
        <v>21951.106347247543</v>
      </c>
      <c r="D1376" s="3">
        <f t="shared" ca="1" si="106"/>
        <v>0</v>
      </c>
      <c r="E1376" s="3">
        <f t="shared" ca="1" si="109"/>
        <v>258.6341224519785</v>
      </c>
    </row>
    <row r="1377" spans="1:5" x14ac:dyDescent="0.35">
      <c r="A1377" s="3">
        <f t="shared" si="107"/>
        <v>1365</v>
      </c>
      <c r="B1377" s="3">
        <f t="shared" ca="1" si="108"/>
        <v>-2.2709596772565236E-2</v>
      </c>
      <c r="C1377" s="3">
        <f t="shared" ca="1" si="105"/>
        <v>22841.041703344359</v>
      </c>
      <c r="D1377" s="3">
        <f t="shared" ca="1" si="106"/>
        <v>0</v>
      </c>
      <c r="E1377" s="3">
        <f t="shared" ca="1" si="109"/>
        <v>258.6341224519785</v>
      </c>
    </row>
    <row r="1378" spans="1:5" x14ac:dyDescent="0.35">
      <c r="A1378" s="3">
        <f t="shared" si="107"/>
        <v>1366</v>
      </c>
      <c r="B1378" s="3">
        <f t="shared" ca="1" si="108"/>
        <v>1.5941543823103312</v>
      </c>
      <c r="C1378" s="3">
        <f t="shared" ca="1" si="105"/>
        <v>23993.693677757208</v>
      </c>
      <c r="D1378" s="3">
        <f t="shared" ca="1" si="106"/>
        <v>1093.6936777572082</v>
      </c>
      <c r="E1378" s="3">
        <f t="shared" ca="1" si="109"/>
        <v>-835.05955530522965</v>
      </c>
    </row>
    <row r="1379" spans="1:5" x14ac:dyDescent="0.35">
      <c r="A1379" s="3">
        <f t="shared" si="107"/>
        <v>1367</v>
      </c>
      <c r="B1379" s="3">
        <f t="shared" ca="1" si="108"/>
        <v>-1.622417928952762</v>
      </c>
      <c r="C1379" s="3">
        <f t="shared" ca="1" si="105"/>
        <v>21755.124226957545</v>
      </c>
      <c r="D1379" s="3">
        <f t="shared" ca="1" si="106"/>
        <v>0</v>
      </c>
      <c r="E1379" s="3">
        <f t="shared" ca="1" si="109"/>
        <v>258.6341224519785</v>
      </c>
    </row>
    <row r="1380" spans="1:5" x14ac:dyDescent="0.35">
      <c r="A1380" s="3">
        <f t="shared" si="107"/>
        <v>1368</v>
      </c>
      <c r="B1380" s="3">
        <f t="shared" ca="1" si="108"/>
        <v>1.680849843189627</v>
      </c>
      <c r="C1380" s="3">
        <f t="shared" ca="1" si="105"/>
        <v>24057.115857755249</v>
      </c>
      <c r="D1380" s="3">
        <f t="shared" ca="1" si="106"/>
        <v>1157.1158577552487</v>
      </c>
      <c r="E1380" s="3">
        <f t="shared" ca="1" si="109"/>
        <v>-898.48173530327017</v>
      </c>
    </row>
    <row r="1381" spans="1:5" x14ac:dyDescent="0.35">
      <c r="A1381" s="3">
        <f t="shared" si="107"/>
        <v>1369</v>
      </c>
      <c r="B1381" s="3">
        <f t="shared" ca="1" si="108"/>
        <v>0.20322394077788136</v>
      </c>
      <c r="C1381" s="3">
        <f t="shared" ca="1" si="105"/>
        <v>22998.717730512773</v>
      </c>
      <c r="D1381" s="3">
        <f t="shared" ca="1" si="106"/>
        <v>98.717730512773414</v>
      </c>
      <c r="E1381" s="3">
        <f t="shared" ca="1" si="109"/>
        <v>159.91639193920508</v>
      </c>
    </row>
    <row r="1382" spans="1:5" x14ac:dyDescent="0.35">
      <c r="A1382" s="3">
        <f t="shared" si="107"/>
        <v>1370</v>
      </c>
      <c r="B1382" s="3">
        <f t="shared" ca="1" si="108"/>
        <v>-0.31260248793965223</v>
      </c>
      <c r="C1382" s="3">
        <f t="shared" ca="1" si="105"/>
        <v>22640.311615737213</v>
      </c>
      <c r="D1382" s="3">
        <f t="shared" ca="1" si="106"/>
        <v>0</v>
      </c>
      <c r="E1382" s="3">
        <f t="shared" ca="1" si="109"/>
        <v>258.6341224519785</v>
      </c>
    </row>
    <row r="1383" spans="1:5" x14ac:dyDescent="0.35">
      <c r="A1383" s="3">
        <f t="shared" si="107"/>
        <v>1371</v>
      </c>
      <c r="B1383" s="3">
        <f t="shared" ca="1" si="108"/>
        <v>-0.59668768602641931</v>
      </c>
      <c r="C1383" s="3">
        <f t="shared" ca="1" si="105"/>
        <v>22445.314426203699</v>
      </c>
      <c r="D1383" s="3">
        <f t="shared" ca="1" si="106"/>
        <v>0</v>
      </c>
      <c r="E1383" s="3">
        <f t="shared" ca="1" si="109"/>
        <v>258.6341224519785</v>
      </c>
    </row>
    <row r="1384" spans="1:5" x14ac:dyDescent="0.35">
      <c r="A1384" s="3">
        <f t="shared" si="107"/>
        <v>1372</v>
      </c>
      <c r="B1384" s="3">
        <f t="shared" ca="1" si="108"/>
        <v>-0.79010534184913184</v>
      </c>
      <c r="C1384" s="3">
        <f t="shared" ca="1" si="105"/>
        <v>22313.513665549326</v>
      </c>
      <c r="D1384" s="3">
        <f t="shared" ca="1" si="106"/>
        <v>0</v>
      </c>
      <c r="E1384" s="3">
        <f t="shared" ca="1" si="109"/>
        <v>258.6341224519785</v>
      </c>
    </row>
    <row r="1385" spans="1:5" x14ac:dyDescent="0.35">
      <c r="A1385" s="3">
        <f t="shared" si="107"/>
        <v>1373</v>
      </c>
      <c r="B1385" s="3">
        <f t="shared" ca="1" si="108"/>
        <v>-0.18258871940398463</v>
      </c>
      <c r="C1385" s="3">
        <f t="shared" ca="1" si="105"/>
        <v>22730.11775330823</v>
      </c>
      <c r="D1385" s="3">
        <f t="shared" ca="1" si="106"/>
        <v>0</v>
      </c>
      <c r="E1385" s="3">
        <f t="shared" ca="1" si="109"/>
        <v>258.6341224519785</v>
      </c>
    </row>
    <row r="1386" spans="1:5" x14ac:dyDescent="0.35">
      <c r="A1386" s="3">
        <f t="shared" si="107"/>
        <v>1374</v>
      </c>
      <c r="B1386" s="3">
        <f t="shared" ca="1" si="108"/>
        <v>0.74868150129604083</v>
      </c>
      <c r="C1386" s="3">
        <f t="shared" ca="1" si="105"/>
        <v>23383.885959225139</v>
      </c>
      <c r="D1386" s="3">
        <f t="shared" ca="1" si="106"/>
        <v>483.88595922513923</v>
      </c>
      <c r="E1386" s="3">
        <f t="shared" ca="1" si="109"/>
        <v>-225.25183677316073</v>
      </c>
    </row>
    <row r="1387" spans="1:5" x14ac:dyDescent="0.35">
      <c r="A1387" s="3">
        <f t="shared" si="107"/>
        <v>1375</v>
      </c>
      <c r="B1387" s="3">
        <f t="shared" ca="1" si="108"/>
        <v>-0.8002762336154382</v>
      </c>
      <c r="C1387" s="3">
        <f t="shared" ca="1" si="105"/>
        <v>22306.604364856154</v>
      </c>
      <c r="D1387" s="3">
        <f t="shared" ca="1" si="106"/>
        <v>0</v>
      </c>
      <c r="E1387" s="3">
        <f t="shared" ca="1" si="109"/>
        <v>258.6341224519785</v>
      </c>
    </row>
    <row r="1388" spans="1:5" x14ac:dyDescent="0.35">
      <c r="A1388" s="3">
        <f t="shared" si="107"/>
        <v>1376</v>
      </c>
      <c r="B1388" s="3">
        <f t="shared" ca="1" si="108"/>
        <v>-0.61612841396379714</v>
      </c>
      <c r="C1388" s="3">
        <f t="shared" ca="1" si="105"/>
        <v>22432.031797679054</v>
      </c>
      <c r="D1388" s="3">
        <f t="shared" ca="1" si="106"/>
        <v>0</v>
      </c>
      <c r="E1388" s="3">
        <f t="shared" ca="1" si="109"/>
        <v>258.6341224519785</v>
      </c>
    </row>
    <row r="1389" spans="1:5" x14ac:dyDescent="0.35">
      <c r="A1389" s="3">
        <f t="shared" si="107"/>
        <v>1377</v>
      </c>
      <c r="B1389" s="3">
        <f t="shared" ca="1" si="108"/>
        <v>0.85833766450214344</v>
      </c>
      <c r="C1389" s="3">
        <f t="shared" ca="1" si="105"/>
        <v>23462.093623756489</v>
      </c>
      <c r="D1389" s="3">
        <f t="shared" ca="1" si="106"/>
        <v>562.09362375648925</v>
      </c>
      <c r="E1389" s="3">
        <f t="shared" ca="1" si="109"/>
        <v>-303.45950130451075</v>
      </c>
    </row>
    <row r="1390" spans="1:5" x14ac:dyDescent="0.35">
      <c r="A1390" s="3">
        <f t="shared" si="107"/>
        <v>1378</v>
      </c>
      <c r="B1390" s="3">
        <f t="shared" ca="1" si="108"/>
        <v>7.5632467909871548E-2</v>
      </c>
      <c r="C1390" s="3">
        <f t="shared" ca="1" si="105"/>
        <v>22909.540030858694</v>
      </c>
      <c r="D1390" s="3">
        <f t="shared" ca="1" si="106"/>
        <v>9.540030858694081</v>
      </c>
      <c r="E1390" s="3">
        <f t="shared" ca="1" si="109"/>
        <v>249.09409159328442</v>
      </c>
    </row>
    <row r="1391" spans="1:5" x14ac:dyDescent="0.35">
      <c r="A1391" s="3">
        <f t="shared" si="107"/>
        <v>1379</v>
      </c>
      <c r="B1391" s="3">
        <f t="shared" ca="1" si="108"/>
        <v>-0.48284990132315814</v>
      </c>
      <c r="C1391" s="3">
        <f t="shared" ca="1" si="105"/>
        <v>22523.250653739498</v>
      </c>
      <c r="D1391" s="3">
        <f t="shared" ca="1" si="106"/>
        <v>0</v>
      </c>
      <c r="E1391" s="3">
        <f t="shared" ca="1" si="109"/>
        <v>258.6341224519785</v>
      </c>
    </row>
    <row r="1392" spans="1:5" x14ac:dyDescent="0.35">
      <c r="A1392" s="3">
        <f t="shared" si="107"/>
        <v>1380</v>
      </c>
      <c r="B1392" s="3">
        <f t="shared" ca="1" si="108"/>
        <v>4.4150211768141991</v>
      </c>
      <c r="C1392" s="3">
        <f t="shared" ca="1" si="105"/>
        <v>26145.677087546475</v>
      </c>
      <c r="D1392" s="3">
        <f t="shared" ca="1" si="106"/>
        <v>3245.6770875464754</v>
      </c>
      <c r="E1392" s="3">
        <f t="shared" ca="1" si="109"/>
        <v>-2987.042965094497</v>
      </c>
    </row>
    <row r="1393" spans="1:5" x14ac:dyDescent="0.35">
      <c r="A1393" s="3">
        <f t="shared" si="107"/>
        <v>1381</v>
      </c>
      <c r="B1393" s="3">
        <f t="shared" ca="1" si="108"/>
        <v>2.4265563660802716</v>
      </c>
      <c r="C1393" s="3">
        <f t="shared" ca="1" si="105"/>
        <v>24609.607535300987</v>
      </c>
      <c r="D1393" s="3">
        <f t="shared" ca="1" si="106"/>
        <v>1709.6075353009874</v>
      </c>
      <c r="E1393" s="3">
        <f t="shared" ca="1" si="109"/>
        <v>-1450.9734128490088</v>
      </c>
    </row>
    <row r="1394" spans="1:5" x14ac:dyDescent="0.35">
      <c r="A1394" s="3">
        <f t="shared" si="107"/>
        <v>1382</v>
      </c>
      <c r="B1394" s="3">
        <f t="shared" ca="1" si="108"/>
        <v>0.15492414001688817</v>
      </c>
      <c r="C1394" s="3">
        <f t="shared" ca="1" si="105"/>
        <v>22964.918719591555</v>
      </c>
      <c r="D1394" s="3">
        <f t="shared" ca="1" si="106"/>
        <v>64.918719591554691</v>
      </c>
      <c r="E1394" s="3">
        <f t="shared" ca="1" si="109"/>
        <v>193.71540286042381</v>
      </c>
    </row>
    <row r="1395" spans="1:5" x14ac:dyDescent="0.35">
      <c r="A1395" s="3">
        <f t="shared" si="107"/>
        <v>1383</v>
      </c>
      <c r="B1395" s="3">
        <f t="shared" ca="1" si="108"/>
        <v>-1.1681471193479531</v>
      </c>
      <c r="C1395" s="3">
        <f t="shared" ca="1" si="105"/>
        <v>22058.134822901076</v>
      </c>
      <c r="D1395" s="3">
        <f t="shared" ca="1" si="106"/>
        <v>0</v>
      </c>
      <c r="E1395" s="3">
        <f t="shared" ca="1" si="109"/>
        <v>258.6341224519785</v>
      </c>
    </row>
    <row r="1396" spans="1:5" x14ac:dyDescent="0.35">
      <c r="A1396" s="3">
        <f t="shared" si="107"/>
        <v>1384</v>
      </c>
      <c r="B1396" s="3">
        <f t="shared" ca="1" si="108"/>
        <v>-1.1519818800179937</v>
      </c>
      <c r="C1396" s="3">
        <f t="shared" ca="1" si="105"/>
        <v>22068.994881254574</v>
      </c>
      <c r="D1396" s="3">
        <f t="shared" ca="1" si="106"/>
        <v>0</v>
      </c>
      <c r="E1396" s="3">
        <f t="shared" ca="1" si="109"/>
        <v>258.6341224519785</v>
      </c>
    </row>
    <row r="1397" spans="1:5" x14ac:dyDescent="0.35">
      <c r="A1397" s="3">
        <f t="shared" si="107"/>
        <v>1385</v>
      </c>
      <c r="B1397" s="3">
        <f t="shared" ca="1" si="108"/>
        <v>-1.2581948469048407</v>
      </c>
      <c r="C1397" s="3">
        <f t="shared" ca="1" si="105"/>
        <v>21997.737090202012</v>
      </c>
      <c r="D1397" s="3">
        <f t="shared" ca="1" si="106"/>
        <v>0</v>
      </c>
      <c r="E1397" s="3">
        <f t="shared" ca="1" si="109"/>
        <v>258.6341224519785</v>
      </c>
    </row>
    <row r="1398" spans="1:5" x14ac:dyDescent="0.35">
      <c r="A1398" s="3">
        <f t="shared" si="107"/>
        <v>1386</v>
      </c>
      <c r="B1398" s="3">
        <f t="shared" ca="1" si="108"/>
        <v>-1.1634583541025594</v>
      </c>
      <c r="C1398" s="3">
        <f t="shared" ca="1" si="105"/>
        <v>22061.284257712432</v>
      </c>
      <c r="D1398" s="3">
        <f t="shared" ca="1" si="106"/>
        <v>0</v>
      </c>
      <c r="E1398" s="3">
        <f t="shared" ca="1" si="109"/>
        <v>258.6341224519785</v>
      </c>
    </row>
    <row r="1399" spans="1:5" x14ac:dyDescent="0.35">
      <c r="A1399" s="3">
        <f t="shared" si="107"/>
        <v>1387</v>
      </c>
      <c r="B1399" s="3">
        <f t="shared" ca="1" si="108"/>
        <v>-0.85734150934272957</v>
      </c>
      <c r="C1399" s="3">
        <f t="shared" ca="1" si="105"/>
        <v>22267.87837989219</v>
      </c>
      <c r="D1399" s="3">
        <f t="shared" ca="1" si="106"/>
        <v>0</v>
      </c>
      <c r="E1399" s="3">
        <f t="shared" ca="1" si="109"/>
        <v>258.6341224519785</v>
      </c>
    </row>
    <row r="1400" spans="1:5" x14ac:dyDescent="0.35">
      <c r="A1400" s="3">
        <f t="shared" si="107"/>
        <v>1388</v>
      </c>
      <c r="B1400" s="3">
        <f t="shared" ca="1" si="108"/>
        <v>-1.3075833272051303</v>
      </c>
      <c r="C1400" s="3">
        <f t="shared" ca="1" si="105"/>
        <v>21964.68099863749</v>
      </c>
      <c r="D1400" s="3">
        <f t="shared" ca="1" si="106"/>
        <v>0</v>
      </c>
      <c r="E1400" s="3">
        <f t="shared" ca="1" si="109"/>
        <v>258.6341224519785</v>
      </c>
    </row>
    <row r="1401" spans="1:5" x14ac:dyDescent="0.35">
      <c r="A1401" s="3">
        <f t="shared" si="107"/>
        <v>1389</v>
      </c>
      <c r="B1401" s="3">
        <f t="shared" ca="1" si="108"/>
        <v>-0.6933953045679373</v>
      </c>
      <c r="C1401" s="3">
        <f t="shared" ca="1" si="105"/>
        <v>22379.317841754531</v>
      </c>
      <c r="D1401" s="3">
        <f t="shared" ca="1" si="106"/>
        <v>0</v>
      </c>
      <c r="E1401" s="3">
        <f t="shared" ca="1" si="109"/>
        <v>258.6341224519785</v>
      </c>
    </row>
    <row r="1402" spans="1:5" x14ac:dyDescent="0.35">
      <c r="A1402" s="3">
        <f t="shared" si="107"/>
        <v>1390</v>
      </c>
      <c r="B1402" s="3">
        <f t="shared" ca="1" si="108"/>
        <v>1.1551934787149114</v>
      </c>
      <c r="C1402" s="3">
        <f t="shared" ca="1" si="105"/>
        <v>23675.128612866789</v>
      </c>
      <c r="D1402" s="3">
        <f t="shared" ca="1" si="106"/>
        <v>775.1286128667889</v>
      </c>
      <c r="E1402" s="3">
        <f t="shared" ca="1" si="109"/>
        <v>-516.49449041481034</v>
      </c>
    </row>
    <row r="1403" spans="1:5" x14ac:dyDescent="0.35">
      <c r="A1403" s="3">
        <f t="shared" si="107"/>
        <v>1391</v>
      </c>
      <c r="B1403" s="3">
        <f t="shared" ca="1" si="108"/>
        <v>1.1557041428327453</v>
      </c>
      <c r="C1403" s="3">
        <f t="shared" ca="1" si="105"/>
        <v>23675.496746427565</v>
      </c>
      <c r="D1403" s="3">
        <f t="shared" ca="1" si="106"/>
        <v>775.49674642756509</v>
      </c>
      <c r="E1403" s="3">
        <f t="shared" ca="1" si="109"/>
        <v>-516.86262397558653</v>
      </c>
    </row>
    <row r="1404" spans="1:5" x14ac:dyDescent="0.35">
      <c r="A1404" s="3">
        <f t="shared" si="107"/>
        <v>1392</v>
      </c>
      <c r="B1404" s="3">
        <f t="shared" ca="1" si="108"/>
        <v>0.5672286493083929</v>
      </c>
      <c r="C1404" s="3">
        <f t="shared" ca="1" si="105"/>
        <v>23255.044502673973</v>
      </c>
      <c r="D1404" s="3">
        <f t="shared" ca="1" si="106"/>
        <v>355.0445026739726</v>
      </c>
      <c r="E1404" s="3">
        <f t="shared" ca="1" si="109"/>
        <v>-96.410380221994103</v>
      </c>
    </row>
    <row r="1405" spans="1:5" x14ac:dyDescent="0.35">
      <c r="A1405" s="3">
        <f t="shared" si="107"/>
        <v>1393</v>
      </c>
      <c r="B1405" s="3">
        <f t="shared" ca="1" si="108"/>
        <v>0.1832764282430657</v>
      </c>
      <c r="C1405" s="3">
        <f t="shared" ca="1" si="105"/>
        <v>22984.75292698617</v>
      </c>
      <c r="D1405" s="3">
        <f t="shared" ca="1" si="106"/>
        <v>84.752926986169768</v>
      </c>
      <c r="E1405" s="3">
        <f t="shared" ca="1" si="109"/>
        <v>173.88119546580873</v>
      </c>
    </row>
    <row r="1406" spans="1:5" x14ac:dyDescent="0.35">
      <c r="A1406" s="3">
        <f t="shared" si="107"/>
        <v>1394</v>
      </c>
      <c r="B1406" s="3">
        <f t="shared" ca="1" si="108"/>
        <v>-0.41337715771600581</v>
      </c>
      <c r="C1406" s="3">
        <f t="shared" ca="1" si="105"/>
        <v>22570.946361293281</v>
      </c>
      <c r="D1406" s="3">
        <f t="shared" ca="1" si="106"/>
        <v>0</v>
      </c>
      <c r="E1406" s="3">
        <f t="shared" ca="1" si="109"/>
        <v>258.6341224519785</v>
      </c>
    </row>
    <row r="1407" spans="1:5" x14ac:dyDescent="0.35">
      <c r="A1407" s="3">
        <f t="shared" si="107"/>
        <v>1395</v>
      </c>
      <c r="B1407" s="3">
        <f t="shared" ca="1" si="108"/>
        <v>1.162327932902147</v>
      </c>
      <c r="C1407" s="3">
        <f t="shared" ca="1" si="105"/>
        <v>23680.272300882669</v>
      </c>
      <c r="D1407" s="3">
        <f t="shared" ca="1" si="106"/>
        <v>780.27230088266879</v>
      </c>
      <c r="E1407" s="3">
        <f t="shared" ca="1" si="109"/>
        <v>-521.63817843069023</v>
      </c>
    </row>
    <row r="1408" spans="1:5" x14ac:dyDescent="0.35">
      <c r="A1408" s="3">
        <f t="shared" si="107"/>
        <v>1396</v>
      </c>
      <c r="B1408" s="3">
        <f t="shared" ca="1" si="108"/>
        <v>-0.43509820424903745</v>
      </c>
      <c r="C1408" s="3">
        <f t="shared" ca="1" si="105"/>
        <v>22556.023185683192</v>
      </c>
      <c r="D1408" s="3">
        <f t="shared" ca="1" si="106"/>
        <v>0</v>
      </c>
      <c r="E1408" s="3">
        <f t="shared" ca="1" si="109"/>
        <v>258.6341224519785</v>
      </c>
    </row>
    <row r="1409" spans="1:5" x14ac:dyDescent="0.35">
      <c r="A1409" s="3">
        <f t="shared" si="107"/>
        <v>1397</v>
      </c>
      <c r="B1409" s="3">
        <f t="shared" ca="1" si="108"/>
        <v>1.7640847997101958</v>
      </c>
      <c r="C1409" s="3">
        <f t="shared" ca="1" si="105"/>
        <v>24118.164234742584</v>
      </c>
      <c r="D1409" s="3">
        <f t="shared" ca="1" si="106"/>
        <v>1218.1642347425841</v>
      </c>
      <c r="E1409" s="3">
        <f t="shared" ca="1" si="109"/>
        <v>-959.53011229060553</v>
      </c>
    </row>
    <row r="1410" spans="1:5" x14ac:dyDescent="0.35">
      <c r="A1410" s="3">
        <f t="shared" si="107"/>
        <v>1398</v>
      </c>
      <c r="B1410" s="3">
        <f t="shared" ca="1" si="108"/>
        <v>-0.82604305059169514</v>
      </c>
      <c r="C1410" s="3">
        <f t="shared" ca="1" si="105"/>
        <v>22289.109998176646</v>
      </c>
      <c r="D1410" s="3">
        <f t="shared" ca="1" si="106"/>
        <v>0</v>
      </c>
      <c r="E1410" s="3">
        <f t="shared" ca="1" si="109"/>
        <v>258.6341224519785</v>
      </c>
    </row>
    <row r="1411" spans="1:5" x14ac:dyDescent="0.35">
      <c r="A1411" s="3">
        <f t="shared" si="107"/>
        <v>1399</v>
      </c>
      <c r="B1411" s="3">
        <f t="shared" ca="1" si="108"/>
        <v>9.7550463579504101E-2</v>
      </c>
      <c r="C1411" s="3">
        <f t="shared" ca="1" si="105"/>
        <v>22924.834572988981</v>
      </c>
      <c r="D1411" s="3">
        <f t="shared" ca="1" si="106"/>
        <v>24.834572988980653</v>
      </c>
      <c r="E1411" s="3">
        <f t="shared" ca="1" si="109"/>
        <v>233.79954946299785</v>
      </c>
    </row>
    <row r="1412" spans="1:5" x14ac:dyDescent="0.35">
      <c r="A1412" s="3">
        <f t="shared" si="107"/>
        <v>1400</v>
      </c>
      <c r="B1412" s="3">
        <f t="shared" ca="1" si="108"/>
        <v>1.2342511974718104</v>
      </c>
      <c r="C1412" s="3">
        <f t="shared" ca="1" si="105"/>
        <v>23732.188879939215</v>
      </c>
      <c r="D1412" s="3">
        <f t="shared" ca="1" si="106"/>
        <v>832.18887993921453</v>
      </c>
      <c r="E1412" s="3">
        <f t="shared" ca="1" si="109"/>
        <v>-573.55475748723597</v>
      </c>
    </row>
    <row r="1413" spans="1:5" x14ac:dyDescent="0.35">
      <c r="A1413" s="3">
        <f t="shared" si="107"/>
        <v>1401</v>
      </c>
      <c r="B1413" s="3">
        <f t="shared" ca="1" si="108"/>
        <v>-0.32954295220708157</v>
      </c>
      <c r="C1413" s="3">
        <f t="shared" ca="1" si="105"/>
        <v>22628.636261957046</v>
      </c>
      <c r="D1413" s="3">
        <f t="shared" ca="1" si="106"/>
        <v>0</v>
      </c>
      <c r="E1413" s="3">
        <f t="shared" ca="1" si="109"/>
        <v>258.6341224519785</v>
      </c>
    </row>
    <row r="1414" spans="1:5" x14ac:dyDescent="0.35">
      <c r="A1414" s="3">
        <f t="shared" si="107"/>
        <v>1402</v>
      </c>
      <c r="B1414" s="3">
        <f t="shared" ca="1" si="108"/>
        <v>-1.3024008359651837</v>
      </c>
      <c r="C1414" s="3">
        <f t="shared" ca="1" si="105"/>
        <v>21968.1473460612</v>
      </c>
      <c r="D1414" s="3">
        <f t="shared" ca="1" si="106"/>
        <v>0</v>
      </c>
      <c r="E1414" s="3">
        <f t="shared" ca="1" si="109"/>
        <v>258.6341224519785</v>
      </c>
    </row>
    <row r="1415" spans="1:5" x14ac:dyDescent="0.35">
      <c r="A1415" s="3">
        <f t="shared" si="107"/>
        <v>1403</v>
      </c>
      <c r="B1415" s="3">
        <f t="shared" ca="1" si="108"/>
        <v>-0.73523575049837064</v>
      </c>
      <c r="C1415" s="3">
        <f t="shared" ca="1" si="105"/>
        <v>22350.824664675318</v>
      </c>
      <c r="D1415" s="3">
        <f t="shared" ca="1" si="106"/>
        <v>0</v>
      </c>
      <c r="E1415" s="3">
        <f t="shared" ca="1" si="109"/>
        <v>258.6341224519785</v>
      </c>
    </row>
    <row r="1416" spans="1:5" x14ac:dyDescent="0.35">
      <c r="A1416" s="3">
        <f t="shared" si="107"/>
        <v>1404</v>
      </c>
      <c r="B1416" s="3">
        <f t="shared" ca="1" si="108"/>
        <v>5.4785015184725422E-2</v>
      </c>
      <c r="C1416" s="3">
        <f t="shared" ca="1" si="105"/>
        <v>22895.001990243294</v>
      </c>
      <c r="D1416" s="3">
        <f t="shared" ca="1" si="106"/>
        <v>0</v>
      </c>
      <c r="E1416" s="3">
        <f t="shared" ca="1" si="109"/>
        <v>258.6341224519785</v>
      </c>
    </row>
    <row r="1417" spans="1:5" x14ac:dyDescent="0.35">
      <c r="A1417" s="3">
        <f t="shared" si="107"/>
        <v>1405</v>
      </c>
      <c r="B1417" s="3">
        <f t="shared" ca="1" si="108"/>
        <v>1.9073052558815919</v>
      </c>
      <c r="C1417" s="3">
        <f t="shared" ca="1" si="105"/>
        <v>24223.571599227675</v>
      </c>
      <c r="D1417" s="3">
        <f t="shared" ca="1" si="106"/>
        <v>1323.5715992276746</v>
      </c>
      <c r="E1417" s="3">
        <f t="shared" ca="1" si="109"/>
        <v>-1064.937476775696</v>
      </c>
    </row>
    <row r="1418" spans="1:5" x14ac:dyDescent="0.35">
      <c r="A1418" s="3">
        <f t="shared" si="107"/>
        <v>1406</v>
      </c>
      <c r="B1418" s="3">
        <f t="shared" ca="1" si="108"/>
        <v>0.74418005517824659</v>
      </c>
      <c r="C1418" s="3">
        <f t="shared" ca="1" si="105"/>
        <v>23380.681067788933</v>
      </c>
      <c r="D1418" s="3">
        <f t="shared" ca="1" si="106"/>
        <v>480.68106778893343</v>
      </c>
      <c r="E1418" s="3">
        <f t="shared" ca="1" si="109"/>
        <v>-222.04694533695493</v>
      </c>
    </row>
    <row r="1419" spans="1:5" x14ac:dyDescent="0.35">
      <c r="A1419" s="3">
        <f t="shared" si="107"/>
        <v>1407</v>
      </c>
      <c r="B1419" s="3">
        <f t="shared" ca="1" si="108"/>
        <v>-0.83951984492487486</v>
      </c>
      <c r="C1419" s="3">
        <f t="shared" ca="1" si="105"/>
        <v>22279.965401223268</v>
      </c>
      <c r="D1419" s="3">
        <f t="shared" ca="1" si="106"/>
        <v>0</v>
      </c>
      <c r="E1419" s="3">
        <f t="shared" ca="1" si="109"/>
        <v>258.6341224519785</v>
      </c>
    </row>
    <row r="1420" spans="1:5" x14ac:dyDescent="0.35">
      <c r="A1420" s="3">
        <f t="shared" si="107"/>
        <v>1408</v>
      </c>
      <c r="B1420" s="3">
        <f t="shared" ca="1" si="108"/>
        <v>0.16066603455225831</v>
      </c>
      <c r="C1420" s="3">
        <f t="shared" ca="1" si="105"/>
        <v>22968.93415306235</v>
      </c>
      <c r="D1420" s="3">
        <f t="shared" ca="1" si="106"/>
        <v>68.934153062349651</v>
      </c>
      <c r="E1420" s="3">
        <f t="shared" ca="1" si="109"/>
        <v>189.69996938962885</v>
      </c>
    </row>
    <row r="1421" spans="1:5" x14ac:dyDescent="0.35">
      <c r="A1421" s="3">
        <f t="shared" si="107"/>
        <v>1409</v>
      </c>
      <c r="B1421" s="3">
        <f t="shared" ca="1" si="108"/>
        <v>-0.72331976148549304</v>
      </c>
      <c r="C1421" s="3">
        <f t="shared" ca="1" si="105"/>
        <v>22358.935709119607</v>
      </c>
      <c r="D1421" s="3">
        <f t="shared" ca="1" si="106"/>
        <v>0</v>
      </c>
      <c r="E1421" s="3">
        <f t="shared" ca="1" si="109"/>
        <v>258.6341224519785</v>
      </c>
    </row>
    <row r="1422" spans="1:5" x14ac:dyDescent="0.35">
      <c r="A1422" s="3">
        <f t="shared" si="107"/>
        <v>1410</v>
      </c>
      <c r="B1422" s="3">
        <f t="shared" ca="1" si="108"/>
        <v>0.47790025734035546</v>
      </c>
      <c r="C1422" s="3">
        <f t="shared" ref="C1422:C1485" ca="1" si="110">B$1*EXP(B$9*B$5 + $B$10*B1422)</f>
        <v>23191.877461192998</v>
      </c>
      <c r="D1422" s="3">
        <f t="shared" ref="D1422:D1485" ca="1" si="111">MAX(C1422 - B$2, 0)</f>
        <v>291.87746119299845</v>
      </c>
      <c r="E1422" s="3">
        <f t="shared" ca="1" si="109"/>
        <v>-33.243338741019954</v>
      </c>
    </row>
    <row r="1423" spans="1:5" x14ac:dyDescent="0.35">
      <c r="A1423" s="3">
        <f t="shared" ref="A1423:A1486" si="112">A1422+1</f>
        <v>1411</v>
      </c>
      <c r="B1423" s="3">
        <f t="shared" ref="B1423:B1486" ca="1" si="113">_xlfn.NORM.S.INV(RAND())</f>
        <v>-0.73137297949249269</v>
      </c>
      <c r="C1423" s="3">
        <f t="shared" ca="1" si="110"/>
        <v>22353.453675658333</v>
      </c>
      <c r="D1423" s="3">
        <f t="shared" ca="1" si="111"/>
        <v>0</v>
      </c>
      <c r="E1423" s="3">
        <f t="shared" ref="E1423:E1486" ca="1" si="114">$D$5014-D1423</f>
        <v>258.6341224519785</v>
      </c>
    </row>
    <row r="1424" spans="1:5" x14ac:dyDescent="0.35">
      <c r="A1424" s="3">
        <f t="shared" si="112"/>
        <v>1412</v>
      </c>
      <c r="B1424" s="3">
        <f t="shared" ca="1" si="113"/>
        <v>-0.8366956420410242</v>
      </c>
      <c r="C1424" s="3">
        <f t="shared" ca="1" si="110"/>
        <v>22281.88143615712</v>
      </c>
      <c r="D1424" s="3">
        <f t="shared" ca="1" si="111"/>
        <v>0</v>
      </c>
      <c r="E1424" s="3">
        <f t="shared" ca="1" si="114"/>
        <v>258.6341224519785</v>
      </c>
    </row>
    <row r="1425" spans="1:5" x14ac:dyDescent="0.35">
      <c r="A1425" s="3">
        <f t="shared" si="112"/>
        <v>1413</v>
      </c>
      <c r="B1425" s="3">
        <f t="shared" ca="1" si="113"/>
        <v>-1.8610250537596091</v>
      </c>
      <c r="C1425" s="3">
        <f t="shared" ca="1" si="110"/>
        <v>21597.637984742527</v>
      </c>
      <c r="D1425" s="3">
        <f t="shared" ca="1" si="111"/>
        <v>0</v>
      </c>
      <c r="E1425" s="3">
        <f t="shared" ca="1" si="114"/>
        <v>258.6341224519785</v>
      </c>
    </row>
    <row r="1426" spans="1:5" x14ac:dyDescent="0.35">
      <c r="A1426" s="3">
        <f t="shared" si="112"/>
        <v>1414</v>
      </c>
      <c r="B1426" s="3">
        <f t="shared" ca="1" si="113"/>
        <v>0.47620906911154448</v>
      </c>
      <c r="C1426" s="3">
        <f t="shared" ca="1" si="110"/>
        <v>23190.683222830092</v>
      </c>
      <c r="D1426" s="3">
        <f t="shared" ca="1" si="111"/>
        <v>290.68322283009184</v>
      </c>
      <c r="E1426" s="3">
        <f t="shared" ca="1" si="114"/>
        <v>-32.049100378113337</v>
      </c>
    </row>
    <row r="1427" spans="1:5" x14ac:dyDescent="0.35">
      <c r="A1427" s="3">
        <f t="shared" si="112"/>
        <v>1415</v>
      </c>
      <c r="B1427" s="3">
        <f t="shared" ca="1" si="113"/>
        <v>1.1937949422278087</v>
      </c>
      <c r="C1427" s="3">
        <f t="shared" ca="1" si="110"/>
        <v>23702.972234155899</v>
      </c>
      <c r="D1427" s="3">
        <f t="shared" ca="1" si="111"/>
        <v>802.97223415589906</v>
      </c>
      <c r="E1427" s="3">
        <f t="shared" ca="1" si="114"/>
        <v>-544.3381117039205</v>
      </c>
    </row>
    <row r="1428" spans="1:5" x14ac:dyDescent="0.35">
      <c r="A1428" s="3">
        <f t="shared" si="112"/>
        <v>1416</v>
      </c>
      <c r="B1428" s="3">
        <f t="shared" ca="1" si="113"/>
        <v>-1.81284807356043</v>
      </c>
      <c r="C1428" s="3">
        <f t="shared" ca="1" si="110"/>
        <v>21629.343787894333</v>
      </c>
      <c r="D1428" s="3">
        <f t="shared" ca="1" si="111"/>
        <v>0</v>
      </c>
      <c r="E1428" s="3">
        <f t="shared" ca="1" si="114"/>
        <v>258.6341224519785</v>
      </c>
    </row>
    <row r="1429" spans="1:5" x14ac:dyDescent="0.35">
      <c r="A1429" s="3">
        <f t="shared" si="112"/>
        <v>1417</v>
      </c>
      <c r="B1429" s="3">
        <f t="shared" ca="1" si="113"/>
        <v>-0.55496800187896933</v>
      </c>
      <c r="C1429" s="3">
        <f t="shared" ca="1" si="110"/>
        <v>22473.845421864324</v>
      </c>
      <c r="D1429" s="3">
        <f t="shared" ca="1" si="111"/>
        <v>0</v>
      </c>
      <c r="E1429" s="3">
        <f t="shared" ca="1" si="114"/>
        <v>258.6341224519785</v>
      </c>
    </row>
    <row r="1430" spans="1:5" x14ac:dyDescent="0.35">
      <c r="A1430" s="3">
        <f t="shared" si="112"/>
        <v>1418</v>
      </c>
      <c r="B1430" s="3">
        <f t="shared" ca="1" si="113"/>
        <v>-1.0972915203889093</v>
      </c>
      <c r="C1430" s="3">
        <f t="shared" ca="1" si="110"/>
        <v>22105.776372895602</v>
      </c>
      <c r="D1430" s="3">
        <f t="shared" ca="1" si="111"/>
        <v>0</v>
      </c>
      <c r="E1430" s="3">
        <f t="shared" ca="1" si="114"/>
        <v>258.6341224519785</v>
      </c>
    </row>
    <row r="1431" spans="1:5" x14ac:dyDescent="0.35">
      <c r="A1431" s="3">
        <f t="shared" si="112"/>
        <v>1419</v>
      </c>
      <c r="B1431" s="3">
        <f t="shared" ca="1" si="113"/>
        <v>-3.6122681137983698E-2</v>
      </c>
      <c r="C1431" s="3">
        <f t="shared" ca="1" si="110"/>
        <v>22831.714955730215</v>
      </c>
      <c r="D1431" s="3">
        <f t="shared" ca="1" si="111"/>
        <v>0</v>
      </c>
      <c r="E1431" s="3">
        <f t="shared" ca="1" si="114"/>
        <v>258.6341224519785</v>
      </c>
    </row>
    <row r="1432" spans="1:5" x14ac:dyDescent="0.35">
      <c r="A1432" s="3">
        <f t="shared" si="112"/>
        <v>1420</v>
      </c>
      <c r="B1432" s="3">
        <f t="shared" ca="1" si="113"/>
        <v>-1.1599200342840432</v>
      </c>
      <c r="C1432" s="3">
        <f t="shared" ca="1" si="110"/>
        <v>22063.661238196644</v>
      </c>
      <c r="D1432" s="3">
        <f t="shared" ca="1" si="111"/>
        <v>0</v>
      </c>
      <c r="E1432" s="3">
        <f t="shared" ca="1" si="114"/>
        <v>258.6341224519785</v>
      </c>
    </row>
    <row r="1433" spans="1:5" x14ac:dyDescent="0.35">
      <c r="A1433" s="3">
        <f t="shared" si="112"/>
        <v>1421</v>
      </c>
      <c r="B1433" s="3">
        <f t="shared" ca="1" si="113"/>
        <v>-8.0308206321156247E-2</v>
      </c>
      <c r="C1433" s="3">
        <f t="shared" ca="1" si="110"/>
        <v>22801.01761312829</v>
      </c>
      <c r="D1433" s="3">
        <f t="shared" ca="1" si="111"/>
        <v>0</v>
      </c>
      <c r="E1433" s="3">
        <f t="shared" ca="1" si="114"/>
        <v>258.6341224519785</v>
      </c>
    </row>
    <row r="1434" spans="1:5" x14ac:dyDescent="0.35">
      <c r="A1434" s="3">
        <f t="shared" si="112"/>
        <v>1422</v>
      </c>
      <c r="B1434" s="3">
        <f t="shared" ca="1" si="113"/>
        <v>-0.11451174332483395</v>
      </c>
      <c r="C1434" s="3">
        <f t="shared" ca="1" si="110"/>
        <v>22777.283475179389</v>
      </c>
      <c r="D1434" s="3">
        <f t="shared" ca="1" si="111"/>
        <v>0</v>
      </c>
      <c r="E1434" s="3">
        <f t="shared" ca="1" si="114"/>
        <v>258.6341224519785</v>
      </c>
    </row>
    <row r="1435" spans="1:5" x14ac:dyDescent="0.35">
      <c r="A1435" s="3">
        <f t="shared" si="112"/>
        <v>1423</v>
      </c>
      <c r="B1435" s="3">
        <f t="shared" ca="1" si="113"/>
        <v>-1.0534581722267016</v>
      </c>
      <c r="C1435" s="3">
        <f t="shared" ca="1" si="110"/>
        <v>22135.30033356214</v>
      </c>
      <c r="D1435" s="3">
        <f t="shared" ca="1" si="111"/>
        <v>0</v>
      </c>
      <c r="E1435" s="3">
        <f t="shared" ca="1" si="114"/>
        <v>258.6341224519785</v>
      </c>
    </row>
    <row r="1436" spans="1:5" x14ac:dyDescent="0.35">
      <c r="A1436" s="3">
        <f t="shared" si="112"/>
        <v>1424</v>
      </c>
      <c r="B1436" s="3">
        <f t="shared" ca="1" si="113"/>
        <v>3.1960484604693601E-3</v>
      </c>
      <c r="C1436" s="3">
        <f t="shared" ca="1" si="110"/>
        <v>22859.065901919854</v>
      </c>
      <c r="D1436" s="3">
        <f t="shared" ca="1" si="111"/>
        <v>0</v>
      </c>
      <c r="E1436" s="3">
        <f t="shared" ca="1" si="114"/>
        <v>258.6341224519785</v>
      </c>
    </row>
    <row r="1437" spans="1:5" x14ac:dyDescent="0.35">
      <c r="A1437" s="3">
        <f t="shared" si="112"/>
        <v>1425</v>
      </c>
      <c r="B1437" s="3">
        <f t="shared" ca="1" si="113"/>
        <v>6.4577422048411728E-2</v>
      </c>
      <c r="C1437" s="3">
        <f t="shared" ca="1" si="110"/>
        <v>22901.829608465872</v>
      </c>
      <c r="D1437" s="3">
        <f t="shared" ca="1" si="111"/>
        <v>1.8296084658722975</v>
      </c>
      <c r="E1437" s="3">
        <f t="shared" ca="1" si="114"/>
        <v>256.8045139861062</v>
      </c>
    </row>
    <row r="1438" spans="1:5" x14ac:dyDescent="0.35">
      <c r="A1438" s="3">
        <f t="shared" si="112"/>
        <v>1426</v>
      </c>
      <c r="B1438" s="3">
        <f t="shared" ca="1" si="113"/>
        <v>-0.9814416682813486</v>
      </c>
      <c r="C1438" s="3">
        <f t="shared" ca="1" si="110"/>
        <v>22183.89270052252</v>
      </c>
      <c r="D1438" s="3">
        <f t="shared" ca="1" si="111"/>
        <v>0</v>
      </c>
      <c r="E1438" s="3">
        <f t="shared" ca="1" si="114"/>
        <v>258.6341224519785</v>
      </c>
    </row>
    <row r="1439" spans="1:5" x14ac:dyDescent="0.35">
      <c r="A1439" s="3">
        <f t="shared" si="112"/>
        <v>1427</v>
      </c>
      <c r="B1439" s="3">
        <f t="shared" ca="1" si="113"/>
        <v>0.53030533552228898</v>
      </c>
      <c r="C1439" s="3">
        <f t="shared" ca="1" si="110"/>
        <v>23228.913981038011</v>
      </c>
      <c r="D1439" s="3">
        <f t="shared" ca="1" si="111"/>
        <v>328.91398103801112</v>
      </c>
      <c r="E1439" s="3">
        <f t="shared" ca="1" si="114"/>
        <v>-70.279858586032617</v>
      </c>
    </row>
    <row r="1440" spans="1:5" x14ac:dyDescent="0.35">
      <c r="A1440" s="3">
        <f t="shared" si="112"/>
        <v>1428</v>
      </c>
      <c r="B1440" s="3">
        <f t="shared" ca="1" si="113"/>
        <v>9.9629654097637382E-2</v>
      </c>
      <c r="C1440" s="3">
        <f t="shared" ca="1" si="110"/>
        <v>22926.285977903102</v>
      </c>
      <c r="D1440" s="3">
        <f t="shared" ca="1" si="111"/>
        <v>26.285977903102321</v>
      </c>
      <c r="E1440" s="3">
        <f t="shared" ca="1" si="114"/>
        <v>232.34814454887618</v>
      </c>
    </row>
    <row r="1441" spans="1:5" x14ac:dyDescent="0.35">
      <c r="A1441" s="3">
        <f t="shared" si="112"/>
        <v>1429</v>
      </c>
      <c r="B1441" s="3">
        <f t="shared" ca="1" si="113"/>
        <v>-0.55679321389850278</v>
      </c>
      <c r="C1441" s="3">
        <f t="shared" ca="1" si="110"/>
        <v>22472.596449046821</v>
      </c>
      <c r="D1441" s="3">
        <f t="shared" ca="1" si="111"/>
        <v>0</v>
      </c>
      <c r="E1441" s="3">
        <f t="shared" ca="1" si="114"/>
        <v>258.6341224519785</v>
      </c>
    </row>
    <row r="1442" spans="1:5" x14ac:dyDescent="0.35">
      <c r="A1442" s="3">
        <f t="shared" si="112"/>
        <v>1430</v>
      </c>
      <c r="B1442" s="3">
        <f t="shared" ca="1" si="113"/>
        <v>0.10321312304545102</v>
      </c>
      <c r="C1442" s="3">
        <f t="shared" ca="1" si="110"/>
        <v>22928.78767883301</v>
      </c>
      <c r="D1442" s="3">
        <f t="shared" ca="1" si="111"/>
        <v>28.787678833010432</v>
      </c>
      <c r="E1442" s="3">
        <f t="shared" ca="1" si="114"/>
        <v>229.84644361896807</v>
      </c>
    </row>
    <row r="1443" spans="1:5" x14ac:dyDescent="0.35">
      <c r="A1443" s="3">
        <f t="shared" si="112"/>
        <v>1431</v>
      </c>
      <c r="B1443" s="3">
        <f t="shared" ca="1" si="113"/>
        <v>-1.7132123370761569</v>
      </c>
      <c r="C1443" s="3">
        <f t="shared" ca="1" si="110"/>
        <v>21695.062913400699</v>
      </c>
      <c r="D1443" s="3">
        <f t="shared" ca="1" si="111"/>
        <v>0</v>
      </c>
      <c r="E1443" s="3">
        <f t="shared" ca="1" si="114"/>
        <v>258.6341224519785</v>
      </c>
    </row>
    <row r="1444" spans="1:5" x14ac:dyDescent="0.35">
      <c r="A1444" s="3">
        <f t="shared" si="112"/>
        <v>1432</v>
      </c>
      <c r="B1444" s="3">
        <f t="shared" ca="1" si="113"/>
        <v>0.34064804900449641</v>
      </c>
      <c r="C1444" s="3">
        <f t="shared" ca="1" si="110"/>
        <v>23095.156098437266</v>
      </c>
      <c r="D1444" s="3">
        <f t="shared" ca="1" si="111"/>
        <v>195.15609843726634</v>
      </c>
      <c r="E1444" s="3">
        <f t="shared" ca="1" si="114"/>
        <v>63.478024014712162</v>
      </c>
    </row>
    <row r="1445" spans="1:5" x14ac:dyDescent="0.35">
      <c r="A1445" s="3">
        <f t="shared" si="112"/>
        <v>1433</v>
      </c>
      <c r="B1445" s="3">
        <f t="shared" ca="1" si="113"/>
        <v>-0.42312600530695926</v>
      </c>
      <c r="C1445" s="3">
        <f t="shared" ca="1" si="110"/>
        <v>22564.247315637847</v>
      </c>
      <c r="D1445" s="3">
        <f t="shared" ca="1" si="111"/>
        <v>0</v>
      </c>
      <c r="E1445" s="3">
        <f t="shared" ca="1" si="114"/>
        <v>258.6341224519785</v>
      </c>
    </row>
    <row r="1446" spans="1:5" x14ac:dyDescent="0.35">
      <c r="A1446" s="3">
        <f t="shared" si="112"/>
        <v>1434</v>
      </c>
      <c r="B1446" s="3">
        <f t="shared" ca="1" si="113"/>
        <v>-0.19579198413254215</v>
      </c>
      <c r="C1446" s="3">
        <f t="shared" ca="1" si="110"/>
        <v>22720.981459324732</v>
      </c>
      <c r="D1446" s="3">
        <f t="shared" ca="1" si="111"/>
        <v>0</v>
      </c>
      <c r="E1446" s="3">
        <f t="shared" ca="1" si="114"/>
        <v>258.6341224519785</v>
      </c>
    </row>
    <row r="1447" spans="1:5" x14ac:dyDescent="0.35">
      <c r="A1447" s="3">
        <f t="shared" si="112"/>
        <v>1435</v>
      </c>
      <c r="B1447" s="3">
        <f t="shared" ca="1" si="113"/>
        <v>-0.2586471062728995</v>
      </c>
      <c r="C1447" s="3">
        <f t="shared" ca="1" si="110"/>
        <v>22677.537781996052</v>
      </c>
      <c r="D1447" s="3">
        <f t="shared" ca="1" si="111"/>
        <v>0</v>
      </c>
      <c r="E1447" s="3">
        <f t="shared" ca="1" si="114"/>
        <v>258.6341224519785</v>
      </c>
    </row>
    <row r="1448" spans="1:5" x14ac:dyDescent="0.35">
      <c r="A1448" s="3">
        <f t="shared" si="112"/>
        <v>1436</v>
      </c>
      <c r="B1448" s="3">
        <f t="shared" ca="1" si="113"/>
        <v>0.96558410081135981</v>
      </c>
      <c r="C1448" s="3">
        <f t="shared" ca="1" si="110"/>
        <v>23538.835652891627</v>
      </c>
      <c r="D1448" s="3">
        <f t="shared" ca="1" si="111"/>
        <v>638.83565289162652</v>
      </c>
      <c r="E1448" s="3">
        <f t="shared" ca="1" si="114"/>
        <v>-380.20153043964802</v>
      </c>
    </row>
    <row r="1449" spans="1:5" x14ac:dyDescent="0.35">
      <c r="A1449" s="3">
        <f t="shared" si="112"/>
        <v>1437</v>
      </c>
      <c r="B1449" s="3">
        <f t="shared" ca="1" si="113"/>
        <v>0.8751603325041335</v>
      </c>
      <c r="C1449" s="3">
        <f t="shared" ca="1" si="110"/>
        <v>23474.114807018363</v>
      </c>
      <c r="D1449" s="3">
        <f t="shared" ca="1" si="111"/>
        <v>574.11480701836263</v>
      </c>
      <c r="E1449" s="3">
        <f t="shared" ca="1" si="114"/>
        <v>-315.48068456638413</v>
      </c>
    </row>
    <row r="1450" spans="1:5" x14ac:dyDescent="0.35">
      <c r="A1450" s="3">
        <f t="shared" si="112"/>
        <v>1438</v>
      </c>
      <c r="B1450" s="3">
        <f t="shared" ca="1" si="113"/>
        <v>0.23588053645682933</v>
      </c>
      <c r="C1450" s="3">
        <f t="shared" ca="1" si="110"/>
        <v>23021.598194057737</v>
      </c>
      <c r="D1450" s="3">
        <f t="shared" ca="1" si="111"/>
        <v>121.59819405773669</v>
      </c>
      <c r="E1450" s="3">
        <f t="shared" ca="1" si="114"/>
        <v>137.03592839424181</v>
      </c>
    </row>
    <row r="1451" spans="1:5" x14ac:dyDescent="0.35">
      <c r="A1451" s="3">
        <f t="shared" si="112"/>
        <v>1439</v>
      </c>
      <c r="B1451" s="3">
        <f t="shared" ca="1" si="113"/>
        <v>0.975410783212601</v>
      </c>
      <c r="C1451" s="3">
        <f t="shared" ca="1" si="110"/>
        <v>23545.879845410273</v>
      </c>
      <c r="D1451" s="3">
        <f t="shared" ca="1" si="111"/>
        <v>645.87984541027254</v>
      </c>
      <c r="E1451" s="3">
        <f t="shared" ca="1" si="114"/>
        <v>-387.24572295829404</v>
      </c>
    </row>
    <row r="1452" spans="1:5" x14ac:dyDescent="0.35">
      <c r="A1452" s="3">
        <f t="shared" si="112"/>
        <v>1440</v>
      </c>
      <c r="B1452" s="3">
        <f t="shared" ca="1" si="113"/>
        <v>1.5246240553615518</v>
      </c>
      <c r="C1452" s="3">
        <f t="shared" ca="1" si="110"/>
        <v>23942.949516585053</v>
      </c>
      <c r="D1452" s="3">
        <f t="shared" ca="1" si="111"/>
        <v>1042.9495165850531</v>
      </c>
      <c r="E1452" s="3">
        <f t="shared" ca="1" si="114"/>
        <v>-784.31539413307451</v>
      </c>
    </row>
    <row r="1453" spans="1:5" x14ac:dyDescent="0.35">
      <c r="A1453" s="3">
        <f t="shared" si="112"/>
        <v>1441</v>
      </c>
      <c r="B1453" s="3">
        <f t="shared" ca="1" si="113"/>
        <v>-0.80250898712117014</v>
      </c>
      <c r="C1453" s="3">
        <f t="shared" ca="1" si="110"/>
        <v>22305.087894842778</v>
      </c>
      <c r="D1453" s="3">
        <f t="shared" ca="1" si="111"/>
        <v>0</v>
      </c>
      <c r="E1453" s="3">
        <f t="shared" ca="1" si="114"/>
        <v>258.6341224519785</v>
      </c>
    </row>
    <row r="1454" spans="1:5" x14ac:dyDescent="0.35">
      <c r="A1454" s="3">
        <f t="shared" si="112"/>
        <v>1442</v>
      </c>
      <c r="B1454" s="3">
        <f t="shared" ca="1" si="113"/>
        <v>0.17438617228341616</v>
      </c>
      <c r="C1454" s="3">
        <f t="shared" ca="1" si="110"/>
        <v>22978.531791361223</v>
      </c>
      <c r="D1454" s="3">
        <f t="shared" ca="1" si="111"/>
        <v>78.531791361223441</v>
      </c>
      <c r="E1454" s="3">
        <f t="shared" ca="1" si="114"/>
        <v>180.10233109075506</v>
      </c>
    </row>
    <row r="1455" spans="1:5" x14ac:dyDescent="0.35">
      <c r="A1455" s="3">
        <f t="shared" si="112"/>
        <v>1443</v>
      </c>
      <c r="B1455" s="3">
        <f t="shared" ca="1" si="113"/>
        <v>0.97474791779214909</v>
      </c>
      <c r="C1455" s="3">
        <f t="shared" ca="1" si="110"/>
        <v>23545.404608405817</v>
      </c>
      <c r="D1455" s="3">
        <f t="shared" ca="1" si="111"/>
        <v>645.40460840581727</v>
      </c>
      <c r="E1455" s="3">
        <f t="shared" ca="1" si="114"/>
        <v>-386.77048595383877</v>
      </c>
    </row>
    <row r="1456" spans="1:5" x14ac:dyDescent="0.35">
      <c r="A1456" s="3">
        <f t="shared" si="112"/>
        <v>1444</v>
      </c>
      <c r="B1456" s="3">
        <f t="shared" ca="1" si="113"/>
        <v>0.47656566280895751</v>
      </c>
      <c r="C1456" s="3">
        <f t="shared" ca="1" si="110"/>
        <v>23190.935027575051</v>
      </c>
      <c r="D1456" s="3">
        <f t="shared" ca="1" si="111"/>
        <v>290.93502757505121</v>
      </c>
      <c r="E1456" s="3">
        <f t="shared" ca="1" si="114"/>
        <v>-32.30090512307271</v>
      </c>
    </row>
    <row r="1457" spans="1:5" x14ac:dyDescent="0.35">
      <c r="A1457" s="3">
        <f t="shared" si="112"/>
        <v>1445</v>
      </c>
      <c r="B1457" s="3">
        <f t="shared" ca="1" si="113"/>
        <v>-1.1685719988186785</v>
      </c>
      <c r="C1457" s="3">
        <f t="shared" ca="1" si="110"/>
        <v>22057.849454376254</v>
      </c>
      <c r="D1457" s="3">
        <f t="shared" ca="1" si="111"/>
        <v>0</v>
      </c>
      <c r="E1457" s="3">
        <f t="shared" ca="1" si="114"/>
        <v>258.6341224519785</v>
      </c>
    </row>
    <row r="1458" spans="1:5" x14ac:dyDescent="0.35">
      <c r="A1458" s="3">
        <f t="shared" si="112"/>
        <v>1446</v>
      </c>
      <c r="B1458" s="3">
        <f t="shared" ca="1" si="113"/>
        <v>-0.93920544742269185</v>
      </c>
      <c r="C1458" s="3">
        <f t="shared" ca="1" si="110"/>
        <v>22212.440750376718</v>
      </c>
      <c r="D1458" s="3">
        <f t="shared" ca="1" si="111"/>
        <v>0</v>
      </c>
      <c r="E1458" s="3">
        <f t="shared" ca="1" si="114"/>
        <v>258.6341224519785</v>
      </c>
    </row>
    <row r="1459" spans="1:5" x14ac:dyDescent="0.35">
      <c r="A1459" s="3">
        <f t="shared" si="112"/>
        <v>1447</v>
      </c>
      <c r="B1459" s="3">
        <f t="shared" ca="1" si="113"/>
        <v>-1.5345743729437489</v>
      </c>
      <c r="C1459" s="3">
        <f t="shared" ca="1" si="110"/>
        <v>21813.39177815451</v>
      </c>
      <c r="D1459" s="3">
        <f t="shared" ca="1" si="111"/>
        <v>0</v>
      </c>
      <c r="E1459" s="3">
        <f t="shared" ca="1" si="114"/>
        <v>258.6341224519785</v>
      </c>
    </row>
    <row r="1460" spans="1:5" x14ac:dyDescent="0.35">
      <c r="A1460" s="3">
        <f t="shared" si="112"/>
        <v>1448</v>
      </c>
      <c r="B1460" s="3">
        <f t="shared" ca="1" si="113"/>
        <v>1.4806554250520507</v>
      </c>
      <c r="C1460" s="3">
        <f t="shared" ca="1" si="110"/>
        <v>23910.916027351472</v>
      </c>
      <c r="D1460" s="3">
        <f t="shared" ca="1" si="111"/>
        <v>1010.9160273514717</v>
      </c>
      <c r="E1460" s="3">
        <f t="shared" ca="1" si="114"/>
        <v>-752.28190489949316</v>
      </c>
    </row>
    <row r="1461" spans="1:5" x14ac:dyDescent="0.35">
      <c r="A1461" s="3">
        <f t="shared" si="112"/>
        <v>1449</v>
      </c>
      <c r="B1461" s="3">
        <f t="shared" ca="1" si="113"/>
        <v>-1.2430328910952588</v>
      </c>
      <c r="C1461" s="3">
        <f t="shared" ca="1" si="110"/>
        <v>22007.895081411782</v>
      </c>
      <c r="D1461" s="3">
        <f t="shared" ca="1" si="111"/>
        <v>0</v>
      </c>
      <c r="E1461" s="3">
        <f t="shared" ca="1" si="114"/>
        <v>258.6341224519785</v>
      </c>
    </row>
    <row r="1462" spans="1:5" x14ac:dyDescent="0.35">
      <c r="A1462" s="3">
        <f t="shared" si="112"/>
        <v>1450</v>
      </c>
      <c r="B1462" s="3">
        <f t="shared" ca="1" si="113"/>
        <v>-0.25634720847302511</v>
      </c>
      <c r="C1462" s="3">
        <f t="shared" ca="1" si="110"/>
        <v>22679.125941028869</v>
      </c>
      <c r="D1462" s="3">
        <f t="shared" ca="1" si="111"/>
        <v>0</v>
      </c>
      <c r="E1462" s="3">
        <f t="shared" ca="1" si="114"/>
        <v>258.6341224519785</v>
      </c>
    </row>
    <row r="1463" spans="1:5" x14ac:dyDescent="0.35">
      <c r="A1463" s="3">
        <f t="shared" si="112"/>
        <v>1451</v>
      </c>
      <c r="B1463" s="3">
        <f t="shared" ca="1" si="113"/>
        <v>1.2126513082445667</v>
      </c>
      <c r="C1463" s="3">
        <f t="shared" ca="1" si="110"/>
        <v>23716.585421949389</v>
      </c>
      <c r="D1463" s="3">
        <f t="shared" ca="1" si="111"/>
        <v>816.58542194938855</v>
      </c>
      <c r="E1463" s="3">
        <f t="shared" ca="1" si="114"/>
        <v>-557.95129949740999</v>
      </c>
    </row>
    <row r="1464" spans="1:5" x14ac:dyDescent="0.35">
      <c r="A1464" s="3">
        <f t="shared" si="112"/>
        <v>1452</v>
      </c>
      <c r="B1464" s="3">
        <f t="shared" ca="1" si="113"/>
        <v>-1.7545575823595725</v>
      </c>
      <c r="C1464" s="3">
        <f t="shared" ca="1" si="110"/>
        <v>21667.76763750779</v>
      </c>
      <c r="D1464" s="3">
        <f t="shared" ca="1" si="111"/>
        <v>0</v>
      </c>
      <c r="E1464" s="3">
        <f t="shared" ca="1" si="114"/>
        <v>258.6341224519785</v>
      </c>
    </row>
    <row r="1465" spans="1:5" x14ac:dyDescent="0.35">
      <c r="A1465" s="3">
        <f t="shared" si="112"/>
        <v>1453</v>
      </c>
      <c r="B1465" s="3">
        <f t="shared" ca="1" si="113"/>
        <v>1.4146795717380405</v>
      </c>
      <c r="C1465" s="3">
        <f t="shared" ca="1" si="110"/>
        <v>23862.92948918046</v>
      </c>
      <c r="D1465" s="3">
        <f t="shared" ca="1" si="111"/>
        <v>962.92948918046022</v>
      </c>
      <c r="E1465" s="3">
        <f t="shared" ca="1" si="114"/>
        <v>-704.29536672848167</v>
      </c>
    </row>
    <row r="1466" spans="1:5" x14ac:dyDescent="0.35">
      <c r="A1466" s="3">
        <f t="shared" si="112"/>
        <v>1454</v>
      </c>
      <c r="B1466" s="3">
        <f t="shared" ca="1" si="113"/>
        <v>1.3853959246574892</v>
      </c>
      <c r="C1466" s="3">
        <f t="shared" ca="1" si="110"/>
        <v>23841.661341848325</v>
      </c>
      <c r="D1466" s="3">
        <f t="shared" ca="1" si="111"/>
        <v>941.66134184832481</v>
      </c>
      <c r="E1466" s="3">
        <f t="shared" ca="1" si="114"/>
        <v>-683.02721939634625</v>
      </c>
    </row>
    <row r="1467" spans="1:5" x14ac:dyDescent="0.35">
      <c r="A1467" s="3">
        <f t="shared" si="112"/>
        <v>1455</v>
      </c>
      <c r="B1467" s="3">
        <f t="shared" ca="1" si="113"/>
        <v>-0.14770611274434892</v>
      </c>
      <c r="C1467" s="3">
        <f t="shared" ca="1" si="110"/>
        <v>22754.273230623701</v>
      </c>
      <c r="D1467" s="3">
        <f t="shared" ca="1" si="111"/>
        <v>0</v>
      </c>
      <c r="E1467" s="3">
        <f t="shared" ca="1" si="114"/>
        <v>258.6341224519785</v>
      </c>
    </row>
    <row r="1468" spans="1:5" x14ac:dyDescent="0.35">
      <c r="A1468" s="3">
        <f t="shared" si="112"/>
        <v>1456</v>
      </c>
      <c r="B1468" s="3">
        <f t="shared" ca="1" si="113"/>
        <v>-0.43786562968840653</v>
      </c>
      <c r="C1468" s="3">
        <f t="shared" ca="1" si="110"/>
        <v>22554.122569125215</v>
      </c>
      <c r="D1468" s="3">
        <f t="shared" ca="1" si="111"/>
        <v>0</v>
      </c>
      <c r="E1468" s="3">
        <f t="shared" ca="1" si="114"/>
        <v>258.6341224519785</v>
      </c>
    </row>
    <row r="1469" spans="1:5" x14ac:dyDescent="0.35">
      <c r="A1469" s="3">
        <f t="shared" si="112"/>
        <v>1457</v>
      </c>
      <c r="B1469" s="3">
        <f t="shared" ca="1" si="113"/>
        <v>0.21132115092809028</v>
      </c>
      <c r="C1469" s="3">
        <f t="shared" ca="1" si="110"/>
        <v>23004.388825460115</v>
      </c>
      <c r="D1469" s="3">
        <f t="shared" ca="1" si="111"/>
        <v>104.38882546011519</v>
      </c>
      <c r="E1469" s="3">
        <f t="shared" ca="1" si="114"/>
        <v>154.24529699186331</v>
      </c>
    </row>
    <row r="1470" spans="1:5" x14ac:dyDescent="0.35">
      <c r="A1470" s="3">
        <f t="shared" si="112"/>
        <v>1458</v>
      </c>
      <c r="B1470" s="3">
        <f t="shared" ca="1" si="113"/>
        <v>1.0596890466164899</v>
      </c>
      <c r="C1470" s="3">
        <f t="shared" ca="1" si="110"/>
        <v>23606.380797421923</v>
      </c>
      <c r="D1470" s="3">
        <f t="shared" ca="1" si="111"/>
        <v>706.38079742192349</v>
      </c>
      <c r="E1470" s="3">
        <f t="shared" ca="1" si="114"/>
        <v>-447.74667496994499</v>
      </c>
    </row>
    <row r="1471" spans="1:5" x14ac:dyDescent="0.35">
      <c r="A1471" s="3">
        <f t="shared" si="112"/>
        <v>1459</v>
      </c>
      <c r="B1471" s="3">
        <f t="shared" ca="1" si="113"/>
        <v>0.43831207278969581</v>
      </c>
      <c r="C1471" s="3">
        <f t="shared" ca="1" si="110"/>
        <v>23163.938251912641</v>
      </c>
      <c r="D1471" s="3">
        <f t="shared" ca="1" si="111"/>
        <v>263.93825191264114</v>
      </c>
      <c r="E1471" s="3">
        <f t="shared" ca="1" si="114"/>
        <v>-5.3041294606626366</v>
      </c>
    </row>
    <row r="1472" spans="1:5" x14ac:dyDescent="0.35">
      <c r="A1472" s="3">
        <f t="shared" si="112"/>
        <v>1460</v>
      </c>
      <c r="B1472" s="3">
        <f t="shared" ca="1" si="113"/>
        <v>0.16412901121923429</v>
      </c>
      <c r="C1472" s="3">
        <f t="shared" ca="1" si="110"/>
        <v>22971.356228416171</v>
      </c>
      <c r="D1472" s="3">
        <f t="shared" ca="1" si="111"/>
        <v>71.356228416170779</v>
      </c>
      <c r="E1472" s="3">
        <f t="shared" ca="1" si="114"/>
        <v>187.27789403580772</v>
      </c>
    </row>
    <row r="1473" spans="1:5" x14ac:dyDescent="0.35">
      <c r="A1473" s="3">
        <f t="shared" si="112"/>
        <v>1461</v>
      </c>
      <c r="B1473" s="3">
        <f t="shared" ca="1" si="113"/>
        <v>-0.38809510426810273</v>
      </c>
      <c r="C1473" s="3">
        <f t="shared" ca="1" si="110"/>
        <v>22588.32851688459</v>
      </c>
      <c r="D1473" s="3">
        <f t="shared" ca="1" si="111"/>
        <v>0</v>
      </c>
      <c r="E1473" s="3">
        <f t="shared" ca="1" si="114"/>
        <v>258.6341224519785</v>
      </c>
    </row>
    <row r="1474" spans="1:5" x14ac:dyDescent="0.35">
      <c r="A1474" s="3">
        <f t="shared" si="112"/>
        <v>1462</v>
      </c>
      <c r="B1474" s="3">
        <f t="shared" ca="1" si="113"/>
        <v>-0.7533421539539813</v>
      </c>
      <c r="C1474" s="3">
        <f t="shared" ca="1" si="110"/>
        <v>22338.505525057539</v>
      </c>
      <c r="D1474" s="3">
        <f t="shared" ca="1" si="111"/>
        <v>0</v>
      </c>
      <c r="E1474" s="3">
        <f t="shared" ca="1" si="114"/>
        <v>258.6341224519785</v>
      </c>
    </row>
    <row r="1475" spans="1:5" x14ac:dyDescent="0.35">
      <c r="A1475" s="3">
        <f t="shared" si="112"/>
        <v>1463</v>
      </c>
      <c r="B1475" s="3">
        <f t="shared" ca="1" si="113"/>
        <v>-0.85619399460581891</v>
      </c>
      <c r="C1475" s="3">
        <f t="shared" ca="1" si="110"/>
        <v>22268.656450562721</v>
      </c>
      <c r="D1475" s="3">
        <f t="shared" ca="1" si="111"/>
        <v>0</v>
      </c>
      <c r="E1475" s="3">
        <f t="shared" ca="1" si="114"/>
        <v>258.6341224519785</v>
      </c>
    </row>
    <row r="1476" spans="1:5" x14ac:dyDescent="0.35">
      <c r="A1476" s="3">
        <f t="shared" si="112"/>
        <v>1464</v>
      </c>
      <c r="B1476" s="3">
        <f t="shared" ca="1" si="113"/>
        <v>1.4804946987811807</v>
      </c>
      <c r="C1476" s="3">
        <f t="shared" ca="1" si="110"/>
        <v>23910.799008356131</v>
      </c>
      <c r="D1476" s="3">
        <f t="shared" ca="1" si="111"/>
        <v>1010.7990083561308</v>
      </c>
      <c r="E1476" s="3">
        <f t="shared" ca="1" si="114"/>
        <v>-752.16488590415224</v>
      </c>
    </row>
    <row r="1477" spans="1:5" x14ac:dyDescent="0.35">
      <c r="A1477" s="3">
        <f t="shared" si="112"/>
        <v>1465</v>
      </c>
      <c r="B1477" s="3">
        <f t="shared" ca="1" si="113"/>
        <v>-1.0673628754092994</v>
      </c>
      <c r="C1477" s="3">
        <f t="shared" ca="1" si="110"/>
        <v>22125.930550130379</v>
      </c>
      <c r="D1477" s="3">
        <f t="shared" ca="1" si="111"/>
        <v>0</v>
      </c>
      <c r="E1477" s="3">
        <f t="shared" ca="1" si="114"/>
        <v>258.6341224519785</v>
      </c>
    </row>
    <row r="1478" spans="1:5" x14ac:dyDescent="0.35">
      <c r="A1478" s="3">
        <f t="shared" si="112"/>
        <v>1466</v>
      </c>
      <c r="B1478" s="3">
        <f t="shared" ca="1" si="113"/>
        <v>1.3302159986680795</v>
      </c>
      <c r="C1478" s="3">
        <f t="shared" ca="1" si="110"/>
        <v>23801.636725425098</v>
      </c>
      <c r="D1478" s="3">
        <f t="shared" ca="1" si="111"/>
        <v>901.63672542509812</v>
      </c>
      <c r="E1478" s="3">
        <f t="shared" ca="1" si="114"/>
        <v>-643.00260297311956</v>
      </c>
    </row>
    <row r="1479" spans="1:5" x14ac:dyDescent="0.35">
      <c r="A1479" s="3">
        <f t="shared" si="112"/>
        <v>1467</v>
      </c>
      <c r="B1479" s="3">
        <f t="shared" ca="1" si="113"/>
        <v>-1.1870381294474623</v>
      </c>
      <c r="C1479" s="3">
        <f t="shared" ca="1" si="110"/>
        <v>22045.450321168406</v>
      </c>
      <c r="D1479" s="3">
        <f t="shared" ca="1" si="111"/>
        <v>0</v>
      </c>
      <c r="E1479" s="3">
        <f t="shared" ca="1" si="114"/>
        <v>258.6341224519785</v>
      </c>
    </row>
    <row r="1480" spans="1:5" x14ac:dyDescent="0.35">
      <c r="A1480" s="3">
        <f t="shared" si="112"/>
        <v>1468</v>
      </c>
      <c r="B1480" s="3">
        <f t="shared" ca="1" si="113"/>
        <v>2.160129305090317</v>
      </c>
      <c r="C1480" s="3">
        <f t="shared" ca="1" si="110"/>
        <v>24410.770646474819</v>
      </c>
      <c r="D1480" s="3">
        <f t="shared" ca="1" si="111"/>
        <v>1510.7706464748189</v>
      </c>
      <c r="E1480" s="3">
        <f t="shared" ca="1" si="114"/>
        <v>-1252.1365240228404</v>
      </c>
    </row>
    <row r="1481" spans="1:5" x14ac:dyDescent="0.35">
      <c r="A1481" s="3">
        <f t="shared" si="112"/>
        <v>1469</v>
      </c>
      <c r="B1481" s="3">
        <f t="shared" ca="1" si="113"/>
        <v>-1.0176785276961802</v>
      </c>
      <c r="C1481" s="3">
        <f t="shared" ca="1" si="110"/>
        <v>22159.42894778775</v>
      </c>
      <c r="D1481" s="3">
        <f t="shared" ca="1" si="111"/>
        <v>0</v>
      </c>
      <c r="E1481" s="3">
        <f t="shared" ca="1" si="114"/>
        <v>258.6341224519785</v>
      </c>
    </row>
    <row r="1482" spans="1:5" x14ac:dyDescent="0.35">
      <c r="A1482" s="3">
        <f t="shared" si="112"/>
        <v>1470</v>
      </c>
      <c r="B1482" s="3">
        <f t="shared" ca="1" si="113"/>
        <v>-0.1313751353488844</v>
      </c>
      <c r="C1482" s="3">
        <f t="shared" ca="1" si="110"/>
        <v>22765.590912320273</v>
      </c>
      <c r="D1482" s="3">
        <f t="shared" ca="1" si="111"/>
        <v>0</v>
      </c>
      <c r="E1482" s="3">
        <f t="shared" ca="1" si="114"/>
        <v>258.6341224519785</v>
      </c>
    </row>
    <row r="1483" spans="1:5" x14ac:dyDescent="0.35">
      <c r="A1483" s="3">
        <f t="shared" si="112"/>
        <v>1471</v>
      </c>
      <c r="B1483" s="3">
        <f t="shared" ca="1" si="113"/>
        <v>-2.3509760399030046</v>
      </c>
      <c r="C1483" s="3">
        <f t="shared" ca="1" si="110"/>
        <v>21277.823785826942</v>
      </c>
      <c r="D1483" s="3">
        <f t="shared" ca="1" si="111"/>
        <v>0</v>
      </c>
      <c r="E1483" s="3">
        <f t="shared" ca="1" si="114"/>
        <v>258.6341224519785</v>
      </c>
    </row>
    <row r="1484" spans="1:5" x14ac:dyDescent="0.35">
      <c r="A1484" s="3">
        <f t="shared" si="112"/>
        <v>1472</v>
      </c>
      <c r="B1484" s="3">
        <f t="shared" ca="1" si="113"/>
        <v>1.2123752370709002</v>
      </c>
      <c r="C1484" s="3">
        <f t="shared" ca="1" si="110"/>
        <v>23716.386058406271</v>
      </c>
      <c r="D1484" s="3">
        <f t="shared" ca="1" si="111"/>
        <v>816.38605840627133</v>
      </c>
      <c r="E1484" s="3">
        <f t="shared" ca="1" si="114"/>
        <v>-557.75193595429278</v>
      </c>
    </row>
    <row r="1485" spans="1:5" x14ac:dyDescent="0.35">
      <c r="A1485" s="3">
        <f t="shared" si="112"/>
        <v>1473</v>
      </c>
      <c r="B1485" s="3">
        <f t="shared" ca="1" si="113"/>
        <v>-0.78723616415864117</v>
      </c>
      <c r="C1485" s="3">
        <f t="shared" ca="1" si="110"/>
        <v>22315.463145282567</v>
      </c>
      <c r="D1485" s="3">
        <f t="shared" ca="1" si="111"/>
        <v>0</v>
      </c>
      <c r="E1485" s="3">
        <f t="shared" ca="1" si="114"/>
        <v>258.6341224519785</v>
      </c>
    </row>
    <row r="1486" spans="1:5" x14ac:dyDescent="0.35">
      <c r="A1486" s="3">
        <f t="shared" si="112"/>
        <v>1474</v>
      </c>
      <c r="B1486" s="3">
        <f t="shared" ca="1" si="113"/>
        <v>1.549595171648471</v>
      </c>
      <c r="C1486" s="3">
        <f t="shared" ref="C1486:C1549" ca="1" si="115">B$1*EXP(B$9*B$5 + $B$10*B1486)</f>
        <v>23961.161408745909</v>
      </c>
      <c r="D1486" s="3">
        <f t="shared" ref="D1486:D1549" ca="1" si="116">MAX(C1486 - B$2, 0)</f>
        <v>1061.1614087459093</v>
      </c>
      <c r="E1486" s="3">
        <f t="shared" ca="1" si="114"/>
        <v>-802.52728629393073</v>
      </c>
    </row>
    <row r="1487" spans="1:5" x14ac:dyDescent="0.35">
      <c r="A1487" s="3">
        <f t="shared" ref="A1487:A1550" si="117">A1486+1</f>
        <v>1475</v>
      </c>
      <c r="B1487" s="3">
        <f t="shared" ref="B1487:B1550" ca="1" si="118">_xlfn.NORM.S.INV(RAND())</f>
        <v>1.1196467688447245</v>
      </c>
      <c r="C1487" s="3">
        <f t="shared" ca="1" si="115"/>
        <v>23649.517344299784</v>
      </c>
      <c r="D1487" s="3">
        <f t="shared" ca="1" si="116"/>
        <v>749.51734429978387</v>
      </c>
      <c r="E1487" s="3">
        <f t="shared" ref="E1487:E1550" ca="1" si="119">$D$5014-D1487</f>
        <v>-490.88322184780537</v>
      </c>
    </row>
    <row r="1488" spans="1:5" x14ac:dyDescent="0.35">
      <c r="A1488" s="3">
        <f t="shared" si="117"/>
        <v>1476</v>
      </c>
      <c r="B1488" s="3">
        <f t="shared" ca="1" si="118"/>
        <v>-0.24100630449877564</v>
      </c>
      <c r="C1488" s="3">
        <f t="shared" ca="1" si="115"/>
        <v>22689.72221177505</v>
      </c>
      <c r="D1488" s="3">
        <f t="shared" ca="1" si="116"/>
        <v>0</v>
      </c>
      <c r="E1488" s="3">
        <f t="shared" ca="1" si="119"/>
        <v>258.6341224519785</v>
      </c>
    </row>
    <row r="1489" spans="1:5" x14ac:dyDescent="0.35">
      <c r="A1489" s="3">
        <f t="shared" si="117"/>
        <v>1477</v>
      </c>
      <c r="B1489" s="3">
        <f t="shared" ca="1" si="118"/>
        <v>-1.8148023253578427</v>
      </c>
      <c r="C1489" s="3">
        <f t="shared" ca="1" si="115"/>
        <v>21628.056767918788</v>
      </c>
      <c r="D1489" s="3">
        <f t="shared" ca="1" si="116"/>
        <v>0</v>
      </c>
      <c r="E1489" s="3">
        <f t="shared" ca="1" si="119"/>
        <v>258.6341224519785</v>
      </c>
    </row>
    <row r="1490" spans="1:5" x14ac:dyDescent="0.35">
      <c r="A1490" s="3">
        <f t="shared" si="117"/>
        <v>1478</v>
      </c>
      <c r="B1490" s="3">
        <f t="shared" ca="1" si="118"/>
        <v>1.4706787244944663</v>
      </c>
      <c r="C1490" s="3">
        <f t="shared" ca="1" si="115"/>
        <v>23903.653437252382</v>
      </c>
      <c r="D1490" s="3">
        <f t="shared" ca="1" si="116"/>
        <v>1003.653437252382</v>
      </c>
      <c r="E1490" s="3">
        <f t="shared" ca="1" si="119"/>
        <v>-745.01931480040344</v>
      </c>
    </row>
    <row r="1491" spans="1:5" x14ac:dyDescent="0.35">
      <c r="A1491" s="3">
        <f t="shared" si="117"/>
        <v>1479</v>
      </c>
      <c r="B1491" s="3">
        <f t="shared" ca="1" si="118"/>
        <v>-0.25669278578007665</v>
      </c>
      <c r="C1491" s="3">
        <f t="shared" ca="1" si="115"/>
        <v>22678.887300837276</v>
      </c>
      <c r="D1491" s="3">
        <f t="shared" ca="1" si="116"/>
        <v>0</v>
      </c>
      <c r="E1491" s="3">
        <f t="shared" ca="1" si="119"/>
        <v>258.6341224519785</v>
      </c>
    </row>
    <row r="1492" spans="1:5" x14ac:dyDescent="0.35">
      <c r="A1492" s="3">
        <f t="shared" si="117"/>
        <v>1480</v>
      </c>
      <c r="B1492" s="3">
        <f t="shared" ca="1" si="118"/>
        <v>0.20207171225906945</v>
      </c>
      <c r="C1492" s="3">
        <f t="shared" ca="1" si="115"/>
        <v>22997.91085047699</v>
      </c>
      <c r="D1492" s="3">
        <f t="shared" ca="1" si="116"/>
        <v>97.910850476990163</v>
      </c>
      <c r="E1492" s="3">
        <f t="shared" ca="1" si="119"/>
        <v>160.72327197498834</v>
      </c>
    </row>
    <row r="1493" spans="1:5" x14ac:dyDescent="0.35">
      <c r="A1493" s="3">
        <f t="shared" si="117"/>
        <v>1481</v>
      </c>
      <c r="B1493" s="3">
        <f t="shared" ca="1" si="118"/>
        <v>0.94229873491847826</v>
      </c>
      <c r="C1493" s="3">
        <f t="shared" ca="1" si="115"/>
        <v>23522.152104083772</v>
      </c>
      <c r="D1493" s="3">
        <f t="shared" ca="1" si="116"/>
        <v>622.15210408377243</v>
      </c>
      <c r="E1493" s="3">
        <f t="shared" ca="1" si="119"/>
        <v>-363.51798163179393</v>
      </c>
    </row>
    <row r="1494" spans="1:5" x14ac:dyDescent="0.35">
      <c r="A1494" s="3">
        <f t="shared" si="117"/>
        <v>1482</v>
      </c>
      <c r="B1494" s="3">
        <f t="shared" ca="1" si="118"/>
        <v>0.41695942149291715</v>
      </c>
      <c r="C1494" s="3">
        <f t="shared" ca="1" si="115"/>
        <v>23148.882675866407</v>
      </c>
      <c r="D1494" s="3">
        <f t="shared" ca="1" si="116"/>
        <v>248.88267586640723</v>
      </c>
      <c r="E1494" s="3">
        <f t="shared" ca="1" si="119"/>
        <v>9.7514465855712729</v>
      </c>
    </row>
    <row r="1495" spans="1:5" x14ac:dyDescent="0.35">
      <c r="A1495" s="3">
        <f t="shared" si="117"/>
        <v>1483</v>
      </c>
      <c r="B1495" s="3">
        <f t="shared" ca="1" si="118"/>
        <v>-0.87113491803480947</v>
      </c>
      <c r="C1495" s="3">
        <f t="shared" ca="1" si="115"/>
        <v>22258.527906639189</v>
      </c>
      <c r="D1495" s="3">
        <f t="shared" ca="1" si="116"/>
        <v>0</v>
      </c>
      <c r="E1495" s="3">
        <f t="shared" ca="1" si="119"/>
        <v>258.6341224519785</v>
      </c>
    </row>
    <row r="1496" spans="1:5" x14ac:dyDescent="0.35">
      <c r="A1496" s="3">
        <f t="shared" si="117"/>
        <v>1484</v>
      </c>
      <c r="B1496" s="3">
        <f t="shared" ca="1" si="118"/>
        <v>-0.61789998946798197</v>
      </c>
      <c r="C1496" s="3">
        <f t="shared" ca="1" si="115"/>
        <v>22430.821782244057</v>
      </c>
      <c r="D1496" s="3">
        <f t="shared" ca="1" si="116"/>
        <v>0</v>
      </c>
      <c r="E1496" s="3">
        <f t="shared" ca="1" si="119"/>
        <v>258.6341224519785</v>
      </c>
    </row>
    <row r="1497" spans="1:5" x14ac:dyDescent="0.35">
      <c r="A1497" s="3">
        <f t="shared" si="117"/>
        <v>1485</v>
      </c>
      <c r="B1497" s="3">
        <f t="shared" ca="1" si="118"/>
        <v>-0.82357604642960258</v>
      </c>
      <c r="C1497" s="3">
        <f t="shared" ca="1" si="115"/>
        <v>22290.784375242045</v>
      </c>
      <c r="D1497" s="3">
        <f t="shared" ca="1" si="116"/>
        <v>0</v>
      </c>
      <c r="E1497" s="3">
        <f t="shared" ca="1" si="119"/>
        <v>258.6341224519785</v>
      </c>
    </row>
    <row r="1498" spans="1:5" x14ac:dyDescent="0.35">
      <c r="A1498" s="3">
        <f t="shared" si="117"/>
        <v>1486</v>
      </c>
      <c r="B1498" s="3">
        <f t="shared" ca="1" si="118"/>
        <v>0.25072367151756891</v>
      </c>
      <c r="C1498" s="3">
        <f t="shared" ca="1" si="115"/>
        <v>23032.005386844947</v>
      </c>
      <c r="D1498" s="3">
        <f t="shared" ca="1" si="116"/>
        <v>132.00538684494677</v>
      </c>
      <c r="E1498" s="3">
        <f t="shared" ca="1" si="119"/>
        <v>126.62873560703173</v>
      </c>
    </row>
    <row r="1499" spans="1:5" x14ac:dyDescent="0.35">
      <c r="A1499" s="3">
        <f t="shared" si="117"/>
        <v>1487</v>
      </c>
      <c r="B1499" s="3">
        <f t="shared" ca="1" si="118"/>
        <v>1.8368138933215694</v>
      </c>
      <c r="C1499" s="3">
        <f t="shared" ca="1" si="115"/>
        <v>24171.633933517816</v>
      </c>
      <c r="D1499" s="3">
        <f t="shared" ca="1" si="116"/>
        <v>1271.6339335178163</v>
      </c>
      <c r="E1499" s="3">
        <f t="shared" ca="1" si="119"/>
        <v>-1012.9998110658378</v>
      </c>
    </row>
    <row r="1500" spans="1:5" x14ac:dyDescent="0.35">
      <c r="A1500" s="3">
        <f t="shared" si="117"/>
        <v>1488</v>
      </c>
      <c r="B1500" s="3">
        <f t="shared" ca="1" si="118"/>
        <v>-0.54514377534863501</v>
      </c>
      <c r="C1500" s="3">
        <f t="shared" ca="1" si="115"/>
        <v>22480.569226115374</v>
      </c>
      <c r="D1500" s="3">
        <f t="shared" ca="1" si="116"/>
        <v>0</v>
      </c>
      <c r="E1500" s="3">
        <f t="shared" ca="1" si="119"/>
        <v>258.6341224519785</v>
      </c>
    </row>
    <row r="1501" spans="1:5" x14ac:dyDescent="0.35">
      <c r="A1501" s="3">
        <f t="shared" si="117"/>
        <v>1489</v>
      </c>
      <c r="B1501" s="3">
        <f t="shared" ca="1" si="118"/>
        <v>-1.1908061103563832</v>
      </c>
      <c r="C1501" s="3">
        <f t="shared" ca="1" si="115"/>
        <v>22042.921156535933</v>
      </c>
      <c r="D1501" s="3">
        <f t="shared" ca="1" si="116"/>
        <v>0</v>
      </c>
      <c r="E1501" s="3">
        <f t="shared" ca="1" si="119"/>
        <v>258.6341224519785</v>
      </c>
    </row>
    <row r="1502" spans="1:5" x14ac:dyDescent="0.35">
      <c r="A1502" s="3">
        <f t="shared" si="117"/>
        <v>1490</v>
      </c>
      <c r="B1502" s="3">
        <f t="shared" ca="1" si="118"/>
        <v>1.4614681822005935</v>
      </c>
      <c r="C1502" s="3">
        <f t="shared" ca="1" si="115"/>
        <v>23896.950534294512</v>
      </c>
      <c r="D1502" s="3">
        <f t="shared" ca="1" si="116"/>
        <v>996.95053429451218</v>
      </c>
      <c r="E1502" s="3">
        <f t="shared" ca="1" si="119"/>
        <v>-738.31641184253363</v>
      </c>
    </row>
    <row r="1503" spans="1:5" x14ac:dyDescent="0.35">
      <c r="A1503" s="3">
        <f t="shared" si="117"/>
        <v>1491</v>
      </c>
      <c r="B1503" s="3">
        <f t="shared" ca="1" si="118"/>
        <v>-0.63847184392810474</v>
      </c>
      <c r="C1503" s="3">
        <f t="shared" ca="1" si="115"/>
        <v>22416.775643288529</v>
      </c>
      <c r="D1503" s="3">
        <f t="shared" ca="1" si="116"/>
        <v>0</v>
      </c>
      <c r="E1503" s="3">
        <f t="shared" ca="1" si="119"/>
        <v>258.6341224519785</v>
      </c>
    </row>
    <row r="1504" spans="1:5" x14ac:dyDescent="0.35">
      <c r="A1504" s="3">
        <f t="shared" si="117"/>
        <v>1492</v>
      </c>
      <c r="B1504" s="3">
        <f t="shared" ca="1" si="118"/>
        <v>-0.58941536383736848</v>
      </c>
      <c r="C1504" s="3">
        <f t="shared" ca="1" si="115"/>
        <v>22450.285168352551</v>
      </c>
      <c r="D1504" s="3">
        <f t="shared" ca="1" si="116"/>
        <v>0</v>
      </c>
      <c r="E1504" s="3">
        <f t="shared" ca="1" si="119"/>
        <v>258.6341224519785</v>
      </c>
    </row>
    <row r="1505" spans="1:5" x14ac:dyDescent="0.35">
      <c r="A1505" s="3">
        <f t="shared" si="117"/>
        <v>1493</v>
      </c>
      <c r="B1505" s="3">
        <f t="shared" ca="1" si="118"/>
        <v>-1.7800620055547804</v>
      </c>
      <c r="C1505" s="3">
        <f t="shared" ca="1" si="115"/>
        <v>21650.947273187736</v>
      </c>
      <c r="D1505" s="3">
        <f t="shared" ca="1" si="116"/>
        <v>0</v>
      </c>
      <c r="E1505" s="3">
        <f t="shared" ca="1" si="119"/>
        <v>258.6341224519785</v>
      </c>
    </row>
    <row r="1506" spans="1:5" x14ac:dyDescent="0.35">
      <c r="A1506" s="3">
        <f t="shared" si="117"/>
        <v>1494</v>
      </c>
      <c r="B1506" s="3">
        <f t="shared" ca="1" si="118"/>
        <v>1.6209542637079613</v>
      </c>
      <c r="C1506" s="3">
        <f t="shared" ca="1" si="115"/>
        <v>24013.281291818919</v>
      </c>
      <c r="D1506" s="3">
        <f t="shared" ca="1" si="116"/>
        <v>1113.2812918189193</v>
      </c>
      <c r="E1506" s="3">
        <f t="shared" ca="1" si="119"/>
        <v>-854.64716936694072</v>
      </c>
    </row>
    <row r="1507" spans="1:5" x14ac:dyDescent="0.35">
      <c r="A1507" s="3">
        <f t="shared" si="117"/>
        <v>1495</v>
      </c>
      <c r="B1507" s="3">
        <f t="shared" ca="1" si="118"/>
        <v>0.40280338985938452</v>
      </c>
      <c r="C1507" s="3">
        <f t="shared" ca="1" si="115"/>
        <v>23138.906770789614</v>
      </c>
      <c r="D1507" s="3">
        <f t="shared" ca="1" si="116"/>
        <v>238.9067707896138</v>
      </c>
      <c r="E1507" s="3">
        <f t="shared" ca="1" si="119"/>
        <v>19.727351662364697</v>
      </c>
    </row>
    <row r="1508" spans="1:5" x14ac:dyDescent="0.35">
      <c r="A1508" s="3">
        <f t="shared" si="117"/>
        <v>1496</v>
      </c>
      <c r="B1508" s="3">
        <f t="shared" ca="1" si="118"/>
        <v>-0.28534481660705269</v>
      </c>
      <c r="C1508" s="3">
        <f t="shared" ca="1" si="115"/>
        <v>22659.110225578421</v>
      </c>
      <c r="D1508" s="3">
        <f t="shared" ca="1" si="116"/>
        <v>0</v>
      </c>
      <c r="E1508" s="3">
        <f t="shared" ca="1" si="119"/>
        <v>258.6341224519785</v>
      </c>
    </row>
    <row r="1509" spans="1:5" x14ac:dyDescent="0.35">
      <c r="A1509" s="3">
        <f t="shared" si="117"/>
        <v>1497</v>
      </c>
      <c r="B1509" s="3">
        <f t="shared" ca="1" si="118"/>
        <v>-1.5169751158161627E-3</v>
      </c>
      <c r="C1509" s="3">
        <f t="shared" ca="1" si="115"/>
        <v>22855.785694736591</v>
      </c>
      <c r="D1509" s="3">
        <f t="shared" ca="1" si="116"/>
        <v>0</v>
      </c>
      <c r="E1509" s="3">
        <f t="shared" ca="1" si="119"/>
        <v>258.6341224519785</v>
      </c>
    </row>
    <row r="1510" spans="1:5" x14ac:dyDescent="0.35">
      <c r="A1510" s="3">
        <f t="shared" si="117"/>
        <v>1498</v>
      </c>
      <c r="B1510" s="3">
        <f t="shared" ca="1" si="118"/>
        <v>1.6633614210011767</v>
      </c>
      <c r="C1510" s="3">
        <f t="shared" ca="1" si="115"/>
        <v>24044.308695644133</v>
      </c>
      <c r="D1510" s="3">
        <f t="shared" ca="1" si="116"/>
        <v>1144.308695644133</v>
      </c>
      <c r="E1510" s="3">
        <f t="shared" ca="1" si="119"/>
        <v>-885.67457319215441</v>
      </c>
    </row>
    <row r="1511" spans="1:5" x14ac:dyDescent="0.35">
      <c r="A1511" s="3">
        <f t="shared" si="117"/>
        <v>1499</v>
      </c>
      <c r="B1511" s="3">
        <f t="shared" ca="1" si="118"/>
        <v>1.6429802577600605</v>
      </c>
      <c r="C1511" s="3">
        <f t="shared" ca="1" si="115"/>
        <v>24029.391717420178</v>
      </c>
      <c r="D1511" s="3">
        <f t="shared" ca="1" si="116"/>
        <v>1129.3917174201779</v>
      </c>
      <c r="E1511" s="3">
        <f t="shared" ca="1" si="119"/>
        <v>-870.75759496819933</v>
      </c>
    </row>
    <row r="1512" spans="1:5" x14ac:dyDescent="0.35">
      <c r="A1512" s="3">
        <f t="shared" si="117"/>
        <v>1500</v>
      </c>
      <c r="B1512" s="3">
        <f t="shared" ca="1" si="118"/>
        <v>0.68495670613985593</v>
      </c>
      <c r="C1512" s="3">
        <f t="shared" ca="1" si="115"/>
        <v>23338.556743872552</v>
      </c>
      <c r="D1512" s="3">
        <f t="shared" ca="1" si="116"/>
        <v>438.55674387255203</v>
      </c>
      <c r="E1512" s="3">
        <f t="shared" ca="1" si="119"/>
        <v>-179.92262142057353</v>
      </c>
    </row>
    <row r="1513" spans="1:5" x14ac:dyDescent="0.35">
      <c r="A1513" s="3">
        <f t="shared" si="117"/>
        <v>1501</v>
      </c>
      <c r="B1513" s="3">
        <f t="shared" ca="1" si="118"/>
        <v>-0.2716249520186671</v>
      </c>
      <c r="C1513" s="3">
        <f t="shared" ca="1" si="115"/>
        <v>22668.578214482844</v>
      </c>
      <c r="D1513" s="3">
        <f t="shared" ca="1" si="116"/>
        <v>0</v>
      </c>
      <c r="E1513" s="3">
        <f t="shared" ca="1" si="119"/>
        <v>258.6341224519785</v>
      </c>
    </row>
    <row r="1514" spans="1:5" x14ac:dyDescent="0.35">
      <c r="A1514" s="3">
        <f t="shared" si="117"/>
        <v>1502</v>
      </c>
      <c r="B1514" s="3">
        <f t="shared" ca="1" si="118"/>
        <v>-1.1934077311558635</v>
      </c>
      <c r="C1514" s="3">
        <f t="shared" ca="1" si="115"/>
        <v>22041.175051813691</v>
      </c>
      <c r="D1514" s="3">
        <f t="shared" ca="1" si="116"/>
        <v>0</v>
      </c>
      <c r="E1514" s="3">
        <f t="shared" ca="1" si="119"/>
        <v>258.6341224519785</v>
      </c>
    </row>
    <row r="1515" spans="1:5" x14ac:dyDescent="0.35">
      <c r="A1515" s="3">
        <f t="shared" si="117"/>
        <v>1503</v>
      </c>
      <c r="B1515" s="3">
        <f t="shared" ca="1" si="118"/>
        <v>1.916532785406974</v>
      </c>
      <c r="C1515" s="3">
        <f t="shared" ca="1" si="115"/>
        <v>24230.378649832277</v>
      </c>
      <c r="D1515" s="3">
        <f t="shared" ca="1" si="116"/>
        <v>1330.378649832277</v>
      </c>
      <c r="E1515" s="3">
        <f t="shared" ca="1" si="119"/>
        <v>-1071.7445273802985</v>
      </c>
    </row>
    <row r="1516" spans="1:5" x14ac:dyDescent="0.35">
      <c r="A1516" s="3">
        <f t="shared" si="117"/>
        <v>1504</v>
      </c>
      <c r="B1516" s="3">
        <f t="shared" ca="1" si="118"/>
        <v>0.74790425671200078</v>
      </c>
      <c r="C1516" s="3">
        <f t="shared" ca="1" si="115"/>
        <v>23383.33255356723</v>
      </c>
      <c r="D1516" s="3">
        <f t="shared" ca="1" si="116"/>
        <v>483.33255356723021</v>
      </c>
      <c r="E1516" s="3">
        <f t="shared" ca="1" si="119"/>
        <v>-224.69843111525171</v>
      </c>
    </row>
    <row r="1517" spans="1:5" x14ac:dyDescent="0.35">
      <c r="A1517" s="3">
        <f t="shared" si="117"/>
        <v>1505</v>
      </c>
      <c r="B1517" s="3">
        <f t="shared" ca="1" si="118"/>
        <v>-0.33425686620079842</v>
      </c>
      <c r="C1517" s="3">
        <f t="shared" ca="1" si="115"/>
        <v>22625.388507305208</v>
      </c>
      <c r="D1517" s="3">
        <f t="shared" ca="1" si="116"/>
        <v>0</v>
      </c>
      <c r="E1517" s="3">
        <f t="shared" ca="1" si="119"/>
        <v>258.6341224519785</v>
      </c>
    </row>
    <row r="1518" spans="1:5" x14ac:dyDescent="0.35">
      <c r="A1518" s="3">
        <f t="shared" si="117"/>
        <v>1506</v>
      </c>
      <c r="B1518" s="3">
        <f t="shared" ca="1" si="118"/>
        <v>-1.043018690084432</v>
      </c>
      <c r="C1518" s="3">
        <f t="shared" ca="1" si="115"/>
        <v>22142.337660808516</v>
      </c>
      <c r="D1518" s="3">
        <f t="shared" ca="1" si="116"/>
        <v>0</v>
      </c>
      <c r="E1518" s="3">
        <f t="shared" ca="1" si="119"/>
        <v>258.6341224519785</v>
      </c>
    </row>
    <row r="1519" spans="1:5" x14ac:dyDescent="0.35">
      <c r="A1519" s="3">
        <f t="shared" si="117"/>
        <v>1507</v>
      </c>
      <c r="B1519" s="3">
        <f t="shared" ca="1" si="118"/>
        <v>-0.32477813378481313</v>
      </c>
      <c r="C1519" s="3">
        <f t="shared" ca="1" si="115"/>
        <v>22631.919562110692</v>
      </c>
      <c r="D1519" s="3">
        <f t="shared" ca="1" si="116"/>
        <v>0</v>
      </c>
      <c r="E1519" s="3">
        <f t="shared" ca="1" si="119"/>
        <v>258.6341224519785</v>
      </c>
    </row>
    <row r="1520" spans="1:5" x14ac:dyDescent="0.35">
      <c r="A1520" s="3">
        <f t="shared" si="117"/>
        <v>1508</v>
      </c>
      <c r="B1520" s="3">
        <f t="shared" ca="1" si="118"/>
        <v>0.38652839192903965</v>
      </c>
      <c r="C1520" s="3">
        <f t="shared" ca="1" si="115"/>
        <v>23127.442920160654</v>
      </c>
      <c r="D1520" s="3">
        <f t="shared" ca="1" si="116"/>
        <v>227.44292016065447</v>
      </c>
      <c r="E1520" s="3">
        <f t="shared" ca="1" si="119"/>
        <v>31.191202291324032</v>
      </c>
    </row>
    <row r="1521" spans="1:5" x14ac:dyDescent="0.35">
      <c r="A1521" s="3">
        <f t="shared" si="117"/>
        <v>1509</v>
      </c>
      <c r="B1521" s="3">
        <f t="shared" ca="1" si="118"/>
        <v>-0.22433096591338694</v>
      </c>
      <c r="C1521" s="3">
        <f t="shared" ca="1" si="115"/>
        <v>22701.245818964828</v>
      </c>
      <c r="D1521" s="3">
        <f t="shared" ca="1" si="116"/>
        <v>0</v>
      </c>
      <c r="E1521" s="3">
        <f t="shared" ca="1" si="119"/>
        <v>258.6341224519785</v>
      </c>
    </row>
    <row r="1522" spans="1:5" x14ac:dyDescent="0.35">
      <c r="A1522" s="3">
        <f t="shared" si="117"/>
        <v>1510</v>
      </c>
      <c r="B1522" s="3">
        <f t="shared" ca="1" si="118"/>
        <v>0.69213829212924272</v>
      </c>
      <c r="C1522" s="3">
        <f t="shared" ca="1" si="115"/>
        <v>23343.660808807654</v>
      </c>
      <c r="D1522" s="3">
        <f t="shared" ca="1" si="116"/>
        <v>443.66080880765367</v>
      </c>
      <c r="E1522" s="3">
        <f t="shared" ca="1" si="119"/>
        <v>-185.02668635567517</v>
      </c>
    </row>
    <row r="1523" spans="1:5" x14ac:dyDescent="0.35">
      <c r="A1523" s="3">
        <f t="shared" si="117"/>
        <v>1511</v>
      </c>
      <c r="B1523" s="3">
        <f t="shared" ca="1" si="118"/>
        <v>-0.91294424633686366</v>
      </c>
      <c r="C1523" s="3">
        <f t="shared" ca="1" si="115"/>
        <v>22230.209581577667</v>
      </c>
      <c r="D1523" s="3">
        <f t="shared" ca="1" si="116"/>
        <v>0</v>
      </c>
      <c r="E1523" s="3">
        <f t="shared" ca="1" si="119"/>
        <v>258.6341224519785</v>
      </c>
    </row>
    <row r="1524" spans="1:5" x14ac:dyDescent="0.35">
      <c r="A1524" s="3">
        <f t="shared" si="117"/>
        <v>1512</v>
      </c>
      <c r="B1524" s="3">
        <f t="shared" ca="1" si="118"/>
        <v>-0.2136784924386512</v>
      </c>
      <c r="C1524" s="3">
        <f t="shared" ca="1" si="115"/>
        <v>22708.610347232516</v>
      </c>
      <c r="D1524" s="3">
        <f t="shared" ca="1" si="116"/>
        <v>0</v>
      </c>
      <c r="E1524" s="3">
        <f t="shared" ca="1" si="119"/>
        <v>258.6341224519785</v>
      </c>
    </row>
    <row r="1525" spans="1:5" x14ac:dyDescent="0.35">
      <c r="A1525" s="3">
        <f t="shared" si="117"/>
        <v>1513</v>
      </c>
      <c r="B1525" s="3">
        <f t="shared" ca="1" si="118"/>
        <v>1.2344147290486518</v>
      </c>
      <c r="C1525" s="3">
        <f t="shared" ca="1" si="115"/>
        <v>23732.307052010296</v>
      </c>
      <c r="D1525" s="3">
        <f t="shared" ca="1" si="116"/>
        <v>832.30705201029559</v>
      </c>
      <c r="E1525" s="3">
        <f t="shared" ca="1" si="119"/>
        <v>-573.67292955831704</v>
      </c>
    </row>
    <row r="1526" spans="1:5" x14ac:dyDescent="0.35">
      <c r="A1526" s="3">
        <f t="shared" si="117"/>
        <v>1514</v>
      </c>
      <c r="B1526" s="3">
        <f t="shared" ca="1" si="118"/>
        <v>-0.35207020634736291</v>
      </c>
      <c r="C1526" s="3">
        <f t="shared" ca="1" si="115"/>
        <v>22613.119823434634</v>
      </c>
      <c r="D1526" s="3">
        <f t="shared" ca="1" si="116"/>
        <v>0</v>
      </c>
      <c r="E1526" s="3">
        <f t="shared" ca="1" si="119"/>
        <v>258.6341224519785</v>
      </c>
    </row>
    <row r="1527" spans="1:5" x14ac:dyDescent="0.35">
      <c r="A1527" s="3">
        <f t="shared" si="117"/>
        <v>1515</v>
      </c>
      <c r="B1527" s="3">
        <f t="shared" ca="1" si="118"/>
        <v>0.11705990268284225</v>
      </c>
      <c r="C1527" s="3">
        <f t="shared" ca="1" si="115"/>
        <v>22938.456995332301</v>
      </c>
      <c r="D1527" s="3">
        <f t="shared" ca="1" si="116"/>
        <v>38.456995332300721</v>
      </c>
      <c r="E1527" s="3">
        <f t="shared" ca="1" si="119"/>
        <v>220.17712711967778</v>
      </c>
    </row>
    <row r="1528" spans="1:5" x14ac:dyDescent="0.35">
      <c r="A1528" s="3">
        <f t="shared" si="117"/>
        <v>1516</v>
      </c>
      <c r="B1528" s="3">
        <f t="shared" ca="1" si="118"/>
        <v>-0.72984053702106866</v>
      </c>
      <c r="C1528" s="3">
        <f t="shared" ca="1" si="115"/>
        <v>22354.496745262692</v>
      </c>
      <c r="D1528" s="3">
        <f t="shared" ca="1" si="116"/>
        <v>0</v>
      </c>
      <c r="E1528" s="3">
        <f t="shared" ca="1" si="119"/>
        <v>258.6341224519785</v>
      </c>
    </row>
    <row r="1529" spans="1:5" x14ac:dyDescent="0.35">
      <c r="A1529" s="3">
        <f t="shared" si="117"/>
        <v>1517</v>
      </c>
      <c r="B1529" s="3">
        <f t="shared" ca="1" si="118"/>
        <v>-0.90329240363733665</v>
      </c>
      <c r="C1529" s="3">
        <f t="shared" ca="1" si="115"/>
        <v>22236.743774557173</v>
      </c>
      <c r="D1529" s="3">
        <f t="shared" ca="1" si="116"/>
        <v>0</v>
      </c>
      <c r="E1529" s="3">
        <f t="shared" ca="1" si="119"/>
        <v>258.6341224519785</v>
      </c>
    </row>
    <row r="1530" spans="1:5" x14ac:dyDescent="0.35">
      <c r="A1530" s="3">
        <f t="shared" si="117"/>
        <v>1518</v>
      </c>
      <c r="B1530" s="3">
        <f t="shared" ca="1" si="118"/>
        <v>-0.18666799810487927</v>
      </c>
      <c r="C1530" s="3">
        <f t="shared" ca="1" si="115"/>
        <v>22727.294613168167</v>
      </c>
      <c r="D1530" s="3">
        <f t="shared" ca="1" si="116"/>
        <v>0</v>
      </c>
      <c r="E1530" s="3">
        <f t="shared" ca="1" si="119"/>
        <v>258.6341224519785</v>
      </c>
    </row>
    <row r="1531" spans="1:5" x14ac:dyDescent="0.35">
      <c r="A1531" s="3">
        <f t="shared" si="117"/>
        <v>1519</v>
      </c>
      <c r="B1531" s="3">
        <f t="shared" ca="1" si="118"/>
        <v>-0.11556125693485755</v>
      </c>
      <c r="C1531" s="3">
        <f t="shared" ca="1" si="115"/>
        <v>22776.555599166248</v>
      </c>
      <c r="D1531" s="3">
        <f t="shared" ca="1" si="116"/>
        <v>0</v>
      </c>
      <c r="E1531" s="3">
        <f t="shared" ca="1" si="119"/>
        <v>258.6341224519785</v>
      </c>
    </row>
    <row r="1532" spans="1:5" x14ac:dyDescent="0.35">
      <c r="A1532" s="3">
        <f t="shared" si="117"/>
        <v>1520</v>
      </c>
      <c r="B1532" s="3">
        <f t="shared" ca="1" si="118"/>
        <v>0.53709852778496836</v>
      </c>
      <c r="C1532" s="3">
        <f t="shared" ca="1" si="115"/>
        <v>23233.719298385684</v>
      </c>
      <c r="D1532" s="3">
        <f t="shared" ca="1" si="116"/>
        <v>333.71929838568394</v>
      </c>
      <c r="E1532" s="3">
        <f t="shared" ca="1" si="119"/>
        <v>-75.085175933705443</v>
      </c>
    </row>
    <row r="1533" spans="1:5" x14ac:dyDescent="0.35">
      <c r="A1533" s="3">
        <f t="shared" si="117"/>
        <v>1521</v>
      </c>
      <c r="B1533" s="3">
        <f t="shared" ca="1" si="118"/>
        <v>-0.30029097589571929</v>
      </c>
      <c r="C1533" s="3">
        <f t="shared" ca="1" si="115"/>
        <v>22648.800479135891</v>
      </c>
      <c r="D1533" s="3">
        <f t="shared" ca="1" si="116"/>
        <v>0</v>
      </c>
      <c r="E1533" s="3">
        <f t="shared" ca="1" si="119"/>
        <v>258.6341224519785</v>
      </c>
    </row>
    <row r="1534" spans="1:5" x14ac:dyDescent="0.35">
      <c r="A1534" s="3">
        <f t="shared" si="117"/>
        <v>1522</v>
      </c>
      <c r="B1534" s="3">
        <f t="shared" ca="1" si="118"/>
        <v>1.5072238114460603</v>
      </c>
      <c r="C1534" s="3">
        <f t="shared" ca="1" si="115"/>
        <v>23930.267384062794</v>
      </c>
      <c r="D1534" s="3">
        <f t="shared" ca="1" si="116"/>
        <v>1030.267384062794</v>
      </c>
      <c r="E1534" s="3">
        <f t="shared" ca="1" si="119"/>
        <v>-771.63326161081545</v>
      </c>
    </row>
    <row r="1535" spans="1:5" x14ac:dyDescent="0.35">
      <c r="A1535" s="3">
        <f t="shared" si="117"/>
        <v>1523</v>
      </c>
      <c r="B1535" s="3">
        <f t="shared" ca="1" si="118"/>
        <v>-1.7753503621517182</v>
      </c>
      <c r="C1535" s="3">
        <f t="shared" ca="1" si="115"/>
        <v>21654.053654857435</v>
      </c>
      <c r="D1535" s="3">
        <f t="shared" ca="1" si="116"/>
        <v>0</v>
      </c>
      <c r="E1535" s="3">
        <f t="shared" ca="1" si="119"/>
        <v>258.6341224519785</v>
      </c>
    </row>
    <row r="1536" spans="1:5" x14ac:dyDescent="0.35">
      <c r="A1536" s="3">
        <f t="shared" si="117"/>
        <v>1524</v>
      </c>
      <c r="B1536" s="3">
        <f t="shared" ca="1" si="118"/>
        <v>0.47256176200906441</v>
      </c>
      <c r="C1536" s="3">
        <f t="shared" ca="1" si="115"/>
        <v>23188.107873743556</v>
      </c>
      <c r="D1536" s="3">
        <f t="shared" ca="1" si="116"/>
        <v>288.10787374355641</v>
      </c>
      <c r="E1536" s="3">
        <f t="shared" ca="1" si="119"/>
        <v>-29.473751291577912</v>
      </c>
    </row>
    <row r="1537" spans="1:5" x14ac:dyDescent="0.35">
      <c r="A1537" s="3">
        <f t="shared" si="117"/>
        <v>1525</v>
      </c>
      <c r="B1537" s="3">
        <f t="shared" ca="1" si="118"/>
        <v>0.61115327124513386</v>
      </c>
      <c r="C1537" s="3">
        <f t="shared" ca="1" si="115"/>
        <v>23286.16811602985</v>
      </c>
      <c r="D1537" s="3">
        <f t="shared" ca="1" si="116"/>
        <v>386.16811602985035</v>
      </c>
      <c r="E1537" s="3">
        <f t="shared" ca="1" si="119"/>
        <v>-127.53399357787185</v>
      </c>
    </row>
    <row r="1538" spans="1:5" x14ac:dyDescent="0.35">
      <c r="A1538" s="3">
        <f t="shared" si="117"/>
        <v>1526</v>
      </c>
      <c r="B1538" s="3">
        <f t="shared" ca="1" si="118"/>
        <v>0.44435620092240952</v>
      </c>
      <c r="C1538" s="3">
        <f t="shared" ca="1" si="115"/>
        <v>23168.201694022388</v>
      </c>
      <c r="D1538" s="3">
        <f t="shared" ca="1" si="116"/>
        <v>268.20169402238753</v>
      </c>
      <c r="E1538" s="3">
        <f t="shared" ca="1" si="119"/>
        <v>-9.5675715704090294</v>
      </c>
    </row>
    <row r="1539" spans="1:5" x14ac:dyDescent="0.35">
      <c r="A1539" s="3">
        <f t="shared" si="117"/>
        <v>1527</v>
      </c>
      <c r="B1539" s="3">
        <f t="shared" ca="1" si="118"/>
        <v>-1.0984903655480556</v>
      </c>
      <c r="C1539" s="3">
        <f t="shared" ca="1" si="115"/>
        <v>22104.969443967955</v>
      </c>
      <c r="D1539" s="3">
        <f t="shared" ca="1" si="116"/>
        <v>0</v>
      </c>
      <c r="E1539" s="3">
        <f t="shared" ca="1" si="119"/>
        <v>258.6341224519785</v>
      </c>
    </row>
    <row r="1540" spans="1:5" x14ac:dyDescent="0.35">
      <c r="A1540" s="3">
        <f t="shared" si="117"/>
        <v>1528</v>
      </c>
      <c r="B1540" s="3">
        <f t="shared" ca="1" si="118"/>
        <v>2.0859584389004184</v>
      </c>
      <c r="C1540" s="3">
        <f t="shared" ca="1" si="115"/>
        <v>24355.702702029394</v>
      </c>
      <c r="D1540" s="3">
        <f t="shared" ca="1" si="116"/>
        <v>1455.7027020293935</v>
      </c>
      <c r="E1540" s="3">
        <f t="shared" ca="1" si="119"/>
        <v>-1197.068579577415</v>
      </c>
    </row>
    <row r="1541" spans="1:5" x14ac:dyDescent="0.35">
      <c r="A1541" s="3">
        <f t="shared" si="117"/>
        <v>1529</v>
      </c>
      <c r="B1541" s="3">
        <f t="shared" ca="1" si="118"/>
        <v>1.0920473356791943E-2</v>
      </c>
      <c r="C1541" s="3">
        <f t="shared" ca="1" si="115"/>
        <v>22864.443025951285</v>
      </c>
      <c r="D1541" s="3">
        <f t="shared" ca="1" si="116"/>
        <v>0</v>
      </c>
      <c r="E1541" s="3">
        <f t="shared" ca="1" si="119"/>
        <v>258.6341224519785</v>
      </c>
    </row>
    <row r="1542" spans="1:5" x14ac:dyDescent="0.35">
      <c r="A1542" s="3">
        <f t="shared" si="117"/>
        <v>1530</v>
      </c>
      <c r="B1542" s="3">
        <f t="shared" ca="1" si="118"/>
        <v>-0.7956213733388674</v>
      </c>
      <c r="C1542" s="3">
        <f t="shared" ca="1" si="115"/>
        <v>22309.766243791215</v>
      </c>
      <c r="D1542" s="3">
        <f t="shared" ca="1" si="116"/>
        <v>0</v>
      </c>
      <c r="E1542" s="3">
        <f t="shared" ca="1" si="119"/>
        <v>258.6341224519785</v>
      </c>
    </row>
    <row r="1543" spans="1:5" x14ac:dyDescent="0.35">
      <c r="A1543" s="3">
        <f t="shared" si="117"/>
        <v>1531</v>
      </c>
      <c r="B1543" s="3">
        <f t="shared" ca="1" si="118"/>
        <v>-0.75514899270817815</v>
      </c>
      <c r="C1543" s="3">
        <f t="shared" ca="1" si="115"/>
        <v>22337.276570256723</v>
      </c>
      <c r="D1543" s="3">
        <f t="shared" ca="1" si="116"/>
        <v>0</v>
      </c>
      <c r="E1543" s="3">
        <f t="shared" ca="1" si="119"/>
        <v>258.6341224519785</v>
      </c>
    </row>
    <row r="1544" spans="1:5" x14ac:dyDescent="0.35">
      <c r="A1544" s="3">
        <f t="shared" si="117"/>
        <v>1532</v>
      </c>
      <c r="B1544" s="3">
        <f t="shared" ca="1" si="118"/>
        <v>-0.54003254418788682</v>
      </c>
      <c r="C1544" s="3">
        <f t="shared" ca="1" si="115"/>
        <v>22484.06820214535</v>
      </c>
      <c r="D1544" s="3">
        <f t="shared" ca="1" si="116"/>
        <v>0</v>
      </c>
      <c r="E1544" s="3">
        <f t="shared" ca="1" si="119"/>
        <v>258.6341224519785</v>
      </c>
    </row>
    <row r="1545" spans="1:5" x14ac:dyDescent="0.35">
      <c r="A1545" s="3">
        <f t="shared" si="117"/>
        <v>1533</v>
      </c>
      <c r="B1545" s="3">
        <f t="shared" ca="1" si="118"/>
        <v>-1.6372814386460328E-2</v>
      </c>
      <c r="C1545" s="3">
        <f t="shared" ca="1" si="115"/>
        <v>22845.449290858603</v>
      </c>
      <c r="D1545" s="3">
        <f t="shared" ca="1" si="116"/>
        <v>0</v>
      </c>
      <c r="E1545" s="3">
        <f t="shared" ca="1" si="119"/>
        <v>258.6341224519785</v>
      </c>
    </row>
    <row r="1546" spans="1:5" x14ac:dyDescent="0.35">
      <c r="A1546" s="3">
        <f t="shared" si="117"/>
        <v>1534</v>
      </c>
      <c r="B1546" s="3">
        <f t="shared" ca="1" si="118"/>
        <v>1.4124024533988366</v>
      </c>
      <c r="C1546" s="3">
        <f t="shared" ca="1" si="115"/>
        <v>23861.274982031297</v>
      </c>
      <c r="D1546" s="3">
        <f t="shared" ca="1" si="116"/>
        <v>961.27498203129653</v>
      </c>
      <c r="E1546" s="3">
        <f t="shared" ca="1" si="119"/>
        <v>-702.64085957931798</v>
      </c>
    </row>
    <row r="1547" spans="1:5" x14ac:dyDescent="0.35">
      <c r="A1547" s="3">
        <f t="shared" si="117"/>
        <v>1535</v>
      </c>
      <c r="B1547" s="3">
        <f t="shared" ca="1" si="118"/>
        <v>2.0667336775635023</v>
      </c>
      <c r="C1547" s="3">
        <f t="shared" ca="1" si="115"/>
        <v>24341.449617534319</v>
      </c>
      <c r="D1547" s="3">
        <f t="shared" ca="1" si="116"/>
        <v>1441.4496175343193</v>
      </c>
      <c r="E1547" s="3">
        <f t="shared" ca="1" si="119"/>
        <v>-1182.8154950823407</v>
      </c>
    </row>
    <row r="1548" spans="1:5" x14ac:dyDescent="0.35">
      <c r="A1548" s="3">
        <f t="shared" si="117"/>
        <v>1536</v>
      </c>
      <c r="B1548" s="3">
        <f t="shared" ca="1" si="118"/>
        <v>-1.9851026574024437</v>
      </c>
      <c r="C1548" s="3">
        <f t="shared" ca="1" si="115"/>
        <v>21516.194965605482</v>
      </c>
      <c r="D1548" s="3">
        <f t="shared" ca="1" si="116"/>
        <v>0</v>
      </c>
      <c r="E1548" s="3">
        <f t="shared" ca="1" si="119"/>
        <v>258.6341224519785</v>
      </c>
    </row>
    <row r="1549" spans="1:5" x14ac:dyDescent="0.35">
      <c r="A1549" s="3">
        <f t="shared" si="117"/>
        <v>1537</v>
      </c>
      <c r="B1549" s="3">
        <f t="shared" ca="1" si="118"/>
        <v>-0.27105865970904613</v>
      </c>
      <c r="C1549" s="3">
        <f t="shared" ca="1" si="115"/>
        <v>22668.969094109794</v>
      </c>
      <c r="D1549" s="3">
        <f t="shared" ca="1" si="116"/>
        <v>0</v>
      </c>
      <c r="E1549" s="3">
        <f t="shared" ca="1" si="119"/>
        <v>258.6341224519785</v>
      </c>
    </row>
    <row r="1550" spans="1:5" x14ac:dyDescent="0.35">
      <c r="A1550" s="3">
        <f t="shared" si="117"/>
        <v>1538</v>
      </c>
      <c r="B1550" s="3">
        <f t="shared" ca="1" si="118"/>
        <v>-0.55824643625879644</v>
      </c>
      <c r="C1550" s="3">
        <f t="shared" ref="C1550:C1613" ca="1" si="120">B$1*EXP(B$9*B$5 + $B$10*B1550)</f>
        <v>22471.60207435759</v>
      </c>
      <c r="D1550" s="3">
        <f t="shared" ref="D1550:D1613" ca="1" si="121">MAX(C1550 - B$2, 0)</f>
        <v>0</v>
      </c>
      <c r="E1550" s="3">
        <f t="shared" ca="1" si="119"/>
        <v>258.6341224519785</v>
      </c>
    </row>
    <row r="1551" spans="1:5" x14ac:dyDescent="0.35">
      <c r="A1551" s="3">
        <f t="shared" ref="A1551:A1614" si="122">A1550+1</f>
        <v>1539</v>
      </c>
      <c r="B1551" s="3">
        <f t="shared" ref="B1551:B1614" ca="1" si="123">_xlfn.NORM.S.INV(RAND())</f>
        <v>-0.85740314149375196</v>
      </c>
      <c r="C1551" s="3">
        <f t="shared" ca="1" si="120"/>
        <v>22267.83659107261</v>
      </c>
      <c r="D1551" s="3">
        <f t="shared" ca="1" si="121"/>
        <v>0</v>
      </c>
      <c r="E1551" s="3">
        <f t="shared" ref="E1551:E1614" ca="1" si="124">$D$5014-D1551</f>
        <v>258.6341224519785</v>
      </c>
    </row>
    <row r="1552" spans="1:5" x14ac:dyDescent="0.35">
      <c r="A1552" s="3">
        <f t="shared" si="122"/>
        <v>1540</v>
      </c>
      <c r="B1552" s="3">
        <f t="shared" ca="1" si="123"/>
        <v>-0.66864487592198774</v>
      </c>
      <c r="C1552" s="3">
        <f t="shared" ca="1" si="120"/>
        <v>22396.189880843194</v>
      </c>
      <c r="D1552" s="3">
        <f t="shared" ca="1" si="121"/>
        <v>0</v>
      </c>
      <c r="E1552" s="3">
        <f t="shared" ca="1" si="124"/>
        <v>258.6341224519785</v>
      </c>
    </row>
    <row r="1553" spans="1:5" x14ac:dyDescent="0.35">
      <c r="A1553" s="3">
        <f t="shared" si="122"/>
        <v>1541</v>
      </c>
      <c r="B1553" s="3">
        <f t="shared" ca="1" si="123"/>
        <v>1.8603689010741609</v>
      </c>
      <c r="C1553" s="3">
        <f t="shared" ca="1" si="120"/>
        <v>24188.976739225876</v>
      </c>
      <c r="D1553" s="3">
        <f t="shared" ca="1" si="121"/>
        <v>1288.9767392258764</v>
      </c>
      <c r="E1553" s="3">
        <f t="shared" ca="1" si="124"/>
        <v>-1030.3426167738978</v>
      </c>
    </row>
    <row r="1554" spans="1:5" x14ac:dyDescent="0.35">
      <c r="A1554" s="3">
        <f t="shared" si="122"/>
        <v>1542</v>
      </c>
      <c r="B1554" s="3">
        <f t="shared" ca="1" si="123"/>
        <v>-0.26180782546959891</v>
      </c>
      <c r="C1554" s="3">
        <f t="shared" ca="1" si="120"/>
        <v>22675.355377437001</v>
      </c>
      <c r="D1554" s="3">
        <f t="shared" ca="1" si="121"/>
        <v>0</v>
      </c>
      <c r="E1554" s="3">
        <f t="shared" ca="1" si="124"/>
        <v>258.6341224519785</v>
      </c>
    </row>
    <row r="1555" spans="1:5" x14ac:dyDescent="0.35">
      <c r="A1555" s="3">
        <f t="shared" si="122"/>
        <v>1543</v>
      </c>
      <c r="B1555" s="3">
        <f t="shared" ca="1" si="123"/>
        <v>0.26099905938700829</v>
      </c>
      <c r="C1555" s="3">
        <f t="shared" ca="1" si="120"/>
        <v>23039.212681290141</v>
      </c>
      <c r="D1555" s="3">
        <f t="shared" ca="1" si="121"/>
        <v>139.21268129014061</v>
      </c>
      <c r="E1555" s="3">
        <f t="shared" ca="1" si="124"/>
        <v>119.42144116183789</v>
      </c>
    </row>
    <row r="1556" spans="1:5" x14ac:dyDescent="0.35">
      <c r="A1556" s="3">
        <f t="shared" si="122"/>
        <v>1544</v>
      </c>
      <c r="B1556" s="3">
        <f t="shared" ca="1" si="123"/>
        <v>0.76816435549969697</v>
      </c>
      <c r="C1556" s="3">
        <f t="shared" ca="1" si="120"/>
        <v>23397.762219456839</v>
      </c>
      <c r="D1556" s="3">
        <f t="shared" ca="1" si="121"/>
        <v>497.76221945683938</v>
      </c>
      <c r="E1556" s="3">
        <f t="shared" ca="1" si="124"/>
        <v>-239.12809700486088</v>
      </c>
    </row>
    <row r="1557" spans="1:5" x14ac:dyDescent="0.35">
      <c r="A1557" s="3">
        <f t="shared" si="122"/>
        <v>1545</v>
      </c>
      <c r="B1557" s="3">
        <f t="shared" ca="1" si="123"/>
        <v>-0.51481292065508166</v>
      </c>
      <c r="C1557" s="3">
        <f t="shared" ca="1" si="120"/>
        <v>22501.340678218596</v>
      </c>
      <c r="D1557" s="3">
        <f t="shared" ca="1" si="121"/>
        <v>0</v>
      </c>
      <c r="E1557" s="3">
        <f t="shared" ca="1" si="124"/>
        <v>258.6341224519785</v>
      </c>
    </row>
    <row r="1558" spans="1:5" x14ac:dyDescent="0.35">
      <c r="A1558" s="3">
        <f t="shared" si="122"/>
        <v>1546</v>
      </c>
      <c r="B1558" s="3">
        <f t="shared" ca="1" si="123"/>
        <v>0.19013529949617283</v>
      </c>
      <c r="C1558" s="3">
        <f t="shared" ca="1" si="120"/>
        <v>22989.553711214077</v>
      </c>
      <c r="D1558" s="3">
        <f t="shared" ca="1" si="121"/>
        <v>89.553711214077339</v>
      </c>
      <c r="E1558" s="3">
        <f t="shared" ca="1" si="124"/>
        <v>169.08041123790116</v>
      </c>
    </row>
    <row r="1559" spans="1:5" x14ac:dyDescent="0.35">
      <c r="A1559" s="3">
        <f t="shared" si="122"/>
        <v>1547</v>
      </c>
      <c r="B1559" s="3">
        <f t="shared" ca="1" si="123"/>
        <v>0.71645668897611292</v>
      </c>
      <c r="C1559" s="3">
        <f t="shared" ca="1" si="120"/>
        <v>23360.95256296188</v>
      </c>
      <c r="D1559" s="3">
        <f t="shared" ca="1" si="121"/>
        <v>460.95256296188018</v>
      </c>
      <c r="E1559" s="3">
        <f t="shared" ca="1" si="124"/>
        <v>-202.31844050990168</v>
      </c>
    </row>
    <row r="1560" spans="1:5" x14ac:dyDescent="0.35">
      <c r="A1560" s="3">
        <f t="shared" si="122"/>
        <v>1548</v>
      </c>
      <c r="B1560" s="3">
        <f t="shared" ca="1" si="123"/>
        <v>0.98042320209500755</v>
      </c>
      <c r="C1560" s="3">
        <f t="shared" ca="1" si="120"/>
        <v>23549.473776687057</v>
      </c>
      <c r="D1560" s="3">
        <f t="shared" ca="1" si="121"/>
        <v>649.47377668705667</v>
      </c>
      <c r="E1560" s="3">
        <f t="shared" ca="1" si="124"/>
        <v>-390.83965423507817</v>
      </c>
    </row>
    <row r="1561" spans="1:5" x14ac:dyDescent="0.35">
      <c r="A1561" s="3">
        <f t="shared" si="122"/>
        <v>1549</v>
      </c>
      <c r="B1561" s="3">
        <f t="shared" ca="1" si="123"/>
        <v>-0.49737813930093916</v>
      </c>
      <c r="C1561" s="3">
        <f t="shared" ca="1" si="120"/>
        <v>22513.289209596409</v>
      </c>
      <c r="D1561" s="3">
        <f t="shared" ca="1" si="121"/>
        <v>0</v>
      </c>
      <c r="E1561" s="3">
        <f t="shared" ca="1" si="124"/>
        <v>258.6341224519785</v>
      </c>
    </row>
    <row r="1562" spans="1:5" x14ac:dyDescent="0.35">
      <c r="A1562" s="3">
        <f t="shared" si="122"/>
        <v>1550</v>
      </c>
      <c r="B1562" s="3">
        <f t="shared" ca="1" si="123"/>
        <v>4.2653403700830185E-2</v>
      </c>
      <c r="C1562" s="3">
        <f t="shared" ca="1" si="120"/>
        <v>22886.546217285882</v>
      </c>
      <c r="D1562" s="3">
        <f t="shared" ca="1" si="121"/>
        <v>0</v>
      </c>
      <c r="E1562" s="3">
        <f t="shared" ca="1" si="124"/>
        <v>258.6341224519785</v>
      </c>
    </row>
    <row r="1563" spans="1:5" x14ac:dyDescent="0.35">
      <c r="A1563" s="3">
        <f t="shared" si="122"/>
        <v>1551</v>
      </c>
      <c r="B1563" s="3">
        <f t="shared" ca="1" si="123"/>
        <v>-1.1029326832518427</v>
      </c>
      <c r="C1563" s="3">
        <f t="shared" ca="1" si="120"/>
        <v>22101.979627655051</v>
      </c>
      <c r="D1563" s="3">
        <f t="shared" ca="1" si="121"/>
        <v>0</v>
      </c>
      <c r="E1563" s="3">
        <f t="shared" ca="1" si="124"/>
        <v>258.6341224519785</v>
      </c>
    </row>
    <row r="1564" spans="1:5" x14ac:dyDescent="0.35">
      <c r="A1564" s="3">
        <f t="shared" si="122"/>
        <v>1552</v>
      </c>
      <c r="B1564" s="3">
        <f t="shared" ca="1" si="123"/>
        <v>0.48520752563746405</v>
      </c>
      <c r="C1564" s="3">
        <f t="shared" ca="1" si="120"/>
        <v>23197.038220712904</v>
      </c>
      <c r="D1564" s="3">
        <f t="shared" ca="1" si="121"/>
        <v>297.03822071290415</v>
      </c>
      <c r="E1564" s="3">
        <f t="shared" ca="1" si="124"/>
        <v>-38.40409826092565</v>
      </c>
    </row>
    <row r="1565" spans="1:5" x14ac:dyDescent="0.35">
      <c r="A1565" s="3">
        <f t="shared" si="122"/>
        <v>1553</v>
      </c>
      <c r="B1565" s="3">
        <f t="shared" ca="1" si="123"/>
        <v>-1.0354268306357</v>
      </c>
      <c r="C1565" s="3">
        <f t="shared" ca="1" si="120"/>
        <v>22147.456790961656</v>
      </c>
      <c r="D1565" s="3">
        <f t="shared" ca="1" si="121"/>
        <v>0</v>
      </c>
      <c r="E1565" s="3">
        <f t="shared" ca="1" si="124"/>
        <v>258.6341224519785</v>
      </c>
    </row>
    <row r="1566" spans="1:5" x14ac:dyDescent="0.35">
      <c r="A1566" s="3">
        <f t="shared" si="122"/>
        <v>1554</v>
      </c>
      <c r="B1566" s="3">
        <f t="shared" ca="1" si="123"/>
        <v>-0.48257771021226842</v>
      </c>
      <c r="C1566" s="3">
        <f t="shared" ca="1" si="120"/>
        <v>22523.437326587315</v>
      </c>
      <c r="D1566" s="3">
        <f t="shared" ca="1" si="121"/>
        <v>0</v>
      </c>
      <c r="E1566" s="3">
        <f t="shared" ca="1" si="124"/>
        <v>258.6341224519785</v>
      </c>
    </row>
    <row r="1567" spans="1:5" x14ac:dyDescent="0.35">
      <c r="A1567" s="3">
        <f t="shared" si="122"/>
        <v>1555</v>
      </c>
      <c r="B1567" s="3">
        <f t="shared" ca="1" si="123"/>
        <v>-0.97225232909259551</v>
      </c>
      <c r="C1567" s="3">
        <f t="shared" ca="1" si="120"/>
        <v>22190.100778224583</v>
      </c>
      <c r="D1567" s="3">
        <f t="shared" ca="1" si="121"/>
        <v>0</v>
      </c>
      <c r="E1567" s="3">
        <f t="shared" ca="1" si="124"/>
        <v>258.6341224519785</v>
      </c>
    </row>
    <row r="1568" spans="1:5" x14ac:dyDescent="0.35">
      <c r="A1568" s="3">
        <f t="shared" si="122"/>
        <v>1556</v>
      </c>
      <c r="B1568" s="3">
        <f t="shared" ca="1" si="123"/>
        <v>0.29181359630801373</v>
      </c>
      <c r="C1568" s="3">
        <f t="shared" ca="1" si="120"/>
        <v>23060.839935464694</v>
      </c>
      <c r="D1568" s="3">
        <f t="shared" ca="1" si="121"/>
        <v>160.83993546469355</v>
      </c>
      <c r="E1568" s="3">
        <f t="shared" ca="1" si="124"/>
        <v>97.794186987284945</v>
      </c>
    </row>
    <row r="1569" spans="1:5" x14ac:dyDescent="0.35">
      <c r="A1569" s="3">
        <f t="shared" si="122"/>
        <v>1557</v>
      </c>
      <c r="B1569" s="3">
        <f t="shared" ca="1" si="123"/>
        <v>-0.43030849169637625</v>
      </c>
      <c r="C1569" s="3">
        <f t="shared" ca="1" si="120"/>
        <v>22559.313050083871</v>
      </c>
      <c r="D1569" s="3">
        <f t="shared" ca="1" si="121"/>
        <v>0</v>
      </c>
      <c r="E1569" s="3">
        <f t="shared" ca="1" si="124"/>
        <v>258.6341224519785</v>
      </c>
    </row>
    <row r="1570" spans="1:5" x14ac:dyDescent="0.35">
      <c r="A1570" s="3">
        <f t="shared" si="122"/>
        <v>1558</v>
      </c>
      <c r="B1570" s="3">
        <f t="shared" ca="1" si="123"/>
        <v>-0.94070407133500789</v>
      </c>
      <c r="C1570" s="3">
        <f t="shared" ca="1" si="120"/>
        <v>22211.427181242223</v>
      </c>
      <c r="D1570" s="3">
        <f t="shared" ca="1" si="121"/>
        <v>0</v>
      </c>
      <c r="E1570" s="3">
        <f t="shared" ca="1" si="124"/>
        <v>258.6341224519785</v>
      </c>
    </row>
    <row r="1571" spans="1:5" x14ac:dyDescent="0.35">
      <c r="A1571" s="3">
        <f t="shared" si="122"/>
        <v>1559</v>
      </c>
      <c r="B1571" s="3">
        <f t="shared" ca="1" si="123"/>
        <v>-0.74311510397471914</v>
      </c>
      <c r="C1571" s="3">
        <f t="shared" ca="1" si="120"/>
        <v>22345.462916854267</v>
      </c>
      <c r="D1571" s="3">
        <f t="shared" ca="1" si="121"/>
        <v>0</v>
      </c>
      <c r="E1571" s="3">
        <f t="shared" ca="1" si="124"/>
        <v>258.6341224519785</v>
      </c>
    </row>
    <row r="1572" spans="1:5" x14ac:dyDescent="0.35">
      <c r="A1572" s="3">
        <f t="shared" si="122"/>
        <v>1560</v>
      </c>
      <c r="B1572" s="3">
        <f t="shared" ca="1" si="123"/>
        <v>0.98912025103726575</v>
      </c>
      <c r="C1572" s="3">
        <f t="shared" ca="1" si="120"/>
        <v>23555.710909212215</v>
      </c>
      <c r="D1572" s="3">
        <f t="shared" ca="1" si="121"/>
        <v>655.71090921221548</v>
      </c>
      <c r="E1572" s="3">
        <f t="shared" ca="1" si="124"/>
        <v>-397.07678676023698</v>
      </c>
    </row>
    <row r="1573" spans="1:5" x14ac:dyDescent="0.35">
      <c r="A1573" s="3">
        <f t="shared" si="122"/>
        <v>1561</v>
      </c>
      <c r="B1573" s="3">
        <f t="shared" ca="1" si="123"/>
        <v>-0.82996749148389659</v>
      </c>
      <c r="C1573" s="3">
        <f t="shared" ca="1" si="120"/>
        <v>22286.446705363389</v>
      </c>
      <c r="D1573" s="3">
        <f t="shared" ca="1" si="121"/>
        <v>0</v>
      </c>
      <c r="E1573" s="3">
        <f t="shared" ca="1" si="124"/>
        <v>258.6341224519785</v>
      </c>
    </row>
    <row r="1574" spans="1:5" x14ac:dyDescent="0.35">
      <c r="A1574" s="3">
        <f t="shared" si="122"/>
        <v>1562</v>
      </c>
      <c r="B1574" s="3">
        <f t="shared" ca="1" si="123"/>
        <v>1.7302866226474376</v>
      </c>
      <c r="C1574" s="3">
        <f t="shared" ca="1" si="120"/>
        <v>24093.356425258709</v>
      </c>
      <c r="D1574" s="3">
        <f t="shared" ca="1" si="121"/>
        <v>1193.3564252587094</v>
      </c>
      <c r="E1574" s="3">
        <f t="shared" ca="1" si="124"/>
        <v>-934.7223028067308</v>
      </c>
    </row>
    <row r="1575" spans="1:5" x14ac:dyDescent="0.35">
      <c r="A1575" s="3">
        <f t="shared" si="122"/>
        <v>1563</v>
      </c>
      <c r="B1575" s="3">
        <f t="shared" ca="1" si="123"/>
        <v>-0.43831234606873443</v>
      </c>
      <c r="C1575" s="3">
        <f t="shared" ca="1" si="120"/>
        <v>22553.815787597792</v>
      </c>
      <c r="D1575" s="3">
        <f t="shared" ca="1" si="121"/>
        <v>0</v>
      </c>
      <c r="E1575" s="3">
        <f t="shared" ca="1" si="124"/>
        <v>258.6341224519785</v>
      </c>
    </row>
    <row r="1576" spans="1:5" x14ac:dyDescent="0.35">
      <c r="A1576" s="3">
        <f t="shared" si="122"/>
        <v>1564</v>
      </c>
      <c r="B1576" s="3">
        <f t="shared" ca="1" si="123"/>
        <v>2.5055863024113316</v>
      </c>
      <c r="C1576" s="3">
        <f t="shared" ca="1" si="120"/>
        <v>24668.899154509112</v>
      </c>
      <c r="D1576" s="3">
        <f t="shared" ca="1" si="121"/>
        <v>1768.8991545091121</v>
      </c>
      <c r="E1576" s="3">
        <f t="shared" ca="1" si="124"/>
        <v>-1510.2650320571336</v>
      </c>
    </row>
    <row r="1577" spans="1:5" x14ac:dyDescent="0.35">
      <c r="A1577" s="3">
        <f t="shared" si="122"/>
        <v>1565</v>
      </c>
      <c r="B1577" s="3">
        <f t="shared" ca="1" si="123"/>
        <v>1.4332752124600765</v>
      </c>
      <c r="C1577" s="3">
        <f t="shared" ca="1" si="120"/>
        <v>23876.444992046701</v>
      </c>
      <c r="D1577" s="3">
        <f t="shared" ca="1" si="121"/>
        <v>976.44499204670137</v>
      </c>
      <c r="E1577" s="3">
        <f t="shared" ca="1" si="124"/>
        <v>-717.81086959472282</v>
      </c>
    </row>
    <row r="1578" spans="1:5" x14ac:dyDescent="0.35">
      <c r="A1578" s="3">
        <f t="shared" si="122"/>
        <v>1566</v>
      </c>
      <c r="B1578" s="3">
        <f t="shared" ca="1" si="123"/>
        <v>1.1460927192286308</v>
      </c>
      <c r="C1578" s="3">
        <f t="shared" ca="1" si="120"/>
        <v>23668.568910162416</v>
      </c>
      <c r="D1578" s="3">
        <f t="shared" ca="1" si="121"/>
        <v>768.5689101624157</v>
      </c>
      <c r="E1578" s="3">
        <f t="shared" ca="1" si="124"/>
        <v>-509.93478771043721</v>
      </c>
    </row>
    <row r="1579" spans="1:5" x14ac:dyDescent="0.35">
      <c r="A1579" s="3">
        <f t="shared" si="122"/>
        <v>1567</v>
      </c>
      <c r="B1579" s="3">
        <f t="shared" ca="1" si="123"/>
        <v>0.25784924326330383</v>
      </c>
      <c r="C1579" s="3">
        <f t="shared" ca="1" si="120"/>
        <v>23037.003118464214</v>
      </c>
      <c r="D1579" s="3">
        <f t="shared" ca="1" si="121"/>
        <v>137.00311846421391</v>
      </c>
      <c r="E1579" s="3">
        <f t="shared" ca="1" si="124"/>
        <v>121.63100398776459</v>
      </c>
    </row>
    <row r="1580" spans="1:5" x14ac:dyDescent="0.35">
      <c r="A1580" s="3">
        <f t="shared" si="122"/>
        <v>1568</v>
      </c>
      <c r="B1580" s="3">
        <f t="shared" ca="1" si="123"/>
        <v>-0.74709635003505581</v>
      </c>
      <c r="C1580" s="3">
        <f t="shared" ca="1" si="120"/>
        <v>22342.754244983036</v>
      </c>
      <c r="D1580" s="3">
        <f t="shared" ca="1" si="121"/>
        <v>0</v>
      </c>
      <c r="E1580" s="3">
        <f t="shared" ca="1" si="124"/>
        <v>258.6341224519785</v>
      </c>
    </row>
    <row r="1581" spans="1:5" x14ac:dyDescent="0.35">
      <c r="A1581" s="3">
        <f t="shared" si="122"/>
        <v>1569</v>
      </c>
      <c r="B1581" s="3">
        <f t="shared" ca="1" si="123"/>
        <v>-0.44829984128349176</v>
      </c>
      <c r="C1581" s="3">
        <f t="shared" ca="1" si="120"/>
        <v>22546.95798589052</v>
      </c>
      <c r="D1581" s="3">
        <f t="shared" ca="1" si="121"/>
        <v>0</v>
      </c>
      <c r="E1581" s="3">
        <f t="shared" ca="1" si="124"/>
        <v>258.6341224519785</v>
      </c>
    </row>
    <row r="1582" spans="1:5" x14ac:dyDescent="0.35">
      <c r="A1582" s="3">
        <f t="shared" si="122"/>
        <v>1570</v>
      </c>
      <c r="B1582" s="3">
        <f t="shared" ca="1" si="123"/>
        <v>0.31513956438287988</v>
      </c>
      <c r="C1582" s="3">
        <f t="shared" ca="1" si="120"/>
        <v>23077.224819893418</v>
      </c>
      <c r="D1582" s="3">
        <f t="shared" ca="1" si="121"/>
        <v>177.22481989341759</v>
      </c>
      <c r="E1582" s="3">
        <f t="shared" ca="1" si="124"/>
        <v>81.40930255856091</v>
      </c>
    </row>
    <row r="1583" spans="1:5" x14ac:dyDescent="0.35">
      <c r="A1583" s="3">
        <f t="shared" si="122"/>
        <v>1571</v>
      </c>
      <c r="B1583" s="3">
        <f t="shared" ca="1" si="123"/>
        <v>-1.4695058038238724</v>
      </c>
      <c r="C1583" s="3">
        <f t="shared" ca="1" si="120"/>
        <v>21856.653031910031</v>
      </c>
      <c r="D1583" s="3">
        <f t="shared" ca="1" si="121"/>
        <v>0</v>
      </c>
      <c r="E1583" s="3">
        <f t="shared" ca="1" si="124"/>
        <v>258.6341224519785</v>
      </c>
    </row>
    <row r="1584" spans="1:5" x14ac:dyDescent="0.35">
      <c r="A1584" s="3">
        <f t="shared" si="122"/>
        <v>1572</v>
      </c>
      <c r="B1584" s="3">
        <f t="shared" ca="1" si="123"/>
        <v>1.6752211724562374</v>
      </c>
      <c r="C1584" s="3">
        <f t="shared" ca="1" si="120"/>
        <v>24052.993112191263</v>
      </c>
      <c r="D1584" s="3">
        <f t="shared" ca="1" si="121"/>
        <v>1152.9931121912632</v>
      </c>
      <c r="E1584" s="3">
        <f t="shared" ca="1" si="124"/>
        <v>-894.35898973928465</v>
      </c>
    </row>
    <row r="1585" spans="1:5" x14ac:dyDescent="0.35">
      <c r="A1585" s="3">
        <f t="shared" si="122"/>
        <v>1573</v>
      </c>
      <c r="B1585" s="3">
        <f t="shared" ca="1" si="123"/>
        <v>1.3148770747040863</v>
      </c>
      <c r="C1585" s="3">
        <f t="shared" ca="1" si="120"/>
        <v>23790.522616565973</v>
      </c>
      <c r="D1585" s="3">
        <f t="shared" ca="1" si="121"/>
        <v>890.52261656597329</v>
      </c>
      <c r="E1585" s="3">
        <f t="shared" ca="1" si="124"/>
        <v>-631.88849411399474</v>
      </c>
    </row>
    <row r="1586" spans="1:5" x14ac:dyDescent="0.35">
      <c r="A1586" s="3">
        <f t="shared" si="122"/>
        <v>1574</v>
      </c>
      <c r="B1586" s="3">
        <f t="shared" ca="1" si="123"/>
        <v>-0.24651959441416121</v>
      </c>
      <c r="C1586" s="3">
        <f t="shared" ca="1" si="120"/>
        <v>22685.913501816471</v>
      </c>
      <c r="D1586" s="3">
        <f t="shared" ca="1" si="121"/>
        <v>0</v>
      </c>
      <c r="E1586" s="3">
        <f t="shared" ca="1" si="124"/>
        <v>258.6341224519785</v>
      </c>
    </row>
    <row r="1587" spans="1:5" x14ac:dyDescent="0.35">
      <c r="A1587" s="3">
        <f t="shared" si="122"/>
        <v>1575</v>
      </c>
      <c r="B1587" s="3">
        <f t="shared" ca="1" si="123"/>
        <v>-1.6890386853933761</v>
      </c>
      <c r="C1587" s="3">
        <f t="shared" ca="1" si="120"/>
        <v>21711.037784539749</v>
      </c>
      <c r="D1587" s="3">
        <f t="shared" ca="1" si="121"/>
        <v>0</v>
      </c>
      <c r="E1587" s="3">
        <f t="shared" ca="1" si="124"/>
        <v>258.6341224519785</v>
      </c>
    </row>
    <row r="1588" spans="1:5" x14ac:dyDescent="0.35">
      <c r="A1588" s="3">
        <f t="shared" si="122"/>
        <v>1576</v>
      </c>
      <c r="B1588" s="3">
        <f t="shared" ca="1" si="123"/>
        <v>-0.8682433223222773</v>
      </c>
      <c r="C1588" s="3">
        <f t="shared" ca="1" si="120"/>
        <v>22260.487777585768</v>
      </c>
      <c r="D1588" s="3">
        <f t="shared" ca="1" si="121"/>
        <v>0</v>
      </c>
      <c r="E1588" s="3">
        <f t="shared" ca="1" si="124"/>
        <v>258.6341224519785</v>
      </c>
    </row>
    <row r="1589" spans="1:5" x14ac:dyDescent="0.35">
      <c r="A1589" s="3">
        <f t="shared" si="122"/>
        <v>1577</v>
      </c>
      <c r="B1589" s="3">
        <f t="shared" ca="1" si="123"/>
        <v>-2.4113812192354178</v>
      </c>
      <c r="C1589" s="3">
        <f t="shared" ca="1" si="120"/>
        <v>21238.723818259543</v>
      </c>
      <c r="D1589" s="3">
        <f t="shared" ca="1" si="121"/>
        <v>0</v>
      </c>
      <c r="E1589" s="3">
        <f t="shared" ca="1" si="124"/>
        <v>258.6341224519785</v>
      </c>
    </row>
    <row r="1590" spans="1:5" x14ac:dyDescent="0.35">
      <c r="A1590" s="3">
        <f t="shared" si="122"/>
        <v>1578</v>
      </c>
      <c r="B1590" s="3">
        <f t="shared" ca="1" si="123"/>
        <v>-1.960600928657132</v>
      </c>
      <c r="C1590" s="3">
        <f t="shared" ca="1" si="120"/>
        <v>21532.253228278882</v>
      </c>
      <c r="D1590" s="3">
        <f t="shared" ca="1" si="121"/>
        <v>0</v>
      </c>
      <c r="E1590" s="3">
        <f t="shared" ca="1" si="124"/>
        <v>258.6341224519785</v>
      </c>
    </row>
    <row r="1591" spans="1:5" x14ac:dyDescent="0.35">
      <c r="A1591" s="3">
        <f t="shared" si="122"/>
        <v>1579</v>
      </c>
      <c r="B1591" s="3">
        <f t="shared" ca="1" si="123"/>
        <v>-0.56756347447658462</v>
      </c>
      <c r="C1591" s="3">
        <f t="shared" ca="1" si="120"/>
        <v>22465.227889478625</v>
      </c>
      <c r="D1591" s="3">
        <f t="shared" ca="1" si="121"/>
        <v>0</v>
      </c>
      <c r="E1591" s="3">
        <f t="shared" ca="1" si="124"/>
        <v>258.6341224519785</v>
      </c>
    </row>
    <row r="1592" spans="1:5" x14ac:dyDescent="0.35">
      <c r="A1592" s="3">
        <f t="shared" si="122"/>
        <v>1580</v>
      </c>
      <c r="B1592" s="3">
        <f t="shared" ca="1" si="123"/>
        <v>-1.4365452518617533E-2</v>
      </c>
      <c r="C1592" s="3">
        <f t="shared" ca="1" si="120"/>
        <v>22846.845700990769</v>
      </c>
      <c r="D1592" s="3">
        <f t="shared" ca="1" si="121"/>
        <v>0</v>
      </c>
      <c r="E1592" s="3">
        <f t="shared" ca="1" si="124"/>
        <v>258.6341224519785</v>
      </c>
    </row>
    <row r="1593" spans="1:5" x14ac:dyDescent="0.35">
      <c r="A1593" s="3">
        <f t="shared" si="122"/>
        <v>1581</v>
      </c>
      <c r="B1593" s="3">
        <f t="shared" ca="1" si="123"/>
        <v>-0.17480187683057197</v>
      </c>
      <c r="C1593" s="3">
        <f t="shared" ca="1" si="120"/>
        <v>22735.507755137503</v>
      </c>
      <c r="D1593" s="3">
        <f t="shared" ca="1" si="121"/>
        <v>0</v>
      </c>
      <c r="E1593" s="3">
        <f t="shared" ca="1" si="124"/>
        <v>258.6341224519785</v>
      </c>
    </row>
    <row r="1594" spans="1:5" x14ac:dyDescent="0.35">
      <c r="A1594" s="3">
        <f t="shared" si="122"/>
        <v>1582</v>
      </c>
      <c r="B1594" s="3">
        <f t="shared" ca="1" si="123"/>
        <v>-0.28976217295353324</v>
      </c>
      <c r="C1594" s="3">
        <f t="shared" ca="1" si="120"/>
        <v>22656.062678485654</v>
      </c>
      <c r="D1594" s="3">
        <f t="shared" ca="1" si="121"/>
        <v>0</v>
      </c>
      <c r="E1594" s="3">
        <f t="shared" ca="1" si="124"/>
        <v>258.6341224519785</v>
      </c>
    </row>
    <row r="1595" spans="1:5" x14ac:dyDescent="0.35">
      <c r="A1595" s="3">
        <f t="shared" si="122"/>
        <v>1583</v>
      </c>
      <c r="B1595" s="3">
        <f t="shared" ca="1" si="123"/>
        <v>-0.70067482522734681</v>
      </c>
      <c r="C1595" s="3">
        <f t="shared" ca="1" si="120"/>
        <v>22374.357908392569</v>
      </c>
      <c r="D1595" s="3">
        <f t="shared" ca="1" si="121"/>
        <v>0</v>
      </c>
      <c r="E1595" s="3">
        <f t="shared" ca="1" si="124"/>
        <v>258.6341224519785</v>
      </c>
    </row>
    <row r="1596" spans="1:5" x14ac:dyDescent="0.35">
      <c r="A1596" s="3">
        <f t="shared" si="122"/>
        <v>1584</v>
      </c>
      <c r="B1596" s="3">
        <f t="shared" ca="1" si="123"/>
        <v>0.46352756747444029</v>
      </c>
      <c r="C1596" s="3">
        <f t="shared" ca="1" si="120"/>
        <v>23181.730096255906</v>
      </c>
      <c r="D1596" s="3">
        <f t="shared" ca="1" si="121"/>
        <v>281.73009625590566</v>
      </c>
      <c r="E1596" s="3">
        <f t="shared" ca="1" si="124"/>
        <v>-23.095973803927166</v>
      </c>
    </row>
    <row r="1597" spans="1:5" x14ac:dyDescent="0.35">
      <c r="A1597" s="3">
        <f t="shared" si="122"/>
        <v>1585</v>
      </c>
      <c r="B1597" s="3">
        <f t="shared" ca="1" si="123"/>
        <v>-1.667720311355118</v>
      </c>
      <c r="C1597" s="3">
        <f t="shared" ca="1" si="120"/>
        <v>21725.135539886203</v>
      </c>
      <c r="D1597" s="3">
        <f t="shared" ca="1" si="121"/>
        <v>0</v>
      </c>
      <c r="E1597" s="3">
        <f t="shared" ca="1" si="124"/>
        <v>258.6341224519785</v>
      </c>
    </row>
    <row r="1598" spans="1:5" x14ac:dyDescent="0.35">
      <c r="A1598" s="3">
        <f t="shared" si="122"/>
        <v>1586</v>
      </c>
      <c r="B1598" s="3">
        <f t="shared" ca="1" si="123"/>
        <v>0.51265365142817931</v>
      </c>
      <c r="C1598" s="3">
        <f t="shared" ca="1" si="120"/>
        <v>23216.432311192559</v>
      </c>
      <c r="D1598" s="3">
        <f t="shared" ca="1" si="121"/>
        <v>316.4323111925587</v>
      </c>
      <c r="E1598" s="3">
        <f t="shared" ca="1" si="124"/>
        <v>-57.798188740580201</v>
      </c>
    </row>
    <row r="1599" spans="1:5" x14ac:dyDescent="0.35">
      <c r="A1599" s="3">
        <f t="shared" si="122"/>
        <v>1587</v>
      </c>
      <c r="B1599" s="3">
        <f t="shared" ca="1" si="123"/>
        <v>1.516884823860287</v>
      </c>
      <c r="C1599" s="3">
        <f t="shared" ca="1" si="120"/>
        <v>23937.307963715026</v>
      </c>
      <c r="D1599" s="3">
        <f t="shared" ca="1" si="121"/>
        <v>1037.3079637150258</v>
      </c>
      <c r="E1599" s="3">
        <f t="shared" ca="1" si="124"/>
        <v>-778.67384126304728</v>
      </c>
    </row>
    <row r="1600" spans="1:5" x14ac:dyDescent="0.35">
      <c r="A1600" s="3">
        <f t="shared" si="122"/>
        <v>1588</v>
      </c>
      <c r="B1600" s="3">
        <f t="shared" ca="1" si="123"/>
        <v>-0.72833435903618338</v>
      </c>
      <c r="C1600" s="3">
        <f t="shared" ca="1" si="120"/>
        <v>22355.521985155872</v>
      </c>
      <c r="D1600" s="3">
        <f t="shared" ca="1" si="121"/>
        <v>0</v>
      </c>
      <c r="E1600" s="3">
        <f t="shared" ca="1" si="124"/>
        <v>258.6341224519785</v>
      </c>
    </row>
    <row r="1601" spans="1:5" x14ac:dyDescent="0.35">
      <c r="A1601" s="3">
        <f t="shared" si="122"/>
        <v>1589</v>
      </c>
      <c r="B1601" s="3">
        <f t="shared" ca="1" si="123"/>
        <v>1.1205569535931839</v>
      </c>
      <c r="C1601" s="3">
        <f t="shared" ca="1" si="120"/>
        <v>23650.172783178747</v>
      </c>
      <c r="D1601" s="3">
        <f t="shared" ca="1" si="121"/>
        <v>750.17278317874661</v>
      </c>
      <c r="E1601" s="3">
        <f t="shared" ca="1" si="124"/>
        <v>-491.53866072676811</v>
      </c>
    </row>
    <row r="1602" spans="1:5" x14ac:dyDescent="0.35">
      <c r="A1602" s="3">
        <f t="shared" si="122"/>
        <v>1590</v>
      </c>
      <c r="B1602" s="3">
        <f t="shared" ca="1" si="123"/>
        <v>-0.60990382018017131</v>
      </c>
      <c r="C1602" s="3">
        <f t="shared" ca="1" si="120"/>
        <v>22436.283816018906</v>
      </c>
      <c r="D1602" s="3">
        <f t="shared" ca="1" si="121"/>
        <v>0</v>
      </c>
      <c r="E1602" s="3">
        <f t="shared" ca="1" si="124"/>
        <v>258.6341224519785</v>
      </c>
    </row>
    <row r="1603" spans="1:5" x14ac:dyDescent="0.35">
      <c r="A1603" s="3">
        <f t="shared" si="122"/>
        <v>1591</v>
      </c>
      <c r="B1603" s="3">
        <f t="shared" ca="1" si="123"/>
        <v>-0.83632027505776296</v>
      </c>
      <c r="C1603" s="3">
        <f t="shared" ca="1" si="120"/>
        <v>22282.136110243093</v>
      </c>
      <c r="D1603" s="3">
        <f t="shared" ca="1" si="121"/>
        <v>0</v>
      </c>
      <c r="E1603" s="3">
        <f t="shared" ca="1" si="124"/>
        <v>258.6341224519785</v>
      </c>
    </row>
    <row r="1604" spans="1:5" x14ac:dyDescent="0.35">
      <c r="A1604" s="3">
        <f t="shared" si="122"/>
        <v>1592</v>
      </c>
      <c r="B1604" s="3">
        <f t="shared" ca="1" si="123"/>
        <v>-1.9770111278103195</v>
      </c>
      <c r="C1604" s="3">
        <f t="shared" ca="1" si="120"/>
        <v>21521.496772977349</v>
      </c>
      <c r="D1604" s="3">
        <f t="shared" ca="1" si="121"/>
        <v>0</v>
      </c>
      <c r="E1604" s="3">
        <f t="shared" ca="1" si="124"/>
        <v>258.6341224519785</v>
      </c>
    </row>
    <row r="1605" spans="1:5" x14ac:dyDescent="0.35">
      <c r="A1605" s="3">
        <f t="shared" si="122"/>
        <v>1593</v>
      </c>
      <c r="B1605" s="3">
        <f t="shared" ca="1" si="123"/>
        <v>4.3976130575996836E-2</v>
      </c>
      <c r="C1605" s="3">
        <f t="shared" ca="1" si="120"/>
        <v>22887.468010543926</v>
      </c>
      <c r="D1605" s="3">
        <f t="shared" ca="1" si="121"/>
        <v>0</v>
      </c>
      <c r="E1605" s="3">
        <f t="shared" ca="1" si="124"/>
        <v>258.6341224519785</v>
      </c>
    </row>
    <row r="1606" spans="1:5" x14ac:dyDescent="0.35">
      <c r="A1606" s="3">
        <f t="shared" si="122"/>
        <v>1594</v>
      </c>
      <c r="B1606" s="3">
        <f t="shared" ca="1" si="123"/>
        <v>-1.594211062185809</v>
      </c>
      <c r="C1606" s="3">
        <f t="shared" ca="1" si="120"/>
        <v>21773.817152465959</v>
      </c>
      <c r="D1606" s="3">
        <f t="shared" ca="1" si="121"/>
        <v>0</v>
      </c>
      <c r="E1606" s="3">
        <f t="shared" ca="1" si="124"/>
        <v>258.6341224519785</v>
      </c>
    </row>
    <row r="1607" spans="1:5" x14ac:dyDescent="0.35">
      <c r="A1607" s="3">
        <f t="shared" si="122"/>
        <v>1595</v>
      </c>
      <c r="B1607" s="3">
        <f t="shared" ca="1" si="123"/>
        <v>1.157554035337139</v>
      </c>
      <c r="C1607" s="3">
        <f t="shared" ca="1" si="120"/>
        <v>23676.830366640443</v>
      </c>
      <c r="D1607" s="3">
        <f t="shared" ca="1" si="121"/>
        <v>776.83036664044266</v>
      </c>
      <c r="E1607" s="3">
        <f t="shared" ca="1" si="124"/>
        <v>-518.19624418846411</v>
      </c>
    </row>
    <row r="1608" spans="1:5" x14ac:dyDescent="0.35">
      <c r="A1608" s="3">
        <f t="shared" si="122"/>
        <v>1596</v>
      </c>
      <c r="B1608" s="3">
        <f t="shared" ca="1" si="123"/>
        <v>-0.42565103705898855</v>
      </c>
      <c r="C1608" s="3">
        <f t="shared" ca="1" si="120"/>
        <v>22562.512531890061</v>
      </c>
      <c r="D1608" s="3">
        <f t="shared" ca="1" si="121"/>
        <v>0</v>
      </c>
      <c r="E1608" s="3">
        <f t="shared" ca="1" si="124"/>
        <v>258.6341224519785</v>
      </c>
    </row>
    <row r="1609" spans="1:5" x14ac:dyDescent="0.35">
      <c r="A1609" s="3">
        <f t="shared" si="122"/>
        <v>1597</v>
      </c>
      <c r="B1609" s="3">
        <f t="shared" ca="1" si="123"/>
        <v>0.90402117914073676</v>
      </c>
      <c r="C1609" s="3">
        <f t="shared" ca="1" si="120"/>
        <v>23494.752610685853</v>
      </c>
      <c r="D1609" s="3">
        <f t="shared" ca="1" si="121"/>
        <v>594.75261068585314</v>
      </c>
      <c r="E1609" s="3">
        <f t="shared" ca="1" si="124"/>
        <v>-336.11848823387464</v>
      </c>
    </row>
    <row r="1610" spans="1:5" x14ac:dyDescent="0.35">
      <c r="A1610" s="3">
        <f t="shared" si="122"/>
        <v>1598</v>
      </c>
      <c r="B1610" s="3">
        <f t="shared" ca="1" si="123"/>
        <v>-0.56837218402484779</v>
      </c>
      <c r="C1610" s="3">
        <f t="shared" ca="1" si="120"/>
        <v>22464.674701928652</v>
      </c>
      <c r="D1610" s="3">
        <f t="shared" ca="1" si="121"/>
        <v>0</v>
      </c>
      <c r="E1610" s="3">
        <f t="shared" ca="1" si="124"/>
        <v>258.6341224519785</v>
      </c>
    </row>
    <row r="1611" spans="1:5" x14ac:dyDescent="0.35">
      <c r="A1611" s="3">
        <f t="shared" si="122"/>
        <v>1599</v>
      </c>
      <c r="B1611" s="3">
        <f t="shared" ca="1" si="123"/>
        <v>0.1190868313742908</v>
      </c>
      <c r="C1611" s="3">
        <f t="shared" ca="1" si="120"/>
        <v>22939.872757876143</v>
      </c>
      <c r="D1611" s="3">
        <f t="shared" ca="1" si="121"/>
        <v>39.872757876142714</v>
      </c>
      <c r="E1611" s="3">
        <f t="shared" ca="1" si="124"/>
        <v>218.76136457583578</v>
      </c>
    </row>
    <row r="1612" spans="1:5" x14ac:dyDescent="0.35">
      <c r="A1612" s="3">
        <f t="shared" si="122"/>
        <v>1600</v>
      </c>
      <c r="B1612" s="3">
        <f t="shared" ca="1" si="123"/>
        <v>-0.64220655958224215</v>
      </c>
      <c r="C1612" s="3">
        <f t="shared" ca="1" si="120"/>
        <v>22414.22658163957</v>
      </c>
      <c r="D1612" s="3">
        <f t="shared" ca="1" si="121"/>
        <v>0</v>
      </c>
      <c r="E1612" s="3">
        <f t="shared" ca="1" si="124"/>
        <v>258.6341224519785</v>
      </c>
    </row>
    <row r="1613" spans="1:5" x14ac:dyDescent="0.35">
      <c r="A1613" s="3">
        <f t="shared" si="122"/>
        <v>1601</v>
      </c>
      <c r="B1613" s="3">
        <f t="shared" ca="1" si="123"/>
        <v>2.8499852336541664</v>
      </c>
      <c r="C1613" s="3">
        <f t="shared" ca="1" si="120"/>
        <v>24928.954055938524</v>
      </c>
      <c r="D1613" s="3">
        <f t="shared" ca="1" si="121"/>
        <v>2028.9540559385241</v>
      </c>
      <c r="E1613" s="3">
        <f t="shared" ca="1" si="124"/>
        <v>-1770.3199334865456</v>
      </c>
    </row>
    <row r="1614" spans="1:5" x14ac:dyDescent="0.35">
      <c r="A1614" s="3">
        <f t="shared" si="122"/>
        <v>1602</v>
      </c>
      <c r="B1614" s="3">
        <f t="shared" ca="1" si="123"/>
        <v>1.7420031569303349</v>
      </c>
      <c r="C1614" s="3">
        <f t="shared" ref="C1614:C1677" ca="1" si="125">B$1*EXP(B$9*B$5 + $B$10*B1614)</f>
        <v>24101.953452235521</v>
      </c>
      <c r="D1614" s="3">
        <f t="shared" ref="D1614:D1677" ca="1" si="126">MAX(C1614 - B$2, 0)</f>
        <v>1201.9534522355207</v>
      </c>
      <c r="E1614" s="3">
        <f t="shared" ca="1" si="124"/>
        <v>-943.31932978354212</v>
      </c>
    </row>
    <row r="1615" spans="1:5" x14ac:dyDescent="0.35">
      <c r="A1615" s="3">
        <f t="shared" ref="A1615:A1678" si="127">A1614+1</f>
        <v>1603</v>
      </c>
      <c r="B1615" s="3">
        <f t="shared" ref="B1615:B1678" ca="1" si="128">_xlfn.NORM.S.INV(RAND())</f>
        <v>-1.5666348056228236</v>
      </c>
      <c r="C1615" s="3">
        <f t="shared" ca="1" si="125"/>
        <v>21792.107694379833</v>
      </c>
      <c r="D1615" s="3">
        <f t="shared" ca="1" si="126"/>
        <v>0</v>
      </c>
      <c r="E1615" s="3">
        <f t="shared" ref="E1615:E1678" ca="1" si="129">$D$5014-D1615</f>
        <v>258.6341224519785</v>
      </c>
    </row>
    <row r="1616" spans="1:5" x14ac:dyDescent="0.35">
      <c r="A1616" s="3">
        <f t="shared" si="127"/>
        <v>1604</v>
      </c>
      <c r="B1616" s="3">
        <f t="shared" ca="1" si="128"/>
        <v>0.92450551568965933</v>
      </c>
      <c r="C1616" s="3">
        <f t="shared" ca="1" si="125"/>
        <v>23509.411550857207</v>
      </c>
      <c r="D1616" s="3">
        <f t="shared" ca="1" si="126"/>
        <v>609.41155085720675</v>
      </c>
      <c r="E1616" s="3">
        <f t="shared" ca="1" si="129"/>
        <v>-350.77742840522825</v>
      </c>
    </row>
    <row r="1617" spans="1:5" x14ac:dyDescent="0.35">
      <c r="A1617" s="3">
        <f t="shared" si="127"/>
        <v>1605</v>
      </c>
      <c r="B1617" s="3">
        <f t="shared" ca="1" si="128"/>
        <v>-0.52649695340344527</v>
      </c>
      <c r="C1617" s="3">
        <f t="shared" ca="1" si="125"/>
        <v>22493.336840877466</v>
      </c>
      <c r="D1617" s="3">
        <f t="shared" ca="1" si="126"/>
        <v>0</v>
      </c>
      <c r="E1617" s="3">
        <f t="shared" ca="1" si="129"/>
        <v>258.6341224519785</v>
      </c>
    </row>
    <row r="1618" spans="1:5" x14ac:dyDescent="0.35">
      <c r="A1618" s="3">
        <f t="shared" si="127"/>
        <v>1606</v>
      </c>
      <c r="B1618" s="3">
        <f t="shared" ca="1" si="128"/>
        <v>-0.38012232290954695</v>
      </c>
      <c r="C1618" s="3">
        <f t="shared" ca="1" si="125"/>
        <v>22593.812814461962</v>
      </c>
      <c r="D1618" s="3">
        <f t="shared" ca="1" si="126"/>
        <v>0</v>
      </c>
      <c r="E1618" s="3">
        <f t="shared" ca="1" si="129"/>
        <v>258.6341224519785</v>
      </c>
    </row>
    <row r="1619" spans="1:5" x14ac:dyDescent="0.35">
      <c r="A1619" s="3">
        <f t="shared" si="127"/>
        <v>1607</v>
      </c>
      <c r="B1619" s="3">
        <f t="shared" ca="1" si="128"/>
        <v>0.29999959443773128</v>
      </c>
      <c r="C1619" s="3">
        <f t="shared" ca="1" si="125"/>
        <v>23066.588709443662</v>
      </c>
      <c r="D1619" s="3">
        <f t="shared" ca="1" si="126"/>
        <v>166.58870944366208</v>
      </c>
      <c r="E1619" s="3">
        <f t="shared" ca="1" si="129"/>
        <v>92.045413008316416</v>
      </c>
    </row>
    <row r="1620" spans="1:5" x14ac:dyDescent="0.35">
      <c r="A1620" s="3">
        <f t="shared" si="127"/>
        <v>1608</v>
      </c>
      <c r="B1620" s="3">
        <f t="shared" ca="1" si="128"/>
        <v>1.2744286348516416</v>
      </c>
      <c r="C1620" s="3">
        <f t="shared" ca="1" si="125"/>
        <v>23761.239810746192</v>
      </c>
      <c r="D1620" s="3">
        <f t="shared" ca="1" si="126"/>
        <v>861.23981074619223</v>
      </c>
      <c r="E1620" s="3">
        <f t="shared" ca="1" si="129"/>
        <v>-602.60568829421368</v>
      </c>
    </row>
    <row r="1621" spans="1:5" x14ac:dyDescent="0.35">
      <c r="A1621" s="3">
        <f t="shared" si="127"/>
        <v>1609</v>
      </c>
      <c r="B1621" s="3">
        <f t="shared" ca="1" si="128"/>
        <v>0.40517452393275255</v>
      </c>
      <c r="C1621" s="3">
        <f t="shared" ca="1" si="125"/>
        <v>23140.577434237108</v>
      </c>
      <c r="D1621" s="3">
        <f t="shared" ca="1" si="126"/>
        <v>240.57743423710781</v>
      </c>
      <c r="E1621" s="3">
        <f t="shared" ca="1" si="129"/>
        <v>18.05668821487069</v>
      </c>
    </row>
    <row r="1622" spans="1:5" x14ac:dyDescent="0.35">
      <c r="A1622" s="3">
        <f t="shared" si="127"/>
        <v>1610</v>
      </c>
      <c r="B1622" s="3">
        <f t="shared" ca="1" si="128"/>
        <v>-0.75584095457719613</v>
      </c>
      <c r="C1622" s="3">
        <f t="shared" ca="1" si="125"/>
        <v>22336.805937496611</v>
      </c>
      <c r="D1622" s="3">
        <f t="shared" ca="1" si="126"/>
        <v>0</v>
      </c>
      <c r="E1622" s="3">
        <f t="shared" ca="1" si="129"/>
        <v>258.6341224519785</v>
      </c>
    </row>
    <row r="1623" spans="1:5" x14ac:dyDescent="0.35">
      <c r="A1623" s="3">
        <f t="shared" si="127"/>
        <v>1611</v>
      </c>
      <c r="B1623" s="3">
        <f t="shared" ca="1" si="128"/>
        <v>0.25308758902086459</v>
      </c>
      <c r="C1623" s="3">
        <f t="shared" ca="1" si="125"/>
        <v>23033.663270481909</v>
      </c>
      <c r="D1623" s="3">
        <f t="shared" ca="1" si="126"/>
        <v>133.66327048190942</v>
      </c>
      <c r="E1623" s="3">
        <f t="shared" ca="1" si="129"/>
        <v>124.97085197006908</v>
      </c>
    </row>
    <row r="1624" spans="1:5" x14ac:dyDescent="0.35">
      <c r="A1624" s="3">
        <f t="shared" si="127"/>
        <v>1612</v>
      </c>
      <c r="B1624" s="3">
        <f t="shared" ca="1" si="128"/>
        <v>1.1297649722804282</v>
      </c>
      <c r="C1624" s="3">
        <f t="shared" ca="1" si="125"/>
        <v>23656.804649131587</v>
      </c>
      <c r="D1624" s="3">
        <f t="shared" ca="1" si="126"/>
        <v>756.80464913158721</v>
      </c>
      <c r="E1624" s="3">
        <f t="shared" ca="1" si="129"/>
        <v>-498.17052667960871</v>
      </c>
    </row>
    <row r="1625" spans="1:5" x14ac:dyDescent="0.35">
      <c r="A1625" s="3">
        <f t="shared" si="127"/>
        <v>1613</v>
      </c>
      <c r="B1625" s="3">
        <f t="shared" ca="1" si="128"/>
        <v>7.6439908456876912E-2</v>
      </c>
      <c r="C1625" s="3">
        <f t="shared" ca="1" si="125"/>
        <v>22910.103287872156</v>
      </c>
      <c r="D1625" s="3">
        <f t="shared" ca="1" si="126"/>
        <v>10.103287872156216</v>
      </c>
      <c r="E1625" s="3">
        <f t="shared" ca="1" si="129"/>
        <v>248.53083457982228</v>
      </c>
    </row>
    <row r="1626" spans="1:5" x14ac:dyDescent="0.35">
      <c r="A1626" s="3">
        <f t="shared" si="127"/>
        <v>1614</v>
      </c>
      <c r="B1626" s="3">
        <f t="shared" ca="1" si="128"/>
        <v>1.6893761940829231</v>
      </c>
      <c r="C1626" s="3">
        <f t="shared" ca="1" si="125"/>
        <v>24063.362368386839</v>
      </c>
      <c r="D1626" s="3">
        <f t="shared" ca="1" si="126"/>
        <v>1163.3623683868391</v>
      </c>
      <c r="E1626" s="3">
        <f t="shared" ca="1" si="129"/>
        <v>-904.72824593486052</v>
      </c>
    </row>
    <row r="1627" spans="1:5" x14ac:dyDescent="0.35">
      <c r="A1627" s="3">
        <f t="shared" si="127"/>
        <v>1615</v>
      </c>
      <c r="B1627" s="3">
        <f t="shared" ca="1" si="128"/>
        <v>-0.9974585484964229</v>
      </c>
      <c r="C1627" s="3">
        <f t="shared" ca="1" si="125"/>
        <v>22173.076265877404</v>
      </c>
      <c r="D1627" s="3">
        <f t="shared" ca="1" si="126"/>
        <v>0</v>
      </c>
      <c r="E1627" s="3">
        <f t="shared" ca="1" si="129"/>
        <v>258.6341224519785</v>
      </c>
    </row>
    <row r="1628" spans="1:5" x14ac:dyDescent="0.35">
      <c r="A1628" s="3">
        <f t="shared" si="127"/>
        <v>1616</v>
      </c>
      <c r="B1628" s="3">
        <f t="shared" ca="1" si="128"/>
        <v>0.65232484631830145</v>
      </c>
      <c r="C1628" s="3">
        <f t="shared" ca="1" si="125"/>
        <v>23315.378825675267</v>
      </c>
      <c r="D1628" s="3">
        <f t="shared" ca="1" si="126"/>
        <v>415.37882567526685</v>
      </c>
      <c r="E1628" s="3">
        <f t="shared" ca="1" si="129"/>
        <v>-156.74470322328835</v>
      </c>
    </row>
    <row r="1629" spans="1:5" x14ac:dyDescent="0.35">
      <c r="A1629" s="3">
        <f t="shared" si="127"/>
        <v>1617</v>
      </c>
      <c r="B1629" s="3">
        <f t="shared" ca="1" si="128"/>
        <v>-1.1677066358561254</v>
      </c>
      <c r="C1629" s="3">
        <f t="shared" ca="1" si="125"/>
        <v>22058.430675699368</v>
      </c>
      <c r="D1629" s="3">
        <f t="shared" ca="1" si="126"/>
        <v>0</v>
      </c>
      <c r="E1629" s="3">
        <f t="shared" ca="1" si="129"/>
        <v>258.6341224519785</v>
      </c>
    </row>
    <row r="1630" spans="1:5" x14ac:dyDescent="0.35">
      <c r="A1630" s="3">
        <f t="shared" si="127"/>
        <v>1618</v>
      </c>
      <c r="B1630" s="3">
        <f t="shared" ca="1" si="128"/>
        <v>1.348346709381006</v>
      </c>
      <c r="C1630" s="3">
        <f t="shared" ca="1" si="125"/>
        <v>23814.780372246183</v>
      </c>
      <c r="D1630" s="3">
        <f t="shared" ca="1" si="126"/>
        <v>914.78037224618311</v>
      </c>
      <c r="E1630" s="3">
        <f t="shared" ca="1" si="129"/>
        <v>-656.14624979420455</v>
      </c>
    </row>
    <row r="1631" spans="1:5" x14ac:dyDescent="0.35">
      <c r="A1631" s="3">
        <f t="shared" si="127"/>
        <v>1619</v>
      </c>
      <c r="B1631" s="3">
        <f t="shared" ca="1" si="128"/>
        <v>2.4343008601772871</v>
      </c>
      <c r="C1631" s="3">
        <f t="shared" ca="1" si="125"/>
        <v>24615.411480366638</v>
      </c>
      <c r="D1631" s="3">
        <f t="shared" ca="1" si="126"/>
        <v>1715.411480366638</v>
      </c>
      <c r="E1631" s="3">
        <f t="shared" ca="1" si="129"/>
        <v>-1456.7773579146594</v>
      </c>
    </row>
    <row r="1632" spans="1:5" x14ac:dyDescent="0.35">
      <c r="A1632" s="3">
        <f t="shared" si="127"/>
        <v>1620</v>
      </c>
      <c r="B1632" s="3">
        <f t="shared" ca="1" si="128"/>
        <v>-4.0532819732013566E-2</v>
      </c>
      <c r="C1632" s="3">
        <f t="shared" ca="1" si="125"/>
        <v>22828.64921123079</v>
      </c>
      <c r="D1632" s="3">
        <f t="shared" ca="1" si="126"/>
        <v>0</v>
      </c>
      <c r="E1632" s="3">
        <f t="shared" ca="1" si="129"/>
        <v>258.6341224519785</v>
      </c>
    </row>
    <row r="1633" spans="1:5" x14ac:dyDescent="0.35">
      <c r="A1633" s="3">
        <f t="shared" si="127"/>
        <v>1621</v>
      </c>
      <c r="B1633" s="3">
        <f t="shared" ca="1" si="128"/>
        <v>-2.0840975670229925E-2</v>
      </c>
      <c r="C1633" s="3">
        <f t="shared" ca="1" si="125"/>
        <v>22842.341345698736</v>
      </c>
      <c r="D1633" s="3">
        <f t="shared" ca="1" si="126"/>
        <v>0</v>
      </c>
      <c r="E1633" s="3">
        <f t="shared" ca="1" si="129"/>
        <v>258.6341224519785</v>
      </c>
    </row>
    <row r="1634" spans="1:5" x14ac:dyDescent="0.35">
      <c r="A1634" s="3">
        <f t="shared" si="127"/>
        <v>1622</v>
      </c>
      <c r="B1634" s="3">
        <f t="shared" ca="1" si="128"/>
        <v>-0.68847181850637862</v>
      </c>
      <c r="C1634" s="3">
        <f t="shared" ca="1" si="125"/>
        <v>22382.673103895639</v>
      </c>
      <c r="D1634" s="3">
        <f t="shared" ca="1" si="126"/>
        <v>0</v>
      </c>
      <c r="E1634" s="3">
        <f t="shared" ca="1" si="129"/>
        <v>258.6341224519785</v>
      </c>
    </row>
    <row r="1635" spans="1:5" x14ac:dyDescent="0.35">
      <c r="A1635" s="3">
        <f t="shared" si="127"/>
        <v>1623</v>
      </c>
      <c r="B1635" s="3">
        <f t="shared" ca="1" si="128"/>
        <v>1.4868189125579903</v>
      </c>
      <c r="C1635" s="3">
        <f t="shared" ca="1" si="125"/>
        <v>23915.403872182913</v>
      </c>
      <c r="D1635" s="3">
        <f t="shared" ca="1" si="126"/>
        <v>1015.4038721829129</v>
      </c>
      <c r="E1635" s="3">
        <f t="shared" ca="1" si="129"/>
        <v>-756.76974973093434</v>
      </c>
    </row>
    <row r="1636" spans="1:5" x14ac:dyDescent="0.35">
      <c r="A1636" s="3">
        <f t="shared" si="127"/>
        <v>1624</v>
      </c>
      <c r="B1636" s="3">
        <f t="shared" ca="1" si="128"/>
        <v>-0.46640875330269588</v>
      </c>
      <c r="C1636" s="3">
        <f t="shared" ca="1" si="125"/>
        <v>22534.529021891911</v>
      </c>
      <c r="D1636" s="3">
        <f t="shared" ca="1" si="126"/>
        <v>0</v>
      </c>
      <c r="E1636" s="3">
        <f t="shared" ca="1" si="129"/>
        <v>258.6341224519785</v>
      </c>
    </row>
    <row r="1637" spans="1:5" x14ac:dyDescent="0.35">
      <c r="A1637" s="3">
        <f t="shared" si="127"/>
        <v>1625</v>
      </c>
      <c r="B1637" s="3">
        <f t="shared" ca="1" si="128"/>
        <v>1.0070960792366495E-4</v>
      </c>
      <c r="C1637" s="3">
        <f t="shared" ca="1" si="125"/>
        <v>22856.911530605023</v>
      </c>
      <c r="D1637" s="3">
        <f t="shared" ca="1" si="126"/>
        <v>0</v>
      </c>
      <c r="E1637" s="3">
        <f t="shared" ca="1" si="129"/>
        <v>258.6341224519785</v>
      </c>
    </row>
    <row r="1638" spans="1:5" x14ac:dyDescent="0.35">
      <c r="A1638" s="3">
        <f t="shared" si="127"/>
        <v>1626</v>
      </c>
      <c r="B1638" s="3">
        <f t="shared" ca="1" si="128"/>
        <v>0.44794803558484081</v>
      </c>
      <c r="C1638" s="3">
        <f t="shared" ca="1" si="125"/>
        <v>23170.735694876763</v>
      </c>
      <c r="D1638" s="3">
        <f t="shared" ca="1" si="126"/>
        <v>270.73569487676286</v>
      </c>
      <c r="E1638" s="3">
        <f t="shared" ca="1" si="129"/>
        <v>-12.101572424784365</v>
      </c>
    </row>
    <row r="1639" spans="1:5" x14ac:dyDescent="0.35">
      <c r="A1639" s="3">
        <f t="shared" si="127"/>
        <v>1627</v>
      </c>
      <c r="B1639" s="3">
        <f t="shared" ca="1" si="128"/>
        <v>-0.17009184795273513</v>
      </c>
      <c r="C1639" s="3">
        <f t="shared" ca="1" si="125"/>
        <v>22738.768626867255</v>
      </c>
      <c r="D1639" s="3">
        <f t="shared" ca="1" si="126"/>
        <v>0</v>
      </c>
      <c r="E1639" s="3">
        <f t="shared" ca="1" si="129"/>
        <v>258.6341224519785</v>
      </c>
    </row>
    <row r="1640" spans="1:5" x14ac:dyDescent="0.35">
      <c r="A1640" s="3">
        <f t="shared" si="127"/>
        <v>1628</v>
      </c>
      <c r="B1640" s="3">
        <f t="shared" ca="1" si="128"/>
        <v>1.7177224768450097</v>
      </c>
      <c r="C1640" s="3">
        <f t="shared" ca="1" si="125"/>
        <v>24084.140869152772</v>
      </c>
      <c r="D1640" s="3">
        <f t="shared" ca="1" si="126"/>
        <v>1184.1408691527722</v>
      </c>
      <c r="E1640" s="3">
        <f t="shared" ca="1" si="129"/>
        <v>-925.50674670079366</v>
      </c>
    </row>
    <row r="1641" spans="1:5" x14ac:dyDescent="0.35">
      <c r="A1641" s="3">
        <f t="shared" si="127"/>
        <v>1629</v>
      </c>
      <c r="B1641" s="3">
        <f t="shared" ca="1" si="128"/>
        <v>-4.7424071407462409E-2</v>
      </c>
      <c r="C1641" s="3">
        <f t="shared" ca="1" si="125"/>
        <v>22823.859524522719</v>
      </c>
      <c r="D1641" s="3">
        <f t="shared" ca="1" si="126"/>
        <v>0</v>
      </c>
      <c r="E1641" s="3">
        <f t="shared" ca="1" si="129"/>
        <v>258.6341224519785</v>
      </c>
    </row>
    <row r="1642" spans="1:5" x14ac:dyDescent="0.35">
      <c r="A1642" s="3">
        <f t="shared" si="127"/>
        <v>1630</v>
      </c>
      <c r="B1642" s="3">
        <f t="shared" ca="1" si="128"/>
        <v>-0.82798078371630501</v>
      </c>
      <c r="C1642" s="3">
        <f t="shared" ca="1" si="125"/>
        <v>22287.7949301345</v>
      </c>
      <c r="D1642" s="3">
        <f t="shared" ca="1" si="126"/>
        <v>0</v>
      </c>
      <c r="E1642" s="3">
        <f t="shared" ca="1" si="129"/>
        <v>258.6341224519785</v>
      </c>
    </row>
    <row r="1643" spans="1:5" x14ac:dyDescent="0.35">
      <c r="A1643" s="3">
        <f t="shared" si="127"/>
        <v>1631</v>
      </c>
      <c r="B1643" s="3">
        <f t="shared" ca="1" si="128"/>
        <v>-4.4674113887617245E-2</v>
      </c>
      <c r="C1643" s="3">
        <f t="shared" ca="1" si="125"/>
        <v>22825.77073095613</v>
      </c>
      <c r="D1643" s="3">
        <f t="shared" ca="1" si="126"/>
        <v>0</v>
      </c>
      <c r="E1643" s="3">
        <f t="shared" ca="1" si="129"/>
        <v>258.6341224519785</v>
      </c>
    </row>
    <row r="1644" spans="1:5" x14ac:dyDescent="0.35">
      <c r="A1644" s="3">
        <f t="shared" si="127"/>
        <v>1632</v>
      </c>
      <c r="B1644" s="3">
        <f t="shared" ca="1" si="128"/>
        <v>0.19309403624952079</v>
      </c>
      <c r="C1644" s="3">
        <f t="shared" ca="1" si="125"/>
        <v>22991.624952886963</v>
      </c>
      <c r="D1644" s="3">
        <f t="shared" ca="1" si="126"/>
        <v>91.624952886963001</v>
      </c>
      <c r="E1644" s="3">
        <f t="shared" ca="1" si="129"/>
        <v>167.0091695650155</v>
      </c>
    </row>
    <row r="1645" spans="1:5" x14ac:dyDescent="0.35">
      <c r="A1645" s="3">
        <f t="shared" si="127"/>
        <v>1633</v>
      </c>
      <c r="B1645" s="3">
        <f t="shared" ca="1" si="128"/>
        <v>0.45375456482982673</v>
      </c>
      <c r="C1645" s="3">
        <f t="shared" ca="1" si="125"/>
        <v>23174.832725208704</v>
      </c>
      <c r="D1645" s="3">
        <f t="shared" ca="1" si="126"/>
        <v>274.83272520870378</v>
      </c>
      <c r="E1645" s="3">
        <f t="shared" ca="1" si="129"/>
        <v>-16.198602756725279</v>
      </c>
    </row>
    <row r="1646" spans="1:5" x14ac:dyDescent="0.35">
      <c r="A1646" s="3">
        <f t="shared" si="127"/>
        <v>1634</v>
      </c>
      <c r="B1646" s="3">
        <f t="shared" ca="1" si="128"/>
        <v>-0.89448301130520613</v>
      </c>
      <c r="C1646" s="3">
        <f t="shared" ca="1" si="125"/>
        <v>22242.709314220348</v>
      </c>
      <c r="D1646" s="3">
        <f t="shared" ca="1" si="126"/>
        <v>0</v>
      </c>
      <c r="E1646" s="3">
        <f t="shared" ca="1" si="129"/>
        <v>258.6341224519785</v>
      </c>
    </row>
    <row r="1647" spans="1:5" x14ac:dyDescent="0.35">
      <c r="A1647" s="3">
        <f t="shared" si="127"/>
        <v>1635</v>
      </c>
      <c r="B1647" s="3">
        <f t="shared" ca="1" si="128"/>
        <v>0.38100577305459743</v>
      </c>
      <c r="C1647" s="3">
        <f t="shared" ca="1" si="125"/>
        <v>23123.554165710393</v>
      </c>
      <c r="D1647" s="3">
        <f t="shared" ca="1" si="126"/>
        <v>223.55416571039314</v>
      </c>
      <c r="E1647" s="3">
        <f t="shared" ca="1" si="129"/>
        <v>35.079956741585363</v>
      </c>
    </row>
    <row r="1648" spans="1:5" x14ac:dyDescent="0.35">
      <c r="A1648" s="3">
        <f t="shared" si="127"/>
        <v>1636</v>
      </c>
      <c r="B1648" s="3">
        <f t="shared" ca="1" si="128"/>
        <v>-0.81956590104046401</v>
      </c>
      <c r="C1648" s="3">
        <f t="shared" ca="1" si="125"/>
        <v>22293.506364014684</v>
      </c>
      <c r="D1648" s="3">
        <f t="shared" ca="1" si="126"/>
        <v>0</v>
      </c>
      <c r="E1648" s="3">
        <f t="shared" ca="1" si="129"/>
        <v>258.6341224519785</v>
      </c>
    </row>
    <row r="1649" spans="1:5" x14ac:dyDescent="0.35">
      <c r="A1649" s="3">
        <f t="shared" si="127"/>
        <v>1637</v>
      </c>
      <c r="B1649" s="3">
        <f t="shared" ca="1" si="128"/>
        <v>-0.22235628304502461</v>
      </c>
      <c r="C1649" s="3">
        <f t="shared" ca="1" si="125"/>
        <v>22702.610824622981</v>
      </c>
      <c r="D1649" s="3">
        <f t="shared" ca="1" si="126"/>
        <v>0</v>
      </c>
      <c r="E1649" s="3">
        <f t="shared" ca="1" si="129"/>
        <v>258.6341224519785</v>
      </c>
    </row>
    <row r="1650" spans="1:5" x14ac:dyDescent="0.35">
      <c r="A1650" s="3">
        <f t="shared" si="127"/>
        <v>1638</v>
      </c>
      <c r="B1650" s="3">
        <f t="shared" ca="1" si="128"/>
        <v>0.84912938665878068</v>
      </c>
      <c r="C1650" s="3">
        <f t="shared" ca="1" si="125"/>
        <v>23455.516157323051</v>
      </c>
      <c r="D1650" s="3">
        <f t="shared" ca="1" si="126"/>
        <v>555.51615732305072</v>
      </c>
      <c r="E1650" s="3">
        <f t="shared" ca="1" si="129"/>
        <v>-296.88203487107222</v>
      </c>
    </row>
    <row r="1651" spans="1:5" x14ac:dyDescent="0.35">
      <c r="A1651" s="3">
        <f t="shared" si="127"/>
        <v>1639</v>
      </c>
      <c r="B1651" s="3">
        <f t="shared" ca="1" si="128"/>
        <v>-0.41020918460159533</v>
      </c>
      <c r="C1651" s="3">
        <f t="shared" ca="1" si="125"/>
        <v>22573.123702780416</v>
      </c>
      <c r="D1651" s="3">
        <f t="shared" ca="1" si="126"/>
        <v>0</v>
      </c>
      <c r="E1651" s="3">
        <f t="shared" ca="1" si="129"/>
        <v>258.6341224519785</v>
      </c>
    </row>
    <row r="1652" spans="1:5" x14ac:dyDescent="0.35">
      <c r="A1652" s="3">
        <f t="shared" si="127"/>
        <v>1640</v>
      </c>
      <c r="B1652" s="3">
        <f t="shared" ca="1" si="128"/>
        <v>0.23538961725001128</v>
      </c>
      <c r="C1652" s="3">
        <f t="shared" ca="1" si="125"/>
        <v>23021.254068765775</v>
      </c>
      <c r="D1652" s="3">
        <f t="shared" ca="1" si="126"/>
        <v>121.25406876577472</v>
      </c>
      <c r="E1652" s="3">
        <f t="shared" ca="1" si="129"/>
        <v>137.38005368620378</v>
      </c>
    </row>
    <row r="1653" spans="1:5" x14ac:dyDescent="0.35">
      <c r="A1653" s="3">
        <f t="shared" si="127"/>
        <v>1641</v>
      </c>
      <c r="B1653" s="3">
        <f t="shared" ca="1" si="128"/>
        <v>2.4266345497543553</v>
      </c>
      <c r="C1653" s="3">
        <f t="shared" ca="1" si="125"/>
        <v>24609.666121540849</v>
      </c>
      <c r="D1653" s="3">
        <f t="shared" ca="1" si="126"/>
        <v>1709.6661215408494</v>
      </c>
      <c r="E1653" s="3">
        <f t="shared" ca="1" si="129"/>
        <v>-1451.0319990888709</v>
      </c>
    </row>
    <row r="1654" spans="1:5" x14ac:dyDescent="0.35">
      <c r="A1654" s="3">
        <f t="shared" si="127"/>
        <v>1642</v>
      </c>
      <c r="B1654" s="3">
        <f t="shared" ca="1" si="128"/>
        <v>-1.249065949298422</v>
      </c>
      <c r="C1654" s="3">
        <f t="shared" ca="1" si="125"/>
        <v>22003.852577231006</v>
      </c>
      <c r="D1654" s="3">
        <f t="shared" ca="1" si="126"/>
        <v>0</v>
      </c>
      <c r="E1654" s="3">
        <f t="shared" ca="1" si="129"/>
        <v>258.6341224519785</v>
      </c>
    </row>
    <row r="1655" spans="1:5" x14ac:dyDescent="0.35">
      <c r="A1655" s="3">
        <f t="shared" si="127"/>
        <v>1643</v>
      </c>
      <c r="B1655" s="3">
        <f t="shared" ca="1" si="128"/>
        <v>0.62180643770313082</v>
      </c>
      <c r="C1655" s="3">
        <f t="shared" ca="1" si="125"/>
        <v>23293.722890894933</v>
      </c>
      <c r="D1655" s="3">
        <f t="shared" ca="1" si="126"/>
        <v>393.72289089493279</v>
      </c>
      <c r="E1655" s="3">
        <f t="shared" ca="1" si="129"/>
        <v>-135.08876844295429</v>
      </c>
    </row>
    <row r="1656" spans="1:5" x14ac:dyDescent="0.35">
      <c r="A1656" s="3">
        <f t="shared" si="127"/>
        <v>1644</v>
      </c>
      <c r="B1656" s="3">
        <f t="shared" ca="1" si="128"/>
        <v>-0.19142335335149122</v>
      </c>
      <c r="C1656" s="3">
        <f t="shared" ca="1" si="125"/>
        <v>22724.004024396367</v>
      </c>
      <c r="D1656" s="3">
        <f t="shared" ca="1" si="126"/>
        <v>0</v>
      </c>
      <c r="E1656" s="3">
        <f t="shared" ca="1" si="129"/>
        <v>258.6341224519785</v>
      </c>
    </row>
    <row r="1657" spans="1:5" x14ac:dyDescent="0.35">
      <c r="A1657" s="3">
        <f t="shared" si="127"/>
        <v>1645</v>
      </c>
      <c r="B1657" s="3">
        <f t="shared" ca="1" si="128"/>
        <v>1.2983507301359569</v>
      </c>
      <c r="C1657" s="3">
        <f t="shared" ca="1" si="125"/>
        <v>23778.553947344855</v>
      </c>
      <c r="D1657" s="3">
        <f t="shared" ca="1" si="126"/>
        <v>878.55394734485526</v>
      </c>
      <c r="E1657" s="3">
        <f t="shared" ca="1" si="129"/>
        <v>-619.9198248928767</v>
      </c>
    </row>
    <row r="1658" spans="1:5" x14ac:dyDescent="0.35">
      <c r="A1658" s="3">
        <f t="shared" si="127"/>
        <v>1646</v>
      </c>
      <c r="B1658" s="3">
        <f t="shared" ca="1" si="128"/>
        <v>0.52708980213672119</v>
      </c>
      <c r="C1658" s="3">
        <f t="shared" ca="1" si="125"/>
        <v>23226.639747743448</v>
      </c>
      <c r="D1658" s="3">
        <f t="shared" ca="1" si="126"/>
        <v>326.63974774344751</v>
      </c>
      <c r="E1658" s="3">
        <f t="shared" ca="1" si="129"/>
        <v>-68.005625291469016</v>
      </c>
    </row>
    <row r="1659" spans="1:5" x14ac:dyDescent="0.35">
      <c r="A1659" s="3">
        <f t="shared" si="127"/>
        <v>1647</v>
      </c>
      <c r="B1659" s="3">
        <f t="shared" ca="1" si="128"/>
        <v>0.59879127001266719</v>
      </c>
      <c r="C1659" s="3">
        <f t="shared" ca="1" si="125"/>
        <v>23277.404579080208</v>
      </c>
      <c r="D1659" s="3">
        <f t="shared" ca="1" si="126"/>
        <v>377.40457908020835</v>
      </c>
      <c r="E1659" s="3">
        <f t="shared" ca="1" si="129"/>
        <v>-118.77045662822985</v>
      </c>
    </row>
    <row r="1660" spans="1:5" x14ac:dyDescent="0.35">
      <c r="A1660" s="3">
        <f t="shared" si="127"/>
        <v>1648</v>
      </c>
      <c r="B1660" s="3">
        <f t="shared" ca="1" si="128"/>
        <v>-1.1463315799561602</v>
      </c>
      <c r="C1660" s="3">
        <f t="shared" ca="1" si="125"/>
        <v>22072.792101353454</v>
      </c>
      <c r="D1660" s="3">
        <f t="shared" ca="1" si="126"/>
        <v>0</v>
      </c>
      <c r="E1660" s="3">
        <f t="shared" ca="1" si="129"/>
        <v>258.6341224519785</v>
      </c>
    </row>
    <row r="1661" spans="1:5" x14ac:dyDescent="0.35">
      <c r="A1661" s="3">
        <f t="shared" si="127"/>
        <v>1649</v>
      </c>
      <c r="B1661" s="3">
        <f t="shared" ca="1" si="128"/>
        <v>1.3385863509647662</v>
      </c>
      <c r="C1661" s="3">
        <f t="shared" ca="1" si="125"/>
        <v>23807.703812811837</v>
      </c>
      <c r="D1661" s="3">
        <f t="shared" ca="1" si="126"/>
        <v>907.70381281183654</v>
      </c>
      <c r="E1661" s="3">
        <f t="shared" ca="1" si="129"/>
        <v>-649.06969035985799</v>
      </c>
    </row>
    <row r="1662" spans="1:5" x14ac:dyDescent="0.35">
      <c r="A1662" s="3">
        <f t="shared" si="127"/>
        <v>1650</v>
      </c>
      <c r="B1662" s="3">
        <f t="shared" ca="1" si="128"/>
        <v>0.29462357635615455</v>
      </c>
      <c r="C1662" s="3">
        <f t="shared" ca="1" si="125"/>
        <v>23062.813136262554</v>
      </c>
      <c r="D1662" s="3">
        <f t="shared" ca="1" si="126"/>
        <v>162.8131362625536</v>
      </c>
      <c r="E1662" s="3">
        <f t="shared" ca="1" si="129"/>
        <v>95.8209861894249</v>
      </c>
    </row>
    <row r="1663" spans="1:5" x14ac:dyDescent="0.35">
      <c r="A1663" s="3">
        <f t="shared" si="127"/>
        <v>1651</v>
      </c>
      <c r="B1663" s="3">
        <f t="shared" ca="1" si="128"/>
        <v>-2.5331893836765409</v>
      </c>
      <c r="C1663" s="3">
        <f t="shared" ca="1" si="125"/>
        <v>21160.096398769711</v>
      </c>
      <c r="D1663" s="3">
        <f t="shared" ca="1" si="126"/>
        <v>0</v>
      </c>
      <c r="E1663" s="3">
        <f t="shared" ca="1" si="129"/>
        <v>258.6341224519785</v>
      </c>
    </row>
    <row r="1664" spans="1:5" x14ac:dyDescent="0.35">
      <c r="A1664" s="3">
        <f t="shared" si="127"/>
        <v>1652</v>
      </c>
      <c r="B1664" s="3">
        <f t="shared" ca="1" si="128"/>
        <v>-1.4571553866674436E-3</v>
      </c>
      <c r="C1664" s="3">
        <f t="shared" ca="1" si="125"/>
        <v>22855.827325592352</v>
      </c>
      <c r="D1664" s="3">
        <f t="shared" ca="1" si="126"/>
        <v>0</v>
      </c>
      <c r="E1664" s="3">
        <f t="shared" ca="1" si="129"/>
        <v>258.6341224519785</v>
      </c>
    </row>
    <row r="1665" spans="1:5" x14ac:dyDescent="0.35">
      <c r="A1665" s="3">
        <f t="shared" si="127"/>
        <v>1653</v>
      </c>
      <c r="B1665" s="3">
        <f t="shared" ca="1" si="128"/>
        <v>0.17943819283030363</v>
      </c>
      <c r="C1665" s="3">
        <f t="shared" ca="1" si="125"/>
        <v>22982.066837882918</v>
      </c>
      <c r="D1665" s="3">
        <f t="shared" ca="1" si="126"/>
        <v>82.066837882917753</v>
      </c>
      <c r="E1665" s="3">
        <f t="shared" ca="1" si="129"/>
        <v>176.56728456906075</v>
      </c>
    </row>
    <row r="1666" spans="1:5" x14ac:dyDescent="0.35">
      <c r="A1666" s="3">
        <f t="shared" si="127"/>
        <v>1654</v>
      </c>
      <c r="B1666" s="3">
        <f t="shared" ca="1" si="128"/>
        <v>0.18899829481942076</v>
      </c>
      <c r="C1666" s="3">
        <f t="shared" ca="1" si="125"/>
        <v>22988.757809171981</v>
      </c>
      <c r="D1666" s="3">
        <f t="shared" ca="1" si="126"/>
        <v>88.757809171980625</v>
      </c>
      <c r="E1666" s="3">
        <f t="shared" ca="1" si="129"/>
        <v>169.87631327999787</v>
      </c>
    </row>
    <row r="1667" spans="1:5" x14ac:dyDescent="0.35">
      <c r="A1667" s="3">
        <f t="shared" si="127"/>
        <v>1655</v>
      </c>
      <c r="B1667" s="3">
        <f t="shared" ca="1" si="128"/>
        <v>-0.56018895023960991</v>
      </c>
      <c r="C1667" s="3">
        <f t="shared" ca="1" si="125"/>
        <v>22470.272968137335</v>
      </c>
      <c r="D1667" s="3">
        <f t="shared" ca="1" si="126"/>
        <v>0</v>
      </c>
      <c r="E1667" s="3">
        <f t="shared" ca="1" si="129"/>
        <v>258.6341224519785</v>
      </c>
    </row>
    <row r="1668" spans="1:5" x14ac:dyDescent="0.35">
      <c r="A1668" s="3">
        <f t="shared" si="127"/>
        <v>1656</v>
      </c>
      <c r="B1668" s="3">
        <f t="shared" ca="1" si="128"/>
        <v>1.9408632998984734</v>
      </c>
      <c r="C1668" s="3">
        <f t="shared" ca="1" si="125"/>
        <v>24248.336184787619</v>
      </c>
      <c r="D1668" s="3">
        <f t="shared" ca="1" si="126"/>
        <v>1348.3361847876185</v>
      </c>
      <c r="E1668" s="3">
        <f t="shared" ca="1" si="129"/>
        <v>-1089.70206233564</v>
      </c>
    </row>
    <row r="1669" spans="1:5" x14ac:dyDescent="0.35">
      <c r="A1669" s="3">
        <f t="shared" si="127"/>
        <v>1657</v>
      </c>
      <c r="B1669" s="3">
        <f t="shared" ca="1" si="128"/>
        <v>0.18237816537049475</v>
      </c>
      <c r="C1669" s="3">
        <f t="shared" ca="1" si="125"/>
        <v>22984.124272968773</v>
      </c>
      <c r="D1669" s="3">
        <f t="shared" ca="1" si="126"/>
        <v>84.124272968772857</v>
      </c>
      <c r="E1669" s="3">
        <f t="shared" ca="1" si="129"/>
        <v>174.50984948320564</v>
      </c>
    </row>
    <row r="1670" spans="1:5" x14ac:dyDescent="0.35">
      <c r="A1670" s="3">
        <f t="shared" si="127"/>
        <v>1658</v>
      </c>
      <c r="B1670" s="3">
        <f t="shared" ca="1" si="128"/>
        <v>-0.77072451957341326</v>
      </c>
      <c r="C1670" s="3">
        <f t="shared" ca="1" si="125"/>
        <v>22326.685390657905</v>
      </c>
      <c r="D1670" s="3">
        <f t="shared" ca="1" si="126"/>
        <v>0</v>
      </c>
      <c r="E1670" s="3">
        <f t="shared" ca="1" si="129"/>
        <v>258.6341224519785</v>
      </c>
    </row>
    <row r="1671" spans="1:5" x14ac:dyDescent="0.35">
      <c r="A1671" s="3">
        <f t="shared" si="127"/>
        <v>1659</v>
      </c>
      <c r="B1671" s="3">
        <f t="shared" ca="1" si="128"/>
        <v>-1.5052427927116823</v>
      </c>
      <c r="C1671" s="3">
        <f t="shared" ca="1" si="125"/>
        <v>21832.8824567009</v>
      </c>
      <c r="D1671" s="3">
        <f t="shared" ca="1" si="126"/>
        <v>0</v>
      </c>
      <c r="E1671" s="3">
        <f t="shared" ca="1" si="129"/>
        <v>258.6341224519785</v>
      </c>
    </row>
    <row r="1672" spans="1:5" x14ac:dyDescent="0.35">
      <c r="A1672" s="3">
        <f t="shared" si="127"/>
        <v>1660</v>
      </c>
      <c r="B1672" s="3">
        <f t="shared" ca="1" si="128"/>
        <v>0.43321368022085782</v>
      </c>
      <c r="C1672" s="3">
        <f t="shared" ca="1" si="125"/>
        <v>23160.342528263747</v>
      </c>
      <c r="D1672" s="3">
        <f t="shared" ca="1" si="126"/>
        <v>260.34252826374723</v>
      </c>
      <c r="E1672" s="3">
        <f t="shared" ca="1" si="129"/>
        <v>-1.7084058117687277</v>
      </c>
    </row>
    <row r="1673" spans="1:5" x14ac:dyDescent="0.35">
      <c r="A1673" s="3">
        <f t="shared" si="127"/>
        <v>1661</v>
      </c>
      <c r="B1673" s="3">
        <f t="shared" ca="1" si="128"/>
        <v>0.7297067336126094</v>
      </c>
      <c r="C1673" s="3">
        <f t="shared" ca="1" si="125"/>
        <v>23370.379483481262</v>
      </c>
      <c r="D1673" s="3">
        <f t="shared" ca="1" si="126"/>
        <v>470.37948348126156</v>
      </c>
      <c r="E1673" s="3">
        <f t="shared" ca="1" si="129"/>
        <v>-211.74536102928306</v>
      </c>
    </row>
    <row r="1674" spans="1:5" x14ac:dyDescent="0.35">
      <c r="A1674" s="3">
        <f t="shared" si="127"/>
        <v>1662</v>
      </c>
      <c r="B1674" s="3">
        <f t="shared" ca="1" si="128"/>
        <v>-0.83325827558022492</v>
      </c>
      <c r="C1674" s="3">
        <f t="shared" ca="1" si="125"/>
        <v>22284.213684360402</v>
      </c>
      <c r="D1674" s="3">
        <f t="shared" ca="1" si="126"/>
        <v>0</v>
      </c>
      <c r="E1674" s="3">
        <f t="shared" ca="1" si="129"/>
        <v>258.6341224519785</v>
      </c>
    </row>
    <row r="1675" spans="1:5" x14ac:dyDescent="0.35">
      <c r="A1675" s="3">
        <f t="shared" si="127"/>
        <v>1663</v>
      </c>
      <c r="B1675" s="3">
        <f t="shared" ca="1" si="128"/>
        <v>0.8262592770146695</v>
      </c>
      <c r="C1675" s="3">
        <f t="shared" ca="1" si="125"/>
        <v>23439.188029957917</v>
      </c>
      <c r="D1675" s="3">
        <f t="shared" ca="1" si="126"/>
        <v>539.18802995791702</v>
      </c>
      <c r="E1675" s="3">
        <f t="shared" ca="1" si="129"/>
        <v>-280.55390750593853</v>
      </c>
    </row>
    <row r="1676" spans="1:5" x14ac:dyDescent="0.35">
      <c r="A1676" s="3">
        <f t="shared" si="127"/>
        <v>1664</v>
      </c>
      <c r="B1676" s="3">
        <f t="shared" ca="1" si="128"/>
        <v>-1.0436549915743301</v>
      </c>
      <c r="C1676" s="3">
        <f t="shared" ca="1" si="125"/>
        <v>22141.908661544174</v>
      </c>
      <c r="D1676" s="3">
        <f t="shared" ca="1" si="126"/>
        <v>0</v>
      </c>
      <c r="E1676" s="3">
        <f t="shared" ca="1" si="129"/>
        <v>258.6341224519785</v>
      </c>
    </row>
    <row r="1677" spans="1:5" x14ac:dyDescent="0.35">
      <c r="A1677" s="3">
        <f t="shared" si="127"/>
        <v>1665</v>
      </c>
      <c r="B1677" s="3">
        <f t="shared" ca="1" si="128"/>
        <v>1.6918890541216989</v>
      </c>
      <c r="C1677" s="3">
        <f t="shared" ca="1" si="125"/>
        <v>24065.203630306154</v>
      </c>
      <c r="D1677" s="3">
        <f t="shared" ca="1" si="126"/>
        <v>1165.2036303061541</v>
      </c>
      <c r="E1677" s="3">
        <f t="shared" ca="1" si="129"/>
        <v>-906.56950785417553</v>
      </c>
    </row>
    <row r="1678" spans="1:5" x14ac:dyDescent="0.35">
      <c r="A1678" s="3">
        <f t="shared" si="127"/>
        <v>1666</v>
      </c>
      <c r="B1678" s="3">
        <f t="shared" ca="1" si="128"/>
        <v>0.61505549347882282</v>
      </c>
      <c r="C1678" s="3">
        <f t="shared" ref="C1678:C1741" ca="1" si="130">B$1*EXP(B$9*B$5 + $B$10*B1678)</f>
        <v>23288.935122497893</v>
      </c>
      <c r="D1678" s="3">
        <f t="shared" ref="D1678:D1741" ca="1" si="131">MAX(C1678 - B$2, 0)</f>
        <v>388.93512249789273</v>
      </c>
      <c r="E1678" s="3">
        <f t="shared" ca="1" si="129"/>
        <v>-130.30100004591424</v>
      </c>
    </row>
    <row r="1679" spans="1:5" x14ac:dyDescent="0.35">
      <c r="A1679" s="3">
        <f t="shared" ref="A1679:A1742" si="132">A1678+1</f>
        <v>1667</v>
      </c>
      <c r="B1679" s="3">
        <f t="shared" ref="B1679:B1742" ca="1" si="133">_xlfn.NORM.S.INV(RAND())</f>
        <v>-2.6242676471984838</v>
      </c>
      <c r="C1679" s="3">
        <f t="shared" ca="1" si="130"/>
        <v>21101.495447707908</v>
      </c>
      <c r="D1679" s="3">
        <f t="shared" ca="1" si="131"/>
        <v>0</v>
      </c>
      <c r="E1679" s="3">
        <f t="shared" ref="E1679:E1742" ca="1" si="134">$D$5014-D1679</f>
        <v>258.6341224519785</v>
      </c>
    </row>
    <row r="1680" spans="1:5" x14ac:dyDescent="0.35">
      <c r="A1680" s="3">
        <f t="shared" si="132"/>
        <v>1668</v>
      </c>
      <c r="B1680" s="3">
        <f t="shared" ca="1" si="133"/>
        <v>0.36873874865798961</v>
      </c>
      <c r="C1680" s="3">
        <f t="shared" ca="1" si="130"/>
        <v>23114.918674324243</v>
      </c>
      <c r="D1680" s="3">
        <f t="shared" ca="1" si="131"/>
        <v>214.9186743242426</v>
      </c>
      <c r="E1680" s="3">
        <f t="shared" ca="1" si="134"/>
        <v>43.715448127735897</v>
      </c>
    </row>
    <row r="1681" spans="1:5" x14ac:dyDescent="0.35">
      <c r="A1681" s="3">
        <f t="shared" si="132"/>
        <v>1669</v>
      </c>
      <c r="B1681" s="3">
        <f t="shared" ca="1" si="133"/>
        <v>0.62513846588651745</v>
      </c>
      <c r="C1681" s="3">
        <f t="shared" ca="1" si="130"/>
        <v>23296.086327444216</v>
      </c>
      <c r="D1681" s="3">
        <f t="shared" ca="1" si="131"/>
        <v>396.08632744421629</v>
      </c>
      <c r="E1681" s="3">
        <f t="shared" ca="1" si="134"/>
        <v>-137.4522049922378</v>
      </c>
    </row>
    <row r="1682" spans="1:5" x14ac:dyDescent="0.35">
      <c r="A1682" s="3">
        <f t="shared" si="132"/>
        <v>1670</v>
      </c>
      <c r="B1682" s="3">
        <f t="shared" ca="1" si="133"/>
        <v>0.72947617634297812</v>
      </c>
      <c r="C1682" s="3">
        <f t="shared" ca="1" si="130"/>
        <v>23370.215417928677</v>
      </c>
      <c r="D1682" s="3">
        <f t="shared" ca="1" si="131"/>
        <v>470.2154179286772</v>
      </c>
      <c r="E1682" s="3">
        <f t="shared" ca="1" si="134"/>
        <v>-211.5812954766987</v>
      </c>
    </row>
    <row r="1683" spans="1:5" x14ac:dyDescent="0.35">
      <c r="A1683" s="3">
        <f t="shared" si="132"/>
        <v>1671</v>
      </c>
      <c r="B1683" s="3">
        <f t="shared" ca="1" si="133"/>
        <v>0.37237934096985392</v>
      </c>
      <c r="C1683" s="3">
        <f t="shared" ca="1" si="130"/>
        <v>23117.481168188682</v>
      </c>
      <c r="D1683" s="3">
        <f t="shared" ca="1" si="131"/>
        <v>217.4811681886822</v>
      </c>
      <c r="E1683" s="3">
        <f t="shared" ca="1" si="134"/>
        <v>41.152954263296294</v>
      </c>
    </row>
    <row r="1684" spans="1:5" x14ac:dyDescent="0.35">
      <c r="A1684" s="3">
        <f t="shared" si="132"/>
        <v>1672</v>
      </c>
      <c r="B1684" s="3">
        <f t="shared" ca="1" si="133"/>
        <v>-0.78037483629351823</v>
      </c>
      <c r="C1684" s="3">
        <f t="shared" ca="1" si="130"/>
        <v>22320.125805732194</v>
      </c>
      <c r="D1684" s="3">
        <f t="shared" ca="1" si="131"/>
        <v>0</v>
      </c>
      <c r="E1684" s="3">
        <f t="shared" ca="1" si="134"/>
        <v>258.6341224519785</v>
      </c>
    </row>
    <row r="1685" spans="1:5" x14ac:dyDescent="0.35">
      <c r="A1685" s="3">
        <f t="shared" si="132"/>
        <v>1673</v>
      </c>
      <c r="B1685" s="3">
        <f t="shared" ca="1" si="133"/>
        <v>0.56817408850368034</v>
      </c>
      <c r="C1685" s="3">
        <f t="shared" ca="1" si="130"/>
        <v>23255.713973065474</v>
      </c>
      <c r="D1685" s="3">
        <f t="shared" ca="1" si="131"/>
        <v>355.71397306547442</v>
      </c>
      <c r="E1685" s="3">
        <f t="shared" ca="1" si="134"/>
        <v>-97.079850613495921</v>
      </c>
    </row>
    <row r="1686" spans="1:5" x14ac:dyDescent="0.35">
      <c r="A1686" s="3">
        <f t="shared" si="132"/>
        <v>1674</v>
      </c>
      <c r="B1686" s="3">
        <f t="shared" ca="1" si="133"/>
        <v>0.65844983461816908</v>
      </c>
      <c r="C1686" s="3">
        <f t="shared" ca="1" si="130"/>
        <v>23319.727557068134</v>
      </c>
      <c r="D1686" s="3">
        <f t="shared" ca="1" si="131"/>
        <v>419.72755706813405</v>
      </c>
      <c r="E1686" s="3">
        <f t="shared" ca="1" si="134"/>
        <v>-161.09343461615555</v>
      </c>
    </row>
    <row r="1687" spans="1:5" x14ac:dyDescent="0.35">
      <c r="A1687" s="3">
        <f t="shared" si="132"/>
        <v>1675</v>
      </c>
      <c r="B1687" s="3">
        <f t="shared" ca="1" si="133"/>
        <v>1.5438213457227354</v>
      </c>
      <c r="C1687" s="3">
        <f t="shared" ca="1" si="130"/>
        <v>23956.949220998107</v>
      </c>
      <c r="D1687" s="3">
        <f t="shared" ca="1" si="131"/>
        <v>1056.9492209981072</v>
      </c>
      <c r="E1687" s="3">
        <f t="shared" ca="1" si="134"/>
        <v>-798.31509854612864</v>
      </c>
    </row>
    <row r="1688" spans="1:5" x14ac:dyDescent="0.35">
      <c r="A1688" s="3">
        <f t="shared" si="132"/>
        <v>1676</v>
      </c>
      <c r="B1688" s="3">
        <f t="shared" ca="1" si="133"/>
        <v>3.0397982322218917</v>
      </c>
      <c r="C1688" s="3">
        <f t="shared" ca="1" si="130"/>
        <v>25073.451441163077</v>
      </c>
      <c r="D1688" s="3">
        <f t="shared" ca="1" si="131"/>
        <v>2173.4514411630771</v>
      </c>
      <c r="E1688" s="3">
        <f t="shared" ca="1" si="134"/>
        <v>-1914.8173187110986</v>
      </c>
    </row>
    <row r="1689" spans="1:5" x14ac:dyDescent="0.35">
      <c r="A1689" s="3">
        <f t="shared" si="132"/>
        <v>1677</v>
      </c>
      <c r="B1689" s="3">
        <f t="shared" ca="1" si="133"/>
        <v>-2.6281202012225724</v>
      </c>
      <c r="C1689" s="3">
        <f t="shared" ca="1" si="130"/>
        <v>21099.02024458296</v>
      </c>
      <c r="D1689" s="3">
        <f t="shared" ca="1" si="131"/>
        <v>0</v>
      </c>
      <c r="E1689" s="3">
        <f t="shared" ca="1" si="134"/>
        <v>258.6341224519785</v>
      </c>
    </row>
    <row r="1690" spans="1:5" x14ac:dyDescent="0.35">
      <c r="A1690" s="3">
        <f t="shared" si="132"/>
        <v>1678</v>
      </c>
      <c r="B1690" s="3">
        <f t="shared" ca="1" si="133"/>
        <v>-0.80817214911868285</v>
      </c>
      <c r="C1690" s="3">
        <f t="shared" ca="1" si="130"/>
        <v>22301.241978569917</v>
      </c>
      <c r="D1690" s="3">
        <f t="shared" ca="1" si="131"/>
        <v>0</v>
      </c>
      <c r="E1690" s="3">
        <f t="shared" ca="1" si="134"/>
        <v>258.6341224519785</v>
      </c>
    </row>
    <row r="1691" spans="1:5" x14ac:dyDescent="0.35">
      <c r="A1691" s="3">
        <f t="shared" si="132"/>
        <v>1679</v>
      </c>
      <c r="B1691" s="3">
        <f t="shared" ca="1" si="133"/>
        <v>1.55717595356366</v>
      </c>
      <c r="C1691" s="3">
        <f t="shared" ca="1" si="130"/>
        <v>23966.692952315479</v>
      </c>
      <c r="D1691" s="3">
        <f t="shared" ca="1" si="131"/>
        <v>1066.6929523154795</v>
      </c>
      <c r="E1691" s="3">
        <f t="shared" ca="1" si="134"/>
        <v>-808.05882986350093</v>
      </c>
    </row>
    <row r="1692" spans="1:5" x14ac:dyDescent="0.35">
      <c r="A1692" s="3">
        <f t="shared" si="132"/>
        <v>1680</v>
      </c>
      <c r="B1692" s="3">
        <f t="shared" ca="1" si="133"/>
        <v>0.95945761983820765</v>
      </c>
      <c r="C1692" s="3">
        <f t="shared" ca="1" si="130"/>
        <v>23534.444991923119</v>
      </c>
      <c r="D1692" s="3">
        <f t="shared" ca="1" si="131"/>
        <v>634.44499192311923</v>
      </c>
      <c r="E1692" s="3">
        <f t="shared" ca="1" si="134"/>
        <v>-375.81086947114073</v>
      </c>
    </row>
    <row r="1693" spans="1:5" x14ac:dyDescent="0.35">
      <c r="A1693" s="3">
        <f t="shared" si="132"/>
        <v>1681</v>
      </c>
      <c r="B1693" s="3">
        <f t="shared" ca="1" si="133"/>
        <v>2.0835244368853791</v>
      </c>
      <c r="C1693" s="3">
        <f t="shared" ca="1" si="130"/>
        <v>24353.89769104365</v>
      </c>
      <c r="D1693" s="3">
        <f t="shared" ca="1" si="131"/>
        <v>1453.8976910436504</v>
      </c>
      <c r="E1693" s="3">
        <f t="shared" ca="1" si="134"/>
        <v>-1195.2635685916719</v>
      </c>
    </row>
    <row r="1694" spans="1:5" x14ac:dyDescent="0.35">
      <c r="A1694" s="3">
        <f t="shared" si="132"/>
        <v>1682</v>
      </c>
      <c r="B1694" s="3">
        <f t="shared" ca="1" si="133"/>
        <v>-0.67648416086002439</v>
      </c>
      <c r="C1694" s="3">
        <f t="shared" ca="1" si="130"/>
        <v>22390.84456829002</v>
      </c>
      <c r="D1694" s="3">
        <f t="shared" ca="1" si="131"/>
        <v>0</v>
      </c>
      <c r="E1694" s="3">
        <f t="shared" ca="1" si="134"/>
        <v>258.6341224519785</v>
      </c>
    </row>
    <row r="1695" spans="1:5" x14ac:dyDescent="0.35">
      <c r="A1695" s="3">
        <f t="shared" si="132"/>
        <v>1683</v>
      </c>
      <c r="B1695" s="3">
        <f t="shared" ca="1" si="133"/>
        <v>-0.32377107105369496</v>
      </c>
      <c r="C1695" s="3">
        <f t="shared" ca="1" si="130"/>
        <v>22632.613561229246</v>
      </c>
      <c r="D1695" s="3">
        <f t="shared" ca="1" si="131"/>
        <v>0</v>
      </c>
      <c r="E1695" s="3">
        <f t="shared" ca="1" si="134"/>
        <v>258.6341224519785</v>
      </c>
    </row>
    <row r="1696" spans="1:5" x14ac:dyDescent="0.35">
      <c r="A1696" s="3">
        <f t="shared" si="132"/>
        <v>1684</v>
      </c>
      <c r="B1696" s="3">
        <f t="shared" ca="1" si="133"/>
        <v>-0.30906944268259806</v>
      </c>
      <c r="C1696" s="3">
        <f t="shared" ca="1" si="130"/>
        <v>22642.747346641256</v>
      </c>
      <c r="D1696" s="3">
        <f t="shared" ca="1" si="131"/>
        <v>0</v>
      </c>
      <c r="E1696" s="3">
        <f t="shared" ca="1" si="134"/>
        <v>258.6341224519785</v>
      </c>
    </row>
    <row r="1697" spans="1:5" x14ac:dyDescent="0.35">
      <c r="A1697" s="3">
        <f t="shared" si="132"/>
        <v>1685</v>
      </c>
      <c r="B1697" s="3">
        <f t="shared" ca="1" si="133"/>
        <v>-0.48671446991675421</v>
      </c>
      <c r="C1697" s="3">
        <f t="shared" ca="1" si="130"/>
        <v>22520.60044010897</v>
      </c>
      <c r="D1697" s="3">
        <f t="shared" ca="1" si="131"/>
        <v>0</v>
      </c>
      <c r="E1697" s="3">
        <f t="shared" ca="1" si="134"/>
        <v>258.6341224519785</v>
      </c>
    </row>
    <row r="1698" spans="1:5" x14ac:dyDescent="0.35">
      <c r="A1698" s="3">
        <f t="shared" si="132"/>
        <v>1686</v>
      </c>
      <c r="B1698" s="3">
        <f t="shared" ca="1" si="133"/>
        <v>0.28110954797766646</v>
      </c>
      <c r="C1698" s="3">
        <f t="shared" ca="1" si="130"/>
        <v>23053.324974044921</v>
      </c>
      <c r="D1698" s="3">
        <f t="shared" ca="1" si="131"/>
        <v>153.32497404492096</v>
      </c>
      <c r="E1698" s="3">
        <f t="shared" ca="1" si="134"/>
        <v>105.30914840705753</v>
      </c>
    </row>
    <row r="1699" spans="1:5" x14ac:dyDescent="0.35">
      <c r="A1699" s="3">
        <f t="shared" si="132"/>
        <v>1687</v>
      </c>
      <c r="B1699" s="3">
        <f t="shared" ca="1" si="133"/>
        <v>2.4950316576250398</v>
      </c>
      <c r="C1699" s="3">
        <f t="shared" ca="1" si="130"/>
        <v>24660.972353575307</v>
      </c>
      <c r="D1699" s="3">
        <f t="shared" ca="1" si="131"/>
        <v>1760.9723535753074</v>
      </c>
      <c r="E1699" s="3">
        <f t="shared" ca="1" si="134"/>
        <v>-1502.3382311233288</v>
      </c>
    </row>
    <row r="1700" spans="1:5" x14ac:dyDescent="0.35">
      <c r="A1700" s="3">
        <f t="shared" si="132"/>
        <v>1688</v>
      </c>
      <c r="B1700" s="3">
        <f t="shared" ca="1" si="133"/>
        <v>-2.9667547625979455E-2</v>
      </c>
      <c r="C1700" s="3">
        <f t="shared" ca="1" si="130"/>
        <v>22836.203037800027</v>
      </c>
      <c r="D1700" s="3">
        <f t="shared" ca="1" si="131"/>
        <v>0</v>
      </c>
      <c r="E1700" s="3">
        <f t="shared" ca="1" si="134"/>
        <v>258.6341224519785</v>
      </c>
    </row>
    <row r="1701" spans="1:5" x14ac:dyDescent="0.35">
      <c r="A1701" s="3">
        <f t="shared" si="132"/>
        <v>1689</v>
      </c>
      <c r="B1701" s="3">
        <f t="shared" ca="1" si="133"/>
        <v>-0.34024666930090475</v>
      </c>
      <c r="C1701" s="3">
        <f t="shared" ca="1" si="130"/>
        <v>22621.262373255344</v>
      </c>
      <c r="D1701" s="3">
        <f t="shared" ca="1" si="131"/>
        <v>0</v>
      </c>
      <c r="E1701" s="3">
        <f t="shared" ca="1" si="134"/>
        <v>258.6341224519785</v>
      </c>
    </row>
    <row r="1702" spans="1:5" x14ac:dyDescent="0.35">
      <c r="A1702" s="3">
        <f t="shared" si="132"/>
        <v>1690</v>
      </c>
      <c r="B1702" s="3">
        <f t="shared" ca="1" si="133"/>
        <v>-1.108873711743432</v>
      </c>
      <c r="C1702" s="3">
        <f t="shared" ca="1" si="130"/>
        <v>22097.981764967961</v>
      </c>
      <c r="D1702" s="3">
        <f t="shared" ca="1" si="131"/>
        <v>0</v>
      </c>
      <c r="E1702" s="3">
        <f t="shared" ca="1" si="134"/>
        <v>258.6341224519785</v>
      </c>
    </row>
    <row r="1703" spans="1:5" x14ac:dyDescent="0.35">
      <c r="A1703" s="3">
        <f t="shared" si="132"/>
        <v>1691</v>
      </c>
      <c r="B1703" s="3">
        <f t="shared" ca="1" si="133"/>
        <v>8.7041194265089272E-2</v>
      </c>
      <c r="C1703" s="3">
        <f t="shared" ca="1" si="130"/>
        <v>22917.499852093988</v>
      </c>
      <c r="D1703" s="3">
        <f t="shared" ca="1" si="131"/>
        <v>17.499852093988011</v>
      </c>
      <c r="E1703" s="3">
        <f t="shared" ca="1" si="134"/>
        <v>241.13427035799049</v>
      </c>
    </row>
    <row r="1704" spans="1:5" x14ac:dyDescent="0.35">
      <c r="A1704" s="3">
        <f t="shared" si="132"/>
        <v>1692</v>
      </c>
      <c r="B1704" s="3">
        <f t="shared" ca="1" si="133"/>
        <v>0.61941613246282468</v>
      </c>
      <c r="C1704" s="3">
        <f t="shared" ca="1" si="130"/>
        <v>23292.027574316377</v>
      </c>
      <c r="D1704" s="3">
        <f t="shared" ca="1" si="131"/>
        <v>392.02757431637656</v>
      </c>
      <c r="E1704" s="3">
        <f t="shared" ca="1" si="134"/>
        <v>-133.39345186439806</v>
      </c>
    </row>
    <row r="1705" spans="1:5" x14ac:dyDescent="0.35">
      <c r="A1705" s="3">
        <f t="shared" si="132"/>
        <v>1693</v>
      </c>
      <c r="B1705" s="3">
        <f t="shared" ca="1" si="133"/>
        <v>0.57895524869056247</v>
      </c>
      <c r="C1705" s="3">
        <f t="shared" ca="1" si="130"/>
        <v>23263.349531544594</v>
      </c>
      <c r="D1705" s="3">
        <f t="shared" ca="1" si="131"/>
        <v>363.34953154459436</v>
      </c>
      <c r="E1705" s="3">
        <f t="shared" ca="1" si="134"/>
        <v>-104.71540909261586</v>
      </c>
    </row>
    <row r="1706" spans="1:5" x14ac:dyDescent="0.35">
      <c r="A1706" s="3">
        <f t="shared" si="132"/>
        <v>1694</v>
      </c>
      <c r="B1706" s="3">
        <f t="shared" ca="1" si="133"/>
        <v>1.1162233730774374</v>
      </c>
      <c r="C1706" s="3">
        <f t="shared" ca="1" si="130"/>
        <v>23647.052263827849</v>
      </c>
      <c r="D1706" s="3">
        <f t="shared" ca="1" si="131"/>
        <v>747.05226382784895</v>
      </c>
      <c r="E1706" s="3">
        <f t="shared" ca="1" si="134"/>
        <v>-488.41814137587045</v>
      </c>
    </row>
    <row r="1707" spans="1:5" x14ac:dyDescent="0.35">
      <c r="A1707" s="3">
        <f t="shared" si="132"/>
        <v>1695</v>
      </c>
      <c r="B1707" s="3">
        <f t="shared" ca="1" si="133"/>
        <v>-2.5042549873556506E-2</v>
      </c>
      <c r="C1707" s="3">
        <f t="shared" ca="1" si="130"/>
        <v>22839.419217804061</v>
      </c>
      <c r="D1707" s="3">
        <f t="shared" ca="1" si="131"/>
        <v>0</v>
      </c>
      <c r="E1707" s="3">
        <f t="shared" ca="1" si="134"/>
        <v>258.6341224519785</v>
      </c>
    </row>
    <row r="1708" spans="1:5" x14ac:dyDescent="0.35">
      <c r="A1708" s="3">
        <f t="shared" si="132"/>
        <v>1696</v>
      </c>
      <c r="B1708" s="3">
        <f t="shared" ca="1" si="133"/>
        <v>-1.5682781156416865</v>
      </c>
      <c r="C1708" s="3">
        <f t="shared" ca="1" si="130"/>
        <v>21791.017303477485</v>
      </c>
      <c r="D1708" s="3">
        <f t="shared" ca="1" si="131"/>
        <v>0</v>
      </c>
      <c r="E1708" s="3">
        <f t="shared" ca="1" si="134"/>
        <v>258.6341224519785</v>
      </c>
    </row>
    <row r="1709" spans="1:5" x14ac:dyDescent="0.35">
      <c r="A1709" s="3">
        <f t="shared" si="132"/>
        <v>1697</v>
      </c>
      <c r="B1709" s="3">
        <f t="shared" ca="1" si="133"/>
        <v>1.2677338094553658</v>
      </c>
      <c r="C1709" s="3">
        <f t="shared" ca="1" si="130"/>
        <v>23756.396543511382</v>
      </c>
      <c r="D1709" s="3">
        <f t="shared" ca="1" si="131"/>
        <v>856.39654351138233</v>
      </c>
      <c r="E1709" s="3">
        <f t="shared" ca="1" si="134"/>
        <v>-597.76242105940378</v>
      </c>
    </row>
    <row r="1710" spans="1:5" x14ac:dyDescent="0.35">
      <c r="A1710" s="3">
        <f t="shared" si="132"/>
        <v>1698</v>
      </c>
      <c r="B1710" s="3">
        <f t="shared" ca="1" si="133"/>
        <v>0.17203725797340788</v>
      </c>
      <c r="C1710" s="3">
        <f t="shared" ca="1" si="130"/>
        <v>22976.888372510468</v>
      </c>
      <c r="D1710" s="3">
        <f t="shared" ca="1" si="131"/>
        <v>76.888372510467889</v>
      </c>
      <c r="E1710" s="3">
        <f t="shared" ca="1" si="134"/>
        <v>181.74574994151061</v>
      </c>
    </row>
    <row r="1711" spans="1:5" x14ac:dyDescent="0.35">
      <c r="A1711" s="3">
        <f t="shared" si="132"/>
        <v>1699</v>
      </c>
      <c r="B1711" s="3">
        <f t="shared" ca="1" si="133"/>
        <v>-0.39152205303230303</v>
      </c>
      <c r="C1711" s="3">
        <f t="shared" ca="1" si="130"/>
        <v>22585.971604744533</v>
      </c>
      <c r="D1711" s="3">
        <f t="shared" ca="1" si="131"/>
        <v>0</v>
      </c>
      <c r="E1711" s="3">
        <f t="shared" ca="1" si="134"/>
        <v>258.6341224519785</v>
      </c>
    </row>
    <row r="1712" spans="1:5" x14ac:dyDescent="0.35">
      <c r="A1712" s="3">
        <f t="shared" si="132"/>
        <v>1700</v>
      </c>
      <c r="B1712" s="3">
        <f t="shared" ca="1" si="133"/>
        <v>0.33722271367708195</v>
      </c>
      <c r="C1712" s="3">
        <f t="shared" ca="1" si="130"/>
        <v>23092.747437369704</v>
      </c>
      <c r="D1712" s="3">
        <f t="shared" ca="1" si="131"/>
        <v>192.74743736970413</v>
      </c>
      <c r="E1712" s="3">
        <f t="shared" ca="1" si="134"/>
        <v>65.886685082274369</v>
      </c>
    </row>
    <row r="1713" spans="1:5" x14ac:dyDescent="0.35">
      <c r="A1713" s="3">
        <f t="shared" si="132"/>
        <v>1701</v>
      </c>
      <c r="B1713" s="3">
        <f t="shared" ca="1" si="133"/>
        <v>0.42902900119469711</v>
      </c>
      <c r="C1713" s="3">
        <f t="shared" ca="1" si="130"/>
        <v>23157.391632920557</v>
      </c>
      <c r="D1713" s="3">
        <f t="shared" ca="1" si="131"/>
        <v>257.39163292055673</v>
      </c>
      <c r="E1713" s="3">
        <f t="shared" ca="1" si="134"/>
        <v>1.2424895314217679</v>
      </c>
    </row>
    <row r="1714" spans="1:5" x14ac:dyDescent="0.35">
      <c r="A1714" s="3">
        <f t="shared" si="132"/>
        <v>1702</v>
      </c>
      <c r="B1714" s="3">
        <f t="shared" ca="1" si="133"/>
        <v>-1.1516426597584411E-2</v>
      </c>
      <c r="C1714" s="3">
        <f t="shared" ca="1" si="130"/>
        <v>22848.82775658671</v>
      </c>
      <c r="D1714" s="3">
        <f t="shared" ca="1" si="131"/>
        <v>0</v>
      </c>
      <c r="E1714" s="3">
        <f t="shared" ca="1" si="134"/>
        <v>258.6341224519785</v>
      </c>
    </row>
    <row r="1715" spans="1:5" x14ac:dyDescent="0.35">
      <c r="A1715" s="3">
        <f t="shared" si="132"/>
        <v>1703</v>
      </c>
      <c r="B1715" s="3">
        <f t="shared" ca="1" si="133"/>
        <v>-1.1337619825413894</v>
      </c>
      <c r="C1715" s="3">
        <f t="shared" ca="1" si="130"/>
        <v>22081.241700341561</v>
      </c>
      <c r="D1715" s="3">
        <f t="shared" ca="1" si="131"/>
        <v>0</v>
      </c>
      <c r="E1715" s="3">
        <f t="shared" ca="1" si="134"/>
        <v>258.6341224519785</v>
      </c>
    </row>
    <row r="1716" spans="1:5" x14ac:dyDescent="0.35">
      <c r="A1716" s="3">
        <f t="shared" si="132"/>
        <v>1704</v>
      </c>
      <c r="B1716" s="3">
        <f t="shared" ca="1" si="133"/>
        <v>1.8018309373604326</v>
      </c>
      <c r="C1716" s="3">
        <f t="shared" ca="1" si="130"/>
        <v>24145.900035680927</v>
      </c>
      <c r="D1716" s="3">
        <f t="shared" ca="1" si="131"/>
        <v>1245.9000356809265</v>
      </c>
      <c r="E1716" s="3">
        <f t="shared" ca="1" si="134"/>
        <v>-987.26591322894797</v>
      </c>
    </row>
    <row r="1717" spans="1:5" x14ac:dyDescent="0.35">
      <c r="A1717" s="3">
        <f t="shared" si="132"/>
        <v>1705</v>
      </c>
      <c r="B1717" s="3">
        <f t="shared" ca="1" si="133"/>
        <v>1.1927447807934781</v>
      </c>
      <c r="C1717" s="3">
        <f t="shared" ca="1" si="130"/>
        <v>23702.214309081915</v>
      </c>
      <c r="D1717" s="3">
        <f t="shared" ca="1" si="131"/>
        <v>802.21430908191542</v>
      </c>
      <c r="E1717" s="3">
        <f t="shared" ca="1" si="134"/>
        <v>-543.58018662993686</v>
      </c>
    </row>
    <row r="1718" spans="1:5" x14ac:dyDescent="0.35">
      <c r="A1718" s="3">
        <f t="shared" si="132"/>
        <v>1706</v>
      </c>
      <c r="B1718" s="3">
        <f t="shared" ca="1" si="133"/>
        <v>-0.18899702100289448</v>
      </c>
      <c r="C1718" s="3">
        <f t="shared" ca="1" si="130"/>
        <v>22725.682927121266</v>
      </c>
      <c r="D1718" s="3">
        <f t="shared" ca="1" si="131"/>
        <v>0</v>
      </c>
      <c r="E1718" s="3">
        <f t="shared" ca="1" si="134"/>
        <v>258.6341224519785</v>
      </c>
    </row>
    <row r="1719" spans="1:5" x14ac:dyDescent="0.35">
      <c r="A1719" s="3">
        <f t="shared" si="132"/>
        <v>1707</v>
      </c>
      <c r="B1719" s="3">
        <f t="shared" ca="1" si="133"/>
        <v>1.170837006510409</v>
      </c>
      <c r="C1719" s="3">
        <f t="shared" ca="1" si="130"/>
        <v>23686.408501930568</v>
      </c>
      <c r="D1719" s="3">
        <f t="shared" ca="1" si="131"/>
        <v>786.40850193056758</v>
      </c>
      <c r="E1719" s="3">
        <f t="shared" ca="1" si="134"/>
        <v>-527.77437947858903</v>
      </c>
    </row>
    <row r="1720" spans="1:5" x14ac:dyDescent="0.35">
      <c r="A1720" s="3">
        <f t="shared" si="132"/>
        <v>1708</v>
      </c>
      <c r="B1720" s="3">
        <f t="shared" ca="1" si="133"/>
        <v>-0.95429723518026333</v>
      </c>
      <c r="C1720" s="3">
        <f t="shared" ca="1" si="130"/>
        <v>22202.235785028719</v>
      </c>
      <c r="D1720" s="3">
        <f t="shared" ca="1" si="131"/>
        <v>0</v>
      </c>
      <c r="E1720" s="3">
        <f t="shared" ca="1" si="134"/>
        <v>258.6341224519785</v>
      </c>
    </row>
    <row r="1721" spans="1:5" x14ac:dyDescent="0.35">
      <c r="A1721" s="3">
        <f t="shared" si="132"/>
        <v>1709</v>
      </c>
      <c r="B1721" s="3">
        <f t="shared" ca="1" si="133"/>
        <v>-1.9883638536417345</v>
      </c>
      <c r="C1721" s="3">
        <f t="shared" ca="1" si="130"/>
        <v>21514.058503538377</v>
      </c>
      <c r="D1721" s="3">
        <f t="shared" ca="1" si="131"/>
        <v>0</v>
      </c>
      <c r="E1721" s="3">
        <f t="shared" ca="1" si="134"/>
        <v>258.6341224519785</v>
      </c>
    </row>
    <row r="1722" spans="1:5" x14ac:dyDescent="0.35">
      <c r="A1722" s="3">
        <f t="shared" si="132"/>
        <v>1710</v>
      </c>
      <c r="B1722" s="3">
        <f t="shared" ca="1" si="133"/>
        <v>0.21704311394008149</v>
      </c>
      <c r="C1722" s="3">
        <f t="shared" ca="1" si="130"/>
        <v>23008.397196582308</v>
      </c>
      <c r="D1722" s="3">
        <f t="shared" ca="1" si="131"/>
        <v>108.39719658230752</v>
      </c>
      <c r="E1722" s="3">
        <f t="shared" ca="1" si="134"/>
        <v>150.23692586967098</v>
      </c>
    </row>
    <row r="1723" spans="1:5" x14ac:dyDescent="0.35">
      <c r="A1723" s="3">
        <f t="shared" si="132"/>
        <v>1711</v>
      </c>
      <c r="B1723" s="3">
        <f t="shared" ca="1" si="133"/>
        <v>-1.4419935906370527</v>
      </c>
      <c r="C1723" s="3">
        <f t="shared" ca="1" si="130"/>
        <v>21874.970500395422</v>
      </c>
      <c r="D1723" s="3">
        <f t="shared" ca="1" si="131"/>
        <v>0</v>
      </c>
      <c r="E1723" s="3">
        <f t="shared" ca="1" si="134"/>
        <v>258.6341224519785</v>
      </c>
    </row>
    <row r="1724" spans="1:5" x14ac:dyDescent="0.35">
      <c r="A1724" s="3">
        <f t="shared" si="132"/>
        <v>1712</v>
      </c>
      <c r="B1724" s="3">
        <f t="shared" ca="1" si="133"/>
        <v>0.48593167448655722</v>
      </c>
      <c r="C1724" s="3">
        <f t="shared" ca="1" si="130"/>
        <v>23197.549713502671</v>
      </c>
      <c r="D1724" s="3">
        <f t="shared" ca="1" si="131"/>
        <v>297.54971350267078</v>
      </c>
      <c r="E1724" s="3">
        <f t="shared" ca="1" si="134"/>
        <v>-38.915591050692285</v>
      </c>
    </row>
    <row r="1725" spans="1:5" x14ac:dyDescent="0.35">
      <c r="A1725" s="3">
        <f t="shared" si="132"/>
        <v>1713</v>
      </c>
      <c r="B1725" s="3">
        <f t="shared" ca="1" si="133"/>
        <v>-1.1370072393656359</v>
      </c>
      <c r="C1725" s="3">
        <f t="shared" ca="1" si="130"/>
        <v>22079.059847521301</v>
      </c>
      <c r="D1725" s="3">
        <f t="shared" ca="1" si="131"/>
        <v>0</v>
      </c>
      <c r="E1725" s="3">
        <f t="shared" ca="1" si="134"/>
        <v>258.6341224519785</v>
      </c>
    </row>
    <row r="1726" spans="1:5" x14ac:dyDescent="0.35">
      <c r="A1726" s="3">
        <f t="shared" si="132"/>
        <v>1714</v>
      </c>
      <c r="B1726" s="3">
        <f t="shared" ca="1" si="133"/>
        <v>-1.5133193415201038</v>
      </c>
      <c r="C1726" s="3">
        <f t="shared" ca="1" si="130"/>
        <v>21827.513896304816</v>
      </c>
      <c r="D1726" s="3">
        <f t="shared" ca="1" si="131"/>
        <v>0</v>
      </c>
      <c r="E1726" s="3">
        <f t="shared" ca="1" si="134"/>
        <v>258.6341224519785</v>
      </c>
    </row>
    <row r="1727" spans="1:5" x14ac:dyDescent="0.35">
      <c r="A1727" s="3">
        <f t="shared" si="132"/>
        <v>1715</v>
      </c>
      <c r="B1727" s="3">
        <f t="shared" ca="1" si="133"/>
        <v>-1.0156516060321905</v>
      </c>
      <c r="C1727" s="3">
        <f t="shared" ca="1" si="130"/>
        <v>22160.796623945313</v>
      </c>
      <c r="D1727" s="3">
        <f t="shared" ca="1" si="131"/>
        <v>0</v>
      </c>
      <c r="E1727" s="3">
        <f t="shared" ca="1" si="134"/>
        <v>258.6341224519785</v>
      </c>
    </row>
    <row r="1728" spans="1:5" x14ac:dyDescent="0.35">
      <c r="A1728" s="3">
        <f t="shared" si="132"/>
        <v>1716</v>
      </c>
      <c r="B1728" s="3">
        <f t="shared" ca="1" si="133"/>
        <v>-0.35126595214313344</v>
      </c>
      <c r="C1728" s="3">
        <f t="shared" ca="1" si="130"/>
        <v>22613.673598614405</v>
      </c>
      <c r="D1728" s="3">
        <f t="shared" ca="1" si="131"/>
        <v>0</v>
      </c>
      <c r="E1728" s="3">
        <f t="shared" ca="1" si="134"/>
        <v>258.6341224519785</v>
      </c>
    </row>
    <row r="1729" spans="1:5" x14ac:dyDescent="0.35">
      <c r="A1729" s="3">
        <f t="shared" si="132"/>
        <v>1717</v>
      </c>
      <c r="B1729" s="3">
        <f t="shared" ca="1" si="133"/>
        <v>-0.90823595789358114</v>
      </c>
      <c r="C1729" s="3">
        <f t="shared" ca="1" si="130"/>
        <v>22233.396801964966</v>
      </c>
      <c r="D1729" s="3">
        <f t="shared" ca="1" si="131"/>
        <v>0</v>
      </c>
      <c r="E1729" s="3">
        <f t="shared" ca="1" si="134"/>
        <v>258.6341224519785</v>
      </c>
    </row>
    <row r="1730" spans="1:5" x14ac:dyDescent="0.35">
      <c r="A1730" s="3">
        <f t="shared" si="132"/>
        <v>1718</v>
      </c>
      <c r="B1730" s="3">
        <f t="shared" ca="1" si="133"/>
        <v>-1.207824692861448</v>
      </c>
      <c r="C1730" s="3">
        <f t="shared" ca="1" si="130"/>
        <v>22031.501465449823</v>
      </c>
      <c r="D1730" s="3">
        <f t="shared" ca="1" si="131"/>
        <v>0</v>
      </c>
      <c r="E1730" s="3">
        <f t="shared" ca="1" si="134"/>
        <v>258.6341224519785</v>
      </c>
    </row>
    <row r="1731" spans="1:5" x14ac:dyDescent="0.35">
      <c r="A1731" s="3">
        <f t="shared" si="132"/>
        <v>1719</v>
      </c>
      <c r="B1731" s="3">
        <f t="shared" ca="1" si="133"/>
        <v>-1.1749078114810367</v>
      </c>
      <c r="C1731" s="3">
        <f t="shared" ca="1" si="130"/>
        <v>22053.594470196032</v>
      </c>
      <c r="D1731" s="3">
        <f t="shared" ca="1" si="131"/>
        <v>0</v>
      </c>
      <c r="E1731" s="3">
        <f t="shared" ca="1" si="134"/>
        <v>258.6341224519785</v>
      </c>
    </row>
    <row r="1732" spans="1:5" x14ac:dyDescent="0.35">
      <c r="A1732" s="3">
        <f t="shared" si="132"/>
        <v>1720</v>
      </c>
      <c r="B1732" s="3">
        <f t="shared" ca="1" si="133"/>
        <v>1.9300283017901592</v>
      </c>
      <c r="C1732" s="3">
        <f t="shared" ca="1" si="130"/>
        <v>24240.337593767017</v>
      </c>
      <c r="D1732" s="3">
        <f t="shared" ca="1" si="131"/>
        <v>1340.3375937670171</v>
      </c>
      <c r="E1732" s="3">
        <f t="shared" ca="1" si="134"/>
        <v>-1081.7034713150385</v>
      </c>
    </row>
    <row r="1733" spans="1:5" x14ac:dyDescent="0.35">
      <c r="A1733" s="3">
        <f t="shared" si="132"/>
        <v>1721</v>
      </c>
      <c r="B1733" s="3">
        <f t="shared" ca="1" si="133"/>
        <v>1.6505297982145541</v>
      </c>
      <c r="C1733" s="3">
        <f t="shared" ca="1" si="130"/>
        <v>24034.916148463886</v>
      </c>
      <c r="D1733" s="3">
        <f t="shared" ca="1" si="131"/>
        <v>1134.9161484638862</v>
      </c>
      <c r="E1733" s="3">
        <f t="shared" ca="1" si="134"/>
        <v>-876.28202601190765</v>
      </c>
    </row>
    <row r="1734" spans="1:5" x14ac:dyDescent="0.35">
      <c r="A1734" s="3">
        <f t="shared" si="132"/>
        <v>1722</v>
      </c>
      <c r="B1734" s="3">
        <f t="shared" ca="1" si="133"/>
        <v>-2.4077434750477797</v>
      </c>
      <c r="C1734" s="3">
        <f t="shared" ca="1" si="130"/>
        <v>21241.076477188592</v>
      </c>
      <c r="D1734" s="3">
        <f t="shared" ca="1" si="131"/>
        <v>0</v>
      </c>
      <c r="E1734" s="3">
        <f t="shared" ca="1" si="134"/>
        <v>258.6341224519785</v>
      </c>
    </row>
    <row r="1735" spans="1:5" x14ac:dyDescent="0.35">
      <c r="A1735" s="3">
        <f t="shared" si="132"/>
        <v>1723</v>
      </c>
      <c r="B1735" s="3">
        <f t="shared" ca="1" si="133"/>
        <v>-1.0673203929511037</v>
      </c>
      <c r="C1735" s="3">
        <f t="shared" ca="1" si="130"/>
        <v>22125.959171196675</v>
      </c>
      <c r="D1735" s="3">
        <f t="shared" ca="1" si="131"/>
        <v>0</v>
      </c>
      <c r="E1735" s="3">
        <f t="shared" ca="1" si="134"/>
        <v>258.6341224519785</v>
      </c>
    </row>
    <row r="1736" spans="1:5" x14ac:dyDescent="0.35">
      <c r="A1736" s="3">
        <f t="shared" si="132"/>
        <v>1724</v>
      </c>
      <c r="B1736" s="3">
        <f t="shared" ca="1" si="133"/>
        <v>-1.7199544511638294</v>
      </c>
      <c r="C1736" s="3">
        <f t="shared" ca="1" si="130"/>
        <v>21690.609563914721</v>
      </c>
      <c r="D1736" s="3">
        <f t="shared" ca="1" si="131"/>
        <v>0</v>
      </c>
      <c r="E1736" s="3">
        <f t="shared" ca="1" si="134"/>
        <v>258.6341224519785</v>
      </c>
    </row>
    <row r="1737" spans="1:5" x14ac:dyDescent="0.35">
      <c r="A1737" s="3">
        <f t="shared" si="132"/>
        <v>1725</v>
      </c>
      <c r="B1737" s="3">
        <f t="shared" ca="1" si="133"/>
        <v>0.43921865144002209</v>
      </c>
      <c r="C1737" s="3">
        <f t="shared" ca="1" si="130"/>
        <v>23164.577689594254</v>
      </c>
      <c r="D1737" s="3">
        <f t="shared" ca="1" si="131"/>
        <v>264.57768959425448</v>
      </c>
      <c r="E1737" s="3">
        <f t="shared" ca="1" si="134"/>
        <v>-5.943567142275981</v>
      </c>
    </row>
    <row r="1738" spans="1:5" x14ac:dyDescent="0.35">
      <c r="A1738" s="3">
        <f t="shared" si="132"/>
        <v>1726</v>
      </c>
      <c r="B1738" s="3">
        <f t="shared" ca="1" si="133"/>
        <v>-0.15279787279600052</v>
      </c>
      <c r="C1738" s="3">
        <f t="shared" ca="1" si="130"/>
        <v>22750.745693626352</v>
      </c>
      <c r="D1738" s="3">
        <f t="shared" ca="1" si="131"/>
        <v>0</v>
      </c>
      <c r="E1738" s="3">
        <f t="shared" ca="1" si="134"/>
        <v>258.6341224519785</v>
      </c>
    </row>
    <row r="1739" spans="1:5" x14ac:dyDescent="0.35">
      <c r="A1739" s="3">
        <f t="shared" si="132"/>
        <v>1727</v>
      </c>
      <c r="B1739" s="3">
        <f t="shared" ca="1" si="133"/>
        <v>-1.5931157411360601</v>
      </c>
      <c r="C1739" s="3">
        <f t="shared" ca="1" si="130"/>
        <v>21774.543354720648</v>
      </c>
      <c r="D1739" s="3">
        <f t="shared" ca="1" si="131"/>
        <v>0</v>
      </c>
      <c r="E1739" s="3">
        <f t="shared" ca="1" si="134"/>
        <v>258.6341224519785</v>
      </c>
    </row>
    <row r="1740" spans="1:5" x14ac:dyDescent="0.35">
      <c r="A1740" s="3">
        <f t="shared" si="132"/>
        <v>1728</v>
      </c>
      <c r="B1740" s="3">
        <f t="shared" ca="1" si="133"/>
        <v>1.1507597243016949</v>
      </c>
      <c r="C1740" s="3">
        <f t="shared" ca="1" si="130"/>
        <v>23671.932596383165</v>
      </c>
      <c r="D1740" s="3">
        <f t="shared" ca="1" si="131"/>
        <v>771.93259638316522</v>
      </c>
      <c r="E1740" s="3">
        <f t="shared" ca="1" si="134"/>
        <v>-513.29847393118666</v>
      </c>
    </row>
    <row r="1741" spans="1:5" x14ac:dyDescent="0.35">
      <c r="A1741" s="3">
        <f t="shared" si="132"/>
        <v>1729</v>
      </c>
      <c r="B1741" s="3">
        <f t="shared" ca="1" si="133"/>
        <v>0.19050032752318935</v>
      </c>
      <c r="C1741" s="3">
        <f t="shared" ca="1" si="130"/>
        <v>22989.809236280791</v>
      </c>
      <c r="D1741" s="3">
        <f t="shared" ca="1" si="131"/>
        <v>89.809236280791083</v>
      </c>
      <c r="E1741" s="3">
        <f t="shared" ca="1" si="134"/>
        <v>168.82488617118742</v>
      </c>
    </row>
    <row r="1742" spans="1:5" x14ac:dyDescent="0.35">
      <c r="A1742" s="3">
        <f t="shared" si="132"/>
        <v>1730</v>
      </c>
      <c r="B1742" s="3">
        <f t="shared" ca="1" si="133"/>
        <v>-6.8592351885069978E-4</v>
      </c>
      <c r="C1742" s="3">
        <f t="shared" ref="C1742:C1805" ca="1" si="135">B$1*EXP(B$9*B$5 + $B$10*B1742)</f>
        <v>22856.36406237365</v>
      </c>
      <c r="D1742" s="3">
        <f t="shared" ref="D1742:D1805" ca="1" si="136">MAX(C1742 - B$2, 0)</f>
        <v>0</v>
      </c>
      <c r="E1742" s="3">
        <f t="shared" ca="1" si="134"/>
        <v>258.6341224519785</v>
      </c>
    </row>
    <row r="1743" spans="1:5" x14ac:dyDescent="0.35">
      <c r="A1743" s="3">
        <f t="shared" ref="A1743:A1806" si="137">A1742+1</f>
        <v>1731</v>
      </c>
      <c r="B1743" s="3">
        <f t="shared" ref="B1743:B1806" ca="1" si="138">_xlfn.NORM.S.INV(RAND())</f>
        <v>1.6290858639573875</v>
      </c>
      <c r="C1743" s="3">
        <f t="shared" ca="1" si="135"/>
        <v>24019.227712643096</v>
      </c>
      <c r="D1743" s="3">
        <f t="shared" ca="1" si="136"/>
        <v>1119.2277126430963</v>
      </c>
      <c r="E1743" s="3">
        <f t="shared" ref="E1743:E1806" ca="1" si="139">$D$5014-D1743</f>
        <v>-860.59359019111776</v>
      </c>
    </row>
    <row r="1744" spans="1:5" x14ac:dyDescent="0.35">
      <c r="A1744" s="3">
        <f t="shared" si="137"/>
        <v>1732</v>
      </c>
      <c r="B1744" s="3">
        <f t="shared" ca="1" si="138"/>
        <v>-0.68727951114276287</v>
      </c>
      <c r="C1744" s="3">
        <f t="shared" ca="1" si="135"/>
        <v>22383.485714352766</v>
      </c>
      <c r="D1744" s="3">
        <f t="shared" ca="1" si="136"/>
        <v>0</v>
      </c>
      <c r="E1744" s="3">
        <f t="shared" ca="1" si="139"/>
        <v>258.6341224519785</v>
      </c>
    </row>
    <row r="1745" spans="1:5" x14ac:dyDescent="0.35">
      <c r="A1745" s="3">
        <f t="shared" si="137"/>
        <v>1733</v>
      </c>
      <c r="B1745" s="3">
        <f t="shared" ca="1" si="138"/>
        <v>0.48901992805131961</v>
      </c>
      <c r="C1745" s="3">
        <f t="shared" ca="1" si="135"/>
        <v>23199.731186442899</v>
      </c>
      <c r="D1745" s="3">
        <f t="shared" ca="1" si="136"/>
        <v>299.73118644289934</v>
      </c>
      <c r="E1745" s="3">
        <f t="shared" ca="1" si="139"/>
        <v>-41.097063990920844</v>
      </c>
    </row>
    <row r="1746" spans="1:5" x14ac:dyDescent="0.35">
      <c r="A1746" s="3">
        <f t="shared" si="137"/>
        <v>1734</v>
      </c>
      <c r="B1746" s="3">
        <f t="shared" ca="1" si="138"/>
        <v>0.90042987334498314</v>
      </c>
      <c r="C1746" s="3">
        <f t="shared" ca="1" si="135"/>
        <v>23492.183552960181</v>
      </c>
      <c r="D1746" s="3">
        <f t="shared" ca="1" si="136"/>
        <v>592.18355296018126</v>
      </c>
      <c r="E1746" s="3">
        <f t="shared" ca="1" si="139"/>
        <v>-333.54943050820276</v>
      </c>
    </row>
    <row r="1747" spans="1:5" x14ac:dyDescent="0.35">
      <c r="A1747" s="3">
        <f t="shared" si="137"/>
        <v>1735</v>
      </c>
      <c r="B1747" s="3">
        <f t="shared" ca="1" si="138"/>
        <v>1.6190629351416919</v>
      </c>
      <c r="C1747" s="3">
        <f t="shared" ca="1" si="135"/>
        <v>24011.898425082305</v>
      </c>
      <c r="D1747" s="3">
        <f t="shared" ca="1" si="136"/>
        <v>1111.898425082305</v>
      </c>
      <c r="E1747" s="3">
        <f t="shared" ca="1" si="139"/>
        <v>-853.26430263032648</v>
      </c>
    </row>
    <row r="1748" spans="1:5" x14ac:dyDescent="0.35">
      <c r="A1748" s="3">
        <f t="shared" si="137"/>
        <v>1736</v>
      </c>
      <c r="B1748" s="3">
        <f t="shared" ca="1" si="138"/>
        <v>0.3643576370154894</v>
      </c>
      <c r="C1748" s="3">
        <f t="shared" ca="1" si="135"/>
        <v>23111.835329702608</v>
      </c>
      <c r="D1748" s="3">
        <f t="shared" ca="1" si="136"/>
        <v>211.83532970260785</v>
      </c>
      <c r="E1748" s="3">
        <f t="shared" ca="1" si="139"/>
        <v>46.798792749370648</v>
      </c>
    </row>
    <row r="1749" spans="1:5" x14ac:dyDescent="0.35">
      <c r="A1749" s="3">
        <f t="shared" si="137"/>
        <v>1737</v>
      </c>
      <c r="B1749" s="3">
        <f t="shared" ca="1" si="138"/>
        <v>-0.2381889395849294</v>
      </c>
      <c r="C1749" s="3">
        <f t="shared" ca="1" si="135"/>
        <v>22691.66876038818</v>
      </c>
      <c r="D1749" s="3">
        <f t="shared" ca="1" si="136"/>
        <v>0</v>
      </c>
      <c r="E1749" s="3">
        <f t="shared" ca="1" si="139"/>
        <v>258.6341224519785</v>
      </c>
    </row>
    <row r="1750" spans="1:5" x14ac:dyDescent="0.35">
      <c r="A1750" s="3">
        <f t="shared" si="137"/>
        <v>1738</v>
      </c>
      <c r="B1750" s="3">
        <f t="shared" ca="1" si="138"/>
        <v>0.42137655416437519</v>
      </c>
      <c r="C1750" s="3">
        <f t="shared" ca="1" si="135"/>
        <v>23151.99635623808</v>
      </c>
      <c r="D1750" s="3">
        <f t="shared" ca="1" si="136"/>
        <v>251.9963562380799</v>
      </c>
      <c r="E1750" s="3">
        <f t="shared" ca="1" si="139"/>
        <v>6.6377662138986011</v>
      </c>
    </row>
    <row r="1751" spans="1:5" x14ac:dyDescent="0.35">
      <c r="A1751" s="3">
        <f t="shared" si="137"/>
        <v>1739</v>
      </c>
      <c r="B1751" s="3">
        <f t="shared" ca="1" si="138"/>
        <v>-6.5788411952856229E-2</v>
      </c>
      <c r="C1751" s="3">
        <f t="shared" ca="1" si="135"/>
        <v>22811.10050357816</v>
      </c>
      <c r="D1751" s="3">
        <f t="shared" ca="1" si="136"/>
        <v>0</v>
      </c>
      <c r="E1751" s="3">
        <f t="shared" ca="1" si="139"/>
        <v>258.6341224519785</v>
      </c>
    </row>
    <row r="1752" spans="1:5" x14ac:dyDescent="0.35">
      <c r="A1752" s="3">
        <f t="shared" si="137"/>
        <v>1740</v>
      </c>
      <c r="B1752" s="3">
        <f t="shared" ca="1" si="138"/>
        <v>0.22497396793015173</v>
      </c>
      <c r="C1752" s="3">
        <f t="shared" ca="1" si="135"/>
        <v>23013.954103281798</v>
      </c>
      <c r="D1752" s="3">
        <f t="shared" ca="1" si="136"/>
        <v>113.95410328179787</v>
      </c>
      <c r="E1752" s="3">
        <f t="shared" ca="1" si="139"/>
        <v>144.68001917018063</v>
      </c>
    </row>
    <row r="1753" spans="1:5" x14ac:dyDescent="0.35">
      <c r="A1753" s="3">
        <f t="shared" si="137"/>
        <v>1741</v>
      </c>
      <c r="B1753" s="3">
        <f t="shared" ca="1" si="138"/>
        <v>0.26503116226167223</v>
      </c>
      <c r="C1753" s="3">
        <f t="shared" ca="1" si="135"/>
        <v>23042.041468264008</v>
      </c>
      <c r="D1753" s="3">
        <f t="shared" ca="1" si="136"/>
        <v>142.04146826400756</v>
      </c>
      <c r="E1753" s="3">
        <f t="shared" ca="1" si="139"/>
        <v>116.59265418797094</v>
      </c>
    </row>
    <row r="1754" spans="1:5" x14ac:dyDescent="0.35">
      <c r="A1754" s="3">
        <f t="shared" si="137"/>
        <v>1742</v>
      </c>
      <c r="B1754" s="3">
        <f t="shared" ca="1" si="138"/>
        <v>1.6178501373901679</v>
      </c>
      <c r="C1754" s="3">
        <f t="shared" ca="1" si="135"/>
        <v>24011.011715897679</v>
      </c>
      <c r="D1754" s="3">
        <f t="shared" ca="1" si="136"/>
        <v>1111.0117158976791</v>
      </c>
      <c r="E1754" s="3">
        <f t="shared" ca="1" si="139"/>
        <v>-852.37759344570054</v>
      </c>
    </row>
    <row r="1755" spans="1:5" x14ac:dyDescent="0.35">
      <c r="A1755" s="3">
        <f t="shared" si="137"/>
        <v>1743</v>
      </c>
      <c r="B1755" s="3">
        <f t="shared" ca="1" si="138"/>
        <v>1.1432910181684155</v>
      </c>
      <c r="C1755" s="3">
        <f t="shared" ca="1" si="135"/>
        <v>23666.549848350107</v>
      </c>
      <c r="D1755" s="3">
        <f t="shared" ca="1" si="136"/>
        <v>766.54984835010691</v>
      </c>
      <c r="E1755" s="3">
        <f t="shared" ca="1" si="139"/>
        <v>-507.91572589812841</v>
      </c>
    </row>
    <row r="1756" spans="1:5" x14ac:dyDescent="0.35">
      <c r="A1756" s="3">
        <f t="shared" si="137"/>
        <v>1744</v>
      </c>
      <c r="B1756" s="3">
        <f t="shared" ca="1" si="138"/>
        <v>0.10812369409697446</v>
      </c>
      <c r="C1756" s="3">
        <f t="shared" ca="1" si="135"/>
        <v>22932.216303189736</v>
      </c>
      <c r="D1756" s="3">
        <f t="shared" ca="1" si="136"/>
        <v>32.216303189736209</v>
      </c>
      <c r="E1756" s="3">
        <f t="shared" ca="1" si="139"/>
        <v>226.41781926224229</v>
      </c>
    </row>
    <row r="1757" spans="1:5" x14ac:dyDescent="0.35">
      <c r="A1757" s="3">
        <f t="shared" si="137"/>
        <v>1745</v>
      </c>
      <c r="B1757" s="3">
        <f t="shared" ca="1" si="138"/>
        <v>-1.8232658423041719</v>
      </c>
      <c r="C1757" s="3">
        <f t="shared" ca="1" si="135"/>
        <v>21622.483797278346</v>
      </c>
      <c r="D1757" s="3">
        <f t="shared" ca="1" si="136"/>
        <v>0</v>
      </c>
      <c r="E1757" s="3">
        <f t="shared" ca="1" si="139"/>
        <v>258.6341224519785</v>
      </c>
    </row>
    <row r="1758" spans="1:5" x14ac:dyDescent="0.35">
      <c r="A1758" s="3">
        <f t="shared" si="137"/>
        <v>1746</v>
      </c>
      <c r="B1758" s="3">
        <f t="shared" ca="1" si="138"/>
        <v>2.236923482646894</v>
      </c>
      <c r="C1758" s="3">
        <f t="shared" ca="1" si="135"/>
        <v>24467.917455637267</v>
      </c>
      <c r="D1758" s="3">
        <f t="shared" ca="1" si="136"/>
        <v>1567.9174556372673</v>
      </c>
      <c r="E1758" s="3">
        <f t="shared" ca="1" si="139"/>
        <v>-1309.2833331852887</v>
      </c>
    </row>
    <row r="1759" spans="1:5" x14ac:dyDescent="0.35">
      <c r="A1759" s="3">
        <f t="shared" si="137"/>
        <v>1747</v>
      </c>
      <c r="B1759" s="3">
        <f t="shared" ca="1" si="138"/>
        <v>-0.32474336928634889</v>
      </c>
      <c r="C1759" s="3">
        <f t="shared" ca="1" si="135"/>
        <v>22631.943519083186</v>
      </c>
      <c r="D1759" s="3">
        <f t="shared" ca="1" si="136"/>
        <v>0</v>
      </c>
      <c r="E1759" s="3">
        <f t="shared" ca="1" si="139"/>
        <v>258.6341224519785</v>
      </c>
    </row>
    <row r="1760" spans="1:5" x14ac:dyDescent="0.35">
      <c r="A1760" s="3">
        <f t="shared" si="137"/>
        <v>1748</v>
      </c>
      <c r="B1760" s="3">
        <f t="shared" ca="1" si="138"/>
        <v>-8.4471923174134073E-2</v>
      </c>
      <c r="C1760" s="3">
        <f t="shared" ca="1" si="135"/>
        <v>22798.127051496886</v>
      </c>
      <c r="D1760" s="3">
        <f t="shared" ca="1" si="136"/>
        <v>0</v>
      </c>
      <c r="E1760" s="3">
        <f t="shared" ca="1" si="139"/>
        <v>258.6341224519785</v>
      </c>
    </row>
    <row r="1761" spans="1:5" x14ac:dyDescent="0.35">
      <c r="A1761" s="3">
        <f t="shared" si="137"/>
        <v>1749</v>
      </c>
      <c r="B1761" s="3">
        <f t="shared" ca="1" si="138"/>
        <v>-0.59928142722822941</v>
      </c>
      <c r="C1761" s="3">
        <f t="shared" ca="1" si="135"/>
        <v>22443.541831161929</v>
      </c>
      <c r="D1761" s="3">
        <f t="shared" ca="1" si="136"/>
        <v>0</v>
      </c>
      <c r="E1761" s="3">
        <f t="shared" ca="1" si="139"/>
        <v>258.6341224519785</v>
      </c>
    </row>
    <row r="1762" spans="1:5" x14ac:dyDescent="0.35">
      <c r="A1762" s="3">
        <f t="shared" si="137"/>
        <v>1750</v>
      </c>
      <c r="B1762" s="3">
        <f t="shared" ca="1" si="138"/>
        <v>-1.2513546811343126</v>
      </c>
      <c r="C1762" s="3">
        <f t="shared" ca="1" si="135"/>
        <v>22002.319186444121</v>
      </c>
      <c r="D1762" s="3">
        <f t="shared" ca="1" si="136"/>
        <v>0</v>
      </c>
      <c r="E1762" s="3">
        <f t="shared" ca="1" si="139"/>
        <v>258.6341224519785</v>
      </c>
    </row>
    <row r="1763" spans="1:5" x14ac:dyDescent="0.35">
      <c r="A1763" s="3">
        <f t="shared" si="137"/>
        <v>1751</v>
      </c>
      <c r="B1763" s="3">
        <f t="shared" ca="1" si="138"/>
        <v>-0.54392012841628468</v>
      </c>
      <c r="C1763" s="3">
        <f t="shared" ca="1" si="135"/>
        <v>22481.406843852801</v>
      </c>
      <c r="D1763" s="3">
        <f t="shared" ca="1" si="136"/>
        <v>0</v>
      </c>
      <c r="E1763" s="3">
        <f t="shared" ca="1" si="139"/>
        <v>258.6341224519785</v>
      </c>
    </row>
    <row r="1764" spans="1:5" x14ac:dyDescent="0.35">
      <c r="A1764" s="3">
        <f t="shared" si="137"/>
        <v>1752</v>
      </c>
      <c r="B1764" s="3">
        <f t="shared" ca="1" si="138"/>
        <v>0.66656090688537495</v>
      </c>
      <c r="C1764" s="3">
        <f t="shared" ca="1" si="135"/>
        <v>23325.487653038068</v>
      </c>
      <c r="D1764" s="3">
        <f t="shared" ca="1" si="136"/>
        <v>425.48765303806795</v>
      </c>
      <c r="E1764" s="3">
        <f t="shared" ca="1" si="139"/>
        <v>-166.85353058608945</v>
      </c>
    </row>
    <row r="1765" spans="1:5" x14ac:dyDescent="0.35">
      <c r="A1765" s="3">
        <f t="shared" si="137"/>
        <v>1753</v>
      </c>
      <c r="B1765" s="3">
        <f t="shared" ca="1" si="138"/>
        <v>0.77743368836291349</v>
      </c>
      <c r="C1765" s="3">
        <f t="shared" ca="1" si="135"/>
        <v>23404.367000671245</v>
      </c>
      <c r="D1765" s="3">
        <f t="shared" ca="1" si="136"/>
        <v>504.36700067124548</v>
      </c>
      <c r="E1765" s="3">
        <f t="shared" ca="1" si="139"/>
        <v>-245.73287821926698</v>
      </c>
    </row>
    <row r="1766" spans="1:5" x14ac:dyDescent="0.35">
      <c r="A1766" s="3">
        <f t="shared" si="137"/>
        <v>1754</v>
      </c>
      <c r="B1766" s="3">
        <f t="shared" ca="1" si="138"/>
        <v>-0.25302862267522647</v>
      </c>
      <c r="C1766" s="3">
        <f t="shared" ca="1" si="135"/>
        <v>22681.417735411775</v>
      </c>
      <c r="D1766" s="3">
        <f t="shared" ca="1" si="136"/>
        <v>0</v>
      </c>
      <c r="E1766" s="3">
        <f t="shared" ca="1" si="139"/>
        <v>258.6341224519785</v>
      </c>
    </row>
    <row r="1767" spans="1:5" x14ac:dyDescent="0.35">
      <c r="A1767" s="3">
        <f t="shared" si="137"/>
        <v>1755</v>
      </c>
      <c r="B1767" s="3">
        <f t="shared" ca="1" si="138"/>
        <v>1.3003406698199531</v>
      </c>
      <c r="C1767" s="3">
        <f t="shared" ca="1" si="135"/>
        <v>23779.994777720654</v>
      </c>
      <c r="D1767" s="3">
        <f t="shared" ca="1" si="136"/>
        <v>879.99477772065438</v>
      </c>
      <c r="E1767" s="3">
        <f t="shared" ca="1" si="139"/>
        <v>-621.36065526867583</v>
      </c>
    </row>
    <row r="1768" spans="1:5" x14ac:dyDescent="0.35">
      <c r="A1768" s="3">
        <f t="shared" si="137"/>
        <v>1756</v>
      </c>
      <c r="B1768" s="3">
        <f t="shared" ca="1" si="138"/>
        <v>0.85342156482601084</v>
      </c>
      <c r="C1768" s="3">
        <f t="shared" ca="1" si="135"/>
        <v>23458.581827722974</v>
      </c>
      <c r="D1768" s="3">
        <f t="shared" ca="1" si="136"/>
        <v>558.58182772297369</v>
      </c>
      <c r="E1768" s="3">
        <f t="shared" ca="1" si="139"/>
        <v>-299.94770527099519</v>
      </c>
    </row>
    <row r="1769" spans="1:5" x14ac:dyDescent="0.35">
      <c r="A1769" s="3">
        <f t="shared" si="137"/>
        <v>1757</v>
      </c>
      <c r="B1769" s="3">
        <f t="shared" ca="1" si="138"/>
        <v>2.2346011151450647</v>
      </c>
      <c r="C1769" s="3">
        <f t="shared" ca="1" si="135"/>
        <v>24466.187292948311</v>
      </c>
      <c r="D1769" s="3">
        <f t="shared" ca="1" si="136"/>
        <v>1566.1872929483106</v>
      </c>
      <c r="E1769" s="3">
        <f t="shared" ca="1" si="139"/>
        <v>-1307.5531704963321</v>
      </c>
    </row>
    <row r="1770" spans="1:5" x14ac:dyDescent="0.35">
      <c r="A1770" s="3">
        <f t="shared" si="137"/>
        <v>1758</v>
      </c>
      <c r="B1770" s="3">
        <f t="shared" ca="1" si="138"/>
        <v>0.45362331886335661</v>
      </c>
      <c r="C1770" s="3">
        <f t="shared" ca="1" si="135"/>
        <v>23174.74011133473</v>
      </c>
      <c r="D1770" s="3">
        <f t="shared" ca="1" si="136"/>
        <v>274.74011133472959</v>
      </c>
      <c r="E1770" s="3">
        <f t="shared" ca="1" si="139"/>
        <v>-16.105988882751092</v>
      </c>
    </row>
    <row r="1771" spans="1:5" x14ac:dyDescent="0.35">
      <c r="A1771" s="3">
        <f t="shared" si="137"/>
        <v>1759</v>
      </c>
      <c r="B1771" s="3">
        <f t="shared" ca="1" si="138"/>
        <v>-0.59820618632460554</v>
      </c>
      <c r="C1771" s="3">
        <f t="shared" ca="1" si="135"/>
        <v>22444.27664719916</v>
      </c>
      <c r="D1771" s="3">
        <f t="shared" ca="1" si="136"/>
        <v>0</v>
      </c>
      <c r="E1771" s="3">
        <f t="shared" ca="1" si="139"/>
        <v>258.6341224519785</v>
      </c>
    </row>
    <row r="1772" spans="1:5" x14ac:dyDescent="0.35">
      <c r="A1772" s="3">
        <f t="shared" si="137"/>
        <v>1760</v>
      </c>
      <c r="B1772" s="3">
        <f t="shared" ca="1" si="138"/>
        <v>-0.13457621986903137</v>
      </c>
      <c r="C1772" s="3">
        <f t="shared" ca="1" si="135"/>
        <v>22763.37205565313</v>
      </c>
      <c r="D1772" s="3">
        <f t="shared" ca="1" si="136"/>
        <v>0</v>
      </c>
      <c r="E1772" s="3">
        <f t="shared" ca="1" si="139"/>
        <v>258.6341224519785</v>
      </c>
    </row>
    <row r="1773" spans="1:5" x14ac:dyDescent="0.35">
      <c r="A1773" s="3">
        <f t="shared" si="137"/>
        <v>1761</v>
      </c>
      <c r="B1773" s="3">
        <f t="shared" ca="1" si="138"/>
        <v>0.51278121135876176</v>
      </c>
      <c r="C1773" s="3">
        <f t="shared" ca="1" si="135"/>
        <v>23216.522485942151</v>
      </c>
      <c r="D1773" s="3">
        <f t="shared" ca="1" si="136"/>
        <v>316.52248594215052</v>
      </c>
      <c r="E1773" s="3">
        <f t="shared" ca="1" si="139"/>
        <v>-57.888363490172026</v>
      </c>
    </row>
    <row r="1774" spans="1:5" x14ac:dyDescent="0.35">
      <c r="A1774" s="3">
        <f t="shared" si="137"/>
        <v>1762</v>
      </c>
      <c r="B1774" s="3">
        <f t="shared" ca="1" si="138"/>
        <v>-1.5078477915854871</v>
      </c>
      <c r="C1774" s="3">
        <f t="shared" ca="1" si="135"/>
        <v>21831.150744416504</v>
      </c>
      <c r="D1774" s="3">
        <f t="shared" ca="1" si="136"/>
        <v>0</v>
      </c>
      <c r="E1774" s="3">
        <f t="shared" ca="1" si="139"/>
        <v>258.6341224519785</v>
      </c>
    </row>
    <row r="1775" spans="1:5" x14ac:dyDescent="0.35">
      <c r="A1775" s="3">
        <f t="shared" si="137"/>
        <v>1763</v>
      </c>
      <c r="B1775" s="3">
        <f t="shared" ca="1" si="138"/>
        <v>-1.1543371938101334</v>
      </c>
      <c r="C1775" s="3">
        <f t="shared" ca="1" si="135"/>
        <v>22067.412212234827</v>
      </c>
      <c r="D1775" s="3">
        <f t="shared" ca="1" si="136"/>
        <v>0</v>
      </c>
      <c r="E1775" s="3">
        <f t="shared" ca="1" si="139"/>
        <v>258.6341224519785</v>
      </c>
    </row>
    <row r="1776" spans="1:5" x14ac:dyDescent="0.35">
      <c r="A1776" s="3">
        <f t="shared" si="137"/>
        <v>1764</v>
      </c>
      <c r="B1776" s="3">
        <f t="shared" ca="1" si="138"/>
        <v>-1.1966160924284428</v>
      </c>
      <c r="C1776" s="3">
        <f t="shared" ca="1" si="135"/>
        <v>22039.021917406331</v>
      </c>
      <c r="D1776" s="3">
        <f t="shared" ca="1" si="136"/>
        <v>0</v>
      </c>
      <c r="E1776" s="3">
        <f t="shared" ca="1" si="139"/>
        <v>258.6341224519785</v>
      </c>
    </row>
    <row r="1777" spans="1:5" x14ac:dyDescent="0.35">
      <c r="A1777" s="3">
        <f t="shared" si="137"/>
        <v>1765</v>
      </c>
      <c r="B1777" s="3">
        <f t="shared" ca="1" si="138"/>
        <v>2.1100944061654405</v>
      </c>
      <c r="C1777" s="3">
        <f t="shared" ca="1" si="135"/>
        <v>24373.608732236484</v>
      </c>
      <c r="D1777" s="3">
        <f t="shared" ca="1" si="136"/>
        <v>1473.6087322364838</v>
      </c>
      <c r="E1777" s="3">
        <f t="shared" ca="1" si="139"/>
        <v>-1214.9746097845052</v>
      </c>
    </row>
    <row r="1778" spans="1:5" x14ac:dyDescent="0.35">
      <c r="A1778" s="3">
        <f t="shared" si="137"/>
        <v>1766</v>
      </c>
      <c r="B1778" s="3">
        <f t="shared" ca="1" si="138"/>
        <v>-0.65773695364872531</v>
      </c>
      <c r="C1778" s="3">
        <f t="shared" ca="1" si="135"/>
        <v>22403.629704559255</v>
      </c>
      <c r="D1778" s="3">
        <f t="shared" ca="1" si="136"/>
        <v>0</v>
      </c>
      <c r="E1778" s="3">
        <f t="shared" ca="1" si="139"/>
        <v>258.6341224519785</v>
      </c>
    </row>
    <row r="1779" spans="1:5" x14ac:dyDescent="0.35">
      <c r="A1779" s="3">
        <f t="shared" si="137"/>
        <v>1767</v>
      </c>
      <c r="B1779" s="3">
        <f t="shared" ca="1" si="138"/>
        <v>0.90664420559928738</v>
      </c>
      <c r="C1779" s="3">
        <f t="shared" ca="1" si="135"/>
        <v>23496.629182704914</v>
      </c>
      <c r="D1779" s="3">
        <f t="shared" ca="1" si="136"/>
        <v>596.62918270491355</v>
      </c>
      <c r="E1779" s="3">
        <f t="shared" ca="1" si="139"/>
        <v>-337.99506025293505</v>
      </c>
    </row>
    <row r="1780" spans="1:5" x14ac:dyDescent="0.35">
      <c r="A1780" s="3">
        <f t="shared" si="137"/>
        <v>1768</v>
      </c>
      <c r="B1780" s="3">
        <f t="shared" ca="1" si="138"/>
        <v>-0.14534930286533043</v>
      </c>
      <c r="C1780" s="3">
        <f t="shared" ca="1" si="135"/>
        <v>22755.906197769258</v>
      </c>
      <c r="D1780" s="3">
        <f t="shared" ca="1" si="136"/>
        <v>0</v>
      </c>
      <c r="E1780" s="3">
        <f t="shared" ca="1" si="139"/>
        <v>258.6341224519785</v>
      </c>
    </row>
    <row r="1781" spans="1:5" x14ac:dyDescent="0.35">
      <c r="A1781" s="3">
        <f t="shared" si="137"/>
        <v>1769</v>
      </c>
      <c r="B1781" s="3">
        <f t="shared" ca="1" si="138"/>
        <v>1.1291531451556283</v>
      </c>
      <c r="C1781" s="3">
        <f t="shared" ca="1" si="135"/>
        <v>23656.363936893453</v>
      </c>
      <c r="D1781" s="3">
        <f t="shared" ca="1" si="136"/>
        <v>756.36393689345277</v>
      </c>
      <c r="E1781" s="3">
        <f t="shared" ca="1" si="139"/>
        <v>-497.72981444147428</v>
      </c>
    </row>
    <row r="1782" spans="1:5" x14ac:dyDescent="0.35">
      <c r="A1782" s="3">
        <f t="shared" si="137"/>
        <v>1770</v>
      </c>
      <c r="B1782" s="3">
        <f t="shared" ca="1" si="138"/>
        <v>1.4290125533520157</v>
      </c>
      <c r="C1782" s="3">
        <f t="shared" ca="1" si="135"/>
        <v>23873.346171490437</v>
      </c>
      <c r="D1782" s="3">
        <f t="shared" ca="1" si="136"/>
        <v>973.34617149043697</v>
      </c>
      <c r="E1782" s="3">
        <f t="shared" ca="1" si="139"/>
        <v>-714.71204903845842</v>
      </c>
    </row>
    <row r="1783" spans="1:5" x14ac:dyDescent="0.35">
      <c r="A1783" s="3">
        <f t="shared" si="137"/>
        <v>1771</v>
      </c>
      <c r="B1783" s="3">
        <f t="shared" ca="1" si="138"/>
        <v>-1.2106642848378661</v>
      </c>
      <c r="C1783" s="3">
        <f t="shared" ca="1" si="135"/>
        <v>22029.596638152274</v>
      </c>
      <c r="D1783" s="3">
        <f t="shared" ca="1" si="136"/>
        <v>0</v>
      </c>
      <c r="E1783" s="3">
        <f t="shared" ca="1" si="139"/>
        <v>258.6341224519785</v>
      </c>
    </row>
    <row r="1784" spans="1:5" x14ac:dyDescent="0.35">
      <c r="A1784" s="3">
        <f t="shared" si="137"/>
        <v>1772</v>
      </c>
      <c r="B1784" s="3">
        <f t="shared" ca="1" si="138"/>
        <v>4.6907025066437485E-2</v>
      </c>
      <c r="C1784" s="3">
        <f t="shared" ca="1" si="135"/>
        <v>22889.510649729429</v>
      </c>
      <c r="D1784" s="3">
        <f t="shared" ca="1" si="136"/>
        <v>0</v>
      </c>
      <c r="E1784" s="3">
        <f t="shared" ca="1" si="139"/>
        <v>258.6341224519785</v>
      </c>
    </row>
    <row r="1785" spans="1:5" x14ac:dyDescent="0.35">
      <c r="A1785" s="3">
        <f t="shared" si="137"/>
        <v>1773</v>
      </c>
      <c r="B1785" s="3">
        <f t="shared" ca="1" si="138"/>
        <v>1.1031109170582143</v>
      </c>
      <c r="C1785" s="3">
        <f t="shared" ca="1" si="135"/>
        <v>23637.612770037042</v>
      </c>
      <c r="D1785" s="3">
        <f t="shared" ca="1" si="136"/>
        <v>737.61277003704163</v>
      </c>
      <c r="E1785" s="3">
        <f t="shared" ca="1" si="139"/>
        <v>-478.97864758506313</v>
      </c>
    </row>
    <row r="1786" spans="1:5" x14ac:dyDescent="0.35">
      <c r="A1786" s="3">
        <f t="shared" si="137"/>
        <v>1774</v>
      </c>
      <c r="B1786" s="3">
        <f t="shared" ca="1" si="138"/>
        <v>0.66894882013253065</v>
      </c>
      <c r="C1786" s="3">
        <f t="shared" ca="1" si="135"/>
        <v>23327.183706004966</v>
      </c>
      <c r="D1786" s="3">
        <f t="shared" ca="1" si="136"/>
        <v>427.18370600496564</v>
      </c>
      <c r="E1786" s="3">
        <f t="shared" ca="1" si="139"/>
        <v>-168.54958355298714</v>
      </c>
    </row>
    <row r="1787" spans="1:5" x14ac:dyDescent="0.35">
      <c r="A1787" s="3">
        <f t="shared" si="137"/>
        <v>1775</v>
      </c>
      <c r="B1787" s="3">
        <f t="shared" ca="1" si="138"/>
        <v>-0.67173766083565656</v>
      </c>
      <c r="C1787" s="3">
        <f t="shared" ca="1" si="135"/>
        <v>22394.080875134903</v>
      </c>
      <c r="D1787" s="3">
        <f t="shared" ca="1" si="136"/>
        <v>0</v>
      </c>
      <c r="E1787" s="3">
        <f t="shared" ca="1" si="139"/>
        <v>258.6341224519785</v>
      </c>
    </row>
    <row r="1788" spans="1:5" x14ac:dyDescent="0.35">
      <c r="A1788" s="3">
        <f t="shared" si="137"/>
        <v>1776</v>
      </c>
      <c r="B1788" s="3">
        <f t="shared" ca="1" si="138"/>
        <v>0.87344059620295122</v>
      </c>
      <c r="C1788" s="3">
        <f t="shared" ca="1" si="135"/>
        <v>23472.885631059351</v>
      </c>
      <c r="D1788" s="3">
        <f t="shared" ca="1" si="136"/>
        <v>572.885631059351</v>
      </c>
      <c r="E1788" s="3">
        <f t="shared" ca="1" si="139"/>
        <v>-314.2515086073725</v>
      </c>
    </row>
    <row r="1789" spans="1:5" x14ac:dyDescent="0.35">
      <c r="A1789" s="3">
        <f t="shared" si="137"/>
        <v>1777</v>
      </c>
      <c r="B1789" s="3">
        <f t="shared" ca="1" si="138"/>
        <v>0.58292890296096167</v>
      </c>
      <c r="C1789" s="3">
        <f t="shared" ca="1" si="135"/>
        <v>23266.164431365771</v>
      </c>
      <c r="D1789" s="3">
        <f t="shared" ca="1" si="136"/>
        <v>366.16443136577072</v>
      </c>
      <c r="E1789" s="3">
        <f t="shared" ca="1" si="139"/>
        <v>-107.53030891379223</v>
      </c>
    </row>
    <row r="1790" spans="1:5" x14ac:dyDescent="0.35">
      <c r="A1790" s="3">
        <f t="shared" si="137"/>
        <v>1778</v>
      </c>
      <c r="B1790" s="3">
        <f t="shared" ca="1" si="138"/>
        <v>0.52413882471012385</v>
      </c>
      <c r="C1790" s="3">
        <f t="shared" ca="1" si="135"/>
        <v>23224.552821477886</v>
      </c>
      <c r="D1790" s="3">
        <f t="shared" ca="1" si="136"/>
        <v>324.55282147788603</v>
      </c>
      <c r="E1790" s="3">
        <f t="shared" ca="1" si="139"/>
        <v>-65.918699025907529</v>
      </c>
    </row>
    <row r="1791" spans="1:5" x14ac:dyDescent="0.35">
      <c r="A1791" s="3">
        <f t="shared" si="137"/>
        <v>1779</v>
      </c>
      <c r="B1791" s="3">
        <f t="shared" ca="1" si="138"/>
        <v>1.2200330991494737</v>
      </c>
      <c r="C1791" s="3">
        <f t="shared" ca="1" si="135"/>
        <v>23721.916770239055</v>
      </c>
      <c r="D1791" s="3">
        <f t="shared" ca="1" si="136"/>
        <v>821.91677023905504</v>
      </c>
      <c r="E1791" s="3">
        <f t="shared" ca="1" si="139"/>
        <v>-563.28264778707648</v>
      </c>
    </row>
    <row r="1792" spans="1:5" x14ac:dyDescent="0.35">
      <c r="A1792" s="3">
        <f t="shared" si="137"/>
        <v>1780</v>
      </c>
      <c r="B1792" s="3">
        <f t="shared" ca="1" si="138"/>
        <v>-1.0978258991881091</v>
      </c>
      <c r="C1792" s="3">
        <f t="shared" ca="1" si="135"/>
        <v>22105.416685015753</v>
      </c>
      <c r="D1792" s="3">
        <f t="shared" ca="1" si="136"/>
        <v>0</v>
      </c>
      <c r="E1792" s="3">
        <f t="shared" ca="1" si="139"/>
        <v>258.6341224519785</v>
      </c>
    </row>
    <row r="1793" spans="1:5" x14ac:dyDescent="0.35">
      <c r="A1793" s="3">
        <f t="shared" si="137"/>
        <v>1781</v>
      </c>
      <c r="B1793" s="3">
        <f t="shared" ca="1" si="138"/>
        <v>1.0969105885956825</v>
      </c>
      <c r="C1793" s="3">
        <f t="shared" ca="1" si="135"/>
        <v>23633.150543030621</v>
      </c>
      <c r="D1793" s="3">
        <f t="shared" ca="1" si="136"/>
        <v>733.15054303062061</v>
      </c>
      <c r="E1793" s="3">
        <f t="shared" ca="1" si="139"/>
        <v>-474.51642057864211</v>
      </c>
    </row>
    <row r="1794" spans="1:5" x14ac:dyDescent="0.35">
      <c r="A1794" s="3">
        <f t="shared" si="137"/>
        <v>1782</v>
      </c>
      <c r="B1794" s="3">
        <f t="shared" ca="1" si="138"/>
        <v>1.3111769517885434</v>
      </c>
      <c r="C1794" s="3">
        <f t="shared" ca="1" si="135"/>
        <v>23787.842399215981</v>
      </c>
      <c r="D1794" s="3">
        <f t="shared" ca="1" si="136"/>
        <v>887.84239921598055</v>
      </c>
      <c r="E1794" s="3">
        <f t="shared" ca="1" si="139"/>
        <v>-629.20827676400199</v>
      </c>
    </row>
    <row r="1795" spans="1:5" x14ac:dyDescent="0.35">
      <c r="A1795" s="3">
        <f t="shared" si="137"/>
        <v>1783</v>
      </c>
      <c r="B1795" s="3">
        <f t="shared" ca="1" si="138"/>
        <v>0.8618646930387196</v>
      </c>
      <c r="C1795" s="3">
        <f t="shared" ca="1" si="135"/>
        <v>23464.613466293256</v>
      </c>
      <c r="D1795" s="3">
        <f t="shared" ca="1" si="136"/>
        <v>564.61346629325635</v>
      </c>
      <c r="E1795" s="3">
        <f t="shared" ca="1" si="139"/>
        <v>-305.97934384127785</v>
      </c>
    </row>
    <row r="1796" spans="1:5" x14ac:dyDescent="0.35">
      <c r="A1796" s="3">
        <f t="shared" si="137"/>
        <v>1784</v>
      </c>
      <c r="B1796" s="3">
        <f t="shared" ca="1" si="138"/>
        <v>-0.52841515265694639</v>
      </c>
      <c r="C1796" s="3">
        <f t="shared" ca="1" si="135"/>
        <v>22492.023101350696</v>
      </c>
      <c r="D1796" s="3">
        <f t="shared" ca="1" si="136"/>
        <v>0</v>
      </c>
      <c r="E1796" s="3">
        <f t="shared" ca="1" si="139"/>
        <v>258.6341224519785</v>
      </c>
    </row>
    <row r="1797" spans="1:5" x14ac:dyDescent="0.35">
      <c r="A1797" s="3">
        <f t="shared" si="137"/>
        <v>1785</v>
      </c>
      <c r="B1797" s="3">
        <f t="shared" ca="1" si="138"/>
        <v>-1.5005936583958037</v>
      </c>
      <c r="C1797" s="3">
        <f t="shared" ca="1" si="135"/>
        <v>21835.973380192947</v>
      </c>
      <c r="D1797" s="3">
        <f t="shared" ca="1" si="136"/>
        <v>0</v>
      </c>
      <c r="E1797" s="3">
        <f t="shared" ca="1" si="139"/>
        <v>258.6341224519785</v>
      </c>
    </row>
    <row r="1798" spans="1:5" x14ac:dyDescent="0.35">
      <c r="A1798" s="3">
        <f t="shared" si="137"/>
        <v>1786</v>
      </c>
      <c r="B1798" s="3">
        <f t="shared" ca="1" si="138"/>
        <v>-0.4788903450104246</v>
      </c>
      <c r="C1798" s="3">
        <f t="shared" ca="1" si="135"/>
        <v>22525.966330774147</v>
      </c>
      <c r="D1798" s="3">
        <f t="shared" ca="1" si="136"/>
        <v>0</v>
      </c>
      <c r="E1798" s="3">
        <f t="shared" ca="1" si="139"/>
        <v>258.6341224519785</v>
      </c>
    </row>
    <row r="1799" spans="1:5" x14ac:dyDescent="0.35">
      <c r="A1799" s="3">
        <f t="shared" si="137"/>
        <v>1787</v>
      </c>
      <c r="B1799" s="3">
        <f t="shared" ca="1" si="138"/>
        <v>1.3866939878512194</v>
      </c>
      <c r="C1799" s="3">
        <f t="shared" ca="1" si="135"/>
        <v>23842.603698452469</v>
      </c>
      <c r="D1799" s="3">
        <f t="shared" ca="1" si="136"/>
        <v>942.60369845246896</v>
      </c>
      <c r="E1799" s="3">
        <f t="shared" ca="1" si="139"/>
        <v>-683.96957600049041</v>
      </c>
    </row>
    <row r="1800" spans="1:5" x14ac:dyDescent="0.35">
      <c r="A1800" s="3">
        <f t="shared" si="137"/>
        <v>1788</v>
      </c>
      <c r="B1800" s="3">
        <f t="shared" ca="1" si="138"/>
        <v>-0.69514743230537868</v>
      </c>
      <c r="C1800" s="3">
        <f t="shared" ca="1" si="135"/>
        <v>22378.123921363607</v>
      </c>
      <c r="D1800" s="3">
        <f t="shared" ca="1" si="136"/>
        <v>0</v>
      </c>
      <c r="E1800" s="3">
        <f t="shared" ca="1" si="139"/>
        <v>258.6341224519785</v>
      </c>
    </row>
    <row r="1801" spans="1:5" x14ac:dyDescent="0.35">
      <c r="A1801" s="3">
        <f t="shared" si="137"/>
        <v>1789</v>
      </c>
      <c r="B1801" s="3">
        <f t="shared" ca="1" si="138"/>
        <v>-1.5444749007845171</v>
      </c>
      <c r="C1801" s="3">
        <f t="shared" ca="1" si="135"/>
        <v>21806.816858742259</v>
      </c>
      <c r="D1801" s="3">
        <f t="shared" ca="1" si="136"/>
        <v>0</v>
      </c>
      <c r="E1801" s="3">
        <f t="shared" ca="1" si="139"/>
        <v>258.6341224519785</v>
      </c>
    </row>
    <row r="1802" spans="1:5" x14ac:dyDescent="0.35">
      <c r="A1802" s="3">
        <f t="shared" si="137"/>
        <v>1790</v>
      </c>
      <c r="B1802" s="3">
        <f t="shared" ca="1" si="138"/>
        <v>0.85461753770734883</v>
      </c>
      <c r="C1802" s="3">
        <f t="shared" ca="1" si="135"/>
        <v>23459.436117754391</v>
      </c>
      <c r="D1802" s="3">
        <f t="shared" ca="1" si="136"/>
        <v>559.43611775439058</v>
      </c>
      <c r="E1802" s="3">
        <f t="shared" ca="1" si="139"/>
        <v>-300.80199530241208</v>
      </c>
    </row>
    <row r="1803" spans="1:5" x14ac:dyDescent="0.35">
      <c r="A1803" s="3">
        <f t="shared" si="137"/>
        <v>1791</v>
      </c>
      <c r="B1803" s="3">
        <f t="shared" ca="1" si="138"/>
        <v>4.6548486521870913E-3</v>
      </c>
      <c r="C1803" s="3">
        <f t="shared" ca="1" si="135"/>
        <v>22860.081304545667</v>
      </c>
      <c r="D1803" s="3">
        <f t="shared" ca="1" si="136"/>
        <v>0</v>
      </c>
      <c r="E1803" s="3">
        <f t="shared" ca="1" si="139"/>
        <v>258.6341224519785</v>
      </c>
    </row>
    <row r="1804" spans="1:5" x14ac:dyDescent="0.35">
      <c r="A1804" s="3">
        <f t="shared" si="137"/>
        <v>1792</v>
      </c>
      <c r="B1804" s="3">
        <f t="shared" ca="1" si="138"/>
        <v>-0.90033887210155927</v>
      </c>
      <c r="C1804" s="3">
        <f t="shared" ca="1" si="135"/>
        <v>22238.743667178813</v>
      </c>
      <c r="D1804" s="3">
        <f t="shared" ca="1" si="136"/>
        <v>0</v>
      </c>
      <c r="E1804" s="3">
        <f t="shared" ca="1" si="139"/>
        <v>258.6341224519785</v>
      </c>
    </row>
    <row r="1805" spans="1:5" x14ac:dyDescent="0.35">
      <c r="A1805" s="3">
        <f t="shared" si="137"/>
        <v>1793</v>
      </c>
      <c r="B1805" s="3">
        <f t="shared" ca="1" si="138"/>
        <v>0.6247525530133512</v>
      </c>
      <c r="C1805" s="3">
        <f t="shared" ca="1" si="135"/>
        <v>23295.812583811388</v>
      </c>
      <c r="D1805" s="3">
        <f t="shared" ca="1" si="136"/>
        <v>395.81258381138832</v>
      </c>
      <c r="E1805" s="3">
        <f t="shared" ca="1" si="139"/>
        <v>-137.17846135940982</v>
      </c>
    </row>
    <row r="1806" spans="1:5" x14ac:dyDescent="0.35">
      <c r="A1806" s="3">
        <f t="shared" si="137"/>
        <v>1794</v>
      </c>
      <c r="B1806" s="3">
        <f t="shared" ca="1" si="138"/>
        <v>-2.5054456170279997</v>
      </c>
      <c r="C1806" s="3">
        <f t="shared" ref="C1806:C1869" ca="1" si="140">B$1*EXP(B$9*B$5 + $B$10*B1806)</f>
        <v>21177.97941880034</v>
      </c>
      <c r="D1806" s="3">
        <f t="shared" ref="D1806:D1869" ca="1" si="141">MAX(C1806 - B$2, 0)</f>
        <v>0</v>
      </c>
      <c r="E1806" s="3">
        <f t="shared" ca="1" si="139"/>
        <v>258.6341224519785</v>
      </c>
    </row>
    <row r="1807" spans="1:5" x14ac:dyDescent="0.35">
      <c r="A1807" s="3">
        <f t="shared" ref="A1807:A1870" si="142">A1806+1</f>
        <v>1795</v>
      </c>
      <c r="B1807" s="3">
        <f t="shared" ref="B1807:B1870" ca="1" si="143">_xlfn.NORM.S.INV(RAND())</f>
        <v>-8.8389387666148206E-2</v>
      </c>
      <c r="C1807" s="3">
        <f t="shared" ca="1" si="140"/>
        <v>22795.407779303321</v>
      </c>
      <c r="D1807" s="3">
        <f t="shared" ca="1" si="141"/>
        <v>0</v>
      </c>
      <c r="E1807" s="3">
        <f t="shared" ref="E1807:E1870" ca="1" si="144">$D$5014-D1807</f>
        <v>258.6341224519785</v>
      </c>
    </row>
    <row r="1808" spans="1:5" x14ac:dyDescent="0.35">
      <c r="A1808" s="3">
        <f t="shared" si="142"/>
        <v>1796</v>
      </c>
      <c r="B1808" s="3">
        <f t="shared" ca="1" si="143"/>
        <v>0.52626981539763684</v>
      </c>
      <c r="C1808" s="3">
        <f t="shared" ca="1" si="140"/>
        <v>23226.05983568891</v>
      </c>
      <c r="D1808" s="3">
        <f t="shared" ca="1" si="141"/>
        <v>326.05983568890952</v>
      </c>
      <c r="E1808" s="3">
        <f t="shared" ca="1" si="144"/>
        <v>-67.425713236931017</v>
      </c>
    </row>
    <row r="1809" spans="1:5" x14ac:dyDescent="0.35">
      <c r="A1809" s="3">
        <f t="shared" si="142"/>
        <v>1797</v>
      </c>
      <c r="B1809" s="3">
        <f t="shared" ca="1" si="143"/>
        <v>-1.396409523240745</v>
      </c>
      <c r="C1809" s="3">
        <f t="shared" ca="1" si="140"/>
        <v>21905.353897446923</v>
      </c>
      <c r="D1809" s="3">
        <f t="shared" ca="1" si="141"/>
        <v>0</v>
      </c>
      <c r="E1809" s="3">
        <f t="shared" ca="1" si="144"/>
        <v>258.6341224519785</v>
      </c>
    </row>
    <row r="1810" spans="1:5" x14ac:dyDescent="0.35">
      <c r="A1810" s="3">
        <f t="shared" si="142"/>
        <v>1798</v>
      </c>
      <c r="B1810" s="3">
        <f t="shared" ca="1" si="143"/>
        <v>-0.15423267466817417</v>
      </c>
      <c r="C1810" s="3">
        <f t="shared" ca="1" si="140"/>
        <v>22749.751771339255</v>
      </c>
      <c r="D1810" s="3">
        <f t="shared" ca="1" si="141"/>
        <v>0</v>
      </c>
      <c r="E1810" s="3">
        <f t="shared" ca="1" si="144"/>
        <v>258.6341224519785</v>
      </c>
    </row>
    <row r="1811" spans="1:5" x14ac:dyDescent="0.35">
      <c r="A1811" s="3">
        <f t="shared" si="142"/>
        <v>1799</v>
      </c>
      <c r="B1811" s="3">
        <f t="shared" ca="1" si="143"/>
        <v>0.70982052115478367</v>
      </c>
      <c r="C1811" s="3">
        <f t="shared" ca="1" si="140"/>
        <v>23356.232602334549</v>
      </c>
      <c r="D1811" s="3">
        <f t="shared" ca="1" si="141"/>
        <v>456.23260233454857</v>
      </c>
      <c r="E1811" s="3">
        <f t="shared" ca="1" si="144"/>
        <v>-197.59847988257008</v>
      </c>
    </row>
    <row r="1812" spans="1:5" x14ac:dyDescent="0.35">
      <c r="A1812" s="3">
        <f t="shared" si="142"/>
        <v>1800</v>
      </c>
      <c r="B1812" s="3">
        <f t="shared" ca="1" si="143"/>
        <v>0.18925001555313389</v>
      </c>
      <c r="C1812" s="3">
        <f t="shared" ca="1" si="140"/>
        <v>22988.934011038029</v>
      </c>
      <c r="D1812" s="3">
        <f t="shared" ca="1" si="141"/>
        <v>88.934011038028984</v>
      </c>
      <c r="E1812" s="3">
        <f t="shared" ca="1" si="144"/>
        <v>169.70011141394951</v>
      </c>
    </row>
    <row r="1813" spans="1:5" x14ac:dyDescent="0.35">
      <c r="A1813" s="3">
        <f t="shared" si="142"/>
        <v>1801</v>
      </c>
      <c r="B1813" s="3">
        <f t="shared" ca="1" si="143"/>
        <v>0.77371775203425885</v>
      </c>
      <c r="C1813" s="3">
        <f t="shared" ca="1" si="140"/>
        <v>23401.719019215128</v>
      </c>
      <c r="D1813" s="3">
        <f t="shared" ca="1" si="141"/>
        <v>501.71901921512836</v>
      </c>
      <c r="E1813" s="3">
        <f t="shared" ca="1" si="144"/>
        <v>-243.08489676314986</v>
      </c>
    </row>
    <row r="1814" spans="1:5" x14ac:dyDescent="0.35">
      <c r="A1814" s="3">
        <f t="shared" si="142"/>
        <v>1802</v>
      </c>
      <c r="B1814" s="3">
        <f t="shared" ca="1" si="143"/>
        <v>1.8221962649866492</v>
      </c>
      <c r="C1814" s="3">
        <f t="shared" ca="1" si="140"/>
        <v>24160.877690101897</v>
      </c>
      <c r="D1814" s="3">
        <f t="shared" ca="1" si="141"/>
        <v>1260.8776901018973</v>
      </c>
      <c r="E1814" s="3">
        <f t="shared" ca="1" si="144"/>
        <v>-1002.2435676499188</v>
      </c>
    </row>
    <row r="1815" spans="1:5" x14ac:dyDescent="0.35">
      <c r="A1815" s="3">
        <f t="shared" si="142"/>
        <v>1803</v>
      </c>
      <c r="B1815" s="3">
        <f t="shared" ca="1" si="143"/>
        <v>0.72028793578389572</v>
      </c>
      <c r="C1815" s="3">
        <f t="shared" ca="1" si="140"/>
        <v>23363.677963610582</v>
      </c>
      <c r="D1815" s="3">
        <f t="shared" ca="1" si="141"/>
        <v>463.67796361058208</v>
      </c>
      <c r="E1815" s="3">
        <f t="shared" ca="1" si="144"/>
        <v>-205.04384115860358</v>
      </c>
    </row>
    <row r="1816" spans="1:5" x14ac:dyDescent="0.35">
      <c r="A1816" s="3">
        <f t="shared" si="142"/>
        <v>1804</v>
      </c>
      <c r="B1816" s="3">
        <f t="shared" ca="1" si="143"/>
        <v>0.26456096844394988</v>
      </c>
      <c r="C1816" s="3">
        <f t="shared" ca="1" si="140"/>
        <v>23041.711578299062</v>
      </c>
      <c r="D1816" s="3">
        <f t="shared" ca="1" si="141"/>
        <v>141.71157829906224</v>
      </c>
      <c r="E1816" s="3">
        <f t="shared" ca="1" si="144"/>
        <v>116.92254415291626</v>
      </c>
    </row>
    <row r="1817" spans="1:5" x14ac:dyDescent="0.35">
      <c r="A1817" s="3">
        <f t="shared" si="142"/>
        <v>1805</v>
      </c>
      <c r="B1817" s="3">
        <f t="shared" ca="1" si="143"/>
        <v>0.57911990299333849</v>
      </c>
      <c r="C1817" s="3">
        <f t="shared" ca="1" si="140"/>
        <v>23263.466164361333</v>
      </c>
      <c r="D1817" s="3">
        <f t="shared" ca="1" si="141"/>
        <v>363.46616436133263</v>
      </c>
      <c r="E1817" s="3">
        <f t="shared" ca="1" si="144"/>
        <v>-104.83204190935413</v>
      </c>
    </row>
    <row r="1818" spans="1:5" x14ac:dyDescent="0.35">
      <c r="A1818" s="3">
        <f t="shared" si="142"/>
        <v>1806</v>
      </c>
      <c r="B1818" s="3">
        <f t="shared" ca="1" si="143"/>
        <v>-0.2506998726295937</v>
      </c>
      <c r="C1818" s="3">
        <f t="shared" ca="1" si="140"/>
        <v>22683.026093756023</v>
      </c>
      <c r="D1818" s="3">
        <f t="shared" ca="1" si="141"/>
        <v>0</v>
      </c>
      <c r="E1818" s="3">
        <f t="shared" ca="1" si="144"/>
        <v>258.6341224519785</v>
      </c>
    </row>
    <row r="1819" spans="1:5" x14ac:dyDescent="0.35">
      <c r="A1819" s="3">
        <f t="shared" si="142"/>
        <v>1807</v>
      </c>
      <c r="B1819" s="3">
        <f t="shared" ca="1" si="143"/>
        <v>-0.73259053328418078</v>
      </c>
      <c r="C1819" s="3">
        <f t="shared" ca="1" si="140"/>
        <v>22352.624972326783</v>
      </c>
      <c r="D1819" s="3">
        <f t="shared" ca="1" si="141"/>
        <v>0</v>
      </c>
      <c r="E1819" s="3">
        <f t="shared" ca="1" si="144"/>
        <v>258.6341224519785</v>
      </c>
    </row>
    <row r="1820" spans="1:5" x14ac:dyDescent="0.35">
      <c r="A1820" s="3">
        <f t="shared" si="142"/>
        <v>1808</v>
      </c>
      <c r="B1820" s="3">
        <f t="shared" ca="1" si="143"/>
        <v>-1.1838388505919164</v>
      </c>
      <c r="C1820" s="3">
        <f t="shared" ca="1" si="140"/>
        <v>22047.597986314198</v>
      </c>
      <c r="D1820" s="3">
        <f t="shared" ca="1" si="141"/>
        <v>0</v>
      </c>
      <c r="E1820" s="3">
        <f t="shared" ca="1" si="144"/>
        <v>258.6341224519785</v>
      </c>
    </row>
    <row r="1821" spans="1:5" x14ac:dyDescent="0.35">
      <c r="A1821" s="3">
        <f t="shared" si="142"/>
        <v>1809</v>
      </c>
      <c r="B1821" s="3">
        <f t="shared" ca="1" si="143"/>
        <v>0.37085794373567144</v>
      </c>
      <c r="C1821" s="3">
        <f t="shared" ca="1" si="140"/>
        <v>23116.410271881974</v>
      </c>
      <c r="D1821" s="3">
        <f t="shared" ca="1" si="141"/>
        <v>216.41027188197404</v>
      </c>
      <c r="E1821" s="3">
        <f t="shared" ca="1" si="144"/>
        <v>42.223850570004458</v>
      </c>
    </row>
    <row r="1822" spans="1:5" x14ac:dyDescent="0.35">
      <c r="A1822" s="3">
        <f t="shared" si="142"/>
        <v>1810</v>
      </c>
      <c r="B1822" s="3">
        <f t="shared" ca="1" si="143"/>
        <v>-0.29862869475739551</v>
      </c>
      <c r="C1822" s="3">
        <f t="shared" ca="1" si="140"/>
        <v>22649.946876078448</v>
      </c>
      <c r="D1822" s="3">
        <f t="shared" ca="1" si="141"/>
        <v>0</v>
      </c>
      <c r="E1822" s="3">
        <f t="shared" ca="1" si="144"/>
        <v>258.6341224519785</v>
      </c>
    </row>
    <row r="1823" spans="1:5" x14ac:dyDescent="0.35">
      <c r="A1823" s="3">
        <f t="shared" si="142"/>
        <v>1811</v>
      </c>
      <c r="B1823" s="3">
        <f t="shared" ca="1" si="143"/>
        <v>0.13449357354728517</v>
      </c>
      <c r="C1823" s="3">
        <f t="shared" ca="1" si="140"/>
        <v>22950.636865641602</v>
      </c>
      <c r="D1823" s="3">
        <f t="shared" ca="1" si="141"/>
        <v>50.636865641601617</v>
      </c>
      <c r="E1823" s="3">
        <f t="shared" ca="1" si="144"/>
        <v>207.99725681037688</v>
      </c>
    </row>
    <row r="1824" spans="1:5" x14ac:dyDescent="0.35">
      <c r="A1824" s="3">
        <f t="shared" si="142"/>
        <v>1812</v>
      </c>
      <c r="B1824" s="3">
        <f t="shared" ca="1" si="143"/>
        <v>1.9819487497006558</v>
      </c>
      <c r="C1824" s="3">
        <f t="shared" ca="1" si="140"/>
        <v>24278.690190984031</v>
      </c>
      <c r="D1824" s="3">
        <f t="shared" ca="1" si="141"/>
        <v>1378.6901909840308</v>
      </c>
      <c r="E1824" s="3">
        <f t="shared" ca="1" si="144"/>
        <v>-1120.0560685320522</v>
      </c>
    </row>
    <row r="1825" spans="1:5" x14ac:dyDescent="0.35">
      <c r="A1825" s="3">
        <f t="shared" si="142"/>
        <v>1813</v>
      </c>
      <c r="B1825" s="3">
        <f t="shared" ca="1" si="143"/>
        <v>1.7769849121003813</v>
      </c>
      <c r="C1825" s="3">
        <f t="shared" ca="1" si="140"/>
        <v>24127.639631085356</v>
      </c>
      <c r="D1825" s="3">
        <f t="shared" ca="1" si="141"/>
        <v>1227.6396310853561</v>
      </c>
      <c r="E1825" s="3">
        <f t="shared" ca="1" si="144"/>
        <v>-969.00550863337753</v>
      </c>
    </row>
    <row r="1826" spans="1:5" x14ac:dyDescent="0.35">
      <c r="A1826" s="3">
        <f t="shared" si="142"/>
        <v>1814</v>
      </c>
      <c r="B1826" s="3">
        <f t="shared" ca="1" si="143"/>
        <v>-5.8868452387958188E-2</v>
      </c>
      <c r="C1826" s="3">
        <f t="shared" ca="1" si="140"/>
        <v>22815.907456791312</v>
      </c>
      <c r="D1826" s="3">
        <f t="shared" ca="1" si="141"/>
        <v>0</v>
      </c>
      <c r="E1826" s="3">
        <f t="shared" ca="1" si="144"/>
        <v>258.6341224519785</v>
      </c>
    </row>
    <row r="1827" spans="1:5" x14ac:dyDescent="0.35">
      <c r="A1827" s="3">
        <f t="shared" si="142"/>
        <v>1815</v>
      </c>
      <c r="B1827" s="3">
        <f t="shared" ca="1" si="143"/>
        <v>-4.2096894917030905E-2</v>
      </c>
      <c r="C1827" s="3">
        <f t="shared" ca="1" si="140"/>
        <v>22827.562030255209</v>
      </c>
      <c r="D1827" s="3">
        <f t="shared" ca="1" si="141"/>
        <v>0</v>
      </c>
      <c r="E1827" s="3">
        <f t="shared" ca="1" si="144"/>
        <v>258.6341224519785</v>
      </c>
    </row>
    <row r="1828" spans="1:5" x14ac:dyDescent="0.35">
      <c r="A1828" s="3">
        <f t="shared" si="142"/>
        <v>1816</v>
      </c>
      <c r="B1828" s="3">
        <f t="shared" ca="1" si="143"/>
        <v>-5.905342457267021E-2</v>
      </c>
      <c r="C1828" s="3">
        <f t="shared" ca="1" si="140"/>
        <v>22815.778952599416</v>
      </c>
      <c r="D1828" s="3">
        <f t="shared" ca="1" si="141"/>
        <v>0</v>
      </c>
      <c r="E1828" s="3">
        <f t="shared" ca="1" si="144"/>
        <v>258.6341224519785</v>
      </c>
    </row>
    <row r="1829" spans="1:5" x14ac:dyDescent="0.35">
      <c r="A1829" s="3">
        <f t="shared" si="142"/>
        <v>1817</v>
      </c>
      <c r="B1829" s="3">
        <f t="shared" ca="1" si="143"/>
        <v>0.11206308624277073</v>
      </c>
      <c r="C1829" s="3">
        <f t="shared" ca="1" si="140"/>
        <v>22934.96720846845</v>
      </c>
      <c r="D1829" s="3">
        <f t="shared" ca="1" si="141"/>
        <v>34.967208468449826</v>
      </c>
      <c r="E1829" s="3">
        <f t="shared" ca="1" si="144"/>
        <v>223.66691398352867</v>
      </c>
    </row>
    <row r="1830" spans="1:5" x14ac:dyDescent="0.35">
      <c r="A1830" s="3">
        <f t="shared" si="142"/>
        <v>1818</v>
      </c>
      <c r="B1830" s="3">
        <f t="shared" ca="1" si="143"/>
        <v>0.81852295145353271</v>
      </c>
      <c r="C1830" s="3">
        <f t="shared" ca="1" si="140"/>
        <v>23433.667249277849</v>
      </c>
      <c r="D1830" s="3">
        <f t="shared" ca="1" si="141"/>
        <v>533.6672492778489</v>
      </c>
      <c r="E1830" s="3">
        <f t="shared" ca="1" si="144"/>
        <v>-275.0331268258704</v>
      </c>
    </row>
    <row r="1831" spans="1:5" x14ac:dyDescent="0.35">
      <c r="A1831" s="3">
        <f t="shared" si="142"/>
        <v>1819</v>
      </c>
      <c r="B1831" s="3">
        <f t="shared" ca="1" si="143"/>
        <v>-0.50460092930924438</v>
      </c>
      <c r="C1831" s="3">
        <f t="shared" ca="1" si="140"/>
        <v>22508.338464927849</v>
      </c>
      <c r="D1831" s="3">
        <f t="shared" ca="1" si="141"/>
        <v>0</v>
      </c>
      <c r="E1831" s="3">
        <f t="shared" ca="1" si="144"/>
        <v>258.6341224519785</v>
      </c>
    </row>
    <row r="1832" spans="1:5" x14ac:dyDescent="0.35">
      <c r="A1832" s="3">
        <f t="shared" si="142"/>
        <v>1820</v>
      </c>
      <c r="B1832" s="3">
        <f t="shared" ca="1" si="143"/>
        <v>1.4861399469523247</v>
      </c>
      <c r="C1832" s="3">
        <f t="shared" ca="1" si="140"/>
        <v>23914.909452957174</v>
      </c>
      <c r="D1832" s="3">
        <f t="shared" ca="1" si="141"/>
        <v>1014.9094529571739</v>
      </c>
      <c r="E1832" s="3">
        <f t="shared" ca="1" si="144"/>
        <v>-756.27533050519537</v>
      </c>
    </row>
    <row r="1833" spans="1:5" x14ac:dyDescent="0.35">
      <c r="A1833" s="3">
        <f t="shared" si="142"/>
        <v>1821</v>
      </c>
      <c r="B1833" s="3">
        <f t="shared" ca="1" si="143"/>
        <v>0.33834396708819359</v>
      </c>
      <c r="C1833" s="3">
        <f t="shared" ca="1" si="140"/>
        <v>23093.53586374061</v>
      </c>
      <c r="D1833" s="3">
        <f t="shared" ca="1" si="141"/>
        <v>193.53586374060978</v>
      </c>
      <c r="E1833" s="3">
        <f t="shared" ca="1" si="144"/>
        <v>65.098258711368715</v>
      </c>
    </row>
    <row r="1834" spans="1:5" x14ac:dyDescent="0.35">
      <c r="A1834" s="3">
        <f t="shared" si="142"/>
        <v>1822</v>
      </c>
      <c r="B1834" s="3">
        <f t="shared" ca="1" si="143"/>
        <v>-1.0805459008897356</v>
      </c>
      <c r="C1834" s="3">
        <f t="shared" ca="1" si="140"/>
        <v>22117.050737148777</v>
      </c>
      <c r="D1834" s="3">
        <f t="shared" ca="1" si="141"/>
        <v>0</v>
      </c>
      <c r="E1834" s="3">
        <f t="shared" ca="1" si="144"/>
        <v>258.6341224519785</v>
      </c>
    </row>
    <row r="1835" spans="1:5" x14ac:dyDescent="0.35">
      <c r="A1835" s="3">
        <f t="shared" si="142"/>
        <v>1823</v>
      </c>
      <c r="B1835" s="3">
        <f t="shared" ca="1" si="143"/>
        <v>-0.63693772964129725</v>
      </c>
      <c r="C1835" s="3">
        <f t="shared" ca="1" si="140"/>
        <v>22417.822808843735</v>
      </c>
      <c r="D1835" s="3">
        <f t="shared" ca="1" si="141"/>
        <v>0</v>
      </c>
      <c r="E1835" s="3">
        <f t="shared" ca="1" si="144"/>
        <v>258.6341224519785</v>
      </c>
    </row>
    <row r="1836" spans="1:5" x14ac:dyDescent="0.35">
      <c r="A1836" s="3">
        <f t="shared" si="142"/>
        <v>1824</v>
      </c>
      <c r="B1836" s="3">
        <f t="shared" ca="1" si="143"/>
        <v>-0.79746892391443736</v>
      </c>
      <c r="C1836" s="3">
        <f t="shared" ca="1" si="140"/>
        <v>22308.51121558926</v>
      </c>
      <c r="D1836" s="3">
        <f t="shared" ca="1" si="141"/>
        <v>0</v>
      </c>
      <c r="E1836" s="3">
        <f t="shared" ca="1" si="144"/>
        <v>258.6341224519785</v>
      </c>
    </row>
    <row r="1837" spans="1:5" x14ac:dyDescent="0.35">
      <c r="A1837" s="3">
        <f t="shared" si="142"/>
        <v>1825</v>
      </c>
      <c r="B1837" s="3">
        <f t="shared" ca="1" si="143"/>
        <v>0.4028167616117086</v>
      </c>
      <c r="C1837" s="3">
        <f t="shared" ca="1" si="140"/>
        <v>23138.916191975954</v>
      </c>
      <c r="D1837" s="3">
        <f t="shared" ca="1" si="141"/>
        <v>238.91619197595355</v>
      </c>
      <c r="E1837" s="3">
        <f t="shared" ca="1" si="144"/>
        <v>19.717930476024947</v>
      </c>
    </row>
    <row r="1838" spans="1:5" x14ac:dyDescent="0.35">
      <c r="A1838" s="3">
        <f t="shared" si="142"/>
        <v>1826</v>
      </c>
      <c r="B1838" s="3">
        <f t="shared" ca="1" si="143"/>
        <v>0.9663765915004533</v>
      </c>
      <c r="C1838" s="3">
        <f t="shared" ca="1" si="140"/>
        <v>23539.403666486458</v>
      </c>
      <c r="D1838" s="3">
        <f t="shared" ca="1" si="141"/>
        <v>639.40366648645795</v>
      </c>
      <c r="E1838" s="3">
        <f t="shared" ca="1" si="144"/>
        <v>-380.76954403447945</v>
      </c>
    </row>
    <row r="1839" spans="1:5" x14ac:dyDescent="0.35">
      <c r="A1839" s="3">
        <f t="shared" si="142"/>
        <v>1827</v>
      </c>
      <c r="B1839" s="3">
        <f t="shared" ca="1" si="143"/>
        <v>1.3815700024905473</v>
      </c>
      <c r="C1839" s="3">
        <f t="shared" ca="1" si="140"/>
        <v>23838.884048882974</v>
      </c>
      <c r="D1839" s="3">
        <f t="shared" ca="1" si="141"/>
        <v>938.88404888297373</v>
      </c>
      <c r="E1839" s="3">
        <f t="shared" ca="1" si="144"/>
        <v>-680.24992643099517</v>
      </c>
    </row>
    <row r="1840" spans="1:5" x14ac:dyDescent="0.35">
      <c r="A1840" s="3">
        <f t="shared" si="142"/>
        <v>1828</v>
      </c>
      <c r="B1840" s="3">
        <f t="shared" ca="1" si="143"/>
        <v>-0.11467824974836283</v>
      </c>
      <c r="C1840" s="3">
        <f t="shared" ca="1" si="140"/>
        <v>22777.16799534201</v>
      </c>
      <c r="D1840" s="3">
        <f t="shared" ca="1" si="141"/>
        <v>0</v>
      </c>
      <c r="E1840" s="3">
        <f t="shared" ca="1" si="144"/>
        <v>258.6341224519785</v>
      </c>
    </row>
    <row r="1841" spans="1:5" x14ac:dyDescent="0.35">
      <c r="A1841" s="3">
        <f t="shared" si="142"/>
        <v>1829</v>
      </c>
      <c r="B1841" s="3">
        <f t="shared" ca="1" si="143"/>
        <v>-8.5936565343308929E-2</v>
      </c>
      <c r="C1841" s="3">
        <f t="shared" ca="1" si="140"/>
        <v>22797.110345548004</v>
      </c>
      <c r="D1841" s="3">
        <f t="shared" ca="1" si="141"/>
        <v>0</v>
      </c>
      <c r="E1841" s="3">
        <f t="shared" ca="1" si="144"/>
        <v>258.6341224519785</v>
      </c>
    </row>
    <row r="1842" spans="1:5" x14ac:dyDescent="0.35">
      <c r="A1842" s="3">
        <f t="shared" si="142"/>
        <v>1830</v>
      </c>
      <c r="B1842" s="3">
        <f t="shared" ca="1" si="143"/>
        <v>-1.7147896285293498</v>
      </c>
      <c r="C1842" s="3">
        <f t="shared" ca="1" si="140"/>
        <v>21694.020987629221</v>
      </c>
      <c r="D1842" s="3">
        <f t="shared" ca="1" si="141"/>
        <v>0</v>
      </c>
      <c r="E1842" s="3">
        <f t="shared" ca="1" si="144"/>
        <v>258.6341224519785</v>
      </c>
    </row>
    <row r="1843" spans="1:5" x14ac:dyDescent="0.35">
      <c r="A1843" s="3">
        <f t="shared" si="142"/>
        <v>1831</v>
      </c>
      <c r="B1843" s="3">
        <f t="shared" ca="1" si="143"/>
        <v>-0.89955092356976352</v>
      </c>
      <c r="C1843" s="3">
        <f t="shared" ca="1" si="140"/>
        <v>22239.277232573295</v>
      </c>
      <c r="D1843" s="3">
        <f t="shared" ca="1" si="141"/>
        <v>0</v>
      </c>
      <c r="E1843" s="3">
        <f t="shared" ca="1" si="144"/>
        <v>258.6341224519785</v>
      </c>
    </row>
    <row r="1844" spans="1:5" x14ac:dyDescent="0.35">
      <c r="A1844" s="3">
        <f t="shared" si="142"/>
        <v>1832</v>
      </c>
      <c r="B1844" s="3">
        <f t="shared" ca="1" si="143"/>
        <v>0.79783957831634988</v>
      </c>
      <c r="C1844" s="3">
        <f t="shared" ca="1" si="140"/>
        <v>23418.913607960567</v>
      </c>
      <c r="D1844" s="3">
        <f t="shared" ca="1" si="141"/>
        <v>518.91360796056688</v>
      </c>
      <c r="E1844" s="3">
        <f t="shared" ca="1" si="144"/>
        <v>-260.27948550858838</v>
      </c>
    </row>
    <row r="1845" spans="1:5" x14ac:dyDescent="0.35">
      <c r="A1845" s="3">
        <f t="shared" si="142"/>
        <v>1833</v>
      </c>
      <c r="B1845" s="3">
        <f t="shared" ca="1" si="143"/>
        <v>0.16363734060268859</v>
      </c>
      <c r="C1845" s="3">
        <f t="shared" ca="1" si="140"/>
        <v>22971.012328566827</v>
      </c>
      <c r="D1845" s="3">
        <f t="shared" ca="1" si="141"/>
        <v>71.012328566826909</v>
      </c>
      <c r="E1845" s="3">
        <f t="shared" ca="1" si="144"/>
        <v>187.62179388515159</v>
      </c>
    </row>
    <row r="1846" spans="1:5" x14ac:dyDescent="0.35">
      <c r="A1846" s="3">
        <f t="shared" si="142"/>
        <v>1834</v>
      </c>
      <c r="B1846" s="3">
        <f t="shared" ca="1" si="143"/>
        <v>-0.71045739187019497</v>
      </c>
      <c r="C1846" s="3">
        <f t="shared" ca="1" si="140"/>
        <v>22367.694244844151</v>
      </c>
      <c r="D1846" s="3">
        <f t="shared" ca="1" si="141"/>
        <v>0</v>
      </c>
      <c r="E1846" s="3">
        <f t="shared" ca="1" si="144"/>
        <v>258.6341224519785</v>
      </c>
    </row>
    <row r="1847" spans="1:5" x14ac:dyDescent="0.35">
      <c r="A1847" s="3">
        <f t="shared" si="142"/>
        <v>1835</v>
      </c>
      <c r="B1847" s="3">
        <f t="shared" ca="1" si="143"/>
        <v>-2.1656029851805663</v>
      </c>
      <c r="C1847" s="3">
        <f t="shared" ca="1" si="140"/>
        <v>21398.264802020793</v>
      </c>
      <c r="D1847" s="3">
        <f t="shared" ca="1" si="141"/>
        <v>0</v>
      </c>
      <c r="E1847" s="3">
        <f t="shared" ca="1" si="144"/>
        <v>258.6341224519785</v>
      </c>
    </row>
    <row r="1848" spans="1:5" x14ac:dyDescent="0.35">
      <c r="A1848" s="3">
        <f t="shared" si="142"/>
        <v>1836</v>
      </c>
      <c r="B1848" s="3">
        <f t="shared" ca="1" si="143"/>
        <v>0.55940381543036655</v>
      </c>
      <c r="C1848" s="3">
        <f t="shared" ca="1" si="140"/>
        <v>23249.504437037776</v>
      </c>
      <c r="D1848" s="3">
        <f t="shared" ca="1" si="141"/>
        <v>349.50443703777637</v>
      </c>
      <c r="E1848" s="3">
        <f t="shared" ca="1" si="144"/>
        <v>-90.870314585797871</v>
      </c>
    </row>
    <row r="1849" spans="1:5" x14ac:dyDescent="0.35">
      <c r="A1849" s="3">
        <f t="shared" si="142"/>
        <v>1837</v>
      </c>
      <c r="B1849" s="3">
        <f t="shared" ca="1" si="143"/>
        <v>0.7555351218187113</v>
      </c>
      <c r="C1849" s="3">
        <f t="shared" ca="1" si="140"/>
        <v>23388.766370259851</v>
      </c>
      <c r="D1849" s="3">
        <f t="shared" ca="1" si="141"/>
        <v>488.7663702598511</v>
      </c>
      <c r="E1849" s="3">
        <f t="shared" ca="1" si="144"/>
        <v>-230.1322478078726</v>
      </c>
    </row>
    <row r="1850" spans="1:5" x14ac:dyDescent="0.35">
      <c r="A1850" s="3">
        <f t="shared" si="142"/>
        <v>1838</v>
      </c>
      <c r="B1850" s="3">
        <f t="shared" ca="1" si="143"/>
        <v>0.83197786304062615</v>
      </c>
      <c r="C1850" s="3">
        <f t="shared" ca="1" si="140"/>
        <v>23443.269751545282</v>
      </c>
      <c r="D1850" s="3">
        <f t="shared" ca="1" si="141"/>
        <v>543.26975154528191</v>
      </c>
      <c r="E1850" s="3">
        <f t="shared" ca="1" si="144"/>
        <v>-284.63562909330341</v>
      </c>
    </row>
    <row r="1851" spans="1:5" x14ac:dyDescent="0.35">
      <c r="A1851" s="3">
        <f t="shared" si="142"/>
        <v>1839</v>
      </c>
      <c r="B1851" s="3">
        <f t="shared" ca="1" si="143"/>
        <v>-1.510834732815711</v>
      </c>
      <c r="C1851" s="3">
        <f t="shared" ca="1" si="140"/>
        <v>21829.165299228447</v>
      </c>
      <c r="D1851" s="3">
        <f t="shared" ca="1" si="141"/>
        <v>0</v>
      </c>
      <c r="E1851" s="3">
        <f t="shared" ca="1" si="144"/>
        <v>258.6341224519785</v>
      </c>
    </row>
    <row r="1852" spans="1:5" x14ac:dyDescent="0.35">
      <c r="A1852" s="3">
        <f t="shared" si="142"/>
        <v>1840</v>
      </c>
      <c r="B1852" s="3">
        <f t="shared" ca="1" si="143"/>
        <v>1.324395681572603</v>
      </c>
      <c r="C1852" s="3">
        <f t="shared" ca="1" si="140"/>
        <v>23797.418892907936</v>
      </c>
      <c r="D1852" s="3">
        <f t="shared" ca="1" si="141"/>
        <v>897.41889290793551</v>
      </c>
      <c r="E1852" s="3">
        <f t="shared" ca="1" si="144"/>
        <v>-638.78477045595696</v>
      </c>
    </row>
    <row r="1853" spans="1:5" x14ac:dyDescent="0.35">
      <c r="A1853" s="3">
        <f t="shared" si="142"/>
        <v>1841</v>
      </c>
      <c r="B1853" s="3">
        <f t="shared" ca="1" si="143"/>
        <v>0.242229819590601</v>
      </c>
      <c r="C1853" s="3">
        <f t="shared" ca="1" si="140"/>
        <v>23026.049387727377</v>
      </c>
      <c r="D1853" s="3">
        <f t="shared" ca="1" si="141"/>
        <v>126.0493877273766</v>
      </c>
      <c r="E1853" s="3">
        <f t="shared" ca="1" si="144"/>
        <v>132.5847347246019</v>
      </c>
    </row>
    <row r="1854" spans="1:5" x14ac:dyDescent="0.35">
      <c r="A1854" s="3">
        <f t="shared" si="142"/>
        <v>1842</v>
      </c>
      <c r="B1854" s="3">
        <f t="shared" ca="1" si="143"/>
        <v>-0.1652126308822422</v>
      </c>
      <c r="C1854" s="3">
        <f t="shared" ca="1" si="140"/>
        <v>22742.147125045565</v>
      </c>
      <c r="D1854" s="3">
        <f t="shared" ca="1" si="141"/>
        <v>0</v>
      </c>
      <c r="E1854" s="3">
        <f t="shared" ca="1" si="144"/>
        <v>258.6341224519785</v>
      </c>
    </row>
    <row r="1855" spans="1:5" x14ac:dyDescent="0.35">
      <c r="A1855" s="3">
        <f t="shared" si="142"/>
        <v>1843</v>
      </c>
      <c r="B1855" s="3">
        <f t="shared" ca="1" si="143"/>
        <v>-0.40240181394326152</v>
      </c>
      <c r="C1855" s="3">
        <f t="shared" ca="1" si="140"/>
        <v>22578.490589490077</v>
      </c>
      <c r="D1855" s="3">
        <f t="shared" ca="1" si="141"/>
        <v>0</v>
      </c>
      <c r="E1855" s="3">
        <f t="shared" ca="1" si="144"/>
        <v>258.6341224519785</v>
      </c>
    </row>
    <row r="1856" spans="1:5" x14ac:dyDescent="0.35">
      <c r="A1856" s="3">
        <f t="shared" si="142"/>
        <v>1844</v>
      </c>
      <c r="B1856" s="3">
        <f t="shared" ca="1" si="143"/>
        <v>-0.44825954182157057</v>
      </c>
      <c r="C1856" s="3">
        <f t="shared" ca="1" si="140"/>
        <v>22546.985652874253</v>
      </c>
      <c r="D1856" s="3">
        <f t="shared" ca="1" si="141"/>
        <v>0</v>
      </c>
      <c r="E1856" s="3">
        <f t="shared" ca="1" si="144"/>
        <v>258.6341224519785</v>
      </c>
    </row>
    <row r="1857" spans="1:5" x14ac:dyDescent="0.35">
      <c r="A1857" s="3">
        <f t="shared" si="142"/>
        <v>1845</v>
      </c>
      <c r="B1857" s="3">
        <f t="shared" ca="1" si="143"/>
        <v>-0.83485863987294062</v>
      </c>
      <c r="C1857" s="3">
        <f t="shared" ca="1" si="140"/>
        <v>22283.127809119498</v>
      </c>
      <c r="D1857" s="3">
        <f t="shared" ca="1" si="141"/>
        <v>0</v>
      </c>
      <c r="E1857" s="3">
        <f t="shared" ca="1" si="144"/>
        <v>258.6341224519785</v>
      </c>
    </row>
    <row r="1858" spans="1:5" x14ac:dyDescent="0.35">
      <c r="A1858" s="3">
        <f t="shared" si="142"/>
        <v>1846</v>
      </c>
      <c r="B1858" s="3">
        <f t="shared" ca="1" si="143"/>
        <v>-1.4689103708664362</v>
      </c>
      <c r="C1858" s="3">
        <f t="shared" ca="1" si="140"/>
        <v>21857.049305208206</v>
      </c>
      <c r="D1858" s="3">
        <f t="shared" ca="1" si="141"/>
        <v>0</v>
      </c>
      <c r="E1858" s="3">
        <f t="shared" ca="1" si="144"/>
        <v>258.6341224519785</v>
      </c>
    </row>
    <row r="1859" spans="1:5" x14ac:dyDescent="0.35">
      <c r="A1859" s="3">
        <f t="shared" si="142"/>
        <v>1847</v>
      </c>
      <c r="B1859" s="3">
        <f t="shared" ca="1" si="143"/>
        <v>0.38451542130307809</v>
      </c>
      <c r="C1859" s="3">
        <f t="shared" ca="1" si="140"/>
        <v>23126.025410292543</v>
      </c>
      <c r="D1859" s="3">
        <f t="shared" ca="1" si="141"/>
        <v>226.0254102925428</v>
      </c>
      <c r="E1859" s="3">
        <f t="shared" ca="1" si="144"/>
        <v>32.608712159435697</v>
      </c>
    </row>
    <row r="1860" spans="1:5" x14ac:dyDescent="0.35">
      <c r="A1860" s="3">
        <f t="shared" si="142"/>
        <v>1848</v>
      </c>
      <c r="B1860" s="3">
        <f t="shared" ca="1" si="143"/>
        <v>-0.14625459364717217</v>
      </c>
      <c r="C1860" s="3">
        <f t="shared" ca="1" si="140"/>
        <v>22755.278933437952</v>
      </c>
      <c r="D1860" s="3">
        <f t="shared" ca="1" si="141"/>
        <v>0</v>
      </c>
      <c r="E1860" s="3">
        <f t="shared" ca="1" si="144"/>
        <v>258.6341224519785</v>
      </c>
    </row>
    <row r="1861" spans="1:5" x14ac:dyDescent="0.35">
      <c r="A1861" s="3">
        <f t="shared" si="142"/>
        <v>1849</v>
      </c>
      <c r="B1861" s="3">
        <f t="shared" ca="1" si="143"/>
        <v>0.7608523277244974</v>
      </c>
      <c r="C1861" s="3">
        <f t="shared" ca="1" si="140"/>
        <v>23392.553413787929</v>
      </c>
      <c r="D1861" s="3">
        <f t="shared" ca="1" si="141"/>
        <v>492.55341378792946</v>
      </c>
      <c r="E1861" s="3">
        <f t="shared" ca="1" si="144"/>
        <v>-233.91929133595096</v>
      </c>
    </row>
    <row r="1862" spans="1:5" x14ac:dyDescent="0.35">
      <c r="A1862" s="3">
        <f t="shared" si="142"/>
        <v>1850</v>
      </c>
      <c r="B1862" s="3">
        <f t="shared" ca="1" si="143"/>
        <v>-0.83850903156863132</v>
      </c>
      <c r="C1862" s="3">
        <f t="shared" ca="1" si="140"/>
        <v>22280.651152322633</v>
      </c>
      <c r="D1862" s="3">
        <f t="shared" ca="1" si="141"/>
        <v>0</v>
      </c>
      <c r="E1862" s="3">
        <f t="shared" ca="1" si="144"/>
        <v>258.6341224519785</v>
      </c>
    </row>
    <row r="1863" spans="1:5" x14ac:dyDescent="0.35">
      <c r="A1863" s="3">
        <f t="shared" si="142"/>
        <v>1851</v>
      </c>
      <c r="B1863" s="3">
        <f t="shared" ca="1" si="143"/>
        <v>0.80458005616858563</v>
      </c>
      <c r="C1863" s="3">
        <f t="shared" ca="1" si="140"/>
        <v>23423.72063255469</v>
      </c>
      <c r="D1863" s="3">
        <f t="shared" ca="1" si="141"/>
        <v>523.72063255469038</v>
      </c>
      <c r="E1863" s="3">
        <f t="shared" ca="1" si="144"/>
        <v>-265.08651010271188</v>
      </c>
    </row>
    <row r="1864" spans="1:5" x14ac:dyDescent="0.35">
      <c r="A1864" s="3">
        <f t="shared" si="142"/>
        <v>1852</v>
      </c>
      <c r="B1864" s="3">
        <f t="shared" ca="1" si="143"/>
        <v>0.91413086467256233</v>
      </c>
      <c r="C1864" s="3">
        <f t="shared" ca="1" si="140"/>
        <v>23501.986131155336</v>
      </c>
      <c r="D1864" s="3">
        <f t="shared" ca="1" si="141"/>
        <v>601.9861311553359</v>
      </c>
      <c r="E1864" s="3">
        <f t="shared" ca="1" si="144"/>
        <v>-343.3520087033574</v>
      </c>
    </row>
    <row r="1865" spans="1:5" x14ac:dyDescent="0.35">
      <c r="A1865" s="3">
        <f t="shared" si="142"/>
        <v>1853</v>
      </c>
      <c r="B1865" s="3">
        <f t="shared" ca="1" si="143"/>
        <v>0.74894622099786945</v>
      </c>
      <c r="C1865" s="3">
        <f t="shared" ca="1" si="140"/>
        <v>23384.074445202044</v>
      </c>
      <c r="D1865" s="3">
        <f t="shared" ca="1" si="141"/>
        <v>484.07444520204444</v>
      </c>
      <c r="E1865" s="3">
        <f t="shared" ca="1" si="144"/>
        <v>-225.44032275006595</v>
      </c>
    </row>
    <row r="1866" spans="1:5" x14ac:dyDescent="0.35">
      <c r="A1866" s="3">
        <f t="shared" si="142"/>
        <v>1854</v>
      </c>
      <c r="B1866" s="3">
        <f t="shared" ca="1" si="143"/>
        <v>1.4186938159249263</v>
      </c>
      <c r="C1866" s="3">
        <f t="shared" ca="1" si="140"/>
        <v>23865.846435470648</v>
      </c>
      <c r="D1866" s="3">
        <f t="shared" ca="1" si="141"/>
        <v>965.84643547064843</v>
      </c>
      <c r="E1866" s="3">
        <f t="shared" ca="1" si="144"/>
        <v>-707.21231301866987</v>
      </c>
    </row>
    <row r="1867" spans="1:5" x14ac:dyDescent="0.35">
      <c r="A1867" s="3">
        <f t="shared" si="142"/>
        <v>1855</v>
      </c>
      <c r="B1867" s="3">
        <f t="shared" ca="1" si="143"/>
        <v>0.41616997617012141</v>
      </c>
      <c r="C1867" s="3">
        <f t="shared" ca="1" si="140"/>
        <v>23148.326232184892</v>
      </c>
      <c r="D1867" s="3">
        <f t="shared" ca="1" si="141"/>
        <v>248.32623218489243</v>
      </c>
      <c r="E1867" s="3">
        <f t="shared" ca="1" si="144"/>
        <v>10.307890267086066</v>
      </c>
    </row>
    <row r="1868" spans="1:5" x14ac:dyDescent="0.35">
      <c r="A1868" s="3">
        <f t="shared" si="142"/>
        <v>1856</v>
      </c>
      <c r="B1868" s="3">
        <f t="shared" ca="1" si="143"/>
        <v>-0.17025974604975011</v>
      </c>
      <c r="C1868" s="3">
        <f t="shared" ca="1" si="140"/>
        <v>22738.65237874366</v>
      </c>
      <c r="D1868" s="3">
        <f t="shared" ca="1" si="141"/>
        <v>0</v>
      </c>
      <c r="E1868" s="3">
        <f t="shared" ca="1" si="144"/>
        <v>258.6341224519785</v>
      </c>
    </row>
    <row r="1869" spans="1:5" x14ac:dyDescent="0.35">
      <c r="A1869" s="3">
        <f t="shared" si="142"/>
        <v>1857</v>
      </c>
      <c r="B1869" s="3">
        <f t="shared" ca="1" si="143"/>
        <v>0.45075972020729305</v>
      </c>
      <c r="C1869" s="3">
        <f t="shared" ca="1" si="140"/>
        <v>23172.719501633019</v>
      </c>
      <c r="D1869" s="3">
        <f t="shared" ca="1" si="141"/>
        <v>272.71950163301881</v>
      </c>
      <c r="E1869" s="3">
        <f t="shared" ca="1" si="144"/>
        <v>-14.08537918104031</v>
      </c>
    </row>
    <row r="1870" spans="1:5" x14ac:dyDescent="0.35">
      <c r="A1870" s="3">
        <f t="shared" si="142"/>
        <v>1858</v>
      </c>
      <c r="B1870" s="3">
        <f t="shared" ca="1" si="143"/>
        <v>-0.13399713394840215</v>
      </c>
      <c r="C1870" s="3">
        <f t="shared" ref="C1870:C1933" ca="1" si="145">B$1*EXP(B$9*B$5 + $B$10*B1870)</f>
        <v>22763.773437546155</v>
      </c>
      <c r="D1870" s="3">
        <f t="shared" ref="D1870:D1933" ca="1" si="146">MAX(C1870 - B$2, 0)</f>
        <v>0</v>
      </c>
      <c r="E1870" s="3">
        <f t="shared" ca="1" si="144"/>
        <v>258.6341224519785</v>
      </c>
    </row>
    <row r="1871" spans="1:5" x14ac:dyDescent="0.35">
      <c r="A1871" s="3">
        <f t="shared" ref="A1871:A1934" si="147">A1870+1</f>
        <v>1859</v>
      </c>
      <c r="B1871" s="3">
        <f t="shared" ref="B1871:B1934" ca="1" si="148">_xlfn.NORM.S.INV(RAND())</f>
        <v>-0.17698364800716782</v>
      </c>
      <c r="C1871" s="3">
        <f t="shared" ca="1" si="145"/>
        <v>22733.997418431212</v>
      </c>
      <c r="D1871" s="3">
        <f t="shared" ca="1" si="146"/>
        <v>0</v>
      </c>
      <c r="E1871" s="3">
        <f t="shared" ref="E1871:E1934" ca="1" si="149">$D$5014-D1871</f>
        <v>258.6341224519785</v>
      </c>
    </row>
    <row r="1872" spans="1:5" x14ac:dyDescent="0.35">
      <c r="A1872" s="3">
        <f t="shared" si="147"/>
        <v>1860</v>
      </c>
      <c r="B1872" s="3">
        <f t="shared" ca="1" si="148"/>
        <v>-1.3007932501843082</v>
      </c>
      <c r="C1872" s="3">
        <f t="shared" ca="1" si="145"/>
        <v>21969.222702806295</v>
      </c>
      <c r="D1872" s="3">
        <f t="shared" ca="1" si="146"/>
        <v>0</v>
      </c>
      <c r="E1872" s="3">
        <f t="shared" ca="1" si="149"/>
        <v>258.6341224519785</v>
      </c>
    </row>
    <row r="1873" spans="1:5" x14ac:dyDescent="0.35">
      <c r="A1873" s="3">
        <f t="shared" si="147"/>
        <v>1861</v>
      </c>
      <c r="B1873" s="3">
        <f t="shared" ca="1" si="148"/>
        <v>-0.21426765428526626</v>
      </c>
      <c r="C1873" s="3">
        <f t="shared" ca="1" si="145"/>
        <v>22708.202971060604</v>
      </c>
      <c r="D1873" s="3">
        <f t="shared" ca="1" si="146"/>
        <v>0</v>
      </c>
      <c r="E1873" s="3">
        <f t="shared" ca="1" si="149"/>
        <v>258.6341224519785</v>
      </c>
    </row>
    <row r="1874" spans="1:5" x14ac:dyDescent="0.35">
      <c r="A1874" s="3">
        <f t="shared" si="147"/>
        <v>1862</v>
      </c>
      <c r="B1874" s="3">
        <f t="shared" ca="1" si="148"/>
        <v>1.3460941554500476</v>
      </c>
      <c r="C1874" s="3">
        <f t="shared" ca="1" si="145"/>
        <v>23813.147014825627</v>
      </c>
      <c r="D1874" s="3">
        <f t="shared" ca="1" si="146"/>
        <v>913.14701482562668</v>
      </c>
      <c r="E1874" s="3">
        <f t="shared" ca="1" si="149"/>
        <v>-654.51289237364813</v>
      </c>
    </row>
    <row r="1875" spans="1:5" x14ac:dyDescent="0.35">
      <c r="A1875" s="3">
        <f t="shared" si="147"/>
        <v>1863</v>
      </c>
      <c r="B1875" s="3">
        <f t="shared" ca="1" si="148"/>
        <v>-0.29468679732883979</v>
      </c>
      <c r="C1875" s="3">
        <f t="shared" ca="1" si="145"/>
        <v>22652.665648877235</v>
      </c>
      <c r="D1875" s="3">
        <f t="shared" ca="1" si="146"/>
        <v>0</v>
      </c>
      <c r="E1875" s="3">
        <f t="shared" ca="1" si="149"/>
        <v>258.6341224519785</v>
      </c>
    </row>
    <row r="1876" spans="1:5" x14ac:dyDescent="0.35">
      <c r="A1876" s="3">
        <f t="shared" si="147"/>
        <v>1864</v>
      </c>
      <c r="B1876" s="3">
        <f t="shared" ca="1" si="148"/>
        <v>-0.11244226457179152</v>
      </c>
      <c r="C1876" s="3">
        <f t="shared" ca="1" si="145"/>
        <v>22778.718802420219</v>
      </c>
      <c r="D1876" s="3">
        <f t="shared" ca="1" si="146"/>
        <v>0</v>
      </c>
      <c r="E1876" s="3">
        <f t="shared" ca="1" si="149"/>
        <v>258.6341224519785</v>
      </c>
    </row>
    <row r="1877" spans="1:5" x14ac:dyDescent="0.35">
      <c r="A1877" s="3">
        <f t="shared" si="147"/>
        <v>1865</v>
      </c>
      <c r="B1877" s="3">
        <f t="shared" ca="1" si="148"/>
        <v>-1.5303556617142462</v>
      </c>
      <c r="C1877" s="3">
        <f t="shared" ca="1" si="145"/>
        <v>21816.19401757286</v>
      </c>
      <c r="D1877" s="3">
        <f t="shared" ca="1" si="146"/>
        <v>0</v>
      </c>
      <c r="E1877" s="3">
        <f t="shared" ca="1" si="149"/>
        <v>258.6341224519785</v>
      </c>
    </row>
    <row r="1878" spans="1:5" x14ac:dyDescent="0.35">
      <c r="A1878" s="3">
        <f t="shared" si="147"/>
        <v>1866</v>
      </c>
      <c r="B1878" s="3">
        <f t="shared" ca="1" si="148"/>
        <v>-0.34709231207336588</v>
      </c>
      <c r="C1878" s="3">
        <f t="shared" ca="1" si="145"/>
        <v>22616.547607152192</v>
      </c>
      <c r="D1878" s="3">
        <f t="shared" ca="1" si="146"/>
        <v>0</v>
      </c>
      <c r="E1878" s="3">
        <f t="shared" ca="1" si="149"/>
        <v>258.6341224519785</v>
      </c>
    </row>
    <row r="1879" spans="1:5" x14ac:dyDescent="0.35">
      <c r="A1879" s="3">
        <f t="shared" si="147"/>
        <v>1867</v>
      </c>
      <c r="B1879" s="3">
        <f t="shared" ca="1" si="148"/>
        <v>-1.0895500524715427</v>
      </c>
      <c r="C1879" s="3">
        <f t="shared" ca="1" si="145"/>
        <v>22110.987775466649</v>
      </c>
      <c r="D1879" s="3">
        <f t="shared" ca="1" si="146"/>
        <v>0</v>
      </c>
      <c r="E1879" s="3">
        <f t="shared" ca="1" si="149"/>
        <v>258.6341224519785</v>
      </c>
    </row>
    <row r="1880" spans="1:5" x14ac:dyDescent="0.35">
      <c r="A1880" s="3">
        <f t="shared" si="147"/>
        <v>1868</v>
      </c>
      <c r="B1880" s="3">
        <f t="shared" ca="1" si="148"/>
        <v>1.2734420195582117</v>
      </c>
      <c r="C1880" s="3">
        <f t="shared" ca="1" si="145"/>
        <v>23760.525997237826</v>
      </c>
      <c r="D1880" s="3">
        <f t="shared" ca="1" si="146"/>
        <v>860.52599723782623</v>
      </c>
      <c r="E1880" s="3">
        <f t="shared" ca="1" si="149"/>
        <v>-601.89187478584768</v>
      </c>
    </row>
    <row r="1881" spans="1:5" x14ac:dyDescent="0.35">
      <c r="A1881" s="3">
        <f t="shared" si="147"/>
        <v>1869</v>
      </c>
      <c r="B1881" s="3">
        <f t="shared" ca="1" si="148"/>
        <v>-0.50370977335804101</v>
      </c>
      <c r="C1881" s="3">
        <f t="shared" ca="1" si="145"/>
        <v>22508.949234490818</v>
      </c>
      <c r="D1881" s="3">
        <f t="shared" ca="1" si="146"/>
        <v>0</v>
      </c>
      <c r="E1881" s="3">
        <f t="shared" ca="1" si="149"/>
        <v>258.6341224519785</v>
      </c>
    </row>
    <row r="1882" spans="1:5" x14ac:dyDescent="0.35">
      <c r="A1882" s="3">
        <f t="shared" si="147"/>
        <v>1870</v>
      </c>
      <c r="B1882" s="3">
        <f t="shared" ca="1" si="148"/>
        <v>-0.83509961666678534</v>
      </c>
      <c r="C1882" s="3">
        <f t="shared" ca="1" si="145"/>
        <v>22282.964306722093</v>
      </c>
      <c r="D1882" s="3">
        <f t="shared" ca="1" si="146"/>
        <v>0</v>
      </c>
      <c r="E1882" s="3">
        <f t="shared" ca="1" si="149"/>
        <v>258.6341224519785</v>
      </c>
    </row>
    <row r="1883" spans="1:5" x14ac:dyDescent="0.35">
      <c r="A1883" s="3">
        <f t="shared" si="147"/>
        <v>1871</v>
      </c>
      <c r="B1883" s="3">
        <f t="shared" ca="1" si="148"/>
        <v>-1.2446443990139733</v>
      </c>
      <c r="C1883" s="3">
        <f t="shared" ca="1" si="145"/>
        <v>22006.815203542519</v>
      </c>
      <c r="D1883" s="3">
        <f t="shared" ca="1" si="146"/>
        <v>0</v>
      </c>
      <c r="E1883" s="3">
        <f t="shared" ca="1" si="149"/>
        <v>258.6341224519785</v>
      </c>
    </row>
    <row r="1884" spans="1:5" x14ac:dyDescent="0.35">
      <c r="A1884" s="3">
        <f t="shared" si="147"/>
        <v>1872</v>
      </c>
      <c r="B1884" s="3">
        <f t="shared" ca="1" si="148"/>
        <v>0.75883699138649374</v>
      </c>
      <c r="C1884" s="3">
        <f t="shared" ca="1" si="145"/>
        <v>23391.117970015697</v>
      </c>
      <c r="D1884" s="3">
        <f t="shared" ca="1" si="146"/>
        <v>491.11797001569721</v>
      </c>
      <c r="E1884" s="3">
        <f t="shared" ca="1" si="149"/>
        <v>-232.48384756371871</v>
      </c>
    </row>
    <row r="1885" spans="1:5" x14ac:dyDescent="0.35">
      <c r="A1885" s="3">
        <f t="shared" si="147"/>
        <v>1873</v>
      </c>
      <c r="B1885" s="3">
        <f t="shared" ca="1" si="148"/>
        <v>-0.61749907213328359</v>
      </c>
      <c r="C1885" s="3">
        <f t="shared" ca="1" si="145"/>
        <v>22431.095609715037</v>
      </c>
      <c r="D1885" s="3">
        <f t="shared" ca="1" si="146"/>
        <v>0</v>
      </c>
      <c r="E1885" s="3">
        <f t="shared" ca="1" si="149"/>
        <v>258.6341224519785</v>
      </c>
    </row>
    <row r="1886" spans="1:5" x14ac:dyDescent="0.35">
      <c r="A1886" s="3">
        <f t="shared" si="147"/>
        <v>1874</v>
      </c>
      <c r="B1886" s="3">
        <f t="shared" ca="1" si="148"/>
        <v>-1.1346510613288707</v>
      </c>
      <c r="C1886" s="3">
        <f t="shared" ca="1" si="145"/>
        <v>22080.643932968786</v>
      </c>
      <c r="D1886" s="3">
        <f t="shared" ca="1" si="146"/>
        <v>0</v>
      </c>
      <c r="E1886" s="3">
        <f t="shared" ca="1" si="149"/>
        <v>258.6341224519785</v>
      </c>
    </row>
    <row r="1887" spans="1:5" x14ac:dyDescent="0.35">
      <c r="A1887" s="3">
        <f t="shared" si="147"/>
        <v>1875</v>
      </c>
      <c r="B1887" s="3">
        <f t="shared" ca="1" si="148"/>
        <v>-0.4743770482116848</v>
      </c>
      <c r="C1887" s="3">
        <f t="shared" ca="1" si="145"/>
        <v>22529.06219219257</v>
      </c>
      <c r="D1887" s="3">
        <f t="shared" ca="1" si="146"/>
        <v>0</v>
      </c>
      <c r="E1887" s="3">
        <f t="shared" ca="1" si="149"/>
        <v>258.6341224519785</v>
      </c>
    </row>
    <row r="1888" spans="1:5" x14ac:dyDescent="0.35">
      <c r="A1888" s="3">
        <f t="shared" si="147"/>
        <v>1876</v>
      </c>
      <c r="B1888" s="3">
        <f t="shared" ca="1" si="148"/>
        <v>-1.2135925024170993</v>
      </c>
      <c r="C1888" s="3">
        <f t="shared" ca="1" si="145"/>
        <v>22027.632532375399</v>
      </c>
      <c r="D1888" s="3">
        <f t="shared" ca="1" si="146"/>
        <v>0</v>
      </c>
      <c r="E1888" s="3">
        <f t="shared" ca="1" si="149"/>
        <v>258.6341224519785</v>
      </c>
    </row>
    <row r="1889" spans="1:5" x14ac:dyDescent="0.35">
      <c r="A1889" s="3">
        <f t="shared" si="147"/>
        <v>1877</v>
      </c>
      <c r="B1889" s="3">
        <f t="shared" ca="1" si="148"/>
        <v>-0.28883985874252799</v>
      </c>
      <c r="C1889" s="3">
        <f t="shared" ca="1" si="145"/>
        <v>22656.698951905819</v>
      </c>
      <c r="D1889" s="3">
        <f t="shared" ca="1" si="146"/>
        <v>0</v>
      </c>
      <c r="E1889" s="3">
        <f t="shared" ca="1" si="149"/>
        <v>258.6341224519785</v>
      </c>
    </row>
    <row r="1890" spans="1:5" x14ac:dyDescent="0.35">
      <c r="A1890" s="3">
        <f t="shared" si="147"/>
        <v>1878</v>
      </c>
      <c r="B1890" s="3">
        <f t="shared" ca="1" si="148"/>
        <v>-0.6951832612728317</v>
      </c>
      <c r="C1890" s="3">
        <f t="shared" ca="1" si="145"/>
        <v>22378.099507749521</v>
      </c>
      <c r="D1890" s="3">
        <f t="shared" ca="1" si="146"/>
        <v>0</v>
      </c>
      <c r="E1890" s="3">
        <f t="shared" ca="1" si="149"/>
        <v>258.6341224519785</v>
      </c>
    </row>
    <row r="1891" spans="1:5" x14ac:dyDescent="0.35">
      <c r="A1891" s="3">
        <f t="shared" si="147"/>
        <v>1879</v>
      </c>
      <c r="B1891" s="3">
        <f t="shared" ca="1" si="148"/>
        <v>-0.3395998785094988</v>
      </c>
      <c r="C1891" s="3">
        <f t="shared" ca="1" si="145"/>
        <v>22621.707885132648</v>
      </c>
      <c r="D1891" s="3">
        <f t="shared" ca="1" si="146"/>
        <v>0</v>
      </c>
      <c r="E1891" s="3">
        <f t="shared" ca="1" si="149"/>
        <v>258.6341224519785</v>
      </c>
    </row>
    <row r="1892" spans="1:5" x14ac:dyDescent="0.35">
      <c r="A1892" s="3">
        <f t="shared" si="147"/>
        <v>1880</v>
      </c>
      <c r="B1892" s="3">
        <f t="shared" ca="1" si="148"/>
        <v>0.10441123877632288</v>
      </c>
      <c r="C1892" s="3">
        <f t="shared" ca="1" si="145"/>
        <v>22929.62417148472</v>
      </c>
      <c r="D1892" s="3">
        <f t="shared" ca="1" si="146"/>
        <v>29.624171484720137</v>
      </c>
      <c r="E1892" s="3">
        <f t="shared" ca="1" si="149"/>
        <v>229.00995096725836</v>
      </c>
    </row>
    <row r="1893" spans="1:5" x14ac:dyDescent="0.35">
      <c r="A1893" s="3">
        <f t="shared" si="147"/>
        <v>1881</v>
      </c>
      <c r="B1893" s="3">
        <f t="shared" ca="1" si="148"/>
        <v>0.88456199527173418</v>
      </c>
      <c r="C1893" s="3">
        <f t="shared" ca="1" si="145"/>
        <v>23480.83575297772</v>
      </c>
      <c r="D1893" s="3">
        <f t="shared" ca="1" si="146"/>
        <v>580.8357529777204</v>
      </c>
      <c r="E1893" s="3">
        <f t="shared" ca="1" si="149"/>
        <v>-322.2016305257419</v>
      </c>
    </row>
    <row r="1894" spans="1:5" x14ac:dyDescent="0.35">
      <c r="A1894" s="3">
        <f t="shared" si="147"/>
        <v>1882</v>
      </c>
      <c r="B1894" s="3">
        <f t="shared" ca="1" si="148"/>
        <v>-0.69807036030115643</v>
      </c>
      <c r="C1894" s="3">
        <f t="shared" ca="1" si="145"/>
        <v>22376.132345700607</v>
      </c>
      <c r="D1894" s="3">
        <f t="shared" ca="1" si="146"/>
        <v>0</v>
      </c>
      <c r="E1894" s="3">
        <f t="shared" ca="1" si="149"/>
        <v>258.6341224519785</v>
      </c>
    </row>
    <row r="1895" spans="1:5" x14ac:dyDescent="0.35">
      <c r="A1895" s="3">
        <f t="shared" si="147"/>
        <v>1883</v>
      </c>
      <c r="B1895" s="3">
        <f t="shared" ca="1" si="148"/>
        <v>0.5460431830586826</v>
      </c>
      <c r="C1895" s="3">
        <f t="shared" ca="1" si="145"/>
        <v>23240.048017685302</v>
      </c>
      <c r="D1895" s="3">
        <f t="shared" ca="1" si="146"/>
        <v>340.0480176853016</v>
      </c>
      <c r="E1895" s="3">
        <f t="shared" ca="1" si="149"/>
        <v>-81.413895233323103</v>
      </c>
    </row>
    <row r="1896" spans="1:5" x14ac:dyDescent="0.35">
      <c r="A1896" s="3">
        <f t="shared" si="147"/>
        <v>1884</v>
      </c>
      <c r="B1896" s="3">
        <f t="shared" ca="1" si="148"/>
        <v>-0.34875311649677998</v>
      </c>
      <c r="C1896" s="3">
        <f t="shared" ca="1" si="145"/>
        <v>22615.40391756242</v>
      </c>
      <c r="D1896" s="3">
        <f t="shared" ca="1" si="146"/>
        <v>0</v>
      </c>
      <c r="E1896" s="3">
        <f t="shared" ca="1" si="149"/>
        <v>258.6341224519785</v>
      </c>
    </row>
    <row r="1897" spans="1:5" x14ac:dyDescent="0.35">
      <c r="A1897" s="3">
        <f t="shared" si="147"/>
        <v>1885</v>
      </c>
      <c r="B1897" s="3">
        <f t="shared" ca="1" si="148"/>
        <v>1.5167916005727597</v>
      </c>
      <c r="C1897" s="3">
        <f t="shared" ca="1" si="145"/>
        <v>23937.240016220028</v>
      </c>
      <c r="D1897" s="3">
        <f t="shared" ca="1" si="146"/>
        <v>1037.2400162200283</v>
      </c>
      <c r="E1897" s="3">
        <f t="shared" ca="1" si="149"/>
        <v>-778.60589376804978</v>
      </c>
    </row>
    <row r="1898" spans="1:5" x14ac:dyDescent="0.35">
      <c r="A1898" s="3">
        <f t="shared" si="147"/>
        <v>1886</v>
      </c>
      <c r="B1898" s="3">
        <f t="shared" ca="1" si="148"/>
        <v>0.72279535194491473</v>
      </c>
      <c r="C1898" s="3">
        <f t="shared" ca="1" si="145"/>
        <v>23365.461814529084</v>
      </c>
      <c r="D1898" s="3">
        <f t="shared" ca="1" si="146"/>
        <v>465.46181452908422</v>
      </c>
      <c r="E1898" s="3">
        <f t="shared" ca="1" si="149"/>
        <v>-206.82769207710572</v>
      </c>
    </row>
    <row r="1899" spans="1:5" x14ac:dyDescent="0.35">
      <c r="A1899" s="3">
        <f t="shared" si="147"/>
        <v>1887</v>
      </c>
      <c r="B1899" s="3">
        <f t="shared" ca="1" si="148"/>
        <v>-0.91511714532088673</v>
      </c>
      <c r="C1899" s="3">
        <f t="shared" ca="1" si="145"/>
        <v>22228.738817302812</v>
      </c>
      <c r="D1899" s="3">
        <f t="shared" ca="1" si="146"/>
        <v>0</v>
      </c>
      <c r="E1899" s="3">
        <f t="shared" ca="1" si="149"/>
        <v>258.6341224519785</v>
      </c>
    </row>
    <row r="1900" spans="1:5" x14ac:dyDescent="0.35">
      <c r="A1900" s="3">
        <f t="shared" si="147"/>
        <v>1888</v>
      </c>
      <c r="B1900" s="3">
        <f t="shared" ca="1" si="148"/>
        <v>-0.29353923246827596</v>
      </c>
      <c r="C1900" s="3">
        <f t="shared" ca="1" si="145"/>
        <v>22653.457199124776</v>
      </c>
      <c r="D1900" s="3">
        <f t="shared" ca="1" si="146"/>
        <v>0</v>
      </c>
      <c r="E1900" s="3">
        <f t="shared" ca="1" si="149"/>
        <v>258.6341224519785</v>
      </c>
    </row>
    <row r="1901" spans="1:5" x14ac:dyDescent="0.35">
      <c r="A1901" s="3">
        <f t="shared" si="147"/>
        <v>1889</v>
      </c>
      <c r="B1901" s="3">
        <f t="shared" ca="1" si="148"/>
        <v>-0.80256776571510613</v>
      </c>
      <c r="C1901" s="3">
        <f t="shared" ca="1" si="145"/>
        <v>22305.047974240166</v>
      </c>
      <c r="D1901" s="3">
        <f t="shared" ca="1" si="146"/>
        <v>0</v>
      </c>
      <c r="E1901" s="3">
        <f t="shared" ca="1" si="149"/>
        <v>258.6341224519785</v>
      </c>
    </row>
    <row r="1902" spans="1:5" x14ac:dyDescent="0.35">
      <c r="A1902" s="3">
        <f t="shared" si="147"/>
        <v>1890</v>
      </c>
      <c r="B1902" s="3">
        <f t="shared" ca="1" si="148"/>
        <v>1.3929591378435677</v>
      </c>
      <c r="C1902" s="3">
        <f t="shared" ca="1" si="145"/>
        <v>23847.152541199837</v>
      </c>
      <c r="D1902" s="3">
        <f t="shared" ca="1" si="146"/>
        <v>947.15254119983729</v>
      </c>
      <c r="E1902" s="3">
        <f t="shared" ca="1" si="149"/>
        <v>-688.51841874785873</v>
      </c>
    </row>
    <row r="1903" spans="1:5" x14ac:dyDescent="0.35">
      <c r="A1903" s="3">
        <f t="shared" si="147"/>
        <v>1891</v>
      </c>
      <c r="B1903" s="3">
        <f t="shared" ca="1" si="148"/>
        <v>1.3619768107928691</v>
      </c>
      <c r="C1903" s="3">
        <f t="shared" ca="1" si="145"/>
        <v>23824.666133947318</v>
      </c>
      <c r="D1903" s="3">
        <f t="shared" ca="1" si="146"/>
        <v>924.66613394731758</v>
      </c>
      <c r="E1903" s="3">
        <f t="shared" ca="1" si="149"/>
        <v>-666.03201149533902</v>
      </c>
    </row>
    <row r="1904" spans="1:5" x14ac:dyDescent="0.35">
      <c r="A1904" s="3">
        <f t="shared" si="147"/>
        <v>1892</v>
      </c>
      <c r="B1904" s="3">
        <f t="shared" ca="1" si="148"/>
        <v>-0.63215920085299981</v>
      </c>
      <c r="C1904" s="3">
        <f t="shared" ca="1" si="145"/>
        <v>22421.08488112429</v>
      </c>
      <c r="D1904" s="3">
        <f t="shared" ca="1" si="146"/>
        <v>0</v>
      </c>
      <c r="E1904" s="3">
        <f t="shared" ca="1" si="149"/>
        <v>258.6341224519785</v>
      </c>
    </row>
    <row r="1905" spans="1:5" x14ac:dyDescent="0.35">
      <c r="A1905" s="3">
        <f t="shared" si="147"/>
        <v>1893</v>
      </c>
      <c r="B1905" s="3">
        <f t="shared" ca="1" si="148"/>
        <v>-0.88562613301715343</v>
      </c>
      <c r="C1905" s="3">
        <f t="shared" ca="1" si="145"/>
        <v>22248.708623761369</v>
      </c>
      <c r="D1905" s="3">
        <f t="shared" ca="1" si="146"/>
        <v>0</v>
      </c>
      <c r="E1905" s="3">
        <f t="shared" ca="1" si="149"/>
        <v>258.6341224519785</v>
      </c>
    </row>
    <row r="1906" spans="1:5" x14ac:dyDescent="0.35">
      <c r="A1906" s="3">
        <f t="shared" si="147"/>
        <v>1894</v>
      </c>
      <c r="B1906" s="3">
        <f t="shared" ca="1" si="148"/>
        <v>1.3530305981361899</v>
      </c>
      <c r="C1906" s="3">
        <f t="shared" ca="1" si="145"/>
        <v>23818.177082228995</v>
      </c>
      <c r="D1906" s="3">
        <f t="shared" ca="1" si="146"/>
        <v>918.17708222899455</v>
      </c>
      <c r="E1906" s="3">
        <f t="shared" ca="1" si="149"/>
        <v>-659.54295977701599</v>
      </c>
    </row>
    <row r="1907" spans="1:5" x14ac:dyDescent="0.35">
      <c r="A1907" s="3">
        <f t="shared" si="147"/>
        <v>1895</v>
      </c>
      <c r="B1907" s="3">
        <f t="shared" ca="1" si="148"/>
        <v>0.52512003788546524</v>
      </c>
      <c r="C1907" s="3">
        <f t="shared" ca="1" si="145"/>
        <v>23225.24671297329</v>
      </c>
      <c r="D1907" s="3">
        <f t="shared" ca="1" si="146"/>
        <v>325.24671297329041</v>
      </c>
      <c r="E1907" s="3">
        <f t="shared" ca="1" si="149"/>
        <v>-66.612590521311915</v>
      </c>
    </row>
    <row r="1908" spans="1:5" x14ac:dyDescent="0.35">
      <c r="A1908" s="3">
        <f t="shared" si="147"/>
        <v>1896</v>
      </c>
      <c r="B1908" s="3">
        <f t="shared" ca="1" si="148"/>
        <v>1.2379906054892358</v>
      </c>
      <c r="C1908" s="3">
        <f t="shared" ca="1" si="145"/>
        <v>23734.891218268243</v>
      </c>
      <c r="D1908" s="3">
        <f t="shared" ca="1" si="146"/>
        <v>834.89121826824339</v>
      </c>
      <c r="E1908" s="3">
        <f t="shared" ca="1" si="149"/>
        <v>-576.25709581626484</v>
      </c>
    </row>
    <row r="1909" spans="1:5" x14ac:dyDescent="0.35">
      <c r="A1909" s="3">
        <f t="shared" si="147"/>
        <v>1897</v>
      </c>
      <c r="B1909" s="3">
        <f t="shared" ca="1" si="148"/>
        <v>-0.76984319587514327</v>
      </c>
      <c r="C1909" s="3">
        <f t="shared" ca="1" si="145"/>
        <v>22327.284546603605</v>
      </c>
      <c r="D1909" s="3">
        <f t="shared" ca="1" si="146"/>
        <v>0</v>
      </c>
      <c r="E1909" s="3">
        <f t="shared" ca="1" si="149"/>
        <v>258.6341224519785</v>
      </c>
    </row>
    <row r="1910" spans="1:5" x14ac:dyDescent="0.35">
      <c r="A1910" s="3">
        <f t="shared" si="147"/>
        <v>1898</v>
      </c>
      <c r="B1910" s="3">
        <f t="shared" ca="1" si="148"/>
        <v>-0.23904501760107505</v>
      </c>
      <c r="C1910" s="3">
        <f t="shared" ca="1" si="145"/>
        <v>22691.077268946912</v>
      </c>
      <c r="D1910" s="3">
        <f t="shared" ca="1" si="146"/>
        <v>0</v>
      </c>
      <c r="E1910" s="3">
        <f t="shared" ca="1" si="149"/>
        <v>258.6341224519785</v>
      </c>
    </row>
    <row r="1911" spans="1:5" x14ac:dyDescent="0.35">
      <c r="A1911" s="3">
        <f t="shared" si="147"/>
        <v>1899</v>
      </c>
      <c r="B1911" s="3">
        <f t="shared" ca="1" si="148"/>
        <v>-0.54461908769578271</v>
      </c>
      <c r="C1911" s="3">
        <f t="shared" ca="1" si="145"/>
        <v>22480.928384461044</v>
      </c>
      <c r="D1911" s="3">
        <f t="shared" ca="1" si="146"/>
        <v>0</v>
      </c>
      <c r="E1911" s="3">
        <f t="shared" ca="1" si="149"/>
        <v>258.6341224519785</v>
      </c>
    </row>
    <row r="1912" spans="1:5" x14ac:dyDescent="0.35">
      <c r="A1912" s="3">
        <f t="shared" si="147"/>
        <v>1900</v>
      </c>
      <c r="B1912" s="3">
        <f t="shared" ca="1" si="148"/>
        <v>-0.78147647993751168</v>
      </c>
      <c r="C1912" s="3">
        <f t="shared" ca="1" si="145"/>
        <v>22319.377110905134</v>
      </c>
      <c r="D1912" s="3">
        <f t="shared" ca="1" si="146"/>
        <v>0</v>
      </c>
      <c r="E1912" s="3">
        <f t="shared" ca="1" si="149"/>
        <v>258.6341224519785</v>
      </c>
    </row>
    <row r="1913" spans="1:5" x14ac:dyDescent="0.35">
      <c r="A1913" s="3">
        <f t="shared" si="147"/>
        <v>1901</v>
      </c>
      <c r="B1913" s="3">
        <f t="shared" ca="1" si="148"/>
        <v>-0.75143358978016861</v>
      </c>
      <c r="C1913" s="3">
        <f t="shared" ca="1" si="145"/>
        <v>22339.803743716278</v>
      </c>
      <c r="D1913" s="3">
        <f t="shared" ca="1" si="146"/>
        <v>0</v>
      </c>
      <c r="E1913" s="3">
        <f t="shared" ca="1" si="149"/>
        <v>258.6341224519785</v>
      </c>
    </row>
    <row r="1914" spans="1:5" x14ac:dyDescent="0.35">
      <c r="A1914" s="3">
        <f t="shared" si="147"/>
        <v>1902</v>
      </c>
      <c r="B1914" s="3">
        <f t="shared" ca="1" si="148"/>
        <v>-0.18859004337635549</v>
      </c>
      <c r="C1914" s="3">
        <f t="shared" ca="1" si="145"/>
        <v>22725.964547782489</v>
      </c>
      <c r="D1914" s="3">
        <f t="shared" ca="1" si="146"/>
        <v>0</v>
      </c>
      <c r="E1914" s="3">
        <f t="shared" ca="1" si="149"/>
        <v>258.6341224519785</v>
      </c>
    </row>
    <row r="1915" spans="1:5" x14ac:dyDescent="0.35">
      <c r="A1915" s="3">
        <f t="shared" si="147"/>
        <v>1903</v>
      </c>
      <c r="B1915" s="3">
        <f t="shared" ca="1" si="148"/>
        <v>2.4919543552903396</v>
      </c>
      <c r="C1915" s="3">
        <f t="shared" ca="1" si="145"/>
        <v>24658.661702541442</v>
      </c>
      <c r="D1915" s="3">
        <f t="shared" ca="1" si="146"/>
        <v>1758.6617025414416</v>
      </c>
      <c r="E1915" s="3">
        <f t="shared" ca="1" si="149"/>
        <v>-1500.0275800894631</v>
      </c>
    </row>
    <row r="1916" spans="1:5" x14ac:dyDescent="0.35">
      <c r="A1916" s="3">
        <f t="shared" si="147"/>
        <v>1904</v>
      </c>
      <c r="B1916" s="3">
        <f t="shared" ca="1" si="148"/>
        <v>5.548602710737903E-2</v>
      </c>
      <c r="C1916" s="3">
        <f t="shared" ca="1" si="145"/>
        <v>22895.490693316722</v>
      </c>
      <c r="D1916" s="3">
        <f t="shared" ca="1" si="146"/>
        <v>0</v>
      </c>
      <c r="E1916" s="3">
        <f t="shared" ca="1" si="149"/>
        <v>258.6341224519785</v>
      </c>
    </row>
    <row r="1917" spans="1:5" x14ac:dyDescent="0.35">
      <c r="A1917" s="3">
        <f t="shared" si="147"/>
        <v>1905</v>
      </c>
      <c r="B1917" s="3">
        <f t="shared" ca="1" si="148"/>
        <v>7.441426516293469E-3</v>
      </c>
      <c r="C1917" s="3">
        <f t="shared" ca="1" si="145"/>
        <v>22862.021036514798</v>
      </c>
      <c r="D1917" s="3">
        <f t="shared" ca="1" si="146"/>
        <v>0</v>
      </c>
      <c r="E1917" s="3">
        <f t="shared" ca="1" si="149"/>
        <v>258.6341224519785</v>
      </c>
    </row>
    <row r="1918" spans="1:5" x14ac:dyDescent="0.35">
      <c r="A1918" s="3">
        <f t="shared" si="147"/>
        <v>1906</v>
      </c>
      <c r="B1918" s="3">
        <f t="shared" ca="1" si="148"/>
        <v>0.27728516090482669</v>
      </c>
      <c r="C1918" s="3">
        <f t="shared" ca="1" si="145"/>
        <v>23050.640591088304</v>
      </c>
      <c r="D1918" s="3">
        <f t="shared" ca="1" si="146"/>
        <v>150.64059108830406</v>
      </c>
      <c r="E1918" s="3">
        <f t="shared" ca="1" si="149"/>
        <v>107.99353136367444</v>
      </c>
    </row>
    <row r="1919" spans="1:5" x14ac:dyDescent="0.35">
      <c r="A1919" s="3">
        <f t="shared" si="147"/>
        <v>1907</v>
      </c>
      <c r="B1919" s="3">
        <f t="shared" ca="1" si="148"/>
        <v>-1.9580919406119159</v>
      </c>
      <c r="C1919" s="3">
        <f t="shared" ca="1" si="145"/>
        <v>21533.898277910383</v>
      </c>
      <c r="D1919" s="3">
        <f t="shared" ca="1" si="146"/>
        <v>0</v>
      </c>
      <c r="E1919" s="3">
        <f t="shared" ca="1" si="149"/>
        <v>258.6341224519785</v>
      </c>
    </row>
    <row r="1920" spans="1:5" x14ac:dyDescent="0.35">
      <c r="A1920" s="3">
        <f t="shared" si="147"/>
        <v>1908</v>
      </c>
      <c r="B1920" s="3">
        <f t="shared" ca="1" si="148"/>
        <v>-1.4210043486848554</v>
      </c>
      <c r="C1920" s="3">
        <f t="shared" ca="1" si="145"/>
        <v>21888.95533588867</v>
      </c>
      <c r="D1920" s="3">
        <f t="shared" ca="1" si="146"/>
        <v>0</v>
      </c>
      <c r="E1920" s="3">
        <f t="shared" ca="1" si="149"/>
        <v>258.6341224519785</v>
      </c>
    </row>
    <row r="1921" spans="1:5" x14ac:dyDescent="0.35">
      <c r="A1921" s="3">
        <f t="shared" si="147"/>
        <v>1909</v>
      </c>
      <c r="B1921" s="3">
        <f t="shared" ca="1" si="148"/>
        <v>0.50858986642339976</v>
      </c>
      <c r="C1921" s="3">
        <f t="shared" ca="1" si="145"/>
        <v>23213.559720945817</v>
      </c>
      <c r="D1921" s="3">
        <f t="shared" ca="1" si="146"/>
        <v>313.55972094581739</v>
      </c>
      <c r="E1921" s="3">
        <f t="shared" ca="1" si="149"/>
        <v>-54.925598493838891</v>
      </c>
    </row>
    <row r="1922" spans="1:5" x14ac:dyDescent="0.35">
      <c r="A1922" s="3">
        <f t="shared" si="147"/>
        <v>1910</v>
      </c>
      <c r="B1922" s="3">
        <f t="shared" ca="1" si="148"/>
        <v>-1.6957897743054759</v>
      </c>
      <c r="C1922" s="3">
        <f t="shared" ca="1" si="145"/>
        <v>21706.575224018419</v>
      </c>
      <c r="D1922" s="3">
        <f t="shared" ca="1" si="146"/>
        <v>0</v>
      </c>
      <c r="E1922" s="3">
        <f t="shared" ca="1" si="149"/>
        <v>258.6341224519785</v>
      </c>
    </row>
    <row r="1923" spans="1:5" x14ac:dyDescent="0.35">
      <c r="A1923" s="3">
        <f t="shared" si="147"/>
        <v>1911</v>
      </c>
      <c r="B1923" s="3">
        <f t="shared" ca="1" si="148"/>
        <v>-2.7582178652168977E-2</v>
      </c>
      <c r="C1923" s="3">
        <f t="shared" ca="1" si="145"/>
        <v>22837.653127731552</v>
      </c>
      <c r="D1923" s="3">
        <f t="shared" ca="1" si="146"/>
        <v>0</v>
      </c>
      <c r="E1923" s="3">
        <f t="shared" ca="1" si="149"/>
        <v>258.6341224519785</v>
      </c>
    </row>
    <row r="1924" spans="1:5" x14ac:dyDescent="0.35">
      <c r="A1924" s="3">
        <f t="shared" si="147"/>
        <v>1912</v>
      </c>
      <c r="B1924" s="3">
        <f t="shared" ca="1" si="148"/>
        <v>-0.93375067998273953</v>
      </c>
      <c r="C1924" s="3">
        <f t="shared" ca="1" si="145"/>
        <v>22216.130381373383</v>
      </c>
      <c r="D1924" s="3">
        <f t="shared" ca="1" si="146"/>
        <v>0</v>
      </c>
      <c r="E1924" s="3">
        <f t="shared" ca="1" si="149"/>
        <v>258.6341224519785</v>
      </c>
    </row>
    <row r="1925" spans="1:5" x14ac:dyDescent="0.35">
      <c r="A1925" s="3">
        <f t="shared" si="147"/>
        <v>1913</v>
      </c>
      <c r="B1925" s="3">
        <f t="shared" ca="1" si="148"/>
        <v>0.59628851863624177</v>
      </c>
      <c r="C1925" s="3">
        <f t="shared" ca="1" si="145"/>
        <v>23275.630756981271</v>
      </c>
      <c r="D1925" s="3">
        <f t="shared" ca="1" si="146"/>
        <v>375.63075698127068</v>
      </c>
      <c r="E1925" s="3">
        <f t="shared" ca="1" si="149"/>
        <v>-116.99663452929218</v>
      </c>
    </row>
    <row r="1926" spans="1:5" x14ac:dyDescent="0.35">
      <c r="A1926" s="3">
        <f t="shared" si="147"/>
        <v>1914</v>
      </c>
      <c r="B1926" s="3">
        <f t="shared" ca="1" si="148"/>
        <v>1.5370475073183745</v>
      </c>
      <c r="C1926" s="3">
        <f t="shared" ca="1" si="145"/>
        <v>23952.008436609209</v>
      </c>
      <c r="D1926" s="3">
        <f t="shared" ca="1" si="146"/>
        <v>1052.0084366092087</v>
      </c>
      <c r="E1926" s="3">
        <f t="shared" ca="1" si="149"/>
        <v>-793.37431415723017</v>
      </c>
    </row>
    <row r="1927" spans="1:5" x14ac:dyDescent="0.35">
      <c r="A1927" s="3">
        <f t="shared" si="147"/>
        <v>1915</v>
      </c>
      <c r="B1927" s="3">
        <f t="shared" ca="1" si="148"/>
        <v>-2.2475307579234665</v>
      </c>
      <c r="C1927" s="3">
        <f t="shared" ca="1" si="145"/>
        <v>21344.950655322751</v>
      </c>
      <c r="D1927" s="3">
        <f t="shared" ca="1" si="146"/>
        <v>0</v>
      </c>
      <c r="E1927" s="3">
        <f t="shared" ca="1" si="149"/>
        <v>258.6341224519785</v>
      </c>
    </row>
    <row r="1928" spans="1:5" x14ac:dyDescent="0.35">
      <c r="A1928" s="3">
        <f t="shared" si="147"/>
        <v>1916</v>
      </c>
      <c r="B1928" s="3">
        <f t="shared" ca="1" si="148"/>
        <v>-0.40413688291977656</v>
      </c>
      <c r="C1928" s="3">
        <f t="shared" ca="1" si="145"/>
        <v>22577.297770559675</v>
      </c>
      <c r="D1928" s="3">
        <f t="shared" ca="1" si="146"/>
        <v>0</v>
      </c>
      <c r="E1928" s="3">
        <f t="shared" ca="1" si="149"/>
        <v>258.6341224519785</v>
      </c>
    </row>
    <row r="1929" spans="1:5" x14ac:dyDescent="0.35">
      <c r="A1929" s="3">
        <f t="shared" si="147"/>
        <v>1917</v>
      </c>
      <c r="B1929" s="3">
        <f t="shared" ca="1" si="148"/>
        <v>0.91994058239216558</v>
      </c>
      <c r="C1929" s="3">
        <f t="shared" ca="1" si="145"/>
        <v>23506.144015036665</v>
      </c>
      <c r="D1929" s="3">
        <f t="shared" ca="1" si="146"/>
        <v>606.14401503666522</v>
      </c>
      <c r="E1929" s="3">
        <f t="shared" ca="1" si="149"/>
        <v>-347.50989258468672</v>
      </c>
    </row>
    <row r="1930" spans="1:5" x14ac:dyDescent="0.35">
      <c r="A1930" s="3">
        <f t="shared" si="147"/>
        <v>1918</v>
      </c>
      <c r="B1930" s="3">
        <f t="shared" ca="1" si="148"/>
        <v>-0.89664421147671769</v>
      </c>
      <c r="C1930" s="3">
        <f t="shared" ca="1" si="145"/>
        <v>22241.245645690997</v>
      </c>
      <c r="D1930" s="3">
        <f t="shared" ca="1" si="146"/>
        <v>0</v>
      </c>
      <c r="E1930" s="3">
        <f t="shared" ca="1" si="149"/>
        <v>258.6341224519785</v>
      </c>
    </row>
    <row r="1931" spans="1:5" x14ac:dyDescent="0.35">
      <c r="A1931" s="3">
        <f t="shared" si="147"/>
        <v>1919</v>
      </c>
      <c r="B1931" s="3">
        <f t="shared" ca="1" si="148"/>
        <v>1.0328324760673755</v>
      </c>
      <c r="C1931" s="3">
        <f t="shared" ca="1" si="145"/>
        <v>23587.084377279072</v>
      </c>
      <c r="D1931" s="3">
        <f t="shared" ca="1" si="146"/>
        <v>687.08437727907221</v>
      </c>
      <c r="E1931" s="3">
        <f t="shared" ca="1" si="149"/>
        <v>-428.45025482709372</v>
      </c>
    </row>
    <row r="1932" spans="1:5" x14ac:dyDescent="0.35">
      <c r="A1932" s="3">
        <f t="shared" si="147"/>
        <v>1920</v>
      </c>
      <c r="B1932" s="3">
        <f t="shared" ca="1" si="148"/>
        <v>0.78580547219689356</v>
      </c>
      <c r="C1932" s="3">
        <f t="shared" ca="1" si="145"/>
        <v>23410.333843600776</v>
      </c>
      <c r="D1932" s="3">
        <f t="shared" ca="1" si="146"/>
        <v>510.33384360077616</v>
      </c>
      <c r="E1932" s="3">
        <f t="shared" ca="1" si="149"/>
        <v>-251.69972114879766</v>
      </c>
    </row>
    <row r="1933" spans="1:5" x14ac:dyDescent="0.35">
      <c r="A1933" s="3">
        <f t="shared" si="147"/>
        <v>1921</v>
      </c>
      <c r="B1933" s="3">
        <f t="shared" ca="1" si="148"/>
        <v>-1.9333884070684706</v>
      </c>
      <c r="C1933" s="3">
        <f t="shared" ca="1" si="145"/>
        <v>21550.102173239262</v>
      </c>
      <c r="D1933" s="3">
        <f t="shared" ca="1" si="146"/>
        <v>0</v>
      </c>
      <c r="E1933" s="3">
        <f t="shared" ca="1" si="149"/>
        <v>258.6341224519785</v>
      </c>
    </row>
    <row r="1934" spans="1:5" x14ac:dyDescent="0.35">
      <c r="A1934" s="3">
        <f t="shared" si="147"/>
        <v>1922</v>
      </c>
      <c r="B1934" s="3">
        <f t="shared" ca="1" si="148"/>
        <v>1.6750555346345442</v>
      </c>
      <c r="C1934" s="3">
        <f t="shared" ref="C1934:C1997" ca="1" si="150">B$1*EXP(B$9*B$5 + $B$10*B1934)</f>
        <v>24052.871800715107</v>
      </c>
      <c r="D1934" s="3">
        <f t="shared" ref="D1934:D1997" ca="1" si="151">MAX(C1934 - B$2, 0)</f>
        <v>1152.8718007151074</v>
      </c>
      <c r="E1934" s="3">
        <f t="shared" ca="1" si="149"/>
        <v>-894.23767826312883</v>
      </c>
    </row>
    <row r="1935" spans="1:5" x14ac:dyDescent="0.35">
      <c r="A1935" s="3">
        <f t="shared" ref="A1935:A1998" si="152">A1934+1</f>
        <v>1923</v>
      </c>
      <c r="B1935" s="3">
        <f t="shared" ref="B1935:B1998" ca="1" si="153">_xlfn.NORM.S.INV(RAND())</f>
        <v>0.95067708505310122</v>
      </c>
      <c r="C1935" s="3">
        <f t="shared" ca="1" si="150"/>
        <v>23528.153679988929</v>
      </c>
      <c r="D1935" s="3">
        <f t="shared" ca="1" si="151"/>
        <v>628.15367998892907</v>
      </c>
      <c r="E1935" s="3">
        <f t="shared" ref="E1935:E1998" ca="1" si="154">$D$5014-D1935</f>
        <v>-369.51955753695057</v>
      </c>
    </row>
    <row r="1936" spans="1:5" x14ac:dyDescent="0.35">
      <c r="A1936" s="3">
        <f t="shared" si="152"/>
        <v>1924</v>
      </c>
      <c r="B1936" s="3">
        <f t="shared" ca="1" si="153"/>
        <v>-1.1075519813586159</v>
      </c>
      <c r="C1936" s="3">
        <f t="shared" ca="1" si="150"/>
        <v>22098.87112696789</v>
      </c>
      <c r="D1936" s="3">
        <f t="shared" ca="1" si="151"/>
        <v>0</v>
      </c>
      <c r="E1936" s="3">
        <f t="shared" ca="1" si="154"/>
        <v>258.6341224519785</v>
      </c>
    </row>
    <row r="1937" spans="1:5" x14ac:dyDescent="0.35">
      <c r="A1937" s="3">
        <f t="shared" si="152"/>
        <v>1925</v>
      </c>
      <c r="B1937" s="3">
        <f t="shared" ca="1" si="153"/>
        <v>0.52201498304498539</v>
      </c>
      <c r="C1937" s="3">
        <f t="shared" ca="1" si="150"/>
        <v>23223.050960270877</v>
      </c>
      <c r="D1937" s="3">
        <f t="shared" ca="1" si="151"/>
        <v>323.05096027087711</v>
      </c>
      <c r="E1937" s="3">
        <f t="shared" ca="1" si="154"/>
        <v>-64.416837818898614</v>
      </c>
    </row>
    <row r="1938" spans="1:5" x14ac:dyDescent="0.35">
      <c r="A1938" s="3">
        <f t="shared" si="152"/>
        <v>1926</v>
      </c>
      <c r="B1938" s="3">
        <f t="shared" ca="1" si="153"/>
        <v>-0.60401758094364832</v>
      </c>
      <c r="C1938" s="3">
        <f t="shared" ca="1" si="150"/>
        <v>22440.305445905509</v>
      </c>
      <c r="D1938" s="3">
        <f t="shared" ca="1" si="151"/>
        <v>0</v>
      </c>
      <c r="E1938" s="3">
        <f t="shared" ca="1" si="154"/>
        <v>258.6341224519785</v>
      </c>
    </row>
    <row r="1939" spans="1:5" x14ac:dyDescent="0.35">
      <c r="A1939" s="3">
        <f t="shared" si="152"/>
        <v>1927</v>
      </c>
      <c r="B1939" s="3">
        <f t="shared" ca="1" si="153"/>
        <v>1.2257653289439081</v>
      </c>
      <c r="C1939" s="3">
        <f t="shared" ca="1" si="150"/>
        <v>23726.057583227059</v>
      </c>
      <c r="D1939" s="3">
        <f t="shared" ca="1" si="151"/>
        <v>826.05758322705879</v>
      </c>
      <c r="E1939" s="3">
        <f t="shared" ca="1" si="154"/>
        <v>-567.42346077508023</v>
      </c>
    </row>
    <row r="1940" spans="1:5" x14ac:dyDescent="0.35">
      <c r="A1940" s="3">
        <f t="shared" si="152"/>
        <v>1928</v>
      </c>
      <c r="B1940" s="3">
        <f t="shared" ca="1" si="153"/>
        <v>-1.466562042092771</v>
      </c>
      <c r="C1940" s="3">
        <f t="shared" ca="1" si="150"/>
        <v>21858.612238001977</v>
      </c>
      <c r="D1940" s="3">
        <f t="shared" ca="1" si="151"/>
        <v>0</v>
      </c>
      <c r="E1940" s="3">
        <f t="shared" ca="1" si="154"/>
        <v>258.6341224519785</v>
      </c>
    </row>
    <row r="1941" spans="1:5" x14ac:dyDescent="0.35">
      <c r="A1941" s="3">
        <f t="shared" si="152"/>
        <v>1929</v>
      </c>
      <c r="B1941" s="3">
        <f t="shared" ca="1" si="153"/>
        <v>1.0490010216005057</v>
      </c>
      <c r="C1941" s="3">
        <f t="shared" ca="1" si="150"/>
        <v>23598.699571325822</v>
      </c>
      <c r="D1941" s="3">
        <f t="shared" ca="1" si="151"/>
        <v>698.69957132582203</v>
      </c>
      <c r="E1941" s="3">
        <f t="shared" ca="1" si="154"/>
        <v>-440.06544887384354</v>
      </c>
    </row>
    <row r="1942" spans="1:5" x14ac:dyDescent="0.35">
      <c r="A1942" s="3">
        <f t="shared" si="152"/>
        <v>1930</v>
      </c>
      <c r="B1942" s="3">
        <f t="shared" ca="1" si="153"/>
        <v>0.24003422401284291</v>
      </c>
      <c r="C1942" s="3">
        <f t="shared" ca="1" si="150"/>
        <v>23024.510058174194</v>
      </c>
      <c r="D1942" s="3">
        <f t="shared" ca="1" si="151"/>
        <v>124.51005817419355</v>
      </c>
      <c r="E1942" s="3">
        <f t="shared" ca="1" si="154"/>
        <v>134.12406427778495</v>
      </c>
    </row>
    <row r="1943" spans="1:5" x14ac:dyDescent="0.35">
      <c r="A1943" s="3">
        <f t="shared" si="152"/>
        <v>1931</v>
      </c>
      <c r="B1943" s="3">
        <f t="shared" ca="1" si="153"/>
        <v>0.10076007086747224</v>
      </c>
      <c r="C1943" s="3">
        <f t="shared" ca="1" si="150"/>
        <v>22927.075118010442</v>
      </c>
      <c r="D1943" s="3">
        <f t="shared" ca="1" si="151"/>
        <v>27.075118010441656</v>
      </c>
      <c r="E1943" s="3">
        <f t="shared" ca="1" si="154"/>
        <v>231.55900444153684</v>
      </c>
    </row>
    <row r="1944" spans="1:5" x14ac:dyDescent="0.35">
      <c r="A1944" s="3">
        <f t="shared" si="152"/>
        <v>1932</v>
      </c>
      <c r="B1944" s="3">
        <f t="shared" ca="1" si="153"/>
        <v>-0.16846804582823216</v>
      </c>
      <c r="C1944" s="3">
        <f t="shared" ca="1" si="150"/>
        <v>22739.892934423904</v>
      </c>
      <c r="D1944" s="3">
        <f t="shared" ca="1" si="151"/>
        <v>0</v>
      </c>
      <c r="E1944" s="3">
        <f t="shared" ca="1" si="154"/>
        <v>258.6341224519785</v>
      </c>
    </row>
    <row r="1945" spans="1:5" x14ac:dyDescent="0.35">
      <c r="A1945" s="3">
        <f t="shared" si="152"/>
        <v>1933</v>
      </c>
      <c r="B1945" s="3">
        <f t="shared" ca="1" si="153"/>
        <v>-0.14900005056615662</v>
      </c>
      <c r="C1945" s="3">
        <f t="shared" ca="1" si="150"/>
        <v>22753.376747401657</v>
      </c>
      <c r="D1945" s="3">
        <f t="shared" ca="1" si="151"/>
        <v>0</v>
      </c>
      <c r="E1945" s="3">
        <f t="shared" ca="1" si="154"/>
        <v>258.6341224519785</v>
      </c>
    </row>
    <row r="1946" spans="1:5" x14ac:dyDescent="0.35">
      <c r="A1946" s="3">
        <f t="shared" si="152"/>
        <v>1934</v>
      </c>
      <c r="B1946" s="3">
        <f t="shared" ca="1" si="153"/>
        <v>0.68142916973912859</v>
      </c>
      <c r="C1946" s="3">
        <f t="shared" ca="1" si="150"/>
        <v>23336.05007757865</v>
      </c>
      <c r="D1946" s="3">
        <f t="shared" ca="1" si="151"/>
        <v>436.05007757864951</v>
      </c>
      <c r="E1946" s="3">
        <f t="shared" ca="1" si="154"/>
        <v>-177.41595512667101</v>
      </c>
    </row>
    <row r="1947" spans="1:5" x14ac:dyDescent="0.35">
      <c r="A1947" s="3">
        <f t="shared" si="152"/>
        <v>1935</v>
      </c>
      <c r="B1947" s="3">
        <f t="shared" ca="1" si="153"/>
        <v>0.86855054407378884</v>
      </c>
      <c r="C1947" s="3">
        <f t="shared" ca="1" si="150"/>
        <v>23469.390833816167</v>
      </c>
      <c r="D1947" s="3">
        <f t="shared" ca="1" si="151"/>
        <v>569.39083381616729</v>
      </c>
      <c r="E1947" s="3">
        <f t="shared" ca="1" si="154"/>
        <v>-310.75671136418879</v>
      </c>
    </row>
    <row r="1948" spans="1:5" x14ac:dyDescent="0.35">
      <c r="A1948" s="3">
        <f t="shared" si="152"/>
        <v>1936</v>
      </c>
      <c r="B1948" s="3">
        <f t="shared" ca="1" si="153"/>
        <v>-1.1646977618634939</v>
      </c>
      <c r="C1948" s="3">
        <f t="shared" ca="1" si="150"/>
        <v>22060.451706127056</v>
      </c>
      <c r="D1948" s="3">
        <f t="shared" ca="1" si="151"/>
        <v>0</v>
      </c>
      <c r="E1948" s="3">
        <f t="shared" ca="1" si="154"/>
        <v>258.6341224519785</v>
      </c>
    </row>
    <row r="1949" spans="1:5" x14ac:dyDescent="0.35">
      <c r="A1949" s="3">
        <f t="shared" si="152"/>
        <v>1937</v>
      </c>
      <c r="B1949" s="3">
        <f t="shared" ca="1" si="153"/>
        <v>1.0898463162777416</v>
      </c>
      <c r="C1949" s="3">
        <f t="shared" ca="1" si="150"/>
        <v>23628.067583039552</v>
      </c>
      <c r="D1949" s="3">
        <f t="shared" ca="1" si="151"/>
        <v>728.06758303955212</v>
      </c>
      <c r="E1949" s="3">
        <f t="shared" ca="1" si="154"/>
        <v>-469.43346058757362</v>
      </c>
    </row>
    <row r="1950" spans="1:5" x14ac:dyDescent="0.35">
      <c r="A1950" s="3">
        <f t="shared" si="152"/>
        <v>1938</v>
      </c>
      <c r="B1950" s="3">
        <f t="shared" ca="1" si="153"/>
        <v>-1.0435944840806179</v>
      </c>
      <c r="C1950" s="3">
        <f t="shared" ca="1" si="150"/>
        <v>22141.949455795253</v>
      </c>
      <c r="D1950" s="3">
        <f t="shared" ca="1" si="151"/>
        <v>0</v>
      </c>
      <c r="E1950" s="3">
        <f t="shared" ca="1" si="154"/>
        <v>258.6341224519785</v>
      </c>
    </row>
    <row r="1951" spans="1:5" x14ac:dyDescent="0.35">
      <c r="A1951" s="3">
        <f t="shared" si="152"/>
        <v>1939</v>
      </c>
      <c r="B1951" s="3">
        <f t="shared" ca="1" si="153"/>
        <v>-0.76932498698465546</v>
      </c>
      <c r="C1951" s="3">
        <f t="shared" ca="1" si="150"/>
        <v>22327.636851385796</v>
      </c>
      <c r="D1951" s="3">
        <f t="shared" ca="1" si="151"/>
        <v>0</v>
      </c>
      <c r="E1951" s="3">
        <f t="shared" ca="1" si="154"/>
        <v>258.6341224519785</v>
      </c>
    </row>
    <row r="1952" spans="1:5" x14ac:dyDescent="0.35">
      <c r="A1952" s="3">
        <f t="shared" si="152"/>
        <v>1940</v>
      </c>
      <c r="B1952" s="3">
        <f t="shared" ca="1" si="153"/>
        <v>-0.44849072751938407</v>
      </c>
      <c r="C1952" s="3">
        <f t="shared" ca="1" si="150"/>
        <v>22546.826936304675</v>
      </c>
      <c r="D1952" s="3">
        <f t="shared" ca="1" si="151"/>
        <v>0</v>
      </c>
      <c r="E1952" s="3">
        <f t="shared" ca="1" si="154"/>
        <v>258.6341224519785</v>
      </c>
    </row>
    <row r="1953" spans="1:5" x14ac:dyDescent="0.35">
      <c r="A1953" s="3">
        <f t="shared" si="152"/>
        <v>1941</v>
      </c>
      <c r="B1953" s="3">
        <f t="shared" ca="1" si="153"/>
        <v>1.1822573861796257</v>
      </c>
      <c r="C1953" s="3">
        <f t="shared" ca="1" si="150"/>
        <v>23694.646650414739</v>
      </c>
      <c r="D1953" s="3">
        <f t="shared" ca="1" si="151"/>
        <v>794.64665041473927</v>
      </c>
      <c r="E1953" s="3">
        <f t="shared" ca="1" si="154"/>
        <v>-536.01252796276071</v>
      </c>
    </row>
    <row r="1954" spans="1:5" x14ac:dyDescent="0.35">
      <c r="A1954" s="3">
        <f t="shared" si="152"/>
        <v>1942</v>
      </c>
      <c r="B1954" s="3">
        <f t="shared" ca="1" si="153"/>
        <v>1.1317828979760076</v>
      </c>
      <c r="C1954" s="3">
        <f t="shared" ca="1" si="150"/>
        <v>23658.258262611893</v>
      </c>
      <c r="D1954" s="3">
        <f t="shared" ca="1" si="151"/>
        <v>758.25826261189286</v>
      </c>
      <c r="E1954" s="3">
        <f t="shared" ca="1" si="154"/>
        <v>-499.62414015991436</v>
      </c>
    </row>
    <row r="1955" spans="1:5" x14ac:dyDescent="0.35">
      <c r="A1955" s="3">
        <f t="shared" si="152"/>
        <v>1943</v>
      </c>
      <c r="B1955" s="3">
        <f t="shared" ca="1" si="153"/>
        <v>-0.92920141705229298</v>
      </c>
      <c r="C1955" s="3">
        <f t="shared" ca="1" si="150"/>
        <v>22219.207993458447</v>
      </c>
      <c r="D1955" s="3">
        <f t="shared" ca="1" si="151"/>
        <v>0</v>
      </c>
      <c r="E1955" s="3">
        <f t="shared" ca="1" si="154"/>
        <v>258.6341224519785</v>
      </c>
    </row>
    <row r="1956" spans="1:5" x14ac:dyDescent="0.35">
      <c r="A1956" s="3">
        <f t="shared" si="152"/>
        <v>1944</v>
      </c>
      <c r="B1956" s="3">
        <f t="shared" ca="1" si="153"/>
        <v>1.1659255539462992</v>
      </c>
      <c r="C1956" s="3">
        <f t="shared" ca="1" si="150"/>
        <v>23682.866481676483</v>
      </c>
      <c r="D1956" s="3">
        <f t="shared" ca="1" si="151"/>
        <v>782.86648167648309</v>
      </c>
      <c r="E1956" s="3">
        <f t="shared" ca="1" si="154"/>
        <v>-524.23235922450453</v>
      </c>
    </row>
    <row r="1957" spans="1:5" x14ac:dyDescent="0.35">
      <c r="A1957" s="3">
        <f t="shared" si="152"/>
        <v>1945</v>
      </c>
      <c r="B1957" s="3">
        <f t="shared" ca="1" si="153"/>
        <v>-1.6692962560457743</v>
      </c>
      <c r="C1957" s="3">
        <f t="shared" ca="1" si="150"/>
        <v>21724.093060703588</v>
      </c>
      <c r="D1957" s="3">
        <f t="shared" ca="1" si="151"/>
        <v>0</v>
      </c>
      <c r="E1957" s="3">
        <f t="shared" ca="1" si="154"/>
        <v>258.6341224519785</v>
      </c>
    </row>
    <row r="1958" spans="1:5" x14ac:dyDescent="0.35">
      <c r="A1958" s="3">
        <f t="shared" si="152"/>
        <v>1946</v>
      </c>
      <c r="B1958" s="3">
        <f t="shared" ca="1" si="153"/>
        <v>-0.42804249578232934</v>
      </c>
      <c r="C1958" s="3">
        <f t="shared" ca="1" si="150"/>
        <v>22560.869640389028</v>
      </c>
      <c r="D1958" s="3">
        <f t="shared" ca="1" si="151"/>
        <v>0</v>
      </c>
      <c r="E1958" s="3">
        <f t="shared" ca="1" si="154"/>
        <v>258.6341224519785</v>
      </c>
    </row>
    <row r="1959" spans="1:5" x14ac:dyDescent="0.35">
      <c r="A1959" s="3">
        <f t="shared" si="152"/>
        <v>1947</v>
      </c>
      <c r="B1959" s="3">
        <f t="shared" ca="1" si="153"/>
        <v>1.0255044535529925</v>
      </c>
      <c r="C1959" s="3">
        <f t="shared" ca="1" si="150"/>
        <v>23581.821939798709</v>
      </c>
      <c r="D1959" s="3">
        <f t="shared" ca="1" si="151"/>
        <v>681.82193979870863</v>
      </c>
      <c r="E1959" s="3">
        <f t="shared" ca="1" si="154"/>
        <v>-423.18781734673013</v>
      </c>
    </row>
    <row r="1960" spans="1:5" x14ac:dyDescent="0.35">
      <c r="A1960" s="3">
        <f t="shared" si="152"/>
        <v>1948</v>
      </c>
      <c r="B1960" s="3">
        <f t="shared" ca="1" si="153"/>
        <v>0.60451201351061135</v>
      </c>
      <c r="C1960" s="3">
        <f t="shared" ca="1" si="150"/>
        <v>23281.459656980183</v>
      </c>
      <c r="D1960" s="3">
        <f t="shared" ca="1" si="151"/>
        <v>381.45965698018335</v>
      </c>
      <c r="E1960" s="3">
        <f t="shared" ca="1" si="154"/>
        <v>-122.82553452820486</v>
      </c>
    </row>
    <row r="1961" spans="1:5" x14ac:dyDescent="0.35">
      <c r="A1961" s="3">
        <f t="shared" si="152"/>
        <v>1949</v>
      </c>
      <c r="B1961" s="3">
        <f t="shared" ca="1" si="153"/>
        <v>-0.93969568226418432</v>
      </c>
      <c r="C1961" s="3">
        <f t="shared" ca="1" si="150"/>
        <v>22212.109183178127</v>
      </c>
      <c r="D1961" s="3">
        <f t="shared" ca="1" si="151"/>
        <v>0</v>
      </c>
      <c r="E1961" s="3">
        <f t="shared" ca="1" si="154"/>
        <v>258.6341224519785</v>
      </c>
    </row>
    <row r="1962" spans="1:5" x14ac:dyDescent="0.35">
      <c r="A1962" s="3">
        <f t="shared" si="152"/>
        <v>1950</v>
      </c>
      <c r="B1962" s="3">
        <f t="shared" ca="1" si="153"/>
        <v>-0.83847831681169027</v>
      </c>
      <c r="C1962" s="3">
        <f t="shared" ca="1" si="150"/>
        <v>22280.671990009629</v>
      </c>
      <c r="D1962" s="3">
        <f t="shared" ca="1" si="151"/>
        <v>0</v>
      </c>
      <c r="E1962" s="3">
        <f t="shared" ca="1" si="154"/>
        <v>258.6341224519785</v>
      </c>
    </row>
    <row r="1963" spans="1:5" x14ac:dyDescent="0.35">
      <c r="A1963" s="3">
        <f t="shared" si="152"/>
        <v>1951</v>
      </c>
      <c r="B1963" s="3">
        <f t="shared" ca="1" si="153"/>
        <v>-0.61889203552784477</v>
      </c>
      <c r="C1963" s="3">
        <f t="shared" ca="1" si="150"/>
        <v>22430.144226849734</v>
      </c>
      <c r="D1963" s="3">
        <f t="shared" ca="1" si="151"/>
        <v>0</v>
      </c>
      <c r="E1963" s="3">
        <f t="shared" ca="1" si="154"/>
        <v>258.6341224519785</v>
      </c>
    </row>
    <row r="1964" spans="1:5" x14ac:dyDescent="0.35">
      <c r="A1964" s="3">
        <f t="shared" si="152"/>
        <v>1952</v>
      </c>
      <c r="B1964" s="3">
        <f t="shared" ca="1" si="153"/>
        <v>0.83729571506032585</v>
      </c>
      <c r="C1964" s="3">
        <f t="shared" ca="1" si="150"/>
        <v>23447.06608139594</v>
      </c>
      <c r="D1964" s="3">
        <f t="shared" ca="1" si="151"/>
        <v>547.06608139594027</v>
      </c>
      <c r="E1964" s="3">
        <f t="shared" ca="1" si="154"/>
        <v>-288.43195894396177</v>
      </c>
    </row>
    <row r="1965" spans="1:5" x14ac:dyDescent="0.35">
      <c r="A1965" s="3">
        <f t="shared" si="152"/>
        <v>1953</v>
      </c>
      <c r="B1965" s="3">
        <f t="shared" ca="1" si="153"/>
        <v>0.11891030090951743</v>
      </c>
      <c r="C1965" s="3">
        <f t="shared" ca="1" si="150"/>
        <v>22939.749451979023</v>
      </c>
      <c r="D1965" s="3">
        <f t="shared" ca="1" si="151"/>
        <v>39.749451979023434</v>
      </c>
      <c r="E1965" s="3">
        <f t="shared" ca="1" si="154"/>
        <v>218.88467047295507</v>
      </c>
    </row>
    <row r="1966" spans="1:5" x14ac:dyDescent="0.35">
      <c r="A1966" s="3">
        <f t="shared" si="152"/>
        <v>1954</v>
      </c>
      <c r="B1966" s="3">
        <f t="shared" ca="1" si="153"/>
        <v>1.455826646697</v>
      </c>
      <c r="C1966" s="3">
        <f t="shared" ca="1" si="150"/>
        <v>23892.845877457727</v>
      </c>
      <c r="D1966" s="3">
        <f t="shared" ca="1" si="151"/>
        <v>992.8458774577266</v>
      </c>
      <c r="E1966" s="3">
        <f t="shared" ca="1" si="154"/>
        <v>-734.21175500574805</v>
      </c>
    </row>
    <row r="1967" spans="1:5" x14ac:dyDescent="0.35">
      <c r="A1967" s="3">
        <f t="shared" si="152"/>
        <v>1955</v>
      </c>
      <c r="B1967" s="3">
        <f t="shared" ca="1" si="153"/>
        <v>-1.4438404885222136</v>
      </c>
      <c r="C1967" s="3">
        <f t="shared" ca="1" si="150"/>
        <v>21873.740366192986</v>
      </c>
      <c r="D1967" s="3">
        <f t="shared" ca="1" si="151"/>
        <v>0</v>
      </c>
      <c r="E1967" s="3">
        <f t="shared" ca="1" si="154"/>
        <v>258.6341224519785</v>
      </c>
    </row>
    <row r="1968" spans="1:5" x14ac:dyDescent="0.35">
      <c r="A1968" s="3">
        <f t="shared" si="152"/>
        <v>1956</v>
      </c>
      <c r="B1968" s="3">
        <f t="shared" ca="1" si="153"/>
        <v>-0.11805276131347447</v>
      </c>
      <c r="C1968" s="3">
        <f t="shared" ca="1" si="150"/>
        <v>22774.827743050158</v>
      </c>
      <c r="D1968" s="3">
        <f t="shared" ca="1" si="151"/>
        <v>0</v>
      </c>
      <c r="E1968" s="3">
        <f t="shared" ca="1" si="154"/>
        <v>258.6341224519785</v>
      </c>
    </row>
    <row r="1969" spans="1:5" x14ac:dyDescent="0.35">
      <c r="A1969" s="3">
        <f t="shared" si="152"/>
        <v>1957</v>
      </c>
      <c r="B1969" s="3">
        <f t="shared" ca="1" si="153"/>
        <v>0.71730240393790601</v>
      </c>
      <c r="C1969" s="3">
        <f t="shared" ca="1" si="150"/>
        <v>23361.55414449819</v>
      </c>
      <c r="D1969" s="3">
        <f t="shared" ca="1" si="151"/>
        <v>461.55414449819</v>
      </c>
      <c r="E1969" s="3">
        <f t="shared" ca="1" si="154"/>
        <v>-202.9200220462115</v>
      </c>
    </row>
    <row r="1970" spans="1:5" x14ac:dyDescent="0.35">
      <c r="A1970" s="3">
        <f t="shared" si="152"/>
        <v>1958</v>
      </c>
      <c r="B1970" s="3">
        <f t="shared" ca="1" si="153"/>
        <v>-0.61137171454473827</v>
      </c>
      <c r="C1970" s="3">
        <f t="shared" ca="1" si="150"/>
        <v>22435.281025156521</v>
      </c>
      <c r="D1970" s="3">
        <f t="shared" ca="1" si="151"/>
        <v>0</v>
      </c>
      <c r="E1970" s="3">
        <f t="shared" ca="1" si="154"/>
        <v>258.6341224519785</v>
      </c>
    </row>
    <row r="1971" spans="1:5" x14ac:dyDescent="0.35">
      <c r="A1971" s="3">
        <f t="shared" si="152"/>
        <v>1959</v>
      </c>
      <c r="B1971" s="3">
        <f t="shared" ca="1" si="153"/>
        <v>-1.1812907095316805</v>
      </c>
      <c r="C1971" s="3">
        <f t="shared" ca="1" si="150"/>
        <v>22049.308694529245</v>
      </c>
      <c r="D1971" s="3">
        <f t="shared" ca="1" si="151"/>
        <v>0</v>
      </c>
      <c r="E1971" s="3">
        <f t="shared" ca="1" si="154"/>
        <v>258.6341224519785</v>
      </c>
    </row>
    <row r="1972" spans="1:5" x14ac:dyDescent="0.35">
      <c r="A1972" s="3">
        <f t="shared" si="152"/>
        <v>1960</v>
      </c>
      <c r="B1972" s="3">
        <f t="shared" ca="1" si="153"/>
        <v>0.69282204001988368</v>
      </c>
      <c r="C1972" s="3">
        <f t="shared" ca="1" si="150"/>
        <v>23344.146817268407</v>
      </c>
      <c r="D1972" s="3">
        <f t="shared" ca="1" si="151"/>
        <v>444.14681726840718</v>
      </c>
      <c r="E1972" s="3">
        <f t="shared" ca="1" si="154"/>
        <v>-185.51269481642868</v>
      </c>
    </row>
    <row r="1973" spans="1:5" x14ac:dyDescent="0.35">
      <c r="A1973" s="3">
        <f t="shared" si="152"/>
        <v>1961</v>
      </c>
      <c r="B1973" s="3">
        <f t="shared" ca="1" si="153"/>
        <v>-1.0334740795947865</v>
      </c>
      <c r="C1973" s="3">
        <f t="shared" ca="1" si="150"/>
        <v>22148.773706729913</v>
      </c>
      <c r="D1973" s="3">
        <f t="shared" ca="1" si="151"/>
        <v>0</v>
      </c>
      <c r="E1973" s="3">
        <f t="shared" ca="1" si="154"/>
        <v>258.6341224519785</v>
      </c>
    </row>
    <row r="1974" spans="1:5" x14ac:dyDescent="0.35">
      <c r="A1974" s="3">
        <f t="shared" si="152"/>
        <v>1962</v>
      </c>
      <c r="B1974" s="3">
        <f t="shared" ca="1" si="153"/>
        <v>-0.3275816767405153</v>
      </c>
      <c r="C1974" s="3">
        <f t="shared" ca="1" si="150"/>
        <v>22629.987663126634</v>
      </c>
      <c r="D1974" s="3">
        <f t="shared" ca="1" si="151"/>
        <v>0</v>
      </c>
      <c r="E1974" s="3">
        <f t="shared" ca="1" si="154"/>
        <v>258.6341224519785</v>
      </c>
    </row>
    <row r="1975" spans="1:5" x14ac:dyDescent="0.35">
      <c r="A1975" s="3">
        <f t="shared" si="152"/>
        <v>1963</v>
      </c>
      <c r="B1975" s="3">
        <f t="shared" ca="1" si="153"/>
        <v>1.5303553080086711</v>
      </c>
      <c r="C1975" s="3">
        <f t="shared" ca="1" si="150"/>
        <v>23947.128199754225</v>
      </c>
      <c r="D1975" s="3">
        <f t="shared" ca="1" si="151"/>
        <v>1047.1281997542246</v>
      </c>
      <c r="E1975" s="3">
        <f t="shared" ca="1" si="154"/>
        <v>-788.49407730224607</v>
      </c>
    </row>
    <row r="1976" spans="1:5" x14ac:dyDescent="0.35">
      <c r="A1976" s="3">
        <f t="shared" si="152"/>
        <v>1964</v>
      </c>
      <c r="B1976" s="3">
        <f t="shared" ca="1" si="153"/>
        <v>-0.31446811575347011</v>
      </c>
      <c r="C1976" s="3">
        <f t="shared" ca="1" si="150"/>
        <v>22639.025531492895</v>
      </c>
      <c r="D1976" s="3">
        <f t="shared" ca="1" si="151"/>
        <v>0</v>
      </c>
      <c r="E1976" s="3">
        <f t="shared" ca="1" si="154"/>
        <v>258.6341224519785</v>
      </c>
    </row>
    <row r="1977" spans="1:5" x14ac:dyDescent="0.35">
      <c r="A1977" s="3">
        <f t="shared" si="152"/>
        <v>1965</v>
      </c>
      <c r="B1977" s="3">
        <f t="shared" ca="1" si="153"/>
        <v>-0.20675634804060561</v>
      </c>
      <c r="C1977" s="3">
        <f t="shared" ca="1" si="150"/>
        <v>22713.39721386541</v>
      </c>
      <c r="D1977" s="3">
        <f t="shared" ca="1" si="151"/>
        <v>0</v>
      </c>
      <c r="E1977" s="3">
        <f t="shared" ca="1" si="154"/>
        <v>258.6341224519785</v>
      </c>
    </row>
    <row r="1978" spans="1:5" x14ac:dyDescent="0.35">
      <c r="A1978" s="3">
        <f t="shared" si="152"/>
        <v>1966</v>
      </c>
      <c r="B1978" s="3">
        <f t="shared" ca="1" si="153"/>
        <v>0.72905413258418528</v>
      </c>
      <c r="C1978" s="3">
        <f t="shared" ca="1" si="150"/>
        <v>23369.915092744181</v>
      </c>
      <c r="D1978" s="3">
        <f t="shared" ca="1" si="151"/>
        <v>469.91509274418058</v>
      </c>
      <c r="E1978" s="3">
        <f t="shared" ca="1" si="154"/>
        <v>-211.28097029220208</v>
      </c>
    </row>
    <row r="1979" spans="1:5" x14ac:dyDescent="0.35">
      <c r="A1979" s="3">
        <f t="shared" si="152"/>
        <v>1967</v>
      </c>
      <c r="B1979" s="3">
        <f t="shared" ca="1" si="153"/>
        <v>0.62005160183115182</v>
      </c>
      <c r="C1979" s="3">
        <f t="shared" ca="1" si="150"/>
        <v>23292.478266953844</v>
      </c>
      <c r="D1979" s="3">
        <f t="shared" ca="1" si="151"/>
        <v>392.47826695384356</v>
      </c>
      <c r="E1979" s="3">
        <f t="shared" ca="1" si="154"/>
        <v>-133.84414450186506</v>
      </c>
    </row>
    <row r="1980" spans="1:5" x14ac:dyDescent="0.35">
      <c r="A1980" s="3">
        <f t="shared" si="152"/>
        <v>1968</v>
      </c>
      <c r="B1980" s="3">
        <f t="shared" ca="1" si="153"/>
        <v>-1.5905996687520629</v>
      </c>
      <c r="C1980" s="3">
        <f t="shared" ca="1" si="150"/>
        <v>21776.211612537223</v>
      </c>
      <c r="D1980" s="3">
        <f t="shared" ca="1" si="151"/>
        <v>0</v>
      </c>
      <c r="E1980" s="3">
        <f t="shared" ca="1" si="154"/>
        <v>258.6341224519785</v>
      </c>
    </row>
    <row r="1981" spans="1:5" x14ac:dyDescent="0.35">
      <c r="A1981" s="3">
        <f t="shared" si="152"/>
        <v>1969</v>
      </c>
      <c r="B1981" s="3">
        <f t="shared" ca="1" si="153"/>
        <v>0.54165941747729851</v>
      </c>
      <c r="C1981" s="3">
        <f t="shared" ca="1" si="150"/>
        <v>23236.946104035236</v>
      </c>
      <c r="D1981" s="3">
        <f t="shared" ca="1" si="151"/>
        <v>336.9461040352362</v>
      </c>
      <c r="E1981" s="3">
        <f t="shared" ca="1" si="154"/>
        <v>-78.311981583257705</v>
      </c>
    </row>
    <row r="1982" spans="1:5" x14ac:dyDescent="0.35">
      <c r="A1982" s="3">
        <f t="shared" si="152"/>
        <v>1970</v>
      </c>
      <c r="B1982" s="3">
        <f t="shared" ca="1" si="153"/>
        <v>4.319198024524231E-2</v>
      </c>
      <c r="C1982" s="3">
        <f t="shared" ca="1" si="150"/>
        <v>22886.921540650099</v>
      </c>
      <c r="D1982" s="3">
        <f t="shared" ca="1" si="151"/>
        <v>0</v>
      </c>
      <c r="E1982" s="3">
        <f t="shared" ca="1" si="154"/>
        <v>258.6341224519785</v>
      </c>
    </row>
    <row r="1983" spans="1:5" x14ac:dyDescent="0.35">
      <c r="A1983" s="3">
        <f t="shared" si="152"/>
        <v>1971</v>
      </c>
      <c r="B1983" s="3">
        <f t="shared" ca="1" si="153"/>
        <v>-0.34433812471853842</v>
      </c>
      <c r="C1983" s="3">
        <f t="shared" ca="1" si="150"/>
        <v>22618.444366997071</v>
      </c>
      <c r="D1983" s="3">
        <f t="shared" ca="1" si="151"/>
        <v>0</v>
      </c>
      <c r="E1983" s="3">
        <f t="shared" ca="1" si="154"/>
        <v>258.6341224519785</v>
      </c>
    </row>
    <row r="1984" spans="1:5" x14ac:dyDescent="0.35">
      <c r="A1984" s="3">
        <f t="shared" si="152"/>
        <v>1972</v>
      </c>
      <c r="B1984" s="3">
        <f t="shared" ca="1" si="153"/>
        <v>0.38284051626907561</v>
      </c>
      <c r="C1984" s="3">
        <f t="shared" ca="1" si="150"/>
        <v>23124.846028395565</v>
      </c>
      <c r="D1984" s="3">
        <f t="shared" ca="1" si="151"/>
        <v>224.84602839556464</v>
      </c>
      <c r="E1984" s="3">
        <f t="shared" ca="1" si="154"/>
        <v>33.788094056413854</v>
      </c>
    </row>
    <row r="1985" spans="1:5" x14ac:dyDescent="0.35">
      <c r="A1985" s="3">
        <f t="shared" si="152"/>
        <v>1973</v>
      </c>
      <c r="B1985" s="3">
        <f t="shared" ca="1" si="153"/>
        <v>2.0384527335614413</v>
      </c>
      <c r="C1985" s="3">
        <f t="shared" ca="1" si="150"/>
        <v>24320.49751035155</v>
      </c>
      <c r="D1985" s="3">
        <f t="shared" ca="1" si="151"/>
        <v>1420.4975103515499</v>
      </c>
      <c r="E1985" s="3">
        <f t="shared" ca="1" si="154"/>
        <v>-1161.8633878995713</v>
      </c>
    </row>
    <row r="1986" spans="1:5" x14ac:dyDescent="0.35">
      <c r="A1986" s="3">
        <f t="shared" si="152"/>
        <v>1974</v>
      </c>
      <c r="B1986" s="3">
        <f t="shared" ca="1" si="153"/>
        <v>-0.43794869763459948</v>
      </c>
      <c r="C1986" s="3">
        <f t="shared" ca="1" si="150"/>
        <v>22554.065522073386</v>
      </c>
      <c r="D1986" s="3">
        <f t="shared" ca="1" si="151"/>
        <v>0</v>
      </c>
      <c r="E1986" s="3">
        <f t="shared" ca="1" si="154"/>
        <v>258.6341224519785</v>
      </c>
    </row>
    <row r="1987" spans="1:5" x14ac:dyDescent="0.35">
      <c r="A1987" s="3">
        <f t="shared" si="152"/>
        <v>1975</v>
      </c>
      <c r="B1987" s="3">
        <f t="shared" ca="1" si="153"/>
        <v>2.6448643692249609E-2</v>
      </c>
      <c r="C1987" s="3">
        <f t="shared" ca="1" si="150"/>
        <v>22875.25631801744</v>
      </c>
      <c r="D1987" s="3">
        <f t="shared" ca="1" si="151"/>
        <v>0</v>
      </c>
      <c r="E1987" s="3">
        <f t="shared" ca="1" si="154"/>
        <v>258.6341224519785</v>
      </c>
    </row>
    <row r="1988" spans="1:5" x14ac:dyDescent="0.35">
      <c r="A1988" s="3">
        <f t="shared" si="152"/>
        <v>1976</v>
      </c>
      <c r="B1988" s="3">
        <f t="shared" ca="1" si="153"/>
        <v>-0.17477773606849106</v>
      </c>
      <c r="C1988" s="3">
        <f t="shared" ca="1" si="150"/>
        <v>22735.524467203366</v>
      </c>
      <c r="D1988" s="3">
        <f t="shared" ca="1" si="151"/>
        <v>0</v>
      </c>
      <c r="E1988" s="3">
        <f t="shared" ca="1" si="154"/>
        <v>258.6341224519785</v>
      </c>
    </row>
    <row r="1989" spans="1:5" x14ac:dyDescent="0.35">
      <c r="A1989" s="3">
        <f t="shared" si="152"/>
        <v>1977</v>
      </c>
      <c r="B1989" s="3">
        <f t="shared" ca="1" si="153"/>
        <v>-0.196231517597589</v>
      </c>
      <c r="C1989" s="3">
        <f t="shared" ca="1" si="150"/>
        <v>22720.677377492673</v>
      </c>
      <c r="D1989" s="3">
        <f t="shared" ca="1" si="151"/>
        <v>0</v>
      </c>
      <c r="E1989" s="3">
        <f t="shared" ca="1" si="154"/>
        <v>258.6341224519785</v>
      </c>
    </row>
    <row r="1990" spans="1:5" x14ac:dyDescent="0.35">
      <c r="A1990" s="3">
        <f t="shared" si="152"/>
        <v>1978</v>
      </c>
      <c r="B1990" s="3">
        <f t="shared" ca="1" si="153"/>
        <v>1.2665562216497688</v>
      </c>
      <c r="C1990" s="3">
        <f t="shared" ca="1" si="150"/>
        <v>23755.544738041139</v>
      </c>
      <c r="D1990" s="3">
        <f t="shared" ca="1" si="151"/>
        <v>855.54473804113877</v>
      </c>
      <c r="E1990" s="3">
        <f t="shared" ca="1" si="154"/>
        <v>-596.91061558916022</v>
      </c>
    </row>
    <row r="1991" spans="1:5" x14ac:dyDescent="0.35">
      <c r="A1991" s="3">
        <f t="shared" si="152"/>
        <v>1979</v>
      </c>
      <c r="B1991" s="3">
        <f t="shared" ca="1" si="153"/>
        <v>-0.45754174108330858</v>
      </c>
      <c r="C1991" s="3">
        <f t="shared" ca="1" si="150"/>
        <v>22540.613996456799</v>
      </c>
      <c r="D1991" s="3">
        <f t="shared" ca="1" si="151"/>
        <v>0</v>
      </c>
      <c r="E1991" s="3">
        <f t="shared" ca="1" si="154"/>
        <v>258.6341224519785</v>
      </c>
    </row>
    <row r="1992" spans="1:5" x14ac:dyDescent="0.35">
      <c r="A1992" s="3">
        <f t="shared" si="152"/>
        <v>1980</v>
      </c>
      <c r="B1992" s="3">
        <f t="shared" ca="1" si="153"/>
        <v>0.87264794236375431</v>
      </c>
      <c r="C1992" s="3">
        <f t="shared" ca="1" si="150"/>
        <v>23472.319105961571</v>
      </c>
      <c r="D1992" s="3">
        <f t="shared" ca="1" si="151"/>
        <v>572.31910596157104</v>
      </c>
      <c r="E1992" s="3">
        <f t="shared" ca="1" si="154"/>
        <v>-313.68498350959254</v>
      </c>
    </row>
    <row r="1993" spans="1:5" x14ac:dyDescent="0.35">
      <c r="A1993" s="3">
        <f t="shared" si="152"/>
        <v>1981</v>
      </c>
      <c r="B1993" s="3">
        <f t="shared" ca="1" si="153"/>
        <v>1.1557349472065466</v>
      </c>
      <c r="C1993" s="3">
        <f t="shared" ca="1" si="150"/>
        <v>23675.518953230243</v>
      </c>
      <c r="D1993" s="3">
        <f t="shared" ca="1" si="151"/>
        <v>775.51895323024291</v>
      </c>
      <c r="E1993" s="3">
        <f t="shared" ca="1" si="154"/>
        <v>-516.88483077826436</v>
      </c>
    </row>
    <row r="1994" spans="1:5" x14ac:dyDescent="0.35">
      <c r="A1994" s="3">
        <f t="shared" si="152"/>
        <v>1982</v>
      </c>
      <c r="B1994" s="3">
        <f t="shared" ca="1" si="153"/>
        <v>1.9181053262159062</v>
      </c>
      <c r="C1994" s="3">
        <f t="shared" ca="1" si="150"/>
        <v>24231.538887252598</v>
      </c>
      <c r="D1994" s="3">
        <f t="shared" ca="1" si="151"/>
        <v>1331.5388872525982</v>
      </c>
      <c r="E1994" s="3">
        <f t="shared" ca="1" si="154"/>
        <v>-1072.9047648006197</v>
      </c>
    </row>
    <row r="1995" spans="1:5" x14ac:dyDescent="0.35">
      <c r="A1995" s="3">
        <f t="shared" si="152"/>
        <v>1983</v>
      </c>
      <c r="B1995" s="3">
        <f t="shared" ca="1" si="153"/>
        <v>-7.7222685349934622E-2</v>
      </c>
      <c r="C1995" s="3">
        <f t="shared" ca="1" si="150"/>
        <v>22803.159899274087</v>
      </c>
      <c r="D1995" s="3">
        <f t="shared" ca="1" si="151"/>
        <v>0</v>
      </c>
      <c r="E1995" s="3">
        <f t="shared" ca="1" si="154"/>
        <v>258.6341224519785</v>
      </c>
    </row>
    <row r="1996" spans="1:5" x14ac:dyDescent="0.35">
      <c r="A1996" s="3">
        <f t="shared" si="152"/>
        <v>1984</v>
      </c>
      <c r="B1996" s="3">
        <f t="shared" ca="1" si="153"/>
        <v>0.36595202759783735</v>
      </c>
      <c r="C1996" s="3">
        <f t="shared" ca="1" si="150"/>
        <v>23112.95738443618</v>
      </c>
      <c r="D1996" s="3">
        <f t="shared" ca="1" si="151"/>
        <v>212.95738443618029</v>
      </c>
      <c r="E1996" s="3">
        <f t="shared" ca="1" si="154"/>
        <v>45.676738015798207</v>
      </c>
    </row>
    <row r="1997" spans="1:5" x14ac:dyDescent="0.35">
      <c r="A1997" s="3">
        <f t="shared" si="152"/>
        <v>1985</v>
      </c>
      <c r="B1997" s="3">
        <f t="shared" ca="1" si="153"/>
        <v>0.85945145493969743</v>
      </c>
      <c r="C1997" s="3">
        <f t="shared" ca="1" si="150"/>
        <v>23462.889328519937</v>
      </c>
      <c r="D1997" s="3">
        <f t="shared" ca="1" si="151"/>
        <v>562.88932851993741</v>
      </c>
      <c r="E1997" s="3">
        <f t="shared" ca="1" si="154"/>
        <v>-304.25520606795891</v>
      </c>
    </row>
    <row r="1998" spans="1:5" x14ac:dyDescent="0.35">
      <c r="A1998" s="3">
        <f t="shared" si="152"/>
        <v>1986</v>
      </c>
      <c r="B1998" s="3">
        <f t="shared" ca="1" si="153"/>
        <v>0.38913470304860337</v>
      </c>
      <c r="C1998" s="3">
        <f t="shared" ref="C1998:C2061" ca="1" si="155">B$1*EXP(B$9*B$5 + $B$10*B1998)</f>
        <v>23129.278382393619</v>
      </c>
      <c r="D1998" s="3">
        <f t="shared" ref="D1998:D2061" ca="1" si="156">MAX(C1998 - B$2, 0)</f>
        <v>229.27838239361881</v>
      </c>
      <c r="E1998" s="3">
        <f t="shared" ca="1" si="154"/>
        <v>29.355740058359686</v>
      </c>
    </row>
    <row r="1999" spans="1:5" x14ac:dyDescent="0.35">
      <c r="A1999" s="3">
        <f t="shared" ref="A1999:A2062" si="157">A1998+1</f>
        <v>1987</v>
      </c>
      <c r="B1999" s="3">
        <f t="shared" ref="B1999:B2062" ca="1" si="158">_xlfn.NORM.S.INV(RAND())</f>
        <v>-1.3126668725799209</v>
      </c>
      <c r="C1999" s="3">
        <f t="shared" ca="1" si="155"/>
        <v>21961.281363274415</v>
      </c>
      <c r="D1999" s="3">
        <f t="shared" ca="1" si="156"/>
        <v>0</v>
      </c>
      <c r="E1999" s="3">
        <f t="shared" ref="E1999:E2062" ca="1" si="159">$D$5014-D1999</f>
        <v>258.6341224519785</v>
      </c>
    </row>
    <row r="2000" spans="1:5" x14ac:dyDescent="0.35">
      <c r="A2000" s="3">
        <f t="shared" si="157"/>
        <v>1988</v>
      </c>
      <c r="B2000" s="3">
        <f t="shared" ca="1" si="158"/>
        <v>0.58716172241641229</v>
      </c>
      <c r="C2000" s="3">
        <f t="shared" ca="1" si="155"/>
        <v>23269.163296054237</v>
      </c>
      <c r="D2000" s="3">
        <f t="shared" ca="1" si="156"/>
        <v>369.16329605423743</v>
      </c>
      <c r="E2000" s="3">
        <f t="shared" ca="1" si="159"/>
        <v>-110.52917360225894</v>
      </c>
    </row>
    <row r="2001" spans="1:5" x14ac:dyDescent="0.35">
      <c r="A2001" s="3">
        <f t="shared" si="157"/>
        <v>1989</v>
      </c>
      <c r="B2001" s="3">
        <f t="shared" ca="1" si="158"/>
        <v>-0.52730633519283365</v>
      </c>
      <c r="C2001" s="3">
        <f t="shared" ca="1" si="155"/>
        <v>22492.782500760211</v>
      </c>
      <c r="D2001" s="3">
        <f t="shared" ca="1" si="156"/>
        <v>0</v>
      </c>
      <c r="E2001" s="3">
        <f t="shared" ca="1" si="159"/>
        <v>258.6341224519785</v>
      </c>
    </row>
    <row r="2002" spans="1:5" x14ac:dyDescent="0.35">
      <c r="A2002" s="3">
        <f t="shared" si="157"/>
        <v>1990</v>
      </c>
      <c r="B2002" s="3">
        <f t="shared" ca="1" si="158"/>
        <v>-1.6021239398048235</v>
      </c>
      <c r="C2002" s="3">
        <f t="shared" ca="1" si="155"/>
        <v>21768.571602268883</v>
      </c>
      <c r="D2002" s="3">
        <f t="shared" ca="1" si="156"/>
        <v>0</v>
      </c>
      <c r="E2002" s="3">
        <f t="shared" ca="1" si="159"/>
        <v>258.6341224519785</v>
      </c>
    </row>
    <row r="2003" spans="1:5" x14ac:dyDescent="0.35">
      <c r="A2003" s="3">
        <f t="shared" si="157"/>
        <v>1991</v>
      </c>
      <c r="B2003" s="3">
        <f t="shared" ca="1" si="158"/>
        <v>-0.36763563824951251</v>
      </c>
      <c r="C2003" s="3">
        <f t="shared" ca="1" si="155"/>
        <v>22602.404800834054</v>
      </c>
      <c r="D2003" s="3">
        <f t="shared" ca="1" si="156"/>
        <v>0</v>
      </c>
      <c r="E2003" s="3">
        <f t="shared" ca="1" si="159"/>
        <v>258.6341224519785</v>
      </c>
    </row>
    <row r="2004" spans="1:5" x14ac:dyDescent="0.35">
      <c r="A2004" s="3">
        <f t="shared" si="157"/>
        <v>1992</v>
      </c>
      <c r="B2004" s="3">
        <f t="shared" ca="1" si="158"/>
        <v>-5.2943997171466563E-2</v>
      </c>
      <c r="C2004" s="3">
        <f t="shared" ca="1" si="155"/>
        <v>22820.023687283625</v>
      </c>
      <c r="D2004" s="3">
        <f t="shared" ca="1" si="156"/>
        <v>0</v>
      </c>
      <c r="E2004" s="3">
        <f t="shared" ca="1" si="159"/>
        <v>258.6341224519785</v>
      </c>
    </row>
    <row r="2005" spans="1:5" x14ac:dyDescent="0.35">
      <c r="A2005" s="3">
        <f t="shared" si="157"/>
        <v>1993</v>
      </c>
      <c r="B2005" s="3">
        <f t="shared" ca="1" si="158"/>
        <v>1.2066163252058011</v>
      </c>
      <c r="C2005" s="3">
        <f t="shared" ca="1" si="155"/>
        <v>23712.22766846601</v>
      </c>
      <c r="D2005" s="3">
        <f t="shared" ca="1" si="156"/>
        <v>812.22766846601007</v>
      </c>
      <c r="E2005" s="3">
        <f t="shared" ca="1" si="159"/>
        <v>-553.59354601403152</v>
      </c>
    </row>
    <row r="2006" spans="1:5" x14ac:dyDescent="0.35">
      <c r="A2006" s="3">
        <f t="shared" si="157"/>
        <v>1994</v>
      </c>
      <c r="B2006" s="3">
        <f t="shared" ca="1" si="158"/>
        <v>1.1924515106883844</v>
      </c>
      <c r="C2006" s="3">
        <f t="shared" ca="1" si="155"/>
        <v>23702.002653794814</v>
      </c>
      <c r="D2006" s="3">
        <f t="shared" ca="1" si="156"/>
        <v>802.00265379481425</v>
      </c>
      <c r="E2006" s="3">
        <f t="shared" ca="1" si="159"/>
        <v>-543.36853134283569</v>
      </c>
    </row>
    <row r="2007" spans="1:5" x14ac:dyDescent="0.35">
      <c r="A2007" s="3">
        <f t="shared" si="157"/>
        <v>1995</v>
      </c>
      <c r="B2007" s="3">
        <f t="shared" ca="1" si="158"/>
        <v>-1.0089700192309314</v>
      </c>
      <c r="C2007" s="3">
        <f t="shared" ca="1" si="155"/>
        <v>22165.30565791381</v>
      </c>
      <c r="D2007" s="3">
        <f t="shared" ca="1" si="156"/>
        <v>0</v>
      </c>
      <c r="E2007" s="3">
        <f t="shared" ca="1" si="159"/>
        <v>258.6341224519785</v>
      </c>
    </row>
    <row r="2008" spans="1:5" x14ac:dyDescent="0.35">
      <c r="A2008" s="3">
        <f t="shared" si="157"/>
        <v>1996</v>
      </c>
      <c r="B2008" s="3">
        <f t="shared" ca="1" si="158"/>
        <v>-7.8320151906161525E-2</v>
      </c>
      <c r="C2008" s="3">
        <f t="shared" ca="1" si="155"/>
        <v>22802.397902002955</v>
      </c>
      <c r="D2008" s="3">
        <f t="shared" ca="1" si="156"/>
        <v>0</v>
      </c>
      <c r="E2008" s="3">
        <f t="shared" ca="1" si="159"/>
        <v>258.6341224519785</v>
      </c>
    </row>
    <row r="2009" spans="1:5" x14ac:dyDescent="0.35">
      <c r="A2009" s="3">
        <f t="shared" si="157"/>
        <v>1997</v>
      </c>
      <c r="B2009" s="3">
        <f t="shared" ca="1" si="158"/>
        <v>-0.57008976668332545</v>
      </c>
      <c r="C2009" s="3">
        <f t="shared" ca="1" si="155"/>
        <v>22463.499856396793</v>
      </c>
      <c r="D2009" s="3">
        <f t="shared" ca="1" si="156"/>
        <v>0</v>
      </c>
      <c r="E2009" s="3">
        <f t="shared" ca="1" si="159"/>
        <v>258.6341224519785</v>
      </c>
    </row>
    <row r="2010" spans="1:5" x14ac:dyDescent="0.35">
      <c r="A2010" s="3">
        <f t="shared" si="157"/>
        <v>1998</v>
      </c>
      <c r="B2010" s="3">
        <f t="shared" ca="1" si="158"/>
        <v>-1.0049460509023331</v>
      </c>
      <c r="C2010" s="3">
        <f t="shared" ca="1" si="155"/>
        <v>22168.02165456504</v>
      </c>
      <c r="D2010" s="3">
        <f t="shared" ca="1" si="156"/>
        <v>0</v>
      </c>
      <c r="E2010" s="3">
        <f t="shared" ca="1" si="159"/>
        <v>258.6341224519785</v>
      </c>
    </row>
    <row r="2011" spans="1:5" x14ac:dyDescent="0.35">
      <c r="A2011" s="3">
        <f t="shared" si="157"/>
        <v>1999</v>
      </c>
      <c r="B2011" s="3">
        <f t="shared" ca="1" si="158"/>
        <v>1.0010555255162521</v>
      </c>
      <c r="C2011" s="3">
        <f t="shared" ca="1" si="155"/>
        <v>23564.273040634973</v>
      </c>
      <c r="D2011" s="3">
        <f t="shared" ca="1" si="156"/>
        <v>664.27304063497286</v>
      </c>
      <c r="E2011" s="3">
        <f t="shared" ca="1" si="159"/>
        <v>-405.63891818299436</v>
      </c>
    </row>
    <row r="2012" spans="1:5" x14ac:dyDescent="0.35">
      <c r="A2012" s="3">
        <f t="shared" si="157"/>
        <v>2000</v>
      </c>
      <c r="B2012" s="3">
        <f t="shared" ca="1" si="158"/>
        <v>0.2957088350237036</v>
      </c>
      <c r="C2012" s="3">
        <f t="shared" ca="1" si="155"/>
        <v>23063.575262764931</v>
      </c>
      <c r="D2012" s="3">
        <f t="shared" ca="1" si="156"/>
        <v>163.57526276493081</v>
      </c>
      <c r="E2012" s="3">
        <f t="shared" ca="1" si="159"/>
        <v>95.058859687047686</v>
      </c>
    </row>
    <row r="2013" spans="1:5" x14ac:dyDescent="0.35">
      <c r="A2013" s="3">
        <f t="shared" si="157"/>
        <v>2001</v>
      </c>
      <c r="B2013" s="3">
        <f t="shared" ca="1" si="158"/>
        <v>-0.30857475502641402</v>
      </c>
      <c r="C2013" s="3">
        <f t="shared" ca="1" si="155"/>
        <v>22643.088412156296</v>
      </c>
      <c r="D2013" s="3">
        <f t="shared" ca="1" si="156"/>
        <v>0</v>
      </c>
      <c r="E2013" s="3">
        <f t="shared" ca="1" si="159"/>
        <v>258.6341224519785</v>
      </c>
    </row>
    <row r="2014" spans="1:5" x14ac:dyDescent="0.35">
      <c r="A2014" s="3">
        <f t="shared" si="157"/>
        <v>2002</v>
      </c>
      <c r="B2014" s="3">
        <f t="shared" ca="1" si="158"/>
        <v>0.48923943923675228</v>
      </c>
      <c r="C2014" s="3">
        <f t="shared" ca="1" si="155"/>
        <v>23199.886252021679</v>
      </c>
      <c r="D2014" s="3">
        <f t="shared" ca="1" si="156"/>
        <v>299.88625202167896</v>
      </c>
      <c r="E2014" s="3">
        <f t="shared" ca="1" si="159"/>
        <v>-41.252129569700458</v>
      </c>
    </row>
    <row r="2015" spans="1:5" x14ac:dyDescent="0.35">
      <c r="A2015" s="3">
        <f t="shared" si="157"/>
        <v>2003</v>
      </c>
      <c r="B2015" s="3">
        <f t="shared" ca="1" si="158"/>
        <v>1.1122093883227737</v>
      </c>
      <c r="C2015" s="3">
        <f t="shared" ca="1" si="155"/>
        <v>23644.162245911139</v>
      </c>
      <c r="D2015" s="3">
        <f t="shared" ca="1" si="156"/>
        <v>744.1622459111386</v>
      </c>
      <c r="E2015" s="3">
        <f t="shared" ca="1" si="159"/>
        <v>-485.5281234591601</v>
      </c>
    </row>
    <row r="2016" spans="1:5" x14ac:dyDescent="0.35">
      <c r="A2016" s="3">
        <f t="shared" si="157"/>
        <v>2004</v>
      </c>
      <c r="B2016" s="3">
        <f t="shared" ca="1" si="158"/>
        <v>0.30676564817394986</v>
      </c>
      <c r="C2016" s="3">
        <f t="shared" ca="1" si="155"/>
        <v>23071.341382037885</v>
      </c>
      <c r="D2016" s="3">
        <f t="shared" ca="1" si="156"/>
        <v>171.34138203788461</v>
      </c>
      <c r="E2016" s="3">
        <f t="shared" ca="1" si="159"/>
        <v>87.292740414093885</v>
      </c>
    </row>
    <row r="2017" spans="1:5" x14ac:dyDescent="0.35">
      <c r="A2017" s="3">
        <f t="shared" si="157"/>
        <v>2005</v>
      </c>
      <c r="B2017" s="3">
        <f t="shared" ca="1" si="158"/>
        <v>0.27765105624349101</v>
      </c>
      <c r="C2017" s="3">
        <f t="shared" ca="1" si="155"/>
        <v>23050.897403873259</v>
      </c>
      <c r="D2017" s="3">
        <f t="shared" ca="1" si="156"/>
        <v>150.89740387325946</v>
      </c>
      <c r="E2017" s="3">
        <f t="shared" ca="1" si="159"/>
        <v>107.73671857871904</v>
      </c>
    </row>
    <row r="2018" spans="1:5" x14ac:dyDescent="0.35">
      <c r="A2018" s="3">
        <f t="shared" si="157"/>
        <v>2006</v>
      </c>
      <c r="B2018" s="3">
        <f t="shared" ca="1" si="158"/>
        <v>-0.25262022552969798</v>
      </c>
      <c r="C2018" s="3">
        <f t="shared" ca="1" si="155"/>
        <v>22681.699787903493</v>
      </c>
      <c r="D2018" s="3">
        <f t="shared" ca="1" si="156"/>
        <v>0</v>
      </c>
      <c r="E2018" s="3">
        <f t="shared" ca="1" si="159"/>
        <v>258.6341224519785</v>
      </c>
    </row>
    <row r="2019" spans="1:5" x14ac:dyDescent="0.35">
      <c r="A2019" s="3">
        <f t="shared" si="157"/>
        <v>2007</v>
      </c>
      <c r="B2019" s="3">
        <f t="shared" ca="1" si="158"/>
        <v>0.62829602159015718</v>
      </c>
      <c r="C2019" s="3">
        <f t="shared" ca="1" si="155"/>
        <v>23298.32623044082</v>
      </c>
      <c r="D2019" s="3">
        <f t="shared" ca="1" si="156"/>
        <v>398.32623044081993</v>
      </c>
      <c r="E2019" s="3">
        <f t="shared" ca="1" si="159"/>
        <v>-139.69210798884143</v>
      </c>
    </row>
    <row r="2020" spans="1:5" x14ac:dyDescent="0.35">
      <c r="A2020" s="3">
        <f t="shared" si="157"/>
        <v>2008</v>
      </c>
      <c r="B2020" s="3">
        <f t="shared" ca="1" si="158"/>
        <v>0.73782447743434143</v>
      </c>
      <c r="C2020" s="3">
        <f t="shared" ca="1" si="155"/>
        <v>23376.15683944169</v>
      </c>
      <c r="D2020" s="3">
        <f t="shared" ca="1" si="156"/>
        <v>476.15683944168995</v>
      </c>
      <c r="E2020" s="3">
        <f t="shared" ca="1" si="159"/>
        <v>-217.52271698971145</v>
      </c>
    </row>
    <row r="2021" spans="1:5" x14ac:dyDescent="0.35">
      <c r="A2021" s="3">
        <f t="shared" si="157"/>
        <v>2009</v>
      </c>
      <c r="B2021" s="3">
        <f t="shared" ca="1" si="158"/>
        <v>-5.6998894984287458E-3</v>
      </c>
      <c r="C2021" s="3">
        <f t="shared" ca="1" si="155"/>
        <v>22852.874831380221</v>
      </c>
      <c r="D2021" s="3">
        <f t="shared" ca="1" si="156"/>
        <v>0</v>
      </c>
      <c r="E2021" s="3">
        <f t="shared" ca="1" si="159"/>
        <v>258.6341224519785</v>
      </c>
    </row>
    <row r="2022" spans="1:5" x14ac:dyDescent="0.35">
      <c r="A2022" s="3">
        <f t="shared" si="157"/>
        <v>2010</v>
      </c>
      <c r="B2022" s="3">
        <f t="shared" ca="1" si="158"/>
        <v>1.211202312757637</v>
      </c>
      <c r="C2022" s="3">
        <f t="shared" ca="1" si="155"/>
        <v>23715.539055130568</v>
      </c>
      <c r="D2022" s="3">
        <f t="shared" ca="1" si="156"/>
        <v>815.53905513056816</v>
      </c>
      <c r="E2022" s="3">
        <f t="shared" ca="1" si="159"/>
        <v>-556.9049326785896</v>
      </c>
    </row>
    <row r="2023" spans="1:5" x14ac:dyDescent="0.35">
      <c r="A2023" s="3">
        <f t="shared" si="157"/>
        <v>2011</v>
      </c>
      <c r="B2023" s="3">
        <f t="shared" ca="1" si="158"/>
        <v>-0.80001107887656409</v>
      </c>
      <c r="C2023" s="3">
        <f t="shared" ca="1" si="155"/>
        <v>22306.784462883646</v>
      </c>
      <c r="D2023" s="3">
        <f t="shared" ca="1" si="156"/>
        <v>0</v>
      </c>
      <c r="E2023" s="3">
        <f t="shared" ca="1" si="159"/>
        <v>258.6341224519785</v>
      </c>
    </row>
    <row r="2024" spans="1:5" x14ac:dyDescent="0.35">
      <c r="A2024" s="3">
        <f t="shared" si="157"/>
        <v>2012</v>
      </c>
      <c r="B2024" s="3">
        <f t="shared" ca="1" si="158"/>
        <v>1.4996552243739338</v>
      </c>
      <c r="C2024" s="3">
        <f t="shared" ca="1" si="155"/>
        <v>23924.753131344321</v>
      </c>
      <c r="D2024" s="3">
        <f t="shared" ca="1" si="156"/>
        <v>1024.7531313443214</v>
      </c>
      <c r="E2024" s="3">
        <f t="shared" ca="1" si="159"/>
        <v>-766.11900889234289</v>
      </c>
    </row>
    <row r="2025" spans="1:5" x14ac:dyDescent="0.35">
      <c r="A2025" s="3">
        <f t="shared" si="157"/>
        <v>2013</v>
      </c>
      <c r="B2025" s="3">
        <f t="shared" ca="1" si="158"/>
        <v>-0.28366666192904522</v>
      </c>
      <c r="C2025" s="3">
        <f t="shared" ca="1" si="155"/>
        <v>22660.268096856562</v>
      </c>
      <c r="D2025" s="3">
        <f t="shared" ca="1" si="156"/>
        <v>0</v>
      </c>
      <c r="E2025" s="3">
        <f t="shared" ca="1" si="159"/>
        <v>258.6341224519785</v>
      </c>
    </row>
    <row r="2026" spans="1:5" x14ac:dyDescent="0.35">
      <c r="A2026" s="3">
        <f t="shared" si="157"/>
        <v>2014</v>
      </c>
      <c r="B2026" s="3">
        <f t="shared" ca="1" si="158"/>
        <v>0.97436022971559677</v>
      </c>
      <c r="C2026" s="3">
        <f t="shared" ca="1" si="155"/>
        <v>23545.126662434177</v>
      </c>
      <c r="D2026" s="3">
        <f t="shared" ca="1" si="156"/>
        <v>645.12666243417698</v>
      </c>
      <c r="E2026" s="3">
        <f t="shared" ca="1" si="159"/>
        <v>-386.49253998219848</v>
      </c>
    </row>
    <row r="2027" spans="1:5" x14ac:dyDescent="0.35">
      <c r="A2027" s="3">
        <f t="shared" si="157"/>
        <v>2015</v>
      </c>
      <c r="B2027" s="3">
        <f t="shared" ca="1" si="158"/>
        <v>-0.54583071724831955</v>
      </c>
      <c r="C2027" s="3">
        <f t="shared" ca="1" si="155"/>
        <v>22480.099010428337</v>
      </c>
      <c r="D2027" s="3">
        <f t="shared" ca="1" si="156"/>
        <v>0</v>
      </c>
      <c r="E2027" s="3">
        <f t="shared" ca="1" si="159"/>
        <v>258.6341224519785</v>
      </c>
    </row>
    <row r="2028" spans="1:5" x14ac:dyDescent="0.35">
      <c r="A2028" s="3">
        <f t="shared" si="157"/>
        <v>2016</v>
      </c>
      <c r="B2028" s="3">
        <f t="shared" ca="1" si="158"/>
        <v>-1.9465811204140775</v>
      </c>
      <c r="C2028" s="3">
        <f t="shared" ca="1" si="155"/>
        <v>21541.447103364346</v>
      </c>
      <c r="D2028" s="3">
        <f t="shared" ca="1" si="156"/>
        <v>0</v>
      </c>
      <c r="E2028" s="3">
        <f t="shared" ca="1" si="159"/>
        <v>258.6341224519785</v>
      </c>
    </row>
    <row r="2029" spans="1:5" x14ac:dyDescent="0.35">
      <c r="A2029" s="3">
        <f t="shared" si="157"/>
        <v>2017</v>
      </c>
      <c r="B2029" s="3">
        <f t="shared" ca="1" si="158"/>
        <v>-0.28781965387922948</v>
      </c>
      <c r="C2029" s="3">
        <f t="shared" ca="1" si="155"/>
        <v>22657.402777595056</v>
      </c>
      <c r="D2029" s="3">
        <f t="shared" ca="1" si="156"/>
        <v>0</v>
      </c>
      <c r="E2029" s="3">
        <f t="shared" ca="1" si="159"/>
        <v>258.6341224519785</v>
      </c>
    </row>
    <row r="2030" spans="1:5" x14ac:dyDescent="0.35">
      <c r="A2030" s="3">
        <f t="shared" si="157"/>
        <v>2018</v>
      </c>
      <c r="B2030" s="3">
        <f t="shared" ca="1" si="158"/>
        <v>1.1977571243025942</v>
      </c>
      <c r="C2030" s="3">
        <f t="shared" ca="1" si="155"/>
        <v>23705.832048102748</v>
      </c>
      <c r="D2030" s="3">
        <f t="shared" ca="1" si="156"/>
        <v>805.83204810274765</v>
      </c>
      <c r="E2030" s="3">
        <f t="shared" ca="1" si="159"/>
        <v>-547.19792565076909</v>
      </c>
    </row>
    <row r="2031" spans="1:5" x14ac:dyDescent="0.35">
      <c r="A2031" s="3">
        <f t="shared" si="157"/>
        <v>2019</v>
      </c>
      <c r="B2031" s="3">
        <f t="shared" ca="1" si="158"/>
        <v>-0.7787998123242621</v>
      </c>
      <c r="C2031" s="3">
        <f t="shared" ca="1" si="155"/>
        <v>22321.196261101206</v>
      </c>
      <c r="D2031" s="3">
        <f t="shared" ca="1" si="156"/>
        <v>0</v>
      </c>
      <c r="E2031" s="3">
        <f t="shared" ca="1" si="159"/>
        <v>258.6341224519785</v>
      </c>
    </row>
    <row r="2032" spans="1:5" x14ac:dyDescent="0.35">
      <c r="A2032" s="3">
        <f t="shared" si="157"/>
        <v>2020</v>
      </c>
      <c r="B2032" s="3">
        <f t="shared" ca="1" si="158"/>
        <v>9.4861914767378097E-2</v>
      </c>
      <c r="C2032" s="3">
        <f t="shared" ca="1" si="155"/>
        <v>22922.957934129408</v>
      </c>
      <c r="D2032" s="3">
        <f t="shared" ca="1" si="156"/>
        <v>22.957934129408386</v>
      </c>
      <c r="E2032" s="3">
        <f t="shared" ca="1" si="159"/>
        <v>235.67618832257011</v>
      </c>
    </row>
    <row r="2033" spans="1:5" x14ac:dyDescent="0.35">
      <c r="A2033" s="3">
        <f t="shared" si="157"/>
        <v>2021</v>
      </c>
      <c r="B2033" s="3">
        <f t="shared" ca="1" si="158"/>
        <v>2.9442483588550498E-2</v>
      </c>
      <c r="C2033" s="3">
        <f t="shared" ca="1" si="155"/>
        <v>22877.341714713009</v>
      </c>
      <c r="D2033" s="3">
        <f t="shared" ca="1" si="156"/>
        <v>0</v>
      </c>
      <c r="E2033" s="3">
        <f t="shared" ca="1" si="159"/>
        <v>258.6341224519785</v>
      </c>
    </row>
    <row r="2034" spans="1:5" x14ac:dyDescent="0.35">
      <c r="A2034" s="3">
        <f t="shared" si="157"/>
        <v>2022</v>
      </c>
      <c r="B2034" s="3">
        <f t="shared" ca="1" si="158"/>
        <v>3.766367745162242E-2</v>
      </c>
      <c r="C2034" s="3">
        <f t="shared" ca="1" si="155"/>
        <v>22883.069268191819</v>
      </c>
      <c r="D2034" s="3">
        <f t="shared" ca="1" si="156"/>
        <v>0</v>
      </c>
      <c r="E2034" s="3">
        <f t="shared" ca="1" si="159"/>
        <v>258.6341224519785</v>
      </c>
    </row>
    <row r="2035" spans="1:5" x14ac:dyDescent="0.35">
      <c r="A2035" s="3">
        <f t="shared" si="157"/>
        <v>2023</v>
      </c>
      <c r="B2035" s="3">
        <f t="shared" ca="1" si="158"/>
        <v>-1.1358622028960452</v>
      </c>
      <c r="C2035" s="3">
        <f t="shared" ca="1" si="155"/>
        <v>22079.829654443598</v>
      </c>
      <c r="D2035" s="3">
        <f t="shared" ca="1" si="156"/>
        <v>0</v>
      </c>
      <c r="E2035" s="3">
        <f t="shared" ca="1" si="159"/>
        <v>258.6341224519785</v>
      </c>
    </row>
    <row r="2036" spans="1:5" x14ac:dyDescent="0.35">
      <c r="A2036" s="3">
        <f t="shared" si="157"/>
        <v>2024</v>
      </c>
      <c r="B2036" s="3">
        <f t="shared" ca="1" si="158"/>
        <v>-0.38394224191667625</v>
      </c>
      <c r="C2036" s="3">
        <f t="shared" ca="1" si="155"/>
        <v>22591.185011671118</v>
      </c>
      <c r="D2036" s="3">
        <f t="shared" ca="1" si="156"/>
        <v>0</v>
      </c>
      <c r="E2036" s="3">
        <f t="shared" ca="1" si="159"/>
        <v>258.6341224519785</v>
      </c>
    </row>
    <row r="2037" spans="1:5" x14ac:dyDescent="0.35">
      <c r="A2037" s="3">
        <f t="shared" si="157"/>
        <v>2025</v>
      </c>
      <c r="B2037" s="3">
        <f t="shared" ca="1" si="158"/>
        <v>-0.35213131586908519</v>
      </c>
      <c r="C2037" s="3">
        <f t="shared" ca="1" si="155"/>
        <v>22613.077746575906</v>
      </c>
      <c r="D2037" s="3">
        <f t="shared" ca="1" si="156"/>
        <v>0</v>
      </c>
      <c r="E2037" s="3">
        <f t="shared" ca="1" si="159"/>
        <v>258.6341224519785</v>
      </c>
    </row>
    <row r="2038" spans="1:5" x14ac:dyDescent="0.35">
      <c r="A2038" s="3">
        <f t="shared" si="157"/>
        <v>2026</v>
      </c>
      <c r="B2038" s="3">
        <f t="shared" ca="1" si="158"/>
        <v>0.61132761746793762</v>
      </c>
      <c r="C2038" s="3">
        <f t="shared" ca="1" si="155"/>
        <v>23286.291735269882</v>
      </c>
      <c r="D2038" s="3">
        <f t="shared" ca="1" si="156"/>
        <v>386.29173526988234</v>
      </c>
      <c r="E2038" s="3">
        <f t="shared" ca="1" si="159"/>
        <v>-127.65761281790384</v>
      </c>
    </row>
    <row r="2039" spans="1:5" x14ac:dyDescent="0.35">
      <c r="A2039" s="3">
        <f t="shared" si="157"/>
        <v>2027</v>
      </c>
      <c r="B2039" s="3">
        <f t="shared" ca="1" si="158"/>
        <v>-1.1773166077142143</v>
      </c>
      <c r="C2039" s="3">
        <f t="shared" ca="1" si="155"/>
        <v>22051.976994118388</v>
      </c>
      <c r="D2039" s="3">
        <f t="shared" ca="1" si="156"/>
        <v>0</v>
      </c>
      <c r="E2039" s="3">
        <f t="shared" ca="1" si="159"/>
        <v>258.6341224519785</v>
      </c>
    </row>
    <row r="2040" spans="1:5" x14ac:dyDescent="0.35">
      <c r="A2040" s="3">
        <f t="shared" si="157"/>
        <v>2028</v>
      </c>
      <c r="B2040" s="3">
        <f t="shared" ca="1" si="158"/>
        <v>-1.5956270080192134</v>
      </c>
      <c r="C2040" s="3">
        <f t="shared" ca="1" si="155"/>
        <v>21772.87841058358</v>
      </c>
      <c r="D2040" s="3">
        <f t="shared" ca="1" si="156"/>
        <v>0</v>
      </c>
      <c r="E2040" s="3">
        <f t="shared" ca="1" si="159"/>
        <v>258.6341224519785</v>
      </c>
    </row>
    <row r="2041" spans="1:5" x14ac:dyDescent="0.35">
      <c r="A2041" s="3">
        <f t="shared" si="157"/>
        <v>2029</v>
      </c>
      <c r="B2041" s="3">
        <f t="shared" ca="1" si="158"/>
        <v>0.7004535427529075</v>
      </c>
      <c r="C2041" s="3">
        <f t="shared" ca="1" si="155"/>
        <v>23349.571981318455</v>
      </c>
      <c r="D2041" s="3">
        <f t="shared" ca="1" si="156"/>
        <v>449.57198131845507</v>
      </c>
      <c r="E2041" s="3">
        <f t="shared" ca="1" si="159"/>
        <v>-190.93785886647657</v>
      </c>
    </row>
    <row r="2042" spans="1:5" x14ac:dyDescent="0.35">
      <c r="A2042" s="3">
        <f t="shared" si="157"/>
        <v>2030</v>
      </c>
      <c r="B2042" s="3">
        <f t="shared" ca="1" si="158"/>
        <v>-0.85569795680288996</v>
      </c>
      <c r="C2042" s="3">
        <f t="shared" ca="1" si="155"/>
        <v>22268.992796677554</v>
      </c>
      <c r="D2042" s="3">
        <f t="shared" ca="1" si="156"/>
        <v>0</v>
      </c>
      <c r="E2042" s="3">
        <f t="shared" ca="1" si="159"/>
        <v>258.6341224519785</v>
      </c>
    </row>
    <row r="2043" spans="1:5" x14ac:dyDescent="0.35">
      <c r="A2043" s="3">
        <f t="shared" si="157"/>
        <v>2031</v>
      </c>
      <c r="B2043" s="3">
        <f t="shared" ca="1" si="158"/>
        <v>1.5376767883290541</v>
      </c>
      <c r="C2043" s="3">
        <f t="shared" ca="1" si="155"/>
        <v>23952.467386286196</v>
      </c>
      <c r="D2043" s="3">
        <f t="shared" ca="1" si="156"/>
        <v>1052.4673862861964</v>
      </c>
      <c r="E2043" s="3">
        <f t="shared" ca="1" si="159"/>
        <v>-793.83326383421786</v>
      </c>
    </row>
    <row r="2044" spans="1:5" x14ac:dyDescent="0.35">
      <c r="A2044" s="3">
        <f t="shared" si="157"/>
        <v>2032</v>
      </c>
      <c r="B2044" s="3">
        <f t="shared" ca="1" si="158"/>
        <v>-0.52786954702183253</v>
      </c>
      <c r="C2044" s="3">
        <f t="shared" ca="1" si="155"/>
        <v>22492.396768845832</v>
      </c>
      <c r="D2044" s="3">
        <f t="shared" ca="1" si="156"/>
        <v>0</v>
      </c>
      <c r="E2044" s="3">
        <f t="shared" ca="1" si="159"/>
        <v>258.6341224519785</v>
      </c>
    </row>
    <row r="2045" spans="1:5" x14ac:dyDescent="0.35">
      <c r="A2045" s="3">
        <f t="shared" si="157"/>
        <v>2033</v>
      </c>
      <c r="B2045" s="3">
        <f t="shared" ca="1" si="158"/>
        <v>-0.4144389296413839</v>
      </c>
      <c r="C2045" s="3">
        <f t="shared" ca="1" si="155"/>
        <v>22570.216654597429</v>
      </c>
      <c r="D2045" s="3">
        <f t="shared" ca="1" si="156"/>
        <v>0</v>
      </c>
      <c r="E2045" s="3">
        <f t="shared" ca="1" si="159"/>
        <v>258.6341224519785</v>
      </c>
    </row>
    <row r="2046" spans="1:5" x14ac:dyDescent="0.35">
      <c r="A2046" s="3">
        <f t="shared" si="157"/>
        <v>2034</v>
      </c>
      <c r="B2046" s="3">
        <f t="shared" ca="1" si="158"/>
        <v>-0.4619061438702981</v>
      </c>
      <c r="C2046" s="3">
        <f t="shared" ca="1" si="155"/>
        <v>22537.618725919176</v>
      </c>
      <c r="D2046" s="3">
        <f t="shared" ca="1" si="156"/>
        <v>0</v>
      </c>
      <c r="E2046" s="3">
        <f t="shared" ca="1" si="159"/>
        <v>258.6341224519785</v>
      </c>
    </row>
    <row r="2047" spans="1:5" x14ac:dyDescent="0.35">
      <c r="A2047" s="3">
        <f t="shared" si="157"/>
        <v>2035</v>
      </c>
      <c r="B2047" s="3">
        <f t="shared" ca="1" si="158"/>
        <v>-1.0273364761144372</v>
      </c>
      <c r="C2047" s="3">
        <f t="shared" ca="1" si="155"/>
        <v>22152.913354984124</v>
      </c>
      <c r="D2047" s="3">
        <f t="shared" ca="1" si="156"/>
        <v>0</v>
      </c>
      <c r="E2047" s="3">
        <f t="shared" ca="1" si="159"/>
        <v>258.6341224519785</v>
      </c>
    </row>
    <row r="2048" spans="1:5" x14ac:dyDescent="0.35">
      <c r="A2048" s="3">
        <f t="shared" si="157"/>
        <v>2036</v>
      </c>
      <c r="B2048" s="3">
        <f t="shared" ca="1" si="158"/>
        <v>1.7463502931455013</v>
      </c>
      <c r="C2048" s="3">
        <f t="shared" ca="1" si="155"/>
        <v>24105.143950999209</v>
      </c>
      <c r="D2048" s="3">
        <f t="shared" ca="1" si="156"/>
        <v>1205.1439509992088</v>
      </c>
      <c r="E2048" s="3">
        <f t="shared" ca="1" si="159"/>
        <v>-946.5098285472302</v>
      </c>
    </row>
    <row r="2049" spans="1:5" x14ac:dyDescent="0.35">
      <c r="A2049" s="3">
        <f t="shared" si="157"/>
        <v>2037</v>
      </c>
      <c r="B2049" s="3">
        <f t="shared" ca="1" si="158"/>
        <v>-0.39176975413443793</v>
      </c>
      <c r="C2049" s="3">
        <f t="shared" ca="1" si="155"/>
        <v>22585.801255808972</v>
      </c>
      <c r="D2049" s="3">
        <f t="shared" ca="1" si="156"/>
        <v>0</v>
      </c>
      <c r="E2049" s="3">
        <f t="shared" ca="1" si="159"/>
        <v>258.6341224519785</v>
      </c>
    </row>
    <row r="2050" spans="1:5" x14ac:dyDescent="0.35">
      <c r="A2050" s="3">
        <f t="shared" si="157"/>
        <v>2038</v>
      </c>
      <c r="B2050" s="3">
        <f t="shared" ca="1" si="158"/>
        <v>-1.2817070399902508</v>
      </c>
      <c r="C2050" s="3">
        <f t="shared" ca="1" si="155"/>
        <v>21981.993997958398</v>
      </c>
      <c r="D2050" s="3">
        <f t="shared" ca="1" si="156"/>
        <v>0</v>
      </c>
      <c r="E2050" s="3">
        <f t="shared" ca="1" si="159"/>
        <v>258.6341224519785</v>
      </c>
    </row>
    <row r="2051" spans="1:5" x14ac:dyDescent="0.35">
      <c r="A2051" s="3">
        <f t="shared" si="157"/>
        <v>2039</v>
      </c>
      <c r="B2051" s="3">
        <f t="shared" ca="1" si="158"/>
        <v>1.1364084494247915</v>
      </c>
      <c r="C2051" s="3">
        <f t="shared" ca="1" si="155"/>
        <v>23661.590617247788</v>
      </c>
      <c r="D2051" s="3">
        <f t="shared" ca="1" si="156"/>
        <v>761.59061724778803</v>
      </c>
      <c r="E2051" s="3">
        <f t="shared" ca="1" si="159"/>
        <v>-502.95649479580953</v>
      </c>
    </row>
    <row r="2052" spans="1:5" x14ac:dyDescent="0.35">
      <c r="A2052" s="3">
        <f t="shared" si="157"/>
        <v>2040</v>
      </c>
      <c r="B2052" s="3">
        <f t="shared" ca="1" si="158"/>
        <v>1.3646183477823273</v>
      </c>
      <c r="C2052" s="3">
        <f t="shared" ca="1" si="155"/>
        <v>23826.582486152878</v>
      </c>
      <c r="D2052" s="3">
        <f t="shared" ca="1" si="156"/>
        <v>926.58248615287812</v>
      </c>
      <c r="E2052" s="3">
        <f t="shared" ca="1" si="159"/>
        <v>-667.94836370089956</v>
      </c>
    </row>
    <row r="2053" spans="1:5" x14ac:dyDescent="0.35">
      <c r="A2053" s="3">
        <f t="shared" si="157"/>
        <v>2041</v>
      </c>
      <c r="B2053" s="3">
        <f t="shared" ca="1" si="158"/>
        <v>-0.3256038408635879</v>
      </c>
      <c r="C2053" s="3">
        <f t="shared" ca="1" si="155"/>
        <v>22631.350556846392</v>
      </c>
      <c r="D2053" s="3">
        <f t="shared" ca="1" si="156"/>
        <v>0</v>
      </c>
      <c r="E2053" s="3">
        <f t="shared" ca="1" si="159"/>
        <v>258.6341224519785</v>
      </c>
    </row>
    <row r="2054" spans="1:5" x14ac:dyDescent="0.35">
      <c r="A2054" s="3">
        <f t="shared" si="157"/>
        <v>2042</v>
      </c>
      <c r="B2054" s="3">
        <f t="shared" ca="1" si="158"/>
        <v>-1.7624761654743026</v>
      </c>
      <c r="C2054" s="3">
        <f t="shared" ca="1" si="155"/>
        <v>21662.543872423692</v>
      </c>
      <c r="D2054" s="3">
        <f t="shared" ca="1" si="156"/>
        <v>0</v>
      </c>
      <c r="E2054" s="3">
        <f t="shared" ca="1" si="159"/>
        <v>258.6341224519785</v>
      </c>
    </row>
    <row r="2055" spans="1:5" x14ac:dyDescent="0.35">
      <c r="A2055" s="3">
        <f t="shared" si="157"/>
        <v>2043</v>
      </c>
      <c r="B2055" s="3">
        <f t="shared" ca="1" si="158"/>
        <v>8.5745063802722413E-2</v>
      </c>
      <c r="C2055" s="3">
        <f t="shared" ca="1" si="155"/>
        <v>22916.595407993504</v>
      </c>
      <c r="D2055" s="3">
        <f t="shared" ca="1" si="156"/>
        <v>16.595407993503613</v>
      </c>
      <c r="E2055" s="3">
        <f t="shared" ca="1" si="159"/>
        <v>242.03871445847489</v>
      </c>
    </row>
    <row r="2056" spans="1:5" x14ac:dyDescent="0.35">
      <c r="A2056" s="3">
        <f t="shared" si="157"/>
        <v>2044</v>
      </c>
      <c r="B2056" s="3">
        <f t="shared" ca="1" si="158"/>
        <v>-0.64779977794234245</v>
      </c>
      <c r="C2056" s="3">
        <f t="shared" ca="1" si="155"/>
        <v>22410.409575169193</v>
      </c>
      <c r="D2056" s="3">
        <f t="shared" ca="1" si="156"/>
        <v>0</v>
      </c>
      <c r="E2056" s="3">
        <f t="shared" ca="1" si="159"/>
        <v>258.6341224519785</v>
      </c>
    </row>
    <row r="2057" spans="1:5" x14ac:dyDescent="0.35">
      <c r="A2057" s="3">
        <f t="shared" si="157"/>
        <v>2045</v>
      </c>
      <c r="B2057" s="3">
        <f t="shared" ca="1" si="158"/>
        <v>-1.2808674361904058</v>
      </c>
      <c r="C2057" s="3">
        <f t="shared" ca="1" si="155"/>
        <v>21982.555978627439</v>
      </c>
      <c r="D2057" s="3">
        <f t="shared" ca="1" si="156"/>
        <v>0</v>
      </c>
      <c r="E2057" s="3">
        <f t="shared" ca="1" si="159"/>
        <v>258.6341224519785</v>
      </c>
    </row>
    <row r="2058" spans="1:5" x14ac:dyDescent="0.35">
      <c r="A2058" s="3">
        <f t="shared" si="157"/>
        <v>2046</v>
      </c>
      <c r="B2058" s="3">
        <f t="shared" ca="1" si="158"/>
        <v>1.9858917489968499</v>
      </c>
      <c r="C2058" s="3">
        <f t="shared" ca="1" si="155"/>
        <v>24281.605283679433</v>
      </c>
      <c r="D2058" s="3">
        <f t="shared" ca="1" si="156"/>
        <v>1381.6052836794333</v>
      </c>
      <c r="E2058" s="3">
        <f t="shared" ca="1" si="159"/>
        <v>-1122.9711612274548</v>
      </c>
    </row>
    <row r="2059" spans="1:5" x14ac:dyDescent="0.35">
      <c r="A2059" s="3">
        <f t="shared" si="157"/>
        <v>2047</v>
      </c>
      <c r="B2059" s="3">
        <f t="shared" ca="1" si="158"/>
        <v>0.34125282209998375</v>
      </c>
      <c r="C2059" s="3">
        <f t="shared" ca="1" si="155"/>
        <v>23095.581394839046</v>
      </c>
      <c r="D2059" s="3">
        <f t="shared" ca="1" si="156"/>
        <v>195.58139483904597</v>
      </c>
      <c r="E2059" s="3">
        <f t="shared" ca="1" si="159"/>
        <v>63.052727612932529</v>
      </c>
    </row>
    <row r="2060" spans="1:5" x14ac:dyDescent="0.35">
      <c r="A2060" s="3">
        <f t="shared" si="157"/>
        <v>2048</v>
      </c>
      <c r="B2060" s="3">
        <f t="shared" ca="1" si="158"/>
        <v>-1.0725756740378374</v>
      </c>
      <c r="C2060" s="3">
        <f t="shared" ca="1" si="155"/>
        <v>22122.418890846224</v>
      </c>
      <c r="D2060" s="3">
        <f t="shared" ca="1" si="156"/>
        <v>0</v>
      </c>
      <c r="E2060" s="3">
        <f t="shared" ca="1" si="159"/>
        <v>258.6341224519785</v>
      </c>
    </row>
    <row r="2061" spans="1:5" x14ac:dyDescent="0.35">
      <c r="A2061" s="3">
        <f t="shared" si="157"/>
        <v>2049</v>
      </c>
      <c r="B2061" s="3">
        <f t="shared" ca="1" si="158"/>
        <v>-0.18736201943520231</v>
      </c>
      <c r="C2061" s="3">
        <f t="shared" ca="1" si="155"/>
        <v>22726.814337796724</v>
      </c>
      <c r="D2061" s="3">
        <f t="shared" ca="1" si="156"/>
        <v>0</v>
      </c>
      <c r="E2061" s="3">
        <f t="shared" ca="1" si="159"/>
        <v>258.6341224519785</v>
      </c>
    </row>
    <row r="2062" spans="1:5" x14ac:dyDescent="0.35">
      <c r="A2062" s="3">
        <f t="shared" si="157"/>
        <v>2050</v>
      </c>
      <c r="B2062" s="3">
        <f t="shared" ca="1" si="158"/>
        <v>-0.68224931565716851</v>
      </c>
      <c r="C2062" s="3">
        <f t="shared" ref="C2062:C2125" ca="1" si="160">B$1*EXP(B$9*B$5 + $B$10*B2062)</f>
        <v>22386.914340927367</v>
      </c>
      <c r="D2062" s="3">
        <f t="shared" ref="D2062:D2125" ca="1" si="161">MAX(C2062 - B$2, 0)</f>
        <v>0</v>
      </c>
      <c r="E2062" s="3">
        <f t="shared" ca="1" si="159"/>
        <v>258.6341224519785</v>
      </c>
    </row>
    <row r="2063" spans="1:5" x14ac:dyDescent="0.35">
      <c r="A2063" s="3">
        <f t="shared" ref="A2063:A2126" si="162">A2062+1</f>
        <v>2051</v>
      </c>
      <c r="B2063" s="3">
        <f t="shared" ref="B2063:B2126" ca="1" si="163">_xlfn.NORM.S.INV(RAND())</f>
        <v>0.1412938183144109</v>
      </c>
      <c r="C2063" s="3">
        <f t="shared" ca="1" si="160"/>
        <v>22955.389545872396</v>
      </c>
      <c r="D2063" s="3">
        <f t="shared" ca="1" si="161"/>
        <v>55.389545872396411</v>
      </c>
      <c r="E2063" s="3">
        <f t="shared" ref="E2063:E2126" ca="1" si="164">$D$5014-D2063</f>
        <v>203.24457657958209</v>
      </c>
    </row>
    <row r="2064" spans="1:5" x14ac:dyDescent="0.35">
      <c r="A2064" s="3">
        <f t="shared" si="162"/>
        <v>2052</v>
      </c>
      <c r="B2064" s="3">
        <f t="shared" ca="1" si="163"/>
        <v>-1.0145800027846985</v>
      </c>
      <c r="C2064" s="3">
        <f t="shared" ca="1" si="160"/>
        <v>22161.5197280383</v>
      </c>
      <c r="D2064" s="3">
        <f t="shared" ca="1" si="161"/>
        <v>0</v>
      </c>
      <c r="E2064" s="3">
        <f t="shared" ca="1" si="164"/>
        <v>258.6341224519785</v>
      </c>
    </row>
    <row r="2065" spans="1:5" x14ac:dyDescent="0.35">
      <c r="A2065" s="3">
        <f t="shared" si="162"/>
        <v>2053</v>
      </c>
      <c r="B2065" s="3">
        <f t="shared" ca="1" si="163"/>
        <v>0.79033127568010975</v>
      </c>
      <c r="C2065" s="3">
        <f t="shared" ca="1" si="160"/>
        <v>23413.560164558265</v>
      </c>
      <c r="D2065" s="3">
        <f t="shared" ca="1" si="161"/>
        <v>513.56016455826466</v>
      </c>
      <c r="E2065" s="3">
        <f t="shared" ca="1" si="164"/>
        <v>-254.92604210628616</v>
      </c>
    </row>
    <row r="2066" spans="1:5" x14ac:dyDescent="0.35">
      <c r="A2066" s="3">
        <f t="shared" si="162"/>
        <v>2054</v>
      </c>
      <c r="B2066" s="3">
        <f t="shared" ca="1" si="163"/>
        <v>-0.95086411974424856</v>
      </c>
      <c r="C2066" s="3">
        <f t="shared" ca="1" si="160"/>
        <v>22204.556822553997</v>
      </c>
      <c r="D2066" s="3">
        <f t="shared" ca="1" si="161"/>
        <v>0</v>
      </c>
      <c r="E2066" s="3">
        <f t="shared" ca="1" si="164"/>
        <v>258.6341224519785</v>
      </c>
    </row>
    <row r="2067" spans="1:5" x14ac:dyDescent="0.35">
      <c r="A2067" s="3">
        <f t="shared" si="162"/>
        <v>2055</v>
      </c>
      <c r="B2067" s="3">
        <f t="shared" ca="1" si="163"/>
        <v>0.6053608772741117</v>
      </c>
      <c r="C2067" s="3">
        <f t="shared" ca="1" si="160"/>
        <v>23282.061423689167</v>
      </c>
      <c r="D2067" s="3">
        <f t="shared" ca="1" si="161"/>
        <v>382.06142368916699</v>
      </c>
      <c r="E2067" s="3">
        <f t="shared" ca="1" si="164"/>
        <v>-123.42730123718849</v>
      </c>
    </row>
    <row r="2068" spans="1:5" x14ac:dyDescent="0.35">
      <c r="A2068" s="3">
        <f t="shared" si="162"/>
        <v>2056</v>
      </c>
      <c r="B2068" s="3">
        <f t="shared" ca="1" si="163"/>
        <v>1.7274131048358139</v>
      </c>
      <c r="C2068" s="3">
        <f t="shared" ca="1" si="160"/>
        <v>24091.24844497411</v>
      </c>
      <c r="D2068" s="3">
        <f t="shared" ca="1" si="161"/>
        <v>1191.2484449741096</v>
      </c>
      <c r="E2068" s="3">
        <f t="shared" ca="1" si="164"/>
        <v>-932.61432252213103</v>
      </c>
    </row>
    <row r="2069" spans="1:5" x14ac:dyDescent="0.35">
      <c r="A2069" s="3">
        <f t="shared" si="162"/>
        <v>2057</v>
      </c>
      <c r="B2069" s="3">
        <f t="shared" ca="1" si="163"/>
        <v>0.14146225807048385</v>
      </c>
      <c r="C2069" s="3">
        <f t="shared" ca="1" si="160"/>
        <v>22955.507280639693</v>
      </c>
      <c r="D2069" s="3">
        <f t="shared" ca="1" si="161"/>
        <v>55.507280639692908</v>
      </c>
      <c r="E2069" s="3">
        <f t="shared" ca="1" si="164"/>
        <v>203.12684181228559</v>
      </c>
    </row>
    <row r="2070" spans="1:5" x14ac:dyDescent="0.35">
      <c r="A2070" s="3">
        <f t="shared" si="162"/>
        <v>2058</v>
      </c>
      <c r="B2070" s="3">
        <f t="shared" ca="1" si="163"/>
        <v>-8.3430313077202584E-2</v>
      </c>
      <c r="C2070" s="3">
        <f t="shared" ca="1" si="160"/>
        <v>22798.850130220955</v>
      </c>
      <c r="D2070" s="3">
        <f t="shared" ca="1" si="161"/>
        <v>0</v>
      </c>
      <c r="E2070" s="3">
        <f t="shared" ca="1" si="164"/>
        <v>258.6341224519785</v>
      </c>
    </row>
    <row r="2071" spans="1:5" x14ac:dyDescent="0.35">
      <c r="A2071" s="3">
        <f t="shared" si="162"/>
        <v>2059</v>
      </c>
      <c r="B2071" s="3">
        <f t="shared" ca="1" si="163"/>
        <v>-0.39498849330019847</v>
      </c>
      <c r="C2071" s="3">
        <f t="shared" ca="1" si="160"/>
        <v>22583.587782190902</v>
      </c>
      <c r="D2071" s="3">
        <f t="shared" ca="1" si="161"/>
        <v>0</v>
      </c>
      <c r="E2071" s="3">
        <f t="shared" ca="1" si="164"/>
        <v>258.6341224519785</v>
      </c>
    </row>
    <row r="2072" spans="1:5" x14ac:dyDescent="0.35">
      <c r="A2072" s="3">
        <f t="shared" si="162"/>
        <v>2060</v>
      </c>
      <c r="B2072" s="3">
        <f t="shared" ca="1" si="163"/>
        <v>0.35533858493063603</v>
      </c>
      <c r="C2072" s="3">
        <f t="shared" ca="1" si="160"/>
        <v>23105.489183945443</v>
      </c>
      <c r="D2072" s="3">
        <f t="shared" ca="1" si="161"/>
        <v>205.48918394544307</v>
      </c>
      <c r="E2072" s="3">
        <f t="shared" ca="1" si="164"/>
        <v>53.144938506535425</v>
      </c>
    </row>
    <row r="2073" spans="1:5" x14ac:dyDescent="0.35">
      <c r="A2073" s="3">
        <f t="shared" si="162"/>
        <v>2061</v>
      </c>
      <c r="B2073" s="3">
        <f t="shared" ca="1" si="163"/>
        <v>0.1512253280383237</v>
      </c>
      <c r="C2073" s="3">
        <f t="shared" ca="1" si="160"/>
        <v>22962.332430564664</v>
      </c>
      <c r="D2073" s="3">
        <f t="shared" ca="1" si="161"/>
        <v>62.332430564663809</v>
      </c>
      <c r="E2073" s="3">
        <f t="shared" ca="1" si="164"/>
        <v>196.30169188731469</v>
      </c>
    </row>
    <row r="2074" spans="1:5" x14ac:dyDescent="0.35">
      <c r="A2074" s="3">
        <f t="shared" si="162"/>
        <v>2062</v>
      </c>
      <c r="B2074" s="3">
        <f t="shared" ca="1" si="163"/>
        <v>-1.1441273653988504</v>
      </c>
      <c r="C2074" s="3">
        <f t="shared" ca="1" si="160"/>
        <v>22074.273595904502</v>
      </c>
      <c r="D2074" s="3">
        <f t="shared" ca="1" si="161"/>
        <v>0</v>
      </c>
      <c r="E2074" s="3">
        <f t="shared" ca="1" si="164"/>
        <v>258.6341224519785</v>
      </c>
    </row>
    <row r="2075" spans="1:5" x14ac:dyDescent="0.35">
      <c r="A2075" s="3">
        <f t="shared" si="162"/>
        <v>2063</v>
      </c>
      <c r="B2075" s="3">
        <f t="shared" ca="1" si="163"/>
        <v>-0.41411505719162722</v>
      </c>
      <c r="C2075" s="3">
        <f t="shared" ca="1" si="160"/>
        <v>22570.43923463986</v>
      </c>
      <c r="D2075" s="3">
        <f t="shared" ca="1" si="161"/>
        <v>0</v>
      </c>
      <c r="E2075" s="3">
        <f t="shared" ca="1" si="164"/>
        <v>258.6341224519785</v>
      </c>
    </row>
    <row r="2076" spans="1:5" x14ac:dyDescent="0.35">
      <c r="A2076" s="3">
        <f t="shared" si="162"/>
        <v>2064</v>
      </c>
      <c r="B2076" s="3">
        <f t="shared" ca="1" si="163"/>
        <v>5.9700714449941752E-2</v>
      </c>
      <c r="C2076" s="3">
        <f t="shared" ca="1" si="160"/>
        <v>22898.429138080934</v>
      </c>
      <c r="D2076" s="3">
        <f t="shared" ca="1" si="161"/>
        <v>0</v>
      </c>
      <c r="E2076" s="3">
        <f t="shared" ca="1" si="164"/>
        <v>258.6341224519785</v>
      </c>
    </row>
    <row r="2077" spans="1:5" x14ac:dyDescent="0.35">
      <c r="A2077" s="3">
        <f t="shared" si="162"/>
        <v>2065</v>
      </c>
      <c r="B2077" s="3">
        <f t="shared" ca="1" si="163"/>
        <v>0.90427220578761403</v>
      </c>
      <c r="C2077" s="3">
        <f t="shared" ca="1" si="160"/>
        <v>23494.93219429953</v>
      </c>
      <c r="D2077" s="3">
        <f t="shared" ca="1" si="161"/>
        <v>594.93219429953024</v>
      </c>
      <c r="E2077" s="3">
        <f t="shared" ca="1" si="164"/>
        <v>-336.29807184755174</v>
      </c>
    </row>
    <row r="2078" spans="1:5" x14ac:dyDescent="0.35">
      <c r="A2078" s="3">
        <f t="shared" si="162"/>
        <v>2066</v>
      </c>
      <c r="B2078" s="3">
        <f t="shared" ca="1" si="163"/>
        <v>0.27945614667428481</v>
      </c>
      <c r="C2078" s="3">
        <f t="shared" ca="1" si="160"/>
        <v>23052.164393566778</v>
      </c>
      <c r="D2078" s="3">
        <f t="shared" ca="1" si="161"/>
        <v>152.16439356677802</v>
      </c>
      <c r="E2078" s="3">
        <f t="shared" ca="1" si="164"/>
        <v>106.46972888520048</v>
      </c>
    </row>
    <row r="2079" spans="1:5" x14ac:dyDescent="0.35">
      <c r="A2079" s="3">
        <f t="shared" si="162"/>
        <v>2067</v>
      </c>
      <c r="B2079" s="3">
        <f t="shared" ca="1" si="163"/>
        <v>-1.5372448791185824</v>
      </c>
      <c r="C2079" s="3">
        <f t="shared" ca="1" si="160"/>
        <v>21811.618105484496</v>
      </c>
      <c r="D2079" s="3">
        <f t="shared" ca="1" si="161"/>
        <v>0</v>
      </c>
      <c r="E2079" s="3">
        <f t="shared" ca="1" si="164"/>
        <v>258.6341224519785</v>
      </c>
    </row>
    <row r="2080" spans="1:5" x14ac:dyDescent="0.35">
      <c r="A2080" s="3">
        <f t="shared" si="162"/>
        <v>2068</v>
      </c>
      <c r="B2080" s="3">
        <f t="shared" ca="1" si="163"/>
        <v>0.33869993344252963</v>
      </c>
      <c r="C2080" s="3">
        <f t="shared" ca="1" si="160"/>
        <v>23093.786172520129</v>
      </c>
      <c r="D2080" s="3">
        <f t="shared" ca="1" si="161"/>
        <v>193.78617252012918</v>
      </c>
      <c r="E2080" s="3">
        <f t="shared" ca="1" si="164"/>
        <v>64.847949931849314</v>
      </c>
    </row>
    <row r="2081" spans="1:5" x14ac:dyDescent="0.35">
      <c r="A2081" s="3">
        <f t="shared" si="162"/>
        <v>2069</v>
      </c>
      <c r="B2081" s="3">
        <f t="shared" ca="1" si="163"/>
        <v>-0.60664610285788134</v>
      </c>
      <c r="C2081" s="3">
        <f t="shared" ca="1" si="160"/>
        <v>22438.509483126116</v>
      </c>
      <c r="D2081" s="3">
        <f t="shared" ca="1" si="161"/>
        <v>0</v>
      </c>
      <c r="E2081" s="3">
        <f t="shared" ca="1" si="164"/>
        <v>258.6341224519785</v>
      </c>
    </row>
    <row r="2082" spans="1:5" x14ac:dyDescent="0.35">
      <c r="A2082" s="3">
        <f t="shared" si="162"/>
        <v>2070</v>
      </c>
      <c r="B2082" s="3">
        <f t="shared" ca="1" si="163"/>
        <v>-0.98458456705879949</v>
      </c>
      <c r="C2082" s="3">
        <f t="shared" ca="1" si="160"/>
        <v>22181.769838758883</v>
      </c>
      <c r="D2082" s="3">
        <f t="shared" ca="1" si="161"/>
        <v>0</v>
      </c>
      <c r="E2082" s="3">
        <f t="shared" ca="1" si="164"/>
        <v>258.6341224519785</v>
      </c>
    </row>
    <row r="2083" spans="1:5" x14ac:dyDescent="0.35">
      <c r="A2083" s="3">
        <f t="shared" si="162"/>
        <v>2071</v>
      </c>
      <c r="B2083" s="3">
        <f t="shared" ca="1" si="163"/>
        <v>0.2448481608707426</v>
      </c>
      <c r="C2083" s="3">
        <f t="shared" ca="1" si="160"/>
        <v>23027.885238354625</v>
      </c>
      <c r="D2083" s="3">
        <f t="shared" ca="1" si="161"/>
        <v>127.88523835462547</v>
      </c>
      <c r="E2083" s="3">
        <f t="shared" ca="1" si="164"/>
        <v>130.74888409735303</v>
      </c>
    </row>
    <row r="2084" spans="1:5" x14ac:dyDescent="0.35">
      <c r="A2084" s="3">
        <f t="shared" si="162"/>
        <v>2072</v>
      </c>
      <c r="B2084" s="3">
        <f t="shared" ca="1" si="163"/>
        <v>-2.230035247157415</v>
      </c>
      <c r="C2084" s="3">
        <f t="shared" ca="1" si="160"/>
        <v>21356.324618307237</v>
      </c>
      <c r="D2084" s="3">
        <f t="shared" ca="1" si="161"/>
        <v>0</v>
      </c>
      <c r="E2084" s="3">
        <f t="shared" ca="1" si="164"/>
        <v>258.6341224519785</v>
      </c>
    </row>
    <row r="2085" spans="1:5" x14ac:dyDescent="0.35">
      <c r="A2085" s="3">
        <f t="shared" si="162"/>
        <v>2073</v>
      </c>
      <c r="B2085" s="3">
        <f t="shared" ca="1" si="163"/>
        <v>2.1289211105860217</v>
      </c>
      <c r="C2085" s="3">
        <f t="shared" ca="1" si="160"/>
        <v>24387.585056609114</v>
      </c>
      <c r="D2085" s="3">
        <f t="shared" ca="1" si="161"/>
        <v>1487.585056609114</v>
      </c>
      <c r="E2085" s="3">
        <f t="shared" ca="1" si="164"/>
        <v>-1228.9509341571354</v>
      </c>
    </row>
    <row r="2086" spans="1:5" x14ac:dyDescent="0.35">
      <c r="A2086" s="3">
        <f t="shared" si="162"/>
        <v>2074</v>
      </c>
      <c r="B2086" s="3">
        <f t="shared" ca="1" si="163"/>
        <v>-1.584608360955063</v>
      </c>
      <c r="C2086" s="3">
        <f t="shared" ca="1" si="160"/>
        <v>21780.18460663352</v>
      </c>
      <c r="D2086" s="3">
        <f t="shared" ca="1" si="161"/>
        <v>0</v>
      </c>
      <c r="E2086" s="3">
        <f t="shared" ca="1" si="164"/>
        <v>258.6341224519785</v>
      </c>
    </row>
    <row r="2087" spans="1:5" x14ac:dyDescent="0.35">
      <c r="A2087" s="3">
        <f t="shared" si="162"/>
        <v>2075</v>
      </c>
      <c r="B2087" s="3">
        <f t="shared" ca="1" si="163"/>
        <v>-0.36578670654448636</v>
      </c>
      <c r="C2087" s="3">
        <f t="shared" ca="1" si="160"/>
        <v>22603.677313426484</v>
      </c>
      <c r="D2087" s="3">
        <f t="shared" ca="1" si="161"/>
        <v>0</v>
      </c>
      <c r="E2087" s="3">
        <f t="shared" ca="1" si="164"/>
        <v>258.6341224519785</v>
      </c>
    </row>
    <row r="2088" spans="1:5" x14ac:dyDescent="0.35">
      <c r="A2088" s="3">
        <f t="shared" si="162"/>
        <v>2076</v>
      </c>
      <c r="B2088" s="3">
        <f t="shared" ca="1" si="163"/>
        <v>-1.6050315068411707</v>
      </c>
      <c r="C2088" s="3">
        <f t="shared" ca="1" si="160"/>
        <v>21766.644455505641</v>
      </c>
      <c r="D2088" s="3">
        <f t="shared" ca="1" si="161"/>
        <v>0</v>
      </c>
      <c r="E2088" s="3">
        <f t="shared" ca="1" si="164"/>
        <v>258.6341224519785</v>
      </c>
    </row>
    <row r="2089" spans="1:5" x14ac:dyDescent="0.35">
      <c r="A2089" s="3">
        <f t="shared" si="162"/>
        <v>2077</v>
      </c>
      <c r="B2089" s="3">
        <f t="shared" ca="1" si="163"/>
        <v>6.3872428894329467E-2</v>
      </c>
      <c r="C2089" s="3">
        <f t="shared" ca="1" si="160"/>
        <v>22901.337993876466</v>
      </c>
      <c r="D2089" s="3">
        <f t="shared" ca="1" si="161"/>
        <v>1.3379938764664985</v>
      </c>
      <c r="E2089" s="3">
        <f t="shared" ca="1" si="164"/>
        <v>257.296128575512</v>
      </c>
    </row>
    <row r="2090" spans="1:5" x14ac:dyDescent="0.35">
      <c r="A2090" s="3">
        <f t="shared" si="162"/>
        <v>2078</v>
      </c>
      <c r="B2090" s="3">
        <f t="shared" ca="1" si="163"/>
        <v>1.4934965260765478</v>
      </c>
      <c r="C2090" s="3">
        <f t="shared" ca="1" si="160"/>
        <v>23920.267020299518</v>
      </c>
      <c r="D2090" s="3">
        <f t="shared" ca="1" si="161"/>
        <v>1020.2670202995178</v>
      </c>
      <c r="E2090" s="3">
        <f t="shared" ca="1" si="164"/>
        <v>-761.6328978475392</v>
      </c>
    </row>
    <row r="2091" spans="1:5" x14ac:dyDescent="0.35">
      <c r="A2091" s="3">
        <f t="shared" si="162"/>
        <v>2079</v>
      </c>
      <c r="B2091" s="3">
        <f t="shared" ca="1" si="163"/>
        <v>-1.8299213227529951</v>
      </c>
      <c r="C2091" s="3">
        <f t="shared" ca="1" si="160"/>
        <v>21618.102372775629</v>
      </c>
      <c r="D2091" s="3">
        <f t="shared" ca="1" si="161"/>
        <v>0</v>
      </c>
      <c r="E2091" s="3">
        <f t="shared" ca="1" si="164"/>
        <v>258.6341224519785</v>
      </c>
    </row>
    <row r="2092" spans="1:5" x14ac:dyDescent="0.35">
      <c r="A2092" s="3">
        <f t="shared" si="162"/>
        <v>2080</v>
      </c>
      <c r="B2092" s="3">
        <f t="shared" ca="1" si="163"/>
        <v>0.11369943081567223</v>
      </c>
      <c r="C2092" s="3">
        <f t="shared" ca="1" si="160"/>
        <v>22936.109976410393</v>
      </c>
      <c r="D2092" s="3">
        <f t="shared" ca="1" si="161"/>
        <v>36.109976410392846</v>
      </c>
      <c r="E2092" s="3">
        <f t="shared" ca="1" si="164"/>
        <v>222.52414604158565</v>
      </c>
    </row>
    <row r="2093" spans="1:5" x14ac:dyDescent="0.35">
      <c r="A2093" s="3">
        <f t="shared" si="162"/>
        <v>2081</v>
      </c>
      <c r="B2093" s="3">
        <f t="shared" ca="1" si="163"/>
        <v>2.0031556136744784E-4</v>
      </c>
      <c r="C2093" s="3">
        <f t="shared" ca="1" si="160"/>
        <v>22856.980853684712</v>
      </c>
      <c r="D2093" s="3">
        <f t="shared" ca="1" si="161"/>
        <v>0</v>
      </c>
      <c r="E2093" s="3">
        <f t="shared" ca="1" si="164"/>
        <v>258.6341224519785</v>
      </c>
    </row>
    <row r="2094" spans="1:5" x14ac:dyDescent="0.35">
      <c r="A2094" s="3">
        <f t="shared" si="162"/>
        <v>2082</v>
      </c>
      <c r="B2094" s="3">
        <f t="shared" ca="1" si="163"/>
        <v>-1.2094329872360956</v>
      </c>
      <c r="C2094" s="3">
        <f t="shared" ca="1" si="160"/>
        <v>22030.422584934138</v>
      </c>
      <c r="D2094" s="3">
        <f t="shared" ca="1" si="161"/>
        <v>0</v>
      </c>
      <c r="E2094" s="3">
        <f t="shared" ca="1" si="164"/>
        <v>258.6341224519785</v>
      </c>
    </row>
    <row r="2095" spans="1:5" x14ac:dyDescent="0.35">
      <c r="A2095" s="3">
        <f t="shared" si="162"/>
        <v>2083</v>
      </c>
      <c r="B2095" s="3">
        <f t="shared" ca="1" si="163"/>
        <v>-0.17525807604804899</v>
      </c>
      <c r="C2095" s="3">
        <f t="shared" ca="1" si="160"/>
        <v>22735.191941759742</v>
      </c>
      <c r="D2095" s="3">
        <f t="shared" ca="1" si="161"/>
        <v>0</v>
      </c>
      <c r="E2095" s="3">
        <f t="shared" ca="1" si="164"/>
        <v>258.6341224519785</v>
      </c>
    </row>
    <row r="2096" spans="1:5" x14ac:dyDescent="0.35">
      <c r="A2096" s="3">
        <f t="shared" si="162"/>
        <v>2084</v>
      </c>
      <c r="B2096" s="3">
        <f t="shared" ca="1" si="163"/>
        <v>1.1954265511556774</v>
      </c>
      <c r="C2096" s="3">
        <f t="shared" ca="1" si="160"/>
        <v>23704.149851014019</v>
      </c>
      <c r="D2096" s="3">
        <f t="shared" ca="1" si="161"/>
        <v>804.14985101401908</v>
      </c>
      <c r="E2096" s="3">
        <f t="shared" ca="1" si="164"/>
        <v>-545.51572856204052</v>
      </c>
    </row>
    <row r="2097" spans="1:5" x14ac:dyDescent="0.35">
      <c r="A2097" s="3">
        <f t="shared" si="162"/>
        <v>2085</v>
      </c>
      <c r="B2097" s="3">
        <f t="shared" ca="1" si="163"/>
        <v>-0.69708016982748888</v>
      </c>
      <c r="C2097" s="3">
        <f t="shared" ca="1" si="160"/>
        <v>22376.807005228606</v>
      </c>
      <c r="D2097" s="3">
        <f t="shared" ca="1" si="161"/>
        <v>0</v>
      </c>
      <c r="E2097" s="3">
        <f t="shared" ca="1" si="164"/>
        <v>258.6341224519785</v>
      </c>
    </row>
    <row r="2098" spans="1:5" x14ac:dyDescent="0.35">
      <c r="A2098" s="3">
        <f t="shared" si="162"/>
        <v>2086</v>
      </c>
      <c r="B2098" s="3">
        <f t="shared" ca="1" si="163"/>
        <v>-1.1362666109960999</v>
      </c>
      <c r="C2098" s="3">
        <f t="shared" ca="1" si="160"/>
        <v>22079.557768199411</v>
      </c>
      <c r="D2098" s="3">
        <f t="shared" ca="1" si="161"/>
        <v>0</v>
      </c>
      <c r="E2098" s="3">
        <f t="shared" ca="1" si="164"/>
        <v>258.6341224519785</v>
      </c>
    </row>
    <row r="2099" spans="1:5" x14ac:dyDescent="0.35">
      <c r="A2099" s="3">
        <f t="shared" si="162"/>
        <v>2087</v>
      </c>
      <c r="B2099" s="3">
        <f t="shared" ca="1" si="163"/>
        <v>0.47063535581719268</v>
      </c>
      <c r="C2099" s="3">
        <f t="shared" ca="1" si="160"/>
        <v>23186.74776138887</v>
      </c>
      <c r="D2099" s="3">
        <f t="shared" ca="1" si="161"/>
        <v>286.74776138886955</v>
      </c>
      <c r="E2099" s="3">
        <f t="shared" ca="1" si="164"/>
        <v>-28.11363893689105</v>
      </c>
    </row>
    <row r="2100" spans="1:5" x14ac:dyDescent="0.35">
      <c r="A2100" s="3">
        <f t="shared" si="162"/>
        <v>2088</v>
      </c>
      <c r="B2100" s="3">
        <f t="shared" ca="1" si="163"/>
        <v>1.0235111407371145</v>
      </c>
      <c r="C2100" s="3">
        <f t="shared" ca="1" si="160"/>
        <v>23580.390694805443</v>
      </c>
      <c r="D2100" s="3">
        <f t="shared" ca="1" si="161"/>
        <v>680.39069480544276</v>
      </c>
      <c r="E2100" s="3">
        <f t="shared" ca="1" si="164"/>
        <v>-421.75657235346426</v>
      </c>
    </row>
    <row r="2101" spans="1:5" x14ac:dyDescent="0.35">
      <c r="A2101" s="3">
        <f t="shared" si="162"/>
        <v>2089</v>
      </c>
      <c r="B2101" s="3">
        <f t="shared" ca="1" si="163"/>
        <v>1.6766705664390289</v>
      </c>
      <c r="C2101" s="3">
        <f t="shared" ca="1" si="160"/>
        <v>24054.054659880898</v>
      </c>
      <c r="D2101" s="3">
        <f t="shared" ca="1" si="161"/>
        <v>1154.0546598808978</v>
      </c>
      <c r="E2101" s="3">
        <f t="shared" ca="1" si="164"/>
        <v>-895.42053742891926</v>
      </c>
    </row>
    <row r="2102" spans="1:5" x14ac:dyDescent="0.35">
      <c r="A2102" s="3">
        <f t="shared" si="162"/>
        <v>2090</v>
      </c>
      <c r="B2102" s="3">
        <f t="shared" ca="1" si="163"/>
        <v>-0.54571199507797119</v>
      </c>
      <c r="C2102" s="3">
        <f t="shared" ca="1" si="160"/>
        <v>22480.180275734743</v>
      </c>
      <c r="D2102" s="3">
        <f t="shared" ca="1" si="161"/>
        <v>0</v>
      </c>
      <c r="E2102" s="3">
        <f t="shared" ca="1" si="164"/>
        <v>258.6341224519785</v>
      </c>
    </row>
    <row r="2103" spans="1:5" x14ac:dyDescent="0.35">
      <c r="A2103" s="3">
        <f t="shared" si="162"/>
        <v>2091</v>
      </c>
      <c r="B2103" s="3">
        <f t="shared" ca="1" si="163"/>
        <v>0.11368636863739445</v>
      </c>
      <c r="C2103" s="3">
        <f t="shared" ca="1" si="160"/>
        <v>22936.100853999538</v>
      </c>
      <c r="D2103" s="3">
        <f t="shared" ca="1" si="161"/>
        <v>36.100853999538231</v>
      </c>
      <c r="E2103" s="3">
        <f t="shared" ca="1" si="164"/>
        <v>222.53326845244027</v>
      </c>
    </row>
    <row r="2104" spans="1:5" x14ac:dyDescent="0.35">
      <c r="A2104" s="3">
        <f t="shared" si="162"/>
        <v>2092</v>
      </c>
      <c r="B2104" s="3">
        <f t="shared" ca="1" si="163"/>
        <v>1.6091376302304117</v>
      </c>
      <c r="C2104" s="3">
        <f t="shared" ca="1" si="160"/>
        <v>24004.642729115221</v>
      </c>
      <c r="D2104" s="3">
        <f t="shared" ca="1" si="161"/>
        <v>1104.6427291152213</v>
      </c>
      <c r="E2104" s="3">
        <f t="shared" ca="1" si="164"/>
        <v>-846.00860666324274</v>
      </c>
    </row>
    <row r="2105" spans="1:5" x14ac:dyDescent="0.35">
      <c r="A2105" s="3">
        <f t="shared" si="162"/>
        <v>2093</v>
      </c>
      <c r="B2105" s="3">
        <f t="shared" ca="1" si="163"/>
        <v>0.17317000122549564</v>
      </c>
      <c r="C2105" s="3">
        <f t="shared" ca="1" si="160"/>
        <v>22977.680882112632</v>
      </c>
      <c r="D2105" s="3">
        <f t="shared" ca="1" si="161"/>
        <v>77.680882112632389</v>
      </c>
      <c r="E2105" s="3">
        <f t="shared" ca="1" si="164"/>
        <v>180.95324033934611</v>
      </c>
    </row>
    <row r="2106" spans="1:5" x14ac:dyDescent="0.35">
      <c r="A2106" s="3">
        <f t="shared" si="162"/>
        <v>2094</v>
      </c>
      <c r="B2106" s="3">
        <f t="shared" ca="1" si="163"/>
        <v>-6.6749876317984458E-2</v>
      </c>
      <c r="C2106" s="3">
        <f t="shared" ca="1" si="160"/>
        <v>22810.43270203449</v>
      </c>
      <c r="D2106" s="3">
        <f t="shared" ca="1" si="161"/>
        <v>0</v>
      </c>
      <c r="E2106" s="3">
        <f t="shared" ca="1" si="164"/>
        <v>258.6341224519785</v>
      </c>
    </row>
    <row r="2107" spans="1:5" x14ac:dyDescent="0.35">
      <c r="A2107" s="3">
        <f t="shared" si="162"/>
        <v>2095</v>
      </c>
      <c r="B2107" s="3">
        <f t="shared" ca="1" si="163"/>
        <v>0.53586202934620775</v>
      </c>
      <c r="C2107" s="3">
        <f t="shared" ca="1" si="160"/>
        <v>23232.844559405563</v>
      </c>
      <c r="D2107" s="3">
        <f t="shared" ca="1" si="161"/>
        <v>332.8445594055629</v>
      </c>
      <c r="E2107" s="3">
        <f t="shared" ca="1" si="164"/>
        <v>-74.210436953584406</v>
      </c>
    </row>
    <row r="2108" spans="1:5" x14ac:dyDescent="0.35">
      <c r="A2108" s="3">
        <f t="shared" si="162"/>
        <v>2096</v>
      </c>
      <c r="B2108" s="3">
        <f t="shared" ca="1" si="163"/>
        <v>1.6919704290112552</v>
      </c>
      <c r="C2108" s="3">
        <f t="shared" ca="1" si="160"/>
        <v>24065.263258936837</v>
      </c>
      <c r="D2108" s="3">
        <f t="shared" ca="1" si="161"/>
        <v>1165.2632589368368</v>
      </c>
      <c r="E2108" s="3">
        <f t="shared" ca="1" si="164"/>
        <v>-906.62913648485824</v>
      </c>
    </row>
    <row r="2109" spans="1:5" x14ac:dyDescent="0.35">
      <c r="A2109" s="3">
        <f t="shared" si="162"/>
        <v>2097</v>
      </c>
      <c r="B2109" s="3">
        <f t="shared" ca="1" si="163"/>
        <v>0.13924582841302174</v>
      </c>
      <c r="C2109" s="3">
        <f t="shared" ca="1" si="160"/>
        <v>22953.958105434049</v>
      </c>
      <c r="D2109" s="3">
        <f t="shared" ca="1" si="161"/>
        <v>53.958105434048775</v>
      </c>
      <c r="E2109" s="3">
        <f t="shared" ca="1" si="164"/>
        <v>204.67601701792972</v>
      </c>
    </row>
    <row r="2110" spans="1:5" x14ac:dyDescent="0.35">
      <c r="A2110" s="3">
        <f t="shared" si="162"/>
        <v>2098</v>
      </c>
      <c r="B2110" s="3">
        <f t="shared" ca="1" si="163"/>
        <v>-1.3217737937418821</v>
      </c>
      <c r="C2110" s="3">
        <f t="shared" ca="1" si="160"/>
        <v>21955.19239957094</v>
      </c>
      <c r="D2110" s="3">
        <f t="shared" ca="1" si="161"/>
        <v>0</v>
      </c>
      <c r="E2110" s="3">
        <f t="shared" ca="1" si="164"/>
        <v>258.6341224519785</v>
      </c>
    </row>
    <row r="2111" spans="1:5" x14ac:dyDescent="0.35">
      <c r="A2111" s="3">
        <f t="shared" si="162"/>
        <v>2099</v>
      </c>
      <c r="B2111" s="3">
        <f t="shared" ca="1" si="163"/>
        <v>-0.52288010267281415</v>
      </c>
      <c r="C2111" s="3">
        <f t="shared" ca="1" si="160"/>
        <v>22495.814164433894</v>
      </c>
      <c r="D2111" s="3">
        <f t="shared" ca="1" si="161"/>
        <v>0</v>
      </c>
      <c r="E2111" s="3">
        <f t="shared" ca="1" si="164"/>
        <v>258.6341224519785</v>
      </c>
    </row>
    <row r="2112" spans="1:5" x14ac:dyDescent="0.35">
      <c r="A2112" s="3">
        <f t="shared" si="162"/>
        <v>2100</v>
      </c>
      <c r="B2112" s="3">
        <f t="shared" ca="1" si="163"/>
        <v>-1.0561098784196554</v>
      </c>
      <c r="C2112" s="3">
        <f t="shared" ca="1" si="160"/>
        <v>22133.513156284218</v>
      </c>
      <c r="D2112" s="3">
        <f t="shared" ca="1" si="161"/>
        <v>0</v>
      </c>
      <c r="E2112" s="3">
        <f t="shared" ca="1" si="164"/>
        <v>258.6341224519785</v>
      </c>
    </row>
    <row r="2113" spans="1:5" x14ac:dyDescent="0.35">
      <c r="A2113" s="3">
        <f t="shared" si="162"/>
        <v>2101</v>
      </c>
      <c r="B2113" s="3">
        <f t="shared" ca="1" si="163"/>
        <v>-0.21833591083870918</v>
      </c>
      <c r="C2113" s="3">
        <f t="shared" ca="1" si="160"/>
        <v>22705.390173048065</v>
      </c>
      <c r="D2113" s="3">
        <f t="shared" ca="1" si="161"/>
        <v>0</v>
      </c>
      <c r="E2113" s="3">
        <f t="shared" ca="1" si="164"/>
        <v>258.6341224519785</v>
      </c>
    </row>
    <row r="2114" spans="1:5" x14ac:dyDescent="0.35">
      <c r="A2114" s="3">
        <f t="shared" si="162"/>
        <v>2102</v>
      </c>
      <c r="B2114" s="3">
        <f t="shared" ca="1" si="163"/>
        <v>-0.66244964670686379</v>
      </c>
      <c r="C2114" s="3">
        <f t="shared" ca="1" si="160"/>
        <v>22400.415076537363</v>
      </c>
      <c r="D2114" s="3">
        <f t="shared" ca="1" si="161"/>
        <v>0</v>
      </c>
      <c r="E2114" s="3">
        <f t="shared" ca="1" si="164"/>
        <v>258.6341224519785</v>
      </c>
    </row>
    <row r="2115" spans="1:5" x14ac:dyDescent="0.35">
      <c r="A2115" s="3">
        <f t="shared" si="162"/>
        <v>2103</v>
      </c>
      <c r="B2115" s="3">
        <f t="shared" ca="1" si="163"/>
        <v>-1.3066289507474522</v>
      </c>
      <c r="C2115" s="3">
        <f t="shared" ca="1" si="160"/>
        <v>21965.319299268038</v>
      </c>
      <c r="D2115" s="3">
        <f t="shared" ca="1" si="161"/>
        <v>0</v>
      </c>
      <c r="E2115" s="3">
        <f t="shared" ca="1" si="164"/>
        <v>258.6341224519785</v>
      </c>
    </row>
    <row r="2116" spans="1:5" x14ac:dyDescent="0.35">
      <c r="A2116" s="3">
        <f t="shared" si="162"/>
        <v>2104</v>
      </c>
      <c r="B2116" s="3">
        <f t="shared" ca="1" si="163"/>
        <v>-0.33492681754530929</v>
      </c>
      <c r="C2116" s="3">
        <f t="shared" ca="1" si="160"/>
        <v>22624.926967434658</v>
      </c>
      <c r="D2116" s="3">
        <f t="shared" ca="1" si="161"/>
        <v>0</v>
      </c>
      <c r="E2116" s="3">
        <f t="shared" ca="1" si="164"/>
        <v>258.6341224519785</v>
      </c>
    </row>
    <row r="2117" spans="1:5" x14ac:dyDescent="0.35">
      <c r="A2117" s="3">
        <f t="shared" si="162"/>
        <v>2105</v>
      </c>
      <c r="B2117" s="3">
        <f t="shared" ca="1" si="163"/>
        <v>4.0744859875942875E-2</v>
      </c>
      <c r="C2117" s="3">
        <f t="shared" ca="1" si="160"/>
        <v>22885.216240312951</v>
      </c>
      <c r="D2117" s="3">
        <f t="shared" ca="1" si="161"/>
        <v>0</v>
      </c>
      <c r="E2117" s="3">
        <f t="shared" ca="1" si="164"/>
        <v>258.6341224519785</v>
      </c>
    </row>
    <row r="2118" spans="1:5" x14ac:dyDescent="0.35">
      <c r="A2118" s="3">
        <f t="shared" si="162"/>
        <v>2106</v>
      </c>
      <c r="B2118" s="3">
        <f t="shared" ca="1" si="163"/>
        <v>0.38434094342437519</v>
      </c>
      <c r="C2118" s="3">
        <f t="shared" ca="1" si="160"/>
        <v>23125.902549146369</v>
      </c>
      <c r="D2118" s="3">
        <f t="shared" ca="1" si="161"/>
        <v>225.90254914636898</v>
      </c>
      <c r="E2118" s="3">
        <f t="shared" ca="1" si="164"/>
        <v>32.731573305609516</v>
      </c>
    </row>
    <row r="2119" spans="1:5" x14ac:dyDescent="0.35">
      <c r="A2119" s="3">
        <f t="shared" si="162"/>
        <v>2107</v>
      </c>
      <c r="B2119" s="3">
        <f t="shared" ca="1" si="163"/>
        <v>-0.22286176093481716</v>
      </c>
      <c r="C2119" s="3">
        <f t="shared" ca="1" si="160"/>
        <v>22702.261403647983</v>
      </c>
      <c r="D2119" s="3">
        <f t="shared" ca="1" si="161"/>
        <v>0</v>
      </c>
      <c r="E2119" s="3">
        <f t="shared" ca="1" si="164"/>
        <v>258.6341224519785</v>
      </c>
    </row>
    <row r="2120" spans="1:5" x14ac:dyDescent="0.35">
      <c r="A2120" s="3">
        <f t="shared" si="162"/>
        <v>2108</v>
      </c>
      <c r="B2120" s="3">
        <f t="shared" ca="1" si="163"/>
        <v>-0.33757761578783052</v>
      </c>
      <c r="C2120" s="3">
        <f t="shared" ca="1" si="160"/>
        <v>22623.100883740957</v>
      </c>
      <c r="D2120" s="3">
        <f t="shared" ca="1" si="161"/>
        <v>0</v>
      </c>
      <c r="E2120" s="3">
        <f t="shared" ca="1" si="164"/>
        <v>258.6341224519785</v>
      </c>
    </row>
    <row r="2121" spans="1:5" x14ac:dyDescent="0.35">
      <c r="A2121" s="3">
        <f t="shared" si="162"/>
        <v>2109</v>
      </c>
      <c r="B2121" s="3">
        <f t="shared" ca="1" si="163"/>
        <v>-0.21577176973306286</v>
      </c>
      <c r="C2121" s="3">
        <f t="shared" ca="1" si="160"/>
        <v>22707.162983034301</v>
      </c>
      <c r="D2121" s="3">
        <f t="shared" ca="1" si="161"/>
        <v>0</v>
      </c>
      <c r="E2121" s="3">
        <f t="shared" ca="1" si="164"/>
        <v>258.6341224519785</v>
      </c>
    </row>
    <row r="2122" spans="1:5" x14ac:dyDescent="0.35">
      <c r="A2122" s="3">
        <f t="shared" si="162"/>
        <v>2110</v>
      </c>
      <c r="B2122" s="3">
        <f t="shared" ca="1" si="163"/>
        <v>0.88554022084822404</v>
      </c>
      <c r="C2122" s="3">
        <f t="shared" ca="1" si="160"/>
        <v>23481.53516545787</v>
      </c>
      <c r="D2122" s="3">
        <f t="shared" ca="1" si="161"/>
        <v>581.53516545786988</v>
      </c>
      <c r="E2122" s="3">
        <f t="shared" ca="1" si="164"/>
        <v>-322.90104300589138</v>
      </c>
    </row>
    <row r="2123" spans="1:5" x14ac:dyDescent="0.35">
      <c r="A2123" s="3">
        <f t="shared" si="162"/>
        <v>2111</v>
      </c>
      <c r="B2123" s="3">
        <f t="shared" ca="1" si="163"/>
        <v>-1.653427591388025</v>
      </c>
      <c r="C2123" s="3">
        <f t="shared" ca="1" si="160"/>
        <v>21734.592384008887</v>
      </c>
      <c r="D2123" s="3">
        <f t="shared" ca="1" si="161"/>
        <v>0</v>
      </c>
      <c r="E2123" s="3">
        <f t="shared" ca="1" si="164"/>
        <v>258.6341224519785</v>
      </c>
    </row>
    <row r="2124" spans="1:5" x14ac:dyDescent="0.35">
      <c r="A2124" s="3">
        <f t="shared" si="162"/>
        <v>2112</v>
      </c>
      <c r="B2124" s="3">
        <f t="shared" ca="1" si="163"/>
        <v>3.6895084682555167E-2</v>
      </c>
      <c r="C2124" s="3">
        <f t="shared" ca="1" si="160"/>
        <v>22882.533743089498</v>
      </c>
      <c r="D2124" s="3">
        <f t="shared" ca="1" si="161"/>
        <v>0</v>
      </c>
      <c r="E2124" s="3">
        <f t="shared" ca="1" si="164"/>
        <v>258.6341224519785</v>
      </c>
    </row>
    <row r="2125" spans="1:5" x14ac:dyDescent="0.35">
      <c r="A2125" s="3">
        <f t="shared" si="162"/>
        <v>2113</v>
      </c>
      <c r="B2125" s="3">
        <f t="shared" ca="1" si="163"/>
        <v>-0.73103299101201302</v>
      </c>
      <c r="C2125" s="3">
        <f t="shared" ca="1" si="160"/>
        <v>22353.685087419803</v>
      </c>
      <c r="D2125" s="3">
        <f t="shared" ca="1" si="161"/>
        <v>0</v>
      </c>
      <c r="E2125" s="3">
        <f t="shared" ca="1" si="164"/>
        <v>258.6341224519785</v>
      </c>
    </row>
    <row r="2126" spans="1:5" x14ac:dyDescent="0.35">
      <c r="A2126" s="3">
        <f t="shared" si="162"/>
        <v>2114</v>
      </c>
      <c r="B2126" s="3">
        <f t="shared" ca="1" si="163"/>
        <v>-0.14392268554612653</v>
      </c>
      <c r="C2126" s="3">
        <f t="shared" ref="C2126:C2189" ca="1" si="165">B$1*EXP(B$9*B$5 + $B$10*B2126)</f>
        <v>22756.894717642728</v>
      </c>
      <c r="D2126" s="3">
        <f t="shared" ref="D2126:D2189" ca="1" si="166">MAX(C2126 - B$2, 0)</f>
        <v>0</v>
      </c>
      <c r="E2126" s="3">
        <f t="shared" ca="1" si="164"/>
        <v>258.6341224519785</v>
      </c>
    </row>
    <row r="2127" spans="1:5" x14ac:dyDescent="0.35">
      <c r="A2127" s="3">
        <f t="shared" ref="A2127:A2190" si="167">A2126+1</f>
        <v>2115</v>
      </c>
      <c r="B2127" s="3">
        <f t="shared" ref="B2127:B2190" ca="1" si="168">_xlfn.NORM.S.INV(RAND())</f>
        <v>0.28285125698547747</v>
      </c>
      <c r="C2127" s="3">
        <f t="shared" ca="1" si="165"/>
        <v>23054.547603999003</v>
      </c>
      <c r="D2127" s="3">
        <f t="shared" ca="1" si="166"/>
        <v>154.5476039990026</v>
      </c>
      <c r="E2127" s="3">
        <f t="shared" ref="E2127:E2190" ca="1" si="169">$D$5014-D2127</f>
        <v>104.08651845297589</v>
      </c>
    </row>
    <row r="2128" spans="1:5" x14ac:dyDescent="0.35">
      <c r="A2128" s="3">
        <f t="shared" si="167"/>
        <v>2116</v>
      </c>
      <c r="B2128" s="3">
        <f t="shared" ca="1" si="168"/>
        <v>-2.056924873413958</v>
      </c>
      <c r="C2128" s="3">
        <f t="shared" ca="1" si="165"/>
        <v>21469.192155919198</v>
      </c>
      <c r="D2128" s="3">
        <f t="shared" ca="1" si="166"/>
        <v>0</v>
      </c>
      <c r="E2128" s="3">
        <f t="shared" ca="1" si="169"/>
        <v>258.6341224519785</v>
      </c>
    </row>
    <row r="2129" spans="1:5" x14ac:dyDescent="0.35">
      <c r="A2129" s="3">
        <f t="shared" si="167"/>
        <v>2117</v>
      </c>
      <c r="B2129" s="3">
        <f t="shared" ca="1" si="168"/>
        <v>0.28701981399116477</v>
      </c>
      <c r="C2129" s="3">
        <f t="shared" ca="1" si="165"/>
        <v>23057.474075217233</v>
      </c>
      <c r="D2129" s="3">
        <f t="shared" ca="1" si="166"/>
        <v>157.47407521723289</v>
      </c>
      <c r="E2129" s="3">
        <f t="shared" ca="1" si="169"/>
        <v>101.1600472347456</v>
      </c>
    </row>
    <row r="2130" spans="1:5" x14ac:dyDescent="0.35">
      <c r="A2130" s="3">
        <f t="shared" si="167"/>
        <v>2118</v>
      </c>
      <c r="B2130" s="3">
        <f t="shared" ca="1" si="168"/>
        <v>1.4865529480273927</v>
      </c>
      <c r="C2130" s="3">
        <f t="shared" ca="1" si="165"/>
        <v>23915.210196976066</v>
      </c>
      <c r="D2130" s="3">
        <f t="shared" ca="1" si="166"/>
        <v>1015.2101969760661</v>
      </c>
      <c r="E2130" s="3">
        <f t="shared" ca="1" si="169"/>
        <v>-756.57607452408752</v>
      </c>
    </row>
    <row r="2131" spans="1:5" x14ac:dyDescent="0.35">
      <c r="A2131" s="3">
        <f t="shared" si="167"/>
        <v>2119</v>
      </c>
      <c r="B2131" s="3">
        <f t="shared" ca="1" si="168"/>
        <v>-1.119384991397363</v>
      </c>
      <c r="C2131" s="3">
        <f t="shared" ca="1" si="165"/>
        <v>22090.910240494894</v>
      </c>
      <c r="D2131" s="3">
        <f t="shared" ca="1" si="166"/>
        <v>0</v>
      </c>
      <c r="E2131" s="3">
        <f t="shared" ca="1" si="169"/>
        <v>258.6341224519785</v>
      </c>
    </row>
    <row r="2132" spans="1:5" x14ac:dyDescent="0.35">
      <c r="A2132" s="3">
        <f t="shared" si="167"/>
        <v>2120</v>
      </c>
      <c r="B2132" s="3">
        <f t="shared" ca="1" si="168"/>
        <v>1.6341398270787066</v>
      </c>
      <c r="C2132" s="3">
        <f t="shared" ca="1" si="165"/>
        <v>24022.924282094358</v>
      </c>
      <c r="D2132" s="3">
        <f t="shared" ca="1" si="166"/>
        <v>1122.9242820943582</v>
      </c>
      <c r="E2132" s="3">
        <f t="shared" ca="1" si="169"/>
        <v>-864.29015964237965</v>
      </c>
    </row>
    <row r="2133" spans="1:5" x14ac:dyDescent="0.35">
      <c r="A2133" s="3">
        <f t="shared" si="167"/>
        <v>2121</v>
      </c>
      <c r="B2133" s="3">
        <f t="shared" ca="1" si="168"/>
        <v>-0.1443508900479521</v>
      </c>
      <c r="C2133" s="3">
        <f t="shared" ca="1" si="165"/>
        <v>22756.598005210853</v>
      </c>
      <c r="D2133" s="3">
        <f t="shared" ca="1" si="166"/>
        <v>0</v>
      </c>
      <c r="E2133" s="3">
        <f t="shared" ca="1" si="169"/>
        <v>258.6341224519785</v>
      </c>
    </row>
    <row r="2134" spans="1:5" x14ac:dyDescent="0.35">
      <c r="A2134" s="3">
        <f t="shared" si="167"/>
        <v>2122</v>
      </c>
      <c r="B2134" s="3">
        <f t="shared" ca="1" si="168"/>
        <v>-0.65425786841207345</v>
      </c>
      <c r="C2134" s="3">
        <f t="shared" ca="1" si="165"/>
        <v>22406.003158475614</v>
      </c>
      <c r="D2134" s="3">
        <f t="shared" ca="1" si="166"/>
        <v>0</v>
      </c>
      <c r="E2134" s="3">
        <f t="shared" ca="1" si="169"/>
        <v>258.6341224519785</v>
      </c>
    </row>
    <row r="2135" spans="1:5" x14ac:dyDescent="0.35">
      <c r="A2135" s="3">
        <f t="shared" si="167"/>
        <v>2123</v>
      </c>
      <c r="B2135" s="3">
        <f t="shared" ca="1" si="168"/>
        <v>0.10527534314803864</v>
      </c>
      <c r="C2135" s="3">
        <f t="shared" ca="1" si="165"/>
        <v>22930.227485198739</v>
      </c>
      <c r="D2135" s="3">
        <f t="shared" ca="1" si="166"/>
        <v>30.227485198738577</v>
      </c>
      <c r="E2135" s="3">
        <f t="shared" ca="1" si="169"/>
        <v>228.40663725323992</v>
      </c>
    </row>
    <row r="2136" spans="1:5" x14ac:dyDescent="0.35">
      <c r="A2136" s="3">
        <f t="shared" si="167"/>
        <v>2124</v>
      </c>
      <c r="B2136" s="3">
        <f t="shared" ca="1" si="168"/>
        <v>0.42226678196263373</v>
      </c>
      <c r="C2136" s="3">
        <f t="shared" ca="1" si="165"/>
        <v>23152.623937297845</v>
      </c>
      <c r="D2136" s="3">
        <f t="shared" ca="1" si="166"/>
        <v>252.62393729784526</v>
      </c>
      <c r="E2136" s="3">
        <f t="shared" ca="1" si="169"/>
        <v>6.0101851541332394</v>
      </c>
    </row>
    <row r="2137" spans="1:5" x14ac:dyDescent="0.35">
      <c r="A2137" s="3">
        <f t="shared" si="167"/>
        <v>2125</v>
      </c>
      <c r="B2137" s="3">
        <f t="shared" ca="1" si="168"/>
        <v>0.14632768944092514</v>
      </c>
      <c r="C2137" s="3">
        <f t="shared" ca="1" si="165"/>
        <v>22958.908344299271</v>
      </c>
      <c r="D2137" s="3">
        <f t="shared" ca="1" si="166"/>
        <v>58.908344299270539</v>
      </c>
      <c r="E2137" s="3">
        <f t="shared" ca="1" si="169"/>
        <v>199.72577815270796</v>
      </c>
    </row>
    <row r="2138" spans="1:5" x14ac:dyDescent="0.35">
      <c r="A2138" s="3">
        <f t="shared" si="167"/>
        <v>2126</v>
      </c>
      <c r="B2138" s="3">
        <f t="shared" ca="1" si="168"/>
        <v>-0.64075370994573622</v>
      </c>
      <c r="C2138" s="3">
        <f t="shared" ca="1" si="165"/>
        <v>22415.218163054597</v>
      </c>
      <c r="D2138" s="3">
        <f t="shared" ca="1" si="166"/>
        <v>0</v>
      </c>
      <c r="E2138" s="3">
        <f t="shared" ca="1" si="169"/>
        <v>258.6341224519785</v>
      </c>
    </row>
    <row r="2139" spans="1:5" x14ac:dyDescent="0.35">
      <c r="A2139" s="3">
        <f t="shared" si="167"/>
        <v>2127</v>
      </c>
      <c r="B2139" s="3">
        <f t="shared" ca="1" si="168"/>
        <v>3.3793009627269333E-2</v>
      </c>
      <c r="C2139" s="3">
        <f t="shared" ca="1" si="165"/>
        <v>22880.372467006408</v>
      </c>
      <c r="D2139" s="3">
        <f t="shared" ca="1" si="166"/>
        <v>0</v>
      </c>
      <c r="E2139" s="3">
        <f t="shared" ca="1" si="169"/>
        <v>258.6341224519785</v>
      </c>
    </row>
    <row r="2140" spans="1:5" x14ac:dyDescent="0.35">
      <c r="A2140" s="3">
        <f t="shared" si="167"/>
        <v>2128</v>
      </c>
      <c r="B2140" s="3">
        <f t="shared" ca="1" si="168"/>
        <v>-1.2056007990628077</v>
      </c>
      <c r="C2140" s="3">
        <f t="shared" ca="1" si="165"/>
        <v>22032.993391128661</v>
      </c>
      <c r="D2140" s="3">
        <f t="shared" ca="1" si="166"/>
        <v>0</v>
      </c>
      <c r="E2140" s="3">
        <f t="shared" ca="1" si="169"/>
        <v>258.6341224519785</v>
      </c>
    </row>
    <row r="2141" spans="1:5" x14ac:dyDescent="0.35">
      <c r="A2141" s="3">
        <f t="shared" si="167"/>
        <v>2129</v>
      </c>
      <c r="B2141" s="3">
        <f t="shared" ca="1" si="168"/>
        <v>-1.9393053176115376</v>
      </c>
      <c r="C2141" s="3">
        <f t="shared" ca="1" si="165"/>
        <v>21546.219958443507</v>
      </c>
      <c r="D2141" s="3">
        <f t="shared" ca="1" si="166"/>
        <v>0</v>
      </c>
      <c r="E2141" s="3">
        <f t="shared" ca="1" si="169"/>
        <v>258.6341224519785</v>
      </c>
    </row>
    <row r="2142" spans="1:5" x14ac:dyDescent="0.35">
      <c r="A2142" s="3">
        <f t="shared" si="167"/>
        <v>2130</v>
      </c>
      <c r="B2142" s="3">
        <f t="shared" ca="1" si="168"/>
        <v>-1.2146112313618633</v>
      </c>
      <c r="C2142" s="3">
        <f t="shared" ca="1" si="165"/>
        <v>22026.949259660898</v>
      </c>
      <c r="D2142" s="3">
        <f t="shared" ca="1" si="166"/>
        <v>0</v>
      </c>
      <c r="E2142" s="3">
        <f t="shared" ca="1" si="169"/>
        <v>258.6341224519785</v>
      </c>
    </row>
    <row r="2143" spans="1:5" x14ac:dyDescent="0.35">
      <c r="A2143" s="3">
        <f t="shared" si="167"/>
        <v>2131</v>
      </c>
      <c r="B2143" s="3">
        <f t="shared" ca="1" si="168"/>
        <v>0.32463990274134724</v>
      </c>
      <c r="C2143" s="3">
        <f t="shared" ca="1" si="165"/>
        <v>23083.901488434552</v>
      </c>
      <c r="D2143" s="3">
        <f t="shared" ca="1" si="166"/>
        <v>183.90148843455245</v>
      </c>
      <c r="E2143" s="3">
        <f t="shared" ca="1" si="169"/>
        <v>74.732634017426051</v>
      </c>
    </row>
    <row r="2144" spans="1:5" x14ac:dyDescent="0.35">
      <c r="A2144" s="3">
        <f t="shared" si="167"/>
        <v>2132</v>
      </c>
      <c r="B2144" s="3">
        <f t="shared" ca="1" si="168"/>
        <v>0.620343807365767</v>
      </c>
      <c r="C2144" s="3">
        <f t="shared" ca="1" si="165"/>
        <v>23292.685510213138</v>
      </c>
      <c r="D2144" s="3">
        <f t="shared" ca="1" si="166"/>
        <v>392.6855102131376</v>
      </c>
      <c r="E2144" s="3">
        <f t="shared" ca="1" si="169"/>
        <v>-134.05138776115911</v>
      </c>
    </row>
    <row r="2145" spans="1:5" x14ac:dyDescent="0.35">
      <c r="A2145" s="3">
        <f t="shared" si="167"/>
        <v>2133</v>
      </c>
      <c r="B2145" s="3">
        <f t="shared" ca="1" si="168"/>
        <v>-2.1497930112823012</v>
      </c>
      <c r="C2145" s="3">
        <f t="shared" ca="1" si="165"/>
        <v>21408.568392626181</v>
      </c>
      <c r="D2145" s="3">
        <f t="shared" ca="1" si="166"/>
        <v>0</v>
      </c>
      <c r="E2145" s="3">
        <f t="shared" ca="1" si="169"/>
        <v>258.6341224519785</v>
      </c>
    </row>
    <row r="2146" spans="1:5" x14ac:dyDescent="0.35">
      <c r="A2146" s="3">
        <f t="shared" si="167"/>
        <v>2134</v>
      </c>
      <c r="B2146" s="3">
        <f t="shared" ca="1" si="168"/>
        <v>1.1594829790380126</v>
      </c>
      <c r="C2146" s="3">
        <f t="shared" ca="1" si="165"/>
        <v>23678.221056264079</v>
      </c>
      <c r="D2146" s="3">
        <f t="shared" ca="1" si="166"/>
        <v>778.22105626407938</v>
      </c>
      <c r="E2146" s="3">
        <f t="shared" ca="1" si="169"/>
        <v>-519.58693381210082</v>
      </c>
    </row>
    <row r="2147" spans="1:5" x14ac:dyDescent="0.35">
      <c r="A2147" s="3">
        <f t="shared" si="167"/>
        <v>2135</v>
      </c>
      <c r="B2147" s="3">
        <f t="shared" ca="1" si="168"/>
        <v>-0.71689419455869174</v>
      </c>
      <c r="C2147" s="3">
        <f t="shared" ca="1" si="165"/>
        <v>22363.310722745402</v>
      </c>
      <c r="D2147" s="3">
        <f t="shared" ca="1" si="166"/>
        <v>0</v>
      </c>
      <c r="E2147" s="3">
        <f t="shared" ca="1" si="169"/>
        <v>258.6341224519785</v>
      </c>
    </row>
    <row r="2148" spans="1:5" x14ac:dyDescent="0.35">
      <c r="A2148" s="3">
        <f t="shared" si="167"/>
        <v>2136</v>
      </c>
      <c r="B2148" s="3">
        <f t="shared" ca="1" si="168"/>
        <v>-3.4579506065398044E-2</v>
      </c>
      <c r="C2148" s="3">
        <f t="shared" ca="1" si="165"/>
        <v>22832.787803942436</v>
      </c>
      <c r="D2148" s="3">
        <f t="shared" ca="1" si="166"/>
        <v>0</v>
      </c>
      <c r="E2148" s="3">
        <f t="shared" ca="1" si="169"/>
        <v>258.6341224519785</v>
      </c>
    </row>
    <row r="2149" spans="1:5" x14ac:dyDescent="0.35">
      <c r="A2149" s="3">
        <f t="shared" si="167"/>
        <v>2137</v>
      </c>
      <c r="B2149" s="3">
        <f t="shared" ca="1" si="168"/>
        <v>1.3549262960855599</v>
      </c>
      <c r="C2149" s="3">
        <f t="shared" ca="1" si="165"/>
        <v>23819.551961422214</v>
      </c>
      <c r="D2149" s="3">
        <f t="shared" ca="1" si="166"/>
        <v>919.55196142221394</v>
      </c>
      <c r="E2149" s="3">
        <f t="shared" ca="1" si="169"/>
        <v>-660.91783897023538</v>
      </c>
    </row>
    <row r="2150" spans="1:5" x14ac:dyDescent="0.35">
      <c r="A2150" s="3">
        <f t="shared" si="167"/>
        <v>2138</v>
      </c>
      <c r="B2150" s="3">
        <f t="shared" ca="1" si="168"/>
        <v>-1.0223680767569434</v>
      </c>
      <c r="C2150" s="3">
        <f t="shared" ca="1" si="165"/>
        <v>22156.264973200516</v>
      </c>
      <c r="D2150" s="3">
        <f t="shared" ca="1" si="166"/>
        <v>0</v>
      </c>
      <c r="E2150" s="3">
        <f t="shared" ca="1" si="169"/>
        <v>258.6341224519785</v>
      </c>
    </row>
    <row r="2151" spans="1:5" x14ac:dyDescent="0.35">
      <c r="A2151" s="3">
        <f t="shared" si="167"/>
        <v>2139</v>
      </c>
      <c r="B2151" s="3">
        <f t="shared" ca="1" si="168"/>
        <v>0.5017280894498779</v>
      </c>
      <c r="C2151" s="3">
        <f t="shared" ca="1" si="165"/>
        <v>23208.710105327154</v>
      </c>
      <c r="D2151" s="3">
        <f t="shared" ca="1" si="166"/>
        <v>308.71010532715445</v>
      </c>
      <c r="E2151" s="3">
        <f t="shared" ca="1" si="169"/>
        <v>-50.075982875175953</v>
      </c>
    </row>
    <row r="2152" spans="1:5" x14ac:dyDescent="0.35">
      <c r="A2152" s="3">
        <f t="shared" si="167"/>
        <v>2140</v>
      </c>
      <c r="B2152" s="3">
        <f t="shared" ca="1" si="168"/>
        <v>-1.1949691746650783</v>
      </c>
      <c r="C2152" s="3">
        <f t="shared" ca="1" si="165"/>
        <v>22040.127139263779</v>
      </c>
      <c r="D2152" s="3">
        <f t="shared" ca="1" si="166"/>
        <v>0</v>
      </c>
      <c r="E2152" s="3">
        <f t="shared" ca="1" si="169"/>
        <v>258.6341224519785</v>
      </c>
    </row>
    <row r="2153" spans="1:5" x14ac:dyDescent="0.35">
      <c r="A2153" s="3">
        <f t="shared" si="167"/>
        <v>2141</v>
      </c>
      <c r="B2153" s="3">
        <f t="shared" ca="1" si="168"/>
        <v>0.22337717056592271</v>
      </c>
      <c r="C2153" s="3">
        <f t="shared" ca="1" si="165"/>
        <v>23012.83516833754</v>
      </c>
      <c r="D2153" s="3">
        <f t="shared" ca="1" si="166"/>
        <v>112.83516833754038</v>
      </c>
      <c r="E2153" s="3">
        <f t="shared" ca="1" si="169"/>
        <v>145.79895411443812</v>
      </c>
    </row>
    <row r="2154" spans="1:5" x14ac:dyDescent="0.35">
      <c r="A2154" s="3">
        <f t="shared" si="167"/>
        <v>2142</v>
      </c>
      <c r="B2154" s="3">
        <f t="shared" ca="1" si="168"/>
        <v>-0.27676411331871653</v>
      </c>
      <c r="C2154" s="3">
        <f t="shared" ca="1" si="165"/>
        <v>22665.03124953634</v>
      </c>
      <c r="D2154" s="3">
        <f t="shared" ca="1" si="166"/>
        <v>0</v>
      </c>
      <c r="E2154" s="3">
        <f t="shared" ca="1" si="169"/>
        <v>258.6341224519785</v>
      </c>
    </row>
    <row r="2155" spans="1:5" x14ac:dyDescent="0.35">
      <c r="A2155" s="3">
        <f t="shared" si="167"/>
        <v>2143</v>
      </c>
      <c r="B2155" s="3">
        <f t="shared" ca="1" si="168"/>
        <v>0.19405884063838452</v>
      </c>
      <c r="C2155" s="3">
        <f t="shared" ca="1" si="165"/>
        <v>22992.300397373998</v>
      </c>
      <c r="D2155" s="3">
        <f t="shared" ca="1" si="166"/>
        <v>92.300397373997839</v>
      </c>
      <c r="E2155" s="3">
        <f t="shared" ca="1" si="169"/>
        <v>166.33372507798066</v>
      </c>
    </row>
    <row r="2156" spans="1:5" x14ac:dyDescent="0.35">
      <c r="A2156" s="3">
        <f t="shared" si="167"/>
        <v>2144</v>
      </c>
      <c r="B2156" s="3">
        <f t="shared" ca="1" si="168"/>
        <v>-0.16056118326417512</v>
      </c>
      <c r="C2156" s="3">
        <f t="shared" ca="1" si="165"/>
        <v>22745.36837703639</v>
      </c>
      <c r="D2156" s="3">
        <f t="shared" ca="1" si="166"/>
        <v>0</v>
      </c>
      <c r="E2156" s="3">
        <f t="shared" ca="1" si="169"/>
        <v>258.6341224519785</v>
      </c>
    </row>
    <row r="2157" spans="1:5" x14ac:dyDescent="0.35">
      <c r="A2157" s="3">
        <f t="shared" si="167"/>
        <v>2145</v>
      </c>
      <c r="B2157" s="3">
        <f t="shared" ca="1" si="168"/>
        <v>-1.0160976948925113</v>
      </c>
      <c r="C2157" s="3">
        <f t="shared" ca="1" si="165"/>
        <v>22160.495615873308</v>
      </c>
      <c r="D2157" s="3">
        <f t="shared" ca="1" si="166"/>
        <v>0</v>
      </c>
      <c r="E2157" s="3">
        <f t="shared" ca="1" si="169"/>
        <v>258.6341224519785</v>
      </c>
    </row>
    <row r="2158" spans="1:5" x14ac:dyDescent="0.35">
      <c r="A2158" s="3">
        <f t="shared" si="167"/>
        <v>2146</v>
      </c>
      <c r="B2158" s="3">
        <f t="shared" ca="1" si="168"/>
        <v>2.5066525928912651E-2</v>
      </c>
      <c r="C2158" s="3">
        <f t="shared" ca="1" si="165"/>
        <v>22874.293650707263</v>
      </c>
      <c r="D2158" s="3">
        <f t="shared" ca="1" si="166"/>
        <v>0</v>
      </c>
      <c r="E2158" s="3">
        <f t="shared" ca="1" si="169"/>
        <v>258.6341224519785</v>
      </c>
    </row>
    <row r="2159" spans="1:5" x14ac:dyDescent="0.35">
      <c r="A2159" s="3">
        <f t="shared" si="167"/>
        <v>2147</v>
      </c>
      <c r="B2159" s="3">
        <f t="shared" ca="1" si="168"/>
        <v>-0.26964927754900636</v>
      </c>
      <c r="C2159" s="3">
        <f t="shared" ca="1" si="165"/>
        <v>22669.941940348774</v>
      </c>
      <c r="D2159" s="3">
        <f t="shared" ca="1" si="166"/>
        <v>0</v>
      </c>
      <c r="E2159" s="3">
        <f t="shared" ca="1" si="169"/>
        <v>258.6341224519785</v>
      </c>
    </row>
    <row r="2160" spans="1:5" x14ac:dyDescent="0.35">
      <c r="A2160" s="3">
        <f t="shared" si="167"/>
        <v>2148</v>
      </c>
      <c r="B2160" s="3">
        <f t="shared" ca="1" si="168"/>
        <v>-0.94767537504067778</v>
      </c>
      <c r="C2160" s="3">
        <f t="shared" ca="1" si="165"/>
        <v>22206.712864912854</v>
      </c>
      <c r="D2160" s="3">
        <f t="shared" ca="1" si="166"/>
        <v>0</v>
      </c>
      <c r="E2160" s="3">
        <f t="shared" ca="1" si="169"/>
        <v>258.6341224519785</v>
      </c>
    </row>
    <row r="2161" spans="1:5" x14ac:dyDescent="0.35">
      <c r="A2161" s="3">
        <f t="shared" si="167"/>
        <v>2149</v>
      </c>
      <c r="B2161" s="3">
        <f t="shared" ca="1" si="168"/>
        <v>2.5262114764531853</v>
      </c>
      <c r="C2161" s="3">
        <f t="shared" ca="1" si="165"/>
        <v>24684.396528587415</v>
      </c>
      <c r="D2161" s="3">
        <f t="shared" ca="1" si="166"/>
        <v>1784.3965285874147</v>
      </c>
      <c r="E2161" s="3">
        <f t="shared" ca="1" si="169"/>
        <v>-1525.7624061354361</v>
      </c>
    </row>
    <row r="2162" spans="1:5" x14ac:dyDescent="0.35">
      <c r="A2162" s="3">
        <f t="shared" si="167"/>
        <v>2150</v>
      </c>
      <c r="B2162" s="3">
        <f t="shared" ca="1" si="168"/>
        <v>0.97659893613767912</v>
      </c>
      <c r="C2162" s="3">
        <f t="shared" ca="1" si="165"/>
        <v>23546.731707843042</v>
      </c>
      <c r="D2162" s="3">
        <f t="shared" ca="1" si="166"/>
        <v>646.73170784304239</v>
      </c>
      <c r="E2162" s="3">
        <f t="shared" ca="1" si="169"/>
        <v>-388.09758539106389</v>
      </c>
    </row>
    <row r="2163" spans="1:5" x14ac:dyDescent="0.35">
      <c r="A2163" s="3">
        <f t="shared" si="167"/>
        <v>2151</v>
      </c>
      <c r="B2163" s="3">
        <f t="shared" ca="1" si="168"/>
        <v>-1.609988605025636</v>
      </c>
      <c r="C2163" s="3">
        <f t="shared" ca="1" si="165"/>
        <v>21763.359264886807</v>
      </c>
      <c r="D2163" s="3">
        <f t="shared" ca="1" si="166"/>
        <v>0</v>
      </c>
      <c r="E2163" s="3">
        <f t="shared" ca="1" si="169"/>
        <v>258.6341224519785</v>
      </c>
    </row>
    <row r="2164" spans="1:5" x14ac:dyDescent="0.35">
      <c r="A2164" s="3">
        <f t="shared" si="167"/>
        <v>2152</v>
      </c>
      <c r="B2164" s="3">
        <f t="shared" ca="1" si="168"/>
        <v>-0.73258076088280033</v>
      </c>
      <c r="C2164" s="3">
        <f t="shared" ca="1" si="165"/>
        <v>22352.631623591576</v>
      </c>
      <c r="D2164" s="3">
        <f t="shared" ca="1" si="166"/>
        <v>0</v>
      </c>
      <c r="E2164" s="3">
        <f t="shared" ca="1" si="169"/>
        <v>258.6341224519785</v>
      </c>
    </row>
    <row r="2165" spans="1:5" x14ac:dyDescent="0.35">
      <c r="A2165" s="3">
        <f t="shared" si="167"/>
        <v>2153</v>
      </c>
      <c r="B2165" s="3">
        <f t="shared" ca="1" si="168"/>
        <v>-1.0915721062956509</v>
      </c>
      <c r="C2165" s="3">
        <f t="shared" ca="1" si="165"/>
        <v>22109.626450430369</v>
      </c>
      <c r="D2165" s="3">
        <f t="shared" ca="1" si="166"/>
        <v>0</v>
      </c>
      <c r="E2165" s="3">
        <f t="shared" ca="1" si="169"/>
        <v>258.6341224519785</v>
      </c>
    </row>
    <row r="2166" spans="1:5" x14ac:dyDescent="0.35">
      <c r="A2166" s="3">
        <f t="shared" si="167"/>
        <v>2154</v>
      </c>
      <c r="B2166" s="3">
        <f t="shared" ca="1" si="168"/>
        <v>-1.2943466916289681</v>
      </c>
      <c r="C2166" s="3">
        <f t="shared" ca="1" si="165"/>
        <v>21973.535505531807</v>
      </c>
      <c r="D2166" s="3">
        <f t="shared" ca="1" si="166"/>
        <v>0</v>
      </c>
      <c r="E2166" s="3">
        <f t="shared" ca="1" si="169"/>
        <v>258.6341224519785</v>
      </c>
    </row>
    <row r="2167" spans="1:5" x14ac:dyDescent="0.35">
      <c r="A2167" s="3">
        <f t="shared" si="167"/>
        <v>2155</v>
      </c>
      <c r="B2167" s="3">
        <f t="shared" ca="1" si="168"/>
        <v>-0.78563217573115562</v>
      </c>
      <c r="C2167" s="3">
        <f t="shared" ca="1" si="165"/>
        <v>22316.55305891862</v>
      </c>
      <c r="D2167" s="3">
        <f t="shared" ca="1" si="166"/>
        <v>0</v>
      </c>
      <c r="E2167" s="3">
        <f t="shared" ca="1" si="169"/>
        <v>258.6341224519785</v>
      </c>
    </row>
    <row r="2168" spans="1:5" x14ac:dyDescent="0.35">
      <c r="A2168" s="3">
        <f t="shared" si="167"/>
        <v>2156</v>
      </c>
      <c r="B2168" s="3">
        <f t="shared" ca="1" si="168"/>
        <v>-0.44012001536258516</v>
      </c>
      <c r="C2168" s="3">
        <f t="shared" ca="1" si="165"/>
        <v>22552.574417148302</v>
      </c>
      <c r="D2168" s="3">
        <f t="shared" ca="1" si="166"/>
        <v>0</v>
      </c>
      <c r="E2168" s="3">
        <f t="shared" ca="1" si="169"/>
        <v>258.6341224519785</v>
      </c>
    </row>
    <row r="2169" spans="1:5" x14ac:dyDescent="0.35">
      <c r="A2169" s="3">
        <f t="shared" si="167"/>
        <v>2157</v>
      </c>
      <c r="B2169" s="3">
        <f t="shared" ca="1" si="168"/>
        <v>-5.5712321735719446E-2</v>
      </c>
      <c r="C2169" s="3">
        <f t="shared" ca="1" si="165"/>
        <v>22818.100200801091</v>
      </c>
      <c r="D2169" s="3">
        <f t="shared" ca="1" si="166"/>
        <v>0</v>
      </c>
      <c r="E2169" s="3">
        <f t="shared" ca="1" si="169"/>
        <v>258.6341224519785</v>
      </c>
    </row>
    <row r="2170" spans="1:5" x14ac:dyDescent="0.35">
      <c r="A2170" s="3">
        <f t="shared" si="167"/>
        <v>2158</v>
      </c>
      <c r="B2170" s="3">
        <f t="shared" ca="1" si="168"/>
        <v>1.5973485567131764</v>
      </c>
      <c r="C2170" s="3">
        <f t="shared" ca="1" si="165"/>
        <v>23996.027410933231</v>
      </c>
      <c r="D2170" s="3">
        <f t="shared" ca="1" si="166"/>
        <v>1096.0274109332313</v>
      </c>
      <c r="E2170" s="3">
        <f t="shared" ca="1" si="169"/>
        <v>-837.39328848125274</v>
      </c>
    </row>
    <row r="2171" spans="1:5" x14ac:dyDescent="0.35">
      <c r="A2171" s="3">
        <f t="shared" si="167"/>
        <v>2159</v>
      </c>
      <c r="B2171" s="3">
        <f t="shared" ca="1" si="168"/>
        <v>-7.969928861215253E-2</v>
      </c>
      <c r="C2171" s="3">
        <f t="shared" ca="1" si="165"/>
        <v>22801.440370516455</v>
      </c>
      <c r="D2171" s="3">
        <f t="shared" ca="1" si="166"/>
        <v>0</v>
      </c>
      <c r="E2171" s="3">
        <f t="shared" ca="1" si="169"/>
        <v>258.6341224519785</v>
      </c>
    </row>
    <row r="2172" spans="1:5" x14ac:dyDescent="0.35">
      <c r="A2172" s="3">
        <f t="shared" si="167"/>
        <v>2160</v>
      </c>
      <c r="B2172" s="3">
        <f t="shared" ca="1" si="168"/>
        <v>0.34536939597726257</v>
      </c>
      <c r="C2172" s="3">
        <f t="shared" ca="1" si="165"/>
        <v>23098.476513556987</v>
      </c>
      <c r="D2172" s="3">
        <f t="shared" ca="1" si="166"/>
        <v>198.4765135569869</v>
      </c>
      <c r="E2172" s="3">
        <f t="shared" ca="1" si="169"/>
        <v>60.157608894991597</v>
      </c>
    </row>
    <row r="2173" spans="1:5" x14ac:dyDescent="0.35">
      <c r="A2173" s="3">
        <f t="shared" si="167"/>
        <v>2161</v>
      </c>
      <c r="B2173" s="3">
        <f t="shared" ca="1" si="168"/>
        <v>-0.45398291568985311</v>
      </c>
      <c r="C2173" s="3">
        <f t="shared" ca="1" si="165"/>
        <v>22543.056697392454</v>
      </c>
      <c r="D2173" s="3">
        <f t="shared" ca="1" si="166"/>
        <v>0</v>
      </c>
      <c r="E2173" s="3">
        <f t="shared" ca="1" si="169"/>
        <v>258.6341224519785</v>
      </c>
    </row>
    <row r="2174" spans="1:5" x14ac:dyDescent="0.35">
      <c r="A2174" s="3">
        <f t="shared" si="167"/>
        <v>2162</v>
      </c>
      <c r="B2174" s="3">
        <f t="shared" ca="1" si="168"/>
        <v>2.1457682227325119</v>
      </c>
      <c r="C2174" s="3">
        <f t="shared" ca="1" si="165"/>
        <v>24400.098591415648</v>
      </c>
      <c r="D2174" s="3">
        <f t="shared" ca="1" si="166"/>
        <v>1500.0985914156481</v>
      </c>
      <c r="E2174" s="3">
        <f t="shared" ca="1" si="169"/>
        <v>-1241.4644689636696</v>
      </c>
    </row>
    <row r="2175" spans="1:5" x14ac:dyDescent="0.35">
      <c r="A2175" s="3">
        <f t="shared" si="167"/>
        <v>2163</v>
      </c>
      <c r="B2175" s="3">
        <f t="shared" ca="1" si="168"/>
        <v>-0.54033445014999582</v>
      </c>
      <c r="C2175" s="3">
        <f t="shared" ca="1" si="165"/>
        <v>22483.86151239882</v>
      </c>
      <c r="D2175" s="3">
        <f t="shared" ca="1" si="166"/>
        <v>0</v>
      </c>
      <c r="E2175" s="3">
        <f t="shared" ca="1" si="169"/>
        <v>258.6341224519785</v>
      </c>
    </row>
    <row r="2176" spans="1:5" x14ac:dyDescent="0.35">
      <c r="A2176" s="3">
        <f t="shared" si="167"/>
        <v>2164</v>
      </c>
      <c r="B2176" s="3">
        <f t="shared" ca="1" si="168"/>
        <v>1.2800605199912638</v>
      </c>
      <c r="C2176" s="3">
        <f t="shared" ca="1" si="165"/>
        <v>23765.314875083594</v>
      </c>
      <c r="D2176" s="3">
        <f t="shared" ca="1" si="166"/>
        <v>865.31487508359351</v>
      </c>
      <c r="E2176" s="3">
        <f t="shared" ca="1" si="169"/>
        <v>-606.68075263161495</v>
      </c>
    </row>
    <row r="2177" spans="1:5" x14ac:dyDescent="0.35">
      <c r="A2177" s="3">
        <f t="shared" si="167"/>
        <v>2165</v>
      </c>
      <c r="B2177" s="3">
        <f t="shared" ca="1" si="168"/>
        <v>1.7816718140259848</v>
      </c>
      <c r="C2177" s="3">
        <f t="shared" ca="1" si="165"/>
        <v>24131.083178273322</v>
      </c>
      <c r="D2177" s="3">
        <f t="shared" ca="1" si="166"/>
        <v>1231.0831782733221</v>
      </c>
      <c r="E2177" s="3">
        <f t="shared" ca="1" si="169"/>
        <v>-972.44905582134356</v>
      </c>
    </row>
    <row r="2178" spans="1:5" x14ac:dyDescent="0.35">
      <c r="A2178" s="3">
        <f t="shared" si="167"/>
        <v>2166</v>
      </c>
      <c r="B2178" s="3">
        <f t="shared" ca="1" si="168"/>
        <v>-0.18386361616902358</v>
      </c>
      <c r="C2178" s="3">
        <f t="shared" ca="1" si="165"/>
        <v>22729.2353997926</v>
      </c>
      <c r="D2178" s="3">
        <f t="shared" ca="1" si="166"/>
        <v>0</v>
      </c>
      <c r="E2178" s="3">
        <f t="shared" ca="1" si="169"/>
        <v>258.6341224519785</v>
      </c>
    </row>
    <row r="2179" spans="1:5" x14ac:dyDescent="0.35">
      <c r="A2179" s="3">
        <f t="shared" si="167"/>
        <v>2167</v>
      </c>
      <c r="B2179" s="3">
        <f t="shared" ca="1" si="168"/>
        <v>0.84369409059363287</v>
      </c>
      <c r="C2179" s="3">
        <f t="shared" ca="1" si="165"/>
        <v>23451.634594606341</v>
      </c>
      <c r="D2179" s="3">
        <f t="shared" ca="1" si="166"/>
        <v>551.63459460634112</v>
      </c>
      <c r="E2179" s="3">
        <f t="shared" ca="1" si="169"/>
        <v>-293.00047215436263</v>
      </c>
    </row>
    <row r="2180" spans="1:5" x14ac:dyDescent="0.35">
      <c r="A2180" s="3">
        <f t="shared" si="167"/>
        <v>2168</v>
      </c>
      <c r="B2180" s="3">
        <f t="shared" ca="1" si="168"/>
        <v>-1.6755317634845044</v>
      </c>
      <c r="C2180" s="3">
        <f t="shared" ca="1" si="165"/>
        <v>21719.968795602283</v>
      </c>
      <c r="D2180" s="3">
        <f t="shared" ca="1" si="166"/>
        <v>0</v>
      </c>
      <c r="E2180" s="3">
        <f t="shared" ca="1" si="169"/>
        <v>258.6341224519785</v>
      </c>
    </row>
    <row r="2181" spans="1:5" x14ac:dyDescent="0.35">
      <c r="A2181" s="3">
        <f t="shared" si="167"/>
        <v>2169</v>
      </c>
      <c r="B2181" s="3">
        <f t="shared" ca="1" si="168"/>
        <v>0.89346736245258751</v>
      </c>
      <c r="C2181" s="3">
        <f t="shared" ca="1" si="165"/>
        <v>23487.203687801037</v>
      </c>
      <c r="D2181" s="3">
        <f t="shared" ca="1" si="166"/>
        <v>587.20368780103672</v>
      </c>
      <c r="E2181" s="3">
        <f t="shared" ca="1" si="169"/>
        <v>-328.56956534905822</v>
      </c>
    </row>
    <row r="2182" spans="1:5" x14ac:dyDescent="0.35">
      <c r="A2182" s="3">
        <f t="shared" si="167"/>
        <v>2170</v>
      </c>
      <c r="B2182" s="3">
        <f t="shared" ca="1" si="168"/>
        <v>-1.0630529928840871</v>
      </c>
      <c r="C2182" s="3">
        <f t="shared" ca="1" si="165"/>
        <v>22128.834370984045</v>
      </c>
      <c r="D2182" s="3">
        <f t="shared" ca="1" si="166"/>
        <v>0</v>
      </c>
      <c r="E2182" s="3">
        <f t="shared" ca="1" si="169"/>
        <v>258.6341224519785</v>
      </c>
    </row>
    <row r="2183" spans="1:5" x14ac:dyDescent="0.35">
      <c r="A2183" s="3">
        <f t="shared" si="167"/>
        <v>2171</v>
      </c>
      <c r="B2183" s="3">
        <f t="shared" ca="1" si="168"/>
        <v>-0.46029561945808567</v>
      </c>
      <c r="C2183" s="3">
        <f t="shared" ca="1" si="165"/>
        <v>22538.723975435958</v>
      </c>
      <c r="D2183" s="3">
        <f t="shared" ca="1" si="166"/>
        <v>0</v>
      </c>
      <c r="E2183" s="3">
        <f t="shared" ca="1" si="169"/>
        <v>258.6341224519785</v>
      </c>
    </row>
    <row r="2184" spans="1:5" x14ac:dyDescent="0.35">
      <c r="A2184" s="3">
        <f t="shared" si="167"/>
        <v>2172</v>
      </c>
      <c r="B2184" s="3">
        <f t="shared" ca="1" si="168"/>
        <v>-1.4875546833113849</v>
      </c>
      <c r="C2184" s="3">
        <f t="shared" ca="1" si="165"/>
        <v>21844.644527668144</v>
      </c>
      <c r="D2184" s="3">
        <f t="shared" ca="1" si="166"/>
        <v>0</v>
      </c>
      <c r="E2184" s="3">
        <f t="shared" ca="1" si="169"/>
        <v>258.6341224519785</v>
      </c>
    </row>
    <row r="2185" spans="1:5" x14ac:dyDescent="0.35">
      <c r="A2185" s="3">
        <f t="shared" si="167"/>
        <v>2173</v>
      </c>
      <c r="B2185" s="3">
        <f t="shared" ca="1" si="168"/>
        <v>-0.25006434350184908</v>
      </c>
      <c r="C2185" s="3">
        <f t="shared" ca="1" si="165"/>
        <v>22683.465043701806</v>
      </c>
      <c r="D2185" s="3">
        <f t="shared" ca="1" si="166"/>
        <v>0</v>
      </c>
      <c r="E2185" s="3">
        <f t="shared" ca="1" si="169"/>
        <v>258.6341224519785</v>
      </c>
    </row>
    <row r="2186" spans="1:5" x14ac:dyDescent="0.35">
      <c r="A2186" s="3">
        <f t="shared" si="167"/>
        <v>2174</v>
      </c>
      <c r="B2186" s="3">
        <f t="shared" ca="1" si="168"/>
        <v>-0.47610072599811981</v>
      </c>
      <c r="C2186" s="3">
        <f t="shared" ca="1" si="165"/>
        <v>22527.879798383579</v>
      </c>
      <c r="D2186" s="3">
        <f t="shared" ca="1" si="166"/>
        <v>0</v>
      </c>
      <c r="E2186" s="3">
        <f t="shared" ca="1" si="169"/>
        <v>258.6341224519785</v>
      </c>
    </row>
    <row r="2187" spans="1:5" x14ac:dyDescent="0.35">
      <c r="A2187" s="3">
        <f t="shared" si="167"/>
        <v>2175</v>
      </c>
      <c r="B2187" s="3">
        <f t="shared" ca="1" si="168"/>
        <v>-1.0639843489696568</v>
      </c>
      <c r="C2187" s="3">
        <f t="shared" ca="1" si="165"/>
        <v>22128.206829439925</v>
      </c>
      <c r="D2187" s="3">
        <f t="shared" ca="1" si="166"/>
        <v>0</v>
      </c>
      <c r="E2187" s="3">
        <f t="shared" ca="1" si="169"/>
        <v>258.6341224519785</v>
      </c>
    </row>
    <row r="2188" spans="1:5" x14ac:dyDescent="0.35">
      <c r="A2188" s="3">
        <f t="shared" si="167"/>
        <v>2176</v>
      </c>
      <c r="B2188" s="3">
        <f t="shared" ca="1" si="168"/>
        <v>-0.69310970321301946</v>
      </c>
      <c r="C2188" s="3">
        <f t="shared" ca="1" si="165"/>
        <v>22379.512459905196</v>
      </c>
      <c r="D2188" s="3">
        <f t="shared" ca="1" si="166"/>
        <v>0</v>
      </c>
      <c r="E2188" s="3">
        <f t="shared" ca="1" si="169"/>
        <v>258.6341224519785</v>
      </c>
    </row>
    <row r="2189" spans="1:5" x14ac:dyDescent="0.35">
      <c r="A2189" s="3">
        <f t="shared" si="167"/>
        <v>2177</v>
      </c>
      <c r="B2189" s="3">
        <f t="shared" ca="1" si="168"/>
        <v>-1.3605732417625263</v>
      </c>
      <c r="C2189" s="3">
        <f t="shared" ca="1" si="165"/>
        <v>21929.269676196829</v>
      </c>
      <c r="D2189" s="3">
        <f t="shared" ca="1" si="166"/>
        <v>0</v>
      </c>
      <c r="E2189" s="3">
        <f t="shared" ca="1" si="169"/>
        <v>258.6341224519785</v>
      </c>
    </row>
    <row r="2190" spans="1:5" x14ac:dyDescent="0.35">
      <c r="A2190" s="3">
        <f t="shared" si="167"/>
        <v>2178</v>
      </c>
      <c r="B2190" s="3">
        <f t="shared" ca="1" si="168"/>
        <v>-1.9424063403542222</v>
      </c>
      <c r="C2190" s="3">
        <f t="shared" ref="C2190:C2253" ca="1" si="170">B$1*EXP(B$9*B$5 + $B$10*B2190)</f>
        <v>21544.185588728367</v>
      </c>
      <c r="D2190" s="3">
        <f t="shared" ref="D2190:D2253" ca="1" si="171">MAX(C2190 - B$2, 0)</f>
        <v>0</v>
      </c>
      <c r="E2190" s="3">
        <f t="shared" ca="1" si="169"/>
        <v>258.6341224519785</v>
      </c>
    </row>
    <row r="2191" spans="1:5" x14ac:dyDescent="0.35">
      <c r="A2191" s="3">
        <f t="shared" ref="A2191:A2254" si="172">A2190+1</f>
        <v>2179</v>
      </c>
      <c r="B2191" s="3">
        <f t="shared" ref="B2191:B2254" ca="1" si="173">_xlfn.NORM.S.INV(RAND())</f>
        <v>1.3842473668426349</v>
      </c>
      <c r="C2191" s="3">
        <f t="shared" ca="1" si="170"/>
        <v>23840.82755291427</v>
      </c>
      <c r="D2191" s="3">
        <f t="shared" ca="1" si="171"/>
        <v>940.8275529142702</v>
      </c>
      <c r="E2191" s="3">
        <f t="shared" ref="E2191:E2254" ca="1" si="174">$D$5014-D2191</f>
        <v>-682.19343046229164</v>
      </c>
    </row>
    <row r="2192" spans="1:5" x14ac:dyDescent="0.35">
      <c r="A2192" s="3">
        <f t="shared" si="172"/>
        <v>2180</v>
      </c>
      <c r="B2192" s="3">
        <f t="shared" ca="1" si="173"/>
        <v>0.9182062987639672</v>
      </c>
      <c r="C2192" s="3">
        <f t="shared" ca="1" si="170"/>
        <v>23504.902750363945</v>
      </c>
      <c r="D2192" s="3">
        <f t="shared" ca="1" si="171"/>
        <v>604.90275036394451</v>
      </c>
      <c r="E2192" s="3">
        <f t="shared" ca="1" si="174"/>
        <v>-346.26862791196601</v>
      </c>
    </row>
    <row r="2193" spans="1:5" x14ac:dyDescent="0.35">
      <c r="A2193" s="3">
        <f t="shared" si="172"/>
        <v>2181</v>
      </c>
      <c r="B2193" s="3">
        <f t="shared" ca="1" si="173"/>
        <v>-0.63192123142129564</v>
      </c>
      <c r="C2193" s="3">
        <f t="shared" ca="1" si="170"/>
        <v>22421.247343842377</v>
      </c>
      <c r="D2193" s="3">
        <f t="shared" ca="1" si="171"/>
        <v>0</v>
      </c>
      <c r="E2193" s="3">
        <f t="shared" ca="1" si="174"/>
        <v>258.6341224519785</v>
      </c>
    </row>
    <row r="2194" spans="1:5" x14ac:dyDescent="0.35">
      <c r="A2194" s="3">
        <f t="shared" si="172"/>
        <v>2182</v>
      </c>
      <c r="B2194" s="3">
        <f t="shared" ca="1" si="173"/>
        <v>-0.6749999046398828</v>
      </c>
      <c r="C2194" s="3">
        <f t="shared" ca="1" si="170"/>
        <v>22391.856528675646</v>
      </c>
      <c r="D2194" s="3">
        <f t="shared" ca="1" si="171"/>
        <v>0</v>
      </c>
      <c r="E2194" s="3">
        <f t="shared" ca="1" si="174"/>
        <v>258.6341224519785</v>
      </c>
    </row>
    <row r="2195" spans="1:5" x14ac:dyDescent="0.35">
      <c r="A2195" s="3">
        <f t="shared" si="172"/>
        <v>2183</v>
      </c>
      <c r="B2195" s="3">
        <f t="shared" ca="1" si="173"/>
        <v>-0.45250682677587856</v>
      </c>
      <c r="C2195" s="3">
        <f t="shared" ca="1" si="170"/>
        <v>22544.06993062808</v>
      </c>
      <c r="D2195" s="3">
        <f t="shared" ca="1" si="171"/>
        <v>0</v>
      </c>
      <c r="E2195" s="3">
        <f t="shared" ca="1" si="174"/>
        <v>258.6341224519785</v>
      </c>
    </row>
    <row r="2196" spans="1:5" x14ac:dyDescent="0.35">
      <c r="A2196" s="3">
        <f t="shared" si="172"/>
        <v>2184</v>
      </c>
      <c r="B2196" s="3">
        <f t="shared" ca="1" si="173"/>
        <v>1.6819728455238068</v>
      </c>
      <c r="C2196" s="3">
        <f t="shared" ca="1" si="170"/>
        <v>24057.938490493576</v>
      </c>
      <c r="D2196" s="3">
        <f t="shared" ca="1" si="171"/>
        <v>1157.938490493576</v>
      </c>
      <c r="E2196" s="3">
        <f t="shared" ca="1" si="174"/>
        <v>-899.3043680415974</v>
      </c>
    </row>
    <row r="2197" spans="1:5" x14ac:dyDescent="0.35">
      <c r="A2197" s="3">
        <f t="shared" si="172"/>
        <v>2185</v>
      </c>
      <c r="B2197" s="3">
        <f t="shared" ca="1" si="173"/>
        <v>-1.7361148385689475</v>
      </c>
      <c r="C2197" s="3">
        <f t="shared" ca="1" si="170"/>
        <v>21679.938910286241</v>
      </c>
      <c r="D2197" s="3">
        <f t="shared" ca="1" si="171"/>
        <v>0</v>
      </c>
      <c r="E2197" s="3">
        <f t="shared" ca="1" si="174"/>
        <v>258.6341224519785</v>
      </c>
    </row>
    <row r="2198" spans="1:5" x14ac:dyDescent="0.35">
      <c r="A2198" s="3">
        <f t="shared" si="172"/>
        <v>2186</v>
      </c>
      <c r="B2198" s="3">
        <f t="shared" ca="1" si="173"/>
        <v>-1.8745468700306271</v>
      </c>
      <c r="C2198" s="3">
        <f t="shared" ca="1" si="170"/>
        <v>21588.747483830393</v>
      </c>
      <c r="D2198" s="3">
        <f t="shared" ca="1" si="171"/>
        <v>0</v>
      </c>
      <c r="E2198" s="3">
        <f t="shared" ca="1" si="174"/>
        <v>258.6341224519785</v>
      </c>
    </row>
    <row r="2199" spans="1:5" x14ac:dyDescent="0.35">
      <c r="A2199" s="3">
        <f t="shared" si="172"/>
        <v>2187</v>
      </c>
      <c r="B2199" s="3">
        <f t="shared" ca="1" si="173"/>
        <v>-8.7547001714493797E-3</v>
      </c>
      <c r="C2199" s="3">
        <f t="shared" ca="1" si="170"/>
        <v>22850.749242412207</v>
      </c>
      <c r="D2199" s="3">
        <f t="shared" ca="1" si="171"/>
        <v>0</v>
      </c>
      <c r="E2199" s="3">
        <f t="shared" ca="1" si="174"/>
        <v>258.6341224519785</v>
      </c>
    </row>
    <row r="2200" spans="1:5" x14ac:dyDescent="0.35">
      <c r="A2200" s="3">
        <f t="shared" si="172"/>
        <v>2188</v>
      </c>
      <c r="B2200" s="3">
        <f t="shared" ca="1" si="173"/>
        <v>0.41323869945963715</v>
      </c>
      <c r="C2200" s="3">
        <f t="shared" ca="1" si="170"/>
        <v>23146.260227149334</v>
      </c>
      <c r="D2200" s="3">
        <f t="shared" ca="1" si="171"/>
        <v>246.26022714933424</v>
      </c>
      <c r="E2200" s="3">
        <f t="shared" ca="1" si="174"/>
        <v>12.373895302644257</v>
      </c>
    </row>
    <row r="2201" spans="1:5" x14ac:dyDescent="0.35">
      <c r="A2201" s="3">
        <f t="shared" si="172"/>
        <v>2189</v>
      </c>
      <c r="B2201" s="3">
        <f t="shared" ca="1" si="173"/>
        <v>-0.60344268685216373</v>
      </c>
      <c r="C2201" s="3">
        <f t="shared" ca="1" si="170"/>
        <v>22440.698266958592</v>
      </c>
      <c r="D2201" s="3">
        <f t="shared" ca="1" si="171"/>
        <v>0</v>
      </c>
      <c r="E2201" s="3">
        <f t="shared" ca="1" si="174"/>
        <v>258.6341224519785</v>
      </c>
    </row>
    <row r="2202" spans="1:5" x14ac:dyDescent="0.35">
      <c r="A2202" s="3">
        <f t="shared" si="172"/>
        <v>2190</v>
      </c>
      <c r="B2202" s="3">
        <f t="shared" ca="1" si="173"/>
        <v>0.2452732588554376</v>
      </c>
      <c r="C2202" s="3">
        <f t="shared" ca="1" si="170"/>
        <v>23028.183309721022</v>
      </c>
      <c r="D2202" s="3">
        <f t="shared" ca="1" si="171"/>
        <v>128.18330972102194</v>
      </c>
      <c r="E2202" s="3">
        <f t="shared" ca="1" si="174"/>
        <v>130.45081273095656</v>
      </c>
    </row>
    <row r="2203" spans="1:5" x14ac:dyDescent="0.35">
      <c r="A2203" s="3">
        <f t="shared" si="172"/>
        <v>2191</v>
      </c>
      <c r="B2203" s="3">
        <f t="shared" ca="1" si="173"/>
        <v>-0.27000898955963709</v>
      </c>
      <c r="C2203" s="3">
        <f t="shared" ca="1" si="170"/>
        <v>22669.693640009111</v>
      </c>
      <c r="D2203" s="3">
        <f t="shared" ca="1" si="171"/>
        <v>0</v>
      </c>
      <c r="E2203" s="3">
        <f t="shared" ca="1" si="174"/>
        <v>258.6341224519785</v>
      </c>
    </row>
    <row r="2204" spans="1:5" x14ac:dyDescent="0.35">
      <c r="A2204" s="3">
        <f t="shared" si="172"/>
        <v>2192</v>
      </c>
      <c r="B2204" s="3">
        <f t="shared" ca="1" si="173"/>
        <v>0.90036629446250871</v>
      </c>
      <c r="C2204" s="3">
        <f t="shared" ca="1" si="170"/>
        <v>23492.138074034156</v>
      </c>
      <c r="D2204" s="3">
        <f t="shared" ca="1" si="171"/>
        <v>592.13807403415558</v>
      </c>
      <c r="E2204" s="3">
        <f t="shared" ca="1" si="174"/>
        <v>-333.50395158217708</v>
      </c>
    </row>
    <row r="2205" spans="1:5" x14ac:dyDescent="0.35">
      <c r="A2205" s="3">
        <f t="shared" si="172"/>
        <v>2193</v>
      </c>
      <c r="B2205" s="3">
        <f t="shared" ca="1" si="173"/>
        <v>-1.0114040596300831</v>
      </c>
      <c r="C2205" s="3">
        <f t="shared" ca="1" si="170"/>
        <v>22163.662952235583</v>
      </c>
      <c r="D2205" s="3">
        <f t="shared" ca="1" si="171"/>
        <v>0</v>
      </c>
      <c r="E2205" s="3">
        <f t="shared" ca="1" si="174"/>
        <v>258.6341224519785</v>
      </c>
    </row>
    <row r="2206" spans="1:5" x14ac:dyDescent="0.35">
      <c r="A2206" s="3">
        <f t="shared" si="172"/>
        <v>2194</v>
      </c>
      <c r="B2206" s="3">
        <f t="shared" ca="1" si="173"/>
        <v>-0.32952929929422864</v>
      </c>
      <c r="C2206" s="3">
        <f t="shared" ca="1" si="170"/>
        <v>22628.645669108479</v>
      </c>
      <c r="D2206" s="3">
        <f t="shared" ca="1" si="171"/>
        <v>0</v>
      </c>
      <c r="E2206" s="3">
        <f t="shared" ca="1" si="174"/>
        <v>258.6341224519785</v>
      </c>
    </row>
    <row r="2207" spans="1:5" x14ac:dyDescent="0.35">
      <c r="A2207" s="3">
        <f t="shared" si="172"/>
        <v>2195</v>
      </c>
      <c r="B2207" s="3">
        <f t="shared" ca="1" si="173"/>
        <v>-1.0031420500920083</v>
      </c>
      <c r="C2207" s="3">
        <f t="shared" ca="1" si="170"/>
        <v>22169.239381573378</v>
      </c>
      <c r="D2207" s="3">
        <f t="shared" ca="1" si="171"/>
        <v>0</v>
      </c>
      <c r="E2207" s="3">
        <f t="shared" ca="1" si="174"/>
        <v>258.6341224519785</v>
      </c>
    </row>
    <row r="2208" spans="1:5" x14ac:dyDescent="0.35">
      <c r="A2208" s="3">
        <f t="shared" si="172"/>
        <v>2196</v>
      </c>
      <c r="B2208" s="3">
        <f t="shared" ca="1" si="173"/>
        <v>-1.2617192135146751</v>
      </c>
      <c r="C2208" s="3">
        <f t="shared" ca="1" si="170"/>
        <v>21995.376556921714</v>
      </c>
      <c r="D2208" s="3">
        <f t="shared" ca="1" si="171"/>
        <v>0</v>
      </c>
      <c r="E2208" s="3">
        <f t="shared" ca="1" si="174"/>
        <v>258.6341224519785</v>
      </c>
    </row>
    <row r="2209" spans="1:5" x14ac:dyDescent="0.35">
      <c r="A2209" s="3">
        <f t="shared" si="172"/>
        <v>2197</v>
      </c>
      <c r="B2209" s="3">
        <f t="shared" ca="1" si="173"/>
        <v>-0.76584445432171055</v>
      </c>
      <c r="C2209" s="3">
        <f t="shared" ca="1" si="170"/>
        <v>22330.003238719994</v>
      </c>
      <c r="D2209" s="3">
        <f t="shared" ca="1" si="171"/>
        <v>0</v>
      </c>
      <c r="E2209" s="3">
        <f t="shared" ca="1" si="174"/>
        <v>258.6341224519785</v>
      </c>
    </row>
    <row r="2210" spans="1:5" x14ac:dyDescent="0.35">
      <c r="A2210" s="3">
        <f t="shared" si="172"/>
        <v>2198</v>
      </c>
      <c r="B2210" s="3">
        <f t="shared" ca="1" si="173"/>
        <v>-0.29085817253390345</v>
      </c>
      <c r="C2210" s="3">
        <f t="shared" ca="1" si="170"/>
        <v>22655.306608628718</v>
      </c>
      <c r="D2210" s="3">
        <f t="shared" ca="1" si="171"/>
        <v>0</v>
      </c>
      <c r="E2210" s="3">
        <f t="shared" ca="1" si="174"/>
        <v>258.6341224519785</v>
      </c>
    </row>
    <row r="2211" spans="1:5" x14ac:dyDescent="0.35">
      <c r="A2211" s="3">
        <f t="shared" si="172"/>
        <v>2199</v>
      </c>
      <c r="B2211" s="3">
        <f t="shared" ca="1" si="173"/>
        <v>0.37528668179235536</v>
      </c>
      <c r="C2211" s="3">
        <f t="shared" ca="1" si="170"/>
        <v>23119.527754322618</v>
      </c>
      <c r="D2211" s="3">
        <f t="shared" ca="1" si="171"/>
        <v>219.52775432261842</v>
      </c>
      <c r="E2211" s="3">
        <f t="shared" ca="1" si="174"/>
        <v>39.106368129360078</v>
      </c>
    </row>
    <row r="2212" spans="1:5" x14ac:dyDescent="0.35">
      <c r="A2212" s="3">
        <f t="shared" si="172"/>
        <v>2200</v>
      </c>
      <c r="B2212" s="3">
        <f t="shared" ca="1" si="173"/>
        <v>-0.38979286703003951</v>
      </c>
      <c r="C2212" s="3">
        <f t="shared" ca="1" si="170"/>
        <v>22587.160835870636</v>
      </c>
      <c r="D2212" s="3">
        <f t="shared" ca="1" si="171"/>
        <v>0</v>
      </c>
      <c r="E2212" s="3">
        <f t="shared" ca="1" si="174"/>
        <v>258.6341224519785</v>
      </c>
    </row>
    <row r="2213" spans="1:5" x14ac:dyDescent="0.35">
      <c r="A2213" s="3">
        <f t="shared" si="172"/>
        <v>2201</v>
      </c>
      <c r="B2213" s="3">
        <f t="shared" ca="1" si="173"/>
        <v>0.59238272697118521</v>
      </c>
      <c r="C2213" s="3">
        <f t="shared" ca="1" si="170"/>
        <v>23272.862801799161</v>
      </c>
      <c r="D2213" s="3">
        <f t="shared" ca="1" si="171"/>
        <v>372.86280179916139</v>
      </c>
      <c r="E2213" s="3">
        <f t="shared" ca="1" si="174"/>
        <v>-114.22867934718289</v>
      </c>
    </row>
    <row r="2214" spans="1:5" x14ac:dyDescent="0.35">
      <c r="A2214" s="3">
        <f t="shared" si="172"/>
        <v>2202</v>
      </c>
      <c r="B2214" s="3">
        <f t="shared" ca="1" si="173"/>
        <v>0.73885094635123882</v>
      </c>
      <c r="C2214" s="3">
        <f t="shared" ca="1" si="170"/>
        <v>23376.887473726329</v>
      </c>
      <c r="D2214" s="3">
        <f t="shared" ca="1" si="171"/>
        <v>476.88747372632861</v>
      </c>
      <c r="E2214" s="3">
        <f t="shared" ca="1" si="174"/>
        <v>-218.25335127435011</v>
      </c>
    </row>
    <row r="2215" spans="1:5" x14ac:dyDescent="0.35">
      <c r="A2215" s="3">
        <f t="shared" si="172"/>
        <v>2203</v>
      </c>
      <c r="B2215" s="3">
        <f t="shared" ca="1" si="173"/>
        <v>0.29918027430242644</v>
      </c>
      <c r="C2215" s="3">
        <f t="shared" ca="1" si="170"/>
        <v>23066.013261651744</v>
      </c>
      <c r="D2215" s="3">
        <f t="shared" ca="1" si="171"/>
        <v>166.01326165174396</v>
      </c>
      <c r="E2215" s="3">
        <f t="shared" ca="1" si="174"/>
        <v>92.620860800234539</v>
      </c>
    </row>
    <row r="2216" spans="1:5" x14ac:dyDescent="0.35">
      <c r="A2216" s="3">
        <f t="shared" si="172"/>
        <v>2204</v>
      </c>
      <c r="B2216" s="3">
        <f t="shared" ca="1" si="173"/>
        <v>-0.58383840053876146</v>
      </c>
      <c r="C2216" s="3">
        <f t="shared" ca="1" si="170"/>
        <v>22454.097852850246</v>
      </c>
      <c r="D2216" s="3">
        <f t="shared" ca="1" si="171"/>
        <v>0</v>
      </c>
      <c r="E2216" s="3">
        <f t="shared" ca="1" si="174"/>
        <v>258.6341224519785</v>
      </c>
    </row>
    <row r="2217" spans="1:5" x14ac:dyDescent="0.35">
      <c r="A2217" s="3">
        <f t="shared" si="172"/>
        <v>2205</v>
      </c>
      <c r="B2217" s="3">
        <f t="shared" ca="1" si="173"/>
        <v>0.1455268561770385</v>
      </c>
      <c r="C2217" s="3">
        <f t="shared" ca="1" si="170"/>
        <v>22958.348506280247</v>
      </c>
      <c r="D2217" s="3">
        <f t="shared" ca="1" si="171"/>
        <v>58.348506280246511</v>
      </c>
      <c r="E2217" s="3">
        <f t="shared" ca="1" si="174"/>
        <v>200.28561617173199</v>
      </c>
    </row>
    <row r="2218" spans="1:5" x14ac:dyDescent="0.35">
      <c r="A2218" s="3">
        <f t="shared" si="172"/>
        <v>2206</v>
      </c>
      <c r="B2218" s="3">
        <f t="shared" ca="1" si="173"/>
        <v>-1.625736666355911</v>
      </c>
      <c r="C2218" s="3">
        <f t="shared" ca="1" si="170"/>
        <v>21752.925927464952</v>
      </c>
      <c r="D2218" s="3">
        <f t="shared" ca="1" si="171"/>
        <v>0</v>
      </c>
      <c r="E2218" s="3">
        <f t="shared" ca="1" si="174"/>
        <v>258.6341224519785</v>
      </c>
    </row>
    <row r="2219" spans="1:5" x14ac:dyDescent="0.35">
      <c r="A2219" s="3">
        <f t="shared" si="172"/>
        <v>2207</v>
      </c>
      <c r="B2219" s="3">
        <f t="shared" ca="1" si="173"/>
        <v>-1.487621224792663</v>
      </c>
      <c r="C2219" s="3">
        <f t="shared" ca="1" si="170"/>
        <v>21844.60026767405</v>
      </c>
      <c r="D2219" s="3">
        <f t="shared" ca="1" si="171"/>
        <v>0</v>
      </c>
      <c r="E2219" s="3">
        <f t="shared" ca="1" si="174"/>
        <v>258.6341224519785</v>
      </c>
    </row>
    <row r="2220" spans="1:5" x14ac:dyDescent="0.35">
      <c r="A2220" s="3">
        <f t="shared" si="172"/>
        <v>2208</v>
      </c>
      <c r="B2220" s="3">
        <f t="shared" ca="1" si="173"/>
        <v>-6.4747661995427114E-2</v>
      </c>
      <c r="C2220" s="3">
        <f t="shared" ca="1" si="170"/>
        <v>22811.823396323511</v>
      </c>
      <c r="D2220" s="3">
        <f t="shared" ca="1" si="171"/>
        <v>0</v>
      </c>
      <c r="E2220" s="3">
        <f t="shared" ca="1" si="174"/>
        <v>258.6341224519785</v>
      </c>
    </row>
    <row r="2221" spans="1:5" x14ac:dyDescent="0.35">
      <c r="A2221" s="3">
        <f t="shared" si="172"/>
        <v>2209</v>
      </c>
      <c r="B2221" s="3">
        <f t="shared" ca="1" si="173"/>
        <v>-0.11720787151619656</v>
      </c>
      <c r="C2221" s="3">
        <f t="shared" ca="1" si="170"/>
        <v>22775.413658699938</v>
      </c>
      <c r="D2221" s="3">
        <f t="shared" ca="1" si="171"/>
        <v>0</v>
      </c>
      <c r="E2221" s="3">
        <f t="shared" ca="1" si="174"/>
        <v>258.6341224519785</v>
      </c>
    </row>
    <row r="2222" spans="1:5" x14ac:dyDescent="0.35">
      <c r="A2222" s="3">
        <f t="shared" si="172"/>
        <v>2210</v>
      </c>
      <c r="B2222" s="3">
        <f t="shared" ca="1" si="173"/>
        <v>-0.54402248362501393</v>
      </c>
      <c r="C2222" s="3">
        <f t="shared" ca="1" si="170"/>
        <v>22481.336777888773</v>
      </c>
      <c r="D2222" s="3">
        <f t="shared" ca="1" si="171"/>
        <v>0</v>
      </c>
      <c r="E2222" s="3">
        <f t="shared" ca="1" si="174"/>
        <v>258.6341224519785</v>
      </c>
    </row>
    <row r="2223" spans="1:5" x14ac:dyDescent="0.35">
      <c r="A2223" s="3">
        <f t="shared" si="172"/>
        <v>2211</v>
      </c>
      <c r="B2223" s="3">
        <f t="shared" ca="1" si="173"/>
        <v>-1.1637741992183992</v>
      </c>
      <c r="C2223" s="3">
        <f t="shared" ca="1" si="170"/>
        <v>22061.072091016675</v>
      </c>
      <c r="D2223" s="3">
        <f t="shared" ca="1" si="171"/>
        <v>0</v>
      </c>
      <c r="E2223" s="3">
        <f t="shared" ca="1" si="174"/>
        <v>258.6341224519785</v>
      </c>
    </row>
    <row r="2224" spans="1:5" x14ac:dyDescent="0.35">
      <c r="A2224" s="3">
        <f t="shared" si="172"/>
        <v>2212</v>
      </c>
      <c r="B2224" s="3">
        <f t="shared" ca="1" si="173"/>
        <v>0.20285907681116716</v>
      </c>
      <c r="C2224" s="3">
        <f t="shared" ca="1" si="170"/>
        <v>22998.462221319249</v>
      </c>
      <c r="D2224" s="3">
        <f t="shared" ca="1" si="171"/>
        <v>98.462221319248783</v>
      </c>
      <c r="E2224" s="3">
        <f t="shared" ca="1" si="174"/>
        <v>160.17190113272972</v>
      </c>
    </row>
    <row r="2225" spans="1:5" x14ac:dyDescent="0.35">
      <c r="A2225" s="3">
        <f t="shared" si="172"/>
        <v>2213</v>
      </c>
      <c r="B2225" s="3">
        <f t="shared" ca="1" si="173"/>
        <v>0.74967410102103726</v>
      </c>
      <c r="C2225" s="3">
        <f t="shared" ca="1" si="170"/>
        <v>23384.592718868818</v>
      </c>
      <c r="D2225" s="3">
        <f t="shared" ca="1" si="171"/>
        <v>484.59271886881834</v>
      </c>
      <c r="E2225" s="3">
        <f t="shared" ca="1" si="174"/>
        <v>-225.95859641683984</v>
      </c>
    </row>
    <row r="2226" spans="1:5" x14ac:dyDescent="0.35">
      <c r="A2226" s="3">
        <f t="shared" si="172"/>
        <v>2214</v>
      </c>
      <c r="B2226" s="3">
        <f t="shared" ca="1" si="173"/>
        <v>0.2113784188652926</v>
      </c>
      <c r="C2226" s="3">
        <f t="shared" ca="1" si="170"/>
        <v>23004.428939551864</v>
      </c>
      <c r="D2226" s="3">
        <f t="shared" ca="1" si="171"/>
        <v>104.42893955186446</v>
      </c>
      <c r="E2226" s="3">
        <f t="shared" ca="1" si="174"/>
        <v>154.20518290011404</v>
      </c>
    </row>
    <row r="2227" spans="1:5" x14ac:dyDescent="0.35">
      <c r="A2227" s="3">
        <f t="shared" si="172"/>
        <v>2215</v>
      </c>
      <c r="B2227" s="3">
        <f t="shared" ca="1" si="173"/>
        <v>0.65392125796534373</v>
      </c>
      <c r="C2227" s="3">
        <f t="shared" ca="1" si="170"/>
        <v>23316.512197114964</v>
      </c>
      <c r="D2227" s="3">
        <f t="shared" ca="1" si="171"/>
        <v>416.51219711496378</v>
      </c>
      <c r="E2227" s="3">
        <f t="shared" ca="1" si="174"/>
        <v>-157.87807466298528</v>
      </c>
    </row>
    <row r="2228" spans="1:5" x14ac:dyDescent="0.35">
      <c r="A2228" s="3">
        <f t="shared" si="172"/>
        <v>2216</v>
      </c>
      <c r="B2228" s="3">
        <f t="shared" ca="1" si="173"/>
        <v>-0.24767512572029546</v>
      </c>
      <c r="C2228" s="3">
        <f t="shared" ca="1" si="170"/>
        <v>22685.11531473809</v>
      </c>
      <c r="D2228" s="3">
        <f t="shared" ca="1" si="171"/>
        <v>0</v>
      </c>
      <c r="E2228" s="3">
        <f t="shared" ca="1" si="174"/>
        <v>258.6341224519785</v>
      </c>
    </row>
    <row r="2229" spans="1:5" x14ac:dyDescent="0.35">
      <c r="A2229" s="3">
        <f t="shared" si="172"/>
        <v>2217</v>
      </c>
      <c r="B2229" s="3">
        <f t="shared" ca="1" si="173"/>
        <v>1.0244336571722137</v>
      </c>
      <c r="C2229" s="3">
        <f t="shared" ca="1" si="170"/>
        <v>23581.053072277573</v>
      </c>
      <c r="D2229" s="3">
        <f t="shared" ca="1" si="171"/>
        <v>681.05307227757294</v>
      </c>
      <c r="E2229" s="3">
        <f t="shared" ca="1" si="174"/>
        <v>-422.41894982559444</v>
      </c>
    </row>
    <row r="2230" spans="1:5" x14ac:dyDescent="0.35">
      <c r="A2230" s="3">
        <f t="shared" si="172"/>
        <v>2218</v>
      </c>
      <c r="B2230" s="3">
        <f t="shared" ca="1" si="173"/>
        <v>-0.36963117414967761</v>
      </c>
      <c r="C2230" s="3">
        <f t="shared" ca="1" si="170"/>
        <v>22601.031469450008</v>
      </c>
      <c r="D2230" s="3">
        <f t="shared" ca="1" si="171"/>
        <v>0</v>
      </c>
      <c r="E2230" s="3">
        <f t="shared" ca="1" si="174"/>
        <v>258.6341224519785</v>
      </c>
    </row>
    <row r="2231" spans="1:5" x14ac:dyDescent="0.35">
      <c r="A2231" s="3">
        <f t="shared" si="172"/>
        <v>2219</v>
      </c>
      <c r="B2231" s="3">
        <f t="shared" ca="1" si="173"/>
        <v>-0.33356704582658281</v>
      </c>
      <c r="C2231" s="3">
        <f t="shared" ca="1" si="170"/>
        <v>22625.863745096671</v>
      </c>
      <c r="D2231" s="3">
        <f t="shared" ca="1" si="171"/>
        <v>0</v>
      </c>
      <c r="E2231" s="3">
        <f t="shared" ca="1" si="174"/>
        <v>258.6341224519785</v>
      </c>
    </row>
    <row r="2232" spans="1:5" x14ac:dyDescent="0.35">
      <c r="A2232" s="3">
        <f t="shared" si="172"/>
        <v>2220</v>
      </c>
      <c r="B2232" s="3">
        <f t="shared" ca="1" si="173"/>
        <v>1.3051696339758947</v>
      </c>
      <c r="C2232" s="3">
        <f t="shared" ca="1" si="170"/>
        <v>23783.49158752435</v>
      </c>
      <c r="D2232" s="3">
        <f t="shared" ca="1" si="171"/>
        <v>883.4915875243496</v>
      </c>
      <c r="E2232" s="3">
        <f t="shared" ca="1" si="174"/>
        <v>-624.85746507237104</v>
      </c>
    </row>
    <row r="2233" spans="1:5" x14ac:dyDescent="0.35">
      <c r="A2233" s="3">
        <f t="shared" si="172"/>
        <v>2221</v>
      </c>
      <c r="B2233" s="3">
        <f t="shared" ca="1" si="173"/>
        <v>-2.1313202537067442</v>
      </c>
      <c r="C2233" s="3">
        <f t="shared" ca="1" si="170"/>
        <v>21420.613643483874</v>
      </c>
      <c r="D2233" s="3">
        <f t="shared" ca="1" si="171"/>
        <v>0</v>
      </c>
      <c r="E2233" s="3">
        <f t="shared" ca="1" si="174"/>
        <v>258.6341224519785</v>
      </c>
    </row>
    <row r="2234" spans="1:5" x14ac:dyDescent="0.35">
      <c r="A2234" s="3">
        <f t="shared" si="172"/>
        <v>2222</v>
      </c>
      <c r="B2234" s="3">
        <f t="shared" ca="1" si="173"/>
        <v>-1.1966000970531072</v>
      </c>
      <c r="C2234" s="3">
        <f t="shared" ca="1" si="170"/>
        <v>22039.032651396748</v>
      </c>
      <c r="D2234" s="3">
        <f t="shared" ca="1" si="171"/>
        <v>0</v>
      </c>
      <c r="E2234" s="3">
        <f t="shared" ca="1" si="174"/>
        <v>258.6341224519785</v>
      </c>
    </row>
    <row r="2235" spans="1:5" x14ac:dyDescent="0.35">
      <c r="A2235" s="3">
        <f t="shared" si="172"/>
        <v>2223</v>
      </c>
      <c r="B2235" s="3">
        <f t="shared" ca="1" si="173"/>
        <v>1.0031216535272065</v>
      </c>
      <c r="C2235" s="3">
        <f t="shared" ca="1" si="170"/>
        <v>23565.755556256325</v>
      </c>
      <c r="D2235" s="3">
        <f t="shared" ca="1" si="171"/>
        <v>665.75555625632478</v>
      </c>
      <c r="E2235" s="3">
        <f t="shared" ca="1" si="174"/>
        <v>-407.12143380434628</v>
      </c>
    </row>
    <row r="2236" spans="1:5" x14ac:dyDescent="0.35">
      <c r="A2236" s="3">
        <f t="shared" si="172"/>
        <v>2224</v>
      </c>
      <c r="B2236" s="3">
        <f t="shared" ca="1" si="173"/>
        <v>0.99233513250628325</v>
      </c>
      <c r="C2236" s="3">
        <f t="shared" ca="1" si="170"/>
        <v>23558.016895832196</v>
      </c>
      <c r="D2236" s="3">
        <f t="shared" ca="1" si="171"/>
        <v>658.01689583219559</v>
      </c>
      <c r="E2236" s="3">
        <f t="shared" ca="1" si="174"/>
        <v>-399.38277338021709</v>
      </c>
    </row>
    <row r="2237" spans="1:5" x14ac:dyDescent="0.35">
      <c r="A2237" s="3">
        <f t="shared" si="172"/>
        <v>2225</v>
      </c>
      <c r="B2237" s="3">
        <f t="shared" ca="1" si="173"/>
        <v>-0.78986186486053389</v>
      </c>
      <c r="C2237" s="3">
        <f t="shared" ca="1" si="170"/>
        <v>22313.679090814647</v>
      </c>
      <c r="D2237" s="3">
        <f t="shared" ca="1" si="171"/>
        <v>0</v>
      </c>
      <c r="E2237" s="3">
        <f t="shared" ca="1" si="174"/>
        <v>258.6341224519785</v>
      </c>
    </row>
    <row r="2238" spans="1:5" x14ac:dyDescent="0.35">
      <c r="A2238" s="3">
        <f t="shared" si="172"/>
        <v>2226</v>
      </c>
      <c r="B2238" s="3">
        <f t="shared" ca="1" si="173"/>
        <v>-1.0201805839041929</v>
      </c>
      <c r="C2238" s="3">
        <f t="shared" ca="1" si="170"/>
        <v>22157.740788478422</v>
      </c>
      <c r="D2238" s="3">
        <f t="shared" ca="1" si="171"/>
        <v>0</v>
      </c>
      <c r="E2238" s="3">
        <f t="shared" ca="1" si="174"/>
        <v>258.6341224519785</v>
      </c>
    </row>
    <row r="2239" spans="1:5" x14ac:dyDescent="0.35">
      <c r="A2239" s="3">
        <f t="shared" si="172"/>
        <v>2227</v>
      </c>
      <c r="B2239" s="3">
        <f t="shared" ca="1" si="173"/>
        <v>-0.56543091163935089</v>
      </c>
      <c r="C2239" s="3">
        <f t="shared" ca="1" si="170"/>
        <v>22466.686707470486</v>
      </c>
      <c r="D2239" s="3">
        <f t="shared" ca="1" si="171"/>
        <v>0</v>
      </c>
      <c r="E2239" s="3">
        <f t="shared" ca="1" si="174"/>
        <v>258.6341224519785</v>
      </c>
    </row>
    <row r="2240" spans="1:5" x14ac:dyDescent="0.35">
      <c r="A2240" s="3">
        <f t="shared" si="172"/>
        <v>2228</v>
      </c>
      <c r="B2240" s="3">
        <f t="shared" ca="1" si="173"/>
        <v>0.13812300382148424</v>
      </c>
      <c r="C2240" s="3">
        <f t="shared" ca="1" si="170"/>
        <v>22953.173346223542</v>
      </c>
      <c r="D2240" s="3">
        <f t="shared" ca="1" si="171"/>
        <v>53.173346223542467</v>
      </c>
      <c r="E2240" s="3">
        <f t="shared" ca="1" si="174"/>
        <v>205.46077622843603</v>
      </c>
    </row>
    <row r="2241" spans="1:5" x14ac:dyDescent="0.35">
      <c r="A2241" s="3">
        <f t="shared" si="172"/>
        <v>2229</v>
      </c>
      <c r="B2241" s="3">
        <f t="shared" ca="1" si="173"/>
        <v>1.6734528234085297</v>
      </c>
      <c r="C2241" s="3">
        <f t="shared" ca="1" si="170"/>
        <v>24051.698022719549</v>
      </c>
      <c r="D2241" s="3">
        <f t="shared" ca="1" si="171"/>
        <v>1151.698022719549</v>
      </c>
      <c r="E2241" s="3">
        <f t="shared" ca="1" si="174"/>
        <v>-893.06390026757049</v>
      </c>
    </row>
    <row r="2242" spans="1:5" x14ac:dyDescent="0.35">
      <c r="A2242" s="3">
        <f t="shared" si="172"/>
        <v>2230</v>
      </c>
      <c r="B2242" s="3">
        <f t="shared" ca="1" si="173"/>
        <v>-0.34942909266354627</v>
      </c>
      <c r="C2242" s="3">
        <f t="shared" ca="1" si="170"/>
        <v>22614.938432650404</v>
      </c>
      <c r="D2242" s="3">
        <f t="shared" ca="1" si="171"/>
        <v>0</v>
      </c>
      <c r="E2242" s="3">
        <f t="shared" ca="1" si="174"/>
        <v>258.6341224519785</v>
      </c>
    </row>
    <row r="2243" spans="1:5" x14ac:dyDescent="0.35">
      <c r="A2243" s="3">
        <f t="shared" si="172"/>
        <v>2231</v>
      </c>
      <c r="B2243" s="3">
        <f t="shared" ca="1" si="173"/>
        <v>-0.86986502982545155</v>
      </c>
      <c r="C2243" s="3">
        <f t="shared" ca="1" si="170"/>
        <v>22259.388592504765</v>
      </c>
      <c r="D2243" s="3">
        <f t="shared" ca="1" si="171"/>
        <v>0</v>
      </c>
      <c r="E2243" s="3">
        <f t="shared" ca="1" si="174"/>
        <v>258.6341224519785</v>
      </c>
    </row>
    <row r="2244" spans="1:5" x14ac:dyDescent="0.35">
      <c r="A2244" s="3">
        <f t="shared" si="172"/>
        <v>2232</v>
      </c>
      <c r="B2244" s="3">
        <f t="shared" ca="1" si="173"/>
        <v>-1.261075031065416</v>
      </c>
      <c r="C2244" s="3">
        <f t="shared" ca="1" si="170"/>
        <v>21995.807995418611</v>
      </c>
      <c r="D2244" s="3">
        <f t="shared" ca="1" si="171"/>
        <v>0</v>
      </c>
      <c r="E2244" s="3">
        <f t="shared" ca="1" si="174"/>
        <v>258.6341224519785</v>
      </c>
    </row>
    <row r="2245" spans="1:5" x14ac:dyDescent="0.35">
      <c r="A2245" s="3">
        <f t="shared" si="172"/>
        <v>2233</v>
      </c>
      <c r="B2245" s="3">
        <f t="shared" ca="1" si="173"/>
        <v>0.28261786797130073</v>
      </c>
      <c r="C2245" s="3">
        <f t="shared" ca="1" si="170"/>
        <v>23054.383767817963</v>
      </c>
      <c r="D2245" s="3">
        <f t="shared" ca="1" si="171"/>
        <v>154.38376781796251</v>
      </c>
      <c r="E2245" s="3">
        <f t="shared" ca="1" si="174"/>
        <v>104.25035463401599</v>
      </c>
    </row>
    <row r="2246" spans="1:5" x14ac:dyDescent="0.35">
      <c r="A2246" s="3">
        <f t="shared" si="172"/>
        <v>2234</v>
      </c>
      <c r="B2246" s="3">
        <f t="shared" ca="1" si="173"/>
        <v>1.5714607653124382</v>
      </c>
      <c r="C2246" s="3">
        <f t="shared" ca="1" si="170"/>
        <v>23977.119761655988</v>
      </c>
      <c r="D2246" s="3">
        <f t="shared" ca="1" si="171"/>
        <v>1077.1197616559875</v>
      </c>
      <c r="E2246" s="3">
        <f t="shared" ca="1" si="174"/>
        <v>-818.48563920400898</v>
      </c>
    </row>
    <row r="2247" spans="1:5" x14ac:dyDescent="0.35">
      <c r="A2247" s="3">
        <f t="shared" si="172"/>
        <v>2235</v>
      </c>
      <c r="B2247" s="3">
        <f t="shared" ca="1" si="173"/>
        <v>0.15118240088103083</v>
      </c>
      <c r="C2247" s="3">
        <f t="shared" ca="1" si="170"/>
        <v>22962.302416681254</v>
      </c>
      <c r="D2247" s="3">
        <f t="shared" ca="1" si="171"/>
        <v>62.302416681253817</v>
      </c>
      <c r="E2247" s="3">
        <f t="shared" ca="1" si="174"/>
        <v>196.33170577072468</v>
      </c>
    </row>
    <row r="2248" spans="1:5" x14ac:dyDescent="0.35">
      <c r="A2248" s="3">
        <f t="shared" si="172"/>
        <v>2236</v>
      </c>
      <c r="B2248" s="3">
        <f t="shared" ca="1" si="173"/>
        <v>-0.45291293790059678</v>
      </c>
      <c r="C2248" s="3">
        <f t="shared" ca="1" si="170"/>
        <v>22543.791158808774</v>
      </c>
      <c r="D2248" s="3">
        <f t="shared" ca="1" si="171"/>
        <v>0</v>
      </c>
      <c r="E2248" s="3">
        <f t="shared" ca="1" si="174"/>
        <v>258.6341224519785</v>
      </c>
    </row>
    <row r="2249" spans="1:5" x14ac:dyDescent="0.35">
      <c r="A2249" s="3">
        <f t="shared" si="172"/>
        <v>2237</v>
      </c>
      <c r="B2249" s="3">
        <f t="shared" ca="1" si="173"/>
        <v>-6.7936071143398225E-2</v>
      </c>
      <c r="C2249" s="3">
        <f t="shared" ca="1" si="170"/>
        <v>22809.608837038679</v>
      </c>
      <c r="D2249" s="3">
        <f t="shared" ca="1" si="171"/>
        <v>0</v>
      </c>
      <c r="E2249" s="3">
        <f t="shared" ca="1" si="174"/>
        <v>258.6341224519785</v>
      </c>
    </row>
    <row r="2250" spans="1:5" x14ac:dyDescent="0.35">
      <c r="A2250" s="3">
        <f t="shared" si="172"/>
        <v>2238</v>
      </c>
      <c r="B2250" s="3">
        <f t="shared" ca="1" si="173"/>
        <v>1.2123287794765432</v>
      </c>
      <c r="C2250" s="3">
        <f t="shared" ca="1" si="170"/>
        <v>23716.352509430428</v>
      </c>
      <c r="D2250" s="3">
        <f t="shared" ca="1" si="171"/>
        <v>816.35250943042774</v>
      </c>
      <c r="E2250" s="3">
        <f t="shared" ca="1" si="174"/>
        <v>-557.71838697844919</v>
      </c>
    </row>
    <row r="2251" spans="1:5" x14ac:dyDescent="0.35">
      <c r="A2251" s="3">
        <f t="shared" si="172"/>
        <v>2239</v>
      </c>
      <c r="B2251" s="3">
        <f t="shared" ca="1" si="173"/>
        <v>-0.87997899333545104</v>
      </c>
      <c r="C2251" s="3">
        <f t="shared" ca="1" si="170"/>
        <v>22252.53462426443</v>
      </c>
      <c r="D2251" s="3">
        <f t="shared" ca="1" si="171"/>
        <v>0</v>
      </c>
      <c r="E2251" s="3">
        <f t="shared" ca="1" si="174"/>
        <v>258.6341224519785</v>
      </c>
    </row>
    <row r="2252" spans="1:5" x14ac:dyDescent="0.35">
      <c r="A2252" s="3">
        <f t="shared" si="172"/>
        <v>2240</v>
      </c>
      <c r="B2252" s="3">
        <f t="shared" ca="1" si="173"/>
        <v>2.4368724283407875E-2</v>
      </c>
      <c r="C2252" s="3">
        <f t="shared" ca="1" si="170"/>
        <v>22873.807635998754</v>
      </c>
      <c r="D2252" s="3">
        <f t="shared" ca="1" si="171"/>
        <v>0</v>
      </c>
      <c r="E2252" s="3">
        <f t="shared" ca="1" si="174"/>
        <v>258.6341224519785</v>
      </c>
    </row>
    <row r="2253" spans="1:5" x14ac:dyDescent="0.35">
      <c r="A2253" s="3">
        <f t="shared" si="172"/>
        <v>2241</v>
      </c>
      <c r="B2253" s="3">
        <f t="shared" ca="1" si="173"/>
        <v>1.198241766526051</v>
      </c>
      <c r="C2253" s="3">
        <f t="shared" ca="1" si="170"/>
        <v>23706.181875646911</v>
      </c>
      <c r="D2253" s="3">
        <f t="shared" ca="1" si="171"/>
        <v>806.18187564691107</v>
      </c>
      <c r="E2253" s="3">
        <f t="shared" ca="1" si="174"/>
        <v>-547.54775319493251</v>
      </c>
    </row>
    <row r="2254" spans="1:5" x14ac:dyDescent="0.35">
      <c r="A2254" s="3">
        <f t="shared" si="172"/>
        <v>2242</v>
      </c>
      <c r="B2254" s="3">
        <f t="shared" ca="1" si="173"/>
        <v>-0.95069268332249424</v>
      </c>
      <c r="C2254" s="3">
        <f t="shared" ref="C2254:C2317" ca="1" si="175">B$1*EXP(B$9*B$5 + $B$10*B2254)</f>
        <v>22204.6727324942</v>
      </c>
      <c r="D2254" s="3">
        <f t="shared" ref="D2254:D2317" ca="1" si="176">MAX(C2254 - B$2, 0)</f>
        <v>0</v>
      </c>
      <c r="E2254" s="3">
        <f t="shared" ca="1" si="174"/>
        <v>258.6341224519785</v>
      </c>
    </row>
    <row r="2255" spans="1:5" x14ac:dyDescent="0.35">
      <c r="A2255" s="3">
        <f t="shared" ref="A2255:A2318" si="177">A2254+1</f>
        <v>2243</v>
      </c>
      <c r="B2255" s="3">
        <f t="shared" ref="B2255:B2318" ca="1" si="178">_xlfn.NORM.S.INV(RAND())</f>
        <v>-6.8659388302581184E-2</v>
      </c>
      <c r="C2255" s="3">
        <f t="shared" ca="1" si="175"/>
        <v>22809.106475747223</v>
      </c>
      <c r="D2255" s="3">
        <f t="shared" ca="1" si="176"/>
        <v>0</v>
      </c>
      <c r="E2255" s="3">
        <f t="shared" ref="E2255:E2318" ca="1" si="179">$D$5014-D2255</f>
        <v>258.6341224519785</v>
      </c>
    </row>
    <row r="2256" spans="1:5" x14ac:dyDescent="0.35">
      <c r="A2256" s="3">
        <f t="shared" si="177"/>
        <v>2244</v>
      </c>
      <c r="B2256" s="3">
        <f t="shared" ca="1" si="178"/>
        <v>-7.507852512666173E-2</v>
      </c>
      <c r="C2256" s="3">
        <f t="shared" ca="1" si="175"/>
        <v>22804.648714460211</v>
      </c>
      <c r="D2256" s="3">
        <f t="shared" ca="1" si="176"/>
        <v>0</v>
      </c>
      <c r="E2256" s="3">
        <f t="shared" ca="1" si="179"/>
        <v>258.6341224519785</v>
      </c>
    </row>
    <row r="2257" spans="1:5" x14ac:dyDescent="0.35">
      <c r="A2257" s="3">
        <f t="shared" si="177"/>
        <v>2245</v>
      </c>
      <c r="B2257" s="3">
        <f t="shared" ca="1" si="178"/>
        <v>0.94687660824064523</v>
      </c>
      <c r="C2257" s="3">
        <f t="shared" ca="1" si="175"/>
        <v>23525.431134452865</v>
      </c>
      <c r="D2257" s="3">
        <f t="shared" ca="1" si="176"/>
        <v>625.43113445286508</v>
      </c>
      <c r="E2257" s="3">
        <f t="shared" ca="1" si="179"/>
        <v>-366.79701200088658</v>
      </c>
    </row>
    <row r="2258" spans="1:5" x14ac:dyDescent="0.35">
      <c r="A2258" s="3">
        <f t="shared" si="177"/>
        <v>2246</v>
      </c>
      <c r="B2258" s="3">
        <f t="shared" ca="1" si="178"/>
        <v>-0.19658814580818296</v>
      </c>
      <c r="C2258" s="3">
        <f t="shared" ca="1" si="175"/>
        <v>22720.43065487927</v>
      </c>
      <c r="D2258" s="3">
        <f t="shared" ca="1" si="176"/>
        <v>0</v>
      </c>
      <c r="E2258" s="3">
        <f t="shared" ca="1" si="179"/>
        <v>258.6341224519785</v>
      </c>
    </row>
    <row r="2259" spans="1:5" x14ac:dyDescent="0.35">
      <c r="A2259" s="3">
        <f t="shared" si="177"/>
        <v>2247</v>
      </c>
      <c r="B2259" s="3">
        <f t="shared" ca="1" si="178"/>
        <v>-0.68655203358851136</v>
      </c>
      <c r="C2259" s="3">
        <f t="shared" ca="1" si="175"/>
        <v>22383.981537128333</v>
      </c>
      <c r="D2259" s="3">
        <f t="shared" ca="1" si="176"/>
        <v>0</v>
      </c>
      <c r="E2259" s="3">
        <f t="shared" ca="1" si="179"/>
        <v>258.6341224519785</v>
      </c>
    </row>
    <row r="2260" spans="1:5" x14ac:dyDescent="0.35">
      <c r="A2260" s="3">
        <f t="shared" si="177"/>
        <v>2248</v>
      </c>
      <c r="B2260" s="3">
        <f t="shared" ca="1" si="178"/>
        <v>0.17081910271632469</v>
      </c>
      <c r="C2260" s="3">
        <f t="shared" ca="1" si="175"/>
        <v>22976.036135974042</v>
      </c>
      <c r="D2260" s="3">
        <f t="shared" ca="1" si="176"/>
        <v>76.036135974041827</v>
      </c>
      <c r="E2260" s="3">
        <f t="shared" ca="1" si="179"/>
        <v>182.59798647793667</v>
      </c>
    </row>
    <row r="2261" spans="1:5" x14ac:dyDescent="0.35">
      <c r="A2261" s="3">
        <f t="shared" si="177"/>
        <v>2249</v>
      </c>
      <c r="B2261" s="3">
        <f t="shared" ca="1" si="178"/>
        <v>-0.75827347770908904</v>
      </c>
      <c r="C2261" s="3">
        <f t="shared" ca="1" si="175"/>
        <v>22335.151553533622</v>
      </c>
      <c r="D2261" s="3">
        <f t="shared" ca="1" si="176"/>
        <v>0</v>
      </c>
      <c r="E2261" s="3">
        <f t="shared" ca="1" si="179"/>
        <v>258.6341224519785</v>
      </c>
    </row>
    <row r="2262" spans="1:5" x14ac:dyDescent="0.35">
      <c r="A2262" s="3">
        <f t="shared" si="177"/>
        <v>2250</v>
      </c>
      <c r="B2262" s="3">
        <f t="shared" ca="1" si="178"/>
        <v>-1.6682777497634802</v>
      </c>
      <c r="C2262" s="3">
        <f t="shared" ca="1" si="175"/>
        <v>21724.766791572409</v>
      </c>
      <c r="D2262" s="3">
        <f t="shared" ca="1" si="176"/>
        <v>0</v>
      </c>
      <c r="E2262" s="3">
        <f t="shared" ca="1" si="179"/>
        <v>258.6341224519785</v>
      </c>
    </row>
    <row r="2263" spans="1:5" x14ac:dyDescent="0.35">
      <c r="A2263" s="3">
        <f t="shared" si="177"/>
        <v>2251</v>
      </c>
      <c r="B2263" s="3">
        <f t="shared" ca="1" si="178"/>
        <v>-0.94408115535476866</v>
      </c>
      <c r="C2263" s="3">
        <f t="shared" ca="1" si="175"/>
        <v>22209.143316674486</v>
      </c>
      <c r="D2263" s="3">
        <f t="shared" ca="1" si="176"/>
        <v>0</v>
      </c>
      <c r="E2263" s="3">
        <f t="shared" ca="1" si="179"/>
        <v>258.6341224519785</v>
      </c>
    </row>
    <row r="2264" spans="1:5" x14ac:dyDescent="0.35">
      <c r="A2264" s="3">
        <f t="shared" si="177"/>
        <v>2252</v>
      </c>
      <c r="B2264" s="3">
        <f t="shared" ca="1" si="178"/>
        <v>-4.1026212072999758E-2</v>
      </c>
      <c r="C2264" s="3">
        <f t="shared" ca="1" si="175"/>
        <v>22828.306251048587</v>
      </c>
      <c r="D2264" s="3">
        <f t="shared" ca="1" si="176"/>
        <v>0</v>
      </c>
      <c r="E2264" s="3">
        <f t="shared" ca="1" si="179"/>
        <v>258.6341224519785</v>
      </c>
    </row>
    <row r="2265" spans="1:5" x14ac:dyDescent="0.35">
      <c r="A2265" s="3">
        <f t="shared" si="177"/>
        <v>2253</v>
      </c>
      <c r="B2265" s="3">
        <f t="shared" ca="1" si="178"/>
        <v>0.4423674015923999</v>
      </c>
      <c r="C2265" s="3">
        <f t="shared" ca="1" si="175"/>
        <v>23166.798736616984</v>
      </c>
      <c r="D2265" s="3">
        <f t="shared" ca="1" si="176"/>
        <v>266.79873661698366</v>
      </c>
      <c r="E2265" s="3">
        <f t="shared" ca="1" si="179"/>
        <v>-8.1646141650051618</v>
      </c>
    </row>
    <row r="2266" spans="1:5" x14ac:dyDescent="0.35">
      <c r="A2266" s="3">
        <f t="shared" si="177"/>
        <v>2254</v>
      </c>
      <c r="B2266" s="3">
        <f t="shared" ca="1" si="178"/>
        <v>-0.24844141252376106</v>
      </c>
      <c r="C2266" s="3">
        <f t="shared" ca="1" si="175"/>
        <v>22684.586015076544</v>
      </c>
      <c r="D2266" s="3">
        <f t="shared" ca="1" si="176"/>
        <v>0</v>
      </c>
      <c r="E2266" s="3">
        <f t="shared" ca="1" si="179"/>
        <v>258.6341224519785</v>
      </c>
    </row>
    <row r="2267" spans="1:5" x14ac:dyDescent="0.35">
      <c r="A2267" s="3">
        <f t="shared" si="177"/>
        <v>2255</v>
      </c>
      <c r="B2267" s="3">
        <f t="shared" ca="1" si="178"/>
        <v>-1.5513215620775347</v>
      </c>
      <c r="C2267" s="3">
        <f t="shared" ca="1" si="175"/>
        <v>21802.27116475255</v>
      </c>
      <c r="D2267" s="3">
        <f t="shared" ca="1" si="176"/>
        <v>0</v>
      </c>
      <c r="E2267" s="3">
        <f t="shared" ca="1" si="179"/>
        <v>258.6341224519785</v>
      </c>
    </row>
    <row r="2268" spans="1:5" x14ac:dyDescent="0.35">
      <c r="A2268" s="3">
        <f t="shared" si="177"/>
        <v>2256</v>
      </c>
      <c r="B2268" s="3">
        <f t="shared" ca="1" si="178"/>
        <v>4.5793257825665339E-2</v>
      </c>
      <c r="C2268" s="3">
        <f t="shared" ca="1" si="175"/>
        <v>22888.734406314463</v>
      </c>
      <c r="D2268" s="3">
        <f t="shared" ca="1" si="176"/>
        <v>0</v>
      </c>
      <c r="E2268" s="3">
        <f t="shared" ca="1" si="179"/>
        <v>258.6341224519785</v>
      </c>
    </row>
    <row r="2269" spans="1:5" x14ac:dyDescent="0.35">
      <c r="A2269" s="3">
        <f t="shared" si="177"/>
        <v>2257</v>
      </c>
      <c r="B2269" s="3">
        <f t="shared" ca="1" si="178"/>
        <v>-0.54102822336149237</v>
      </c>
      <c r="C2269" s="3">
        <f t="shared" ca="1" si="175"/>
        <v>22483.386551140855</v>
      </c>
      <c r="D2269" s="3">
        <f t="shared" ca="1" si="176"/>
        <v>0</v>
      </c>
      <c r="E2269" s="3">
        <f t="shared" ca="1" si="179"/>
        <v>258.6341224519785</v>
      </c>
    </row>
    <row r="2270" spans="1:5" x14ac:dyDescent="0.35">
      <c r="A2270" s="3">
        <f t="shared" si="177"/>
        <v>2258</v>
      </c>
      <c r="B2270" s="3">
        <f t="shared" ca="1" si="178"/>
        <v>-0.70103371104064438</v>
      </c>
      <c r="C2270" s="3">
        <f t="shared" ca="1" si="175"/>
        <v>22374.113408403362</v>
      </c>
      <c r="D2270" s="3">
        <f t="shared" ca="1" si="176"/>
        <v>0</v>
      </c>
      <c r="E2270" s="3">
        <f t="shared" ca="1" si="179"/>
        <v>258.6341224519785</v>
      </c>
    </row>
    <row r="2271" spans="1:5" x14ac:dyDescent="0.35">
      <c r="A2271" s="3">
        <f t="shared" si="177"/>
        <v>2259</v>
      </c>
      <c r="B2271" s="3">
        <f t="shared" ca="1" si="178"/>
        <v>-0.25820649741974799</v>
      </c>
      <c r="C2271" s="3">
        <f t="shared" ca="1" si="175"/>
        <v>22677.84202904666</v>
      </c>
      <c r="D2271" s="3">
        <f t="shared" ca="1" si="176"/>
        <v>0</v>
      </c>
      <c r="E2271" s="3">
        <f t="shared" ca="1" si="179"/>
        <v>258.6341224519785</v>
      </c>
    </row>
    <row r="2272" spans="1:5" x14ac:dyDescent="0.35">
      <c r="A2272" s="3">
        <f t="shared" si="177"/>
        <v>2260</v>
      </c>
      <c r="B2272" s="3">
        <f t="shared" ca="1" si="178"/>
        <v>1.423821720478107</v>
      </c>
      <c r="C2272" s="3">
        <f t="shared" ca="1" si="175"/>
        <v>23869.57314055449</v>
      </c>
      <c r="D2272" s="3">
        <f t="shared" ca="1" si="176"/>
        <v>969.57314055449024</v>
      </c>
      <c r="E2272" s="3">
        <f t="shared" ca="1" si="179"/>
        <v>-710.93901810251168</v>
      </c>
    </row>
    <row r="2273" spans="1:5" x14ac:dyDescent="0.35">
      <c r="A2273" s="3">
        <f t="shared" si="177"/>
        <v>2261</v>
      </c>
      <c r="B2273" s="3">
        <f t="shared" ca="1" si="178"/>
        <v>-0.27653152956280275</v>
      </c>
      <c r="C2273" s="3">
        <f t="shared" ca="1" si="175"/>
        <v>22665.191763043764</v>
      </c>
      <c r="D2273" s="3">
        <f t="shared" ca="1" si="176"/>
        <v>0</v>
      </c>
      <c r="E2273" s="3">
        <f t="shared" ca="1" si="179"/>
        <v>258.6341224519785</v>
      </c>
    </row>
    <row r="2274" spans="1:5" x14ac:dyDescent="0.35">
      <c r="A2274" s="3">
        <f t="shared" si="177"/>
        <v>2262</v>
      </c>
      <c r="B2274" s="3">
        <f t="shared" ca="1" si="178"/>
        <v>-0.33281533834648602</v>
      </c>
      <c r="C2274" s="3">
        <f t="shared" ca="1" si="175"/>
        <v>22626.381630123422</v>
      </c>
      <c r="D2274" s="3">
        <f t="shared" ca="1" si="176"/>
        <v>0</v>
      </c>
      <c r="E2274" s="3">
        <f t="shared" ca="1" si="179"/>
        <v>258.6341224519785</v>
      </c>
    </row>
    <row r="2275" spans="1:5" x14ac:dyDescent="0.35">
      <c r="A2275" s="3">
        <f t="shared" si="177"/>
        <v>2263</v>
      </c>
      <c r="B2275" s="3">
        <f t="shared" ca="1" si="178"/>
        <v>3.3418773937045218E-2</v>
      </c>
      <c r="C2275" s="3">
        <f t="shared" ca="1" si="175"/>
        <v>22880.111743514623</v>
      </c>
      <c r="D2275" s="3">
        <f t="shared" ca="1" si="176"/>
        <v>0</v>
      </c>
      <c r="E2275" s="3">
        <f t="shared" ca="1" si="179"/>
        <v>258.6341224519785</v>
      </c>
    </row>
    <row r="2276" spans="1:5" x14ac:dyDescent="0.35">
      <c r="A2276" s="3">
        <f t="shared" si="177"/>
        <v>2264</v>
      </c>
      <c r="B2276" s="3">
        <f t="shared" ca="1" si="178"/>
        <v>-1.3561945212775062</v>
      </c>
      <c r="C2276" s="3">
        <f t="shared" ca="1" si="175"/>
        <v>21932.193658155531</v>
      </c>
      <c r="D2276" s="3">
        <f t="shared" ca="1" si="176"/>
        <v>0</v>
      </c>
      <c r="E2276" s="3">
        <f t="shared" ca="1" si="179"/>
        <v>258.6341224519785</v>
      </c>
    </row>
    <row r="2277" spans="1:5" x14ac:dyDescent="0.35">
      <c r="A2277" s="3">
        <f t="shared" si="177"/>
        <v>2265</v>
      </c>
      <c r="B2277" s="3">
        <f t="shared" ca="1" si="178"/>
        <v>-0.4616307992856416</v>
      </c>
      <c r="C2277" s="3">
        <f t="shared" ca="1" si="175"/>
        <v>22537.807681939161</v>
      </c>
      <c r="D2277" s="3">
        <f t="shared" ca="1" si="176"/>
        <v>0</v>
      </c>
      <c r="E2277" s="3">
        <f t="shared" ca="1" si="179"/>
        <v>258.6341224519785</v>
      </c>
    </row>
    <row r="2278" spans="1:5" x14ac:dyDescent="0.35">
      <c r="A2278" s="3">
        <f t="shared" si="177"/>
        <v>2266</v>
      </c>
      <c r="B2278" s="3">
        <f t="shared" ca="1" si="178"/>
        <v>-1.4087575987074223</v>
      </c>
      <c r="C2278" s="3">
        <f t="shared" ca="1" si="175"/>
        <v>21897.119302298535</v>
      </c>
      <c r="D2278" s="3">
        <f t="shared" ca="1" si="176"/>
        <v>0</v>
      </c>
      <c r="E2278" s="3">
        <f t="shared" ca="1" si="179"/>
        <v>258.6341224519785</v>
      </c>
    </row>
    <row r="2279" spans="1:5" x14ac:dyDescent="0.35">
      <c r="A2279" s="3">
        <f t="shared" si="177"/>
        <v>2267</v>
      </c>
      <c r="B2279" s="3">
        <f t="shared" ca="1" si="178"/>
        <v>-5.0179885866393381E-2</v>
      </c>
      <c r="C2279" s="3">
        <f t="shared" ca="1" si="175"/>
        <v>22821.944408083851</v>
      </c>
      <c r="D2279" s="3">
        <f t="shared" ca="1" si="176"/>
        <v>0</v>
      </c>
      <c r="E2279" s="3">
        <f t="shared" ca="1" si="179"/>
        <v>258.6341224519785</v>
      </c>
    </row>
    <row r="2280" spans="1:5" x14ac:dyDescent="0.35">
      <c r="A2280" s="3">
        <f t="shared" si="177"/>
        <v>2268</v>
      </c>
      <c r="B2280" s="3">
        <f t="shared" ca="1" si="178"/>
        <v>0.57438943115427432</v>
      </c>
      <c r="C2280" s="3">
        <f t="shared" ca="1" si="175"/>
        <v>23260.115569232214</v>
      </c>
      <c r="D2280" s="3">
        <f t="shared" ca="1" si="176"/>
        <v>360.1155692322136</v>
      </c>
      <c r="E2280" s="3">
        <f t="shared" ca="1" si="179"/>
        <v>-101.4814467802351</v>
      </c>
    </row>
    <row r="2281" spans="1:5" x14ac:dyDescent="0.35">
      <c r="A2281" s="3">
        <f t="shared" si="177"/>
        <v>2269</v>
      </c>
      <c r="B2281" s="3">
        <f t="shared" ca="1" si="178"/>
        <v>-0.91981855618250929</v>
      </c>
      <c r="C2281" s="3">
        <f t="shared" ca="1" si="175"/>
        <v>22225.556919040126</v>
      </c>
      <c r="D2281" s="3">
        <f t="shared" ca="1" si="176"/>
        <v>0</v>
      </c>
      <c r="E2281" s="3">
        <f t="shared" ca="1" si="179"/>
        <v>258.6341224519785</v>
      </c>
    </row>
    <row r="2282" spans="1:5" x14ac:dyDescent="0.35">
      <c r="A2282" s="3">
        <f t="shared" si="177"/>
        <v>2270</v>
      </c>
      <c r="B2282" s="3">
        <f t="shared" ca="1" si="178"/>
        <v>0.85223559749501454</v>
      </c>
      <c r="C2282" s="3">
        <f t="shared" ca="1" si="175"/>
        <v>23457.734715431601</v>
      </c>
      <c r="D2282" s="3">
        <f t="shared" ca="1" si="176"/>
        <v>557.73471543160122</v>
      </c>
      <c r="E2282" s="3">
        <f t="shared" ca="1" si="179"/>
        <v>-299.10059297962272</v>
      </c>
    </row>
    <row r="2283" spans="1:5" x14ac:dyDescent="0.35">
      <c r="A2283" s="3">
        <f t="shared" si="177"/>
        <v>2271</v>
      </c>
      <c r="B2283" s="3">
        <f t="shared" ca="1" si="178"/>
        <v>0.16130438369741909</v>
      </c>
      <c r="C2283" s="3">
        <f t="shared" ca="1" si="175"/>
        <v>22969.380608060983</v>
      </c>
      <c r="D2283" s="3">
        <f t="shared" ca="1" si="176"/>
        <v>69.380608060982922</v>
      </c>
      <c r="E2283" s="3">
        <f t="shared" ca="1" si="179"/>
        <v>189.25351439099558</v>
      </c>
    </row>
    <row r="2284" spans="1:5" x14ac:dyDescent="0.35">
      <c r="A2284" s="3">
        <f t="shared" si="177"/>
        <v>2272</v>
      </c>
      <c r="B2284" s="3">
        <f t="shared" ca="1" si="178"/>
        <v>0.13119317791150178</v>
      </c>
      <c r="C2284" s="3">
        <f t="shared" ca="1" si="175"/>
        <v>22948.330579077079</v>
      </c>
      <c r="D2284" s="3">
        <f t="shared" ca="1" si="176"/>
        <v>48.330579077079165</v>
      </c>
      <c r="E2284" s="3">
        <f t="shared" ca="1" si="179"/>
        <v>210.30354337489933</v>
      </c>
    </row>
    <row r="2285" spans="1:5" x14ac:dyDescent="0.35">
      <c r="A2285" s="3">
        <f t="shared" si="177"/>
        <v>2273</v>
      </c>
      <c r="B2285" s="3">
        <f t="shared" ca="1" si="178"/>
        <v>2.1105185029719038E-2</v>
      </c>
      <c r="C2285" s="3">
        <f t="shared" ca="1" si="175"/>
        <v>22871.53473734048</v>
      </c>
      <c r="D2285" s="3">
        <f t="shared" ca="1" si="176"/>
        <v>0</v>
      </c>
      <c r="E2285" s="3">
        <f t="shared" ca="1" si="179"/>
        <v>258.6341224519785</v>
      </c>
    </row>
    <row r="2286" spans="1:5" x14ac:dyDescent="0.35">
      <c r="A2286" s="3">
        <f t="shared" si="177"/>
        <v>2274</v>
      </c>
      <c r="B2286" s="3">
        <f t="shared" ca="1" si="178"/>
        <v>0.5611529394475091</v>
      </c>
      <c r="C2286" s="3">
        <f t="shared" ca="1" si="175"/>
        <v>23250.742720902079</v>
      </c>
      <c r="D2286" s="3">
        <f t="shared" ca="1" si="176"/>
        <v>350.74272090207887</v>
      </c>
      <c r="E2286" s="3">
        <f t="shared" ca="1" si="179"/>
        <v>-92.108598450100374</v>
      </c>
    </row>
    <row r="2287" spans="1:5" x14ac:dyDescent="0.35">
      <c r="A2287" s="3">
        <f t="shared" si="177"/>
        <v>2275</v>
      </c>
      <c r="B2287" s="3">
        <f t="shared" ca="1" si="178"/>
        <v>1.8109664949070317</v>
      </c>
      <c r="C2287" s="3">
        <f t="shared" ca="1" si="175"/>
        <v>24152.617621235953</v>
      </c>
      <c r="D2287" s="3">
        <f t="shared" ca="1" si="176"/>
        <v>1252.6176212359533</v>
      </c>
      <c r="E2287" s="3">
        <f t="shared" ca="1" si="179"/>
        <v>-993.98349878397471</v>
      </c>
    </row>
    <row r="2288" spans="1:5" x14ac:dyDescent="0.35">
      <c r="A2288" s="3">
        <f t="shared" si="177"/>
        <v>2276</v>
      </c>
      <c r="B2288" s="3">
        <f t="shared" ca="1" si="178"/>
        <v>0.48576154454124731</v>
      </c>
      <c r="C2288" s="3">
        <f t="shared" ca="1" si="175"/>
        <v>23197.429543492806</v>
      </c>
      <c r="D2288" s="3">
        <f t="shared" ca="1" si="176"/>
        <v>297.42954349280626</v>
      </c>
      <c r="E2288" s="3">
        <f t="shared" ca="1" si="179"/>
        <v>-38.795421040827762</v>
      </c>
    </row>
    <row r="2289" spans="1:5" x14ac:dyDescent="0.35">
      <c r="A2289" s="3">
        <f t="shared" si="177"/>
        <v>2277</v>
      </c>
      <c r="B2289" s="3">
        <f t="shared" ca="1" si="178"/>
        <v>-0.30801588682002629</v>
      </c>
      <c r="C2289" s="3">
        <f t="shared" ca="1" si="175"/>
        <v>22643.473733535702</v>
      </c>
      <c r="D2289" s="3">
        <f t="shared" ca="1" si="176"/>
        <v>0</v>
      </c>
      <c r="E2289" s="3">
        <f t="shared" ca="1" si="179"/>
        <v>258.6341224519785</v>
      </c>
    </row>
    <row r="2290" spans="1:5" x14ac:dyDescent="0.35">
      <c r="A2290" s="3">
        <f t="shared" si="177"/>
        <v>2278</v>
      </c>
      <c r="B2290" s="3">
        <f t="shared" ca="1" si="178"/>
        <v>-0.83304830013231923</v>
      </c>
      <c r="C2290" s="3">
        <f t="shared" ca="1" si="175"/>
        <v>22284.356160311298</v>
      </c>
      <c r="D2290" s="3">
        <f t="shared" ca="1" si="176"/>
        <v>0</v>
      </c>
      <c r="E2290" s="3">
        <f t="shared" ca="1" si="179"/>
        <v>258.6341224519785</v>
      </c>
    </row>
    <row r="2291" spans="1:5" x14ac:dyDescent="0.35">
      <c r="A2291" s="3">
        <f t="shared" si="177"/>
        <v>2279</v>
      </c>
      <c r="B2291" s="3">
        <f t="shared" ca="1" si="178"/>
        <v>-0.23820891680667533</v>
      </c>
      <c r="C2291" s="3">
        <f t="shared" ca="1" si="175"/>
        <v>22691.654957316649</v>
      </c>
      <c r="D2291" s="3">
        <f t="shared" ca="1" si="176"/>
        <v>0</v>
      </c>
      <c r="E2291" s="3">
        <f t="shared" ca="1" si="179"/>
        <v>258.6341224519785</v>
      </c>
    </row>
    <row r="2292" spans="1:5" x14ac:dyDescent="0.35">
      <c r="A2292" s="3">
        <f t="shared" si="177"/>
        <v>2280</v>
      </c>
      <c r="B2292" s="3">
        <f t="shared" ca="1" si="178"/>
        <v>-0.2743023311676821</v>
      </c>
      <c r="C2292" s="3">
        <f t="shared" ca="1" si="175"/>
        <v>22666.730261993704</v>
      </c>
      <c r="D2292" s="3">
        <f t="shared" ca="1" si="176"/>
        <v>0</v>
      </c>
      <c r="E2292" s="3">
        <f t="shared" ca="1" si="179"/>
        <v>258.6341224519785</v>
      </c>
    </row>
    <row r="2293" spans="1:5" x14ac:dyDescent="0.35">
      <c r="A2293" s="3">
        <f t="shared" si="177"/>
        <v>2281</v>
      </c>
      <c r="B2293" s="3">
        <f t="shared" ca="1" si="178"/>
        <v>-1.2805857960329354</v>
      </c>
      <c r="C2293" s="3">
        <f t="shared" ca="1" si="175"/>
        <v>21982.744494956234</v>
      </c>
      <c r="D2293" s="3">
        <f t="shared" ca="1" si="176"/>
        <v>0</v>
      </c>
      <c r="E2293" s="3">
        <f t="shared" ca="1" si="179"/>
        <v>258.6341224519785</v>
      </c>
    </row>
    <row r="2294" spans="1:5" x14ac:dyDescent="0.35">
      <c r="A2294" s="3">
        <f t="shared" si="177"/>
        <v>2282</v>
      </c>
      <c r="B2294" s="3">
        <f t="shared" ca="1" si="178"/>
        <v>2.1419109702980745E-2</v>
      </c>
      <c r="C2294" s="3">
        <f t="shared" ca="1" si="175"/>
        <v>22871.753361010044</v>
      </c>
      <c r="D2294" s="3">
        <f t="shared" ca="1" si="176"/>
        <v>0</v>
      </c>
      <c r="E2294" s="3">
        <f t="shared" ca="1" si="179"/>
        <v>258.6341224519785</v>
      </c>
    </row>
    <row r="2295" spans="1:5" x14ac:dyDescent="0.35">
      <c r="A2295" s="3">
        <f t="shared" si="177"/>
        <v>2283</v>
      </c>
      <c r="B2295" s="3">
        <f t="shared" ca="1" si="178"/>
        <v>1.7007093138095748</v>
      </c>
      <c r="C2295" s="3">
        <f t="shared" ca="1" si="175"/>
        <v>24071.667663504908</v>
      </c>
      <c r="D2295" s="3">
        <f t="shared" ca="1" si="176"/>
        <v>1171.667663504908</v>
      </c>
      <c r="E2295" s="3">
        <f t="shared" ca="1" si="179"/>
        <v>-913.03354105292942</v>
      </c>
    </row>
    <row r="2296" spans="1:5" x14ac:dyDescent="0.35">
      <c r="A2296" s="3">
        <f t="shared" si="177"/>
        <v>2284</v>
      </c>
      <c r="B2296" s="3">
        <f t="shared" ca="1" si="178"/>
        <v>-0.12580506974046707</v>
      </c>
      <c r="C2296" s="3">
        <f t="shared" ca="1" si="175"/>
        <v>22769.452362294083</v>
      </c>
      <c r="D2296" s="3">
        <f t="shared" ca="1" si="176"/>
        <v>0</v>
      </c>
      <c r="E2296" s="3">
        <f t="shared" ca="1" si="179"/>
        <v>258.6341224519785</v>
      </c>
    </row>
    <row r="2297" spans="1:5" x14ac:dyDescent="0.35">
      <c r="A2297" s="3">
        <f t="shared" si="177"/>
        <v>2285</v>
      </c>
      <c r="B2297" s="3">
        <f t="shared" ca="1" si="178"/>
        <v>4.2892932120079712E-2</v>
      </c>
      <c r="C2297" s="3">
        <f t="shared" ca="1" si="175"/>
        <v>22886.713139153839</v>
      </c>
      <c r="D2297" s="3">
        <f t="shared" ca="1" si="176"/>
        <v>0</v>
      </c>
      <c r="E2297" s="3">
        <f t="shared" ca="1" si="179"/>
        <v>258.6341224519785</v>
      </c>
    </row>
    <row r="2298" spans="1:5" x14ac:dyDescent="0.35">
      <c r="A2298" s="3">
        <f t="shared" si="177"/>
        <v>2286</v>
      </c>
      <c r="B2298" s="3">
        <f t="shared" ca="1" si="178"/>
        <v>1.3896945031886672</v>
      </c>
      <c r="C2298" s="3">
        <f t="shared" ca="1" si="175"/>
        <v>23844.782128987172</v>
      </c>
      <c r="D2298" s="3">
        <f t="shared" ca="1" si="176"/>
        <v>944.78212898717175</v>
      </c>
      <c r="E2298" s="3">
        <f t="shared" ca="1" si="179"/>
        <v>-686.14800653519319</v>
      </c>
    </row>
    <row r="2299" spans="1:5" x14ac:dyDescent="0.35">
      <c r="A2299" s="3">
        <f t="shared" si="177"/>
        <v>2287</v>
      </c>
      <c r="B2299" s="3">
        <f t="shared" ca="1" si="178"/>
        <v>-0.2320674995394485</v>
      </c>
      <c r="C2299" s="3">
        <f t="shared" ca="1" si="175"/>
        <v>22695.898706708693</v>
      </c>
      <c r="D2299" s="3">
        <f t="shared" ca="1" si="176"/>
        <v>0</v>
      </c>
      <c r="E2299" s="3">
        <f t="shared" ca="1" si="179"/>
        <v>258.6341224519785</v>
      </c>
    </row>
    <row r="2300" spans="1:5" x14ac:dyDescent="0.35">
      <c r="A2300" s="3">
        <f t="shared" si="177"/>
        <v>2288</v>
      </c>
      <c r="B2300" s="3">
        <f t="shared" ca="1" si="178"/>
        <v>-1.6271951343890683</v>
      </c>
      <c r="C2300" s="3">
        <f t="shared" ca="1" si="175"/>
        <v>21751.959922635579</v>
      </c>
      <c r="D2300" s="3">
        <f t="shared" ca="1" si="176"/>
        <v>0</v>
      </c>
      <c r="E2300" s="3">
        <f t="shared" ca="1" si="179"/>
        <v>258.6341224519785</v>
      </c>
    </row>
    <row r="2301" spans="1:5" x14ac:dyDescent="0.35">
      <c r="A2301" s="3">
        <f t="shared" si="177"/>
        <v>2289</v>
      </c>
      <c r="B2301" s="3">
        <f t="shared" ca="1" si="178"/>
        <v>7.4062035183123584E-2</v>
      </c>
      <c r="C2301" s="3">
        <f t="shared" ca="1" si="175"/>
        <v>22908.444562927762</v>
      </c>
      <c r="D2301" s="3">
        <f t="shared" ca="1" si="176"/>
        <v>8.4445629277615808</v>
      </c>
      <c r="E2301" s="3">
        <f t="shared" ca="1" si="179"/>
        <v>250.18955952421692</v>
      </c>
    </row>
    <row r="2302" spans="1:5" x14ac:dyDescent="0.35">
      <c r="A2302" s="3">
        <f t="shared" si="177"/>
        <v>2290</v>
      </c>
      <c r="B2302" s="3">
        <f t="shared" ca="1" si="178"/>
        <v>-0.70854960663529276</v>
      </c>
      <c r="C2302" s="3">
        <f t="shared" ca="1" si="175"/>
        <v>22368.993629279379</v>
      </c>
      <c r="D2302" s="3">
        <f t="shared" ca="1" si="176"/>
        <v>0</v>
      </c>
      <c r="E2302" s="3">
        <f t="shared" ca="1" si="179"/>
        <v>258.6341224519785</v>
      </c>
    </row>
    <row r="2303" spans="1:5" x14ac:dyDescent="0.35">
      <c r="A2303" s="3">
        <f t="shared" si="177"/>
        <v>2291</v>
      </c>
      <c r="B2303" s="3">
        <f t="shared" ca="1" si="178"/>
        <v>-0.13093186705549695</v>
      </c>
      <c r="C2303" s="3">
        <f t="shared" ca="1" si="175"/>
        <v>22765.898184238242</v>
      </c>
      <c r="D2303" s="3">
        <f t="shared" ca="1" si="176"/>
        <v>0</v>
      </c>
      <c r="E2303" s="3">
        <f t="shared" ca="1" si="179"/>
        <v>258.6341224519785</v>
      </c>
    </row>
    <row r="2304" spans="1:5" x14ac:dyDescent="0.35">
      <c r="A2304" s="3">
        <f t="shared" si="177"/>
        <v>2292</v>
      </c>
      <c r="B2304" s="3">
        <f t="shared" ca="1" si="178"/>
        <v>-4.4445991148604182E-2</v>
      </c>
      <c r="C2304" s="3">
        <f t="shared" ca="1" si="175"/>
        <v>22825.929282283312</v>
      </c>
      <c r="D2304" s="3">
        <f t="shared" ca="1" si="176"/>
        <v>0</v>
      </c>
      <c r="E2304" s="3">
        <f t="shared" ca="1" si="179"/>
        <v>258.6341224519785</v>
      </c>
    </row>
    <row r="2305" spans="1:5" x14ac:dyDescent="0.35">
      <c r="A2305" s="3">
        <f t="shared" si="177"/>
        <v>2293</v>
      </c>
      <c r="B2305" s="3">
        <f t="shared" ca="1" si="178"/>
        <v>0.6392811408213751</v>
      </c>
      <c r="C2305" s="3">
        <f t="shared" ca="1" si="175"/>
        <v>23306.120518948941</v>
      </c>
      <c r="D2305" s="3">
        <f t="shared" ca="1" si="176"/>
        <v>406.12051894894103</v>
      </c>
      <c r="E2305" s="3">
        <f t="shared" ca="1" si="179"/>
        <v>-147.48639649696253</v>
      </c>
    </row>
    <row r="2306" spans="1:5" x14ac:dyDescent="0.35">
      <c r="A2306" s="3">
        <f t="shared" si="177"/>
        <v>2294</v>
      </c>
      <c r="B2306" s="3">
        <f t="shared" ca="1" si="178"/>
        <v>0.36813443274307373</v>
      </c>
      <c r="C2306" s="3">
        <f t="shared" ca="1" si="175"/>
        <v>23114.493343604467</v>
      </c>
      <c r="D2306" s="3">
        <f t="shared" ca="1" si="176"/>
        <v>214.49334360446665</v>
      </c>
      <c r="E2306" s="3">
        <f t="shared" ca="1" si="179"/>
        <v>44.140778847511854</v>
      </c>
    </row>
    <row r="2307" spans="1:5" x14ac:dyDescent="0.35">
      <c r="A2307" s="3">
        <f t="shared" si="177"/>
        <v>2295</v>
      </c>
      <c r="B2307" s="3">
        <f t="shared" ca="1" si="178"/>
        <v>1.6389034405587908</v>
      </c>
      <c r="C2307" s="3">
        <f t="shared" ca="1" si="175"/>
        <v>24026.409004841411</v>
      </c>
      <c r="D2307" s="3">
        <f t="shared" ca="1" si="176"/>
        <v>1126.4090048414109</v>
      </c>
      <c r="E2307" s="3">
        <f t="shared" ca="1" si="179"/>
        <v>-867.77488238943238</v>
      </c>
    </row>
    <row r="2308" spans="1:5" x14ac:dyDescent="0.35">
      <c r="A2308" s="3">
        <f t="shared" si="177"/>
        <v>2296</v>
      </c>
      <c r="B2308" s="3">
        <f t="shared" ca="1" si="178"/>
        <v>-0.48754940142827641</v>
      </c>
      <c r="C2308" s="3">
        <f t="shared" ca="1" si="175"/>
        <v>22520.027908271022</v>
      </c>
      <c r="D2308" s="3">
        <f t="shared" ca="1" si="176"/>
        <v>0</v>
      </c>
      <c r="E2308" s="3">
        <f t="shared" ca="1" si="179"/>
        <v>258.6341224519785</v>
      </c>
    </row>
    <row r="2309" spans="1:5" x14ac:dyDescent="0.35">
      <c r="A2309" s="3">
        <f t="shared" si="177"/>
        <v>2297</v>
      </c>
      <c r="B2309" s="3">
        <f t="shared" ca="1" si="178"/>
        <v>-0.58086503740964956</v>
      </c>
      <c r="C2309" s="3">
        <f t="shared" ca="1" si="175"/>
        <v>22456.130853735151</v>
      </c>
      <c r="D2309" s="3">
        <f t="shared" ca="1" si="176"/>
        <v>0</v>
      </c>
      <c r="E2309" s="3">
        <f t="shared" ca="1" si="179"/>
        <v>258.6341224519785</v>
      </c>
    </row>
    <row r="2310" spans="1:5" x14ac:dyDescent="0.35">
      <c r="A2310" s="3">
        <f t="shared" si="177"/>
        <v>2298</v>
      </c>
      <c r="B2310" s="3">
        <f t="shared" ca="1" si="178"/>
        <v>0.36979366457976859</v>
      </c>
      <c r="C2310" s="3">
        <f t="shared" ca="1" si="175"/>
        <v>23115.661165911388</v>
      </c>
      <c r="D2310" s="3">
        <f t="shared" ca="1" si="176"/>
        <v>215.6611659113878</v>
      </c>
      <c r="E2310" s="3">
        <f t="shared" ca="1" si="179"/>
        <v>42.972956540590701</v>
      </c>
    </row>
    <row r="2311" spans="1:5" x14ac:dyDescent="0.35">
      <c r="A2311" s="3">
        <f t="shared" si="177"/>
        <v>2299</v>
      </c>
      <c r="B2311" s="3">
        <f t="shared" ca="1" si="178"/>
        <v>-0.83421890595648995</v>
      </c>
      <c r="C2311" s="3">
        <f t="shared" ca="1" si="175"/>
        <v>22283.56187345356</v>
      </c>
      <c r="D2311" s="3">
        <f t="shared" ca="1" si="176"/>
        <v>0</v>
      </c>
      <c r="E2311" s="3">
        <f t="shared" ca="1" si="179"/>
        <v>258.6341224519785</v>
      </c>
    </row>
    <row r="2312" spans="1:5" x14ac:dyDescent="0.35">
      <c r="A2312" s="3">
        <f t="shared" si="177"/>
        <v>2300</v>
      </c>
      <c r="B2312" s="3">
        <f t="shared" ca="1" si="178"/>
        <v>-0.8558188693151999</v>
      </c>
      <c r="C2312" s="3">
        <f t="shared" ca="1" si="175"/>
        <v>22268.910809607674</v>
      </c>
      <c r="D2312" s="3">
        <f t="shared" ca="1" si="176"/>
        <v>0</v>
      </c>
      <c r="E2312" s="3">
        <f t="shared" ca="1" si="179"/>
        <v>258.6341224519785</v>
      </c>
    </row>
    <row r="2313" spans="1:5" x14ac:dyDescent="0.35">
      <c r="A2313" s="3">
        <f t="shared" si="177"/>
        <v>2301</v>
      </c>
      <c r="B2313" s="3">
        <f t="shared" ca="1" si="178"/>
        <v>1.7406631336106932</v>
      </c>
      <c r="C2313" s="3">
        <f t="shared" ca="1" si="175"/>
        <v>24100.970052505643</v>
      </c>
      <c r="D2313" s="3">
        <f t="shared" ca="1" si="176"/>
        <v>1200.9700525056433</v>
      </c>
      <c r="E2313" s="3">
        <f t="shared" ca="1" si="179"/>
        <v>-942.3359300536647</v>
      </c>
    </row>
    <row r="2314" spans="1:5" x14ac:dyDescent="0.35">
      <c r="A2314" s="3">
        <f t="shared" si="177"/>
        <v>2302</v>
      </c>
      <c r="B2314" s="3">
        <f t="shared" ca="1" si="178"/>
        <v>-0.77759305310539251</v>
      </c>
      <c r="C2314" s="3">
        <f t="shared" ca="1" si="175"/>
        <v>22322.016462329895</v>
      </c>
      <c r="D2314" s="3">
        <f t="shared" ca="1" si="176"/>
        <v>0</v>
      </c>
      <c r="E2314" s="3">
        <f t="shared" ca="1" si="179"/>
        <v>258.6341224519785</v>
      </c>
    </row>
    <row r="2315" spans="1:5" x14ac:dyDescent="0.35">
      <c r="A2315" s="3">
        <f t="shared" si="177"/>
        <v>2303</v>
      </c>
      <c r="B2315" s="3">
        <f t="shared" ca="1" si="178"/>
        <v>0.40826226936059029</v>
      </c>
      <c r="C2315" s="3">
        <f t="shared" ca="1" si="175"/>
        <v>23142.753191492884</v>
      </c>
      <c r="D2315" s="3">
        <f t="shared" ca="1" si="176"/>
        <v>242.75319149288407</v>
      </c>
      <c r="E2315" s="3">
        <f t="shared" ca="1" si="179"/>
        <v>15.880930959094428</v>
      </c>
    </row>
    <row r="2316" spans="1:5" x14ac:dyDescent="0.35">
      <c r="A2316" s="3">
        <f t="shared" si="177"/>
        <v>2304</v>
      </c>
      <c r="B2316" s="3">
        <f t="shared" ca="1" si="178"/>
        <v>0.483335003588717</v>
      </c>
      <c r="C2316" s="3">
        <f t="shared" ca="1" si="175"/>
        <v>23195.715642261563</v>
      </c>
      <c r="D2316" s="3">
        <f t="shared" ca="1" si="176"/>
        <v>295.71564226156261</v>
      </c>
      <c r="E2316" s="3">
        <f t="shared" ca="1" si="179"/>
        <v>-37.081519809584108</v>
      </c>
    </row>
    <row r="2317" spans="1:5" x14ac:dyDescent="0.35">
      <c r="A2317" s="3">
        <f t="shared" si="177"/>
        <v>2305</v>
      </c>
      <c r="B2317" s="3">
        <f t="shared" ca="1" si="178"/>
        <v>-1.3527620115839556</v>
      </c>
      <c r="C2317" s="3">
        <f t="shared" ca="1" si="175"/>
        <v>21934.486060718322</v>
      </c>
      <c r="D2317" s="3">
        <f t="shared" ca="1" si="176"/>
        <v>0</v>
      </c>
      <c r="E2317" s="3">
        <f t="shared" ca="1" si="179"/>
        <v>258.6341224519785</v>
      </c>
    </row>
    <row r="2318" spans="1:5" x14ac:dyDescent="0.35">
      <c r="A2318" s="3">
        <f t="shared" si="177"/>
        <v>2306</v>
      </c>
      <c r="B2318" s="3">
        <f t="shared" ca="1" si="178"/>
        <v>-0.52077680369431945</v>
      </c>
      <c r="C2318" s="3">
        <f t="shared" ref="C2318:C2381" ca="1" si="180">B$1*EXP(B$9*B$5 + $B$10*B2318)</f>
        <v>22497.254922231612</v>
      </c>
      <c r="D2318" s="3">
        <f t="shared" ref="D2318:D2381" ca="1" si="181">MAX(C2318 - B$2, 0)</f>
        <v>0</v>
      </c>
      <c r="E2318" s="3">
        <f t="shared" ca="1" si="179"/>
        <v>258.6341224519785</v>
      </c>
    </row>
    <row r="2319" spans="1:5" x14ac:dyDescent="0.35">
      <c r="A2319" s="3">
        <f t="shared" ref="A2319:A2382" si="182">A2318+1</f>
        <v>2307</v>
      </c>
      <c r="B2319" s="3">
        <f t="shared" ref="B2319:B2382" ca="1" si="183">_xlfn.NORM.S.INV(RAND())</f>
        <v>0.35005549989817814</v>
      </c>
      <c r="C2319" s="3">
        <f t="shared" ca="1" si="180"/>
        <v>23101.772615093607</v>
      </c>
      <c r="D2319" s="3">
        <f t="shared" ca="1" si="181"/>
        <v>201.77261509360687</v>
      </c>
      <c r="E2319" s="3">
        <f t="shared" ref="E2319:E2382" ca="1" si="184">$D$5014-D2319</f>
        <v>56.861507358371625</v>
      </c>
    </row>
    <row r="2320" spans="1:5" x14ac:dyDescent="0.35">
      <c r="A2320" s="3">
        <f t="shared" si="182"/>
        <v>2308</v>
      </c>
      <c r="B2320" s="3">
        <f t="shared" ca="1" si="183"/>
        <v>-1.1640630053167</v>
      </c>
      <c r="C2320" s="3">
        <f t="shared" ca="1" si="180"/>
        <v>22060.878089373302</v>
      </c>
      <c r="D2320" s="3">
        <f t="shared" ca="1" si="181"/>
        <v>0</v>
      </c>
      <c r="E2320" s="3">
        <f t="shared" ca="1" si="184"/>
        <v>258.6341224519785</v>
      </c>
    </row>
    <row r="2321" spans="1:5" x14ac:dyDescent="0.35">
      <c r="A2321" s="3">
        <f t="shared" si="182"/>
        <v>2309</v>
      </c>
      <c r="B2321" s="3">
        <f t="shared" ca="1" si="183"/>
        <v>-0.77935383937899105</v>
      </c>
      <c r="C2321" s="3">
        <f t="shared" ca="1" si="180"/>
        <v>22320.819714162502</v>
      </c>
      <c r="D2321" s="3">
        <f t="shared" ca="1" si="181"/>
        <v>0</v>
      </c>
      <c r="E2321" s="3">
        <f t="shared" ca="1" si="184"/>
        <v>258.6341224519785</v>
      </c>
    </row>
    <row r="2322" spans="1:5" x14ac:dyDescent="0.35">
      <c r="A2322" s="3">
        <f t="shared" si="182"/>
        <v>2310</v>
      </c>
      <c r="B2322" s="3">
        <f t="shared" ca="1" si="183"/>
        <v>0.50900707271809731</v>
      </c>
      <c r="C2322" s="3">
        <f t="shared" ca="1" si="180"/>
        <v>23213.854617500885</v>
      </c>
      <c r="D2322" s="3">
        <f t="shared" ca="1" si="181"/>
        <v>313.85461750088507</v>
      </c>
      <c r="E2322" s="3">
        <f t="shared" ca="1" si="184"/>
        <v>-55.220495048906571</v>
      </c>
    </row>
    <row r="2323" spans="1:5" x14ac:dyDescent="0.35">
      <c r="A2323" s="3">
        <f t="shared" si="182"/>
        <v>2311</v>
      </c>
      <c r="B2323" s="3">
        <f t="shared" ca="1" si="183"/>
        <v>-1.4207316346010097E-2</v>
      </c>
      <c r="C2323" s="3">
        <f t="shared" ca="1" si="180"/>
        <v>22846.955711167593</v>
      </c>
      <c r="D2323" s="3">
        <f t="shared" ca="1" si="181"/>
        <v>0</v>
      </c>
      <c r="E2323" s="3">
        <f t="shared" ca="1" si="184"/>
        <v>258.6341224519785</v>
      </c>
    </row>
    <row r="2324" spans="1:5" x14ac:dyDescent="0.35">
      <c r="A2324" s="3">
        <f t="shared" si="182"/>
        <v>2312</v>
      </c>
      <c r="B2324" s="3">
        <f t="shared" ca="1" si="183"/>
        <v>2.1195329901370386</v>
      </c>
      <c r="C2324" s="3">
        <f t="shared" ca="1" si="180"/>
        <v>24380.614624155511</v>
      </c>
      <c r="D2324" s="3">
        <f t="shared" ca="1" si="181"/>
        <v>1480.6146241555107</v>
      </c>
      <c r="E2324" s="3">
        <f t="shared" ca="1" si="184"/>
        <v>-1221.9805017035321</v>
      </c>
    </row>
    <row r="2325" spans="1:5" x14ac:dyDescent="0.35">
      <c r="A2325" s="3">
        <f t="shared" si="182"/>
        <v>2313</v>
      </c>
      <c r="B2325" s="3">
        <f t="shared" ca="1" si="183"/>
        <v>0.27195417735578858</v>
      </c>
      <c r="C2325" s="3">
        <f t="shared" ca="1" si="180"/>
        <v>23046.89923160235</v>
      </c>
      <c r="D2325" s="3">
        <f t="shared" ca="1" si="181"/>
        <v>146.89923160235048</v>
      </c>
      <c r="E2325" s="3">
        <f t="shared" ca="1" si="184"/>
        <v>111.73489084962802</v>
      </c>
    </row>
    <row r="2326" spans="1:5" x14ac:dyDescent="0.35">
      <c r="A2326" s="3">
        <f t="shared" si="182"/>
        <v>2314</v>
      </c>
      <c r="B2326" s="3">
        <f t="shared" ca="1" si="183"/>
        <v>-0.52341745340701984</v>
      </c>
      <c r="C2326" s="3">
        <f t="shared" ca="1" si="180"/>
        <v>22495.446094490333</v>
      </c>
      <c r="D2326" s="3">
        <f t="shared" ca="1" si="181"/>
        <v>0</v>
      </c>
      <c r="E2326" s="3">
        <f t="shared" ca="1" si="184"/>
        <v>258.6341224519785</v>
      </c>
    </row>
    <row r="2327" spans="1:5" x14ac:dyDescent="0.35">
      <c r="A2327" s="3">
        <f t="shared" si="182"/>
        <v>2315</v>
      </c>
      <c r="B2327" s="3">
        <f t="shared" ca="1" si="183"/>
        <v>-0.12660541982378365</v>
      </c>
      <c r="C2327" s="3">
        <f t="shared" ca="1" si="180"/>
        <v>22768.897479021067</v>
      </c>
      <c r="D2327" s="3">
        <f t="shared" ca="1" si="181"/>
        <v>0</v>
      </c>
      <c r="E2327" s="3">
        <f t="shared" ca="1" si="184"/>
        <v>258.6341224519785</v>
      </c>
    </row>
    <row r="2328" spans="1:5" x14ac:dyDescent="0.35">
      <c r="A2328" s="3">
        <f t="shared" si="182"/>
        <v>2316</v>
      </c>
      <c r="B2328" s="3">
        <f t="shared" ca="1" si="183"/>
        <v>-0.81992435486365023</v>
      </c>
      <c r="C2328" s="3">
        <f t="shared" ca="1" si="180"/>
        <v>22293.263040784921</v>
      </c>
      <c r="D2328" s="3">
        <f t="shared" ca="1" si="181"/>
        <v>0</v>
      </c>
      <c r="E2328" s="3">
        <f t="shared" ca="1" si="184"/>
        <v>258.6341224519785</v>
      </c>
    </row>
    <row r="2329" spans="1:5" x14ac:dyDescent="0.35">
      <c r="A2329" s="3">
        <f t="shared" si="182"/>
        <v>2317</v>
      </c>
      <c r="B2329" s="3">
        <f t="shared" ca="1" si="183"/>
        <v>-1.1327846595344866</v>
      </c>
      <c r="C2329" s="3">
        <f t="shared" ca="1" si="180"/>
        <v>22081.8988169156</v>
      </c>
      <c r="D2329" s="3">
        <f t="shared" ca="1" si="181"/>
        <v>0</v>
      </c>
      <c r="E2329" s="3">
        <f t="shared" ca="1" si="184"/>
        <v>258.6341224519785</v>
      </c>
    </row>
    <row r="2330" spans="1:5" x14ac:dyDescent="0.35">
      <c r="A2330" s="3">
        <f t="shared" si="182"/>
        <v>2318</v>
      </c>
      <c r="B2330" s="3">
        <f t="shared" ca="1" si="183"/>
        <v>-0.41627107949204611</v>
      </c>
      <c r="C2330" s="3">
        <f t="shared" ca="1" si="180"/>
        <v>22568.957558288817</v>
      </c>
      <c r="D2330" s="3">
        <f t="shared" ca="1" si="181"/>
        <v>0</v>
      </c>
      <c r="E2330" s="3">
        <f t="shared" ca="1" si="184"/>
        <v>258.6341224519785</v>
      </c>
    </row>
    <row r="2331" spans="1:5" x14ac:dyDescent="0.35">
      <c r="A2331" s="3">
        <f t="shared" si="182"/>
        <v>2319</v>
      </c>
      <c r="B2331" s="3">
        <f t="shared" ca="1" si="183"/>
        <v>-0.23044309380613029</v>
      </c>
      <c r="C2331" s="3">
        <f t="shared" ca="1" si="180"/>
        <v>22697.021311738885</v>
      </c>
      <c r="D2331" s="3">
        <f t="shared" ca="1" si="181"/>
        <v>0</v>
      </c>
      <c r="E2331" s="3">
        <f t="shared" ca="1" si="184"/>
        <v>258.6341224519785</v>
      </c>
    </row>
    <row r="2332" spans="1:5" x14ac:dyDescent="0.35">
      <c r="A2332" s="3">
        <f t="shared" si="182"/>
        <v>2320</v>
      </c>
      <c r="B2332" s="3">
        <f t="shared" ca="1" si="183"/>
        <v>-1.217251086869312</v>
      </c>
      <c r="C2332" s="3">
        <f t="shared" ca="1" si="180"/>
        <v>22025.178778138761</v>
      </c>
      <c r="D2332" s="3">
        <f t="shared" ca="1" si="181"/>
        <v>0</v>
      </c>
      <c r="E2332" s="3">
        <f t="shared" ca="1" si="184"/>
        <v>258.6341224519785</v>
      </c>
    </row>
    <row r="2333" spans="1:5" x14ac:dyDescent="0.35">
      <c r="A2333" s="3">
        <f t="shared" si="182"/>
        <v>2321</v>
      </c>
      <c r="B2333" s="3">
        <f t="shared" ca="1" si="183"/>
        <v>0.83013261432954588</v>
      </c>
      <c r="C2333" s="3">
        <f t="shared" ca="1" si="180"/>
        <v>23441.952601533598</v>
      </c>
      <c r="D2333" s="3">
        <f t="shared" ca="1" si="181"/>
        <v>541.95260153359777</v>
      </c>
      <c r="E2333" s="3">
        <f t="shared" ca="1" si="184"/>
        <v>-283.31847908161927</v>
      </c>
    </row>
    <row r="2334" spans="1:5" x14ac:dyDescent="0.35">
      <c r="A2334" s="3">
        <f t="shared" si="182"/>
        <v>2322</v>
      </c>
      <c r="B2334" s="3">
        <f t="shared" ca="1" si="183"/>
        <v>-0.8924544010306058</v>
      </c>
      <c r="C2334" s="3">
        <f t="shared" ca="1" si="180"/>
        <v>22244.083274144286</v>
      </c>
      <c r="D2334" s="3">
        <f t="shared" ca="1" si="181"/>
        <v>0</v>
      </c>
      <c r="E2334" s="3">
        <f t="shared" ca="1" si="184"/>
        <v>258.6341224519785</v>
      </c>
    </row>
    <row r="2335" spans="1:5" x14ac:dyDescent="0.35">
      <c r="A2335" s="3">
        <f t="shared" si="182"/>
        <v>2323</v>
      </c>
      <c r="B2335" s="3">
        <f t="shared" ca="1" si="183"/>
        <v>6.4098418752039407E-2</v>
      </c>
      <c r="C2335" s="3">
        <f t="shared" ca="1" si="180"/>
        <v>22901.4955827839</v>
      </c>
      <c r="D2335" s="3">
        <f t="shared" ca="1" si="181"/>
        <v>1.4955827839003177</v>
      </c>
      <c r="E2335" s="3">
        <f t="shared" ca="1" si="184"/>
        <v>257.13853966807818</v>
      </c>
    </row>
    <row r="2336" spans="1:5" x14ac:dyDescent="0.35">
      <c r="A2336" s="3">
        <f t="shared" si="182"/>
        <v>2324</v>
      </c>
      <c r="B2336" s="3">
        <f t="shared" ca="1" si="183"/>
        <v>-1.2590575905253993</v>
      </c>
      <c r="C2336" s="3">
        <f t="shared" ca="1" si="180"/>
        <v>21997.159222522685</v>
      </c>
      <c r="D2336" s="3">
        <f t="shared" ca="1" si="181"/>
        <v>0</v>
      </c>
      <c r="E2336" s="3">
        <f t="shared" ca="1" si="184"/>
        <v>258.6341224519785</v>
      </c>
    </row>
    <row r="2337" spans="1:5" x14ac:dyDescent="0.35">
      <c r="A2337" s="3">
        <f t="shared" si="182"/>
        <v>2325</v>
      </c>
      <c r="B2337" s="3">
        <f t="shared" ca="1" si="183"/>
        <v>0.42647471444167079</v>
      </c>
      <c r="C2337" s="3">
        <f t="shared" ca="1" si="180"/>
        <v>23155.59062033374</v>
      </c>
      <c r="D2337" s="3">
        <f t="shared" ca="1" si="181"/>
        <v>255.59062033373993</v>
      </c>
      <c r="E2337" s="3">
        <f t="shared" ca="1" si="184"/>
        <v>3.043502118238564</v>
      </c>
    </row>
    <row r="2338" spans="1:5" x14ac:dyDescent="0.35">
      <c r="A2338" s="3">
        <f t="shared" si="182"/>
        <v>2326</v>
      </c>
      <c r="B2338" s="3">
        <f t="shared" ca="1" si="183"/>
        <v>1.3313960067348194</v>
      </c>
      <c r="C2338" s="3">
        <f t="shared" ca="1" si="180"/>
        <v>23802.49193774008</v>
      </c>
      <c r="D2338" s="3">
        <f t="shared" ca="1" si="181"/>
        <v>902.49193774008017</v>
      </c>
      <c r="E2338" s="3">
        <f t="shared" ca="1" si="184"/>
        <v>-643.85781528810162</v>
      </c>
    </row>
    <row r="2339" spans="1:5" x14ac:dyDescent="0.35">
      <c r="A2339" s="3">
        <f t="shared" si="182"/>
        <v>2327</v>
      </c>
      <c r="B2339" s="3">
        <f t="shared" ca="1" si="183"/>
        <v>2.6856549319373761</v>
      </c>
      <c r="C2339" s="3">
        <f t="shared" ca="1" si="180"/>
        <v>24804.528392063188</v>
      </c>
      <c r="D2339" s="3">
        <f t="shared" ca="1" si="181"/>
        <v>1904.5283920631882</v>
      </c>
      <c r="E2339" s="3">
        <f t="shared" ca="1" si="184"/>
        <v>-1645.8942696112097</v>
      </c>
    </row>
    <row r="2340" spans="1:5" x14ac:dyDescent="0.35">
      <c r="A2340" s="3">
        <f t="shared" si="182"/>
        <v>2328</v>
      </c>
      <c r="B2340" s="3">
        <f t="shared" ca="1" si="183"/>
        <v>1.2244568827718065</v>
      </c>
      <c r="C2340" s="3">
        <f t="shared" ca="1" si="180"/>
        <v>23725.112332249944</v>
      </c>
      <c r="D2340" s="3">
        <f t="shared" ca="1" si="181"/>
        <v>825.1123322499443</v>
      </c>
      <c r="E2340" s="3">
        <f t="shared" ca="1" si="184"/>
        <v>-566.47820979796575</v>
      </c>
    </row>
    <row r="2341" spans="1:5" x14ac:dyDescent="0.35">
      <c r="A2341" s="3">
        <f t="shared" si="182"/>
        <v>2329</v>
      </c>
      <c r="B2341" s="3">
        <f t="shared" ca="1" si="183"/>
        <v>0.1900044067188375</v>
      </c>
      <c r="C2341" s="3">
        <f t="shared" ca="1" si="180"/>
        <v>22989.46208500825</v>
      </c>
      <c r="D2341" s="3">
        <f t="shared" ca="1" si="181"/>
        <v>89.462085008250142</v>
      </c>
      <c r="E2341" s="3">
        <f t="shared" ca="1" si="184"/>
        <v>169.17203744372836</v>
      </c>
    </row>
    <row r="2342" spans="1:5" x14ac:dyDescent="0.35">
      <c r="A2342" s="3">
        <f t="shared" si="182"/>
        <v>2330</v>
      </c>
      <c r="B2342" s="3">
        <f t="shared" ca="1" si="183"/>
        <v>0.11653769362415148</v>
      </c>
      <c r="C2342" s="3">
        <f t="shared" ca="1" si="180"/>
        <v>22938.092258607154</v>
      </c>
      <c r="D2342" s="3">
        <f t="shared" ca="1" si="181"/>
        <v>38.092258607153781</v>
      </c>
      <c r="E2342" s="3">
        <f t="shared" ca="1" si="184"/>
        <v>220.54186384482472</v>
      </c>
    </row>
    <row r="2343" spans="1:5" x14ac:dyDescent="0.35">
      <c r="A2343" s="3">
        <f t="shared" si="182"/>
        <v>2331</v>
      </c>
      <c r="B2343" s="3">
        <f t="shared" ca="1" si="183"/>
        <v>-1.0431575900819876</v>
      </c>
      <c r="C2343" s="3">
        <f t="shared" ca="1" si="180"/>
        <v>22142.244012673225</v>
      </c>
      <c r="D2343" s="3">
        <f t="shared" ca="1" si="181"/>
        <v>0</v>
      </c>
      <c r="E2343" s="3">
        <f t="shared" ca="1" si="184"/>
        <v>258.6341224519785</v>
      </c>
    </row>
    <row r="2344" spans="1:5" x14ac:dyDescent="0.35">
      <c r="A2344" s="3">
        <f t="shared" si="182"/>
        <v>2332</v>
      </c>
      <c r="B2344" s="3">
        <f t="shared" ca="1" si="183"/>
        <v>-0.46921619224347316</v>
      </c>
      <c r="C2344" s="3">
        <f t="shared" ca="1" si="180"/>
        <v>22532.602763304338</v>
      </c>
      <c r="D2344" s="3">
        <f t="shared" ca="1" si="181"/>
        <v>0</v>
      </c>
      <c r="E2344" s="3">
        <f t="shared" ca="1" si="184"/>
        <v>258.6341224519785</v>
      </c>
    </row>
    <row r="2345" spans="1:5" x14ac:dyDescent="0.35">
      <c r="A2345" s="3">
        <f t="shared" si="182"/>
        <v>2333</v>
      </c>
      <c r="B2345" s="3">
        <f t="shared" ca="1" si="183"/>
        <v>0.93134402551071205</v>
      </c>
      <c r="C2345" s="3">
        <f t="shared" ca="1" si="180"/>
        <v>23514.307341021235</v>
      </c>
      <c r="D2345" s="3">
        <f t="shared" ca="1" si="181"/>
        <v>614.30734102123461</v>
      </c>
      <c r="E2345" s="3">
        <f t="shared" ca="1" si="184"/>
        <v>-355.67321856925611</v>
      </c>
    </row>
    <row r="2346" spans="1:5" x14ac:dyDescent="0.35">
      <c r="A2346" s="3">
        <f t="shared" si="182"/>
        <v>2334</v>
      </c>
      <c r="B2346" s="3">
        <f t="shared" ca="1" si="183"/>
        <v>0.47462916443194225</v>
      </c>
      <c r="C2346" s="3">
        <f t="shared" ca="1" si="180"/>
        <v>23189.567623286057</v>
      </c>
      <c r="D2346" s="3">
        <f t="shared" ca="1" si="181"/>
        <v>289.56762328605691</v>
      </c>
      <c r="E2346" s="3">
        <f t="shared" ca="1" si="184"/>
        <v>-30.933500834078416</v>
      </c>
    </row>
    <row r="2347" spans="1:5" x14ac:dyDescent="0.35">
      <c r="A2347" s="3">
        <f t="shared" si="182"/>
        <v>2335</v>
      </c>
      <c r="B2347" s="3">
        <f t="shared" ca="1" si="183"/>
        <v>0.20793670616089702</v>
      </c>
      <c r="C2347" s="3">
        <f t="shared" ca="1" si="180"/>
        <v>23002.018270120603</v>
      </c>
      <c r="D2347" s="3">
        <f t="shared" ca="1" si="181"/>
        <v>102.01827012060312</v>
      </c>
      <c r="E2347" s="3">
        <f t="shared" ca="1" si="184"/>
        <v>156.61585233137538</v>
      </c>
    </row>
    <row r="2348" spans="1:5" x14ac:dyDescent="0.35">
      <c r="A2348" s="3">
        <f t="shared" si="182"/>
        <v>2336</v>
      </c>
      <c r="B2348" s="3">
        <f t="shared" ca="1" si="183"/>
        <v>6.6990767658129266E-2</v>
      </c>
      <c r="C2348" s="3">
        <f t="shared" ca="1" si="180"/>
        <v>22903.512592523399</v>
      </c>
      <c r="D2348" s="3">
        <f t="shared" ca="1" si="181"/>
        <v>3.51259252339878</v>
      </c>
      <c r="E2348" s="3">
        <f t="shared" ca="1" si="184"/>
        <v>255.12152992857972</v>
      </c>
    </row>
    <row r="2349" spans="1:5" x14ac:dyDescent="0.35">
      <c r="A2349" s="3">
        <f t="shared" si="182"/>
        <v>2337</v>
      </c>
      <c r="B2349" s="3">
        <f t="shared" ca="1" si="183"/>
        <v>-0.12571017370697909</v>
      </c>
      <c r="C2349" s="3">
        <f t="shared" ca="1" si="180"/>
        <v>22769.518154677251</v>
      </c>
      <c r="D2349" s="3">
        <f t="shared" ca="1" si="181"/>
        <v>0</v>
      </c>
      <c r="E2349" s="3">
        <f t="shared" ca="1" si="184"/>
        <v>258.6341224519785</v>
      </c>
    </row>
    <row r="2350" spans="1:5" x14ac:dyDescent="0.35">
      <c r="A2350" s="3">
        <f t="shared" si="182"/>
        <v>2338</v>
      </c>
      <c r="B2350" s="3">
        <f t="shared" ca="1" si="183"/>
        <v>-0.15009138308393874</v>
      </c>
      <c r="C2350" s="3">
        <f t="shared" ca="1" si="180"/>
        <v>22752.62066334016</v>
      </c>
      <c r="D2350" s="3">
        <f t="shared" ca="1" si="181"/>
        <v>0</v>
      </c>
      <c r="E2350" s="3">
        <f t="shared" ca="1" si="184"/>
        <v>258.6341224519785</v>
      </c>
    </row>
    <row r="2351" spans="1:5" x14ac:dyDescent="0.35">
      <c r="A2351" s="3">
        <f t="shared" si="182"/>
        <v>2339</v>
      </c>
      <c r="B2351" s="3">
        <f t="shared" ca="1" si="183"/>
        <v>-0.99035643011352081</v>
      </c>
      <c r="C2351" s="3">
        <f t="shared" ca="1" si="180"/>
        <v>22177.87177987221</v>
      </c>
      <c r="D2351" s="3">
        <f t="shared" ca="1" si="181"/>
        <v>0</v>
      </c>
      <c r="E2351" s="3">
        <f t="shared" ca="1" si="184"/>
        <v>258.6341224519785</v>
      </c>
    </row>
    <row r="2352" spans="1:5" x14ac:dyDescent="0.35">
      <c r="A2352" s="3">
        <f t="shared" si="182"/>
        <v>2340</v>
      </c>
      <c r="B2352" s="3">
        <f t="shared" ca="1" si="183"/>
        <v>1.0158882943262635</v>
      </c>
      <c r="C2352" s="3">
        <f t="shared" ca="1" si="180"/>
        <v>23574.918114913718</v>
      </c>
      <c r="D2352" s="3">
        <f t="shared" ca="1" si="181"/>
        <v>674.91811491371845</v>
      </c>
      <c r="E2352" s="3">
        <f t="shared" ca="1" si="184"/>
        <v>-416.28399246173996</v>
      </c>
    </row>
    <row r="2353" spans="1:5" x14ac:dyDescent="0.35">
      <c r="A2353" s="3">
        <f t="shared" si="182"/>
        <v>2341</v>
      </c>
      <c r="B2353" s="3">
        <f t="shared" ca="1" si="183"/>
        <v>-0.13828845930903222</v>
      </c>
      <c r="C2353" s="3">
        <f t="shared" ca="1" si="180"/>
        <v>22760.799158789105</v>
      </c>
      <c r="D2353" s="3">
        <f t="shared" ca="1" si="181"/>
        <v>0</v>
      </c>
      <c r="E2353" s="3">
        <f t="shared" ca="1" si="184"/>
        <v>258.6341224519785</v>
      </c>
    </row>
    <row r="2354" spans="1:5" x14ac:dyDescent="0.35">
      <c r="A2354" s="3">
        <f t="shared" si="182"/>
        <v>2342</v>
      </c>
      <c r="B2354" s="3">
        <f t="shared" ca="1" si="183"/>
        <v>0.18000909594024569</v>
      </c>
      <c r="C2354" s="3">
        <f t="shared" ca="1" si="180"/>
        <v>22982.466349683797</v>
      </c>
      <c r="D2354" s="3">
        <f t="shared" ca="1" si="181"/>
        <v>82.466349683796579</v>
      </c>
      <c r="E2354" s="3">
        <f t="shared" ca="1" si="184"/>
        <v>176.16777276818192</v>
      </c>
    </row>
    <row r="2355" spans="1:5" x14ac:dyDescent="0.35">
      <c r="A2355" s="3">
        <f t="shared" si="182"/>
        <v>2343</v>
      </c>
      <c r="B2355" s="3">
        <f t="shared" ca="1" si="183"/>
        <v>0.2551477447047002</v>
      </c>
      <c r="C2355" s="3">
        <f t="shared" ca="1" si="180"/>
        <v>23035.108214499556</v>
      </c>
      <c r="D2355" s="3">
        <f t="shared" ca="1" si="181"/>
        <v>135.1082144995562</v>
      </c>
      <c r="E2355" s="3">
        <f t="shared" ca="1" si="184"/>
        <v>123.5259079524223</v>
      </c>
    </row>
    <row r="2356" spans="1:5" x14ac:dyDescent="0.35">
      <c r="A2356" s="3">
        <f t="shared" si="182"/>
        <v>2344</v>
      </c>
      <c r="B2356" s="3">
        <f t="shared" ca="1" si="183"/>
        <v>-0.63618124095115236</v>
      </c>
      <c r="C2356" s="3">
        <f t="shared" ca="1" si="180"/>
        <v>22418.339195746637</v>
      </c>
      <c r="D2356" s="3">
        <f t="shared" ca="1" si="181"/>
        <v>0</v>
      </c>
      <c r="E2356" s="3">
        <f t="shared" ca="1" si="184"/>
        <v>258.6341224519785</v>
      </c>
    </row>
    <row r="2357" spans="1:5" x14ac:dyDescent="0.35">
      <c r="A2357" s="3">
        <f t="shared" si="182"/>
        <v>2345</v>
      </c>
      <c r="B2357" s="3">
        <f t="shared" ca="1" si="183"/>
        <v>-1.9003054354414137</v>
      </c>
      <c r="C2357" s="3">
        <f t="shared" ca="1" si="180"/>
        <v>21571.821529652385</v>
      </c>
      <c r="D2357" s="3">
        <f t="shared" ca="1" si="181"/>
        <v>0</v>
      </c>
      <c r="E2357" s="3">
        <f t="shared" ca="1" si="184"/>
        <v>258.6341224519785</v>
      </c>
    </row>
    <row r="2358" spans="1:5" x14ac:dyDescent="0.35">
      <c r="A2358" s="3">
        <f t="shared" si="182"/>
        <v>2346</v>
      </c>
      <c r="B2358" s="3">
        <f t="shared" ca="1" si="183"/>
        <v>0.13914233362838901</v>
      </c>
      <c r="C2358" s="3">
        <f t="shared" ca="1" si="180"/>
        <v>22953.885770230037</v>
      </c>
      <c r="D2358" s="3">
        <f t="shared" ca="1" si="181"/>
        <v>53.885770230037451</v>
      </c>
      <c r="E2358" s="3">
        <f t="shared" ca="1" si="184"/>
        <v>204.74835222194105</v>
      </c>
    </row>
    <row r="2359" spans="1:5" x14ac:dyDescent="0.35">
      <c r="A2359" s="3">
        <f t="shared" si="182"/>
        <v>2347</v>
      </c>
      <c r="B2359" s="3">
        <f t="shared" ca="1" si="183"/>
        <v>-1.2202190117937912</v>
      </c>
      <c r="C2359" s="3">
        <f t="shared" ca="1" si="180"/>
        <v>22023.188439038189</v>
      </c>
      <c r="D2359" s="3">
        <f t="shared" ca="1" si="181"/>
        <v>0</v>
      </c>
      <c r="E2359" s="3">
        <f t="shared" ca="1" si="184"/>
        <v>258.6341224519785</v>
      </c>
    </row>
    <row r="2360" spans="1:5" x14ac:dyDescent="0.35">
      <c r="A2360" s="3">
        <f t="shared" si="182"/>
        <v>2348</v>
      </c>
      <c r="B2360" s="3">
        <f t="shared" ca="1" si="183"/>
        <v>-1.6353829266771482</v>
      </c>
      <c r="C2360" s="3">
        <f t="shared" ca="1" si="180"/>
        <v>21746.537599186122</v>
      </c>
      <c r="D2360" s="3">
        <f t="shared" ca="1" si="181"/>
        <v>0</v>
      </c>
      <c r="E2360" s="3">
        <f t="shared" ca="1" si="184"/>
        <v>258.6341224519785</v>
      </c>
    </row>
    <row r="2361" spans="1:5" x14ac:dyDescent="0.35">
      <c r="A2361" s="3">
        <f t="shared" si="182"/>
        <v>2349</v>
      </c>
      <c r="B2361" s="3">
        <f t="shared" ca="1" si="183"/>
        <v>0.86851229781490291</v>
      </c>
      <c r="C2361" s="3">
        <f t="shared" ca="1" si="180"/>
        <v>23469.363502227887</v>
      </c>
      <c r="D2361" s="3">
        <f t="shared" ca="1" si="181"/>
        <v>569.36350222788678</v>
      </c>
      <c r="E2361" s="3">
        <f t="shared" ca="1" si="184"/>
        <v>-310.72937977590828</v>
      </c>
    </row>
    <row r="2362" spans="1:5" x14ac:dyDescent="0.35">
      <c r="A2362" s="3">
        <f t="shared" si="182"/>
        <v>2350</v>
      </c>
      <c r="B2362" s="3">
        <f t="shared" ca="1" si="183"/>
        <v>-0.23350164288761141</v>
      </c>
      <c r="C2362" s="3">
        <f t="shared" ca="1" si="180"/>
        <v>22694.907635613112</v>
      </c>
      <c r="D2362" s="3">
        <f t="shared" ca="1" si="181"/>
        <v>0</v>
      </c>
      <c r="E2362" s="3">
        <f t="shared" ca="1" si="184"/>
        <v>258.6341224519785</v>
      </c>
    </row>
    <row r="2363" spans="1:5" x14ac:dyDescent="0.35">
      <c r="A2363" s="3">
        <f t="shared" si="182"/>
        <v>2351</v>
      </c>
      <c r="B2363" s="3">
        <f t="shared" ca="1" si="183"/>
        <v>-0.51124044355717124</v>
      </c>
      <c r="C2363" s="3">
        <f t="shared" ca="1" si="180"/>
        <v>22503.788477566955</v>
      </c>
      <c r="D2363" s="3">
        <f t="shared" ca="1" si="181"/>
        <v>0</v>
      </c>
      <c r="E2363" s="3">
        <f t="shared" ca="1" si="184"/>
        <v>258.6341224519785</v>
      </c>
    </row>
    <row r="2364" spans="1:5" x14ac:dyDescent="0.35">
      <c r="A2364" s="3">
        <f t="shared" si="182"/>
        <v>2352</v>
      </c>
      <c r="B2364" s="3">
        <f t="shared" ca="1" si="183"/>
        <v>0.99622058384355594</v>
      </c>
      <c r="C2364" s="3">
        <f t="shared" ca="1" si="180"/>
        <v>23560.804173523476</v>
      </c>
      <c r="D2364" s="3">
        <f t="shared" ca="1" si="181"/>
        <v>660.80417352347649</v>
      </c>
      <c r="E2364" s="3">
        <f t="shared" ca="1" si="184"/>
        <v>-402.17005107149799</v>
      </c>
    </row>
    <row r="2365" spans="1:5" x14ac:dyDescent="0.35">
      <c r="A2365" s="3">
        <f t="shared" si="182"/>
        <v>2353</v>
      </c>
      <c r="B2365" s="3">
        <f t="shared" ca="1" si="183"/>
        <v>-1.0675435960933504</v>
      </c>
      <c r="C2365" s="3">
        <f t="shared" ca="1" si="180"/>
        <v>22125.808796321326</v>
      </c>
      <c r="D2365" s="3">
        <f t="shared" ca="1" si="181"/>
        <v>0</v>
      </c>
      <c r="E2365" s="3">
        <f t="shared" ca="1" si="184"/>
        <v>258.6341224519785</v>
      </c>
    </row>
    <row r="2366" spans="1:5" x14ac:dyDescent="0.35">
      <c r="A2366" s="3">
        <f t="shared" si="182"/>
        <v>2354</v>
      </c>
      <c r="B2366" s="3">
        <f t="shared" ca="1" si="183"/>
        <v>0.63365726815472301</v>
      </c>
      <c r="C2366" s="3">
        <f t="shared" ca="1" si="180"/>
        <v>23302.129878245007</v>
      </c>
      <c r="D2366" s="3">
        <f t="shared" ca="1" si="181"/>
        <v>402.12987824500669</v>
      </c>
      <c r="E2366" s="3">
        <f t="shared" ca="1" si="184"/>
        <v>-143.4957557930282</v>
      </c>
    </row>
    <row r="2367" spans="1:5" x14ac:dyDescent="0.35">
      <c r="A2367" s="3">
        <f t="shared" si="182"/>
        <v>2355</v>
      </c>
      <c r="B2367" s="3">
        <f t="shared" ca="1" si="183"/>
        <v>-1.8423693455963643</v>
      </c>
      <c r="C2367" s="3">
        <f t="shared" ca="1" si="180"/>
        <v>21609.909994674228</v>
      </c>
      <c r="D2367" s="3">
        <f t="shared" ca="1" si="181"/>
        <v>0</v>
      </c>
      <c r="E2367" s="3">
        <f t="shared" ca="1" si="184"/>
        <v>258.6341224519785</v>
      </c>
    </row>
    <row r="2368" spans="1:5" x14ac:dyDescent="0.35">
      <c r="A2368" s="3">
        <f t="shared" si="182"/>
        <v>2356</v>
      </c>
      <c r="B2368" s="3">
        <f t="shared" ca="1" si="183"/>
        <v>0.79799238535750316</v>
      </c>
      <c r="C2368" s="3">
        <f t="shared" ca="1" si="180"/>
        <v>23419.022572569993</v>
      </c>
      <c r="D2368" s="3">
        <f t="shared" ca="1" si="181"/>
        <v>519.02257256999292</v>
      </c>
      <c r="E2368" s="3">
        <f t="shared" ca="1" si="184"/>
        <v>-260.38845011801442</v>
      </c>
    </row>
    <row r="2369" spans="1:5" x14ac:dyDescent="0.35">
      <c r="A2369" s="3">
        <f t="shared" si="182"/>
        <v>2357</v>
      </c>
      <c r="B2369" s="3">
        <f t="shared" ca="1" si="183"/>
        <v>0.41659517953583614</v>
      </c>
      <c r="C2369" s="3">
        <f t="shared" ca="1" si="180"/>
        <v>23148.625936809545</v>
      </c>
      <c r="D2369" s="3">
        <f t="shared" ca="1" si="181"/>
        <v>248.62593680954524</v>
      </c>
      <c r="E2369" s="3">
        <f t="shared" ca="1" si="184"/>
        <v>10.008185642433261</v>
      </c>
    </row>
    <row r="2370" spans="1:5" x14ac:dyDescent="0.35">
      <c r="A2370" s="3">
        <f t="shared" si="182"/>
        <v>2358</v>
      </c>
      <c r="B2370" s="3">
        <f t="shared" ca="1" si="183"/>
        <v>-0.22629156157948968</v>
      </c>
      <c r="C2370" s="3">
        <f t="shared" ca="1" si="180"/>
        <v>22699.890632324434</v>
      </c>
      <c r="D2370" s="3">
        <f t="shared" ca="1" si="181"/>
        <v>0</v>
      </c>
      <c r="E2370" s="3">
        <f t="shared" ca="1" si="184"/>
        <v>258.6341224519785</v>
      </c>
    </row>
    <row r="2371" spans="1:5" x14ac:dyDescent="0.35">
      <c r="A2371" s="3">
        <f t="shared" si="182"/>
        <v>2359</v>
      </c>
      <c r="B2371" s="3">
        <f t="shared" ca="1" si="183"/>
        <v>-0.17256754208700759</v>
      </c>
      <c r="C2371" s="3">
        <f t="shared" ca="1" si="180"/>
        <v>22737.054583102894</v>
      </c>
      <c r="D2371" s="3">
        <f t="shared" ca="1" si="181"/>
        <v>0</v>
      </c>
      <c r="E2371" s="3">
        <f t="shared" ca="1" si="184"/>
        <v>258.6341224519785</v>
      </c>
    </row>
    <row r="2372" spans="1:5" x14ac:dyDescent="0.35">
      <c r="A2372" s="3">
        <f t="shared" si="182"/>
        <v>2360</v>
      </c>
      <c r="B2372" s="3">
        <f t="shared" ca="1" si="183"/>
        <v>0.63035108001665052</v>
      </c>
      <c r="C2372" s="3">
        <f t="shared" ca="1" si="180"/>
        <v>23299.784160965668</v>
      </c>
      <c r="D2372" s="3">
        <f t="shared" ca="1" si="181"/>
        <v>399.78416096566798</v>
      </c>
      <c r="E2372" s="3">
        <f t="shared" ca="1" si="184"/>
        <v>-141.15003851368948</v>
      </c>
    </row>
    <row r="2373" spans="1:5" x14ac:dyDescent="0.35">
      <c r="A2373" s="3">
        <f t="shared" si="182"/>
        <v>2361</v>
      </c>
      <c r="B2373" s="3">
        <f t="shared" ca="1" si="183"/>
        <v>-1.2329797181625348</v>
      </c>
      <c r="C2373" s="3">
        <f t="shared" ca="1" si="180"/>
        <v>22014.632949093928</v>
      </c>
      <c r="D2373" s="3">
        <f t="shared" ca="1" si="181"/>
        <v>0</v>
      </c>
      <c r="E2373" s="3">
        <f t="shared" ca="1" si="184"/>
        <v>258.6341224519785</v>
      </c>
    </row>
    <row r="2374" spans="1:5" x14ac:dyDescent="0.35">
      <c r="A2374" s="3">
        <f t="shared" si="182"/>
        <v>2362</v>
      </c>
      <c r="B2374" s="3">
        <f t="shared" ca="1" si="183"/>
        <v>-0.46361422556423443</v>
      </c>
      <c r="C2374" s="3">
        <f t="shared" ca="1" si="180"/>
        <v>22536.446585296908</v>
      </c>
      <c r="D2374" s="3">
        <f t="shared" ca="1" si="181"/>
        <v>0</v>
      </c>
      <c r="E2374" s="3">
        <f t="shared" ca="1" si="184"/>
        <v>258.6341224519785</v>
      </c>
    </row>
    <row r="2375" spans="1:5" x14ac:dyDescent="0.35">
      <c r="A2375" s="3">
        <f t="shared" si="182"/>
        <v>2363</v>
      </c>
      <c r="B2375" s="3">
        <f t="shared" ca="1" si="183"/>
        <v>0.73411239855213306</v>
      </c>
      <c r="C2375" s="3">
        <f t="shared" ca="1" si="180"/>
        <v>23373.514795050269</v>
      </c>
      <c r="D2375" s="3">
        <f t="shared" ca="1" si="181"/>
        <v>473.51479505026873</v>
      </c>
      <c r="E2375" s="3">
        <f t="shared" ca="1" si="184"/>
        <v>-214.88067259829023</v>
      </c>
    </row>
    <row r="2376" spans="1:5" x14ac:dyDescent="0.35">
      <c r="A2376" s="3">
        <f t="shared" si="182"/>
        <v>2364</v>
      </c>
      <c r="B2376" s="3">
        <f t="shared" ca="1" si="183"/>
        <v>-0.57399104693929737</v>
      </c>
      <c r="C2376" s="3">
        <f t="shared" ca="1" si="180"/>
        <v>22460.831565826822</v>
      </c>
      <c r="D2376" s="3">
        <f t="shared" ca="1" si="181"/>
        <v>0</v>
      </c>
      <c r="E2376" s="3">
        <f t="shared" ca="1" si="184"/>
        <v>258.6341224519785</v>
      </c>
    </row>
    <row r="2377" spans="1:5" x14ac:dyDescent="0.35">
      <c r="A2377" s="3">
        <f t="shared" si="182"/>
        <v>2365</v>
      </c>
      <c r="B2377" s="3">
        <f t="shared" ca="1" si="183"/>
        <v>-0.59546911383224654</v>
      </c>
      <c r="C2377" s="3">
        <f t="shared" ca="1" si="180"/>
        <v>22446.147261955062</v>
      </c>
      <c r="D2377" s="3">
        <f t="shared" ca="1" si="181"/>
        <v>0</v>
      </c>
      <c r="E2377" s="3">
        <f t="shared" ca="1" si="184"/>
        <v>258.6341224519785</v>
      </c>
    </row>
    <row r="2378" spans="1:5" x14ac:dyDescent="0.35">
      <c r="A2378" s="3">
        <f t="shared" si="182"/>
        <v>2366</v>
      </c>
      <c r="B2378" s="3">
        <f t="shared" ca="1" si="183"/>
        <v>0.65627548344862452</v>
      </c>
      <c r="C2378" s="3">
        <f t="shared" ca="1" si="180"/>
        <v>23318.183678539852</v>
      </c>
      <c r="D2378" s="3">
        <f t="shared" ca="1" si="181"/>
        <v>418.18367853985183</v>
      </c>
      <c r="E2378" s="3">
        <f t="shared" ca="1" si="184"/>
        <v>-159.54955608787333</v>
      </c>
    </row>
    <row r="2379" spans="1:5" x14ac:dyDescent="0.35">
      <c r="A2379" s="3">
        <f t="shared" si="182"/>
        <v>2367</v>
      </c>
      <c r="B2379" s="3">
        <f t="shared" ca="1" si="183"/>
        <v>0.76981921314250401</v>
      </c>
      <c r="C2379" s="3">
        <f t="shared" ca="1" si="180"/>
        <v>23398.941236953906</v>
      </c>
      <c r="D2379" s="3">
        <f t="shared" ca="1" si="181"/>
        <v>498.9412369539059</v>
      </c>
      <c r="E2379" s="3">
        <f t="shared" ca="1" si="184"/>
        <v>-240.3071145019274</v>
      </c>
    </row>
    <row r="2380" spans="1:5" x14ac:dyDescent="0.35">
      <c r="A2380" s="3">
        <f t="shared" si="182"/>
        <v>2368</v>
      </c>
      <c r="B2380" s="3">
        <f t="shared" ca="1" si="183"/>
        <v>0.76113158067064901</v>
      </c>
      <c r="C2380" s="3">
        <f t="shared" ca="1" si="180"/>
        <v>23392.752321483116</v>
      </c>
      <c r="D2380" s="3">
        <f t="shared" ca="1" si="181"/>
        <v>492.75232148311625</v>
      </c>
      <c r="E2380" s="3">
        <f t="shared" ca="1" si="184"/>
        <v>-234.11819903113775</v>
      </c>
    </row>
    <row r="2381" spans="1:5" x14ac:dyDescent="0.35">
      <c r="A2381" s="3">
        <f t="shared" si="182"/>
        <v>2369</v>
      </c>
      <c r="B2381" s="3">
        <f t="shared" ca="1" si="183"/>
        <v>-0.53455314065783843</v>
      </c>
      <c r="C2381" s="3">
        <f t="shared" ca="1" si="180"/>
        <v>22487.819821384484</v>
      </c>
      <c r="D2381" s="3">
        <f t="shared" ca="1" si="181"/>
        <v>0</v>
      </c>
      <c r="E2381" s="3">
        <f t="shared" ca="1" si="184"/>
        <v>258.6341224519785</v>
      </c>
    </row>
    <row r="2382" spans="1:5" x14ac:dyDescent="0.35">
      <c r="A2382" s="3">
        <f t="shared" si="182"/>
        <v>2370</v>
      </c>
      <c r="B2382" s="3">
        <f t="shared" ca="1" si="183"/>
        <v>0.76853526168196939</v>
      </c>
      <c r="C2382" s="3">
        <f t="shared" ref="C2382:C2445" ca="1" si="185">B$1*EXP(B$9*B$5 + $B$10*B2382)</f>
        <v>23398.026469576693</v>
      </c>
      <c r="D2382" s="3">
        <f t="shared" ref="D2382:D2445" ca="1" si="186">MAX(C2382 - B$2, 0)</f>
        <v>498.02646957669276</v>
      </c>
      <c r="E2382" s="3">
        <f t="shared" ca="1" si="184"/>
        <v>-239.39234712471426</v>
      </c>
    </row>
    <row r="2383" spans="1:5" x14ac:dyDescent="0.35">
      <c r="A2383" s="3">
        <f t="shared" ref="A2383:A2446" si="187">A2382+1</f>
        <v>2371</v>
      </c>
      <c r="B2383" s="3">
        <f t="shared" ref="B2383:B2446" ca="1" si="188">_xlfn.NORM.S.INV(RAND())</f>
        <v>0.32675230590920978</v>
      </c>
      <c r="C2383" s="3">
        <f t="shared" ca="1" si="185"/>
        <v>23085.386310233</v>
      </c>
      <c r="D2383" s="3">
        <f t="shared" ca="1" si="186"/>
        <v>185.38631023299968</v>
      </c>
      <c r="E2383" s="3">
        <f t="shared" ref="E2383:E2446" ca="1" si="189">$D$5014-D2383</f>
        <v>73.247812218978822</v>
      </c>
    </row>
    <row r="2384" spans="1:5" x14ac:dyDescent="0.35">
      <c r="A2384" s="3">
        <f t="shared" si="187"/>
        <v>2372</v>
      </c>
      <c r="B2384" s="3">
        <f t="shared" ca="1" si="188"/>
        <v>0.3187893363371771</v>
      </c>
      <c r="C2384" s="3">
        <f t="shared" ca="1" si="185"/>
        <v>23079.789586131665</v>
      </c>
      <c r="D2384" s="3">
        <f t="shared" ca="1" si="186"/>
        <v>179.78958613166469</v>
      </c>
      <c r="E2384" s="3">
        <f t="shared" ca="1" si="189"/>
        <v>78.844536320313807</v>
      </c>
    </row>
    <row r="2385" spans="1:5" x14ac:dyDescent="0.35">
      <c r="A2385" s="3">
        <f t="shared" si="187"/>
        <v>2373</v>
      </c>
      <c r="B2385" s="3">
        <f t="shared" ca="1" si="188"/>
        <v>-0.51903345678301871</v>
      </c>
      <c r="C2385" s="3">
        <f t="shared" ca="1" si="185"/>
        <v>22498.449183143926</v>
      </c>
      <c r="D2385" s="3">
        <f t="shared" ca="1" si="186"/>
        <v>0</v>
      </c>
      <c r="E2385" s="3">
        <f t="shared" ca="1" si="189"/>
        <v>258.6341224519785</v>
      </c>
    </row>
    <row r="2386" spans="1:5" x14ac:dyDescent="0.35">
      <c r="A2386" s="3">
        <f t="shared" si="187"/>
        <v>2374</v>
      </c>
      <c r="B2386" s="3">
        <f t="shared" ca="1" si="188"/>
        <v>0.44829672695429384</v>
      </c>
      <c r="C2386" s="3">
        <f t="shared" ca="1" si="185"/>
        <v>23170.981707658793</v>
      </c>
      <c r="D2386" s="3">
        <f t="shared" ca="1" si="186"/>
        <v>270.98170765879331</v>
      </c>
      <c r="E2386" s="3">
        <f t="shared" ca="1" si="189"/>
        <v>-12.347585206814813</v>
      </c>
    </row>
    <row r="2387" spans="1:5" x14ac:dyDescent="0.35">
      <c r="A2387" s="3">
        <f t="shared" si="187"/>
        <v>2375</v>
      </c>
      <c r="B2387" s="3">
        <f t="shared" ca="1" si="188"/>
        <v>0.63485941289439085</v>
      </c>
      <c r="C2387" s="3">
        <f t="shared" ca="1" si="185"/>
        <v>23302.982850043874</v>
      </c>
      <c r="D2387" s="3">
        <f t="shared" ca="1" si="186"/>
        <v>402.98285004387435</v>
      </c>
      <c r="E2387" s="3">
        <f t="shared" ca="1" si="189"/>
        <v>-144.34872759189585</v>
      </c>
    </row>
    <row r="2388" spans="1:5" x14ac:dyDescent="0.35">
      <c r="A2388" s="3">
        <f t="shared" si="187"/>
        <v>2376</v>
      </c>
      <c r="B2388" s="3">
        <f t="shared" ca="1" si="188"/>
        <v>-0.32804741997303188</v>
      </c>
      <c r="C2388" s="3">
        <f t="shared" ca="1" si="185"/>
        <v>22629.666739171393</v>
      </c>
      <c r="D2388" s="3">
        <f t="shared" ca="1" si="186"/>
        <v>0</v>
      </c>
      <c r="E2388" s="3">
        <f t="shared" ca="1" si="189"/>
        <v>258.6341224519785</v>
      </c>
    </row>
    <row r="2389" spans="1:5" x14ac:dyDescent="0.35">
      <c r="A2389" s="3">
        <f t="shared" si="187"/>
        <v>2377</v>
      </c>
      <c r="B2389" s="3">
        <f t="shared" ca="1" si="188"/>
        <v>1.499794435242352</v>
      </c>
      <c r="C2389" s="3">
        <f t="shared" ca="1" si="185"/>
        <v>23924.854544868165</v>
      </c>
      <c r="D2389" s="3">
        <f t="shared" ca="1" si="186"/>
        <v>1024.8545448681652</v>
      </c>
      <c r="E2389" s="3">
        <f t="shared" ca="1" si="189"/>
        <v>-766.22042241618669</v>
      </c>
    </row>
    <row r="2390" spans="1:5" x14ac:dyDescent="0.35">
      <c r="A2390" s="3">
        <f t="shared" si="187"/>
        <v>2378</v>
      </c>
      <c r="B2390" s="3">
        <f t="shared" ca="1" si="188"/>
        <v>-0.46904208942371456</v>
      </c>
      <c r="C2390" s="3">
        <f t="shared" ca="1" si="185"/>
        <v>22532.722215094243</v>
      </c>
      <c r="D2390" s="3">
        <f t="shared" ca="1" si="186"/>
        <v>0</v>
      </c>
      <c r="E2390" s="3">
        <f t="shared" ca="1" si="189"/>
        <v>258.6341224519785</v>
      </c>
    </row>
    <row r="2391" spans="1:5" x14ac:dyDescent="0.35">
      <c r="A2391" s="3">
        <f t="shared" si="187"/>
        <v>2379</v>
      </c>
      <c r="B2391" s="3">
        <f t="shared" ca="1" si="188"/>
        <v>-0.80779631579044442</v>
      </c>
      <c r="C2391" s="3">
        <f t="shared" ca="1" si="185"/>
        <v>22301.497190616468</v>
      </c>
      <c r="D2391" s="3">
        <f t="shared" ca="1" si="186"/>
        <v>0</v>
      </c>
      <c r="E2391" s="3">
        <f t="shared" ca="1" si="189"/>
        <v>258.6341224519785</v>
      </c>
    </row>
    <row r="2392" spans="1:5" x14ac:dyDescent="0.35">
      <c r="A2392" s="3">
        <f t="shared" si="187"/>
        <v>2380</v>
      </c>
      <c r="B2392" s="3">
        <f t="shared" ca="1" si="188"/>
        <v>-0.62868456886249768</v>
      </c>
      <c r="C2392" s="3">
        <f t="shared" ca="1" si="185"/>
        <v>22423.457143692005</v>
      </c>
      <c r="D2392" s="3">
        <f t="shared" ca="1" si="186"/>
        <v>0</v>
      </c>
      <c r="E2392" s="3">
        <f t="shared" ca="1" si="189"/>
        <v>258.6341224519785</v>
      </c>
    </row>
    <row r="2393" spans="1:5" x14ac:dyDescent="0.35">
      <c r="A2393" s="3">
        <f t="shared" si="187"/>
        <v>2381</v>
      </c>
      <c r="B2393" s="3">
        <f t="shared" ca="1" si="188"/>
        <v>2.1292772527569972</v>
      </c>
      <c r="C2393" s="3">
        <f t="shared" ca="1" si="185"/>
        <v>24387.849522031938</v>
      </c>
      <c r="D2393" s="3">
        <f t="shared" ca="1" si="186"/>
        <v>1487.8495220319382</v>
      </c>
      <c r="E2393" s="3">
        <f t="shared" ca="1" si="189"/>
        <v>-1229.2153995799597</v>
      </c>
    </row>
    <row r="2394" spans="1:5" x14ac:dyDescent="0.35">
      <c r="A2394" s="3">
        <f t="shared" si="187"/>
        <v>2382</v>
      </c>
      <c r="B2394" s="3">
        <f t="shared" ca="1" si="188"/>
        <v>7.8048767419648904E-2</v>
      </c>
      <c r="C2394" s="3">
        <f t="shared" ca="1" si="185"/>
        <v>22911.225642248559</v>
      </c>
      <c r="D2394" s="3">
        <f t="shared" ca="1" si="186"/>
        <v>11.22564224855887</v>
      </c>
      <c r="E2394" s="3">
        <f t="shared" ca="1" si="189"/>
        <v>247.40848020341963</v>
      </c>
    </row>
    <row r="2395" spans="1:5" x14ac:dyDescent="0.35">
      <c r="A2395" s="3">
        <f t="shared" si="187"/>
        <v>2383</v>
      </c>
      <c r="B2395" s="3">
        <f t="shared" ca="1" si="188"/>
        <v>-1.0242035949800048E-2</v>
      </c>
      <c r="C2395" s="3">
        <f t="shared" ca="1" si="185"/>
        <v>22849.714400569195</v>
      </c>
      <c r="D2395" s="3">
        <f t="shared" ca="1" si="186"/>
        <v>0</v>
      </c>
      <c r="E2395" s="3">
        <f t="shared" ca="1" si="189"/>
        <v>258.6341224519785</v>
      </c>
    </row>
    <row r="2396" spans="1:5" x14ac:dyDescent="0.35">
      <c r="A2396" s="3">
        <f t="shared" si="187"/>
        <v>2384</v>
      </c>
      <c r="B2396" s="3">
        <f t="shared" ca="1" si="188"/>
        <v>-0.7737833156125451</v>
      </c>
      <c r="C2396" s="3">
        <f t="shared" ca="1" si="185"/>
        <v>22324.606034453198</v>
      </c>
      <c r="D2396" s="3">
        <f t="shared" ca="1" si="186"/>
        <v>0</v>
      </c>
      <c r="E2396" s="3">
        <f t="shared" ca="1" si="189"/>
        <v>258.6341224519785</v>
      </c>
    </row>
    <row r="2397" spans="1:5" x14ac:dyDescent="0.35">
      <c r="A2397" s="3">
        <f t="shared" si="187"/>
        <v>2385</v>
      </c>
      <c r="B2397" s="3">
        <f t="shared" ca="1" si="188"/>
        <v>0.50638542553966293</v>
      </c>
      <c r="C2397" s="3">
        <f t="shared" ca="1" si="185"/>
        <v>23212.001604291316</v>
      </c>
      <c r="D2397" s="3">
        <f t="shared" ca="1" si="186"/>
        <v>312.00160429131574</v>
      </c>
      <c r="E2397" s="3">
        <f t="shared" ca="1" si="189"/>
        <v>-53.367481839337245</v>
      </c>
    </row>
    <row r="2398" spans="1:5" x14ac:dyDescent="0.35">
      <c r="A2398" s="3">
        <f t="shared" si="187"/>
        <v>2386</v>
      </c>
      <c r="B2398" s="3">
        <f t="shared" ca="1" si="188"/>
        <v>-2.784444020280772E-4</v>
      </c>
      <c r="C2398" s="3">
        <f t="shared" ca="1" si="185"/>
        <v>22856.647651477753</v>
      </c>
      <c r="D2398" s="3">
        <f t="shared" ca="1" si="186"/>
        <v>0</v>
      </c>
      <c r="E2398" s="3">
        <f t="shared" ca="1" si="189"/>
        <v>258.6341224519785</v>
      </c>
    </row>
    <row r="2399" spans="1:5" x14ac:dyDescent="0.35">
      <c r="A2399" s="3">
        <f t="shared" si="187"/>
        <v>2387</v>
      </c>
      <c r="B2399" s="3">
        <f t="shared" ca="1" si="188"/>
        <v>-0.92215875444242312</v>
      </c>
      <c r="C2399" s="3">
        <f t="shared" ca="1" si="185"/>
        <v>22223.973250912662</v>
      </c>
      <c r="D2399" s="3">
        <f t="shared" ca="1" si="186"/>
        <v>0</v>
      </c>
      <c r="E2399" s="3">
        <f t="shared" ca="1" si="189"/>
        <v>258.6341224519785</v>
      </c>
    </row>
    <row r="2400" spans="1:5" x14ac:dyDescent="0.35">
      <c r="A2400" s="3">
        <f t="shared" si="187"/>
        <v>2388</v>
      </c>
      <c r="B2400" s="3">
        <f t="shared" ca="1" si="188"/>
        <v>0.41636298015658912</v>
      </c>
      <c r="C2400" s="3">
        <f t="shared" ca="1" si="185"/>
        <v>23148.462270578515</v>
      </c>
      <c r="D2400" s="3">
        <f t="shared" ca="1" si="186"/>
        <v>248.46227057851502</v>
      </c>
      <c r="E2400" s="3">
        <f t="shared" ca="1" si="189"/>
        <v>10.171851873463481</v>
      </c>
    </row>
    <row r="2401" spans="1:5" x14ac:dyDescent="0.35">
      <c r="A2401" s="3">
        <f t="shared" si="187"/>
        <v>2389</v>
      </c>
      <c r="B2401" s="3">
        <f t="shared" ca="1" si="188"/>
        <v>-1.4729395354689638</v>
      </c>
      <c r="C2401" s="3">
        <f t="shared" ca="1" si="185"/>
        <v>21854.367950639127</v>
      </c>
      <c r="D2401" s="3">
        <f t="shared" ca="1" si="186"/>
        <v>0</v>
      </c>
      <c r="E2401" s="3">
        <f t="shared" ca="1" si="189"/>
        <v>258.6341224519785</v>
      </c>
    </row>
    <row r="2402" spans="1:5" x14ac:dyDescent="0.35">
      <c r="A2402" s="3">
        <f t="shared" si="187"/>
        <v>2390</v>
      </c>
      <c r="B2402" s="3">
        <f t="shared" ca="1" si="188"/>
        <v>0.87883464181638205</v>
      </c>
      <c r="C2402" s="3">
        <f t="shared" ca="1" si="185"/>
        <v>23476.741223393728</v>
      </c>
      <c r="D2402" s="3">
        <f t="shared" ca="1" si="186"/>
        <v>576.74122339372843</v>
      </c>
      <c r="E2402" s="3">
        <f t="shared" ca="1" si="189"/>
        <v>-318.10710094174993</v>
      </c>
    </row>
    <row r="2403" spans="1:5" x14ac:dyDescent="0.35">
      <c r="A2403" s="3">
        <f t="shared" si="187"/>
        <v>2391</v>
      </c>
      <c r="B2403" s="3">
        <f t="shared" ca="1" si="188"/>
        <v>-0.77494672208282744</v>
      </c>
      <c r="C2403" s="3">
        <f t="shared" ca="1" si="185"/>
        <v>22323.815206646734</v>
      </c>
      <c r="D2403" s="3">
        <f t="shared" ca="1" si="186"/>
        <v>0</v>
      </c>
      <c r="E2403" s="3">
        <f t="shared" ca="1" si="189"/>
        <v>258.6341224519785</v>
      </c>
    </row>
    <row r="2404" spans="1:5" x14ac:dyDescent="0.35">
      <c r="A2404" s="3">
        <f t="shared" si="187"/>
        <v>2392</v>
      </c>
      <c r="B2404" s="3">
        <f t="shared" ca="1" si="188"/>
        <v>0.94329468122809301</v>
      </c>
      <c r="C2404" s="3">
        <f t="shared" ca="1" si="185"/>
        <v>23522.865439704168</v>
      </c>
      <c r="D2404" s="3">
        <f t="shared" ca="1" si="186"/>
        <v>622.86543970416824</v>
      </c>
      <c r="E2404" s="3">
        <f t="shared" ca="1" si="189"/>
        <v>-364.23131725218974</v>
      </c>
    </row>
    <row r="2405" spans="1:5" x14ac:dyDescent="0.35">
      <c r="A2405" s="3">
        <f t="shared" si="187"/>
        <v>2393</v>
      </c>
      <c r="B2405" s="3">
        <f t="shared" ca="1" si="188"/>
        <v>-0.74633158782990328</v>
      </c>
      <c r="C2405" s="3">
        <f t="shared" ca="1" si="185"/>
        <v>22343.27453144695</v>
      </c>
      <c r="D2405" s="3">
        <f t="shared" ca="1" si="186"/>
        <v>0</v>
      </c>
      <c r="E2405" s="3">
        <f t="shared" ca="1" si="189"/>
        <v>258.6341224519785</v>
      </c>
    </row>
    <row r="2406" spans="1:5" x14ac:dyDescent="0.35">
      <c r="A2406" s="3">
        <f t="shared" si="187"/>
        <v>2394</v>
      </c>
      <c r="B2406" s="3">
        <f t="shared" ca="1" si="188"/>
        <v>-0.24034566404128127</v>
      </c>
      <c r="C2406" s="3">
        <f t="shared" ca="1" si="185"/>
        <v>22690.178640594524</v>
      </c>
      <c r="D2406" s="3">
        <f t="shared" ca="1" si="186"/>
        <v>0</v>
      </c>
      <c r="E2406" s="3">
        <f t="shared" ca="1" si="189"/>
        <v>258.6341224519785</v>
      </c>
    </row>
    <row r="2407" spans="1:5" x14ac:dyDescent="0.35">
      <c r="A2407" s="3">
        <f t="shared" si="187"/>
        <v>2395</v>
      </c>
      <c r="B2407" s="3">
        <f t="shared" ca="1" si="188"/>
        <v>-0.52880893513398608</v>
      </c>
      <c r="C2407" s="3">
        <f t="shared" ca="1" si="185"/>
        <v>22491.753416439187</v>
      </c>
      <c r="D2407" s="3">
        <f t="shared" ca="1" si="186"/>
        <v>0</v>
      </c>
      <c r="E2407" s="3">
        <f t="shared" ca="1" si="189"/>
        <v>258.6341224519785</v>
      </c>
    </row>
    <row r="2408" spans="1:5" x14ac:dyDescent="0.35">
      <c r="A2408" s="3">
        <f t="shared" si="187"/>
        <v>2396</v>
      </c>
      <c r="B2408" s="3">
        <f t="shared" ca="1" si="188"/>
        <v>-0.93900954385592916</v>
      </c>
      <c r="C2408" s="3">
        <f t="shared" ca="1" si="185"/>
        <v>22212.573249884837</v>
      </c>
      <c r="D2408" s="3">
        <f t="shared" ca="1" si="186"/>
        <v>0</v>
      </c>
      <c r="E2408" s="3">
        <f t="shared" ca="1" si="189"/>
        <v>258.6341224519785</v>
      </c>
    </row>
    <row r="2409" spans="1:5" x14ac:dyDescent="0.35">
      <c r="A2409" s="3">
        <f t="shared" si="187"/>
        <v>2397</v>
      </c>
      <c r="B2409" s="3">
        <f t="shared" ca="1" si="188"/>
        <v>-2.0185854121197804</v>
      </c>
      <c r="C2409" s="3">
        <f t="shared" ca="1" si="185"/>
        <v>21494.269964169889</v>
      </c>
      <c r="D2409" s="3">
        <f t="shared" ca="1" si="186"/>
        <v>0</v>
      </c>
      <c r="E2409" s="3">
        <f t="shared" ca="1" si="189"/>
        <v>258.6341224519785</v>
      </c>
    </row>
    <row r="2410" spans="1:5" x14ac:dyDescent="0.35">
      <c r="A2410" s="3">
        <f t="shared" si="187"/>
        <v>2398</v>
      </c>
      <c r="B2410" s="3">
        <f t="shared" ca="1" si="188"/>
        <v>0.83633937201359498</v>
      </c>
      <c r="C2410" s="3">
        <f t="shared" ca="1" si="185"/>
        <v>23446.38331799351</v>
      </c>
      <c r="D2410" s="3">
        <f t="shared" ca="1" si="186"/>
        <v>546.38331799350999</v>
      </c>
      <c r="E2410" s="3">
        <f t="shared" ca="1" si="189"/>
        <v>-287.74919554153149</v>
      </c>
    </row>
    <row r="2411" spans="1:5" x14ac:dyDescent="0.35">
      <c r="A2411" s="3">
        <f t="shared" si="187"/>
        <v>2399</v>
      </c>
      <c r="B2411" s="3">
        <f t="shared" ca="1" si="188"/>
        <v>-0.32797900837144506</v>
      </c>
      <c r="C2411" s="3">
        <f t="shared" ca="1" si="185"/>
        <v>22629.713878426293</v>
      </c>
      <c r="D2411" s="3">
        <f t="shared" ca="1" si="186"/>
        <v>0</v>
      </c>
      <c r="E2411" s="3">
        <f t="shared" ca="1" si="189"/>
        <v>258.6341224519785</v>
      </c>
    </row>
    <row r="2412" spans="1:5" x14ac:dyDescent="0.35">
      <c r="A2412" s="3">
        <f t="shared" si="187"/>
        <v>2400</v>
      </c>
      <c r="B2412" s="3">
        <f t="shared" ca="1" si="188"/>
        <v>-0.47118401450877279</v>
      </c>
      <c r="C2412" s="3">
        <f t="shared" ca="1" si="185"/>
        <v>22531.252686223273</v>
      </c>
      <c r="D2412" s="3">
        <f t="shared" ca="1" si="186"/>
        <v>0</v>
      </c>
      <c r="E2412" s="3">
        <f t="shared" ca="1" si="189"/>
        <v>258.6341224519785</v>
      </c>
    </row>
    <row r="2413" spans="1:5" x14ac:dyDescent="0.35">
      <c r="A2413" s="3">
        <f t="shared" si="187"/>
        <v>2401</v>
      </c>
      <c r="B2413" s="3">
        <f t="shared" ca="1" si="188"/>
        <v>0.17057558854508278</v>
      </c>
      <c r="C2413" s="3">
        <f t="shared" ca="1" si="185"/>
        <v>22975.865774228736</v>
      </c>
      <c r="D2413" s="3">
        <f t="shared" ca="1" si="186"/>
        <v>75.865774228735972</v>
      </c>
      <c r="E2413" s="3">
        <f t="shared" ca="1" si="189"/>
        <v>182.76834822324253</v>
      </c>
    </row>
    <row r="2414" spans="1:5" x14ac:dyDescent="0.35">
      <c r="A2414" s="3">
        <f t="shared" si="187"/>
        <v>2402</v>
      </c>
      <c r="B2414" s="3">
        <f t="shared" ca="1" si="188"/>
        <v>-0.26340206513599046</v>
      </c>
      <c r="C2414" s="3">
        <f t="shared" ca="1" si="185"/>
        <v>22674.254670972525</v>
      </c>
      <c r="D2414" s="3">
        <f t="shared" ca="1" si="186"/>
        <v>0</v>
      </c>
      <c r="E2414" s="3">
        <f t="shared" ca="1" si="189"/>
        <v>258.6341224519785</v>
      </c>
    </row>
    <row r="2415" spans="1:5" x14ac:dyDescent="0.35">
      <c r="A2415" s="3">
        <f t="shared" si="187"/>
        <v>2403</v>
      </c>
      <c r="B2415" s="3">
        <f t="shared" ca="1" si="188"/>
        <v>0.76826730945944766</v>
      </c>
      <c r="C2415" s="3">
        <f t="shared" ca="1" si="185"/>
        <v>23397.835568153947</v>
      </c>
      <c r="D2415" s="3">
        <f t="shared" ca="1" si="186"/>
        <v>497.83556815394695</v>
      </c>
      <c r="E2415" s="3">
        <f t="shared" ca="1" si="189"/>
        <v>-239.20144570196845</v>
      </c>
    </row>
    <row r="2416" spans="1:5" x14ac:dyDescent="0.35">
      <c r="A2416" s="3">
        <f t="shared" si="187"/>
        <v>2404</v>
      </c>
      <c r="B2416" s="3">
        <f t="shared" ca="1" si="188"/>
        <v>1.0771441918929772</v>
      </c>
      <c r="C2416" s="3">
        <f t="shared" ca="1" si="185"/>
        <v>23618.930766011759</v>
      </c>
      <c r="D2416" s="3">
        <f t="shared" ca="1" si="186"/>
        <v>718.93076601175926</v>
      </c>
      <c r="E2416" s="3">
        <f t="shared" ca="1" si="189"/>
        <v>-460.29664355978076</v>
      </c>
    </row>
    <row r="2417" spans="1:5" x14ac:dyDescent="0.35">
      <c r="A2417" s="3">
        <f t="shared" si="187"/>
        <v>2405</v>
      </c>
      <c r="B2417" s="3">
        <f t="shared" ca="1" si="188"/>
        <v>0.5628796369245378</v>
      </c>
      <c r="C2417" s="3">
        <f t="shared" ca="1" si="185"/>
        <v>23251.96519269489</v>
      </c>
      <c r="D2417" s="3">
        <f t="shared" ca="1" si="186"/>
        <v>351.96519269488999</v>
      </c>
      <c r="E2417" s="3">
        <f t="shared" ca="1" si="189"/>
        <v>-93.331070242911494</v>
      </c>
    </row>
    <row r="2418" spans="1:5" x14ac:dyDescent="0.35">
      <c r="A2418" s="3">
        <f t="shared" si="187"/>
        <v>2406</v>
      </c>
      <c r="B2418" s="3">
        <f t="shared" ca="1" si="188"/>
        <v>0.58017098854287763</v>
      </c>
      <c r="C2418" s="3">
        <f t="shared" ca="1" si="185"/>
        <v>23264.210714216875</v>
      </c>
      <c r="D2418" s="3">
        <f t="shared" ca="1" si="186"/>
        <v>364.2107142168752</v>
      </c>
      <c r="E2418" s="3">
        <f t="shared" ca="1" si="189"/>
        <v>-105.5765917648967</v>
      </c>
    </row>
    <row r="2419" spans="1:5" x14ac:dyDescent="0.35">
      <c r="A2419" s="3">
        <f t="shared" si="187"/>
        <v>2407</v>
      </c>
      <c r="B2419" s="3">
        <f t="shared" ca="1" si="188"/>
        <v>-1.0789633823777589</v>
      </c>
      <c r="C2419" s="3">
        <f t="shared" ca="1" si="185"/>
        <v>22118.116500598328</v>
      </c>
      <c r="D2419" s="3">
        <f t="shared" ca="1" si="186"/>
        <v>0</v>
      </c>
      <c r="E2419" s="3">
        <f t="shared" ca="1" si="189"/>
        <v>258.6341224519785</v>
      </c>
    </row>
    <row r="2420" spans="1:5" x14ac:dyDescent="0.35">
      <c r="A2420" s="3">
        <f t="shared" si="187"/>
        <v>2408</v>
      </c>
      <c r="B2420" s="3">
        <f t="shared" ca="1" si="188"/>
        <v>-1.1535222333160369</v>
      </c>
      <c r="C2420" s="3">
        <f t="shared" ca="1" si="185"/>
        <v>22067.95981760406</v>
      </c>
      <c r="D2420" s="3">
        <f t="shared" ca="1" si="186"/>
        <v>0</v>
      </c>
      <c r="E2420" s="3">
        <f t="shared" ca="1" si="189"/>
        <v>258.6341224519785</v>
      </c>
    </row>
    <row r="2421" spans="1:5" x14ac:dyDescent="0.35">
      <c r="A2421" s="3">
        <f t="shared" si="187"/>
        <v>2409</v>
      </c>
      <c r="B2421" s="3">
        <f t="shared" ca="1" si="188"/>
        <v>0.61469083810174563</v>
      </c>
      <c r="C2421" s="3">
        <f t="shared" ca="1" si="185"/>
        <v>23288.676536986823</v>
      </c>
      <c r="D2421" s="3">
        <f t="shared" ca="1" si="186"/>
        <v>388.67653698682261</v>
      </c>
      <c r="E2421" s="3">
        <f t="shared" ca="1" si="189"/>
        <v>-130.04241453484411</v>
      </c>
    </row>
    <row r="2422" spans="1:5" x14ac:dyDescent="0.35">
      <c r="A2422" s="3">
        <f t="shared" si="187"/>
        <v>2410</v>
      </c>
      <c r="B2422" s="3">
        <f t="shared" ca="1" si="188"/>
        <v>-0.22401634348506938</v>
      </c>
      <c r="C2422" s="3">
        <f t="shared" ca="1" si="185"/>
        <v>22701.463297197777</v>
      </c>
      <c r="D2422" s="3">
        <f t="shared" ca="1" si="186"/>
        <v>0</v>
      </c>
      <c r="E2422" s="3">
        <f t="shared" ca="1" si="189"/>
        <v>258.6341224519785</v>
      </c>
    </row>
    <row r="2423" spans="1:5" x14ac:dyDescent="0.35">
      <c r="A2423" s="3">
        <f t="shared" si="187"/>
        <v>2411</v>
      </c>
      <c r="B2423" s="3">
        <f t="shared" ca="1" si="188"/>
        <v>-0.34292269830438121</v>
      </c>
      <c r="C2423" s="3">
        <f t="shared" ca="1" si="185"/>
        <v>22619.419207874707</v>
      </c>
      <c r="D2423" s="3">
        <f t="shared" ca="1" si="186"/>
        <v>0</v>
      </c>
      <c r="E2423" s="3">
        <f t="shared" ca="1" si="189"/>
        <v>258.6341224519785</v>
      </c>
    </row>
    <row r="2424" spans="1:5" x14ac:dyDescent="0.35">
      <c r="A2424" s="3">
        <f t="shared" si="187"/>
        <v>2412</v>
      </c>
      <c r="B2424" s="3">
        <f t="shared" ca="1" si="188"/>
        <v>0.46757910783377238</v>
      </c>
      <c r="C2424" s="3">
        <f t="shared" ca="1" si="185"/>
        <v>23184.590103601364</v>
      </c>
      <c r="D2424" s="3">
        <f t="shared" ca="1" si="186"/>
        <v>284.59010360136381</v>
      </c>
      <c r="E2424" s="3">
        <f t="shared" ca="1" si="189"/>
        <v>-25.955981149385309</v>
      </c>
    </row>
    <row r="2425" spans="1:5" x14ac:dyDescent="0.35">
      <c r="A2425" s="3">
        <f t="shared" si="187"/>
        <v>2413</v>
      </c>
      <c r="B2425" s="3">
        <f t="shared" ca="1" si="188"/>
        <v>-0.37370229662779353</v>
      </c>
      <c r="C2425" s="3">
        <f t="shared" ca="1" si="185"/>
        <v>22598.22997442455</v>
      </c>
      <c r="D2425" s="3">
        <f t="shared" ca="1" si="186"/>
        <v>0</v>
      </c>
      <c r="E2425" s="3">
        <f t="shared" ca="1" si="189"/>
        <v>258.6341224519785</v>
      </c>
    </row>
    <row r="2426" spans="1:5" x14ac:dyDescent="0.35">
      <c r="A2426" s="3">
        <f t="shared" si="187"/>
        <v>2414</v>
      </c>
      <c r="B2426" s="3">
        <f t="shared" ca="1" si="188"/>
        <v>0.74687069119647786</v>
      </c>
      <c r="C2426" s="3">
        <f t="shared" ca="1" si="185"/>
        <v>23382.5966652159</v>
      </c>
      <c r="D2426" s="3">
        <f t="shared" ca="1" si="186"/>
        <v>482.59666521590043</v>
      </c>
      <c r="E2426" s="3">
        <f t="shared" ca="1" si="189"/>
        <v>-223.96254276392193</v>
      </c>
    </row>
    <row r="2427" spans="1:5" x14ac:dyDescent="0.35">
      <c r="A2427" s="3">
        <f t="shared" si="187"/>
        <v>2415</v>
      </c>
      <c r="B2427" s="3">
        <f t="shared" ca="1" si="188"/>
        <v>-0.24611784732763525</v>
      </c>
      <c r="C2427" s="3">
        <f t="shared" ca="1" si="185"/>
        <v>22686.191016527078</v>
      </c>
      <c r="D2427" s="3">
        <f t="shared" ca="1" si="186"/>
        <v>0</v>
      </c>
      <c r="E2427" s="3">
        <f t="shared" ca="1" si="189"/>
        <v>258.6341224519785</v>
      </c>
    </row>
    <row r="2428" spans="1:5" x14ac:dyDescent="0.35">
      <c r="A2428" s="3">
        <f t="shared" si="187"/>
        <v>2416</v>
      </c>
      <c r="B2428" s="3">
        <f t="shared" ca="1" si="188"/>
        <v>3.2183437480550088E-2</v>
      </c>
      <c r="C2428" s="3">
        <f t="shared" ca="1" si="185"/>
        <v>22879.251127196094</v>
      </c>
      <c r="D2428" s="3">
        <f t="shared" ca="1" si="186"/>
        <v>0</v>
      </c>
      <c r="E2428" s="3">
        <f t="shared" ca="1" si="189"/>
        <v>258.6341224519785</v>
      </c>
    </row>
    <row r="2429" spans="1:5" x14ac:dyDescent="0.35">
      <c r="A2429" s="3">
        <f t="shared" si="187"/>
        <v>2417</v>
      </c>
      <c r="B2429" s="3">
        <f t="shared" ca="1" si="188"/>
        <v>-0.13330687995000359</v>
      </c>
      <c r="C2429" s="3">
        <f t="shared" ca="1" si="185"/>
        <v>22764.251882628072</v>
      </c>
      <c r="D2429" s="3">
        <f t="shared" ca="1" si="186"/>
        <v>0</v>
      </c>
      <c r="E2429" s="3">
        <f t="shared" ca="1" si="189"/>
        <v>258.6341224519785</v>
      </c>
    </row>
    <row r="2430" spans="1:5" x14ac:dyDescent="0.35">
      <c r="A2430" s="3">
        <f t="shared" si="187"/>
        <v>2418</v>
      </c>
      <c r="B2430" s="3">
        <f t="shared" ca="1" si="188"/>
        <v>1.7143466172249795</v>
      </c>
      <c r="C2430" s="3">
        <f t="shared" ca="1" si="185"/>
        <v>24081.6653427536</v>
      </c>
      <c r="D2430" s="3">
        <f t="shared" ca="1" si="186"/>
        <v>1181.6653427536003</v>
      </c>
      <c r="E2430" s="3">
        <f t="shared" ca="1" si="189"/>
        <v>-923.03122030162172</v>
      </c>
    </row>
    <row r="2431" spans="1:5" x14ac:dyDescent="0.35">
      <c r="A2431" s="3">
        <f t="shared" si="187"/>
        <v>2419</v>
      </c>
      <c r="B2431" s="3">
        <f t="shared" ca="1" si="188"/>
        <v>0.96164355736839569</v>
      </c>
      <c r="C2431" s="3">
        <f t="shared" ca="1" si="185"/>
        <v>23536.011492308135</v>
      </c>
      <c r="D2431" s="3">
        <f t="shared" ca="1" si="186"/>
        <v>636.01149230813462</v>
      </c>
      <c r="E2431" s="3">
        <f t="shared" ca="1" si="189"/>
        <v>-377.37736985615612</v>
      </c>
    </row>
    <row r="2432" spans="1:5" x14ac:dyDescent="0.35">
      <c r="A2432" s="3">
        <f t="shared" si="187"/>
        <v>2420</v>
      </c>
      <c r="B2432" s="3">
        <f t="shared" ca="1" si="188"/>
        <v>-0.86500090204214997</v>
      </c>
      <c r="C2432" s="3">
        <f t="shared" ca="1" si="185"/>
        <v>22262.685636282582</v>
      </c>
      <c r="D2432" s="3">
        <f t="shared" ca="1" si="186"/>
        <v>0</v>
      </c>
      <c r="E2432" s="3">
        <f t="shared" ca="1" si="189"/>
        <v>258.6341224519785</v>
      </c>
    </row>
    <row r="2433" spans="1:5" x14ac:dyDescent="0.35">
      <c r="A2433" s="3">
        <f t="shared" si="187"/>
        <v>2421</v>
      </c>
      <c r="B2433" s="3">
        <f t="shared" ca="1" si="188"/>
        <v>2.3687011476287982</v>
      </c>
      <c r="C2433" s="3">
        <f t="shared" ca="1" si="185"/>
        <v>24566.292458189364</v>
      </c>
      <c r="D2433" s="3">
        <f t="shared" ca="1" si="186"/>
        <v>1666.292458189364</v>
      </c>
      <c r="E2433" s="3">
        <f t="shared" ca="1" si="189"/>
        <v>-1407.6583357373854</v>
      </c>
    </row>
    <row r="2434" spans="1:5" x14ac:dyDescent="0.35">
      <c r="A2434" s="3">
        <f t="shared" si="187"/>
        <v>2422</v>
      </c>
      <c r="B2434" s="3">
        <f t="shared" ca="1" si="188"/>
        <v>1.7362921071576014</v>
      </c>
      <c r="C2434" s="3">
        <f t="shared" ca="1" si="185"/>
        <v>24097.76257660149</v>
      </c>
      <c r="D2434" s="3">
        <f t="shared" ca="1" si="186"/>
        <v>1197.7625766014899</v>
      </c>
      <c r="E2434" s="3">
        <f t="shared" ca="1" si="189"/>
        <v>-939.1284541495113</v>
      </c>
    </row>
    <row r="2435" spans="1:5" x14ac:dyDescent="0.35">
      <c r="A2435" s="3">
        <f t="shared" si="187"/>
        <v>2423</v>
      </c>
      <c r="B2435" s="3">
        <f t="shared" ca="1" si="188"/>
        <v>0.51246249122034015</v>
      </c>
      <c r="C2435" s="3">
        <f t="shared" ca="1" si="185"/>
        <v>23216.297176749082</v>
      </c>
      <c r="D2435" s="3">
        <f t="shared" ca="1" si="186"/>
        <v>316.2971767490817</v>
      </c>
      <c r="E2435" s="3">
        <f t="shared" ca="1" si="189"/>
        <v>-57.663054297103201</v>
      </c>
    </row>
    <row r="2436" spans="1:5" x14ac:dyDescent="0.35">
      <c r="A2436" s="3">
        <f t="shared" si="187"/>
        <v>2424</v>
      </c>
      <c r="B2436" s="3">
        <f t="shared" ca="1" si="188"/>
        <v>0.78594355591020615</v>
      </c>
      <c r="C2436" s="3">
        <f t="shared" ca="1" si="185"/>
        <v>23410.432273110677</v>
      </c>
      <c r="D2436" s="3">
        <f t="shared" ca="1" si="186"/>
        <v>510.43227311067676</v>
      </c>
      <c r="E2436" s="3">
        <f t="shared" ca="1" si="189"/>
        <v>-251.79815065869826</v>
      </c>
    </row>
    <row r="2437" spans="1:5" x14ac:dyDescent="0.35">
      <c r="A2437" s="3">
        <f t="shared" si="187"/>
        <v>2425</v>
      </c>
      <c r="B2437" s="3">
        <f t="shared" ca="1" si="188"/>
        <v>0.10385690656349462</v>
      </c>
      <c r="C2437" s="3">
        <f t="shared" ca="1" si="185"/>
        <v>22929.237147630927</v>
      </c>
      <c r="D2437" s="3">
        <f t="shared" ca="1" si="186"/>
        <v>29.237147630927211</v>
      </c>
      <c r="E2437" s="3">
        <f t="shared" ca="1" si="189"/>
        <v>229.39697482105129</v>
      </c>
    </row>
    <row r="2438" spans="1:5" x14ac:dyDescent="0.35">
      <c r="A2438" s="3">
        <f t="shared" si="187"/>
        <v>2426</v>
      </c>
      <c r="B2438" s="3">
        <f t="shared" ca="1" si="188"/>
        <v>0.37574671699130052</v>
      </c>
      <c r="C2438" s="3">
        <f t="shared" ca="1" si="185"/>
        <v>23119.851606937587</v>
      </c>
      <c r="D2438" s="3">
        <f t="shared" ca="1" si="186"/>
        <v>219.85160693758735</v>
      </c>
      <c r="E2438" s="3">
        <f t="shared" ca="1" si="189"/>
        <v>38.78251551439115</v>
      </c>
    </row>
    <row r="2439" spans="1:5" x14ac:dyDescent="0.35">
      <c r="A2439" s="3">
        <f t="shared" si="187"/>
        <v>2427</v>
      </c>
      <c r="B2439" s="3">
        <f t="shared" ca="1" si="188"/>
        <v>-2.2913057669098564</v>
      </c>
      <c r="C2439" s="3">
        <f t="shared" ca="1" si="185"/>
        <v>21316.518725478069</v>
      </c>
      <c r="D2439" s="3">
        <f t="shared" ca="1" si="186"/>
        <v>0</v>
      </c>
      <c r="E2439" s="3">
        <f t="shared" ca="1" si="189"/>
        <v>258.6341224519785</v>
      </c>
    </row>
    <row r="2440" spans="1:5" x14ac:dyDescent="0.35">
      <c r="A2440" s="3">
        <f t="shared" si="187"/>
        <v>2428</v>
      </c>
      <c r="B2440" s="3">
        <f t="shared" ca="1" si="188"/>
        <v>1.4233567137930319</v>
      </c>
      <c r="C2440" s="3">
        <f t="shared" ca="1" si="185"/>
        <v>23869.235172914021</v>
      </c>
      <c r="D2440" s="3">
        <f t="shared" ca="1" si="186"/>
        <v>969.23517291402095</v>
      </c>
      <c r="E2440" s="3">
        <f t="shared" ca="1" si="189"/>
        <v>-710.60105046204239</v>
      </c>
    </row>
    <row r="2441" spans="1:5" x14ac:dyDescent="0.35">
      <c r="A2441" s="3">
        <f t="shared" si="187"/>
        <v>2429</v>
      </c>
      <c r="B2441" s="3">
        <f t="shared" ca="1" si="188"/>
        <v>1.7379577169216791</v>
      </c>
      <c r="C2441" s="3">
        <f t="shared" ca="1" si="185"/>
        <v>24098.984757065424</v>
      </c>
      <c r="D2441" s="3">
        <f t="shared" ca="1" si="186"/>
        <v>1198.9847570654238</v>
      </c>
      <c r="E2441" s="3">
        <f t="shared" ca="1" si="189"/>
        <v>-940.35063461344521</v>
      </c>
    </row>
    <row r="2442" spans="1:5" x14ac:dyDescent="0.35">
      <c r="A2442" s="3">
        <f t="shared" si="187"/>
        <v>2430</v>
      </c>
      <c r="B2442" s="3">
        <f t="shared" ca="1" si="188"/>
        <v>-0.42029631759493213</v>
      </c>
      <c r="C2442" s="3">
        <f t="shared" ca="1" si="185"/>
        <v>22566.191567014328</v>
      </c>
      <c r="D2442" s="3">
        <f t="shared" ca="1" si="186"/>
        <v>0</v>
      </c>
      <c r="E2442" s="3">
        <f t="shared" ca="1" si="189"/>
        <v>258.6341224519785</v>
      </c>
    </row>
    <row r="2443" spans="1:5" x14ac:dyDescent="0.35">
      <c r="A2443" s="3">
        <f t="shared" si="187"/>
        <v>2431</v>
      </c>
      <c r="B2443" s="3">
        <f t="shared" ca="1" si="188"/>
        <v>-1.2364672155662959</v>
      </c>
      <c r="C2443" s="3">
        <f t="shared" ca="1" si="185"/>
        <v>22012.295314486568</v>
      </c>
      <c r="D2443" s="3">
        <f t="shared" ca="1" si="186"/>
        <v>0</v>
      </c>
      <c r="E2443" s="3">
        <f t="shared" ca="1" si="189"/>
        <v>258.6341224519785</v>
      </c>
    </row>
    <row r="2444" spans="1:5" x14ac:dyDescent="0.35">
      <c r="A2444" s="3">
        <f t="shared" si="187"/>
        <v>2432</v>
      </c>
      <c r="B2444" s="3">
        <f t="shared" ca="1" si="188"/>
        <v>-0.29646674778418058</v>
      </c>
      <c r="C2444" s="3">
        <f t="shared" ca="1" si="185"/>
        <v>22651.437955804933</v>
      </c>
      <c r="D2444" s="3">
        <f t="shared" ca="1" si="186"/>
        <v>0</v>
      </c>
      <c r="E2444" s="3">
        <f t="shared" ca="1" si="189"/>
        <v>258.6341224519785</v>
      </c>
    </row>
    <row r="2445" spans="1:5" x14ac:dyDescent="0.35">
      <c r="A2445" s="3">
        <f t="shared" si="187"/>
        <v>2433</v>
      </c>
      <c r="B2445" s="3">
        <f t="shared" ca="1" si="188"/>
        <v>0.42752024073735218</v>
      </c>
      <c r="C2445" s="3">
        <f t="shared" ca="1" si="185"/>
        <v>23156.327797850412</v>
      </c>
      <c r="D2445" s="3">
        <f t="shared" ca="1" si="186"/>
        <v>256.32779785041203</v>
      </c>
      <c r="E2445" s="3">
        <f t="shared" ca="1" si="189"/>
        <v>2.3063246015664731</v>
      </c>
    </row>
    <row r="2446" spans="1:5" x14ac:dyDescent="0.35">
      <c r="A2446" s="3">
        <f t="shared" si="187"/>
        <v>2434</v>
      </c>
      <c r="B2446" s="3">
        <f t="shared" ca="1" si="188"/>
        <v>-1.3396412182553361</v>
      </c>
      <c r="C2446" s="3">
        <f t="shared" ref="C2446:C2509" ca="1" si="190">B$1*EXP(B$9*B$5 + $B$10*B2446)</f>
        <v>21943.250994911756</v>
      </c>
      <c r="D2446" s="3">
        <f t="shared" ref="D2446:D2509" ca="1" si="191">MAX(C2446 - B$2, 0)</f>
        <v>0</v>
      </c>
      <c r="E2446" s="3">
        <f t="shared" ca="1" si="189"/>
        <v>258.6341224519785</v>
      </c>
    </row>
    <row r="2447" spans="1:5" x14ac:dyDescent="0.35">
      <c r="A2447" s="3">
        <f t="shared" ref="A2447:A2510" si="192">A2446+1</f>
        <v>2435</v>
      </c>
      <c r="B2447" s="3">
        <f t="shared" ref="B2447:B2510" ca="1" si="193">_xlfn.NORM.S.INV(RAND())</f>
        <v>0.3081646757348161</v>
      </c>
      <c r="C2447" s="3">
        <f t="shared" ca="1" si="190"/>
        <v>23072.324221784103</v>
      </c>
      <c r="D2447" s="3">
        <f t="shared" ca="1" si="191"/>
        <v>172.32422178410343</v>
      </c>
      <c r="E2447" s="3">
        <f t="shared" ref="E2447:E2510" ca="1" si="194">$D$5014-D2447</f>
        <v>86.30990066787507</v>
      </c>
    </row>
    <row r="2448" spans="1:5" x14ac:dyDescent="0.35">
      <c r="A2448" s="3">
        <f t="shared" si="192"/>
        <v>2436</v>
      </c>
      <c r="B2448" s="3">
        <f t="shared" ca="1" si="193"/>
        <v>2.9869608829451773</v>
      </c>
      <c r="C2448" s="3">
        <f t="shared" ca="1" si="190"/>
        <v>25033.144468859326</v>
      </c>
      <c r="D2448" s="3">
        <f t="shared" ca="1" si="191"/>
        <v>2133.1444688593256</v>
      </c>
      <c r="E2448" s="3">
        <f t="shared" ca="1" si="194"/>
        <v>-1874.510346407347</v>
      </c>
    </row>
    <row r="2449" spans="1:5" x14ac:dyDescent="0.35">
      <c r="A2449" s="3">
        <f t="shared" si="192"/>
        <v>2437</v>
      </c>
      <c r="B2449" s="3">
        <f t="shared" ca="1" si="193"/>
        <v>0.50904200893904872</v>
      </c>
      <c r="C2449" s="3">
        <f t="shared" ca="1" si="190"/>
        <v>23213.879311860142</v>
      </c>
      <c r="D2449" s="3">
        <f t="shared" ca="1" si="191"/>
        <v>313.87931186014248</v>
      </c>
      <c r="E2449" s="3">
        <f t="shared" ca="1" si="194"/>
        <v>-55.245189408163981</v>
      </c>
    </row>
    <row r="2450" spans="1:5" x14ac:dyDescent="0.35">
      <c r="A2450" s="3">
        <f t="shared" si="192"/>
        <v>2438</v>
      </c>
      <c r="B2450" s="3">
        <f t="shared" ca="1" si="193"/>
        <v>-0.88215044332922943</v>
      </c>
      <c r="C2450" s="3">
        <f t="shared" ca="1" si="190"/>
        <v>22251.063364677706</v>
      </c>
      <c r="D2450" s="3">
        <f t="shared" ca="1" si="191"/>
        <v>0</v>
      </c>
      <c r="E2450" s="3">
        <f t="shared" ca="1" si="194"/>
        <v>258.6341224519785</v>
      </c>
    </row>
    <row r="2451" spans="1:5" x14ac:dyDescent="0.35">
      <c r="A2451" s="3">
        <f t="shared" si="192"/>
        <v>2439</v>
      </c>
      <c r="B2451" s="3">
        <f t="shared" ca="1" si="193"/>
        <v>0.47328343649388882</v>
      </c>
      <c r="C2451" s="3">
        <f t="shared" ca="1" si="190"/>
        <v>23188.617422539664</v>
      </c>
      <c r="D2451" s="3">
        <f t="shared" ca="1" si="191"/>
        <v>288.6174225396644</v>
      </c>
      <c r="E2451" s="3">
        <f t="shared" ca="1" si="194"/>
        <v>-29.983300087685905</v>
      </c>
    </row>
    <row r="2452" spans="1:5" x14ac:dyDescent="0.35">
      <c r="A2452" s="3">
        <f t="shared" si="192"/>
        <v>2440</v>
      </c>
      <c r="B2452" s="3">
        <f t="shared" ca="1" si="193"/>
        <v>-0.76621902597827207</v>
      </c>
      <c r="C2452" s="3">
        <f t="shared" ca="1" si="190"/>
        <v>22329.74855829477</v>
      </c>
      <c r="D2452" s="3">
        <f t="shared" ca="1" si="191"/>
        <v>0</v>
      </c>
      <c r="E2452" s="3">
        <f t="shared" ca="1" si="194"/>
        <v>258.6341224519785</v>
      </c>
    </row>
    <row r="2453" spans="1:5" x14ac:dyDescent="0.35">
      <c r="A2453" s="3">
        <f t="shared" si="192"/>
        <v>2441</v>
      </c>
      <c r="B2453" s="3">
        <f t="shared" ca="1" si="193"/>
        <v>-0.51574303813116362</v>
      </c>
      <c r="C2453" s="3">
        <f t="shared" ca="1" si="190"/>
        <v>22500.703421541151</v>
      </c>
      <c r="D2453" s="3">
        <f t="shared" ca="1" si="191"/>
        <v>0</v>
      </c>
      <c r="E2453" s="3">
        <f t="shared" ca="1" si="194"/>
        <v>258.6341224519785</v>
      </c>
    </row>
    <row r="2454" spans="1:5" x14ac:dyDescent="0.35">
      <c r="A2454" s="3">
        <f t="shared" si="192"/>
        <v>2442</v>
      </c>
      <c r="B2454" s="3">
        <f t="shared" ca="1" si="193"/>
        <v>-1.0313121416369053</v>
      </c>
      <c r="C2454" s="3">
        <f t="shared" ca="1" si="190"/>
        <v>22150.231787400025</v>
      </c>
      <c r="D2454" s="3">
        <f t="shared" ca="1" si="191"/>
        <v>0</v>
      </c>
      <c r="E2454" s="3">
        <f t="shared" ca="1" si="194"/>
        <v>258.6341224519785</v>
      </c>
    </row>
    <row r="2455" spans="1:5" x14ac:dyDescent="0.35">
      <c r="A2455" s="3">
        <f t="shared" si="192"/>
        <v>2443</v>
      </c>
      <c r="B2455" s="3">
        <f t="shared" ca="1" si="193"/>
        <v>-1.1100099754140014</v>
      </c>
      <c r="C2455" s="3">
        <f t="shared" ca="1" si="190"/>
        <v>22097.21722786859</v>
      </c>
      <c r="D2455" s="3">
        <f t="shared" ca="1" si="191"/>
        <v>0</v>
      </c>
      <c r="E2455" s="3">
        <f t="shared" ca="1" si="194"/>
        <v>258.6341224519785</v>
      </c>
    </row>
    <row r="2456" spans="1:5" x14ac:dyDescent="0.35">
      <c r="A2456" s="3">
        <f t="shared" si="192"/>
        <v>2444</v>
      </c>
      <c r="B2456" s="3">
        <f t="shared" ca="1" si="193"/>
        <v>0.45883842383728984</v>
      </c>
      <c r="C2456" s="3">
        <f t="shared" ca="1" si="190"/>
        <v>23178.420441275524</v>
      </c>
      <c r="D2456" s="3">
        <f t="shared" ca="1" si="191"/>
        <v>278.42044127552435</v>
      </c>
      <c r="E2456" s="3">
        <f t="shared" ca="1" si="194"/>
        <v>-19.786318823545855</v>
      </c>
    </row>
    <row r="2457" spans="1:5" x14ac:dyDescent="0.35">
      <c r="A2457" s="3">
        <f t="shared" si="192"/>
        <v>2445</v>
      </c>
      <c r="B2457" s="3">
        <f t="shared" ca="1" si="193"/>
        <v>-0.47190957448805348</v>
      </c>
      <c r="C2457" s="3">
        <f t="shared" ca="1" si="190"/>
        <v>22530.754916811122</v>
      </c>
      <c r="D2457" s="3">
        <f t="shared" ca="1" si="191"/>
        <v>0</v>
      </c>
      <c r="E2457" s="3">
        <f t="shared" ca="1" si="194"/>
        <v>258.6341224519785</v>
      </c>
    </row>
    <row r="2458" spans="1:5" x14ac:dyDescent="0.35">
      <c r="A2458" s="3">
        <f t="shared" si="192"/>
        <v>2446</v>
      </c>
      <c r="B2458" s="3">
        <f t="shared" ca="1" si="193"/>
        <v>-1.0473866684677586</v>
      </c>
      <c r="C2458" s="3">
        <f t="shared" ca="1" si="190"/>
        <v>22139.392904136581</v>
      </c>
      <c r="D2458" s="3">
        <f t="shared" ca="1" si="191"/>
        <v>0</v>
      </c>
      <c r="E2458" s="3">
        <f t="shared" ca="1" si="194"/>
        <v>258.6341224519785</v>
      </c>
    </row>
    <row r="2459" spans="1:5" x14ac:dyDescent="0.35">
      <c r="A2459" s="3">
        <f t="shared" si="192"/>
        <v>2447</v>
      </c>
      <c r="B2459" s="3">
        <f t="shared" ca="1" si="193"/>
        <v>-0.15758281608922389</v>
      </c>
      <c r="C2459" s="3">
        <f t="shared" ca="1" si="190"/>
        <v>22747.431215638771</v>
      </c>
      <c r="D2459" s="3">
        <f t="shared" ca="1" si="191"/>
        <v>0</v>
      </c>
      <c r="E2459" s="3">
        <f t="shared" ca="1" si="194"/>
        <v>258.6341224519785</v>
      </c>
    </row>
    <row r="2460" spans="1:5" x14ac:dyDescent="0.35">
      <c r="A2460" s="3">
        <f t="shared" si="192"/>
        <v>2448</v>
      </c>
      <c r="B2460" s="3">
        <f t="shared" ca="1" si="193"/>
        <v>-1.422030254560569</v>
      </c>
      <c r="C2460" s="3">
        <f t="shared" ca="1" si="190"/>
        <v>21888.271581519839</v>
      </c>
      <c r="D2460" s="3">
        <f t="shared" ca="1" si="191"/>
        <v>0</v>
      </c>
      <c r="E2460" s="3">
        <f t="shared" ca="1" si="194"/>
        <v>258.6341224519785</v>
      </c>
    </row>
    <row r="2461" spans="1:5" x14ac:dyDescent="0.35">
      <c r="A2461" s="3">
        <f t="shared" si="192"/>
        <v>2449</v>
      </c>
      <c r="B2461" s="3">
        <f t="shared" ca="1" si="193"/>
        <v>0.46246256371088112</v>
      </c>
      <c r="C2461" s="3">
        <f t="shared" ca="1" si="190"/>
        <v>23180.978362086695</v>
      </c>
      <c r="D2461" s="3">
        <f t="shared" ca="1" si="191"/>
        <v>280.97836208669469</v>
      </c>
      <c r="E2461" s="3">
        <f t="shared" ca="1" si="194"/>
        <v>-22.344239634716189</v>
      </c>
    </row>
    <row r="2462" spans="1:5" x14ac:dyDescent="0.35">
      <c r="A2462" s="3">
        <f t="shared" si="192"/>
        <v>2450</v>
      </c>
      <c r="B2462" s="3">
        <f t="shared" ca="1" si="193"/>
        <v>-1.7552678925199721</v>
      </c>
      <c r="C2462" s="3">
        <f t="shared" ca="1" si="190"/>
        <v>21667.299005610654</v>
      </c>
      <c r="D2462" s="3">
        <f t="shared" ca="1" si="191"/>
        <v>0</v>
      </c>
      <c r="E2462" s="3">
        <f t="shared" ca="1" si="194"/>
        <v>258.6341224519785</v>
      </c>
    </row>
    <row r="2463" spans="1:5" x14ac:dyDescent="0.35">
      <c r="A2463" s="3">
        <f t="shared" si="192"/>
        <v>2451</v>
      </c>
      <c r="B2463" s="3">
        <f t="shared" ca="1" si="193"/>
        <v>-0.12106438874804491</v>
      </c>
      <c r="C2463" s="3">
        <f t="shared" ca="1" si="190"/>
        <v>22772.739357025559</v>
      </c>
      <c r="D2463" s="3">
        <f t="shared" ca="1" si="191"/>
        <v>0</v>
      </c>
      <c r="E2463" s="3">
        <f t="shared" ca="1" si="194"/>
        <v>258.6341224519785</v>
      </c>
    </row>
    <row r="2464" spans="1:5" x14ac:dyDescent="0.35">
      <c r="A2464" s="3">
        <f t="shared" si="192"/>
        <v>2452</v>
      </c>
      <c r="B2464" s="3">
        <f t="shared" ca="1" si="193"/>
        <v>2.123559913182258</v>
      </c>
      <c r="C2464" s="3">
        <f t="shared" ca="1" si="190"/>
        <v>24383.604264539459</v>
      </c>
      <c r="D2464" s="3">
        <f t="shared" ca="1" si="191"/>
        <v>1483.6042645394591</v>
      </c>
      <c r="E2464" s="3">
        <f t="shared" ca="1" si="194"/>
        <v>-1224.9701420874806</v>
      </c>
    </row>
    <row r="2465" spans="1:5" x14ac:dyDescent="0.35">
      <c r="A2465" s="3">
        <f t="shared" si="192"/>
        <v>2453</v>
      </c>
      <c r="B2465" s="3">
        <f t="shared" ca="1" si="193"/>
        <v>-0.27176440796163182</v>
      </c>
      <c r="C2465" s="3">
        <f t="shared" ca="1" si="190"/>
        <v>22668.48195694881</v>
      </c>
      <c r="D2465" s="3">
        <f t="shared" ca="1" si="191"/>
        <v>0</v>
      </c>
      <c r="E2465" s="3">
        <f t="shared" ca="1" si="194"/>
        <v>258.6341224519785</v>
      </c>
    </row>
    <row r="2466" spans="1:5" x14ac:dyDescent="0.35">
      <c r="A2466" s="3">
        <f t="shared" si="192"/>
        <v>2454</v>
      </c>
      <c r="B2466" s="3">
        <f t="shared" ca="1" si="193"/>
        <v>-0.59446656416272603</v>
      </c>
      <c r="C2466" s="3">
        <f t="shared" ca="1" si="190"/>
        <v>22446.832479824283</v>
      </c>
      <c r="D2466" s="3">
        <f t="shared" ca="1" si="191"/>
        <v>0</v>
      </c>
      <c r="E2466" s="3">
        <f t="shared" ca="1" si="194"/>
        <v>258.6341224519785</v>
      </c>
    </row>
    <row r="2467" spans="1:5" x14ac:dyDescent="0.35">
      <c r="A2467" s="3">
        <f t="shared" si="192"/>
        <v>2455</v>
      </c>
      <c r="B2467" s="3">
        <f t="shared" ca="1" si="193"/>
        <v>0.10780513560506974</v>
      </c>
      <c r="C2467" s="3">
        <f t="shared" ca="1" si="190"/>
        <v>22931.993865971552</v>
      </c>
      <c r="D2467" s="3">
        <f t="shared" ca="1" si="191"/>
        <v>31.993865971551713</v>
      </c>
      <c r="E2467" s="3">
        <f t="shared" ca="1" si="194"/>
        <v>226.64025648042679</v>
      </c>
    </row>
    <row r="2468" spans="1:5" x14ac:dyDescent="0.35">
      <c r="A2468" s="3">
        <f t="shared" si="192"/>
        <v>2456</v>
      </c>
      <c r="B2468" s="3">
        <f t="shared" ca="1" si="193"/>
        <v>-0.57722335356474264</v>
      </c>
      <c r="C2468" s="3">
        <f t="shared" ca="1" si="190"/>
        <v>22458.621061562364</v>
      </c>
      <c r="D2468" s="3">
        <f t="shared" ca="1" si="191"/>
        <v>0</v>
      </c>
      <c r="E2468" s="3">
        <f t="shared" ca="1" si="194"/>
        <v>258.6341224519785</v>
      </c>
    </row>
    <row r="2469" spans="1:5" x14ac:dyDescent="0.35">
      <c r="A2469" s="3">
        <f t="shared" si="192"/>
        <v>2457</v>
      </c>
      <c r="B2469" s="3">
        <f t="shared" ca="1" si="193"/>
        <v>0.82016724071593872</v>
      </c>
      <c r="C2469" s="3">
        <f t="shared" ca="1" si="190"/>
        <v>23434.84053475958</v>
      </c>
      <c r="D2469" s="3">
        <f t="shared" ca="1" si="191"/>
        <v>534.8405347595799</v>
      </c>
      <c r="E2469" s="3">
        <f t="shared" ca="1" si="194"/>
        <v>-276.2064123076014</v>
      </c>
    </row>
    <row r="2470" spans="1:5" x14ac:dyDescent="0.35">
      <c r="A2470" s="3">
        <f t="shared" si="192"/>
        <v>2458</v>
      </c>
      <c r="B2470" s="3">
        <f t="shared" ca="1" si="193"/>
        <v>-0.64539864719243856</v>
      </c>
      <c r="C2470" s="3">
        <f t="shared" ca="1" si="190"/>
        <v>22412.048110554821</v>
      </c>
      <c r="D2470" s="3">
        <f t="shared" ca="1" si="191"/>
        <v>0</v>
      </c>
      <c r="E2470" s="3">
        <f t="shared" ca="1" si="194"/>
        <v>258.6341224519785</v>
      </c>
    </row>
    <row r="2471" spans="1:5" x14ac:dyDescent="0.35">
      <c r="A2471" s="3">
        <f t="shared" si="192"/>
        <v>2459</v>
      </c>
      <c r="B2471" s="3">
        <f t="shared" ca="1" si="193"/>
        <v>-0.18291102227514394</v>
      </c>
      <c r="C2471" s="3">
        <f t="shared" ca="1" si="190"/>
        <v>22729.894684896997</v>
      </c>
      <c r="D2471" s="3">
        <f t="shared" ca="1" si="191"/>
        <v>0</v>
      </c>
      <c r="E2471" s="3">
        <f t="shared" ca="1" si="194"/>
        <v>258.6341224519785</v>
      </c>
    </row>
    <row r="2472" spans="1:5" x14ac:dyDescent="0.35">
      <c r="A2472" s="3">
        <f t="shared" si="192"/>
        <v>2460</v>
      </c>
      <c r="B2472" s="3">
        <f t="shared" ca="1" si="193"/>
        <v>-0.3166829033019587</v>
      </c>
      <c r="C2472" s="3">
        <f t="shared" ca="1" si="190"/>
        <v>22637.498846263763</v>
      </c>
      <c r="D2472" s="3">
        <f t="shared" ca="1" si="191"/>
        <v>0</v>
      </c>
      <c r="E2472" s="3">
        <f t="shared" ca="1" si="194"/>
        <v>258.6341224519785</v>
      </c>
    </row>
    <row r="2473" spans="1:5" x14ac:dyDescent="0.35">
      <c r="A2473" s="3">
        <f t="shared" si="192"/>
        <v>2461</v>
      </c>
      <c r="B2473" s="3">
        <f t="shared" ca="1" si="193"/>
        <v>0.60126736325822716</v>
      </c>
      <c r="C2473" s="3">
        <f t="shared" ca="1" si="190"/>
        <v>23279.159640289923</v>
      </c>
      <c r="D2473" s="3">
        <f t="shared" ca="1" si="191"/>
        <v>379.15964028992312</v>
      </c>
      <c r="E2473" s="3">
        <f t="shared" ca="1" si="194"/>
        <v>-120.52551783794462</v>
      </c>
    </row>
    <row r="2474" spans="1:5" x14ac:dyDescent="0.35">
      <c r="A2474" s="3">
        <f t="shared" si="192"/>
        <v>2462</v>
      </c>
      <c r="B2474" s="3">
        <f t="shared" ca="1" si="193"/>
        <v>-0.50020329900272686</v>
      </c>
      <c r="C2474" s="3">
        <f t="shared" ca="1" si="190"/>
        <v>22511.352619891375</v>
      </c>
      <c r="D2474" s="3">
        <f t="shared" ca="1" si="191"/>
        <v>0</v>
      </c>
      <c r="E2474" s="3">
        <f t="shared" ca="1" si="194"/>
        <v>258.6341224519785</v>
      </c>
    </row>
    <row r="2475" spans="1:5" x14ac:dyDescent="0.35">
      <c r="A2475" s="3">
        <f t="shared" si="192"/>
        <v>2463</v>
      </c>
      <c r="B2475" s="3">
        <f t="shared" ca="1" si="193"/>
        <v>-0.4358185180064193</v>
      </c>
      <c r="C2475" s="3">
        <f t="shared" ca="1" si="190"/>
        <v>22555.528472111866</v>
      </c>
      <c r="D2475" s="3">
        <f t="shared" ca="1" si="191"/>
        <v>0</v>
      </c>
      <c r="E2475" s="3">
        <f t="shared" ca="1" si="194"/>
        <v>258.6341224519785</v>
      </c>
    </row>
    <row r="2476" spans="1:5" x14ac:dyDescent="0.35">
      <c r="A2476" s="3">
        <f t="shared" si="192"/>
        <v>2464</v>
      </c>
      <c r="B2476" s="3">
        <f t="shared" ca="1" si="193"/>
        <v>-0.49531560295249655</v>
      </c>
      <c r="C2476" s="3">
        <f t="shared" ca="1" si="190"/>
        <v>22514.703141663067</v>
      </c>
      <c r="D2476" s="3">
        <f t="shared" ca="1" si="191"/>
        <v>0</v>
      </c>
      <c r="E2476" s="3">
        <f t="shared" ca="1" si="194"/>
        <v>258.6341224519785</v>
      </c>
    </row>
    <row r="2477" spans="1:5" x14ac:dyDescent="0.35">
      <c r="A2477" s="3">
        <f t="shared" si="192"/>
        <v>2465</v>
      </c>
      <c r="B2477" s="3">
        <f t="shared" ca="1" si="193"/>
        <v>0.3010547862207239</v>
      </c>
      <c r="C2477" s="3">
        <f t="shared" ca="1" si="190"/>
        <v>23067.329842347059</v>
      </c>
      <c r="D2477" s="3">
        <f t="shared" ca="1" si="191"/>
        <v>167.32984234705873</v>
      </c>
      <c r="E2477" s="3">
        <f t="shared" ca="1" si="194"/>
        <v>91.304280104919769</v>
      </c>
    </row>
    <row r="2478" spans="1:5" x14ac:dyDescent="0.35">
      <c r="A2478" s="3">
        <f t="shared" si="192"/>
        <v>2466</v>
      </c>
      <c r="B2478" s="3">
        <f t="shared" ca="1" si="193"/>
        <v>-1.7980725913638829</v>
      </c>
      <c r="C2478" s="3">
        <f t="shared" ca="1" si="190"/>
        <v>21639.077019326676</v>
      </c>
      <c r="D2478" s="3">
        <f t="shared" ca="1" si="191"/>
        <v>0</v>
      </c>
      <c r="E2478" s="3">
        <f t="shared" ca="1" si="194"/>
        <v>258.6341224519785</v>
      </c>
    </row>
    <row r="2479" spans="1:5" x14ac:dyDescent="0.35">
      <c r="A2479" s="3">
        <f t="shared" si="192"/>
        <v>2467</v>
      </c>
      <c r="B2479" s="3">
        <f t="shared" ca="1" si="193"/>
        <v>0.72550345894861101</v>
      </c>
      <c r="C2479" s="3">
        <f t="shared" ca="1" si="190"/>
        <v>23367.388595909018</v>
      </c>
      <c r="D2479" s="3">
        <f t="shared" ca="1" si="191"/>
        <v>467.38859590901848</v>
      </c>
      <c r="E2479" s="3">
        <f t="shared" ca="1" si="194"/>
        <v>-208.75447345703998</v>
      </c>
    </row>
    <row r="2480" spans="1:5" x14ac:dyDescent="0.35">
      <c r="A2480" s="3">
        <f t="shared" si="192"/>
        <v>2468</v>
      </c>
      <c r="B2480" s="3">
        <f t="shared" ca="1" si="193"/>
        <v>1.3131057908766997</v>
      </c>
      <c r="C2480" s="3">
        <f t="shared" ca="1" si="190"/>
        <v>23789.239533499309</v>
      </c>
      <c r="D2480" s="3">
        <f t="shared" ca="1" si="191"/>
        <v>889.23953349930889</v>
      </c>
      <c r="E2480" s="3">
        <f t="shared" ca="1" si="194"/>
        <v>-630.60541104733034</v>
      </c>
    </row>
    <row r="2481" spans="1:5" x14ac:dyDescent="0.35">
      <c r="A2481" s="3">
        <f t="shared" si="192"/>
        <v>2469</v>
      </c>
      <c r="B2481" s="3">
        <f t="shared" ca="1" si="193"/>
        <v>1.6163063773573163</v>
      </c>
      <c r="C2481" s="3">
        <f t="shared" ca="1" si="190"/>
        <v>24009.883078619245</v>
      </c>
      <c r="D2481" s="3">
        <f t="shared" ca="1" si="191"/>
        <v>1109.8830786192448</v>
      </c>
      <c r="E2481" s="3">
        <f t="shared" ca="1" si="194"/>
        <v>-851.24895616726621</v>
      </c>
    </row>
    <row r="2482" spans="1:5" x14ac:dyDescent="0.35">
      <c r="A2482" s="3">
        <f t="shared" si="192"/>
        <v>2470</v>
      </c>
      <c r="B2482" s="3">
        <f t="shared" ca="1" si="193"/>
        <v>0.12252764762155198</v>
      </c>
      <c r="C2482" s="3">
        <f t="shared" ca="1" si="190"/>
        <v>22942.276288061847</v>
      </c>
      <c r="D2482" s="3">
        <f t="shared" ca="1" si="191"/>
        <v>42.276288061846572</v>
      </c>
      <c r="E2482" s="3">
        <f t="shared" ca="1" si="194"/>
        <v>216.35783439013193</v>
      </c>
    </row>
    <row r="2483" spans="1:5" x14ac:dyDescent="0.35">
      <c r="A2483" s="3">
        <f t="shared" si="192"/>
        <v>2471</v>
      </c>
      <c r="B2483" s="3">
        <f t="shared" ca="1" si="193"/>
        <v>1.5262940231908464</v>
      </c>
      <c r="C2483" s="3">
        <f t="shared" ca="1" si="190"/>
        <v>23944.16702267342</v>
      </c>
      <c r="D2483" s="3">
        <f t="shared" ca="1" si="191"/>
        <v>1044.1670226734204</v>
      </c>
      <c r="E2483" s="3">
        <f t="shared" ca="1" si="194"/>
        <v>-785.53290022144188</v>
      </c>
    </row>
    <row r="2484" spans="1:5" x14ac:dyDescent="0.35">
      <c r="A2484" s="3">
        <f t="shared" si="192"/>
        <v>2472</v>
      </c>
      <c r="B2484" s="3">
        <f t="shared" ca="1" si="193"/>
        <v>-1.0010734941456731</v>
      </c>
      <c r="C2484" s="3">
        <f t="shared" ca="1" si="190"/>
        <v>22170.635769504817</v>
      </c>
      <c r="D2484" s="3">
        <f t="shared" ca="1" si="191"/>
        <v>0</v>
      </c>
      <c r="E2484" s="3">
        <f t="shared" ca="1" si="194"/>
        <v>258.6341224519785</v>
      </c>
    </row>
    <row r="2485" spans="1:5" x14ac:dyDescent="0.35">
      <c r="A2485" s="3">
        <f t="shared" si="192"/>
        <v>2473</v>
      </c>
      <c r="B2485" s="3">
        <f t="shared" ca="1" si="193"/>
        <v>2.8026342735200438E-2</v>
      </c>
      <c r="C2485" s="3">
        <f t="shared" ca="1" si="190"/>
        <v>22876.355260362114</v>
      </c>
      <c r="D2485" s="3">
        <f t="shared" ca="1" si="191"/>
        <v>0</v>
      </c>
      <c r="E2485" s="3">
        <f t="shared" ca="1" si="194"/>
        <v>258.6341224519785</v>
      </c>
    </row>
    <row r="2486" spans="1:5" x14ac:dyDescent="0.35">
      <c r="A2486" s="3">
        <f t="shared" si="192"/>
        <v>2474</v>
      </c>
      <c r="B2486" s="3">
        <f t="shared" ca="1" si="193"/>
        <v>1.2984734216192604</v>
      </c>
      <c r="C2486" s="3">
        <f t="shared" ca="1" si="190"/>
        <v>23778.642780484886</v>
      </c>
      <c r="D2486" s="3">
        <f t="shared" ca="1" si="191"/>
        <v>878.64278048488632</v>
      </c>
      <c r="E2486" s="3">
        <f t="shared" ca="1" si="194"/>
        <v>-620.00865803290776</v>
      </c>
    </row>
    <row r="2487" spans="1:5" x14ac:dyDescent="0.35">
      <c r="A2487" s="3">
        <f t="shared" si="192"/>
        <v>2475</v>
      </c>
      <c r="B2487" s="3">
        <f t="shared" ca="1" si="193"/>
        <v>0.45425133125682093</v>
      </c>
      <c r="C2487" s="3">
        <f t="shared" ca="1" si="190"/>
        <v>23175.18327238657</v>
      </c>
      <c r="D2487" s="3">
        <f t="shared" ca="1" si="191"/>
        <v>275.18327238657002</v>
      </c>
      <c r="E2487" s="3">
        <f t="shared" ca="1" si="194"/>
        <v>-16.549149934591526</v>
      </c>
    </row>
    <row r="2488" spans="1:5" x14ac:dyDescent="0.35">
      <c r="A2488" s="3">
        <f t="shared" si="192"/>
        <v>2476</v>
      </c>
      <c r="B2488" s="3">
        <f t="shared" ca="1" si="193"/>
        <v>-0.24487875847874799</v>
      </c>
      <c r="C2488" s="3">
        <f t="shared" ca="1" si="190"/>
        <v>22687.046962929857</v>
      </c>
      <c r="D2488" s="3">
        <f t="shared" ca="1" si="191"/>
        <v>0</v>
      </c>
      <c r="E2488" s="3">
        <f t="shared" ca="1" si="194"/>
        <v>258.6341224519785</v>
      </c>
    </row>
    <row r="2489" spans="1:5" x14ac:dyDescent="0.35">
      <c r="A2489" s="3">
        <f t="shared" si="192"/>
        <v>2477</v>
      </c>
      <c r="B2489" s="3">
        <f t="shared" ca="1" si="193"/>
        <v>-0.93806624177953069</v>
      </c>
      <c r="C2489" s="3">
        <f t="shared" ca="1" si="190"/>
        <v>22213.211263939305</v>
      </c>
      <c r="D2489" s="3">
        <f t="shared" ca="1" si="191"/>
        <v>0</v>
      </c>
      <c r="E2489" s="3">
        <f t="shared" ca="1" si="194"/>
        <v>258.6341224519785</v>
      </c>
    </row>
    <row r="2490" spans="1:5" x14ac:dyDescent="0.35">
      <c r="A2490" s="3">
        <f t="shared" si="192"/>
        <v>2478</v>
      </c>
      <c r="B2490" s="3">
        <f t="shared" ca="1" si="193"/>
        <v>0.87654533900952669</v>
      </c>
      <c r="C2490" s="3">
        <f t="shared" ca="1" si="190"/>
        <v>23475.104782731796</v>
      </c>
      <c r="D2490" s="3">
        <f t="shared" ca="1" si="191"/>
        <v>575.10478273179615</v>
      </c>
      <c r="E2490" s="3">
        <f t="shared" ca="1" si="194"/>
        <v>-316.47066027981765</v>
      </c>
    </row>
    <row r="2491" spans="1:5" x14ac:dyDescent="0.35">
      <c r="A2491" s="3">
        <f t="shared" si="192"/>
        <v>2479</v>
      </c>
      <c r="B2491" s="3">
        <f t="shared" ca="1" si="193"/>
        <v>0.77211541274411621</v>
      </c>
      <c r="C2491" s="3">
        <f t="shared" ca="1" si="190"/>
        <v>23400.577282431248</v>
      </c>
      <c r="D2491" s="3">
        <f t="shared" ca="1" si="191"/>
        <v>500.57728243124802</v>
      </c>
      <c r="E2491" s="3">
        <f t="shared" ca="1" si="194"/>
        <v>-241.94315997926952</v>
      </c>
    </row>
    <row r="2492" spans="1:5" x14ac:dyDescent="0.35">
      <c r="A2492" s="3">
        <f t="shared" si="192"/>
        <v>2480</v>
      </c>
      <c r="B2492" s="3">
        <f t="shared" ca="1" si="193"/>
        <v>-0.59900395436779008</v>
      </c>
      <c r="C2492" s="3">
        <f t="shared" ca="1" si="190"/>
        <v>22443.7314528836</v>
      </c>
      <c r="D2492" s="3">
        <f t="shared" ca="1" si="191"/>
        <v>0</v>
      </c>
      <c r="E2492" s="3">
        <f t="shared" ca="1" si="194"/>
        <v>258.6341224519785</v>
      </c>
    </row>
    <row r="2493" spans="1:5" x14ac:dyDescent="0.35">
      <c r="A2493" s="3">
        <f t="shared" si="192"/>
        <v>2481</v>
      </c>
      <c r="B2493" s="3">
        <f t="shared" ca="1" si="193"/>
        <v>0.63232834031623308</v>
      </c>
      <c r="C2493" s="3">
        <f t="shared" ca="1" si="190"/>
        <v>23301.186984887678</v>
      </c>
      <c r="D2493" s="3">
        <f t="shared" ca="1" si="191"/>
        <v>401.18698488767768</v>
      </c>
      <c r="E2493" s="3">
        <f t="shared" ca="1" si="194"/>
        <v>-142.55286243569918</v>
      </c>
    </row>
    <row r="2494" spans="1:5" x14ac:dyDescent="0.35">
      <c r="A2494" s="3">
        <f t="shared" si="192"/>
        <v>2482</v>
      </c>
      <c r="B2494" s="3">
        <f t="shared" ca="1" si="193"/>
        <v>0.57869034767233773</v>
      </c>
      <c r="C2494" s="3">
        <f t="shared" ca="1" si="190"/>
        <v>23263.161890229814</v>
      </c>
      <c r="D2494" s="3">
        <f t="shared" ca="1" si="191"/>
        <v>363.16189022981416</v>
      </c>
      <c r="E2494" s="3">
        <f t="shared" ca="1" si="194"/>
        <v>-104.52776777783566</v>
      </c>
    </row>
    <row r="2495" spans="1:5" x14ac:dyDescent="0.35">
      <c r="A2495" s="3">
        <f t="shared" si="192"/>
        <v>2483</v>
      </c>
      <c r="B2495" s="3">
        <f t="shared" ca="1" si="193"/>
        <v>-0.73836738375613209</v>
      </c>
      <c r="C2495" s="3">
        <f t="shared" ca="1" si="190"/>
        <v>22348.693494707677</v>
      </c>
      <c r="D2495" s="3">
        <f t="shared" ca="1" si="191"/>
        <v>0</v>
      </c>
      <c r="E2495" s="3">
        <f t="shared" ca="1" si="194"/>
        <v>258.6341224519785</v>
      </c>
    </row>
    <row r="2496" spans="1:5" x14ac:dyDescent="0.35">
      <c r="A2496" s="3">
        <f t="shared" si="192"/>
        <v>2484</v>
      </c>
      <c r="B2496" s="3">
        <f t="shared" ca="1" si="193"/>
        <v>-0.11153378430853279</v>
      </c>
      <c r="C2496" s="3">
        <f t="shared" ca="1" si="190"/>
        <v>22779.348925144688</v>
      </c>
      <c r="D2496" s="3">
        <f t="shared" ca="1" si="191"/>
        <v>0</v>
      </c>
      <c r="E2496" s="3">
        <f t="shared" ca="1" si="194"/>
        <v>258.6341224519785</v>
      </c>
    </row>
    <row r="2497" spans="1:5" x14ac:dyDescent="0.35">
      <c r="A2497" s="3">
        <f t="shared" si="192"/>
        <v>2485</v>
      </c>
      <c r="B2497" s="3">
        <f t="shared" ca="1" si="193"/>
        <v>1.6407213487047256</v>
      </c>
      <c r="C2497" s="3">
        <f t="shared" ca="1" si="190"/>
        <v>24027.73899113934</v>
      </c>
      <c r="D2497" s="3">
        <f t="shared" ca="1" si="191"/>
        <v>1127.7389911393402</v>
      </c>
      <c r="E2497" s="3">
        <f t="shared" ca="1" si="194"/>
        <v>-869.10486868736166</v>
      </c>
    </row>
    <row r="2498" spans="1:5" x14ac:dyDescent="0.35">
      <c r="A2498" s="3">
        <f t="shared" si="192"/>
        <v>2486</v>
      </c>
      <c r="B2498" s="3">
        <f t="shared" ca="1" si="193"/>
        <v>-0.50201550678668294</v>
      </c>
      <c r="C2498" s="3">
        <f t="shared" ca="1" si="190"/>
        <v>22510.11047589279</v>
      </c>
      <c r="D2498" s="3">
        <f t="shared" ca="1" si="191"/>
        <v>0</v>
      </c>
      <c r="E2498" s="3">
        <f t="shared" ca="1" si="194"/>
        <v>258.6341224519785</v>
      </c>
    </row>
    <row r="2499" spans="1:5" x14ac:dyDescent="0.35">
      <c r="A2499" s="3">
        <f t="shared" si="192"/>
        <v>2487</v>
      </c>
      <c r="B2499" s="3">
        <f t="shared" ca="1" si="193"/>
        <v>0.71318101320425831</v>
      </c>
      <c r="C2499" s="3">
        <f t="shared" ca="1" si="190"/>
        <v>23358.622626151067</v>
      </c>
      <c r="D2499" s="3">
        <f t="shared" ca="1" si="191"/>
        <v>458.62262615106738</v>
      </c>
      <c r="E2499" s="3">
        <f t="shared" ca="1" si="194"/>
        <v>-199.98850369908888</v>
      </c>
    </row>
    <row r="2500" spans="1:5" x14ac:dyDescent="0.35">
      <c r="A2500" s="3">
        <f t="shared" si="192"/>
        <v>2488</v>
      </c>
      <c r="B2500" s="3">
        <f t="shared" ca="1" si="193"/>
        <v>0.78844301840318487</v>
      </c>
      <c r="C2500" s="3">
        <f t="shared" ca="1" si="190"/>
        <v>23412.214023772183</v>
      </c>
      <c r="D2500" s="3">
        <f t="shared" ca="1" si="191"/>
        <v>512.21402377218328</v>
      </c>
      <c r="E2500" s="3">
        <f t="shared" ca="1" si="194"/>
        <v>-253.57990132020478</v>
      </c>
    </row>
    <row r="2501" spans="1:5" x14ac:dyDescent="0.35">
      <c r="A2501" s="3">
        <f t="shared" si="192"/>
        <v>2489</v>
      </c>
      <c r="B2501" s="3">
        <f t="shared" ca="1" si="193"/>
        <v>-0.198548382615926</v>
      </c>
      <c r="C2501" s="3">
        <f t="shared" ca="1" si="190"/>
        <v>22719.074571219171</v>
      </c>
      <c r="D2501" s="3">
        <f t="shared" ca="1" si="191"/>
        <v>0</v>
      </c>
      <c r="E2501" s="3">
        <f t="shared" ca="1" si="194"/>
        <v>258.6341224519785</v>
      </c>
    </row>
    <row r="2502" spans="1:5" x14ac:dyDescent="0.35">
      <c r="A2502" s="3">
        <f t="shared" si="192"/>
        <v>2490</v>
      </c>
      <c r="B2502" s="3">
        <f t="shared" ca="1" si="193"/>
        <v>-0.73371123888962886</v>
      </c>
      <c r="C2502" s="3">
        <f t="shared" ca="1" si="190"/>
        <v>22351.862213905799</v>
      </c>
      <c r="D2502" s="3">
        <f t="shared" ca="1" si="191"/>
        <v>0</v>
      </c>
      <c r="E2502" s="3">
        <f t="shared" ca="1" si="194"/>
        <v>258.6341224519785</v>
      </c>
    </row>
    <row r="2503" spans="1:5" x14ac:dyDescent="0.35">
      <c r="A2503" s="3">
        <f t="shared" si="192"/>
        <v>2491</v>
      </c>
      <c r="B2503" s="3">
        <f t="shared" ca="1" si="193"/>
        <v>-0.83935116034060153</v>
      </c>
      <c r="C2503" s="3">
        <f t="shared" ca="1" si="190"/>
        <v>22280.07983793438</v>
      </c>
      <c r="D2503" s="3">
        <f t="shared" ca="1" si="191"/>
        <v>0</v>
      </c>
      <c r="E2503" s="3">
        <f t="shared" ca="1" si="194"/>
        <v>258.6341224519785</v>
      </c>
    </row>
    <row r="2504" spans="1:5" x14ac:dyDescent="0.35">
      <c r="A2504" s="3">
        <f t="shared" si="192"/>
        <v>2492</v>
      </c>
      <c r="B2504" s="3">
        <f t="shared" ca="1" si="193"/>
        <v>-0.36414985385394705</v>
      </c>
      <c r="C2504" s="3">
        <f t="shared" ca="1" si="190"/>
        <v>22604.803924105032</v>
      </c>
      <c r="D2504" s="3">
        <f t="shared" ca="1" si="191"/>
        <v>0</v>
      </c>
      <c r="E2504" s="3">
        <f t="shared" ca="1" si="194"/>
        <v>258.6341224519785</v>
      </c>
    </row>
    <row r="2505" spans="1:5" x14ac:dyDescent="0.35">
      <c r="A2505" s="3">
        <f t="shared" si="192"/>
        <v>2493</v>
      </c>
      <c r="B2505" s="3">
        <f t="shared" ca="1" si="193"/>
        <v>-1.928394653182719E-2</v>
      </c>
      <c r="C2505" s="3">
        <f t="shared" ca="1" si="190"/>
        <v>22843.424329591613</v>
      </c>
      <c r="D2505" s="3">
        <f t="shared" ca="1" si="191"/>
        <v>0</v>
      </c>
      <c r="E2505" s="3">
        <f t="shared" ca="1" si="194"/>
        <v>258.6341224519785</v>
      </c>
    </row>
    <row r="2506" spans="1:5" x14ac:dyDescent="0.35">
      <c r="A2506" s="3">
        <f t="shared" si="192"/>
        <v>2494</v>
      </c>
      <c r="B2506" s="3">
        <f t="shared" ca="1" si="193"/>
        <v>0.36356682041243243</v>
      </c>
      <c r="C2506" s="3">
        <f t="shared" ca="1" si="190"/>
        <v>23111.278811556665</v>
      </c>
      <c r="D2506" s="3">
        <f t="shared" ca="1" si="191"/>
        <v>211.27881155666546</v>
      </c>
      <c r="E2506" s="3">
        <f t="shared" ca="1" si="194"/>
        <v>47.355310895313039</v>
      </c>
    </row>
    <row r="2507" spans="1:5" x14ac:dyDescent="0.35">
      <c r="A2507" s="3">
        <f t="shared" si="192"/>
        <v>2495</v>
      </c>
      <c r="B2507" s="3">
        <f t="shared" ca="1" si="193"/>
        <v>0.15642848992698627</v>
      </c>
      <c r="C2507" s="3">
        <f t="shared" ca="1" si="190"/>
        <v>22965.970676787987</v>
      </c>
      <c r="D2507" s="3">
        <f t="shared" ca="1" si="191"/>
        <v>65.970676787987031</v>
      </c>
      <c r="E2507" s="3">
        <f t="shared" ca="1" si="194"/>
        <v>192.66344566399147</v>
      </c>
    </row>
    <row r="2508" spans="1:5" x14ac:dyDescent="0.35">
      <c r="A2508" s="3">
        <f t="shared" si="192"/>
        <v>2496</v>
      </c>
      <c r="B2508" s="3">
        <f t="shared" ca="1" si="193"/>
        <v>0.58366709385820148</v>
      </c>
      <c r="C2508" s="3">
        <f t="shared" ca="1" si="190"/>
        <v>23266.687396462719</v>
      </c>
      <c r="D2508" s="3">
        <f t="shared" ca="1" si="191"/>
        <v>366.68739646271933</v>
      </c>
      <c r="E2508" s="3">
        <f t="shared" ca="1" si="194"/>
        <v>-108.05327401074084</v>
      </c>
    </row>
    <row r="2509" spans="1:5" x14ac:dyDescent="0.35">
      <c r="A2509" s="3">
        <f t="shared" si="192"/>
        <v>2497</v>
      </c>
      <c r="B2509" s="3">
        <f t="shared" ca="1" si="193"/>
        <v>-0.12137852545868756</v>
      </c>
      <c r="C2509" s="3">
        <f t="shared" ca="1" si="190"/>
        <v>22772.521532771461</v>
      </c>
      <c r="D2509" s="3">
        <f t="shared" ca="1" si="191"/>
        <v>0</v>
      </c>
      <c r="E2509" s="3">
        <f t="shared" ca="1" si="194"/>
        <v>258.6341224519785</v>
      </c>
    </row>
    <row r="2510" spans="1:5" x14ac:dyDescent="0.35">
      <c r="A2510" s="3">
        <f t="shared" si="192"/>
        <v>2498</v>
      </c>
      <c r="B2510" s="3">
        <f t="shared" ca="1" si="193"/>
        <v>-0.46571280815336463</v>
      </c>
      <c r="C2510" s="3">
        <f t="shared" ref="C2510:C2573" ca="1" si="195">B$1*EXP(B$9*B$5 + $B$10*B2510)</f>
        <v>22535.006553853516</v>
      </c>
      <c r="D2510" s="3">
        <f t="shared" ref="D2510:D2573" ca="1" si="196">MAX(C2510 - B$2, 0)</f>
        <v>0</v>
      </c>
      <c r="E2510" s="3">
        <f t="shared" ca="1" si="194"/>
        <v>258.6341224519785</v>
      </c>
    </row>
    <row r="2511" spans="1:5" x14ac:dyDescent="0.35">
      <c r="A2511" s="3">
        <f t="shared" ref="A2511:A2574" si="197">A2510+1</f>
        <v>2499</v>
      </c>
      <c r="B2511" s="3">
        <f t="shared" ref="B2511:B2574" ca="1" si="198">_xlfn.NORM.S.INV(RAND())</f>
        <v>-1.2300262010975029</v>
      </c>
      <c r="C2511" s="3">
        <f t="shared" ca="1" si="195"/>
        <v>22016.612856167154</v>
      </c>
      <c r="D2511" s="3">
        <f t="shared" ca="1" si="196"/>
        <v>0</v>
      </c>
      <c r="E2511" s="3">
        <f t="shared" ref="E2511:E2574" ca="1" si="199">$D$5014-D2511</f>
        <v>258.6341224519785</v>
      </c>
    </row>
    <row r="2512" spans="1:5" x14ac:dyDescent="0.35">
      <c r="A2512" s="3">
        <f t="shared" si="197"/>
        <v>2500</v>
      </c>
      <c r="B2512" s="3">
        <f t="shared" ca="1" si="198"/>
        <v>-0.30269349717207128</v>
      </c>
      <c r="C2512" s="3">
        <f t="shared" ca="1" si="195"/>
        <v>22647.143675998297</v>
      </c>
      <c r="D2512" s="3">
        <f t="shared" ca="1" si="196"/>
        <v>0</v>
      </c>
      <c r="E2512" s="3">
        <f t="shared" ca="1" si="199"/>
        <v>258.6341224519785</v>
      </c>
    </row>
    <row r="2513" spans="1:5" x14ac:dyDescent="0.35">
      <c r="A2513" s="3">
        <f t="shared" si="197"/>
        <v>2501</v>
      </c>
      <c r="B2513" s="3">
        <f t="shared" ca="1" si="198"/>
        <v>-1.4247478641297218</v>
      </c>
      <c r="C2513" s="3">
        <f t="shared" ca="1" si="195"/>
        <v>21886.460429483926</v>
      </c>
      <c r="D2513" s="3">
        <f t="shared" ca="1" si="196"/>
        <v>0</v>
      </c>
      <c r="E2513" s="3">
        <f t="shared" ca="1" si="199"/>
        <v>258.6341224519785</v>
      </c>
    </row>
    <row r="2514" spans="1:5" x14ac:dyDescent="0.35">
      <c r="A2514" s="3">
        <f t="shared" si="197"/>
        <v>2502</v>
      </c>
      <c r="B2514" s="3">
        <f t="shared" ca="1" si="198"/>
        <v>0.53149487656532779</v>
      </c>
      <c r="C2514" s="3">
        <f t="shared" ca="1" si="195"/>
        <v>23229.755357866463</v>
      </c>
      <c r="D2514" s="3">
        <f t="shared" ca="1" si="196"/>
        <v>329.75535786646287</v>
      </c>
      <c r="E2514" s="3">
        <f t="shared" ca="1" si="199"/>
        <v>-71.121235414484374</v>
      </c>
    </row>
    <row r="2515" spans="1:5" x14ac:dyDescent="0.35">
      <c r="A2515" s="3">
        <f t="shared" si="197"/>
        <v>2503</v>
      </c>
      <c r="B2515" s="3">
        <f t="shared" ca="1" si="198"/>
        <v>-0.11573714596453381</v>
      </c>
      <c r="C2515" s="3">
        <f t="shared" ca="1" si="195"/>
        <v>22776.433615977079</v>
      </c>
      <c r="D2515" s="3">
        <f t="shared" ca="1" si="196"/>
        <v>0</v>
      </c>
      <c r="E2515" s="3">
        <f t="shared" ca="1" si="199"/>
        <v>258.6341224519785</v>
      </c>
    </row>
    <row r="2516" spans="1:5" x14ac:dyDescent="0.35">
      <c r="A2516" s="3">
        <f t="shared" si="197"/>
        <v>2504</v>
      </c>
      <c r="B2516" s="3">
        <f t="shared" ca="1" si="198"/>
        <v>-1.71101653881005</v>
      </c>
      <c r="C2516" s="3">
        <f t="shared" ca="1" si="195"/>
        <v>21696.513495171472</v>
      </c>
      <c r="D2516" s="3">
        <f t="shared" ca="1" si="196"/>
        <v>0</v>
      </c>
      <c r="E2516" s="3">
        <f t="shared" ca="1" si="199"/>
        <v>258.6341224519785</v>
      </c>
    </row>
    <row r="2517" spans="1:5" x14ac:dyDescent="0.35">
      <c r="A2517" s="3">
        <f t="shared" si="197"/>
        <v>2505</v>
      </c>
      <c r="B2517" s="3">
        <f t="shared" ca="1" si="198"/>
        <v>0.97114235528216331</v>
      </c>
      <c r="C2517" s="3">
        <f t="shared" ca="1" si="195"/>
        <v>23542.819792051199</v>
      </c>
      <c r="D2517" s="3">
        <f t="shared" ca="1" si="196"/>
        <v>642.81979205119933</v>
      </c>
      <c r="E2517" s="3">
        <f t="shared" ca="1" si="199"/>
        <v>-384.18566959922083</v>
      </c>
    </row>
    <row r="2518" spans="1:5" x14ac:dyDescent="0.35">
      <c r="A2518" s="3">
        <f t="shared" si="197"/>
        <v>2506</v>
      </c>
      <c r="B2518" s="3">
        <f t="shared" ca="1" si="198"/>
        <v>0.75343401648926134</v>
      </c>
      <c r="C2518" s="3">
        <f t="shared" ca="1" si="195"/>
        <v>23387.270080881615</v>
      </c>
      <c r="D2518" s="3">
        <f t="shared" ca="1" si="196"/>
        <v>487.27008088161529</v>
      </c>
      <c r="E2518" s="3">
        <f t="shared" ca="1" si="199"/>
        <v>-228.63595842963679</v>
      </c>
    </row>
    <row r="2519" spans="1:5" x14ac:dyDescent="0.35">
      <c r="A2519" s="3">
        <f t="shared" si="197"/>
        <v>2507</v>
      </c>
      <c r="B2519" s="3">
        <f t="shared" ca="1" si="198"/>
        <v>-0.83347892981905625</v>
      </c>
      <c r="C2519" s="3">
        <f t="shared" ca="1" si="195"/>
        <v>22284.063963444456</v>
      </c>
      <c r="D2519" s="3">
        <f t="shared" ca="1" si="196"/>
        <v>0</v>
      </c>
      <c r="E2519" s="3">
        <f t="shared" ca="1" si="199"/>
        <v>258.6341224519785</v>
      </c>
    </row>
    <row r="2520" spans="1:5" x14ac:dyDescent="0.35">
      <c r="A2520" s="3">
        <f t="shared" si="197"/>
        <v>2508</v>
      </c>
      <c r="B2520" s="3">
        <f t="shared" ca="1" si="198"/>
        <v>1.5912547442463048</v>
      </c>
      <c r="C2520" s="3">
        <f t="shared" ca="1" si="195"/>
        <v>23991.575335765363</v>
      </c>
      <c r="D2520" s="3">
        <f t="shared" ca="1" si="196"/>
        <v>1091.575335765363</v>
      </c>
      <c r="E2520" s="3">
        <f t="shared" ca="1" si="199"/>
        <v>-832.94121331338442</v>
      </c>
    </row>
    <row r="2521" spans="1:5" x14ac:dyDescent="0.35">
      <c r="A2521" s="3">
        <f t="shared" si="197"/>
        <v>2509</v>
      </c>
      <c r="B2521" s="3">
        <f t="shared" ca="1" si="198"/>
        <v>-0.49748095345929771</v>
      </c>
      <c r="C2521" s="3">
        <f t="shared" ca="1" si="195"/>
        <v>22513.218729653996</v>
      </c>
      <c r="D2521" s="3">
        <f t="shared" ca="1" si="196"/>
        <v>0</v>
      </c>
      <c r="E2521" s="3">
        <f t="shared" ca="1" si="199"/>
        <v>258.6341224519785</v>
      </c>
    </row>
    <row r="2522" spans="1:5" x14ac:dyDescent="0.35">
      <c r="A2522" s="3">
        <f t="shared" si="197"/>
        <v>2510</v>
      </c>
      <c r="B2522" s="3">
        <f t="shared" ca="1" si="198"/>
        <v>0.83253932097916772</v>
      </c>
      <c r="C2522" s="3">
        <f t="shared" ca="1" si="195"/>
        <v>23443.6705384003</v>
      </c>
      <c r="D2522" s="3">
        <f t="shared" ca="1" si="196"/>
        <v>543.67053840029985</v>
      </c>
      <c r="E2522" s="3">
        <f t="shared" ca="1" si="199"/>
        <v>-285.03641594832135</v>
      </c>
    </row>
    <row r="2523" spans="1:5" x14ac:dyDescent="0.35">
      <c r="A2523" s="3">
        <f t="shared" si="197"/>
        <v>2511</v>
      </c>
      <c r="B2523" s="3">
        <f t="shared" ca="1" si="198"/>
        <v>0.52814478945513199</v>
      </c>
      <c r="C2523" s="3">
        <f t="shared" ca="1" si="195"/>
        <v>23227.385878502198</v>
      </c>
      <c r="D2523" s="3">
        <f t="shared" ca="1" si="196"/>
        <v>327.38587850219847</v>
      </c>
      <c r="E2523" s="3">
        <f t="shared" ca="1" si="199"/>
        <v>-68.751756050219967</v>
      </c>
    </row>
    <row r="2524" spans="1:5" x14ac:dyDescent="0.35">
      <c r="A2524" s="3">
        <f t="shared" si="197"/>
        <v>2512</v>
      </c>
      <c r="B2524" s="3">
        <f t="shared" ca="1" si="198"/>
        <v>-1.7114115181574399</v>
      </c>
      <c r="C2524" s="3">
        <f t="shared" ca="1" si="195"/>
        <v>21696.252557926699</v>
      </c>
      <c r="D2524" s="3">
        <f t="shared" ca="1" si="196"/>
        <v>0</v>
      </c>
      <c r="E2524" s="3">
        <f t="shared" ca="1" si="199"/>
        <v>258.6341224519785</v>
      </c>
    </row>
    <row r="2525" spans="1:5" x14ac:dyDescent="0.35">
      <c r="A2525" s="3">
        <f t="shared" si="197"/>
        <v>2513</v>
      </c>
      <c r="B2525" s="3">
        <f t="shared" ca="1" si="198"/>
        <v>0.58586657888540161</v>
      </c>
      <c r="C2525" s="3">
        <f t="shared" ca="1" si="195"/>
        <v>23268.245672717534</v>
      </c>
      <c r="D2525" s="3">
        <f t="shared" ca="1" si="196"/>
        <v>368.24567271753403</v>
      </c>
      <c r="E2525" s="3">
        <f t="shared" ca="1" si="199"/>
        <v>-109.61155026555554</v>
      </c>
    </row>
    <row r="2526" spans="1:5" x14ac:dyDescent="0.35">
      <c r="A2526" s="3">
        <f t="shared" si="197"/>
        <v>2514</v>
      </c>
      <c r="B2526" s="3">
        <f t="shared" ca="1" si="198"/>
        <v>-0.848832428041423</v>
      </c>
      <c r="C2526" s="3">
        <f t="shared" ca="1" si="195"/>
        <v>22273.648596571507</v>
      </c>
      <c r="D2526" s="3">
        <f t="shared" ca="1" si="196"/>
        <v>0</v>
      </c>
      <c r="E2526" s="3">
        <f t="shared" ca="1" si="199"/>
        <v>258.6341224519785</v>
      </c>
    </row>
    <row r="2527" spans="1:5" x14ac:dyDescent="0.35">
      <c r="A2527" s="3">
        <f t="shared" si="197"/>
        <v>2515</v>
      </c>
      <c r="B2527" s="3">
        <f t="shared" ca="1" si="198"/>
        <v>-0.98933087861133562</v>
      </c>
      <c r="C2527" s="3">
        <f t="shared" ca="1" si="195"/>
        <v>22178.564341570524</v>
      </c>
      <c r="D2527" s="3">
        <f t="shared" ca="1" si="196"/>
        <v>0</v>
      </c>
      <c r="E2527" s="3">
        <f t="shared" ca="1" si="199"/>
        <v>258.6341224519785</v>
      </c>
    </row>
    <row r="2528" spans="1:5" x14ac:dyDescent="0.35">
      <c r="A2528" s="3">
        <f t="shared" si="197"/>
        <v>2516</v>
      </c>
      <c r="B2528" s="3">
        <f t="shared" ca="1" si="198"/>
        <v>-0.17055782266757599</v>
      </c>
      <c r="C2528" s="3">
        <f t="shared" ca="1" si="195"/>
        <v>22738.445999979966</v>
      </c>
      <c r="D2528" s="3">
        <f t="shared" ca="1" si="196"/>
        <v>0</v>
      </c>
      <c r="E2528" s="3">
        <f t="shared" ca="1" si="199"/>
        <v>258.6341224519785</v>
      </c>
    </row>
    <row r="2529" spans="1:5" x14ac:dyDescent="0.35">
      <c r="A2529" s="3">
        <f t="shared" si="197"/>
        <v>2517</v>
      </c>
      <c r="B2529" s="3">
        <f t="shared" ca="1" si="198"/>
        <v>-0.64355857228410018</v>
      </c>
      <c r="C2529" s="3">
        <f t="shared" ca="1" si="195"/>
        <v>22413.303861636799</v>
      </c>
      <c r="D2529" s="3">
        <f t="shared" ca="1" si="196"/>
        <v>0</v>
      </c>
      <c r="E2529" s="3">
        <f t="shared" ca="1" si="199"/>
        <v>258.6341224519785</v>
      </c>
    </row>
    <row r="2530" spans="1:5" x14ac:dyDescent="0.35">
      <c r="A2530" s="3">
        <f t="shared" si="197"/>
        <v>2518</v>
      </c>
      <c r="B2530" s="3">
        <f t="shared" ca="1" si="198"/>
        <v>-8.1911303827923429E-2</v>
      </c>
      <c r="C2530" s="3">
        <f t="shared" ca="1" si="195"/>
        <v>22799.904657335115</v>
      </c>
      <c r="D2530" s="3">
        <f t="shared" ca="1" si="196"/>
        <v>0</v>
      </c>
      <c r="E2530" s="3">
        <f t="shared" ca="1" si="199"/>
        <v>258.6341224519785</v>
      </c>
    </row>
    <row r="2531" spans="1:5" x14ac:dyDescent="0.35">
      <c r="A2531" s="3">
        <f t="shared" si="197"/>
        <v>2519</v>
      </c>
      <c r="B2531" s="3">
        <f t="shared" ca="1" si="198"/>
        <v>-0.74413515453004608</v>
      </c>
      <c r="C2531" s="3">
        <f t="shared" ca="1" si="195"/>
        <v>22344.768886199308</v>
      </c>
      <c r="D2531" s="3">
        <f t="shared" ca="1" si="196"/>
        <v>0</v>
      </c>
      <c r="E2531" s="3">
        <f t="shared" ca="1" si="199"/>
        <v>258.6341224519785</v>
      </c>
    </row>
    <row r="2532" spans="1:5" x14ac:dyDescent="0.35">
      <c r="A2532" s="3">
        <f t="shared" si="197"/>
        <v>2520</v>
      </c>
      <c r="B2532" s="3">
        <f t="shared" ca="1" si="198"/>
        <v>2.344769334770521E-2</v>
      </c>
      <c r="C2532" s="3">
        <f t="shared" ca="1" si="195"/>
        <v>22873.16615922327</v>
      </c>
      <c r="D2532" s="3">
        <f t="shared" ca="1" si="196"/>
        <v>0</v>
      </c>
      <c r="E2532" s="3">
        <f t="shared" ca="1" si="199"/>
        <v>258.6341224519785</v>
      </c>
    </row>
    <row r="2533" spans="1:5" x14ac:dyDescent="0.35">
      <c r="A2533" s="3">
        <f t="shared" si="197"/>
        <v>2521</v>
      </c>
      <c r="B2533" s="3">
        <f t="shared" ca="1" si="198"/>
        <v>0.80915588343401013</v>
      </c>
      <c r="C2533" s="3">
        <f t="shared" ca="1" si="195"/>
        <v>23426.984481884836</v>
      </c>
      <c r="D2533" s="3">
        <f t="shared" ca="1" si="196"/>
        <v>526.98448188483599</v>
      </c>
      <c r="E2533" s="3">
        <f t="shared" ca="1" si="199"/>
        <v>-268.35035943285749</v>
      </c>
    </row>
    <row r="2534" spans="1:5" x14ac:dyDescent="0.35">
      <c r="A2534" s="3">
        <f t="shared" si="197"/>
        <v>2522</v>
      </c>
      <c r="B2534" s="3">
        <f t="shared" ca="1" si="198"/>
        <v>0.12318427267681202</v>
      </c>
      <c r="C2534" s="3">
        <f t="shared" ca="1" si="195"/>
        <v>22942.734992183738</v>
      </c>
      <c r="D2534" s="3">
        <f t="shared" ca="1" si="196"/>
        <v>42.734992183737631</v>
      </c>
      <c r="E2534" s="3">
        <f t="shared" ca="1" si="199"/>
        <v>215.89913026824087</v>
      </c>
    </row>
    <row r="2535" spans="1:5" x14ac:dyDescent="0.35">
      <c r="A2535" s="3">
        <f t="shared" si="197"/>
        <v>2523</v>
      </c>
      <c r="B2535" s="3">
        <f t="shared" ca="1" si="198"/>
        <v>-0.71617213739995922</v>
      </c>
      <c r="C2535" s="3">
        <f t="shared" ca="1" si="195"/>
        <v>22363.802407560008</v>
      </c>
      <c r="D2535" s="3">
        <f t="shared" ca="1" si="196"/>
        <v>0</v>
      </c>
      <c r="E2535" s="3">
        <f t="shared" ca="1" si="199"/>
        <v>258.6341224519785</v>
      </c>
    </row>
    <row r="2536" spans="1:5" x14ac:dyDescent="0.35">
      <c r="A2536" s="3">
        <f t="shared" si="197"/>
        <v>2524</v>
      </c>
      <c r="B2536" s="3">
        <f t="shared" ca="1" si="198"/>
        <v>0.80451366301675908</v>
      </c>
      <c r="C2536" s="3">
        <f t="shared" ca="1" si="195"/>
        <v>23423.673278946982</v>
      </c>
      <c r="D2536" s="3">
        <f t="shared" ca="1" si="196"/>
        <v>523.67327894698246</v>
      </c>
      <c r="E2536" s="3">
        <f t="shared" ca="1" si="199"/>
        <v>-265.03915649500397</v>
      </c>
    </row>
    <row r="2537" spans="1:5" x14ac:dyDescent="0.35">
      <c r="A2537" s="3">
        <f t="shared" si="197"/>
        <v>2525</v>
      </c>
      <c r="B2537" s="3">
        <f t="shared" ca="1" si="198"/>
        <v>-0.78116968612628279</v>
      </c>
      <c r="C2537" s="3">
        <f t="shared" ca="1" si="195"/>
        <v>22319.585610415033</v>
      </c>
      <c r="D2537" s="3">
        <f t="shared" ca="1" si="196"/>
        <v>0</v>
      </c>
      <c r="E2537" s="3">
        <f t="shared" ca="1" si="199"/>
        <v>258.6341224519785</v>
      </c>
    </row>
    <row r="2538" spans="1:5" x14ac:dyDescent="0.35">
      <c r="A2538" s="3">
        <f t="shared" si="197"/>
        <v>2526</v>
      </c>
      <c r="B2538" s="3">
        <f t="shared" ca="1" si="198"/>
        <v>-0.46895590852949326</v>
      </c>
      <c r="C2538" s="3">
        <f t="shared" ca="1" si="195"/>
        <v>22532.781343963488</v>
      </c>
      <c r="D2538" s="3">
        <f t="shared" ca="1" si="196"/>
        <v>0</v>
      </c>
      <c r="E2538" s="3">
        <f t="shared" ca="1" si="199"/>
        <v>258.6341224519785</v>
      </c>
    </row>
    <row r="2539" spans="1:5" x14ac:dyDescent="0.35">
      <c r="A2539" s="3">
        <f t="shared" si="197"/>
        <v>2527</v>
      </c>
      <c r="B2539" s="3">
        <f t="shared" ca="1" si="198"/>
        <v>-0.41273938347871564</v>
      </c>
      <c r="C2539" s="3">
        <f t="shared" ca="1" si="195"/>
        <v>22571.384685345976</v>
      </c>
      <c r="D2539" s="3">
        <f t="shared" ca="1" si="196"/>
        <v>0</v>
      </c>
      <c r="E2539" s="3">
        <f t="shared" ca="1" si="199"/>
        <v>258.6341224519785</v>
      </c>
    </row>
    <row r="2540" spans="1:5" x14ac:dyDescent="0.35">
      <c r="A2540" s="3">
        <f t="shared" si="197"/>
        <v>2528</v>
      </c>
      <c r="B2540" s="3">
        <f t="shared" ca="1" si="198"/>
        <v>-0.27333580215894382</v>
      </c>
      <c r="C2540" s="3">
        <f t="shared" ca="1" si="195"/>
        <v>22667.397352109037</v>
      </c>
      <c r="D2540" s="3">
        <f t="shared" ca="1" si="196"/>
        <v>0</v>
      </c>
      <c r="E2540" s="3">
        <f t="shared" ca="1" si="199"/>
        <v>258.6341224519785</v>
      </c>
    </row>
    <row r="2541" spans="1:5" x14ac:dyDescent="0.35">
      <c r="A2541" s="3">
        <f t="shared" si="197"/>
        <v>2529</v>
      </c>
      <c r="B2541" s="3">
        <f t="shared" ca="1" si="198"/>
        <v>0.49078695930347765</v>
      </c>
      <c r="C2541" s="3">
        <f t="shared" ca="1" si="195"/>
        <v>23200.979469891674</v>
      </c>
      <c r="D2541" s="3">
        <f t="shared" ca="1" si="196"/>
        <v>300.97946989167394</v>
      </c>
      <c r="E2541" s="3">
        <f t="shared" ca="1" si="199"/>
        <v>-42.345347439695445</v>
      </c>
    </row>
    <row r="2542" spans="1:5" x14ac:dyDescent="0.35">
      <c r="A2542" s="3">
        <f t="shared" si="197"/>
        <v>2530</v>
      </c>
      <c r="B2542" s="3">
        <f t="shared" ca="1" si="198"/>
        <v>0.33855522257711212</v>
      </c>
      <c r="C2542" s="3">
        <f t="shared" ca="1" si="195"/>
        <v>23093.684414260773</v>
      </c>
      <c r="D2542" s="3">
        <f t="shared" ca="1" si="196"/>
        <v>193.68441426077334</v>
      </c>
      <c r="E2542" s="3">
        <f t="shared" ca="1" si="199"/>
        <v>64.949708191205161</v>
      </c>
    </row>
    <row r="2543" spans="1:5" x14ac:dyDescent="0.35">
      <c r="A2543" s="3">
        <f t="shared" si="197"/>
        <v>2531</v>
      </c>
      <c r="B2543" s="3">
        <f t="shared" ca="1" si="198"/>
        <v>0.672342929718028</v>
      </c>
      <c r="C2543" s="3">
        <f t="shared" ca="1" si="195"/>
        <v>23329.594637979928</v>
      </c>
      <c r="D2543" s="3">
        <f t="shared" ca="1" si="196"/>
        <v>429.59463797992794</v>
      </c>
      <c r="E2543" s="3">
        <f t="shared" ca="1" si="199"/>
        <v>-170.96051552794944</v>
      </c>
    </row>
    <row r="2544" spans="1:5" x14ac:dyDescent="0.35">
      <c r="A2544" s="3">
        <f t="shared" si="197"/>
        <v>2532</v>
      </c>
      <c r="B2544" s="3">
        <f t="shared" ca="1" si="198"/>
        <v>0.33950708662063728</v>
      </c>
      <c r="C2544" s="3">
        <f t="shared" ca="1" si="195"/>
        <v>23094.353757355446</v>
      </c>
      <c r="D2544" s="3">
        <f t="shared" ca="1" si="196"/>
        <v>194.35375735544585</v>
      </c>
      <c r="E2544" s="3">
        <f t="shared" ca="1" si="199"/>
        <v>64.280365096532648</v>
      </c>
    </row>
    <row r="2545" spans="1:5" x14ac:dyDescent="0.35">
      <c r="A2545" s="3">
        <f t="shared" si="197"/>
        <v>2533</v>
      </c>
      <c r="B2545" s="3">
        <f t="shared" ca="1" si="198"/>
        <v>-1.0363153199032622</v>
      </c>
      <c r="C2545" s="3">
        <f t="shared" ca="1" si="195"/>
        <v>22146.857628605689</v>
      </c>
      <c r="D2545" s="3">
        <f t="shared" ca="1" si="196"/>
        <v>0</v>
      </c>
      <c r="E2545" s="3">
        <f t="shared" ca="1" si="199"/>
        <v>258.6341224519785</v>
      </c>
    </row>
    <row r="2546" spans="1:5" x14ac:dyDescent="0.35">
      <c r="A2546" s="3">
        <f t="shared" si="197"/>
        <v>2534</v>
      </c>
      <c r="B2546" s="3">
        <f t="shared" ca="1" si="198"/>
        <v>-1.8122444964590423</v>
      </c>
      <c r="C2546" s="3">
        <f t="shared" ca="1" si="195"/>
        <v>21629.741303730509</v>
      </c>
      <c r="D2546" s="3">
        <f t="shared" ca="1" si="196"/>
        <v>0</v>
      </c>
      <c r="E2546" s="3">
        <f t="shared" ca="1" si="199"/>
        <v>258.6341224519785</v>
      </c>
    </row>
    <row r="2547" spans="1:5" x14ac:dyDescent="0.35">
      <c r="A2547" s="3">
        <f t="shared" si="197"/>
        <v>2535</v>
      </c>
      <c r="B2547" s="3">
        <f t="shared" ca="1" si="198"/>
        <v>0.23581182805150677</v>
      </c>
      <c r="C2547" s="3">
        <f t="shared" ca="1" si="195"/>
        <v>23021.550030425718</v>
      </c>
      <c r="D2547" s="3">
        <f t="shared" ca="1" si="196"/>
        <v>121.55003042571843</v>
      </c>
      <c r="E2547" s="3">
        <f t="shared" ca="1" si="199"/>
        <v>137.08409202626007</v>
      </c>
    </row>
    <row r="2548" spans="1:5" x14ac:dyDescent="0.35">
      <c r="A2548" s="3">
        <f t="shared" si="197"/>
        <v>2536</v>
      </c>
      <c r="B2548" s="3">
        <f t="shared" ca="1" si="198"/>
        <v>-5.0624089060074172E-2</v>
      </c>
      <c r="C2548" s="3">
        <f t="shared" ca="1" si="195"/>
        <v>22821.635730048114</v>
      </c>
      <c r="D2548" s="3">
        <f t="shared" ca="1" si="196"/>
        <v>0</v>
      </c>
      <c r="E2548" s="3">
        <f t="shared" ca="1" si="199"/>
        <v>258.6341224519785</v>
      </c>
    </row>
    <row r="2549" spans="1:5" x14ac:dyDescent="0.35">
      <c r="A2549" s="3">
        <f t="shared" si="197"/>
        <v>2537</v>
      </c>
      <c r="B2549" s="3">
        <f t="shared" ca="1" si="198"/>
        <v>-8.4514859342671833E-2</v>
      </c>
      <c r="C2549" s="3">
        <f t="shared" ca="1" si="195"/>
        <v>22798.097245989597</v>
      </c>
      <c r="D2549" s="3">
        <f t="shared" ca="1" si="196"/>
        <v>0</v>
      </c>
      <c r="E2549" s="3">
        <f t="shared" ca="1" si="199"/>
        <v>258.6341224519785</v>
      </c>
    </row>
    <row r="2550" spans="1:5" x14ac:dyDescent="0.35">
      <c r="A2550" s="3">
        <f t="shared" si="197"/>
        <v>2538</v>
      </c>
      <c r="B2550" s="3">
        <f t="shared" ca="1" si="198"/>
        <v>-8.6894796728725923E-2</v>
      </c>
      <c r="C2550" s="3">
        <f t="shared" ca="1" si="195"/>
        <v>22796.445197681751</v>
      </c>
      <c r="D2550" s="3">
        <f t="shared" ca="1" si="196"/>
        <v>0</v>
      </c>
      <c r="E2550" s="3">
        <f t="shared" ca="1" si="199"/>
        <v>258.6341224519785</v>
      </c>
    </row>
    <row r="2551" spans="1:5" x14ac:dyDescent="0.35">
      <c r="A2551" s="3">
        <f t="shared" si="197"/>
        <v>2539</v>
      </c>
      <c r="B2551" s="3">
        <f t="shared" ca="1" si="198"/>
        <v>-0.23257356017658229</v>
      </c>
      <c r="C2551" s="3">
        <f t="shared" ca="1" si="195"/>
        <v>22695.548986328689</v>
      </c>
      <c r="D2551" s="3">
        <f t="shared" ca="1" si="196"/>
        <v>0</v>
      </c>
      <c r="E2551" s="3">
        <f t="shared" ca="1" si="199"/>
        <v>258.6341224519785</v>
      </c>
    </row>
    <row r="2552" spans="1:5" x14ac:dyDescent="0.35">
      <c r="A2552" s="3">
        <f t="shared" si="197"/>
        <v>2540</v>
      </c>
      <c r="B2552" s="3">
        <f t="shared" ca="1" si="198"/>
        <v>0.44205633214183004</v>
      </c>
      <c r="C2552" s="3">
        <f t="shared" ca="1" si="195"/>
        <v>23166.579306782118</v>
      </c>
      <c r="D2552" s="3">
        <f t="shared" ca="1" si="196"/>
        <v>266.57930678211778</v>
      </c>
      <c r="E2552" s="3">
        <f t="shared" ca="1" si="199"/>
        <v>-7.9451843301392842</v>
      </c>
    </row>
    <row r="2553" spans="1:5" x14ac:dyDescent="0.35">
      <c r="A2553" s="3">
        <f t="shared" si="197"/>
        <v>2541</v>
      </c>
      <c r="B2553" s="3">
        <f t="shared" ca="1" si="198"/>
        <v>-0.88461307540159229</v>
      </c>
      <c r="C2553" s="3">
        <f t="shared" ca="1" si="195"/>
        <v>22249.394933240925</v>
      </c>
      <c r="D2553" s="3">
        <f t="shared" ca="1" si="196"/>
        <v>0</v>
      </c>
      <c r="E2553" s="3">
        <f t="shared" ca="1" si="199"/>
        <v>258.6341224519785</v>
      </c>
    </row>
    <row r="2554" spans="1:5" x14ac:dyDescent="0.35">
      <c r="A2554" s="3">
        <f t="shared" si="197"/>
        <v>2542</v>
      </c>
      <c r="B2554" s="3">
        <f t="shared" ca="1" si="198"/>
        <v>-1.7596797740932655</v>
      </c>
      <c r="C2554" s="3">
        <f t="shared" ca="1" si="195"/>
        <v>21664.38846410219</v>
      </c>
      <c r="D2554" s="3">
        <f t="shared" ca="1" si="196"/>
        <v>0</v>
      </c>
      <c r="E2554" s="3">
        <f t="shared" ca="1" si="199"/>
        <v>258.6341224519785</v>
      </c>
    </row>
    <row r="2555" spans="1:5" x14ac:dyDescent="0.35">
      <c r="A2555" s="3">
        <f t="shared" si="197"/>
        <v>2543</v>
      </c>
      <c r="B2555" s="3">
        <f t="shared" ca="1" si="198"/>
        <v>-2.6726634593274574</v>
      </c>
      <c r="C2555" s="3">
        <f t="shared" ca="1" si="195"/>
        <v>21070.423003911554</v>
      </c>
      <c r="D2555" s="3">
        <f t="shared" ca="1" si="196"/>
        <v>0</v>
      </c>
      <c r="E2555" s="3">
        <f t="shared" ca="1" si="199"/>
        <v>258.6341224519785</v>
      </c>
    </row>
    <row r="2556" spans="1:5" x14ac:dyDescent="0.35">
      <c r="A2556" s="3">
        <f t="shared" si="197"/>
        <v>2544</v>
      </c>
      <c r="B2556" s="3">
        <f t="shared" ca="1" si="198"/>
        <v>-1.2837359741905245</v>
      </c>
      <c r="C2556" s="3">
        <f t="shared" ca="1" si="195"/>
        <v>21980.636009815924</v>
      </c>
      <c r="D2556" s="3">
        <f t="shared" ca="1" si="196"/>
        <v>0</v>
      </c>
      <c r="E2556" s="3">
        <f t="shared" ca="1" si="199"/>
        <v>258.6341224519785</v>
      </c>
    </row>
    <row r="2557" spans="1:5" x14ac:dyDescent="0.35">
      <c r="A2557" s="3">
        <f t="shared" si="197"/>
        <v>2545</v>
      </c>
      <c r="B2557" s="3">
        <f t="shared" ca="1" si="198"/>
        <v>-0.46931578525550621</v>
      </c>
      <c r="C2557" s="3">
        <f t="shared" ca="1" si="195"/>
        <v>22532.534432912016</v>
      </c>
      <c r="D2557" s="3">
        <f t="shared" ca="1" si="196"/>
        <v>0</v>
      </c>
      <c r="E2557" s="3">
        <f t="shared" ca="1" si="199"/>
        <v>258.6341224519785</v>
      </c>
    </row>
    <row r="2558" spans="1:5" x14ac:dyDescent="0.35">
      <c r="A2558" s="3">
        <f t="shared" si="197"/>
        <v>2546</v>
      </c>
      <c r="B2558" s="3">
        <f t="shared" ca="1" si="198"/>
        <v>-0.17995344416384423</v>
      </c>
      <c r="C2558" s="3">
        <f t="shared" ca="1" si="195"/>
        <v>22731.941730640618</v>
      </c>
      <c r="D2558" s="3">
        <f t="shared" ca="1" si="196"/>
        <v>0</v>
      </c>
      <c r="E2558" s="3">
        <f t="shared" ca="1" si="199"/>
        <v>258.6341224519785</v>
      </c>
    </row>
    <row r="2559" spans="1:5" x14ac:dyDescent="0.35">
      <c r="A2559" s="3">
        <f t="shared" si="197"/>
        <v>2547</v>
      </c>
      <c r="B2559" s="3">
        <f t="shared" ca="1" si="198"/>
        <v>1.3192871531963679</v>
      </c>
      <c r="C2559" s="3">
        <f t="shared" ca="1" si="195"/>
        <v>23793.717491091185</v>
      </c>
      <c r="D2559" s="3">
        <f t="shared" ca="1" si="196"/>
        <v>893.71749109118537</v>
      </c>
      <c r="E2559" s="3">
        <f t="shared" ca="1" si="199"/>
        <v>-635.08336863920681</v>
      </c>
    </row>
    <row r="2560" spans="1:5" x14ac:dyDescent="0.35">
      <c r="A2560" s="3">
        <f t="shared" si="197"/>
        <v>2548</v>
      </c>
      <c r="B2560" s="3">
        <f t="shared" ca="1" si="198"/>
        <v>0.43295906091450631</v>
      </c>
      <c r="C2560" s="3">
        <f t="shared" ca="1" si="195"/>
        <v>23160.162968522687</v>
      </c>
      <c r="D2560" s="3">
        <f t="shared" ca="1" si="196"/>
        <v>260.16296852268715</v>
      </c>
      <c r="E2560" s="3">
        <f t="shared" ca="1" si="199"/>
        <v>-1.5288460707086529</v>
      </c>
    </row>
    <row r="2561" spans="1:5" x14ac:dyDescent="0.35">
      <c r="A2561" s="3">
        <f t="shared" si="197"/>
        <v>2549</v>
      </c>
      <c r="B2561" s="3">
        <f t="shared" ca="1" si="198"/>
        <v>-2.2117772061018743</v>
      </c>
      <c r="C2561" s="3">
        <f t="shared" ca="1" si="195"/>
        <v>21368.200770779826</v>
      </c>
      <c r="D2561" s="3">
        <f t="shared" ca="1" si="196"/>
        <v>0</v>
      </c>
      <c r="E2561" s="3">
        <f t="shared" ca="1" si="199"/>
        <v>258.6341224519785</v>
      </c>
    </row>
    <row r="2562" spans="1:5" x14ac:dyDescent="0.35">
      <c r="A2562" s="3">
        <f t="shared" si="197"/>
        <v>2550</v>
      </c>
      <c r="B2562" s="3">
        <f t="shared" ca="1" si="198"/>
        <v>-0.67149977258912552</v>
      </c>
      <c r="C2562" s="3">
        <f t="shared" ca="1" si="195"/>
        <v>22394.243086823619</v>
      </c>
      <c r="D2562" s="3">
        <f t="shared" ca="1" si="196"/>
        <v>0</v>
      </c>
      <c r="E2562" s="3">
        <f t="shared" ca="1" si="199"/>
        <v>258.6341224519785</v>
      </c>
    </row>
    <row r="2563" spans="1:5" x14ac:dyDescent="0.35">
      <c r="A2563" s="3">
        <f t="shared" si="197"/>
        <v>2551</v>
      </c>
      <c r="B2563" s="3">
        <f t="shared" ca="1" si="198"/>
        <v>0.32015601096076945</v>
      </c>
      <c r="C2563" s="3">
        <f t="shared" ca="1" si="195"/>
        <v>23080.750048508209</v>
      </c>
      <c r="D2563" s="3">
        <f t="shared" ca="1" si="196"/>
        <v>180.75004850820915</v>
      </c>
      <c r="E2563" s="3">
        <f t="shared" ca="1" si="199"/>
        <v>77.884073943769351</v>
      </c>
    </row>
    <row r="2564" spans="1:5" x14ac:dyDescent="0.35">
      <c r="A2564" s="3">
        <f t="shared" si="197"/>
        <v>2552</v>
      </c>
      <c r="B2564" s="3">
        <f t="shared" ca="1" si="198"/>
        <v>-0.14620196338335784</v>
      </c>
      <c r="C2564" s="3">
        <f t="shared" ca="1" si="195"/>
        <v>22755.315399796993</v>
      </c>
      <c r="D2564" s="3">
        <f t="shared" ca="1" si="196"/>
        <v>0</v>
      </c>
      <c r="E2564" s="3">
        <f t="shared" ca="1" si="199"/>
        <v>258.6341224519785</v>
      </c>
    </row>
    <row r="2565" spans="1:5" x14ac:dyDescent="0.35">
      <c r="A2565" s="3">
        <f t="shared" si="197"/>
        <v>2553</v>
      </c>
      <c r="B2565" s="3">
        <f t="shared" ca="1" si="198"/>
        <v>0.53033290486236795</v>
      </c>
      <c r="C2565" s="3">
        <f t="shared" ca="1" si="195"/>
        <v>23228.933480822157</v>
      </c>
      <c r="D2565" s="3">
        <f t="shared" ca="1" si="196"/>
        <v>328.93348082215743</v>
      </c>
      <c r="E2565" s="3">
        <f t="shared" ca="1" si="199"/>
        <v>-70.299358370178936</v>
      </c>
    </row>
    <row r="2566" spans="1:5" x14ac:dyDescent="0.35">
      <c r="A2566" s="3">
        <f t="shared" si="197"/>
        <v>2554</v>
      </c>
      <c r="B2566" s="3">
        <f t="shared" ca="1" si="198"/>
        <v>7.4798365871342559E-2</v>
      </c>
      <c r="C2566" s="3">
        <f t="shared" ca="1" si="195"/>
        <v>22908.958189776313</v>
      </c>
      <c r="D2566" s="3">
        <f t="shared" ca="1" si="196"/>
        <v>8.9581897763127927</v>
      </c>
      <c r="E2566" s="3">
        <f t="shared" ca="1" si="199"/>
        <v>249.67593267566571</v>
      </c>
    </row>
    <row r="2567" spans="1:5" x14ac:dyDescent="0.35">
      <c r="A2567" s="3">
        <f t="shared" si="197"/>
        <v>2555</v>
      </c>
      <c r="B2567" s="3">
        <f t="shared" ca="1" si="198"/>
        <v>0.54651353344961207</v>
      </c>
      <c r="C2567" s="3">
        <f t="shared" ca="1" si="195"/>
        <v>23240.380858047167</v>
      </c>
      <c r="D2567" s="3">
        <f t="shared" ca="1" si="196"/>
        <v>340.38085804716684</v>
      </c>
      <c r="E2567" s="3">
        <f t="shared" ca="1" si="199"/>
        <v>-81.746735595188341</v>
      </c>
    </row>
    <row r="2568" spans="1:5" x14ac:dyDescent="0.35">
      <c r="A2568" s="3">
        <f t="shared" si="197"/>
        <v>2556</v>
      </c>
      <c r="B2568" s="3">
        <f t="shared" ca="1" si="198"/>
        <v>-2.6403272380590352</v>
      </c>
      <c r="C2568" s="3">
        <f t="shared" ca="1" si="195"/>
        <v>21091.17933980827</v>
      </c>
      <c r="D2568" s="3">
        <f t="shared" ca="1" si="196"/>
        <v>0</v>
      </c>
      <c r="E2568" s="3">
        <f t="shared" ca="1" si="199"/>
        <v>258.6341224519785</v>
      </c>
    </row>
    <row r="2569" spans="1:5" x14ac:dyDescent="0.35">
      <c r="A2569" s="3">
        <f t="shared" si="197"/>
        <v>2557</v>
      </c>
      <c r="B2569" s="3">
        <f t="shared" ca="1" si="198"/>
        <v>0.38211511633205775</v>
      </c>
      <c r="C2569" s="3">
        <f t="shared" ca="1" si="195"/>
        <v>23124.335257770934</v>
      </c>
      <c r="D2569" s="3">
        <f t="shared" ca="1" si="196"/>
        <v>224.33525777093382</v>
      </c>
      <c r="E2569" s="3">
        <f t="shared" ca="1" si="199"/>
        <v>34.298864681044677</v>
      </c>
    </row>
    <row r="2570" spans="1:5" x14ac:dyDescent="0.35">
      <c r="A2570" s="3">
        <f t="shared" si="197"/>
        <v>2558</v>
      </c>
      <c r="B2570" s="3">
        <f t="shared" ca="1" si="198"/>
        <v>7.5527391155895768E-2</v>
      </c>
      <c r="C2570" s="3">
        <f t="shared" ca="1" si="195"/>
        <v>22909.466732091852</v>
      </c>
      <c r="D2570" s="3">
        <f t="shared" ca="1" si="196"/>
        <v>9.4667320918524638</v>
      </c>
      <c r="E2570" s="3">
        <f t="shared" ca="1" si="199"/>
        <v>249.16739036012603</v>
      </c>
    </row>
    <row r="2571" spans="1:5" x14ac:dyDescent="0.35">
      <c r="A2571" s="3">
        <f t="shared" si="197"/>
        <v>2559</v>
      </c>
      <c r="B2571" s="3">
        <f t="shared" ca="1" si="198"/>
        <v>-1.6503823740505146</v>
      </c>
      <c r="C2571" s="3">
        <f t="shared" ca="1" si="195"/>
        <v>21736.607798020763</v>
      </c>
      <c r="D2571" s="3">
        <f t="shared" ca="1" si="196"/>
        <v>0</v>
      </c>
      <c r="E2571" s="3">
        <f t="shared" ca="1" si="199"/>
        <v>258.6341224519785</v>
      </c>
    </row>
    <row r="2572" spans="1:5" x14ac:dyDescent="0.35">
      <c r="A2572" s="3">
        <f t="shared" si="197"/>
        <v>2560</v>
      </c>
      <c r="B2572" s="3">
        <f t="shared" ca="1" si="198"/>
        <v>1.2922711906805719</v>
      </c>
      <c r="C2572" s="3">
        <f t="shared" ca="1" si="195"/>
        <v>23774.152553114433</v>
      </c>
      <c r="D2572" s="3">
        <f t="shared" ca="1" si="196"/>
        <v>874.15255311443252</v>
      </c>
      <c r="E2572" s="3">
        <f t="shared" ca="1" si="199"/>
        <v>-615.51843066245397</v>
      </c>
    </row>
    <row r="2573" spans="1:5" x14ac:dyDescent="0.35">
      <c r="A2573" s="3">
        <f t="shared" si="197"/>
        <v>2561</v>
      </c>
      <c r="B2573" s="3">
        <f t="shared" ca="1" si="198"/>
        <v>0.7966410141301371</v>
      </c>
      <c r="C2573" s="3">
        <f t="shared" ca="1" si="195"/>
        <v>23418.0589458293</v>
      </c>
      <c r="D2573" s="3">
        <f t="shared" ca="1" si="196"/>
        <v>518.05894582929977</v>
      </c>
      <c r="E2573" s="3">
        <f t="shared" ca="1" si="199"/>
        <v>-259.42482337732127</v>
      </c>
    </row>
    <row r="2574" spans="1:5" x14ac:dyDescent="0.35">
      <c r="A2574" s="3">
        <f t="shared" si="197"/>
        <v>2562</v>
      </c>
      <c r="B2574" s="3">
        <f t="shared" ca="1" si="198"/>
        <v>0.29630983192685534</v>
      </c>
      <c r="C2574" s="3">
        <f t="shared" ref="C2574:C2637" ca="1" si="200">B$1*EXP(B$9*B$5 + $B$10*B2574)</f>
        <v>23063.997325670742</v>
      </c>
      <c r="D2574" s="3">
        <f t="shared" ref="D2574:D2637" ca="1" si="201">MAX(C2574 - B$2, 0)</f>
        <v>163.9973256707417</v>
      </c>
      <c r="E2574" s="3">
        <f t="shared" ca="1" si="199"/>
        <v>94.636796781236797</v>
      </c>
    </row>
    <row r="2575" spans="1:5" x14ac:dyDescent="0.35">
      <c r="A2575" s="3">
        <f t="shared" ref="A2575:A2638" si="202">A2574+1</f>
        <v>2563</v>
      </c>
      <c r="B2575" s="3">
        <f t="shared" ref="B2575:B2638" ca="1" si="203">_xlfn.NORM.S.INV(RAND())</f>
        <v>-1.7413839942527565</v>
      </c>
      <c r="C2575" s="3">
        <f t="shared" ca="1" si="200"/>
        <v>21676.460838103168</v>
      </c>
      <c r="D2575" s="3">
        <f t="shared" ca="1" si="201"/>
        <v>0</v>
      </c>
      <c r="E2575" s="3">
        <f t="shared" ref="E2575:E2638" ca="1" si="204">$D$5014-D2575</f>
        <v>258.6341224519785</v>
      </c>
    </row>
    <row r="2576" spans="1:5" x14ac:dyDescent="0.35">
      <c r="A2576" s="3">
        <f t="shared" si="202"/>
        <v>2564</v>
      </c>
      <c r="B2576" s="3">
        <f t="shared" ca="1" si="203"/>
        <v>-0.48744180165203238</v>
      </c>
      <c r="C2576" s="3">
        <f t="shared" ca="1" si="200"/>
        <v>22520.101691107873</v>
      </c>
      <c r="D2576" s="3">
        <f t="shared" ca="1" si="201"/>
        <v>0</v>
      </c>
      <c r="E2576" s="3">
        <f t="shared" ca="1" si="204"/>
        <v>258.6341224519785</v>
      </c>
    </row>
    <row r="2577" spans="1:5" x14ac:dyDescent="0.35">
      <c r="A2577" s="3">
        <f t="shared" si="202"/>
        <v>2565</v>
      </c>
      <c r="B2577" s="3">
        <f t="shared" ca="1" si="203"/>
        <v>-0.75037935206183715</v>
      </c>
      <c r="C2577" s="3">
        <f t="shared" ca="1" si="200"/>
        <v>22340.520875910202</v>
      </c>
      <c r="D2577" s="3">
        <f t="shared" ca="1" si="201"/>
        <v>0</v>
      </c>
      <c r="E2577" s="3">
        <f t="shared" ca="1" si="204"/>
        <v>258.6341224519785</v>
      </c>
    </row>
    <row r="2578" spans="1:5" x14ac:dyDescent="0.35">
      <c r="A2578" s="3">
        <f t="shared" si="202"/>
        <v>2566</v>
      </c>
      <c r="B2578" s="3">
        <f t="shared" ca="1" si="203"/>
        <v>2.472504673221843</v>
      </c>
      <c r="C2578" s="3">
        <f t="shared" ca="1" si="200"/>
        <v>24644.062546162066</v>
      </c>
      <c r="D2578" s="3">
        <f t="shared" ca="1" si="201"/>
        <v>1744.0625461620657</v>
      </c>
      <c r="E2578" s="3">
        <f t="shared" ca="1" si="204"/>
        <v>-1485.4284237100871</v>
      </c>
    </row>
    <row r="2579" spans="1:5" x14ac:dyDescent="0.35">
      <c r="A2579" s="3">
        <f t="shared" si="202"/>
        <v>2567</v>
      </c>
      <c r="B2579" s="3">
        <f t="shared" ca="1" si="203"/>
        <v>0.58442544761099458</v>
      </c>
      <c r="C2579" s="3">
        <f t="shared" ca="1" si="200"/>
        <v>23267.224658005078</v>
      </c>
      <c r="D2579" s="3">
        <f t="shared" ca="1" si="201"/>
        <v>367.2246580050778</v>
      </c>
      <c r="E2579" s="3">
        <f t="shared" ca="1" si="204"/>
        <v>-108.5905355530993</v>
      </c>
    </row>
    <row r="2580" spans="1:5" x14ac:dyDescent="0.35">
      <c r="A2580" s="3">
        <f t="shared" si="202"/>
        <v>2568</v>
      </c>
      <c r="B2580" s="3">
        <f t="shared" ca="1" si="203"/>
        <v>0.82368645490039727</v>
      </c>
      <c r="C2580" s="3">
        <f t="shared" ca="1" si="200"/>
        <v>23437.351873616266</v>
      </c>
      <c r="D2580" s="3">
        <f t="shared" ca="1" si="201"/>
        <v>537.35187361626595</v>
      </c>
      <c r="E2580" s="3">
        <f t="shared" ca="1" si="204"/>
        <v>-278.71775116428745</v>
      </c>
    </row>
    <row r="2581" spans="1:5" x14ac:dyDescent="0.35">
      <c r="A2581" s="3">
        <f t="shared" si="202"/>
        <v>2569</v>
      </c>
      <c r="B2581" s="3">
        <f t="shared" ca="1" si="203"/>
        <v>0.70653946274841095</v>
      </c>
      <c r="C2581" s="3">
        <f t="shared" ca="1" si="200"/>
        <v>23353.899308656743</v>
      </c>
      <c r="D2581" s="3">
        <f t="shared" ca="1" si="201"/>
        <v>453.89930865674251</v>
      </c>
      <c r="E2581" s="3">
        <f t="shared" ca="1" si="204"/>
        <v>-195.26518620476401</v>
      </c>
    </row>
    <row r="2582" spans="1:5" x14ac:dyDescent="0.35">
      <c r="A2582" s="3">
        <f t="shared" si="202"/>
        <v>2570</v>
      </c>
      <c r="B2582" s="3">
        <f t="shared" ca="1" si="203"/>
        <v>1.2694921142701276</v>
      </c>
      <c r="C2582" s="3">
        <f t="shared" ca="1" si="200"/>
        <v>23757.668466164778</v>
      </c>
      <c r="D2582" s="3">
        <f t="shared" ca="1" si="201"/>
        <v>857.66846616477778</v>
      </c>
      <c r="E2582" s="3">
        <f t="shared" ca="1" si="204"/>
        <v>-599.03434371279923</v>
      </c>
    </row>
    <row r="2583" spans="1:5" x14ac:dyDescent="0.35">
      <c r="A2583" s="3">
        <f t="shared" si="202"/>
        <v>2571</v>
      </c>
      <c r="B2583" s="3">
        <f t="shared" ca="1" si="203"/>
        <v>2.0331441919499067</v>
      </c>
      <c r="C2583" s="3">
        <f t="shared" ca="1" si="200"/>
        <v>24316.566656232229</v>
      </c>
      <c r="D2583" s="3">
        <f t="shared" ca="1" si="201"/>
        <v>1416.5666562322294</v>
      </c>
      <c r="E2583" s="3">
        <f t="shared" ca="1" si="204"/>
        <v>-1157.9325337802509</v>
      </c>
    </row>
    <row r="2584" spans="1:5" x14ac:dyDescent="0.35">
      <c r="A2584" s="3">
        <f t="shared" si="202"/>
        <v>2572</v>
      </c>
      <c r="B2584" s="3">
        <f t="shared" ca="1" si="203"/>
        <v>-1.3605311465557883</v>
      </c>
      <c r="C2584" s="3">
        <f t="shared" ca="1" si="200"/>
        <v>21929.297784293507</v>
      </c>
      <c r="D2584" s="3">
        <f t="shared" ca="1" si="201"/>
        <v>0</v>
      </c>
      <c r="E2584" s="3">
        <f t="shared" ca="1" si="204"/>
        <v>258.6341224519785</v>
      </c>
    </row>
    <row r="2585" spans="1:5" x14ac:dyDescent="0.35">
      <c r="A2585" s="3">
        <f t="shared" si="202"/>
        <v>2573</v>
      </c>
      <c r="B2585" s="3">
        <f t="shared" ca="1" si="203"/>
        <v>-0.70276883714306604</v>
      </c>
      <c r="C2585" s="3">
        <f t="shared" ca="1" si="200"/>
        <v>22372.931347778554</v>
      </c>
      <c r="D2585" s="3">
        <f t="shared" ca="1" si="201"/>
        <v>0</v>
      </c>
      <c r="E2585" s="3">
        <f t="shared" ca="1" si="204"/>
        <v>258.6341224519785</v>
      </c>
    </row>
    <row r="2586" spans="1:5" x14ac:dyDescent="0.35">
      <c r="A2586" s="3">
        <f t="shared" si="202"/>
        <v>2574</v>
      </c>
      <c r="B2586" s="3">
        <f t="shared" ca="1" si="203"/>
        <v>1.4618328458845304</v>
      </c>
      <c r="C2586" s="3">
        <f t="shared" ca="1" si="200"/>
        <v>23897.215879812327</v>
      </c>
      <c r="D2586" s="3">
        <f t="shared" ca="1" si="201"/>
        <v>997.21587981232733</v>
      </c>
      <c r="E2586" s="3">
        <f t="shared" ca="1" si="204"/>
        <v>-738.58175736034877</v>
      </c>
    </row>
    <row r="2587" spans="1:5" x14ac:dyDescent="0.35">
      <c r="A2587" s="3">
        <f t="shared" si="202"/>
        <v>2575</v>
      </c>
      <c r="B2587" s="3">
        <f t="shared" ca="1" si="203"/>
        <v>-0.28287695438351612</v>
      </c>
      <c r="C2587" s="3">
        <f t="shared" ca="1" si="200"/>
        <v>22660.812989441732</v>
      </c>
      <c r="D2587" s="3">
        <f t="shared" ca="1" si="201"/>
        <v>0</v>
      </c>
      <c r="E2587" s="3">
        <f t="shared" ca="1" si="204"/>
        <v>258.6341224519785</v>
      </c>
    </row>
    <row r="2588" spans="1:5" x14ac:dyDescent="0.35">
      <c r="A2588" s="3">
        <f t="shared" si="202"/>
        <v>2576</v>
      </c>
      <c r="B2588" s="3">
        <f t="shared" ca="1" si="203"/>
        <v>0.80731305817046817</v>
      </c>
      <c r="C2588" s="3">
        <f t="shared" ca="1" si="200"/>
        <v>23425.669975475765</v>
      </c>
      <c r="D2588" s="3">
        <f t="shared" ca="1" si="201"/>
        <v>525.66997547576466</v>
      </c>
      <c r="E2588" s="3">
        <f t="shared" ca="1" si="204"/>
        <v>-267.03585302378616</v>
      </c>
    </row>
    <row r="2589" spans="1:5" x14ac:dyDescent="0.35">
      <c r="A2589" s="3">
        <f t="shared" si="202"/>
        <v>2577</v>
      </c>
      <c r="B2589" s="3">
        <f t="shared" ca="1" si="203"/>
        <v>-1.2901098191410867</v>
      </c>
      <c r="C2589" s="3">
        <f t="shared" ca="1" si="200"/>
        <v>21976.370470476089</v>
      </c>
      <c r="D2589" s="3">
        <f t="shared" ca="1" si="201"/>
        <v>0</v>
      </c>
      <c r="E2589" s="3">
        <f t="shared" ca="1" si="204"/>
        <v>258.6341224519785</v>
      </c>
    </row>
    <row r="2590" spans="1:5" x14ac:dyDescent="0.35">
      <c r="A2590" s="3">
        <f t="shared" si="202"/>
        <v>2578</v>
      </c>
      <c r="B2590" s="3">
        <f t="shared" ca="1" si="203"/>
        <v>-0.61244710177629513</v>
      </c>
      <c r="C2590" s="3">
        <f t="shared" ca="1" si="200"/>
        <v>22434.546403673812</v>
      </c>
      <c r="D2590" s="3">
        <f t="shared" ca="1" si="201"/>
        <v>0</v>
      </c>
      <c r="E2590" s="3">
        <f t="shared" ca="1" si="204"/>
        <v>258.6341224519785</v>
      </c>
    </row>
    <row r="2591" spans="1:5" x14ac:dyDescent="0.35">
      <c r="A2591" s="3">
        <f t="shared" si="202"/>
        <v>2579</v>
      </c>
      <c r="B2591" s="3">
        <f t="shared" ca="1" si="203"/>
        <v>-0.88885892223369933</v>
      </c>
      <c r="C2591" s="3">
        <f t="shared" ca="1" si="200"/>
        <v>22246.518668878944</v>
      </c>
      <c r="D2591" s="3">
        <f t="shared" ca="1" si="201"/>
        <v>0</v>
      </c>
      <c r="E2591" s="3">
        <f t="shared" ca="1" si="204"/>
        <v>258.6341224519785</v>
      </c>
    </row>
    <row r="2592" spans="1:5" x14ac:dyDescent="0.35">
      <c r="A2592" s="3">
        <f t="shared" si="202"/>
        <v>2580</v>
      </c>
      <c r="B2592" s="3">
        <f t="shared" ca="1" si="203"/>
        <v>1.0423302916280717</v>
      </c>
      <c r="C2592" s="3">
        <f t="shared" ca="1" si="200"/>
        <v>23593.906745222117</v>
      </c>
      <c r="D2592" s="3">
        <f t="shared" ca="1" si="201"/>
        <v>693.90674522211702</v>
      </c>
      <c r="E2592" s="3">
        <f t="shared" ca="1" si="204"/>
        <v>-435.27262277013853</v>
      </c>
    </row>
    <row r="2593" spans="1:5" x14ac:dyDescent="0.35">
      <c r="A2593" s="3">
        <f t="shared" si="202"/>
        <v>2581</v>
      </c>
      <c r="B2593" s="3">
        <f t="shared" ca="1" si="203"/>
        <v>-2.5941341374255567</v>
      </c>
      <c r="C2593" s="3">
        <f t="shared" ca="1" si="200"/>
        <v>21120.865756963773</v>
      </c>
      <c r="D2593" s="3">
        <f t="shared" ca="1" si="201"/>
        <v>0</v>
      </c>
      <c r="E2593" s="3">
        <f t="shared" ca="1" si="204"/>
        <v>258.6341224519785</v>
      </c>
    </row>
    <row r="2594" spans="1:5" x14ac:dyDescent="0.35">
      <c r="A2594" s="3">
        <f t="shared" si="202"/>
        <v>2582</v>
      </c>
      <c r="B2594" s="3">
        <f t="shared" ca="1" si="203"/>
        <v>0.56257676449406768</v>
      </c>
      <c r="C2594" s="3">
        <f t="shared" ca="1" si="200"/>
        <v>23251.750759631745</v>
      </c>
      <c r="D2594" s="3">
        <f t="shared" ca="1" si="201"/>
        <v>351.75075963174459</v>
      </c>
      <c r="E2594" s="3">
        <f t="shared" ca="1" si="204"/>
        <v>-93.116637179766087</v>
      </c>
    </row>
    <row r="2595" spans="1:5" x14ac:dyDescent="0.35">
      <c r="A2595" s="3">
        <f t="shared" si="202"/>
        <v>2583</v>
      </c>
      <c r="B2595" s="3">
        <f t="shared" ca="1" si="203"/>
        <v>-1.1577788379787315</v>
      </c>
      <c r="C2595" s="3">
        <f t="shared" ca="1" si="200"/>
        <v>22065.099780271801</v>
      </c>
      <c r="D2595" s="3">
        <f t="shared" ca="1" si="201"/>
        <v>0</v>
      </c>
      <c r="E2595" s="3">
        <f t="shared" ca="1" si="204"/>
        <v>258.6341224519785</v>
      </c>
    </row>
    <row r="2596" spans="1:5" x14ac:dyDescent="0.35">
      <c r="A2596" s="3">
        <f t="shared" si="202"/>
        <v>2584</v>
      </c>
      <c r="B2596" s="3">
        <f t="shared" ca="1" si="203"/>
        <v>-1.7034515970054722</v>
      </c>
      <c r="C2596" s="3">
        <f t="shared" ca="1" si="200"/>
        <v>21701.511767414697</v>
      </c>
      <c r="D2596" s="3">
        <f t="shared" ca="1" si="201"/>
        <v>0</v>
      </c>
      <c r="E2596" s="3">
        <f t="shared" ca="1" si="204"/>
        <v>258.6341224519785</v>
      </c>
    </row>
    <row r="2597" spans="1:5" x14ac:dyDescent="0.35">
      <c r="A2597" s="3">
        <f t="shared" si="202"/>
        <v>2585</v>
      </c>
      <c r="B2597" s="3">
        <f t="shared" ca="1" si="203"/>
        <v>-1.6340447966784895</v>
      </c>
      <c r="C2597" s="3">
        <f t="shared" ca="1" si="200"/>
        <v>21747.423676504921</v>
      </c>
      <c r="D2597" s="3">
        <f t="shared" ca="1" si="201"/>
        <v>0</v>
      </c>
      <c r="E2597" s="3">
        <f t="shared" ca="1" si="204"/>
        <v>258.6341224519785</v>
      </c>
    </row>
    <row r="2598" spans="1:5" x14ac:dyDescent="0.35">
      <c r="A2598" s="3">
        <f t="shared" si="202"/>
        <v>2586</v>
      </c>
      <c r="B2598" s="3">
        <f t="shared" ca="1" si="203"/>
        <v>0.84500262275097826</v>
      </c>
      <c r="C2598" s="3">
        <f t="shared" ca="1" si="200"/>
        <v>23452.56901114334</v>
      </c>
      <c r="D2598" s="3">
        <f t="shared" ca="1" si="201"/>
        <v>552.56901114333959</v>
      </c>
      <c r="E2598" s="3">
        <f t="shared" ca="1" si="204"/>
        <v>-293.9348886913611</v>
      </c>
    </row>
    <row r="2599" spans="1:5" x14ac:dyDescent="0.35">
      <c r="A2599" s="3">
        <f t="shared" si="202"/>
        <v>2587</v>
      </c>
      <c r="B2599" s="3">
        <f t="shared" ca="1" si="203"/>
        <v>-0.33954820054660961</v>
      </c>
      <c r="C2599" s="3">
        <f t="shared" ca="1" si="200"/>
        <v>22621.743481482183</v>
      </c>
      <c r="D2599" s="3">
        <f t="shared" ca="1" si="201"/>
        <v>0</v>
      </c>
      <c r="E2599" s="3">
        <f t="shared" ca="1" si="204"/>
        <v>258.6341224519785</v>
      </c>
    </row>
    <row r="2600" spans="1:5" x14ac:dyDescent="0.35">
      <c r="A2600" s="3">
        <f t="shared" si="202"/>
        <v>2588</v>
      </c>
      <c r="B2600" s="3">
        <f t="shared" ca="1" si="203"/>
        <v>0.40340250030866359</v>
      </c>
      <c r="C2600" s="3">
        <f t="shared" ca="1" si="200"/>
        <v>23139.328883118545</v>
      </c>
      <c r="D2600" s="3">
        <f t="shared" ca="1" si="201"/>
        <v>239.32888311854549</v>
      </c>
      <c r="E2600" s="3">
        <f t="shared" ca="1" si="204"/>
        <v>19.305239333433008</v>
      </c>
    </row>
    <row r="2601" spans="1:5" x14ac:dyDescent="0.35">
      <c r="A2601" s="3">
        <f t="shared" si="202"/>
        <v>2589</v>
      </c>
      <c r="B2601" s="3">
        <f t="shared" ca="1" si="203"/>
        <v>-0.38388322136466979</v>
      </c>
      <c r="C2601" s="3">
        <f t="shared" ca="1" si="200"/>
        <v>22591.225610828002</v>
      </c>
      <c r="D2601" s="3">
        <f t="shared" ca="1" si="201"/>
        <v>0</v>
      </c>
      <c r="E2601" s="3">
        <f t="shared" ca="1" si="204"/>
        <v>258.6341224519785</v>
      </c>
    </row>
    <row r="2602" spans="1:5" x14ac:dyDescent="0.35">
      <c r="A2602" s="3">
        <f t="shared" si="202"/>
        <v>2590</v>
      </c>
      <c r="B2602" s="3">
        <f t="shared" ca="1" si="203"/>
        <v>-1.581952236482994E-2</v>
      </c>
      <c r="C2602" s="3">
        <f t="shared" ca="1" si="200"/>
        <v>22845.834176859244</v>
      </c>
      <c r="D2602" s="3">
        <f t="shared" ca="1" si="201"/>
        <v>0</v>
      </c>
      <c r="E2602" s="3">
        <f t="shared" ca="1" si="204"/>
        <v>258.6341224519785</v>
      </c>
    </row>
    <row r="2603" spans="1:5" x14ac:dyDescent="0.35">
      <c r="A2603" s="3">
        <f t="shared" si="202"/>
        <v>2591</v>
      </c>
      <c r="B2603" s="3">
        <f t="shared" ca="1" si="203"/>
        <v>1.4264024676246303</v>
      </c>
      <c r="C2603" s="3">
        <f t="shared" ca="1" si="200"/>
        <v>23871.448918897961</v>
      </c>
      <c r="D2603" s="3">
        <f t="shared" ca="1" si="201"/>
        <v>971.44891889796054</v>
      </c>
      <c r="E2603" s="3">
        <f t="shared" ca="1" si="204"/>
        <v>-712.81479644598198</v>
      </c>
    </row>
    <row r="2604" spans="1:5" x14ac:dyDescent="0.35">
      <c r="A2604" s="3">
        <f t="shared" si="202"/>
        <v>2592</v>
      </c>
      <c r="B2604" s="3">
        <f t="shared" ca="1" si="203"/>
        <v>0.67154771909065047</v>
      </c>
      <c r="C2604" s="3">
        <f t="shared" ca="1" si="200"/>
        <v>23329.029755044157</v>
      </c>
      <c r="D2604" s="3">
        <f t="shared" ca="1" si="201"/>
        <v>429.02975504415735</v>
      </c>
      <c r="E2604" s="3">
        <f t="shared" ca="1" si="204"/>
        <v>-170.39563259217886</v>
      </c>
    </row>
    <row r="2605" spans="1:5" x14ac:dyDescent="0.35">
      <c r="A2605" s="3">
        <f t="shared" si="202"/>
        <v>2593</v>
      </c>
      <c r="B2605" s="3">
        <f t="shared" ca="1" si="203"/>
        <v>-0.5437215634778062</v>
      </c>
      <c r="C2605" s="3">
        <f t="shared" ca="1" si="200"/>
        <v>22481.542769593645</v>
      </c>
      <c r="D2605" s="3">
        <f t="shared" ca="1" si="201"/>
        <v>0</v>
      </c>
      <c r="E2605" s="3">
        <f t="shared" ca="1" si="204"/>
        <v>258.6341224519785</v>
      </c>
    </row>
    <row r="2606" spans="1:5" x14ac:dyDescent="0.35">
      <c r="A2606" s="3">
        <f t="shared" si="202"/>
        <v>2594</v>
      </c>
      <c r="B2606" s="3">
        <f t="shared" ca="1" si="203"/>
        <v>-1.1636075229895515</v>
      </c>
      <c r="C2606" s="3">
        <f t="shared" ca="1" si="200"/>
        <v>22061.184054326066</v>
      </c>
      <c r="D2606" s="3">
        <f t="shared" ca="1" si="201"/>
        <v>0</v>
      </c>
      <c r="E2606" s="3">
        <f t="shared" ca="1" si="204"/>
        <v>258.6341224519785</v>
      </c>
    </row>
    <row r="2607" spans="1:5" x14ac:dyDescent="0.35">
      <c r="A2607" s="3">
        <f t="shared" si="202"/>
        <v>2595</v>
      </c>
      <c r="B2607" s="3">
        <f t="shared" ca="1" si="203"/>
        <v>1.686760638689035</v>
      </c>
      <c r="C2607" s="3">
        <f t="shared" ca="1" si="200"/>
        <v>24061.446007559538</v>
      </c>
      <c r="D2607" s="3">
        <f t="shared" ca="1" si="201"/>
        <v>1161.446007559538</v>
      </c>
      <c r="E2607" s="3">
        <f t="shared" ca="1" si="204"/>
        <v>-902.81188510755942</v>
      </c>
    </row>
    <row r="2608" spans="1:5" x14ac:dyDescent="0.35">
      <c r="A2608" s="3">
        <f t="shared" si="202"/>
        <v>2596</v>
      </c>
      <c r="B2608" s="3">
        <f t="shared" ca="1" si="203"/>
        <v>-0.90449231856407286</v>
      </c>
      <c r="C2608" s="3">
        <f t="shared" ca="1" si="200"/>
        <v>22235.931340614912</v>
      </c>
      <c r="D2608" s="3">
        <f t="shared" ca="1" si="201"/>
        <v>0</v>
      </c>
      <c r="E2608" s="3">
        <f t="shared" ca="1" si="204"/>
        <v>258.6341224519785</v>
      </c>
    </row>
    <row r="2609" spans="1:5" x14ac:dyDescent="0.35">
      <c r="A2609" s="3">
        <f t="shared" si="202"/>
        <v>2597</v>
      </c>
      <c r="B2609" s="3">
        <f t="shared" ca="1" si="203"/>
        <v>0.70293855563264374</v>
      </c>
      <c r="C2609" s="3">
        <f t="shared" ca="1" si="200"/>
        <v>23351.33882587991</v>
      </c>
      <c r="D2609" s="3">
        <f t="shared" ca="1" si="201"/>
        <v>451.33882587990956</v>
      </c>
      <c r="E2609" s="3">
        <f t="shared" ca="1" si="204"/>
        <v>-192.70470342793107</v>
      </c>
    </row>
    <row r="2610" spans="1:5" x14ac:dyDescent="0.35">
      <c r="A2610" s="3">
        <f t="shared" si="202"/>
        <v>2598</v>
      </c>
      <c r="B2610" s="3">
        <f t="shared" ca="1" si="203"/>
        <v>-1.7342152839958147</v>
      </c>
      <c r="C2610" s="3">
        <f t="shared" ca="1" si="200"/>
        <v>21681.192907969729</v>
      </c>
      <c r="D2610" s="3">
        <f t="shared" ca="1" si="201"/>
        <v>0</v>
      </c>
      <c r="E2610" s="3">
        <f t="shared" ca="1" si="204"/>
        <v>258.6341224519785</v>
      </c>
    </row>
    <row r="2611" spans="1:5" x14ac:dyDescent="0.35">
      <c r="A2611" s="3">
        <f t="shared" si="202"/>
        <v>2599</v>
      </c>
      <c r="B2611" s="3">
        <f t="shared" ca="1" si="203"/>
        <v>1.9413045059895353</v>
      </c>
      <c r="C2611" s="3">
        <f t="shared" ca="1" si="200"/>
        <v>24248.661947000492</v>
      </c>
      <c r="D2611" s="3">
        <f t="shared" ca="1" si="201"/>
        <v>1348.6619470004916</v>
      </c>
      <c r="E2611" s="3">
        <f t="shared" ca="1" si="204"/>
        <v>-1090.0278245485131</v>
      </c>
    </row>
    <row r="2612" spans="1:5" x14ac:dyDescent="0.35">
      <c r="A2612" s="3">
        <f t="shared" si="202"/>
        <v>2600</v>
      </c>
      <c r="B2612" s="3">
        <f t="shared" ca="1" si="203"/>
        <v>-9.5654256291557355E-2</v>
      </c>
      <c r="C2612" s="3">
        <f t="shared" ca="1" si="200"/>
        <v>22790.365795550057</v>
      </c>
      <c r="D2612" s="3">
        <f t="shared" ca="1" si="201"/>
        <v>0</v>
      </c>
      <c r="E2612" s="3">
        <f t="shared" ca="1" si="204"/>
        <v>258.6341224519785</v>
      </c>
    </row>
    <row r="2613" spans="1:5" x14ac:dyDescent="0.35">
      <c r="A2613" s="3">
        <f t="shared" si="202"/>
        <v>2601</v>
      </c>
      <c r="B2613" s="3">
        <f t="shared" ca="1" si="203"/>
        <v>0.61262015131446457</v>
      </c>
      <c r="C2613" s="3">
        <f t="shared" ca="1" si="200"/>
        <v>23287.208219823748</v>
      </c>
      <c r="D2613" s="3">
        <f t="shared" ca="1" si="201"/>
        <v>387.20821982374764</v>
      </c>
      <c r="E2613" s="3">
        <f t="shared" ca="1" si="204"/>
        <v>-128.57409737176914</v>
      </c>
    </row>
    <row r="2614" spans="1:5" x14ac:dyDescent="0.35">
      <c r="A2614" s="3">
        <f t="shared" si="202"/>
        <v>2602</v>
      </c>
      <c r="B2614" s="3">
        <f t="shared" ca="1" si="203"/>
        <v>1.0960466002623865</v>
      </c>
      <c r="C2614" s="3">
        <f t="shared" ca="1" si="200"/>
        <v>23632.528818315343</v>
      </c>
      <c r="D2614" s="3">
        <f t="shared" ca="1" si="201"/>
        <v>732.52881831534251</v>
      </c>
      <c r="E2614" s="3">
        <f t="shared" ca="1" si="204"/>
        <v>-473.89469586336401</v>
      </c>
    </row>
    <row r="2615" spans="1:5" x14ac:dyDescent="0.35">
      <c r="A2615" s="3">
        <f t="shared" si="202"/>
        <v>2603</v>
      </c>
      <c r="B2615" s="3">
        <f t="shared" ca="1" si="203"/>
        <v>0.19288712526894225</v>
      </c>
      <c r="C2615" s="3">
        <f t="shared" ca="1" si="200"/>
        <v>22991.480100324439</v>
      </c>
      <c r="D2615" s="3">
        <f t="shared" ca="1" si="201"/>
        <v>91.480100324439263</v>
      </c>
      <c r="E2615" s="3">
        <f t="shared" ca="1" si="204"/>
        <v>167.15402212753924</v>
      </c>
    </row>
    <row r="2616" spans="1:5" x14ac:dyDescent="0.35">
      <c r="A2616" s="3">
        <f t="shared" si="202"/>
        <v>2604</v>
      </c>
      <c r="B2616" s="3">
        <f t="shared" ca="1" si="203"/>
        <v>1.6539975374130673</v>
      </c>
      <c r="C2616" s="3">
        <f t="shared" ca="1" si="200"/>
        <v>24037.454117462406</v>
      </c>
      <c r="D2616" s="3">
        <f t="shared" ca="1" si="201"/>
        <v>1137.4541174624064</v>
      </c>
      <c r="E2616" s="3">
        <f t="shared" ca="1" si="204"/>
        <v>-878.81999501042787</v>
      </c>
    </row>
    <row r="2617" spans="1:5" x14ac:dyDescent="0.35">
      <c r="A2617" s="3">
        <f t="shared" si="202"/>
        <v>2605</v>
      </c>
      <c r="B2617" s="3">
        <f t="shared" ca="1" si="203"/>
        <v>-2.8633698446691889</v>
      </c>
      <c r="C2617" s="3">
        <f t="shared" ca="1" si="200"/>
        <v>20948.425061517104</v>
      </c>
      <c r="D2617" s="3">
        <f t="shared" ca="1" si="201"/>
        <v>0</v>
      </c>
      <c r="E2617" s="3">
        <f t="shared" ca="1" si="204"/>
        <v>258.6341224519785</v>
      </c>
    </row>
    <row r="2618" spans="1:5" x14ac:dyDescent="0.35">
      <c r="A2618" s="3">
        <f t="shared" si="202"/>
        <v>2606</v>
      </c>
      <c r="B2618" s="3">
        <f t="shared" ca="1" si="203"/>
        <v>0.42214464275107072</v>
      </c>
      <c r="C2618" s="3">
        <f t="shared" ca="1" si="200"/>
        <v>23152.537832199418</v>
      </c>
      <c r="D2618" s="3">
        <f t="shared" ca="1" si="201"/>
        <v>252.53783219941761</v>
      </c>
      <c r="E2618" s="3">
        <f t="shared" ca="1" si="204"/>
        <v>6.0962902525608911</v>
      </c>
    </row>
    <row r="2619" spans="1:5" x14ac:dyDescent="0.35">
      <c r="A2619" s="3">
        <f t="shared" si="202"/>
        <v>2607</v>
      </c>
      <c r="B2619" s="3">
        <f t="shared" ca="1" si="203"/>
        <v>0.16046860379540642</v>
      </c>
      <c r="C2619" s="3">
        <f t="shared" ca="1" si="200"/>
        <v>22968.796073725396</v>
      </c>
      <c r="D2619" s="3">
        <f t="shared" ca="1" si="201"/>
        <v>68.796073725396127</v>
      </c>
      <c r="E2619" s="3">
        <f t="shared" ca="1" si="204"/>
        <v>189.83804872658237</v>
      </c>
    </row>
    <row r="2620" spans="1:5" x14ac:dyDescent="0.35">
      <c r="A2620" s="3">
        <f t="shared" si="202"/>
        <v>2608</v>
      </c>
      <c r="B2620" s="3">
        <f t="shared" ca="1" si="203"/>
        <v>0.29456495975607055</v>
      </c>
      <c r="C2620" s="3">
        <f t="shared" ca="1" si="200"/>
        <v>23062.771973277399</v>
      </c>
      <c r="D2620" s="3">
        <f t="shared" ca="1" si="201"/>
        <v>162.7719732773985</v>
      </c>
      <c r="E2620" s="3">
        <f t="shared" ca="1" si="204"/>
        <v>95.862149174579997</v>
      </c>
    </row>
    <row r="2621" spans="1:5" x14ac:dyDescent="0.35">
      <c r="A2621" s="3">
        <f t="shared" si="202"/>
        <v>2609</v>
      </c>
      <c r="B2621" s="3">
        <f t="shared" ca="1" si="203"/>
        <v>5.1223841208675467E-3</v>
      </c>
      <c r="C2621" s="3">
        <f t="shared" ca="1" si="200"/>
        <v>22860.406743675929</v>
      </c>
      <c r="D2621" s="3">
        <f t="shared" ca="1" si="201"/>
        <v>0</v>
      </c>
      <c r="E2621" s="3">
        <f t="shared" ca="1" si="204"/>
        <v>258.6341224519785</v>
      </c>
    </row>
    <row r="2622" spans="1:5" x14ac:dyDescent="0.35">
      <c r="A2622" s="3">
        <f t="shared" si="202"/>
        <v>2610</v>
      </c>
      <c r="B2622" s="3">
        <f t="shared" ca="1" si="203"/>
        <v>1.1558863451821937</v>
      </c>
      <c r="C2622" s="3">
        <f t="shared" ca="1" si="200"/>
        <v>23675.628095987653</v>
      </c>
      <c r="D2622" s="3">
        <f t="shared" ca="1" si="201"/>
        <v>775.62809598765307</v>
      </c>
      <c r="E2622" s="3">
        <f t="shared" ca="1" si="204"/>
        <v>-516.99397353567451</v>
      </c>
    </row>
    <row r="2623" spans="1:5" x14ac:dyDescent="0.35">
      <c r="A2623" s="3">
        <f t="shared" si="202"/>
        <v>2611</v>
      </c>
      <c r="B2623" s="3">
        <f t="shared" ca="1" si="203"/>
        <v>-0.11942792821248101</v>
      </c>
      <c r="C2623" s="3">
        <f t="shared" ca="1" si="200"/>
        <v>22773.874122143548</v>
      </c>
      <c r="D2623" s="3">
        <f t="shared" ca="1" si="201"/>
        <v>0</v>
      </c>
      <c r="E2623" s="3">
        <f t="shared" ca="1" si="204"/>
        <v>258.6341224519785</v>
      </c>
    </row>
    <row r="2624" spans="1:5" x14ac:dyDescent="0.35">
      <c r="A2624" s="3">
        <f t="shared" si="202"/>
        <v>2612</v>
      </c>
      <c r="B2624" s="3">
        <f t="shared" ca="1" si="203"/>
        <v>-0.55308987005113452</v>
      </c>
      <c r="C2624" s="3">
        <f t="shared" ca="1" si="200"/>
        <v>22475.130679596528</v>
      </c>
      <c r="D2624" s="3">
        <f t="shared" ca="1" si="201"/>
        <v>0</v>
      </c>
      <c r="E2624" s="3">
        <f t="shared" ca="1" si="204"/>
        <v>258.6341224519785</v>
      </c>
    </row>
    <row r="2625" spans="1:5" x14ac:dyDescent="0.35">
      <c r="A2625" s="3">
        <f t="shared" si="202"/>
        <v>2613</v>
      </c>
      <c r="B2625" s="3">
        <f t="shared" ca="1" si="203"/>
        <v>-0.60299292339823685</v>
      </c>
      <c r="C2625" s="3">
        <f t="shared" ca="1" si="200"/>
        <v>22441.005591929206</v>
      </c>
      <c r="D2625" s="3">
        <f t="shared" ca="1" si="201"/>
        <v>0</v>
      </c>
      <c r="E2625" s="3">
        <f t="shared" ca="1" si="204"/>
        <v>258.6341224519785</v>
      </c>
    </row>
    <row r="2626" spans="1:5" x14ac:dyDescent="0.35">
      <c r="A2626" s="3">
        <f t="shared" si="202"/>
        <v>2614</v>
      </c>
      <c r="B2626" s="3">
        <f t="shared" ca="1" si="203"/>
        <v>1.2107198138016551</v>
      </c>
      <c r="C2626" s="3">
        <f t="shared" ca="1" si="200"/>
        <v>23715.190637170614</v>
      </c>
      <c r="D2626" s="3">
        <f t="shared" ca="1" si="201"/>
        <v>815.19063717061363</v>
      </c>
      <c r="E2626" s="3">
        <f t="shared" ca="1" si="204"/>
        <v>-556.55651471863507</v>
      </c>
    </row>
    <row r="2627" spans="1:5" x14ac:dyDescent="0.35">
      <c r="A2627" s="3">
        <f t="shared" si="202"/>
        <v>2615</v>
      </c>
      <c r="B2627" s="3">
        <f t="shared" ca="1" si="203"/>
        <v>-1.4241980734330995</v>
      </c>
      <c r="C2627" s="3">
        <f t="shared" ca="1" si="200"/>
        <v>21886.826825631168</v>
      </c>
      <c r="D2627" s="3">
        <f t="shared" ca="1" si="201"/>
        <v>0</v>
      </c>
      <c r="E2627" s="3">
        <f t="shared" ca="1" si="204"/>
        <v>258.6341224519785</v>
      </c>
    </row>
    <row r="2628" spans="1:5" x14ac:dyDescent="0.35">
      <c r="A2628" s="3">
        <f t="shared" si="202"/>
        <v>2616</v>
      </c>
      <c r="B2628" s="3">
        <f t="shared" ca="1" si="203"/>
        <v>0.3963462062168997</v>
      </c>
      <c r="C2628" s="3">
        <f t="shared" ca="1" si="200"/>
        <v>23134.357753100467</v>
      </c>
      <c r="D2628" s="3">
        <f t="shared" ca="1" si="201"/>
        <v>234.35775310046665</v>
      </c>
      <c r="E2628" s="3">
        <f t="shared" ca="1" si="204"/>
        <v>24.276369351511846</v>
      </c>
    </row>
    <row r="2629" spans="1:5" x14ac:dyDescent="0.35">
      <c r="A2629" s="3">
        <f t="shared" si="202"/>
        <v>2617</v>
      </c>
      <c r="B2629" s="3">
        <f t="shared" ca="1" si="203"/>
        <v>1.2786852172748129</v>
      </c>
      <c r="C2629" s="3">
        <f t="shared" ca="1" si="200"/>
        <v>23764.319682512571</v>
      </c>
      <c r="D2629" s="3">
        <f t="shared" ca="1" si="201"/>
        <v>864.31968251257058</v>
      </c>
      <c r="E2629" s="3">
        <f t="shared" ca="1" si="204"/>
        <v>-605.68556006059202</v>
      </c>
    </row>
    <row r="2630" spans="1:5" x14ac:dyDescent="0.35">
      <c r="A2630" s="3">
        <f t="shared" si="202"/>
        <v>2618</v>
      </c>
      <c r="B2630" s="3">
        <f t="shared" ca="1" si="203"/>
        <v>1.0563658311717303</v>
      </c>
      <c r="C2630" s="3">
        <f t="shared" ca="1" si="200"/>
        <v>23603.99221474323</v>
      </c>
      <c r="D2630" s="3">
        <f t="shared" ca="1" si="201"/>
        <v>703.99221474322985</v>
      </c>
      <c r="E2630" s="3">
        <f t="shared" ca="1" si="204"/>
        <v>-445.35809229125135</v>
      </c>
    </row>
    <row r="2631" spans="1:5" x14ac:dyDescent="0.35">
      <c r="A2631" s="3">
        <f t="shared" si="202"/>
        <v>2619</v>
      </c>
      <c r="B2631" s="3">
        <f t="shared" ca="1" si="203"/>
        <v>1.977681818504206</v>
      </c>
      <c r="C2631" s="3">
        <f t="shared" ca="1" si="200"/>
        <v>24275.536006971306</v>
      </c>
      <c r="D2631" s="3">
        <f t="shared" ca="1" si="201"/>
        <v>1375.5360069713061</v>
      </c>
      <c r="E2631" s="3">
        <f t="shared" ca="1" si="204"/>
        <v>-1116.9018845193275</v>
      </c>
    </row>
    <row r="2632" spans="1:5" x14ac:dyDescent="0.35">
      <c r="A2632" s="3">
        <f t="shared" si="202"/>
        <v>2620</v>
      </c>
      <c r="B2632" s="3">
        <f t="shared" ca="1" si="203"/>
        <v>-0.76521570707125453</v>
      </c>
      <c r="C2632" s="3">
        <f t="shared" ca="1" si="200"/>
        <v>22330.43074587467</v>
      </c>
      <c r="D2632" s="3">
        <f t="shared" ca="1" si="201"/>
        <v>0</v>
      </c>
      <c r="E2632" s="3">
        <f t="shared" ca="1" si="204"/>
        <v>258.6341224519785</v>
      </c>
    </row>
    <row r="2633" spans="1:5" x14ac:dyDescent="0.35">
      <c r="A2633" s="3">
        <f t="shared" si="202"/>
        <v>2621</v>
      </c>
      <c r="B2633" s="3">
        <f t="shared" ca="1" si="203"/>
        <v>0.45172408367674488</v>
      </c>
      <c r="C2633" s="3">
        <f t="shared" ca="1" si="200"/>
        <v>23173.39995517167</v>
      </c>
      <c r="D2633" s="3">
        <f t="shared" ca="1" si="201"/>
        <v>273.39995517166972</v>
      </c>
      <c r="E2633" s="3">
        <f t="shared" ca="1" si="204"/>
        <v>-14.765832719691218</v>
      </c>
    </row>
    <row r="2634" spans="1:5" x14ac:dyDescent="0.35">
      <c r="A2634" s="3">
        <f t="shared" si="202"/>
        <v>2622</v>
      </c>
      <c r="B2634" s="3">
        <f t="shared" ca="1" si="203"/>
        <v>-0.30521913506733894</v>
      </c>
      <c r="C2634" s="3">
        <f t="shared" ca="1" si="200"/>
        <v>22645.402101060041</v>
      </c>
      <c r="D2634" s="3">
        <f t="shared" ca="1" si="201"/>
        <v>0</v>
      </c>
      <c r="E2634" s="3">
        <f t="shared" ca="1" si="204"/>
        <v>258.6341224519785</v>
      </c>
    </row>
    <row r="2635" spans="1:5" x14ac:dyDescent="0.35">
      <c r="A2635" s="3">
        <f t="shared" si="202"/>
        <v>2623</v>
      </c>
      <c r="B2635" s="3">
        <f t="shared" ca="1" si="203"/>
        <v>0.89561964535812011</v>
      </c>
      <c r="C2635" s="3">
        <f t="shared" ca="1" si="200"/>
        <v>23488.742973542532</v>
      </c>
      <c r="D2635" s="3">
        <f t="shared" ca="1" si="201"/>
        <v>588.74297354253213</v>
      </c>
      <c r="E2635" s="3">
        <f t="shared" ca="1" si="204"/>
        <v>-330.10885109055363</v>
      </c>
    </row>
    <row r="2636" spans="1:5" x14ac:dyDescent="0.35">
      <c r="A2636" s="3">
        <f t="shared" si="202"/>
        <v>2624</v>
      </c>
      <c r="B2636" s="3">
        <f t="shared" ca="1" si="203"/>
        <v>0.50523691837693552</v>
      </c>
      <c r="C2636" s="3">
        <f t="shared" ca="1" si="200"/>
        <v>23211.189871572999</v>
      </c>
      <c r="D2636" s="3">
        <f t="shared" ca="1" si="201"/>
        <v>311.18987157299853</v>
      </c>
      <c r="E2636" s="3">
        <f t="shared" ca="1" si="204"/>
        <v>-52.555749121020028</v>
      </c>
    </row>
    <row r="2637" spans="1:5" x14ac:dyDescent="0.35">
      <c r="A2637" s="3">
        <f t="shared" si="202"/>
        <v>2625</v>
      </c>
      <c r="B2637" s="3">
        <f t="shared" ca="1" si="203"/>
        <v>8.9044988690376355E-3</v>
      </c>
      <c r="C2637" s="3">
        <f t="shared" ca="1" si="200"/>
        <v>22863.039544510342</v>
      </c>
      <c r="D2637" s="3">
        <f t="shared" ca="1" si="201"/>
        <v>0</v>
      </c>
      <c r="E2637" s="3">
        <f t="shared" ca="1" si="204"/>
        <v>258.6341224519785</v>
      </c>
    </row>
    <row r="2638" spans="1:5" x14ac:dyDescent="0.35">
      <c r="A2638" s="3">
        <f t="shared" si="202"/>
        <v>2626</v>
      </c>
      <c r="B2638" s="3">
        <f t="shared" ca="1" si="203"/>
        <v>5.6228702604650084E-3</v>
      </c>
      <c r="C2638" s="3">
        <f t="shared" ref="C2638:C2701" ca="1" si="205">B$1*EXP(B$9*B$5 + $B$10*B2638)</f>
        <v>22860.755124034949</v>
      </c>
      <c r="D2638" s="3">
        <f t="shared" ref="D2638:D2701" ca="1" si="206">MAX(C2638 - B$2, 0)</f>
        <v>0</v>
      </c>
      <c r="E2638" s="3">
        <f t="shared" ca="1" si="204"/>
        <v>258.6341224519785</v>
      </c>
    </row>
    <row r="2639" spans="1:5" x14ac:dyDescent="0.35">
      <c r="A2639" s="3">
        <f t="shared" ref="A2639:A2702" si="207">A2638+1</f>
        <v>2627</v>
      </c>
      <c r="B2639" s="3">
        <f t="shared" ref="B2639:B2702" ca="1" si="208">_xlfn.NORM.S.INV(RAND())</f>
        <v>0.59836245319688308</v>
      </c>
      <c r="C2639" s="3">
        <f t="shared" ca="1" si="205"/>
        <v>23277.100646069222</v>
      </c>
      <c r="D2639" s="3">
        <f t="shared" ca="1" si="206"/>
        <v>377.10064606922242</v>
      </c>
      <c r="E2639" s="3">
        <f t="shared" ref="E2639:E2702" ca="1" si="209">$D$5014-D2639</f>
        <v>-118.46652361724392</v>
      </c>
    </row>
    <row r="2640" spans="1:5" x14ac:dyDescent="0.35">
      <c r="A2640" s="3">
        <f t="shared" si="207"/>
        <v>2628</v>
      </c>
      <c r="B2640" s="3">
        <f t="shared" ca="1" si="208"/>
        <v>0.69151708073637208</v>
      </c>
      <c r="C2640" s="3">
        <f t="shared" ca="1" si="205"/>
        <v>23343.219260104113</v>
      </c>
      <c r="D2640" s="3">
        <f t="shared" ca="1" si="206"/>
        <v>443.21926010411335</v>
      </c>
      <c r="E2640" s="3">
        <f t="shared" ca="1" si="209"/>
        <v>-184.58513765213485</v>
      </c>
    </row>
    <row r="2641" spans="1:5" x14ac:dyDescent="0.35">
      <c r="A2641" s="3">
        <f t="shared" si="207"/>
        <v>2629</v>
      </c>
      <c r="B2641" s="3">
        <f t="shared" ca="1" si="208"/>
        <v>-1.2489381965285654E-2</v>
      </c>
      <c r="C2641" s="3">
        <f t="shared" ca="1" si="205"/>
        <v>22848.150856212367</v>
      </c>
      <c r="D2641" s="3">
        <f t="shared" ca="1" si="206"/>
        <v>0</v>
      </c>
      <c r="E2641" s="3">
        <f t="shared" ca="1" si="209"/>
        <v>258.6341224519785</v>
      </c>
    </row>
    <row r="2642" spans="1:5" x14ac:dyDescent="0.35">
      <c r="A2642" s="3">
        <f t="shared" si="207"/>
        <v>2630</v>
      </c>
      <c r="B2642" s="3">
        <f t="shared" ca="1" si="208"/>
        <v>-0.98580830909657835</v>
      </c>
      <c r="C2642" s="3">
        <f t="shared" ca="1" si="205"/>
        <v>22180.943320736831</v>
      </c>
      <c r="D2642" s="3">
        <f t="shared" ca="1" si="206"/>
        <v>0</v>
      </c>
      <c r="E2642" s="3">
        <f t="shared" ca="1" si="209"/>
        <v>258.6341224519785</v>
      </c>
    </row>
    <row r="2643" spans="1:5" x14ac:dyDescent="0.35">
      <c r="A2643" s="3">
        <f t="shared" si="207"/>
        <v>2631</v>
      </c>
      <c r="B2643" s="3">
        <f t="shared" ca="1" si="208"/>
        <v>0.66240767363792108</v>
      </c>
      <c r="C2643" s="3">
        <f t="shared" ca="1" si="205"/>
        <v>23322.538047509457</v>
      </c>
      <c r="D2643" s="3">
        <f t="shared" ca="1" si="206"/>
        <v>422.5380475094571</v>
      </c>
      <c r="E2643" s="3">
        <f t="shared" ca="1" si="209"/>
        <v>-163.9039250574786</v>
      </c>
    </row>
    <row r="2644" spans="1:5" x14ac:dyDescent="0.35">
      <c r="A2644" s="3">
        <f t="shared" si="207"/>
        <v>2632</v>
      </c>
      <c r="B2644" s="3">
        <f t="shared" ca="1" si="208"/>
        <v>-0.34998709492832442</v>
      </c>
      <c r="C2644" s="3">
        <f t="shared" ca="1" si="205"/>
        <v>22614.554193133936</v>
      </c>
      <c r="D2644" s="3">
        <f t="shared" ca="1" si="206"/>
        <v>0</v>
      </c>
      <c r="E2644" s="3">
        <f t="shared" ca="1" si="209"/>
        <v>258.6341224519785</v>
      </c>
    </row>
    <row r="2645" spans="1:5" x14ac:dyDescent="0.35">
      <c r="A2645" s="3">
        <f t="shared" si="207"/>
        <v>2633</v>
      </c>
      <c r="B2645" s="3">
        <f t="shared" ca="1" si="208"/>
        <v>-0.23884072833710607</v>
      </c>
      <c r="C2645" s="3">
        <f t="shared" ca="1" si="205"/>
        <v>22691.21841747524</v>
      </c>
      <c r="D2645" s="3">
        <f t="shared" ca="1" si="206"/>
        <v>0</v>
      </c>
      <c r="E2645" s="3">
        <f t="shared" ca="1" si="209"/>
        <v>258.6341224519785</v>
      </c>
    </row>
    <row r="2646" spans="1:5" x14ac:dyDescent="0.35">
      <c r="A2646" s="3">
        <f t="shared" si="207"/>
        <v>2634</v>
      </c>
      <c r="B2646" s="3">
        <f t="shared" ca="1" si="208"/>
        <v>0.6723209894532518</v>
      </c>
      <c r="C2646" s="3">
        <f t="shared" ca="1" si="205"/>
        <v>23329.57905238957</v>
      </c>
      <c r="D2646" s="3">
        <f t="shared" ca="1" si="206"/>
        <v>429.57905238957028</v>
      </c>
      <c r="E2646" s="3">
        <f t="shared" ca="1" si="209"/>
        <v>-170.94492993759178</v>
      </c>
    </row>
    <row r="2647" spans="1:5" x14ac:dyDescent="0.35">
      <c r="A2647" s="3">
        <f t="shared" si="207"/>
        <v>2635</v>
      </c>
      <c r="B2647" s="3">
        <f t="shared" ca="1" si="208"/>
        <v>0.28193320096907543</v>
      </c>
      <c r="C2647" s="3">
        <f t="shared" ca="1" si="205"/>
        <v>23053.903146827754</v>
      </c>
      <c r="D2647" s="3">
        <f t="shared" ca="1" si="206"/>
        <v>153.90314682775352</v>
      </c>
      <c r="E2647" s="3">
        <f t="shared" ca="1" si="209"/>
        <v>104.73097562422498</v>
      </c>
    </row>
    <row r="2648" spans="1:5" x14ac:dyDescent="0.35">
      <c r="A2648" s="3">
        <f t="shared" si="207"/>
        <v>2636</v>
      </c>
      <c r="B2648" s="3">
        <f t="shared" ca="1" si="208"/>
        <v>0.88819616270122626</v>
      </c>
      <c r="C2648" s="3">
        <f t="shared" ca="1" si="205"/>
        <v>23483.434217889851</v>
      </c>
      <c r="D2648" s="3">
        <f t="shared" ca="1" si="206"/>
        <v>583.43421788985142</v>
      </c>
      <c r="E2648" s="3">
        <f t="shared" ca="1" si="209"/>
        <v>-324.80009543787293</v>
      </c>
    </row>
    <row r="2649" spans="1:5" x14ac:dyDescent="0.35">
      <c r="A2649" s="3">
        <f t="shared" si="207"/>
        <v>2637</v>
      </c>
      <c r="B2649" s="3">
        <f t="shared" ca="1" si="208"/>
        <v>-0.54897281271515852</v>
      </c>
      <c r="C2649" s="3">
        <f t="shared" ca="1" si="205"/>
        <v>22477.948353359388</v>
      </c>
      <c r="D2649" s="3">
        <f t="shared" ca="1" si="206"/>
        <v>0</v>
      </c>
      <c r="E2649" s="3">
        <f t="shared" ca="1" si="209"/>
        <v>258.6341224519785</v>
      </c>
    </row>
    <row r="2650" spans="1:5" x14ac:dyDescent="0.35">
      <c r="A2650" s="3">
        <f t="shared" si="207"/>
        <v>2638</v>
      </c>
      <c r="B2650" s="3">
        <f t="shared" ca="1" si="208"/>
        <v>-1.4356362809555028</v>
      </c>
      <c r="C2650" s="3">
        <f t="shared" ca="1" si="205"/>
        <v>21879.205342512305</v>
      </c>
      <c r="D2650" s="3">
        <f t="shared" ca="1" si="206"/>
        <v>0</v>
      </c>
      <c r="E2650" s="3">
        <f t="shared" ca="1" si="209"/>
        <v>258.6341224519785</v>
      </c>
    </row>
    <row r="2651" spans="1:5" x14ac:dyDescent="0.35">
      <c r="A2651" s="3">
        <f t="shared" si="207"/>
        <v>2639</v>
      </c>
      <c r="B2651" s="3">
        <f t="shared" ca="1" si="208"/>
        <v>-0.41784388872245598</v>
      </c>
      <c r="C2651" s="3">
        <f t="shared" ca="1" si="205"/>
        <v>22567.87674296118</v>
      </c>
      <c r="D2651" s="3">
        <f t="shared" ca="1" si="206"/>
        <v>0</v>
      </c>
      <c r="E2651" s="3">
        <f t="shared" ca="1" si="209"/>
        <v>258.6341224519785</v>
      </c>
    </row>
    <row r="2652" spans="1:5" x14ac:dyDescent="0.35">
      <c r="A2652" s="3">
        <f t="shared" si="207"/>
        <v>2640</v>
      </c>
      <c r="B2652" s="3">
        <f t="shared" ca="1" si="208"/>
        <v>-0.52874962262126213</v>
      </c>
      <c r="C2652" s="3">
        <f t="shared" ca="1" si="205"/>
        <v>22491.794036855856</v>
      </c>
      <c r="D2652" s="3">
        <f t="shared" ca="1" si="206"/>
        <v>0</v>
      </c>
      <c r="E2652" s="3">
        <f t="shared" ca="1" si="209"/>
        <v>258.6341224519785</v>
      </c>
    </row>
    <row r="2653" spans="1:5" x14ac:dyDescent="0.35">
      <c r="A2653" s="3">
        <f t="shared" si="207"/>
        <v>2641</v>
      </c>
      <c r="B2653" s="3">
        <f t="shared" ca="1" si="208"/>
        <v>0.6736816737272816</v>
      </c>
      <c r="C2653" s="3">
        <f t="shared" ca="1" si="205"/>
        <v>23330.545654213209</v>
      </c>
      <c r="D2653" s="3">
        <f t="shared" ca="1" si="206"/>
        <v>430.54565421320876</v>
      </c>
      <c r="E2653" s="3">
        <f t="shared" ca="1" si="209"/>
        <v>-171.91153176123026</v>
      </c>
    </row>
    <row r="2654" spans="1:5" x14ac:dyDescent="0.35">
      <c r="A2654" s="3">
        <f t="shared" si="207"/>
        <v>2642</v>
      </c>
      <c r="B2654" s="3">
        <f t="shared" ca="1" si="208"/>
        <v>-1.0488236308903915</v>
      </c>
      <c r="C2654" s="3">
        <f t="shared" ca="1" si="205"/>
        <v>22138.424233883747</v>
      </c>
      <c r="D2654" s="3">
        <f t="shared" ca="1" si="206"/>
        <v>0</v>
      </c>
      <c r="E2654" s="3">
        <f t="shared" ca="1" si="209"/>
        <v>258.6341224519785</v>
      </c>
    </row>
    <row r="2655" spans="1:5" x14ac:dyDescent="0.35">
      <c r="A2655" s="3">
        <f t="shared" si="207"/>
        <v>2643</v>
      </c>
      <c r="B2655" s="3">
        <f t="shared" ca="1" si="208"/>
        <v>-2.3506925084123265</v>
      </c>
      <c r="C2655" s="3">
        <f t="shared" ca="1" si="205"/>
        <v>21278.007483954287</v>
      </c>
      <c r="D2655" s="3">
        <f t="shared" ca="1" si="206"/>
        <v>0</v>
      </c>
      <c r="E2655" s="3">
        <f t="shared" ca="1" si="209"/>
        <v>258.6341224519785</v>
      </c>
    </row>
    <row r="2656" spans="1:5" x14ac:dyDescent="0.35">
      <c r="A2656" s="3">
        <f t="shared" si="207"/>
        <v>2644</v>
      </c>
      <c r="B2656" s="3">
        <f t="shared" ca="1" si="208"/>
        <v>0.45321544031718292</v>
      </c>
      <c r="C2656" s="3">
        <f t="shared" ca="1" si="205"/>
        <v>23174.45229371082</v>
      </c>
      <c r="D2656" s="3">
        <f t="shared" ca="1" si="206"/>
        <v>274.4522937108195</v>
      </c>
      <c r="E2656" s="3">
        <f t="shared" ca="1" si="209"/>
        <v>-15.818171258841005</v>
      </c>
    </row>
    <row r="2657" spans="1:5" x14ac:dyDescent="0.35">
      <c r="A2657" s="3">
        <f t="shared" si="207"/>
        <v>2645</v>
      </c>
      <c r="B2657" s="3">
        <f t="shared" ca="1" si="208"/>
        <v>-5.2651178975223784E-2</v>
      </c>
      <c r="C2657" s="3">
        <f t="shared" ca="1" si="205"/>
        <v>22820.227152621166</v>
      </c>
      <c r="D2657" s="3">
        <f t="shared" ca="1" si="206"/>
        <v>0</v>
      </c>
      <c r="E2657" s="3">
        <f t="shared" ca="1" si="209"/>
        <v>258.6341224519785</v>
      </c>
    </row>
    <row r="2658" spans="1:5" x14ac:dyDescent="0.35">
      <c r="A2658" s="3">
        <f t="shared" si="207"/>
        <v>2646</v>
      </c>
      <c r="B2658" s="3">
        <f t="shared" ca="1" si="208"/>
        <v>1.3942920557682239</v>
      </c>
      <c r="C2658" s="3">
        <f t="shared" ca="1" si="205"/>
        <v>23848.120424722358</v>
      </c>
      <c r="D2658" s="3">
        <f t="shared" ca="1" si="206"/>
        <v>948.12042472235771</v>
      </c>
      <c r="E2658" s="3">
        <f t="shared" ca="1" si="209"/>
        <v>-689.48630227037916</v>
      </c>
    </row>
    <row r="2659" spans="1:5" x14ac:dyDescent="0.35">
      <c r="A2659" s="3">
        <f t="shared" si="207"/>
        <v>2647</v>
      </c>
      <c r="B2659" s="3">
        <f t="shared" ca="1" si="208"/>
        <v>0.40380379274973799</v>
      </c>
      <c r="C2659" s="3">
        <f t="shared" ca="1" si="205"/>
        <v>23139.611624083987</v>
      </c>
      <c r="D2659" s="3">
        <f t="shared" ca="1" si="206"/>
        <v>239.61162408398741</v>
      </c>
      <c r="E2659" s="3">
        <f t="shared" ca="1" si="209"/>
        <v>19.022498367991091</v>
      </c>
    </row>
    <row r="2660" spans="1:5" x14ac:dyDescent="0.35">
      <c r="A2660" s="3">
        <f t="shared" si="207"/>
        <v>2648</v>
      </c>
      <c r="B2660" s="3">
        <f t="shared" ca="1" si="208"/>
        <v>0.62229574774661778</v>
      </c>
      <c r="C2660" s="3">
        <f t="shared" ca="1" si="205"/>
        <v>23294.069947740616</v>
      </c>
      <c r="D2660" s="3">
        <f t="shared" ca="1" si="206"/>
        <v>394.06994774061604</v>
      </c>
      <c r="E2660" s="3">
        <f t="shared" ca="1" si="209"/>
        <v>-135.43582528863755</v>
      </c>
    </row>
    <row r="2661" spans="1:5" x14ac:dyDescent="0.35">
      <c r="A2661" s="3">
        <f t="shared" si="207"/>
        <v>2649</v>
      </c>
      <c r="B2661" s="3">
        <f t="shared" ca="1" si="208"/>
        <v>1.3807375666551489</v>
      </c>
      <c r="C2661" s="3">
        <f t="shared" ca="1" si="205"/>
        <v>23838.279814366691</v>
      </c>
      <c r="D2661" s="3">
        <f t="shared" ca="1" si="206"/>
        <v>938.27981436669143</v>
      </c>
      <c r="E2661" s="3">
        <f t="shared" ca="1" si="209"/>
        <v>-679.64569191471287</v>
      </c>
    </row>
    <row r="2662" spans="1:5" x14ac:dyDescent="0.35">
      <c r="A2662" s="3">
        <f t="shared" si="207"/>
        <v>2650</v>
      </c>
      <c r="B2662" s="3">
        <f t="shared" ca="1" si="208"/>
        <v>1.0146168037252874</v>
      </c>
      <c r="C2662" s="3">
        <f t="shared" ca="1" si="205"/>
        <v>23574.005412318722</v>
      </c>
      <c r="D2662" s="3">
        <f t="shared" ca="1" si="206"/>
        <v>674.00541231872194</v>
      </c>
      <c r="E2662" s="3">
        <f t="shared" ca="1" si="209"/>
        <v>-415.37128986674344</v>
      </c>
    </row>
    <row r="2663" spans="1:5" x14ac:dyDescent="0.35">
      <c r="A2663" s="3">
        <f t="shared" si="207"/>
        <v>2651</v>
      </c>
      <c r="B2663" s="3">
        <f t="shared" ca="1" si="208"/>
        <v>0.46697389686356311</v>
      </c>
      <c r="C2663" s="3">
        <f t="shared" ca="1" si="205"/>
        <v>23184.162859026019</v>
      </c>
      <c r="D2663" s="3">
        <f t="shared" ca="1" si="206"/>
        <v>284.16285902601885</v>
      </c>
      <c r="E2663" s="3">
        <f t="shared" ca="1" si="209"/>
        <v>-25.528736574040352</v>
      </c>
    </row>
    <row r="2664" spans="1:5" x14ac:dyDescent="0.35">
      <c r="A2664" s="3">
        <f t="shared" si="207"/>
        <v>2652</v>
      </c>
      <c r="B2664" s="3">
        <f t="shared" ca="1" si="208"/>
        <v>1.558866079010929</v>
      </c>
      <c r="C2664" s="3">
        <f t="shared" ca="1" si="205"/>
        <v>23967.926376821804</v>
      </c>
      <c r="D2664" s="3">
        <f t="shared" ca="1" si="206"/>
        <v>1067.9263768218043</v>
      </c>
      <c r="E2664" s="3">
        <f t="shared" ca="1" si="209"/>
        <v>-809.29225436982574</v>
      </c>
    </row>
    <row r="2665" spans="1:5" x14ac:dyDescent="0.35">
      <c r="A2665" s="3">
        <f t="shared" si="207"/>
        <v>2653</v>
      </c>
      <c r="B2665" s="3">
        <f t="shared" ca="1" si="208"/>
        <v>3.420684414581477E-2</v>
      </c>
      <c r="C2665" s="3">
        <f t="shared" ca="1" si="205"/>
        <v>22880.660781771847</v>
      </c>
      <c r="D2665" s="3">
        <f t="shared" ca="1" si="206"/>
        <v>0</v>
      </c>
      <c r="E2665" s="3">
        <f t="shared" ca="1" si="209"/>
        <v>258.6341224519785</v>
      </c>
    </row>
    <row r="2666" spans="1:5" x14ac:dyDescent="0.35">
      <c r="A2666" s="3">
        <f t="shared" si="207"/>
        <v>2654</v>
      </c>
      <c r="B2666" s="3">
        <f t="shared" ca="1" si="208"/>
        <v>-0.25103568942838866</v>
      </c>
      <c r="C2666" s="3">
        <f t="shared" ca="1" si="205"/>
        <v>22682.794153819188</v>
      </c>
      <c r="D2666" s="3">
        <f t="shared" ca="1" si="206"/>
        <v>0</v>
      </c>
      <c r="E2666" s="3">
        <f t="shared" ca="1" si="209"/>
        <v>258.6341224519785</v>
      </c>
    </row>
    <row r="2667" spans="1:5" x14ac:dyDescent="0.35">
      <c r="A2667" s="3">
        <f t="shared" si="207"/>
        <v>2655</v>
      </c>
      <c r="B2667" s="3">
        <f t="shared" ca="1" si="208"/>
        <v>0.18115243348919471</v>
      </c>
      <c r="C2667" s="3">
        <f t="shared" ca="1" si="205"/>
        <v>22983.266465774632</v>
      </c>
      <c r="D2667" s="3">
        <f t="shared" ca="1" si="206"/>
        <v>83.266465774631797</v>
      </c>
      <c r="E2667" s="3">
        <f t="shared" ca="1" si="209"/>
        <v>175.3676566773467</v>
      </c>
    </row>
    <row r="2668" spans="1:5" x14ac:dyDescent="0.35">
      <c r="A2668" s="3">
        <f t="shared" si="207"/>
        <v>2656</v>
      </c>
      <c r="B2668" s="3">
        <f t="shared" ca="1" si="208"/>
        <v>0.45348041195176003</v>
      </c>
      <c r="C2668" s="3">
        <f t="shared" ca="1" si="205"/>
        <v>23174.639269321709</v>
      </c>
      <c r="D2668" s="3">
        <f t="shared" ca="1" si="206"/>
        <v>274.63926932170943</v>
      </c>
      <c r="E2668" s="3">
        <f t="shared" ca="1" si="209"/>
        <v>-16.005146869730936</v>
      </c>
    </row>
    <row r="2669" spans="1:5" x14ac:dyDescent="0.35">
      <c r="A2669" s="3">
        <f t="shared" si="207"/>
        <v>2657</v>
      </c>
      <c r="B2669" s="3">
        <f t="shared" ca="1" si="208"/>
        <v>-0.39757328793274982</v>
      </c>
      <c r="C2669" s="3">
        <f t="shared" ca="1" si="205"/>
        <v>22581.810418777641</v>
      </c>
      <c r="D2669" s="3">
        <f t="shared" ca="1" si="206"/>
        <v>0</v>
      </c>
      <c r="E2669" s="3">
        <f t="shared" ca="1" si="209"/>
        <v>258.6341224519785</v>
      </c>
    </row>
    <row r="2670" spans="1:5" x14ac:dyDescent="0.35">
      <c r="A2670" s="3">
        <f t="shared" si="207"/>
        <v>2658</v>
      </c>
      <c r="B2670" s="3">
        <f t="shared" ca="1" si="208"/>
        <v>-0.45229070491776591</v>
      </c>
      <c r="C2670" s="3">
        <f t="shared" ca="1" si="205"/>
        <v>22544.218287200121</v>
      </c>
      <c r="D2670" s="3">
        <f t="shared" ca="1" si="206"/>
        <v>0</v>
      </c>
      <c r="E2670" s="3">
        <f t="shared" ca="1" si="209"/>
        <v>258.6341224519785</v>
      </c>
    </row>
    <row r="2671" spans="1:5" x14ac:dyDescent="0.35">
      <c r="A2671" s="3">
        <f t="shared" si="207"/>
        <v>2659</v>
      </c>
      <c r="B2671" s="3">
        <f t="shared" ca="1" si="208"/>
        <v>0.98267212098099377</v>
      </c>
      <c r="C2671" s="3">
        <f t="shared" ca="1" si="205"/>
        <v>23551.086441884563</v>
      </c>
      <c r="D2671" s="3">
        <f t="shared" ca="1" si="206"/>
        <v>651.0864418845631</v>
      </c>
      <c r="E2671" s="3">
        <f t="shared" ca="1" si="209"/>
        <v>-392.4523194325846</v>
      </c>
    </row>
    <row r="2672" spans="1:5" x14ac:dyDescent="0.35">
      <c r="A2672" s="3">
        <f t="shared" si="207"/>
        <v>2660</v>
      </c>
      <c r="B2672" s="3">
        <f t="shared" ca="1" si="208"/>
        <v>-0.72668898361782963</v>
      </c>
      <c r="C2672" s="3">
        <f t="shared" ca="1" si="205"/>
        <v>22356.642029052658</v>
      </c>
      <c r="D2672" s="3">
        <f t="shared" ca="1" si="206"/>
        <v>0</v>
      </c>
      <c r="E2672" s="3">
        <f t="shared" ca="1" si="209"/>
        <v>258.6341224519785</v>
      </c>
    </row>
    <row r="2673" spans="1:5" x14ac:dyDescent="0.35">
      <c r="A2673" s="3">
        <f t="shared" si="207"/>
        <v>2661</v>
      </c>
      <c r="B2673" s="3">
        <f t="shared" ca="1" si="208"/>
        <v>-0.54809596026581497</v>
      </c>
      <c r="C2673" s="3">
        <f t="shared" ca="1" si="205"/>
        <v>22478.548508224994</v>
      </c>
      <c r="D2673" s="3">
        <f t="shared" ca="1" si="206"/>
        <v>0</v>
      </c>
      <c r="E2673" s="3">
        <f t="shared" ca="1" si="209"/>
        <v>258.6341224519785</v>
      </c>
    </row>
    <row r="2674" spans="1:5" x14ac:dyDescent="0.35">
      <c r="A2674" s="3">
        <f t="shared" si="207"/>
        <v>2662</v>
      </c>
      <c r="B2674" s="3">
        <f t="shared" ca="1" si="208"/>
        <v>-1.2097549542932942</v>
      </c>
      <c r="C2674" s="3">
        <f t="shared" ca="1" si="205"/>
        <v>22030.206608442404</v>
      </c>
      <c r="D2674" s="3">
        <f t="shared" ca="1" si="206"/>
        <v>0</v>
      </c>
      <c r="E2674" s="3">
        <f t="shared" ca="1" si="209"/>
        <v>258.6341224519785</v>
      </c>
    </row>
    <row r="2675" spans="1:5" x14ac:dyDescent="0.35">
      <c r="A2675" s="3">
        <f t="shared" si="207"/>
        <v>2663</v>
      </c>
      <c r="B2675" s="3">
        <f t="shared" ca="1" si="208"/>
        <v>-0.29577019558206885</v>
      </c>
      <c r="C2675" s="3">
        <f t="shared" ca="1" si="205"/>
        <v>22651.918383900782</v>
      </c>
      <c r="D2675" s="3">
        <f t="shared" ca="1" si="206"/>
        <v>0</v>
      </c>
      <c r="E2675" s="3">
        <f t="shared" ca="1" si="209"/>
        <v>258.6341224519785</v>
      </c>
    </row>
    <row r="2676" spans="1:5" x14ac:dyDescent="0.35">
      <c r="A2676" s="3">
        <f t="shared" si="207"/>
        <v>2664</v>
      </c>
      <c r="B2676" s="3">
        <f t="shared" ca="1" si="208"/>
        <v>0.31164242280092069</v>
      </c>
      <c r="C2676" s="3">
        <f t="shared" ca="1" si="205"/>
        <v>23074.767577390845</v>
      </c>
      <c r="D2676" s="3">
        <f t="shared" ca="1" si="206"/>
        <v>174.76757739084496</v>
      </c>
      <c r="E2676" s="3">
        <f t="shared" ca="1" si="209"/>
        <v>83.866545061133536</v>
      </c>
    </row>
    <row r="2677" spans="1:5" x14ac:dyDescent="0.35">
      <c r="A2677" s="3">
        <f t="shared" si="207"/>
        <v>2665</v>
      </c>
      <c r="B2677" s="3">
        <f t="shared" ca="1" si="208"/>
        <v>1.8111863737335381</v>
      </c>
      <c r="C2677" s="3">
        <f t="shared" ca="1" si="205"/>
        <v>24152.779326223503</v>
      </c>
      <c r="D2677" s="3">
        <f t="shared" ca="1" si="206"/>
        <v>1252.7793262235027</v>
      </c>
      <c r="E2677" s="3">
        <f t="shared" ca="1" si="209"/>
        <v>-994.14520377152417</v>
      </c>
    </row>
    <row r="2678" spans="1:5" x14ac:dyDescent="0.35">
      <c r="A2678" s="3">
        <f t="shared" si="207"/>
        <v>2666</v>
      </c>
      <c r="B2678" s="3">
        <f t="shared" ca="1" si="208"/>
        <v>1.7789878041084006</v>
      </c>
      <c r="C2678" s="3">
        <f t="shared" ca="1" si="205"/>
        <v>24129.111130045509</v>
      </c>
      <c r="D2678" s="3">
        <f t="shared" ca="1" si="206"/>
        <v>1229.1111300455086</v>
      </c>
      <c r="E2678" s="3">
        <f t="shared" ca="1" si="209"/>
        <v>-970.47700759353006</v>
      </c>
    </row>
    <row r="2679" spans="1:5" x14ac:dyDescent="0.35">
      <c r="A2679" s="3">
        <f t="shared" si="207"/>
        <v>2667</v>
      </c>
      <c r="B2679" s="3">
        <f t="shared" ca="1" si="208"/>
        <v>0.48414201747863644</v>
      </c>
      <c r="C2679" s="3">
        <f t="shared" ca="1" si="205"/>
        <v>23196.285633876469</v>
      </c>
      <c r="D2679" s="3">
        <f t="shared" ca="1" si="206"/>
        <v>296.28563387646864</v>
      </c>
      <c r="E2679" s="3">
        <f t="shared" ca="1" si="209"/>
        <v>-37.651511424490138</v>
      </c>
    </row>
    <row r="2680" spans="1:5" x14ac:dyDescent="0.35">
      <c r="A2680" s="3">
        <f t="shared" si="207"/>
        <v>2668</v>
      </c>
      <c r="B2680" s="3">
        <f t="shared" ca="1" si="208"/>
        <v>-1.9858052104083348</v>
      </c>
      <c r="C2680" s="3">
        <f t="shared" ca="1" si="205"/>
        <v>21515.734693911603</v>
      </c>
      <c r="D2680" s="3">
        <f t="shared" ca="1" si="206"/>
        <v>0</v>
      </c>
      <c r="E2680" s="3">
        <f t="shared" ca="1" si="209"/>
        <v>258.6341224519785</v>
      </c>
    </row>
    <row r="2681" spans="1:5" x14ac:dyDescent="0.35">
      <c r="A2681" s="3">
        <f t="shared" si="207"/>
        <v>2669</v>
      </c>
      <c r="B2681" s="3">
        <f t="shared" ca="1" si="208"/>
        <v>-1.2628034247989046</v>
      </c>
      <c r="C2681" s="3">
        <f t="shared" ca="1" si="205"/>
        <v>21994.65043006343</v>
      </c>
      <c r="D2681" s="3">
        <f t="shared" ca="1" si="206"/>
        <v>0</v>
      </c>
      <c r="E2681" s="3">
        <f t="shared" ca="1" si="209"/>
        <v>258.6341224519785</v>
      </c>
    </row>
    <row r="2682" spans="1:5" x14ac:dyDescent="0.35">
      <c r="A2682" s="3">
        <f t="shared" si="207"/>
        <v>2670</v>
      </c>
      <c r="B2682" s="3">
        <f t="shared" ca="1" si="208"/>
        <v>0.14150974138987088</v>
      </c>
      <c r="C2682" s="3">
        <f t="shared" ca="1" si="205"/>
        <v>22955.540470286051</v>
      </c>
      <c r="D2682" s="3">
        <f t="shared" ca="1" si="206"/>
        <v>55.540470286050549</v>
      </c>
      <c r="E2682" s="3">
        <f t="shared" ca="1" si="209"/>
        <v>203.09365216592795</v>
      </c>
    </row>
    <row r="2683" spans="1:5" x14ac:dyDescent="0.35">
      <c r="A2683" s="3">
        <f t="shared" si="207"/>
        <v>2671</v>
      </c>
      <c r="B2683" s="3">
        <f t="shared" ca="1" si="208"/>
        <v>-1.1897979771233045</v>
      </c>
      <c r="C2683" s="3">
        <f t="shared" ca="1" si="205"/>
        <v>22043.597812773638</v>
      </c>
      <c r="D2683" s="3">
        <f t="shared" ca="1" si="206"/>
        <v>0</v>
      </c>
      <c r="E2683" s="3">
        <f t="shared" ca="1" si="209"/>
        <v>258.6341224519785</v>
      </c>
    </row>
    <row r="2684" spans="1:5" x14ac:dyDescent="0.35">
      <c r="A2684" s="3">
        <f t="shared" si="207"/>
        <v>2672</v>
      </c>
      <c r="B2684" s="3">
        <f t="shared" ca="1" si="208"/>
        <v>-0.15409976579544332</v>
      </c>
      <c r="C2684" s="3">
        <f t="shared" ca="1" si="205"/>
        <v>22749.843838735454</v>
      </c>
      <c r="D2684" s="3">
        <f t="shared" ca="1" si="206"/>
        <v>0</v>
      </c>
      <c r="E2684" s="3">
        <f t="shared" ca="1" si="209"/>
        <v>258.6341224519785</v>
      </c>
    </row>
    <row r="2685" spans="1:5" x14ac:dyDescent="0.35">
      <c r="A2685" s="3">
        <f t="shared" si="207"/>
        <v>2673</v>
      </c>
      <c r="B2685" s="3">
        <f t="shared" ca="1" si="208"/>
        <v>-1.2963623726678657</v>
      </c>
      <c r="C2685" s="3">
        <f t="shared" ca="1" si="205"/>
        <v>21972.186906734485</v>
      </c>
      <c r="D2685" s="3">
        <f t="shared" ca="1" si="206"/>
        <v>0</v>
      </c>
      <c r="E2685" s="3">
        <f t="shared" ca="1" si="209"/>
        <v>258.6341224519785</v>
      </c>
    </row>
    <row r="2686" spans="1:5" x14ac:dyDescent="0.35">
      <c r="A2686" s="3">
        <f t="shared" si="207"/>
        <v>2674</v>
      </c>
      <c r="B2686" s="3">
        <f t="shared" ca="1" si="208"/>
        <v>-1.0872699613872727</v>
      </c>
      <c r="C2686" s="3">
        <f t="shared" ca="1" si="205"/>
        <v>22112.522921737542</v>
      </c>
      <c r="D2686" s="3">
        <f t="shared" ca="1" si="206"/>
        <v>0</v>
      </c>
      <c r="E2686" s="3">
        <f t="shared" ca="1" si="209"/>
        <v>258.6341224519785</v>
      </c>
    </row>
    <row r="2687" spans="1:5" x14ac:dyDescent="0.35">
      <c r="A2687" s="3">
        <f t="shared" si="207"/>
        <v>2675</v>
      </c>
      <c r="B2687" s="3">
        <f t="shared" ca="1" si="208"/>
        <v>-5.7964935544025521E-2</v>
      </c>
      <c r="C2687" s="3">
        <f t="shared" ca="1" si="205"/>
        <v>22816.535159957428</v>
      </c>
      <c r="D2687" s="3">
        <f t="shared" ca="1" si="206"/>
        <v>0</v>
      </c>
      <c r="E2687" s="3">
        <f t="shared" ca="1" si="209"/>
        <v>258.6341224519785</v>
      </c>
    </row>
    <row r="2688" spans="1:5" x14ac:dyDescent="0.35">
      <c r="A2688" s="3">
        <f t="shared" si="207"/>
        <v>2676</v>
      </c>
      <c r="B2688" s="3">
        <f t="shared" ca="1" si="208"/>
        <v>-2.0327245544476615</v>
      </c>
      <c r="C2688" s="3">
        <f t="shared" ca="1" si="205"/>
        <v>21485.018155839873</v>
      </c>
      <c r="D2688" s="3">
        <f t="shared" ca="1" si="206"/>
        <v>0</v>
      </c>
      <c r="E2688" s="3">
        <f t="shared" ca="1" si="209"/>
        <v>258.6341224519785</v>
      </c>
    </row>
    <row r="2689" spans="1:5" x14ac:dyDescent="0.35">
      <c r="A2689" s="3">
        <f t="shared" si="207"/>
        <v>2677</v>
      </c>
      <c r="B2689" s="3">
        <f t="shared" ca="1" si="208"/>
        <v>0.18260438156530981</v>
      </c>
      <c r="C2689" s="3">
        <f t="shared" ca="1" si="205"/>
        <v>22984.282589948096</v>
      </c>
      <c r="D2689" s="3">
        <f t="shared" ca="1" si="206"/>
        <v>84.282589948095847</v>
      </c>
      <c r="E2689" s="3">
        <f t="shared" ca="1" si="209"/>
        <v>174.35153250388265</v>
      </c>
    </row>
    <row r="2690" spans="1:5" x14ac:dyDescent="0.35">
      <c r="A2690" s="3">
        <f t="shared" si="207"/>
        <v>2678</v>
      </c>
      <c r="B2690" s="3">
        <f t="shared" ca="1" si="208"/>
        <v>0.50612579903057286</v>
      </c>
      <c r="C2690" s="3">
        <f t="shared" ca="1" si="205"/>
        <v>23211.818105057857</v>
      </c>
      <c r="D2690" s="3">
        <f t="shared" ca="1" si="206"/>
        <v>311.81810505785688</v>
      </c>
      <c r="E2690" s="3">
        <f t="shared" ca="1" si="209"/>
        <v>-53.183982605878384</v>
      </c>
    </row>
    <row r="2691" spans="1:5" x14ac:dyDescent="0.35">
      <c r="A2691" s="3">
        <f t="shared" si="207"/>
        <v>2679</v>
      </c>
      <c r="B2691" s="3">
        <f t="shared" ca="1" si="208"/>
        <v>0.63465612320718412</v>
      </c>
      <c r="C2691" s="3">
        <f t="shared" ca="1" si="205"/>
        <v>23302.838605344048</v>
      </c>
      <c r="D2691" s="3">
        <f t="shared" ca="1" si="206"/>
        <v>402.83860534404812</v>
      </c>
      <c r="E2691" s="3">
        <f t="shared" ca="1" si="209"/>
        <v>-144.20448289206962</v>
      </c>
    </row>
    <row r="2692" spans="1:5" x14ac:dyDescent="0.35">
      <c r="A2692" s="3">
        <f t="shared" si="207"/>
        <v>2680</v>
      </c>
      <c r="B2692" s="3">
        <f t="shared" ca="1" si="208"/>
        <v>-0.44138792902726182</v>
      </c>
      <c r="C2692" s="3">
        <f t="shared" ca="1" si="205"/>
        <v>22551.703750780514</v>
      </c>
      <c r="D2692" s="3">
        <f t="shared" ca="1" si="206"/>
        <v>0</v>
      </c>
      <c r="E2692" s="3">
        <f t="shared" ca="1" si="209"/>
        <v>258.6341224519785</v>
      </c>
    </row>
    <row r="2693" spans="1:5" x14ac:dyDescent="0.35">
      <c r="A2693" s="3">
        <f t="shared" si="207"/>
        <v>2681</v>
      </c>
      <c r="B2693" s="3">
        <f t="shared" ca="1" si="208"/>
        <v>0.58484933276745754</v>
      </c>
      <c r="C2693" s="3">
        <f t="shared" ca="1" si="205"/>
        <v>23267.524968105994</v>
      </c>
      <c r="D2693" s="3">
        <f t="shared" ca="1" si="206"/>
        <v>367.52496810599405</v>
      </c>
      <c r="E2693" s="3">
        <f t="shared" ca="1" si="209"/>
        <v>-108.89084565401555</v>
      </c>
    </row>
    <row r="2694" spans="1:5" x14ac:dyDescent="0.35">
      <c r="A2694" s="3">
        <f t="shared" si="207"/>
        <v>2682</v>
      </c>
      <c r="B2694" s="3">
        <f t="shared" ca="1" si="208"/>
        <v>-3.440079578720219E-2</v>
      </c>
      <c r="C2694" s="3">
        <f t="shared" ca="1" si="205"/>
        <v>22832.912050395142</v>
      </c>
      <c r="D2694" s="3">
        <f t="shared" ca="1" si="206"/>
        <v>0</v>
      </c>
      <c r="E2694" s="3">
        <f t="shared" ca="1" si="209"/>
        <v>258.6341224519785</v>
      </c>
    </row>
    <row r="2695" spans="1:5" x14ac:dyDescent="0.35">
      <c r="A2695" s="3">
        <f t="shared" si="207"/>
        <v>2683</v>
      </c>
      <c r="B2695" s="3">
        <f t="shared" ca="1" si="208"/>
        <v>2.7662256260593723</v>
      </c>
      <c r="C2695" s="3">
        <f t="shared" ca="1" si="205"/>
        <v>24865.456159095673</v>
      </c>
      <c r="D2695" s="3">
        <f t="shared" ca="1" si="206"/>
        <v>1965.4561590956728</v>
      </c>
      <c r="E2695" s="3">
        <f t="shared" ca="1" si="209"/>
        <v>-1706.8220366436942</v>
      </c>
    </row>
    <row r="2696" spans="1:5" x14ac:dyDescent="0.35">
      <c r="A2696" s="3">
        <f t="shared" si="207"/>
        <v>2684</v>
      </c>
      <c r="B2696" s="3">
        <f t="shared" ca="1" si="208"/>
        <v>-2.0203702275193995</v>
      </c>
      <c r="C2696" s="3">
        <f t="shared" ca="1" si="205"/>
        <v>21493.101868140016</v>
      </c>
      <c r="D2696" s="3">
        <f t="shared" ca="1" si="206"/>
        <v>0</v>
      </c>
      <c r="E2696" s="3">
        <f t="shared" ca="1" si="209"/>
        <v>258.6341224519785</v>
      </c>
    </row>
    <row r="2697" spans="1:5" x14ac:dyDescent="0.35">
      <c r="A2697" s="3">
        <f t="shared" si="207"/>
        <v>2685</v>
      </c>
      <c r="B2697" s="3">
        <f t="shared" ca="1" si="208"/>
        <v>0.56863718730756385</v>
      </c>
      <c r="C2697" s="3">
        <f t="shared" ca="1" si="205"/>
        <v>23256.041902759483</v>
      </c>
      <c r="D2697" s="3">
        <f t="shared" ca="1" si="206"/>
        <v>356.04190275948349</v>
      </c>
      <c r="E2697" s="3">
        <f t="shared" ca="1" si="209"/>
        <v>-97.407780307504993</v>
      </c>
    </row>
    <row r="2698" spans="1:5" x14ac:dyDescent="0.35">
      <c r="A2698" s="3">
        <f t="shared" si="207"/>
        <v>2686</v>
      </c>
      <c r="B2698" s="3">
        <f t="shared" ca="1" si="208"/>
        <v>-1.8729235569396498</v>
      </c>
      <c r="C2698" s="3">
        <f t="shared" ca="1" si="205"/>
        <v>21589.814607654906</v>
      </c>
      <c r="D2698" s="3">
        <f t="shared" ca="1" si="206"/>
        <v>0</v>
      </c>
      <c r="E2698" s="3">
        <f t="shared" ca="1" si="209"/>
        <v>258.6341224519785</v>
      </c>
    </row>
    <row r="2699" spans="1:5" x14ac:dyDescent="0.35">
      <c r="A2699" s="3">
        <f t="shared" si="207"/>
        <v>2687</v>
      </c>
      <c r="B2699" s="3">
        <f t="shared" ca="1" si="208"/>
        <v>-0.70233129209733003</v>
      </c>
      <c r="C2699" s="3">
        <f t="shared" ca="1" si="205"/>
        <v>22373.229420957236</v>
      </c>
      <c r="D2699" s="3">
        <f t="shared" ca="1" si="206"/>
        <v>0</v>
      </c>
      <c r="E2699" s="3">
        <f t="shared" ca="1" si="209"/>
        <v>258.6341224519785</v>
      </c>
    </row>
    <row r="2700" spans="1:5" x14ac:dyDescent="0.35">
      <c r="A2700" s="3">
        <f t="shared" si="207"/>
        <v>2688</v>
      </c>
      <c r="B2700" s="3">
        <f t="shared" ca="1" si="208"/>
        <v>0.19656287608266934</v>
      </c>
      <c r="C2700" s="3">
        <f t="shared" ca="1" si="205"/>
        <v>22994.053526070842</v>
      </c>
      <c r="D2700" s="3">
        <f t="shared" ca="1" si="206"/>
        <v>94.053526070842054</v>
      </c>
      <c r="E2700" s="3">
        <f t="shared" ca="1" si="209"/>
        <v>164.58059638113644</v>
      </c>
    </row>
    <row r="2701" spans="1:5" x14ac:dyDescent="0.35">
      <c r="A2701" s="3">
        <f t="shared" si="207"/>
        <v>2689</v>
      </c>
      <c r="B2701" s="3">
        <f t="shared" ca="1" si="208"/>
        <v>4.5368035934020678E-3</v>
      </c>
      <c r="C2701" s="3">
        <f t="shared" ca="1" si="205"/>
        <v>22859.999137220737</v>
      </c>
      <c r="D2701" s="3">
        <f t="shared" ca="1" si="206"/>
        <v>0</v>
      </c>
      <c r="E2701" s="3">
        <f t="shared" ca="1" si="209"/>
        <v>258.6341224519785</v>
      </c>
    </row>
    <row r="2702" spans="1:5" x14ac:dyDescent="0.35">
      <c r="A2702" s="3">
        <f t="shared" si="207"/>
        <v>2690</v>
      </c>
      <c r="B2702" s="3">
        <f t="shared" ca="1" si="208"/>
        <v>1.7449476138728457</v>
      </c>
      <c r="C2702" s="3">
        <f t="shared" ref="C2702:C2765" ca="1" si="210">B$1*EXP(B$9*B$5 + $B$10*B2702)</f>
        <v>24104.114434811599</v>
      </c>
      <c r="D2702" s="3">
        <f t="shared" ref="D2702:D2765" ca="1" si="211">MAX(C2702 - B$2, 0)</f>
        <v>1204.1144348115995</v>
      </c>
      <c r="E2702" s="3">
        <f t="shared" ca="1" si="209"/>
        <v>-945.48031235962094</v>
      </c>
    </row>
    <row r="2703" spans="1:5" x14ac:dyDescent="0.35">
      <c r="A2703" s="3">
        <f t="shared" ref="A2703:A2766" si="212">A2702+1</f>
        <v>2691</v>
      </c>
      <c r="B2703" s="3">
        <f t="shared" ref="B2703:B2766" ca="1" si="213">_xlfn.NORM.S.INV(RAND())</f>
        <v>1.5162522009958814</v>
      </c>
      <c r="C2703" s="3">
        <f t="shared" ca="1" si="210"/>
        <v>23936.846868777731</v>
      </c>
      <c r="D2703" s="3">
        <f t="shared" ca="1" si="211"/>
        <v>1036.8468687777313</v>
      </c>
      <c r="E2703" s="3">
        <f t="shared" ref="E2703:E2766" ca="1" si="214">$D$5014-D2703</f>
        <v>-778.21274632575273</v>
      </c>
    </row>
    <row r="2704" spans="1:5" x14ac:dyDescent="0.35">
      <c r="A2704" s="3">
        <f t="shared" si="212"/>
        <v>2692</v>
      </c>
      <c r="B2704" s="3">
        <f t="shared" ca="1" si="213"/>
        <v>-3.225569302897664</v>
      </c>
      <c r="C2704" s="3">
        <f t="shared" ca="1" si="210"/>
        <v>20718.661645055145</v>
      </c>
      <c r="D2704" s="3">
        <f t="shared" ca="1" si="211"/>
        <v>0</v>
      </c>
      <c r="E2704" s="3">
        <f t="shared" ca="1" si="214"/>
        <v>258.6341224519785</v>
      </c>
    </row>
    <row r="2705" spans="1:5" x14ac:dyDescent="0.35">
      <c r="A2705" s="3">
        <f t="shared" si="212"/>
        <v>2693</v>
      </c>
      <c r="B2705" s="3">
        <f t="shared" ca="1" si="213"/>
        <v>0.17407991861707464</v>
      </c>
      <c r="C2705" s="3">
        <f t="shared" ca="1" si="210"/>
        <v>22978.317514195645</v>
      </c>
      <c r="D2705" s="3">
        <f t="shared" ca="1" si="211"/>
        <v>78.317514195645344</v>
      </c>
      <c r="E2705" s="3">
        <f t="shared" ca="1" si="214"/>
        <v>180.31660825633315</v>
      </c>
    </row>
    <row r="2706" spans="1:5" x14ac:dyDescent="0.35">
      <c r="A2706" s="3">
        <f t="shared" si="212"/>
        <v>2694</v>
      </c>
      <c r="B2706" s="3">
        <f t="shared" ca="1" si="213"/>
        <v>0.66971767101187174</v>
      </c>
      <c r="C2706" s="3">
        <f t="shared" ca="1" si="210"/>
        <v>23327.729820688572</v>
      </c>
      <c r="D2706" s="3">
        <f t="shared" ca="1" si="211"/>
        <v>427.72982068857164</v>
      </c>
      <c r="E2706" s="3">
        <f t="shared" ca="1" si="214"/>
        <v>-169.09569823659314</v>
      </c>
    </row>
    <row r="2707" spans="1:5" x14ac:dyDescent="0.35">
      <c r="A2707" s="3">
        <f t="shared" si="212"/>
        <v>2695</v>
      </c>
      <c r="B2707" s="3">
        <f t="shared" ca="1" si="213"/>
        <v>-1.0896082937494356</v>
      </c>
      <c r="C2707" s="3">
        <f t="shared" ca="1" si="210"/>
        <v>22110.948564007831</v>
      </c>
      <c r="D2707" s="3">
        <f t="shared" ca="1" si="211"/>
        <v>0</v>
      </c>
      <c r="E2707" s="3">
        <f t="shared" ca="1" si="214"/>
        <v>258.6341224519785</v>
      </c>
    </row>
    <row r="2708" spans="1:5" x14ac:dyDescent="0.35">
      <c r="A2708" s="3">
        <f t="shared" si="212"/>
        <v>2696</v>
      </c>
      <c r="B2708" s="3">
        <f t="shared" ca="1" si="213"/>
        <v>0.7757558531928086</v>
      </c>
      <c r="C2708" s="3">
        <f t="shared" ca="1" si="210"/>
        <v>23403.171335868923</v>
      </c>
      <c r="D2708" s="3">
        <f t="shared" ca="1" si="211"/>
        <v>503.17133586892305</v>
      </c>
      <c r="E2708" s="3">
        <f t="shared" ca="1" si="214"/>
        <v>-244.53721341694455</v>
      </c>
    </row>
    <row r="2709" spans="1:5" x14ac:dyDescent="0.35">
      <c r="A2709" s="3">
        <f t="shared" si="212"/>
        <v>2697</v>
      </c>
      <c r="B2709" s="3">
        <f t="shared" ca="1" si="213"/>
        <v>0.38453420314927561</v>
      </c>
      <c r="C2709" s="3">
        <f t="shared" ca="1" si="210"/>
        <v>23126.038635842728</v>
      </c>
      <c r="D2709" s="3">
        <f t="shared" ca="1" si="211"/>
        <v>226.03863584272767</v>
      </c>
      <c r="E2709" s="3">
        <f t="shared" ca="1" si="214"/>
        <v>32.595486609250827</v>
      </c>
    </row>
    <row r="2710" spans="1:5" x14ac:dyDescent="0.35">
      <c r="A2710" s="3">
        <f t="shared" si="212"/>
        <v>2698</v>
      </c>
      <c r="B2710" s="3">
        <f t="shared" ca="1" si="213"/>
        <v>1.1266586944840413</v>
      </c>
      <c r="C2710" s="3">
        <f t="shared" ca="1" si="210"/>
        <v>23654.567215391711</v>
      </c>
      <c r="D2710" s="3">
        <f t="shared" ca="1" si="211"/>
        <v>754.56721539171122</v>
      </c>
      <c r="E2710" s="3">
        <f t="shared" ca="1" si="214"/>
        <v>-495.93309293973272</v>
      </c>
    </row>
    <row r="2711" spans="1:5" x14ac:dyDescent="0.35">
      <c r="A2711" s="3">
        <f t="shared" si="212"/>
        <v>2699</v>
      </c>
      <c r="B2711" s="3">
        <f t="shared" ca="1" si="213"/>
        <v>1.5919449552693357</v>
      </c>
      <c r="C2711" s="3">
        <f t="shared" ca="1" si="210"/>
        <v>23992.079555181681</v>
      </c>
      <c r="D2711" s="3">
        <f t="shared" ca="1" si="211"/>
        <v>1092.0795551816809</v>
      </c>
      <c r="E2711" s="3">
        <f t="shared" ca="1" si="214"/>
        <v>-833.44543272970236</v>
      </c>
    </row>
    <row r="2712" spans="1:5" x14ac:dyDescent="0.35">
      <c r="A2712" s="3">
        <f t="shared" si="212"/>
        <v>2700</v>
      </c>
      <c r="B2712" s="3">
        <f t="shared" ca="1" si="213"/>
        <v>-1.1225950856833435</v>
      </c>
      <c r="C2712" s="3">
        <f t="shared" ca="1" si="210"/>
        <v>22088.751082015991</v>
      </c>
      <c r="D2712" s="3">
        <f t="shared" ca="1" si="211"/>
        <v>0</v>
      </c>
      <c r="E2712" s="3">
        <f t="shared" ca="1" si="214"/>
        <v>258.6341224519785</v>
      </c>
    </row>
    <row r="2713" spans="1:5" x14ac:dyDescent="0.35">
      <c r="A2713" s="3">
        <f t="shared" si="212"/>
        <v>2701</v>
      </c>
      <c r="B2713" s="3">
        <f t="shared" ca="1" si="213"/>
        <v>-0.31610549988568021</v>
      </c>
      <c r="C2713" s="3">
        <f t="shared" ca="1" si="210"/>
        <v>22637.89684890418</v>
      </c>
      <c r="D2713" s="3">
        <f t="shared" ca="1" si="211"/>
        <v>0</v>
      </c>
      <c r="E2713" s="3">
        <f t="shared" ca="1" si="214"/>
        <v>258.6341224519785</v>
      </c>
    </row>
    <row r="2714" spans="1:5" x14ac:dyDescent="0.35">
      <c r="A2714" s="3">
        <f t="shared" si="212"/>
        <v>2702</v>
      </c>
      <c r="B2714" s="3">
        <f t="shared" ca="1" si="213"/>
        <v>1.6222252420551782</v>
      </c>
      <c r="C2714" s="3">
        <f t="shared" ca="1" si="210"/>
        <v>24014.210627065779</v>
      </c>
      <c r="D2714" s="3">
        <f t="shared" ca="1" si="211"/>
        <v>1114.2106270657787</v>
      </c>
      <c r="E2714" s="3">
        <f t="shared" ca="1" si="214"/>
        <v>-855.57650461380013</v>
      </c>
    </row>
    <row r="2715" spans="1:5" x14ac:dyDescent="0.35">
      <c r="A2715" s="3">
        <f t="shared" si="212"/>
        <v>2703</v>
      </c>
      <c r="B2715" s="3">
        <f t="shared" ca="1" si="213"/>
        <v>0.58759994647083225</v>
      </c>
      <c r="C2715" s="3">
        <f t="shared" ca="1" si="210"/>
        <v>23269.473790776628</v>
      </c>
      <c r="D2715" s="3">
        <f t="shared" ca="1" si="211"/>
        <v>369.47379077662845</v>
      </c>
      <c r="E2715" s="3">
        <f t="shared" ca="1" si="214"/>
        <v>-110.83966832464995</v>
      </c>
    </row>
    <row r="2716" spans="1:5" x14ac:dyDescent="0.35">
      <c r="A2716" s="3">
        <f t="shared" si="212"/>
        <v>2704</v>
      </c>
      <c r="B2716" s="3">
        <f t="shared" ca="1" si="213"/>
        <v>0.5087392241912958</v>
      </c>
      <c r="C2716" s="3">
        <f t="shared" ca="1" si="210"/>
        <v>23213.665292007841</v>
      </c>
      <c r="D2716" s="3">
        <f t="shared" ca="1" si="211"/>
        <v>313.66529200784134</v>
      </c>
      <c r="E2716" s="3">
        <f t="shared" ca="1" si="214"/>
        <v>-55.031169555862846</v>
      </c>
    </row>
    <row r="2717" spans="1:5" x14ac:dyDescent="0.35">
      <c r="A2717" s="3">
        <f t="shared" si="212"/>
        <v>2705</v>
      </c>
      <c r="B2717" s="3">
        <f t="shared" ca="1" si="213"/>
        <v>-1.0517003053764997</v>
      </c>
      <c r="C2717" s="3">
        <f t="shared" ca="1" si="210"/>
        <v>22136.485167166989</v>
      </c>
      <c r="D2717" s="3">
        <f t="shared" ca="1" si="211"/>
        <v>0</v>
      </c>
      <c r="E2717" s="3">
        <f t="shared" ca="1" si="214"/>
        <v>258.6341224519785</v>
      </c>
    </row>
    <row r="2718" spans="1:5" x14ac:dyDescent="0.35">
      <c r="A2718" s="3">
        <f t="shared" si="212"/>
        <v>2706</v>
      </c>
      <c r="B2718" s="3">
        <f t="shared" ca="1" si="213"/>
        <v>-2.1962196655002284</v>
      </c>
      <c r="C2718" s="3">
        <f t="shared" ca="1" si="210"/>
        <v>21378.325562858568</v>
      </c>
      <c r="D2718" s="3">
        <f t="shared" ca="1" si="211"/>
        <v>0</v>
      </c>
      <c r="E2718" s="3">
        <f t="shared" ca="1" si="214"/>
        <v>258.6341224519785</v>
      </c>
    </row>
    <row r="2719" spans="1:5" x14ac:dyDescent="0.35">
      <c r="A2719" s="3">
        <f t="shared" si="212"/>
        <v>2707</v>
      </c>
      <c r="B2719" s="3">
        <f t="shared" ca="1" si="213"/>
        <v>1.0017916815792411</v>
      </c>
      <c r="C2719" s="3">
        <f t="shared" ca="1" si="210"/>
        <v>23564.801246418574</v>
      </c>
      <c r="D2719" s="3">
        <f t="shared" ca="1" si="211"/>
        <v>664.80124641857401</v>
      </c>
      <c r="E2719" s="3">
        <f t="shared" ca="1" si="214"/>
        <v>-406.16712396659551</v>
      </c>
    </row>
    <row r="2720" spans="1:5" x14ac:dyDescent="0.35">
      <c r="A2720" s="3">
        <f t="shared" si="212"/>
        <v>2708</v>
      </c>
      <c r="B2720" s="3">
        <f t="shared" ca="1" si="213"/>
        <v>-0.45732374433205814</v>
      </c>
      <c r="C2720" s="3">
        <f t="shared" ca="1" si="210"/>
        <v>22540.76361711121</v>
      </c>
      <c r="D2720" s="3">
        <f t="shared" ca="1" si="211"/>
        <v>0</v>
      </c>
      <c r="E2720" s="3">
        <f t="shared" ca="1" si="214"/>
        <v>258.6341224519785</v>
      </c>
    </row>
    <row r="2721" spans="1:5" x14ac:dyDescent="0.35">
      <c r="A2721" s="3">
        <f t="shared" si="212"/>
        <v>2709</v>
      </c>
      <c r="B2721" s="3">
        <f t="shared" ca="1" si="213"/>
        <v>1.478704566504996</v>
      </c>
      <c r="C2721" s="3">
        <f t="shared" ca="1" si="210"/>
        <v>23909.495716381909</v>
      </c>
      <c r="D2721" s="3">
        <f t="shared" ca="1" si="211"/>
        <v>1009.495716381909</v>
      </c>
      <c r="E2721" s="3">
        <f t="shared" ca="1" si="214"/>
        <v>-750.86159392993045</v>
      </c>
    </row>
    <row r="2722" spans="1:5" x14ac:dyDescent="0.35">
      <c r="A2722" s="3">
        <f t="shared" si="212"/>
        <v>2710</v>
      </c>
      <c r="B2722" s="3">
        <f t="shared" ca="1" si="213"/>
        <v>0.90755721865012651</v>
      </c>
      <c r="C2722" s="3">
        <f t="shared" ca="1" si="210"/>
        <v>23497.282407904917</v>
      </c>
      <c r="D2722" s="3">
        <f t="shared" ca="1" si="211"/>
        <v>597.28240790491691</v>
      </c>
      <c r="E2722" s="3">
        <f t="shared" ca="1" si="214"/>
        <v>-338.64828545293841</v>
      </c>
    </row>
    <row r="2723" spans="1:5" x14ac:dyDescent="0.35">
      <c r="A2723" s="3">
        <f t="shared" si="212"/>
        <v>2711</v>
      </c>
      <c r="B2723" s="3">
        <f t="shared" ca="1" si="213"/>
        <v>0.43204855635433853</v>
      </c>
      <c r="C2723" s="3">
        <f t="shared" ca="1" si="210"/>
        <v>23159.520884207235</v>
      </c>
      <c r="D2723" s="3">
        <f t="shared" ca="1" si="211"/>
        <v>259.52088420723521</v>
      </c>
      <c r="E2723" s="3">
        <f t="shared" ca="1" si="214"/>
        <v>-0.88676175525671397</v>
      </c>
    </row>
    <row r="2724" spans="1:5" x14ac:dyDescent="0.35">
      <c r="A2724" s="3">
        <f t="shared" si="212"/>
        <v>2712</v>
      </c>
      <c r="B2724" s="3">
        <f t="shared" ca="1" si="213"/>
        <v>1.9610049731151156</v>
      </c>
      <c r="C2724" s="3">
        <f t="shared" ca="1" si="210"/>
        <v>24263.21214532599</v>
      </c>
      <c r="D2724" s="3">
        <f t="shared" ca="1" si="211"/>
        <v>1363.2121453259897</v>
      </c>
      <c r="E2724" s="3">
        <f t="shared" ca="1" si="214"/>
        <v>-1104.5780228740111</v>
      </c>
    </row>
    <row r="2725" spans="1:5" x14ac:dyDescent="0.35">
      <c r="A2725" s="3">
        <f t="shared" si="212"/>
        <v>2713</v>
      </c>
      <c r="B2725" s="3">
        <f t="shared" ca="1" si="213"/>
        <v>-8.3522425630049121E-2</v>
      </c>
      <c r="C2725" s="3">
        <f t="shared" ca="1" si="210"/>
        <v>22798.786185381905</v>
      </c>
      <c r="D2725" s="3">
        <f t="shared" ca="1" si="211"/>
        <v>0</v>
      </c>
      <c r="E2725" s="3">
        <f t="shared" ca="1" si="214"/>
        <v>258.6341224519785</v>
      </c>
    </row>
    <row r="2726" spans="1:5" x14ac:dyDescent="0.35">
      <c r="A2726" s="3">
        <f t="shared" si="212"/>
        <v>2714</v>
      </c>
      <c r="B2726" s="3">
        <f t="shared" ca="1" si="213"/>
        <v>-0.47191849911798028</v>
      </c>
      <c r="C2726" s="3">
        <f t="shared" ca="1" si="210"/>
        <v>22530.748794149669</v>
      </c>
      <c r="D2726" s="3">
        <f t="shared" ca="1" si="211"/>
        <v>0</v>
      </c>
      <c r="E2726" s="3">
        <f t="shared" ca="1" si="214"/>
        <v>258.6341224519785</v>
      </c>
    </row>
    <row r="2727" spans="1:5" x14ac:dyDescent="0.35">
      <c r="A2727" s="3">
        <f t="shared" si="212"/>
        <v>2715</v>
      </c>
      <c r="B2727" s="3">
        <f t="shared" ca="1" si="213"/>
        <v>0.63175793645600731</v>
      </c>
      <c r="C2727" s="3">
        <f t="shared" ca="1" si="210"/>
        <v>23300.782286872276</v>
      </c>
      <c r="D2727" s="3">
        <f t="shared" ca="1" si="211"/>
        <v>400.78228687227602</v>
      </c>
      <c r="E2727" s="3">
        <f t="shared" ca="1" si="214"/>
        <v>-142.14816442029752</v>
      </c>
    </row>
    <row r="2728" spans="1:5" x14ac:dyDescent="0.35">
      <c r="A2728" s="3">
        <f t="shared" si="212"/>
        <v>2716</v>
      </c>
      <c r="B2728" s="3">
        <f t="shared" ca="1" si="213"/>
        <v>-0.59031134826044962</v>
      </c>
      <c r="C2728" s="3">
        <f t="shared" ca="1" si="210"/>
        <v>22449.672690001804</v>
      </c>
      <c r="D2728" s="3">
        <f t="shared" ca="1" si="211"/>
        <v>0</v>
      </c>
      <c r="E2728" s="3">
        <f t="shared" ca="1" si="214"/>
        <v>258.6341224519785</v>
      </c>
    </row>
    <row r="2729" spans="1:5" x14ac:dyDescent="0.35">
      <c r="A2729" s="3">
        <f t="shared" si="212"/>
        <v>2717</v>
      </c>
      <c r="B2729" s="3">
        <f t="shared" ca="1" si="213"/>
        <v>-0.97393184508239938</v>
      </c>
      <c r="C2729" s="3">
        <f t="shared" ca="1" si="210"/>
        <v>22188.966011328404</v>
      </c>
      <c r="D2729" s="3">
        <f t="shared" ca="1" si="211"/>
        <v>0</v>
      </c>
      <c r="E2729" s="3">
        <f t="shared" ca="1" si="214"/>
        <v>258.6341224519785</v>
      </c>
    </row>
    <row r="2730" spans="1:5" x14ac:dyDescent="0.35">
      <c r="A2730" s="3">
        <f t="shared" si="212"/>
        <v>2718</v>
      </c>
      <c r="B2730" s="3">
        <f t="shared" ca="1" si="213"/>
        <v>1.8046888543512916</v>
      </c>
      <c r="C2730" s="3">
        <f t="shared" ca="1" si="210"/>
        <v>24148.001326923011</v>
      </c>
      <c r="D2730" s="3">
        <f t="shared" ca="1" si="211"/>
        <v>1248.0013269230112</v>
      </c>
      <c r="E2730" s="3">
        <f t="shared" ca="1" si="214"/>
        <v>-989.36720447103266</v>
      </c>
    </row>
    <row r="2731" spans="1:5" x14ac:dyDescent="0.35">
      <c r="A2731" s="3">
        <f t="shared" si="212"/>
        <v>2719</v>
      </c>
      <c r="B2731" s="3">
        <f t="shared" ca="1" si="213"/>
        <v>-1.4247258393569262</v>
      </c>
      <c r="C2731" s="3">
        <f t="shared" ca="1" si="210"/>
        <v>21886.475107300601</v>
      </c>
      <c r="D2731" s="3">
        <f t="shared" ca="1" si="211"/>
        <v>0</v>
      </c>
      <c r="E2731" s="3">
        <f t="shared" ca="1" si="214"/>
        <v>258.6341224519785</v>
      </c>
    </row>
    <row r="2732" spans="1:5" x14ac:dyDescent="0.35">
      <c r="A2732" s="3">
        <f t="shared" si="212"/>
        <v>2720</v>
      </c>
      <c r="B2732" s="3">
        <f t="shared" ca="1" si="213"/>
        <v>-0.57036433490504967</v>
      </c>
      <c r="C2732" s="3">
        <f t="shared" ca="1" si="210"/>
        <v>22463.312054392954</v>
      </c>
      <c r="D2732" s="3">
        <f t="shared" ca="1" si="211"/>
        <v>0</v>
      </c>
      <c r="E2732" s="3">
        <f t="shared" ca="1" si="214"/>
        <v>258.6341224519785</v>
      </c>
    </row>
    <row r="2733" spans="1:5" x14ac:dyDescent="0.35">
      <c r="A2733" s="3">
        <f t="shared" si="212"/>
        <v>2721</v>
      </c>
      <c r="B2733" s="3">
        <f t="shared" ca="1" si="213"/>
        <v>-1.040997727058051</v>
      </c>
      <c r="C2733" s="3">
        <f t="shared" ca="1" si="210"/>
        <v>22143.700264449846</v>
      </c>
      <c r="D2733" s="3">
        <f t="shared" ca="1" si="211"/>
        <v>0</v>
      </c>
      <c r="E2733" s="3">
        <f t="shared" ca="1" si="214"/>
        <v>258.6341224519785</v>
      </c>
    </row>
    <row r="2734" spans="1:5" x14ac:dyDescent="0.35">
      <c r="A2734" s="3">
        <f t="shared" si="212"/>
        <v>2722</v>
      </c>
      <c r="B2734" s="3">
        <f t="shared" ca="1" si="213"/>
        <v>0.54038074768070421</v>
      </c>
      <c r="C2734" s="3">
        <f t="shared" ca="1" si="210"/>
        <v>23236.041406622575</v>
      </c>
      <c r="D2734" s="3">
        <f t="shared" ca="1" si="211"/>
        <v>336.04140662257487</v>
      </c>
      <c r="E2734" s="3">
        <f t="shared" ca="1" si="214"/>
        <v>-77.40728417059637</v>
      </c>
    </row>
    <row r="2735" spans="1:5" x14ac:dyDescent="0.35">
      <c r="A2735" s="3">
        <f t="shared" si="212"/>
        <v>2723</v>
      </c>
      <c r="B2735" s="3">
        <f t="shared" ca="1" si="213"/>
        <v>0.508210932984825</v>
      </c>
      <c r="C2735" s="3">
        <f t="shared" ca="1" si="210"/>
        <v>23213.291880281366</v>
      </c>
      <c r="D2735" s="3">
        <f t="shared" ca="1" si="211"/>
        <v>313.29188028136559</v>
      </c>
      <c r="E2735" s="3">
        <f t="shared" ca="1" si="214"/>
        <v>-54.657757829387094</v>
      </c>
    </row>
    <row r="2736" spans="1:5" x14ac:dyDescent="0.35">
      <c r="A2736" s="3">
        <f t="shared" si="212"/>
        <v>2724</v>
      </c>
      <c r="B2736" s="3">
        <f t="shared" ca="1" si="213"/>
        <v>0.6052759959459364</v>
      </c>
      <c r="C2736" s="3">
        <f t="shared" ca="1" si="210"/>
        <v>23282.001249897065</v>
      </c>
      <c r="D2736" s="3">
        <f t="shared" ca="1" si="211"/>
        <v>382.00124989706455</v>
      </c>
      <c r="E2736" s="3">
        <f t="shared" ca="1" si="214"/>
        <v>-123.36712744508606</v>
      </c>
    </row>
    <row r="2737" spans="1:5" x14ac:dyDescent="0.35">
      <c r="A2737" s="3">
        <f t="shared" si="212"/>
        <v>2725</v>
      </c>
      <c r="B2737" s="3">
        <f t="shared" ca="1" si="213"/>
        <v>-0.44235119095618919</v>
      </c>
      <c r="C2737" s="3">
        <f t="shared" ca="1" si="210"/>
        <v>22551.042308838598</v>
      </c>
      <c r="D2737" s="3">
        <f t="shared" ca="1" si="211"/>
        <v>0</v>
      </c>
      <c r="E2737" s="3">
        <f t="shared" ca="1" si="214"/>
        <v>258.6341224519785</v>
      </c>
    </row>
    <row r="2738" spans="1:5" x14ac:dyDescent="0.35">
      <c r="A2738" s="3">
        <f t="shared" si="212"/>
        <v>2726</v>
      </c>
      <c r="B2738" s="3">
        <f t="shared" ca="1" si="213"/>
        <v>2.0622486100275785</v>
      </c>
      <c r="C2738" s="3">
        <f t="shared" ca="1" si="210"/>
        <v>24338.125624416065</v>
      </c>
      <c r="D2738" s="3">
        <f t="shared" ca="1" si="211"/>
        <v>1438.125624416065</v>
      </c>
      <c r="E2738" s="3">
        <f t="shared" ca="1" si="214"/>
        <v>-1179.4915019640864</v>
      </c>
    </row>
    <row r="2739" spans="1:5" x14ac:dyDescent="0.35">
      <c r="A2739" s="3">
        <f t="shared" si="212"/>
        <v>2727</v>
      </c>
      <c r="B2739" s="3">
        <f t="shared" ca="1" si="213"/>
        <v>-1.4495150930439249</v>
      </c>
      <c r="C2739" s="3">
        <f t="shared" ca="1" si="210"/>
        <v>21869.961204460782</v>
      </c>
      <c r="D2739" s="3">
        <f t="shared" ca="1" si="211"/>
        <v>0</v>
      </c>
      <c r="E2739" s="3">
        <f t="shared" ca="1" si="214"/>
        <v>258.6341224519785</v>
      </c>
    </row>
    <row r="2740" spans="1:5" x14ac:dyDescent="0.35">
      <c r="A2740" s="3">
        <f t="shared" si="212"/>
        <v>2728</v>
      </c>
      <c r="B2740" s="3">
        <f t="shared" ca="1" si="213"/>
        <v>0.87134526234464238</v>
      </c>
      <c r="C2740" s="3">
        <f t="shared" ca="1" si="210"/>
        <v>23471.388084945193</v>
      </c>
      <c r="D2740" s="3">
        <f t="shared" ca="1" si="211"/>
        <v>571.38808494519253</v>
      </c>
      <c r="E2740" s="3">
        <f t="shared" ca="1" si="214"/>
        <v>-312.75396249321403</v>
      </c>
    </row>
    <row r="2741" spans="1:5" x14ac:dyDescent="0.35">
      <c r="A2741" s="3">
        <f t="shared" si="212"/>
        <v>2729</v>
      </c>
      <c r="B2741" s="3">
        <f t="shared" ca="1" si="213"/>
        <v>-1.3015137401095653</v>
      </c>
      <c r="C2741" s="3">
        <f t="shared" ca="1" si="210"/>
        <v>21968.740741486363</v>
      </c>
      <c r="D2741" s="3">
        <f t="shared" ca="1" si="211"/>
        <v>0</v>
      </c>
      <c r="E2741" s="3">
        <f t="shared" ca="1" si="214"/>
        <v>258.6341224519785</v>
      </c>
    </row>
    <row r="2742" spans="1:5" x14ac:dyDescent="0.35">
      <c r="A2742" s="3">
        <f t="shared" si="212"/>
        <v>2730</v>
      </c>
      <c r="B2742" s="3">
        <f t="shared" ca="1" si="213"/>
        <v>0.17742858489207272</v>
      </c>
      <c r="C2742" s="3">
        <f t="shared" ca="1" si="210"/>
        <v>22980.66059130432</v>
      </c>
      <c r="D2742" s="3">
        <f t="shared" ca="1" si="211"/>
        <v>80.660591304320405</v>
      </c>
      <c r="E2742" s="3">
        <f t="shared" ca="1" si="214"/>
        <v>177.97353114765809</v>
      </c>
    </row>
    <row r="2743" spans="1:5" x14ac:dyDescent="0.35">
      <c r="A2743" s="3">
        <f t="shared" si="212"/>
        <v>2731</v>
      </c>
      <c r="B2743" s="3">
        <f t="shared" ca="1" si="213"/>
        <v>-1.6574097734767532</v>
      </c>
      <c r="C2743" s="3">
        <f t="shared" ca="1" si="210"/>
        <v>21731.957141242354</v>
      </c>
      <c r="D2743" s="3">
        <f t="shared" ca="1" si="211"/>
        <v>0</v>
      </c>
      <c r="E2743" s="3">
        <f t="shared" ca="1" si="214"/>
        <v>258.6341224519785</v>
      </c>
    </row>
    <row r="2744" spans="1:5" x14ac:dyDescent="0.35">
      <c r="A2744" s="3">
        <f t="shared" si="212"/>
        <v>2732</v>
      </c>
      <c r="B2744" s="3">
        <f t="shared" ca="1" si="213"/>
        <v>-0.11330076132883182</v>
      </c>
      <c r="C2744" s="3">
        <f t="shared" ca="1" si="210"/>
        <v>22778.123364318784</v>
      </c>
      <c r="D2744" s="3">
        <f t="shared" ca="1" si="211"/>
        <v>0</v>
      </c>
      <c r="E2744" s="3">
        <f t="shared" ca="1" si="214"/>
        <v>258.6341224519785</v>
      </c>
    </row>
    <row r="2745" spans="1:5" x14ac:dyDescent="0.35">
      <c r="A2745" s="3">
        <f t="shared" si="212"/>
        <v>2733</v>
      </c>
      <c r="B2745" s="3">
        <f t="shared" ca="1" si="213"/>
        <v>0.3452801769995032</v>
      </c>
      <c r="C2745" s="3">
        <f t="shared" ca="1" si="210"/>
        <v>23098.413763469638</v>
      </c>
      <c r="D2745" s="3">
        <f t="shared" ca="1" si="211"/>
        <v>198.41376346963807</v>
      </c>
      <c r="E2745" s="3">
        <f t="shared" ca="1" si="214"/>
        <v>60.220358982340429</v>
      </c>
    </row>
    <row r="2746" spans="1:5" x14ac:dyDescent="0.35">
      <c r="A2746" s="3">
        <f t="shared" si="212"/>
        <v>2734</v>
      </c>
      <c r="B2746" s="3">
        <f t="shared" ca="1" si="213"/>
        <v>-1.735428604434023</v>
      </c>
      <c r="C2746" s="3">
        <f t="shared" ca="1" si="210"/>
        <v>21680.391921814156</v>
      </c>
      <c r="D2746" s="3">
        <f t="shared" ca="1" si="211"/>
        <v>0</v>
      </c>
      <c r="E2746" s="3">
        <f t="shared" ca="1" si="214"/>
        <v>258.6341224519785</v>
      </c>
    </row>
    <row r="2747" spans="1:5" x14ac:dyDescent="0.35">
      <c r="A2747" s="3">
        <f t="shared" si="212"/>
        <v>2735</v>
      </c>
      <c r="B2747" s="3">
        <f t="shared" ca="1" si="213"/>
        <v>-0.30307185561826339</v>
      </c>
      <c r="C2747" s="3">
        <f t="shared" ca="1" si="210"/>
        <v>22646.882767207444</v>
      </c>
      <c r="D2747" s="3">
        <f t="shared" ca="1" si="211"/>
        <v>0</v>
      </c>
      <c r="E2747" s="3">
        <f t="shared" ca="1" si="214"/>
        <v>258.6341224519785</v>
      </c>
    </row>
    <row r="2748" spans="1:5" x14ac:dyDescent="0.35">
      <c r="A2748" s="3">
        <f t="shared" si="212"/>
        <v>2736</v>
      </c>
      <c r="B2748" s="3">
        <f t="shared" ca="1" si="213"/>
        <v>-1.1908887926357901</v>
      </c>
      <c r="C2748" s="3">
        <f t="shared" ca="1" si="210"/>
        <v>22042.865661340311</v>
      </c>
      <c r="D2748" s="3">
        <f t="shared" ca="1" si="211"/>
        <v>0</v>
      </c>
      <c r="E2748" s="3">
        <f t="shared" ca="1" si="214"/>
        <v>258.6341224519785</v>
      </c>
    </row>
    <row r="2749" spans="1:5" x14ac:dyDescent="0.35">
      <c r="A2749" s="3">
        <f t="shared" si="212"/>
        <v>2737</v>
      </c>
      <c r="B2749" s="3">
        <f t="shared" ca="1" si="213"/>
        <v>-0.33374550510447187</v>
      </c>
      <c r="C2749" s="3">
        <f t="shared" ca="1" si="210"/>
        <v>22625.740798230308</v>
      </c>
      <c r="D2749" s="3">
        <f t="shared" ca="1" si="211"/>
        <v>0</v>
      </c>
      <c r="E2749" s="3">
        <f t="shared" ca="1" si="214"/>
        <v>258.6341224519785</v>
      </c>
    </row>
    <row r="2750" spans="1:5" x14ac:dyDescent="0.35">
      <c r="A2750" s="3">
        <f t="shared" si="212"/>
        <v>2738</v>
      </c>
      <c r="B2750" s="3">
        <f t="shared" ca="1" si="213"/>
        <v>-0.33411960003979818</v>
      </c>
      <c r="C2750" s="3">
        <f t="shared" ca="1" si="210"/>
        <v>22625.483073254345</v>
      </c>
      <c r="D2750" s="3">
        <f t="shared" ca="1" si="211"/>
        <v>0</v>
      </c>
      <c r="E2750" s="3">
        <f t="shared" ca="1" si="214"/>
        <v>258.6341224519785</v>
      </c>
    </row>
    <row r="2751" spans="1:5" x14ac:dyDescent="0.35">
      <c r="A2751" s="3">
        <f t="shared" si="212"/>
        <v>2739</v>
      </c>
      <c r="B2751" s="3">
        <f t="shared" ca="1" si="213"/>
        <v>0.3856767673243241</v>
      </c>
      <c r="C2751" s="3">
        <f t="shared" ca="1" si="210"/>
        <v>23126.84320568405</v>
      </c>
      <c r="D2751" s="3">
        <f t="shared" ca="1" si="211"/>
        <v>226.84320568405019</v>
      </c>
      <c r="E2751" s="3">
        <f t="shared" ca="1" si="214"/>
        <v>31.790916767928309</v>
      </c>
    </row>
    <row r="2752" spans="1:5" x14ac:dyDescent="0.35">
      <c r="A2752" s="3">
        <f t="shared" si="212"/>
        <v>2740</v>
      </c>
      <c r="B2752" s="3">
        <f t="shared" ca="1" si="213"/>
        <v>1.0847996528480142</v>
      </c>
      <c r="C2752" s="3">
        <f t="shared" ca="1" si="210"/>
        <v>23624.437023831768</v>
      </c>
      <c r="D2752" s="3">
        <f t="shared" ca="1" si="211"/>
        <v>724.43702383176787</v>
      </c>
      <c r="E2752" s="3">
        <f t="shared" ca="1" si="214"/>
        <v>-465.80290137978938</v>
      </c>
    </row>
    <row r="2753" spans="1:5" x14ac:dyDescent="0.35">
      <c r="A2753" s="3">
        <f t="shared" si="212"/>
        <v>2741</v>
      </c>
      <c r="B2753" s="3">
        <f t="shared" ca="1" si="213"/>
        <v>1.1814864057173948</v>
      </c>
      <c r="C2753" s="3">
        <f t="shared" ca="1" si="210"/>
        <v>23694.090409594635</v>
      </c>
      <c r="D2753" s="3">
        <f t="shared" ca="1" si="211"/>
        <v>794.09040959463528</v>
      </c>
      <c r="E2753" s="3">
        <f t="shared" ca="1" si="214"/>
        <v>-535.45628714265672</v>
      </c>
    </row>
    <row r="2754" spans="1:5" x14ac:dyDescent="0.35">
      <c r="A2754" s="3">
        <f t="shared" si="212"/>
        <v>2742</v>
      </c>
      <c r="B2754" s="3">
        <f t="shared" ca="1" si="213"/>
        <v>-0.22846671808193195</v>
      </c>
      <c r="C2754" s="3">
        <f t="shared" ca="1" si="210"/>
        <v>22698.38723339048</v>
      </c>
      <c r="D2754" s="3">
        <f t="shared" ca="1" si="211"/>
        <v>0</v>
      </c>
      <c r="E2754" s="3">
        <f t="shared" ca="1" si="214"/>
        <v>258.6341224519785</v>
      </c>
    </row>
    <row r="2755" spans="1:5" x14ac:dyDescent="0.35">
      <c r="A2755" s="3">
        <f t="shared" si="212"/>
        <v>2743</v>
      </c>
      <c r="B2755" s="3">
        <f t="shared" ca="1" si="213"/>
        <v>1.3813812360319058</v>
      </c>
      <c r="C2755" s="3">
        <f t="shared" ca="1" si="210"/>
        <v>23838.747028919741</v>
      </c>
      <c r="D2755" s="3">
        <f t="shared" ca="1" si="211"/>
        <v>938.74702891974084</v>
      </c>
      <c r="E2755" s="3">
        <f t="shared" ca="1" si="214"/>
        <v>-680.11290646776229</v>
      </c>
    </row>
    <row r="2756" spans="1:5" x14ac:dyDescent="0.35">
      <c r="A2756" s="3">
        <f t="shared" si="212"/>
        <v>2744</v>
      </c>
      <c r="B2756" s="3">
        <f t="shared" ca="1" si="213"/>
        <v>-0.3945390359293936</v>
      </c>
      <c r="C2756" s="3">
        <f t="shared" ca="1" si="210"/>
        <v>22583.896853550075</v>
      </c>
      <c r="D2756" s="3">
        <f t="shared" ca="1" si="211"/>
        <v>0</v>
      </c>
      <c r="E2756" s="3">
        <f t="shared" ca="1" si="214"/>
        <v>258.6341224519785</v>
      </c>
    </row>
    <row r="2757" spans="1:5" x14ac:dyDescent="0.35">
      <c r="A2757" s="3">
        <f t="shared" si="212"/>
        <v>2745</v>
      </c>
      <c r="B2757" s="3">
        <f t="shared" ca="1" si="213"/>
        <v>-1.6904723939839592</v>
      </c>
      <c r="C2757" s="3">
        <f t="shared" ca="1" si="210"/>
        <v>21710.09000716664</v>
      </c>
      <c r="D2757" s="3">
        <f t="shared" ca="1" si="211"/>
        <v>0</v>
      </c>
      <c r="E2757" s="3">
        <f t="shared" ca="1" si="214"/>
        <v>258.6341224519785</v>
      </c>
    </row>
    <row r="2758" spans="1:5" x14ac:dyDescent="0.35">
      <c r="A2758" s="3">
        <f t="shared" si="212"/>
        <v>2746</v>
      </c>
      <c r="B2758" s="3">
        <f t="shared" ca="1" si="213"/>
        <v>-0.68851994054581411</v>
      </c>
      <c r="C2758" s="3">
        <f t="shared" ca="1" si="210"/>
        <v>22382.640307206486</v>
      </c>
      <c r="D2758" s="3">
        <f t="shared" ca="1" si="211"/>
        <v>0</v>
      </c>
      <c r="E2758" s="3">
        <f t="shared" ca="1" si="214"/>
        <v>258.6341224519785</v>
      </c>
    </row>
    <row r="2759" spans="1:5" x14ac:dyDescent="0.35">
      <c r="A2759" s="3">
        <f t="shared" si="212"/>
        <v>2747</v>
      </c>
      <c r="B2759" s="3">
        <f t="shared" ca="1" si="213"/>
        <v>0.54379612043594305</v>
      </c>
      <c r="C2759" s="3">
        <f t="shared" ca="1" si="210"/>
        <v>23238.457964377198</v>
      </c>
      <c r="D2759" s="3">
        <f t="shared" ca="1" si="211"/>
        <v>338.45796437719764</v>
      </c>
      <c r="E2759" s="3">
        <f t="shared" ca="1" si="214"/>
        <v>-79.823841925219142</v>
      </c>
    </row>
    <row r="2760" spans="1:5" x14ac:dyDescent="0.35">
      <c r="A2760" s="3">
        <f t="shared" si="212"/>
        <v>2748</v>
      </c>
      <c r="B2760" s="3">
        <f t="shared" ca="1" si="213"/>
        <v>1.2116271261699911</v>
      </c>
      <c r="C2760" s="3">
        <f t="shared" ca="1" si="210"/>
        <v>23715.845821943705</v>
      </c>
      <c r="D2760" s="3">
        <f t="shared" ca="1" si="211"/>
        <v>815.84582194370523</v>
      </c>
      <c r="E2760" s="3">
        <f t="shared" ca="1" si="214"/>
        <v>-557.21169949172668</v>
      </c>
    </row>
    <row r="2761" spans="1:5" x14ac:dyDescent="0.35">
      <c r="A2761" s="3">
        <f t="shared" si="212"/>
        <v>2749</v>
      </c>
      <c r="B2761" s="3">
        <f t="shared" ca="1" si="213"/>
        <v>-1.9499449481432054</v>
      </c>
      <c r="C2761" s="3">
        <f t="shared" ca="1" si="210"/>
        <v>21539.240822871736</v>
      </c>
      <c r="D2761" s="3">
        <f t="shared" ca="1" si="211"/>
        <v>0</v>
      </c>
      <c r="E2761" s="3">
        <f t="shared" ca="1" si="214"/>
        <v>258.6341224519785</v>
      </c>
    </row>
    <row r="2762" spans="1:5" x14ac:dyDescent="0.35">
      <c r="A2762" s="3">
        <f t="shared" si="212"/>
        <v>2750</v>
      </c>
      <c r="B2762" s="3">
        <f t="shared" ca="1" si="213"/>
        <v>0.30475407569991275</v>
      </c>
      <c r="C2762" s="3">
        <f t="shared" ca="1" si="210"/>
        <v>23069.92829284662</v>
      </c>
      <c r="D2762" s="3">
        <f t="shared" ca="1" si="211"/>
        <v>169.92829284662002</v>
      </c>
      <c r="E2762" s="3">
        <f t="shared" ca="1" si="214"/>
        <v>88.705829605358474</v>
      </c>
    </row>
    <row r="2763" spans="1:5" x14ac:dyDescent="0.35">
      <c r="A2763" s="3">
        <f t="shared" si="212"/>
        <v>2751</v>
      </c>
      <c r="B2763" s="3">
        <f t="shared" ca="1" si="213"/>
        <v>-0.46361203556452402</v>
      </c>
      <c r="C2763" s="3">
        <f t="shared" ca="1" si="210"/>
        <v>22536.44808810615</v>
      </c>
      <c r="D2763" s="3">
        <f t="shared" ca="1" si="211"/>
        <v>0</v>
      </c>
      <c r="E2763" s="3">
        <f t="shared" ca="1" si="214"/>
        <v>258.6341224519785</v>
      </c>
    </row>
    <row r="2764" spans="1:5" x14ac:dyDescent="0.35">
      <c r="A2764" s="3">
        <f t="shared" si="212"/>
        <v>2752</v>
      </c>
      <c r="B2764" s="3">
        <f t="shared" ca="1" si="213"/>
        <v>-1.5001446341304352</v>
      </c>
      <c r="C2764" s="3">
        <f t="shared" ca="1" si="210"/>
        <v>21836.27193198428</v>
      </c>
      <c r="D2764" s="3">
        <f t="shared" ca="1" si="211"/>
        <v>0</v>
      </c>
      <c r="E2764" s="3">
        <f t="shared" ca="1" si="214"/>
        <v>258.6341224519785</v>
      </c>
    </row>
    <row r="2765" spans="1:5" x14ac:dyDescent="0.35">
      <c r="A2765" s="3">
        <f t="shared" si="212"/>
        <v>2753</v>
      </c>
      <c r="B2765" s="3">
        <f t="shared" ca="1" si="213"/>
        <v>0.46892127661501137</v>
      </c>
      <c r="C2765" s="3">
        <f t="shared" ca="1" si="210"/>
        <v>23185.537626631605</v>
      </c>
      <c r="D2765" s="3">
        <f t="shared" ca="1" si="211"/>
        <v>285.53762663160524</v>
      </c>
      <c r="E2765" s="3">
        <f t="shared" ca="1" si="214"/>
        <v>-26.903504179626736</v>
      </c>
    </row>
    <row r="2766" spans="1:5" x14ac:dyDescent="0.35">
      <c r="A2766" s="3">
        <f t="shared" si="212"/>
        <v>2754</v>
      </c>
      <c r="B2766" s="3">
        <f t="shared" ca="1" si="213"/>
        <v>-3.4939796910561043</v>
      </c>
      <c r="C2766" s="3">
        <f t="shared" ref="C2766:C2829" ca="1" si="215">B$1*EXP(B$9*B$5 + $B$10*B2766)</f>
        <v>20550.021153401904</v>
      </c>
      <c r="D2766" s="3">
        <f t="shared" ref="D2766:D2829" ca="1" si="216">MAX(C2766 - B$2, 0)</f>
        <v>0</v>
      </c>
      <c r="E2766" s="3">
        <f t="shared" ca="1" si="214"/>
        <v>258.6341224519785</v>
      </c>
    </row>
    <row r="2767" spans="1:5" x14ac:dyDescent="0.35">
      <c r="A2767" s="3">
        <f t="shared" ref="A2767:A2830" si="217">A2766+1</f>
        <v>2755</v>
      </c>
      <c r="B2767" s="3">
        <f t="shared" ref="B2767:B2830" ca="1" si="218">_xlfn.NORM.S.INV(RAND())</f>
        <v>0.24039254061881637</v>
      </c>
      <c r="C2767" s="3">
        <f t="shared" ca="1" si="215"/>
        <v>23024.761266510726</v>
      </c>
      <c r="D2767" s="3">
        <f t="shared" ca="1" si="216"/>
        <v>124.76126651072627</v>
      </c>
      <c r="E2767" s="3">
        <f t="shared" ref="E2767:E2830" ca="1" si="219">$D$5014-D2767</f>
        <v>133.87285594125223</v>
      </c>
    </row>
    <row r="2768" spans="1:5" x14ac:dyDescent="0.35">
      <c r="A2768" s="3">
        <f t="shared" si="217"/>
        <v>2756</v>
      </c>
      <c r="B2768" s="3">
        <f t="shared" ca="1" si="218"/>
        <v>0.89613202242843015</v>
      </c>
      <c r="C2768" s="3">
        <f t="shared" ca="1" si="215"/>
        <v>23489.109434063612</v>
      </c>
      <c r="D2768" s="3">
        <f t="shared" ca="1" si="216"/>
        <v>589.10943406361184</v>
      </c>
      <c r="E2768" s="3">
        <f t="shared" ca="1" si="219"/>
        <v>-330.47531161163334</v>
      </c>
    </row>
    <row r="2769" spans="1:5" x14ac:dyDescent="0.35">
      <c r="A2769" s="3">
        <f t="shared" si="217"/>
        <v>2757</v>
      </c>
      <c r="B2769" s="3">
        <f t="shared" ca="1" si="218"/>
        <v>0.19054922243248712</v>
      </c>
      <c r="C2769" s="3">
        <f t="shared" ca="1" si="215"/>
        <v>22989.843463662717</v>
      </c>
      <c r="D2769" s="3">
        <f t="shared" ca="1" si="216"/>
        <v>89.843463662717113</v>
      </c>
      <c r="E2769" s="3">
        <f t="shared" ca="1" si="219"/>
        <v>168.79065878926139</v>
      </c>
    </row>
    <row r="2770" spans="1:5" x14ac:dyDescent="0.35">
      <c r="A2770" s="3">
        <f t="shared" si="217"/>
        <v>2758</v>
      </c>
      <c r="B2770" s="3">
        <f t="shared" ca="1" si="218"/>
        <v>-0.35995062972051078</v>
      </c>
      <c r="C2770" s="3">
        <f t="shared" ca="1" si="215"/>
        <v>22607.694417028692</v>
      </c>
      <c r="D2770" s="3">
        <f t="shared" ca="1" si="216"/>
        <v>0</v>
      </c>
      <c r="E2770" s="3">
        <f t="shared" ca="1" si="219"/>
        <v>258.6341224519785</v>
      </c>
    </row>
    <row r="2771" spans="1:5" x14ac:dyDescent="0.35">
      <c r="A2771" s="3">
        <f t="shared" si="217"/>
        <v>2759</v>
      </c>
      <c r="B2771" s="3">
        <f t="shared" ca="1" si="218"/>
        <v>-1.539533492582996</v>
      </c>
      <c r="C2771" s="3">
        <f t="shared" ca="1" si="215"/>
        <v>21810.098189624088</v>
      </c>
      <c r="D2771" s="3">
        <f t="shared" ca="1" si="216"/>
        <v>0</v>
      </c>
      <c r="E2771" s="3">
        <f t="shared" ca="1" si="219"/>
        <v>258.6341224519785</v>
      </c>
    </row>
    <row r="2772" spans="1:5" x14ac:dyDescent="0.35">
      <c r="A2772" s="3">
        <f t="shared" si="217"/>
        <v>2760</v>
      </c>
      <c r="B2772" s="3">
        <f t="shared" ca="1" si="218"/>
        <v>0.2242168413347447</v>
      </c>
      <c r="C2772" s="3">
        <f t="shared" ca="1" si="215"/>
        <v>23013.423549904292</v>
      </c>
      <c r="D2772" s="3">
        <f t="shared" ca="1" si="216"/>
        <v>113.42354990429158</v>
      </c>
      <c r="E2772" s="3">
        <f t="shared" ca="1" si="219"/>
        <v>145.21057254768692</v>
      </c>
    </row>
    <row r="2773" spans="1:5" x14ac:dyDescent="0.35">
      <c r="A2773" s="3">
        <f t="shared" si="217"/>
        <v>2761</v>
      </c>
      <c r="B2773" s="3">
        <f t="shared" ca="1" si="218"/>
        <v>-0.39374816241278371</v>
      </c>
      <c r="C2773" s="3">
        <f t="shared" ca="1" si="215"/>
        <v>22584.440711509571</v>
      </c>
      <c r="D2773" s="3">
        <f t="shared" ca="1" si="216"/>
        <v>0</v>
      </c>
      <c r="E2773" s="3">
        <f t="shared" ca="1" si="219"/>
        <v>258.6341224519785</v>
      </c>
    </row>
    <row r="2774" spans="1:5" x14ac:dyDescent="0.35">
      <c r="A2774" s="3">
        <f t="shared" si="217"/>
        <v>2762</v>
      </c>
      <c r="B2774" s="3">
        <f t="shared" ca="1" si="218"/>
        <v>-1.3035228375523844</v>
      </c>
      <c r="C2774" s="3">
        <f t="shared" ca="1" si="215"/>
        <v>21967.396840645077</v>
      </c>
      <c r="D2774" s="3">
        <f t="shared" ca="1" si="216"/>
        <v>0</v>
      </c>
      <c r="E2774" s="3">
        <f t="shared" ca="1" si="219"/>
        <v>258.6341224519785</v>
      </c>
    </row>
    <row r="2775" spans="1:5" x14ac:dyDescent="0.35">
      <c r="A2775" s="3">
        <f t="shared" si="217"/>
        <v>2763</v>
      </c>
      <c r="B2775" s="3">
        <f t="shared" ca="1" si="218"/>
        <v>-0.45937190444412773</v>
      </c>
      <c r="C2775" s="3">
        <f t="shared" ca="1" si="215"/>
        <v>22539.357914888329</v>
      </c>
      <c r="D2775" s="3">
        <f t="shared" ca="1" si="216"/>
        <v>0</v>
      </c>
      <c r="E2775" s="3">
        <f t="shared" ca="1" si="219"/>
        <v>258.6341224519785</v>
      </c>
    </row>
    <row r="2776" spans="1:5" x14ac:dyDescent="0.35">
      <c r="A2776" s="3">
        <f t="shared" si="217"/>
        <v>2764</v>
      </c>
      <c r="B2776" s="3">
        <f t="shared" ca="1" si="218"/>
        <v>-1.5706494293912205</v>
      </c>
      <c r="C2776" s="3">
        <f t="shared" ca="1" si="215"/>
        <v>21789.443954032195</v>
      </c>
      <c r="D2776" s="3">
        <f t="shared" ca="1" si="216"/>
        <v>0</v>
      </c>
      <c r="E2776" s="3">
        <f t="shared" ca="1" si="219"/>
        <v>258.6341224519785</v>
      </c>
    </row>
    <row r="2777" spans="1:5" x14ac:dyDescent="0.35">
      <c r="A2777" s="3">
        <f t="shared" si="217"/>
        <v>2765</v>
      </c>
      <c r="B2777" s="3">
        <f t="shared" ca="1" si="218"/>
        <v>-2.4978171482320262</v>
      </c>
      <c r="C2777" s="3">
        <f t="shared" ca="1" si="215"/>
        <v>21182.899210111445</v>
      </c>
      <c r="D2777" s="3">
        <f t="shared" ca="1" si="216"/>
        <v>0</v>
      </c>
      <c r="E2777" s="3">
        <f t="shared" ca="1" si="219"/>
        <v>258.6341224519785</v>
      </c>
    </row>
    <row r="2778" spans="1:5" x14ac:dyDescent="0.35">
      <c r="A2778" s="3">
        <f t="shared" si="217"/>
        <v>2766</v>
      </c>
      <c r="B2778" s="3">
        <f t="shared" ca="1" si="218"/>
        <v>-0.61185326455737976</v>
      </c>
      <c r="C2778" s="3">
        <f t="shared" ca="1" si="215"/>
        <v>22434.952064413646</v>
      </c>
      <c r="D2778" s="3">
        <f t="shared" ca="1" si="216"/>
        <v>0</v>
      </c>
      <c r="E2778" s="3">
        <f t="shared" ca="1" si="219"/>
        <v>258.6341224519785</v>
      </c>
    </row>
    <row r="2779" spans="1:5" x14ac:dyDescent="0.35">
      <c r="A2779" s="3">
        <f t="shared" si="217"/>
        <v>2767</v>
      </c>
      <c r="B2779" s="3">
        <f t="shared" ca="1" si="218"/>
        <v>-0.69644885227309306</v>
      </c>
      <c r="C2779" s="3">
        <f t="shared" ca="1" si="215"/>
        <v>22377.237159758864</v>
      </c>
      <c r="D2779" s="3">
        <f t="shared" ca="1" si="216"/>
        <v>0</v>
      </c>
      <c r="E2779" s="3">
        <f t="shared" ca="1" si="219"/>
        <v>258.6341224519785</v>
      </c>
    </row>
    <row r="2780" spans="1:5" x14ac:dyDescent="0.35">
      <c r="A2780" s="3">
        <f t="shared" si="217"/>
        <v>2768</v>
      </c>
      <c r="B2780" s="3">
        <f t="shared" ca="1" si="218"/>
        <v>-0.82992351705871159</v>
      </c>
      <c r="C2780" s="3">
        <f t="shared" ca="1" si="215"/>
        <v>22286.476546519069</v>
      </c>
      <c r="D2780" s="3">
        <f t="shared" ca="1" si="216"/>
        <v>0</v>
      </c>
      <c r="E2780" s="3">
        <f t="shared" ca="1" si="219"/>
        <v>258.6341224519785</v>
      </c>
    </row>
    <row r="2781" spans="1:5" x14ac:dyDescent="0.35">
      <c r="A2781" s="3">
        <f t="shared" si="217"/>
        <v>2769</v>
      </c>
      <c r="B2781" s="3">
        <f t="shared" ca="1" si="218"/>
        <v>0.31538955924414214</v>
      </c>
      <c r="C2781" s="3">
        <f t="shared" ca="1" si="215"/>
        <v>23077.400487086059</v>
      </c>
      <c r="D2781" s="3">
        <f t="shared" ca="1" si="216"/>
        <v>177.400487086059</v>
      </c>
      <c r="E2781" s="3">
        <f t="shared" ca="1" si="219"/>
        <v>81.233635365919497</v>
      </c>
    </row>
    <row r="2782" spans="1:5" x14ac:dyDescent="0.35">
      <c r="A2782" s="3">
        <f t="shared" si="217"/>
        <v>2770</v>
      </c>
      <c r="B2782" s="3">
        <f t="shared" ca="1" si="218"/>
        <v>1.8731325503003728</v>
      </c>
      <c r="C2782" s="3">
        <f t="shared" ca="1" si="215"/>
        <v>24198.379407133722</v>
      </c>
      <c r="D2782" s="3">
        <f t="shared" ca="1" si="216"/>
        <v>1298.3794071337215</v>
      </c>
      <c r="E2782" s="3">
        <f t="shared" ca="1" si="219"/>
        <v>-1039.745284681743</v>
      </c>
    </row>
    <row r="2783" spans="1:5" x14ac:dyDescent="0.35">
      <c r="A2783" s="3">
        <f t="shared" si="217"/>
        <v>2771</v>
      </c>
      <c r="B2783" s="3">
        <f t="shared" ca="1" si="218"/>
        <v>-1.2418660748455848</v>
      </c>
      <c r="C2783" s="3">
        <f t="shared" ca="1" si="215"/>
        <v>22008.677002697525</v>
      </c>
      <c r="D2783" s="3">
        <f t="shared" ca="1" si="216"/>
        <v>0</v>
      </c>
      <c r="E2783" s="3">
        <f t="shared" ca="1" si="219"/>
        <v>258.6341224519785</v>
      </c>
    </row>
    <row r="2784" spans="1:5" x14ac:dyDescent="0.35">
      <c r="A2784" s="3">
        <f t="shared" si="217"/>
        <v>2772</v>
      </c>
      <c r="B2784" s="3">
        <f t="shared" ca="1" si="218"/>
        <v>-0.77698668595143516</v>
      </c>
      <c r="C2784" s="3">
        <f t="shared" ca="1" si="215"/>
        <v>22322.428604873145</v>
      </c>
      <c r="D2784" s="3">
        <f t="shared" ca="1" si="216"/>
        <v>0</v>
      </c>
      <c r="E2784" s="3">
        <f t="shared" ca="1" si="219"/>
        <v>258.6341224519785</v>
      </c>
    </row>
    <row r="2785" spans="1:5" x14ac:dyDescent="0.35">
      <c r="A2785" s="3">
        <f t="shared" si="217"/>
        <v>2773</v>
      </c>
      <c r="B2785" s="3">
        <f t="shared" ca="1" si="218"/>
        <v>1.3040265844325889</v>
      </c>
      <c r="C2785" s="3">
        <f t="shared" ca="1" si="215"/>
        <v>23782.663821771363</v>
      </c>
      <c r="D2785" s="3">
        <f t="shared" ca="1" si="216"/>
        <v>882.66382177136256</v>
      </c>
      <c r="E2785" s="3">
        <f t="shared" ca="1" si="219"/>
        <v>-624.02969931938401</v>
      </c>
    </row>
    <row r="2786" spans="1:5" x14ac:dyDescent="0.35">
      <c r="A2786" s="3">
        <f t="shared" si="217"/>
        <v>2774</v>
      </c>
      <c r="B2786" s="3">
        <f t="shared" ca="1" si="218"/>
        <v>-0.21011625804997269</v>
      </c>
      <c r="C2786" s="3">
        <f t="shared" ca="1" si="215"/>
        <v>22711.073611171058</v>
      </c>
      <c r="D2786" s="3">
        <f t="shared" ca="1" si="216"/>
        <v>0</v>
      </c>
      <c r="E2786" s="3">
        <f t="shared" ca="1" si="219"/>
        <v>258.6341224519785</v>
      </c>
    </row>
    <row r="2787" spans="1:5" x14ac:dyDescent="0.35">
      <c r="A2787" s="3">
        <f t="shared" si="217"/>
        <v>2775</v>
      </c>
      <c r="B2787" s="3">
        <f t="shared" ca="1" si="218"/>
        <v>-0.86261923666477014</v>
      </c>
      <c r="C2787" s="3">
        <f t="shared" ca="1" si="215"/>
        <v>22264.300174724118</v>
      </c>
      <c r="D2787" s="3">
        <f t="shared" ca="1" si="216"/>
        <v>0</v>
      </c>
      <c r="E2787" s="3">
        <f t="shared" ca="1" si="219"/>
        <v>258.6341224519785</v>
      </c>
    </row>
    <row r="2788" spans="1:5" x14ac:dyDescent="0.35">
      <c r="A2788" s="3">
        <f t="shared" si="217"/>
        <v>2776</v>
      </c>
      <c r="B2788" s="3">
        <f t="shared" ca="1" si="218"/>
        <v>-0.21421962774599132</v>
      </c>
      <c r="C2788" s="3">
        <f t="shared" ca="1" si="215"/>
        <v>22708.236178754971</v>
      </c>
      <c r="D2788" s="3">
        <f t="shared" ca="1" si="216"/>
        <v>0</v>
      </c>
      <c r="E2788" s="3">
        <f t="shared" ca="1" si="219"/>
        <v>258.6341224519785</v>
      </c>
    </row>
    <row r="2789" spans="1:5" x14ac:dyDescent="0.35">
      <c r="A2789" s="3">
        <f t="shared" si="217"/>
        <v>2777</v>
      </c>
      <c r="B2789" s="3">
        <f t="shared" ca="1" si="218"/>
        <v>-0.59094672795613279</v>
      </c>
      <c r="C2789" s="3">
        <f t="shared" ca="1" si="215"/>
        <v>22449.238366340291</v>
      </c>
      <c r="D2789" s="3">
        <f t="shared" ca="1" si="216"/>
        <v>0</v>
      </c>
      <c r="E2789" s="3">
        <f t="shared" ca="1" si="219"/>
        <v>258.6341224519785</v>
      </c>
    </row>
    <row r="2790" spans="1:5" x14ac:dyDescent="0.35">
      <c r="A2790" s="3">
        <f t="shared" si="217"/>
        <v>2778</v>
      </c>
      <c r="B2790" s="3">
        <f t="shared" ca="1" si="218"/>
        <v>0.59927912211287249</v>
      </c>
      <c r="C2790" s="3">
        <f t="shared" ca="1" si="215"/>
        <v>23277.750359426456</v>
      </c>
      <c r="D2790" s="3">
        <f t="shared" ca="1" si="216"/>
        <v>377.75035942645627</v>
      </c>
      <c r="E2790" s="3">
        <f t="shared" ca="1" si="219"/>
        <v>-119.11623697447777</v>
      </c>
    </row>
    <row r="2791" spans="1:5" x14ac:dyDescent="0.35">
      <c r="A2791" s="3">
        <f t="shared" si="217"/>
        <v>2779</v>
      </c>
      <c r="B2791" s="3">
        <f t="shared" ca="1" si="218"/>
        <v>0.16263654150002707</v>
      </c>
      <c r="C2791" s="3">
        <f t="shared" ca="1" si="215"/>
        <v>22970.312333837137</v>
      </c>
      <c r="D2791" s="3">
        <f t="shared" ca="1" si="216"/>
        <v>70.312333837136975</v>
      </c>
      <c r="E2791" s="3">
        <f t="shared" ca="1" si="219"/>
        <v>188.32178861484152</v>
      </c>
    </row>
    <row r="2792" spans="1:5" x14ac:dyDescent="0.35">
      <c r="A2792" s="3">
        <f t="shared" si="217"/>
        <v>2780</v>
      </c>
      <c r="B2792" s="3">
        <f t="shared" ca="1" si="218"/>
        <v>-1.5923137779886924</v>
      </c>
      <c r="C2792" s="3">
        <f t="shared" ca="1" si="215"/>
        <v>21775.075074866625</v>
      </c>
      <c r="D2792" s="3">
        <f t="shared" ca="1" si="216"/>
        <v>0</v>
      </c>
      <c r="E2792" s="3">
        <f t="shared" ca="1" si="219"/>
        <v>258.6341224519785</v>
      </c>
    </row>
    <row r="2793" spans="1:5" x14ac:dyDescent="0.35">
      <c r="A2793" s="3">
        <f t="shared" si="217"/>
        <v>2781</v>
      </c>
      <c r="B2793" s="3">
        <f t="shared" ca="1" si="218"/>
        <v>1.7599357680427277</v>
      </c>
      <c r="C2793" s="3">
        <f t="shared" ca="1" si="215"/>
        <v>24115.117477093314</v>
      </c>
      <c r="D2793" s="3">
        <f t="shared" ca="1" si="216"/>
        <v>1215.1174770933139</v>
      </c>
      <c r="E2793" s="3">
        <f t="shared" ca="1" si="219"/>
        <v>-956.48335464133538</v>
      </c>
    </row>
    <row r="2794" spans="1:5" x14ac:dyDescent="0.35">
      <c r="A2794" s="3">
        <f t="shared" si="217"/>
        <v>2782</v>
      </c>
      <c r="B2794" s="3">
        <f t="shared" ca="1" si="218"/>
        <v>-2.9229104485109394</v>
      </c>
      <c r="C2794" s="3">
        <f t="shared" ca="1" si="215"/>
        <v>20910.480866971673</v>
      </c>
      <c r="D2794" s="3">
        <f t="shared" ca="1" si="216"/>
        <v>0</v>
      </c>
      <c r="E2794" s="3">
        <f t="shared" ca="1" si="219"/>
        <v>258.6341224519785</v>
      </c>
    </row>
    <row r="2795" spans="1:5" x14ac:dyDescent="0.35">
      <c r="A2795" s="3">
        <f t="shared" si="217"/>
        <v>2783</v>
      </c>
      <c r="B2795" s="3">
        <f t="shared" ca="1" si="218"/>
        <v>0.28802574074068149</v>
      </c>
      <c r="C2795" s="3">
        <f t="shared" ca="1" si="215"/>
        <v>23058.180326228005</v>
      </c>
      <c r="D2795" s="3">
        <f t="shared" ca="1" si="216"/>
        <v>158.18032622800456</v>
      </c>
      <c r="E2795" s="3">
        <f t="shared" ca="1" si="219"/>
        <v>100.45379622397394</v>
      </c>
    </row>
    <row r="2796" spans="1:5" x14ac:dyDescent="0.35">
      <c r="A2796" s="3">
        <f t="shared" si="217"/>
        <v>2784</v>
      </c>
      <c r="B2796" s="3">
        <f t="shared" ca="1" si="218"/>
        <v>-9.5434599527073741E-2</v>
      </c>
      <c r="C2796" s="3">
        <f t="shared" ca="1" si="215"/>
        <v>22790.518225980366</v>
      </c>
      <c r="D2796" s="3">
        <f t="shared" ca="1" si="216"/>
        <v>0</v>
      </c>
      <c r="E2796" s="3">
        <f t="shared" ca="1" si="219"/>
        <v>258.6341224519785</v>
      </c>
    </row>
    <row r="2797" spans="1:5" x14ac:dyDescent="0.35">
      <c r="A2797" s="3">
        <f t="shared" si="217"/>
        <v>2785</v>
      </c>
      <c r="B2797" s="3">
        <f t="shared" ca="1" si="218"/>
        <v>1.48981865976782</v>
      </c>
      <c r="C2797" s="3">
        <f t="shared" ca="1" si="215"/>
        <v>23917.588394857939</v>
      </c>
      <c r="D2797" s="3">
        <f t="shared" ca="1" si="216"/>
        <v>1017.5883948579394</v>
      </c>
      <c r="E2797" s="3">
        <f t="shared" ca="1" si="219"/>
        <v>-758.95427240596086</v>
      </c>
    </row>
    <row r="2798" spans="1:5" x14ac:dyDescent="0.35">
      <c r="A2798" s="3">
        <f t="shared" si="217"/>
        <v>2786</v>
      </c>
      <c r="B2798" s="3">
        <f t="shared" ca="1" si="218"/>
        <v>-1.503229383704626</v>
      </c>
      <c r="C2798" s="3">
        <f t="shared" ca="1" si="215"/>
        <v>21834.220994813677</v>
      </c>
      <c r="D2798" s="3">
        <f t="shared" ca="1" si="216"/>
        <v>0</v>
      </c>
      <c r="E2798" s="3">
        <f t="shared" ca="1" si="219"/>
        <v>258.6341224519785</v>
      </c>
    </row>
    <row r="2799" spans="1:5" x14ac:dyDescent="0.35">
      <c r="A2799" s="3">
        <f t="shared" si="217"/>
        <v>2787</v>
      </c>
      <c r="B2799" s="3">
        <f t="shared" ca="1" si="218"/>
        <v>-1.1812349844434049</v>
      </c>
      <c r="C2799" s="3">
        <f t="shared" ca="1" si="215"/>
        <v>22049.34610735028</v>
      </c>
      <c r="D2799" s="3">
        <f t="shared" ca="1" si="216"/>
        <v>0</v>
      </c>
      <c r="E2799" s="3">
        <f t="shared" ca="1" si="219"/>
        <v>258.6341224519785</v>
      </c>
    </row>
    <row r="2800" spans="1:5" x14ac:dyDescent="0.35">
      <c r="A2800" s="3">
        <f t="shared" si="217"/>
        <v>2788</v>
      </c>
      <c r="B2800" s="3">
        <f t="shared" ca="1" si="218"/>
        <v>1.3163499840564237</v>
      </c>
      <c r="C2800" s="3">
        <f t="shared" ca="1" si="215"/>
        <v>23791.589615747449</v>
      </c>
      <c r="D2800" s="3">
        <f t="shared" ca="1" si="216"/>
        <v>891.58961574744899</v>
      </c>
      <c r="E2800" s="3">
        <f t="shared" ca="1" si="219"/>
        <v>-632.95549329547043</v>
      </c>
    </row>
    <row r="2801" spans="1:5" x14ac:dyDescent="0.35">
      <c r="A2801" s="3">
        <f t="shared" si="217"/>
        <v>2789</v>
      </c>
      <c r="B2801" s="3">
        <f t="shared" ca="1" si="218"/>
        <v>-1.5586958381153071</v>
      </c>
      <c r="C2801" s="3">
        <f t="shared" ca="1" si="215"/>
        <v>21797.376232165869</v>
      </c>
      <c r="D2801" s="3">
        <f t="shared" ca="1" si="216"/>
        <v>0</v>
      </c>
      <c r="E2801" s="3">
        <f t="shared" ca="1" si="219"/>
        <v>258.6341224519785</v>
      </c>
    </row>
    <row r="2802" spans="1:5" x14ac:dyDescent="0.35">
      <c r="A2802" s="3">
        <f t="shared" si="217"/>
        <v>2790</v>
      </c>
      <c r="B2802" s="3">
        <f t="shared" ca="1" si="218"/>
        <v>-1.5360880834620936</v>
      </c>
      <c r="C2802" s="3">
        <f t="shared" ca="1" si="215"/>
        <v>21812.386397868835</v>
      </c>
      <c r="D2802" s="3">
        <f t="shared" ca="1" si="216"/>
        <v>0</v>
      </c>
      <c r="E2802" s="3">
        <f t="shared" ca="1" si="219"/>
        <v>258.6341224519785</v>
      </c>
    </row>
    <row r="2803" spans="1:5" x14ac:dyDescent="0.35">
      <c r="A2803" s="3">
        <f t="shared" si="217"/>
        <v>2791</v>
      </c>
      <c r="B2803" s="3">
        <f t="shared" ca="1" si="218"/>
        <v>0.6306948430675865</v>
      </c>
      <c r="C2803" s="3">
        <f t="shared" ca="1" si="215"/>
        <v>23300.02804743758</v>
      </c>
      <c r="D2803" s="3">
        <f t="shared" ca="1" si="216"/>
        <v>400.02804743757952</v>
      </c>
      <c r="E2803" s="3">
        <f t="shared" ca="1" si="219"/>
        <v>-141.39392498560102</v>
      </c>
    </row>
    <row r="2804" spans="1:5" x14ac:dyDescent="0.35">
      <c r="A2804" s="3">
        <f t="shared" si="217"/>
        <v>2792</v>
      </c>
      <c r="B2804" s="3">
        <f t="shared" ca="1" si="218"/>
        <v>0.10630745941424466</v>
      </c>
      <c r="C2804" s="3">
        <f t="shared" ca="1" si="215"/>
        <v>22930.948124851773</v>
      </c>
      <c r="D2804" s="3">
        <f t="shared" ca="1" si="216"/>
        <v>30.948124851773173</v>
      </c>
      <c r="E2804" s="3">
        <f t="shared" ca="1" si="219"/>
        <v>227.68599760020533</v>
      </c>
    </row>
    <row r="2805" spans="1:5" x14ac:dyDescent="0.35">
      <c r="A2805" s="3">
        <f t="shared" si="217"/>
        <v>2793</v>
      </c>
      <c r="B2805" s="3">
        <f t="shared" ca="1" si="218"/>
        <v>-9.2422016244116417E-2</v>
      </c>
      <c r="C2805" s="3">
        <f t="shared" ca="1" si="215"/>
        <v>22792.608905797864</v>
      </c>
      <c r="D2805" s="3">
        <f t="shared" ca="1" si="216"/>
        <v>0</v>
      </c>
      <c r="E2805" s="3">
        <f t="shared" ca="1" si="219"/>
        <v>258.6341224519785</v>
      </c>
    </row>
    <row r="2806" spans="1:5" x14ac:dyDescent="0.35">
      <c r="A2806" s="3">
        <f t="shared" si="217"/>
        <v>2794</v>
      </c>
      <c r="B2806" s="3">
        <f t="shared" ca="1" si="218"/>
        <v>0.90972039103925817</v>
      </c>
      <c r="C2806" s="3">
        <f t="shared" ca="1" si="215"/>
        <v>23498.830145798242</v>
      </c>
      <c r="D2806" s="3">
        <f t="shared" ca="1" si="216"/>
        <v>598.83014579824157</v>
      </c>
      <c r="E2806" s="3">
        <f t="shared" ca="1" si="219"/>
        <v>-340.19602334626308</v>
      </c>
    </row>
    <row r="2807" spans="1:5" x14ac:dyDescent="0.35">
      <c r="A2807" s="3">
        <f t="shared" si="217"/>
        <v>2795</v>
      </c>
      <c r="B2807" s="3">
        <f t="shared" ca="1" si="218"/>
        <v>-0.46643664193453543</v>
      </c>
      <c r="C2807" s="3">
        <f t="shared" ca="1" si="215"/>
        <v>22534.509885949483</v>
      </c>
      <c r="D2807" s="3">
        <f t="shared" ca="1" si="216"/>
        <v>0</v>
      </c>
      <c r="E2807" s="3">
        <f t="shared" ca="1" si="219"/>
        <v>258.6341224519785</v>
      </c>
    </row>
    <row r="2808" spans="1:5" x14ac:dyDescent="0.35">
      <c r="A2808" s="3">
        <f t="shared" si="217"/>
        <v>2796</v>
      </c>
      <c r="B2808" s="3">
        <f t="shared" ca="1" si="218"/>
        <v>-2.4999909972872154</v>
      </c>
      <c r="C2808" s="3">
        <f t="shared" ca="1" si="215"/>
        <v>21181.497123776517</v>
      </c>
      <c r="D2808" s="3">
        <f t="shared" ca="1" si="216"/>
        <v>0</v>
      </c>
      <c r="E2808" s="3">
        <f t="shared" ca="1" si="219"/>
        <v>258.6341224519785</v>
      </c>
    </row>
    <row r="2809" spans="1:5" x14ac:dyDescent="0.35">
      <c r="A2809" s="3">
        <f t="shared" si="217"/>
        <v>2797</v>
      </c>
      <c r="B2809" s="3">
        <f t="shared" ca="1" si="218"/>
        <v>-1.0514601181959193</v>
      </c>
      <c r="C2809" s="3">
        <f t="shared" ca="1" si="215"/>
        <v>22136.647062534601</v>
      </c>
      <c r="D2809" s="3">
        <f t="shared" ca="1" si="216"/>
        <v>0</v>
      </c>
      <c r="E2809" s="3">
        <f t="shared" ca="1" si="219"/>
        <v>258.6341224519785</v>
      </c>
    </row>
    <row r="2810" spans="1:5" x14ac:dyDescent="0.35">
      <c r="A2810" s="3">
        <f t="shared" si="217"/>
        <v>2798</v>
      </c>
      <c r="B2810" s="3">
        <f t="shared" ca="1" si="218"/>
        <v>-0.77314873978404208</v>
      </c>
      <c r="C2810" s="3">
        <f t="shared" ca="1" si="215"/>
        <v>22325.037400412199</v>
      </c>
      <c r="D2810" s="3">
        <f t="shared" ca="1" si="216"/>
        <v>0</v>
      </c>
      <c r="E2810" s="3">
        <f t="shared" ca="1" si="219"/>
        <v>258.6341224519785</v>
      </c>
    </row>
    <row r="2811" spans="1:5" x14ac:dyDescent="0.35">
      <c r="A2811" s="3">
        <f t="shared" si="217"/>
        <v>2799</v>
      </c>
      <c r="B2811" s="3">
        <f t="shared" ca="1" si="218"/>
        <v>-0.40523633224130434</v>
      </c>
      <c r="C2811" s="3">
        <f t="shared" ca="1" si="215"/>
        <v>22576.541957742873</v>
      </c>
      <c r="D2811" s="3">
        <f t="shared" ca="1" si="216"/>
        <v>0</v>
      </c>
      <c r="E2811" s="3">
        <f t="shared" ca="1" si="219"/>
        <v>258.6341224519785</v>
      </c>
    </row>
    <row r="2812" spans="1:5" x14ac:dyDescent="0.35">
      <c r="A2812" s="3">
        <f t="shared" si="217"/>
        <v>2800</v>
      </c>
      <c r="B2812" s="3">
        <f t="shared" ca="1" si="218"/>
        <v>0.32371834566523888</v>
      </c>
      <c r="C2812" s="3">
        <f t="shared" ca="1" si="215"/>
        <v>23083.253749947744</v>
      </c>
      <c r="D2812" s="3">
        <f t="shared" ca="1" si="216"/>
        <v>183.25374994774393</v>
      </c>
      <c r="E2812" s="3">
        <f t="shared" ca="1" si="219"/>
        <v>75.380372504234572</v>
      </c>
    </row>
    <row r="2813" spans="1:5" x14ac:dyDescent="0.35">
      <c r="A2813" s="3">
        <f t="shared" si="217"/>
        <v>2801</v>
      </c>
      <c r="B2813" s="3">
        <f t="shared" ca="1" si="218"/>
        <v>9.7839382389656671E-2</v>
      </c>
      <c r="C2813" s="3">
        <f t="shared" ca="1" si="215"/>
        <v>22925.036250876477</v>
      </c>
      <c r="D2813" s="3">
        <f t="shared" ca="1" si="216"/>
        <v>25.036250876477425</v>
      </c>
      <c r="E2813" s="3">
        <f t="shared" ca="1" si="219"/>
        <v>233.59787157550107</v>
      </c>
    </row>
    <row r="2814" spans="1:5" x14ac:dyDescent="0.35">
      <c r="A2814" s="3">
        <f t="shared" si="217"/>
        <v>2802</v>
      </c>
      <c r="B2814" s="3">
        <f t="shared" ca="1" si="218"/>
        <v>1.5011891202755536</v>
      </c>
      <c r="C2814" s="3">
        <f t="shared" ca="1" si="215"/>
        <v>23925.870580674491</v>
      </c>
      <c r="D2814" s="3">
        <f t="shared" ca="1" si="216"/>
        <v>1025.8705806744911</v>
      </c>
      <c r="E2814" s="3">
        <f t="shared" ca="1" si="219"/>
        <v>-767.23645822251251</v>
      </c>
    </row>
    <row r="2815" spans="1:5" x14ac:dyDescent="0.35">
      <c r="A2815" s="3">
        <f t="shared" si="217"/>
        <v>2803</v>
      </c>
      <c r="B2815" s="3">
        <f t="shared" ca="1" si="218"/>
        <v>0.70499931198721899</v>
      </c>
      <c r="C2815" s="3">
        <f t="shared" ca="1" si="215"/>
        <v>23352.804125388775</v>
      </c>
      <c r="D2815" s="3">
        <f t="shared" ca="1" si="216"/>
        <v>452.80412538877499</v>
      </c>
      <c r="E2815" s="3">
        <f t="shared" ca="1" si="219"/>
        <v>-194.17000293679649</v>
      </c>
    </row>
    <row r="2816" spans="1:5" x14ac:dyDescent="0.35">
      <c r="A2816" s="3">
        <f t="shared" si="217"/>
        <v>2804</v>
      </c>
      <c r="B2816" s="3">
        <f t="shared" ca="1" si="218"/>
        <v>1.1973473093118874</v>
      </c>
      <c r="C2816" s="3">
        <f t="shared" ca="1" si="215"/>
        <v>23705.536236857799</v>
      </c>
      <c r="D2816" s="3">
        <f t="shared" ca="1" si="216"/>
        <v>805.53623685779894</v>
      </c>
      <c r="E2816" s="3">
        <f t="shared" ca="1" si="219"/>
        <v>-546.90211440582038</v>
      </c>
    </row>
    <row r="2817" spans="1:5" x14ac:dyDescent="0.35">
      <c r="A2817" s="3">
        <f t="shared" si="217"/>
        <v>2805</v>
      </c>
      <c r="B2817" s="3">
        <f t="shared" ca="1" si="218"/>
        <v>-0.28050212519900114</v>
      </c>
      <c r="C2817" s="3">
        <f t="shared" ca="1" si="215"/>
        <v>22662.451683623156</v>
      </c>
      <c r="D2817" s="3">
        <f t="shared" ca="1" si="216"/>
        <v>0</v>
      </c>
      <c r="E2817" s="3">
        <f t="shared" ca="1" si="219"/>
        <v>258.6341224519785</v>
      </c>
    </row>
    <row r="2818" spans="1:5" x14ac:dyDescent="0.35">
      <c r="A2818" s="3">
        <f t="shared" si="217"/>
        <v>2806</v>
      </c>
      <c r="B2818" s="3">
        <f t="shared" ca="1" si="218"/>
        <v>-1.1313017105121816</v>
      </c>
      <c r="C2818" s="3">
        <f t="shared" ca="1" si="215"/>
        <v>22082.895935447683</v>
      </c>
      <c r="D2818" s="3">
        <f t="shared" ca="1" si="216"/>
        <v>0</v>
      </c>
      <c r="E2818" s="3">
        <f t="shared" ca="1" si="219"/>
        <v>258.6341224519785</v>
      </c>
    </row>
    <row r="2819" spans="1:5" x14ac:dyDescent="0.35">
      <c r="A2819" s="3">
        <f t="shared" si="217"/>
        <v>2807</v>
      </c>
      <c r="B2819" s="3">
        <f t="shared" ca="1" si="218"/>
        <v>-1.1777642311169803</v>
      </c>
      <c r="C2819" s="3">
        <f t="shared" ca="1" si="215"/>
        <v>22051.676433759498</v>
      </c>
      <c r="D2819" s="3">
        <f t="shared" ca="1" si="216"/>
        <v>0</v>
      </c>
      <c r="E2819" s="3">
        <f t="shared" ca="1" si="219"/>
        <v>258.6341224519785</v>
      </c>
    </row>
    <row r="2820" spans="1:5" x14ac:dyDescent="0.35">
      <c r="A2820" s="3">
        <f t="shared" si="217"/>
        <v>2808</v>
      </c>
      <c r="B2820" s="3">
        <f t="shared" ca="1" si="218"/>
        <v>0.54243778855672564</v>
      </c>
      <c r="C2820" s="3">
        <f t="shared" ca="1" si="215"/>
        <v>23237.496842276909</v>
      </c>
      <c r="D2820" s="3">
        <f t="shared" ca="1" si="216"/>
        <v>337.49684227690886</v>
      </c>
      <c r="E2820" s="3">
        <f t="shared" ca="1" si="219"/>
        <v>-78.862719824930366</v>
      </c>
    </row>
    <row r="2821" spans="1:5" x14ac:dyDescent="0.35">
      <c r="A2821" s="3">
        <f t="shared" si="217"/>
        <v>2809</v>
      </c>
      <c r="B2821" s="3">
        <f t="shared" ca="1" si="218"/>
        <v>-1.0849970751528168</v>
      </c>
      <c r="C2821" s="3">
        <f t="shared" ca="1" si="215"/>
        <v>22114.053323185646</v>
      </c>
      <c r="D2821" s="3">
        <f t="shared" ca="1" si="216"/>
        <v>0</v>
      </c>
      <c r="E2821" s="3">
        <f t="shared" ca="1" si="219"/>
        <v>258.6341224519785</v>
      </c>
    </row>
    <row r="2822" spans="1:5" x14ac:dyDescent="0.35">
      <c r="A2822" s="3">
        <f t="shared" si="217"/>
        <v>2810</v>
      </c>
      <c r="B2822" s="3">
        <f t="shared" ca="1" si="218"/>
        <v>1.8243075584356596</v>
      </c>
      <c r="C2822" s="3">
        <f t="shared" ca="1" si="215"/>
        <v>24162.430969607194</v>
      </c>
      <c r="D2822" s="3">
        <f t="shared" ca="1" si="216"/>
        <v>1262.4309696071941</v>
      </c>
      <c r="E2822" s="3">
        <f t="shared" ca="1" si="219"/>
        <v>-1003.7968471552156</v>
      </c>
    </row>
    <row r="2823" spans="1:5" x14ac:dyDescent="0.35">
      <c r="A2823" s="3">
        <f t="shared" si="217"/>
        <v>2811</v>
      </c>
      <c r="B2823" s="3">
        <f t="shared" ca="1" si="218"/>
        <v>-0.25184429952366555</v>
      </c>
      <c r="C2823" s="3">
        <f t="shared" ca="1" si="215"/>
        <v>22682.235677568482</v>
      </c>
      <c r="D2823" s="3">
        <f t="shared" ca="1" si="216"/>
        <v>0</v>
      </c>
      <c r="E2823" s="3">
        <f t="shared" ca="1" si="219"/>
        <v>258.6341224519785</v>
      </c>
    </row>
    <row r="2824" spans="1:5" x14ac:dyDescent="0.35">
      <c r="A2824" s="3">
        <f t="shared" si="217"/>
        <v>2812</v>
      </c>
      <c r="B2824" s="3">
        <f t="shared" ca="1" si="218"/>
        <v>2.1544986992879749</v>
      </c>
      <c r="C2824" s="3">
        <f t="shared" ca="1" si="215"/>
        <v>24406.585855885893</v>
      </c>
      <c r="D2824" s="3">
        <f t="shared" ca="1" si="216"/>
        <v>1506.5858558858927</v>
      </c>
      <c r="E2824" s="3">
        <f t="shared" ca="1" si="219"/>
        <v>-1247.9517334339141</v>
      </c>
    </row>
    <row r="2825" spans="1:5" x14ac:dyDescent="0.35">
      <c r="A2825" s="3">
        <f t="shared" si="217"/>
        <v>2813</v>
      </c>
      <c r="B2825" s="3">
        <f t="shared" ca="1" si="218"/>
        <v>0.24016178415718659</v>
      </c>
      <c r="C2825" s="3">
        <f t="shared" ca="1" si="215"/>
        <v>23024.599487630039</v>
      </c>
      <c r="D2825" s="3">
        <f t="shared" ca="1" si="216"/>
        <v>124.59948763003922</v>
      </c>
      <c r="E2825" s="3">
        <f t="shared" ca="1" si="219"/>
        <v>134.03463482193928</v>
      </c>
    </row>
    <row r="2826" spans="1:5" x14ac:dyDescent="0.35">
      <c r="A2826" s="3">
        <f t="shared" si="217"/>
        <v>2814</v>
      </c>
      <c r="B2826" s="3">
        <f t="shared" ca="1" si="218"/>
        <v>0.38273710861735061</v>
      </c>
      <c r="C2826" s="3">
        <f t="shared" ca="1" si="215"/>
        <v>23124.77321602224</v>
      </c>
      <c r="D2826" s="3">
        <f t="shared" ca="1" si="216"/>
        <v>224.77321602224038</v>
      </c>
      <c r="E2826" s="3">
        <f t="shared" ca="1" si="219"/>
        <v>33.860906429738122</v>
      </c>
    </row>
    <row r="2827" spans="1:5" x14ac:dyDescent="0.35">
      <c r="A2827" s="3">
        <f t="shared" si="217"/>
        <v>2815</v>
      </c>
      <c r="B2827" s="3">
        <f t="shared" ca="1" si="218"/>
        <v>0.6087314093474715</v>
      </c>
      <c r="C2827" s="3">
        <f t="shared" ca="1" si="215"/>
        <v>23284.450975910127</v>
      </c>
      <c r="D2827" s="3">
        <f t="shared" ca="1" si="216"/>
        <v>384.45097591012745</v>
      </c>
      <c r="E2827" s="3">
        <f t="shared" ca="1" si="219"/>
        <v>-125.81685345814896</v>
      </c>
    </row>
    <row r="2828" spans="1:5" x14ac:dyDescent="0.35">
      <c r="A2828" s="3">
        <f t="shared" si="217"/>
        <v>2816</v>
      </c>
      <c r="B2828" s="3">
        <f t="shared" ca="1" si="218"/>
        <v>-1.0848469821547784</v>
      </c>
      <c r="C2828" s="3">
        <f t="shared" ca="1" si="215"/>
        <v>22114.15438896343</v>
      </c>
      <c r="D2828" s="3">
        <f t="shared" ca="1" si="216"/>
        <v>0</v>
      </c>
      <c r="E2828" s="3">
        <f t="shared" ca="1" si="219"/>
        <v>258.6341224519785</v>
      </c>
    </row>
    <row r="2829" spans="1:5" x14ac:dyDescent="0.35">
      <c r="A2829" s="3">
        <f t="shared" si="217"/>
        <v>2817</v>
      </c>
      <c r="B2829" s="3">
        <f t="shared" ca="1" si="218"/>
        <v>-0.29064449035624335</v>
      </c>
      <c r="C2829" s="3">
        <f t="shared" ca="1" si="215"/>
        <v>22655.454014235613</v>
      </c>
      <c r="D2829" s="3">
        <f t="shared" ca="1" si="216"/>
        <v>0</v>
      </c>
      <c r="E2829" s="3">
        <f t="shared" ca="1" si="219"/>
        <v>258.6341224519785</v>
      </c>
    </row>
    <row r="2830" spans="1:5" x14ac:dyDescent="0.35">
      <c r="A2830" s="3">
        <f t="shared" si="217"/>
        <v>2818</v>
      </c>
      <c r="B2830" s="3">
        <f t="shared" ca="1" si="218"/>
        <v>0.5556191380595854</v>
      </c>
      <c r="C2830" s="3">
        <f t="shared" ref="C2830:C2893" ca="1" si="220">B$1*EXP(B$9*B$5 + $B$10*B2830)</f>
        <v>23246.825318772666</v>
      </c>
      <c r="D2830" s="3">
        <f t="shared" ref="D2830:D2893" ca="1" si="221">MAX(C2830 - B$2, 0)</f>
        <v>346.82531877266592</v>
      </c>
      <c r="E2830" s="3">
        <f t="shared" ca="1" si="219"/>
        <v>-88.191196320687425</v>
      </c>
    </row>
    <row r="2831" spans="1:5" x14ac:dyDescent="0.35">
      <c r="A2831" s="3">
        <f t="shared" ref="A2831:A2894" si="222">A2830+1</f>
        <v>2819</v>
      </c>
      <c r="B2831" s="3">
        <f t="shared" ref="B2831:B2894" ca="1" si="223">_xlfn.NORM.S.INV(RAND())</f>
        <v>-0.59368782583620838</v>
      </c>
      <c r="C2831" s="3">
        <f t="shared" ca="1" si="220"/>
        <v>22447.364742618032</v>
      </c>
      <c r="D2831" s="3">
        <f t="shared" ca="1" si="221"/>
        <v>0</v>
      </c>
      <c r="E2831" s="3">
        <f t="shared" ref="E2831:E2894" ca="1" si="224">$D$5014-D2831</f>
        <v>258.6341224519785</v>
      </c>
    </row>
    <row r="2832" spans="1:5" x14ac:dyDescent="0.35">
      <c r="A2832" s="3">
        <f t="shared" si="222"/>
        <v>2820</v>
      </c>
      <c r="B2832" s="3">
        <f t="shared" ca="1" si="223"/>
        <v>-0.96673179397648779</v>
      </c>
      <c r="C2832" s="3">
        <f t="shared" ca="1" si="220"/>
        <v>22193.831142973973</v>
      </c>
      <c r="D2832" s="3">
        <f t="shared" ca="1" si="221"/>
        <v>0</v>
      </c>
      <c r="E2832" s="3">
        <f t="shared" ca="1" si="224"/>
        <v>258.6341224519785</v>
      </c>
    </row>
    <row r="2833" spans="1:5" x14ac:dyDescent="0.35">
      <c r="A2833" s="3">
        <f t="shared" si="222"/>
        <v>2821</v>
      </c>
      <c r="B2833" s="3">
        <f t="shared" ca="1" si="223"/>
        <v>-1.8061737922817709</v>
      </c>
      <c r="C2833" s="3">
        <f t="shared" ca="1" si="220"/>
        <v>21633.739875362658</v>
      </c>
      <c r="D2833" s="3">
        <f t="shared" ca="1" si="221"/>
        <v>0</v>
      </c>
      <c r="E2833" s="3">
        <f t="shared" ca="1" si="224"/>
        <v>258.6341224519785</v>
      </c>
    </row>
    <row r="2834" spans="1:5" x14ac:dyDescent="0.35">
      <c r="A2834" s="3">
        <f t="shared" si="222"/>
        <v>2822</v>
      </c>
      <c r="B2834" s="3">
        <f t="shared" ca="1" si="223"/>
        <v>-2.8935062304729748</v>
      </c>
      <c r="C2834" s="3">
        <f t="shared" ca="1" si="220"/>
        <v>20929.211067764936</v>
      </c>
      <c r="D2834" s="3">
        <f t="shared" ca="1" si="221"/>
        <v>0</v>
      </c>
      <c r="E2834" s="3">
        <f t="shared" ca="1" si="224"/>
        <v>258.6341224519785</v>
      </c>
    </row>
    <row r="2835" spans="1:5" x14ac:dyDescent="0.35">
      <c r="A2835" s="3">
        <f t="shared" si="222"/>
        <v>2823</v>
      </c>
      <c r="B2835" s="3">
        <f t="shared" ca="1" si="223"/>
        <v>-0.71007881737080003</v>
      </c>
      <c r="C2835" s="3">
        <f t="shared" ca="1" si="220"/>
        <v>22367.952084327677</v>
      </c>
      <c r="D2835" s="3">
        <f t="shared" ca="1" si="221"/>
        <v>0</v>
      </c>
      <c r="E2835" s="3">
        <f t="shared" ca="1" si="224"/>
        <v>258.6341224519785</v>
      </c>
    </row>
    <row r="2836" spans="1:5" x14ac:dyDescent="0.35">
      <c r="A2836" s="3">
        <f t="shared" si="222"/>
        <v>2824</v>
      </c>
      <c r="B2836" s="3">
        <f t="shared" ca="1" si="223"/>
        <v>0.89956756675310401</v>
      </c>
      <c r="C2836" s="3">
        <f t="shared" ca="1" si="220"/>
        <v>23491.566739652138</v>
      </c>
      <c r="D2836" s="3">
        <f t="shared" ca="1" si="221"/>
        <v>591.56673965213849</v>
      </c>
      <c r="E2836" s="3">
        <f t="shared" ca="1" si="224"/>
        <v>-332.93261720016</v>
      </c>
    </row>
    <row r="2837" spans="1:5" x14ac:dyDescent="0.35">
      <c r="A2837" s="3">
        <f t="shared" si="222"/>
        <v>2825</v>
      </c>
      <c r="B2837" s="3">
        <f t="shared" ca="1" si="223"/>
        <v>-1.0976702035489021</v>
      </c>
      <c r="C2837" s="3">
        <f t="shared" ca="1" si="220"/>
        <v>22105.521482420863</v>
      </c>
      <c r="D2837" s="3">
        <f t="shared" ca="1" si="221"/>
        <v>0</v>
      </c>
      <c r="E2837" s="3">
        <f t="shared" ca="1" si="224"/>
        <v>258.6341224519785</v>
      </c>
    </row>
    <row r="2838" spans="1:5" x14ac:dyDescent="0.35">
      <c r="A2838" s="3">
        <f t="shared" si="222"/>
        <v>2826</v>
      </c>
      <c r="B2838" s="3">
        <f t="shared" ca="1" si="223"/>
        <v>1.655013414714358</v>
      </c>
      <c r="C2838" s="3">
        <f t="shared" ca="1" si="220"/>
        <v>24038.19766850512</v>
      </c>
      <c r="D2838" s="3">
        <f t="shared" ca="1" si="221"/>
        <v>1138.1976685051195</v>
      </c>
      <c r="E2838" s="3">
        <f t="shared" ca="1" si="224"/>
        <v>-879.56354605314095</v>
      </c>
    </row>
    <row r="2839" spans="1:5" x14ac:dyDescent="0.35">
      <c r="A2839" s="3">
        <f t="shared" si="222"/>
        <v>2827</v>
      </c>
      <c r="B2839" s="3">
        <f t="shared" ca="1" si="223"/>
        <v>-1.262113537314284</v>
      </c>
      <c r="C2839" s="3">
        <f t="shared" ca="1" si="220"/>
        <v>21995.112464384303</v>
      </c>
      <c r="D2839" s="3">
        <f t="shared" ca="1" si="221"/>
        <v>0</v>
      </c>
      <c r="E2839" s="3">
        <f t="shared" ca="1" si="224"/>
        <v>258.6341224519785</v>
      </c>
    </row>
    <row r="2840" spans="1:5" x14ac:dyDescent="0.35">
      <c r="A2840" s="3">
        <f t="shared" si="222"/>
        <v>2828</v>
      </c>
      <c r="B2840" s="3">
        <f t="shared" ca="1" si="223"/>
        <v>-0.74099153187660327</v>
      </c>
      <c r="C2840" s="3">
        <f t="shared" ca="1" si="220"/>
        <v>22346.907840016022</v>
      </c>
      <c r="D2840" s="3">
        <f t="shared" ca="1" si="221"/>
        <v>0</v>
      </c>
      <c r="E2840" s="3">
        <f t="shared" ca="1" si="224"/>
        <v>258.6341224519785</v>
      </c>
    </row>
    <row r="2841" spans="1:5" x14ac:dyDescent="0.35">
      <c r="A2841" s="3">
        <f t="shared" si="222"/>
        <v>2829</v>
      </c>
      <c r="B2841" s="3">
        <f t="shared" ca="1" si="223"/>
        <v>0.89336244079114402</v>
      </c>
      <c r="C2841" s="3">
        <f t="shared" ca="1" si="220"/>
        <v>23487.128651723298</v>
      </c>
      <c r="D2841" s="3">
        <f t="shared" ca="1" si="221"/>
        <v>587.12865172329839</v>
      </c>
      <c r="E2841" s="3">
        <f t="shared" ca="1" si="224"/>
        <v>-328.49452927131989</v>
      </c>
    </row>
    <row r="2842" spans="1:5" x14ac:dyDescent="0.35">
      <c r="A2842" s="3">
        <f t="shared" si="222"/>
        <v>2830</v>
      </c>
      <c r="B2842" s="3">
        <f t="shared" ca="1" si="223"/>
        <v>-0.58648156507427296</v>
      </c>
      <c r="C2842" s="3">
        <f t="shared" ca="1" si="220"/>
        <v>22452.290775766905</v>
      </c>
      <c r="D2842" s="3">
        <f t="shared" ca="1" si="221"/>
        <v>0</v>
      </c>
      <c r="E2842" s="3">
        <f t="shared" ca="1" si="224"/>
        <v>258.6341224519785</v>
      </c>
    </row>
    <row r="2843" spans="1:5" x14ac:dyDescent="0.35">
      <c r="A2843" s="3">
        <f t="shared" si="222"/>
        <v>2831</v>
      </c>
      <c r="B2843" s="3">
        <f t="shared" ca="1" si="223"/>
        <v>-1.3036245632832006</v>
      </c>
      <c r="C2843" s="3">
        <f t="shared" ca="1" si="220"/>
        <v>21967.328797702496</v>
      </c>
      <c r="D2843" s="3">
        <f t="shared" ca="1" si="221"/>
        <v>0</v>
      </c>
      <c r="E2843" s="3">
        <f t="shared" ca="1" si="224"/>
        <v>258.6341224519785</v>
      </c>
    </row>
    <row r="2844" spans="1:5" x14ac:dyDescent="0.35">
      <c r="A2844" s="3">
        <f t="shared" si="222"/>
        <v>2832</v>
      </c>
      <c r="B2844" s="3">
        <f t="shared" ca="1" si="223"/>
        <v>0.76531361345985882</v>
      </c>
      <c r="C2844" s="3">
        <f t="shared" ca="1" si="220"/>
        <v>23395.731323196658</v>
      </c>
      <c r="D2844" s="3">
        <f t="shared" ca="1" si="221"/>
        <v>495.7313231966582</v>
      </c>
      <c r="E2844" s="3">
        <f t="shared" ca="1" si="224"/>
        <v>-237.0972007446797</v>
      </c>
    </row>
    <row r="2845" spans="1:5" x14ac:dyDescent="0.35">
      <c r="A2845" s="3">
        <f t="shared" si="222"/>
        <v>2833</v>
      </c>
      <c r="B2845" s="3">
        <f t="shared" ca="1" si="223"/>
        <v>0.47558242603521939</v>
      </c>
      <c r="C2845" s="3">
        <f t="shared" ca="1" si="220"/>
        <v>23190.240732289341</v>
      </c>
      <c r="D2845" s="3">
        <f t="shared" ca="1" si="221"/>
        <v>290.24073228934139</v>
      </c>
      <c r="E2845" s="3">
        <f t="shared" ca="1" si="224"/>
        <v>-31.606609837362896</v>
      </c>
    </row>
    <row r="2846" spans="1:5" x14ac:dyDescent="0.35">
      <c r="A2846" s="3">
        <f t="shared" si="222"/>
        <v>2834</v>
      </c>
      <c r="B2846" s="3">
        <f t="shared" ca="1" si="223"/>
        <v>-1.606327070988854</v>
      </c>
      <c r="C2846" s="3">
        <f t="shared" ca="1" si="220"/>
        <v>21765.785805487056</v>
      </c>
      <c r="D2846" s="3">
        <f t="shared" ca="1" si="221"/>
        <v>0</v>
      </c>
      <c r="E2846" s="3">
        <f t="shared" ca="1" si="224"/>
        <v>258.6341224519785</v>
      </c>
    </row>
    <row r="2847" spans="1:5" x14ac:dyDescent="0.35">
      <c r="A2847" s="3">
        <f t="shared" si="222"/>
        <v>2835</v>
      </c>
      <c r="B2847" s="3">
        <f t="shared" ca="1" si="223"/>
        <v>1.0244011517443716</v>
      </c>
      <c r="C2847" s="3">
        <f t="shared" ca="1" si="220"/>
        <v>23581.029732688108</v>
      </c>
      <c r="D2847" s="3">
        <f t="shared" ca="1" si="221"/>
        <v>681.0297326881082</v>
      </c>
      <c r="E2847" s="3">
        <f t="shared" ca="1" si="224"/>
        <v>-422.3956102361297</v>
      </c>
    </row>
    <row r="2848" spans="1:5" x14ac:dyDescent="0.35">
      <c r="A2848" s="3">
        <f t="shared" si="222"/>
        <v>2836</v>
      </c>
      <c r="B2848" s="3">
        <f t="shared" ca="1" si="223"/>
        <v>0.83535947233993557</v>
      </c>
      <c r="C2848" s="3">
        <f t="shared" ca="1" si="220"/>
        <v>23445.683757395898</v>
      </c>
      <c r="D2848" s="3">
        <f t="shared" ca="1" si="221"/>
        <v>545.68375739589828</v>
      </c>
      <c r="E2848" s="3">
        <f t="shared" ca="1" si="224"/>
        <v>-287.04963494391978</v>
      </c>
    </row>
    <row r="2849" spans="1:5" x14ac:dyDescent="0.35">
      <c r="A2849" s="3">
        <f t="shared" si="222"/>
        <v>2837</v>
      </c>
      <c r="B2849" s="3">
        <f t="shared" ca="1" si="223"/>
        <v>0.2683804253872395</v>
      </c>
      <c r="C2849" s="3">
        <f t="shared" ca="1" si="220"/>
        <v>23044.39146204204</v>
      </c>
      <c r="D2849" s="3">
        <f t="shared" ca="1" si="221"/>
        <v>144.39146204204008</v>
      </c>
      <c r="E2849" s="3">
        <f t="shared" ca="1" si="224"/>
        <v>114.24266040993842</v>
      </c>
    </row>
    <row r="2850" spans="1:5" x14ac:dyDescent="0.35">
      <c r="A2850" s="3">
        <f t="shared" si="222"/>
        <v>2838</v>
      </c>
      <c r="B2850" s="3">
        <f t="shared" ca="1" si="223"/>
        <v>-0.36745174888320314</v>
      </c>
      <c r="C2850" s="3">
        <f t="shared" ca="1" si="220"/>
        <v>22602.531358024797</v>
      </c>
      <c r="D2850" s="3">
        <f t="shared" ca="1" si="221"/>
        <v>0</v>
      </c>
      <c r="E2850" s="3">
        <f t="shared" ca="1" si="224"/>
        <v>258.6341224519785</v>
      </c>
    </row>
    <row r="2851" spans="1:5" x14ac:dyDescent="0.35">
      <c r="A2851" s="3">
        <f t="shared" si="222"/>
        <v>2839</v>
      </c>
      <c r="B2851" s="3">
        <f t="shared" ca="1" si="223"/>
        <v>-1.3134629433240361</v>
      </c>
      <c r="C2851" s="3">
        <f t="shared" ca="1" si="220"/>
        <v>21960.749036363894</v>
      </c>
      <c r="D2851" s="3">
        <f t="shared" ca="1" si="221"/>
        <v>0</v>
      </c>
      <c r="E2851" s="3">
        <f t="shared" ca="1" si="224"/>
        <v>258.6341224519785</v>
      </c>
    </row>
    <row r="2852" spans="1:5" x14ac:dyDescent="0.35">
      <c r="A2852" s="3">
        <f t="shared" si="222"/>
        <v>2840</v>
      </c>
      <c r="B2852" s="3">
        <f t="shared" ca="1" si="223"/>
        <v>2.5024376943849416E-3</v>
      </c>
      <c r="C2852" s="3">
        <f t="shared" ca="1" si="220"/>
        <v>22858.583127707076</v>
      </c>
      <c r="D2852" s="3">
        <f t="shared" ca="1" si="221"/>
        <v>0</v>
      </c>
      <c r="E2852" s="3">
        <f t="shared" ca="1" si="224"/>
        <v>258.6341224519785</v>
      </c>
    </row>
    <row r="2853" spans="1:5" x14ac:dyDescent="0.35">
      <c r="A2853" s="3">
        <f t="shared" si="222"/>
        <v>2841</v>
      </c>
      <c r="B2853" s="3">
        <f t="shared" ca="1" si="223"/>
        <v>-0.16798880948378522</v>
      </c>
      <c r="C2853" s="3">
        <f t="shared" ca="1" si="220"/>
        <v>22740.224764446208</v>
      </c>
      <c r="D2853" s="3">
        <f t="shared" ca="1" si="221"/>
        <v>0</v>
      </c>
      <c r="E2853" s="3">
        <f t="shared" ca="1" si="224"/>
        <v>258.6341224519785</v>
      </c>
    </row>
    <row r="2854" spans="1:5" x14ac:dyDescent="0.35">
      <c r="A2854" s="3">
        <f t="shared" si="222"/>
        <v>2842</v>
      </c>
      <c r="B2854" s="3">
        <f t="shared" ca="1" si="223"/>
        <v>7.3350899592277308E-2</v>
      </c>
      <c r="C2854" s="3">
        <f t="shared" ca="1" si="220"/>
        <v>22907.94852182945</v>
      </c>
      <c r="D2854" s="3">
        <f t="shared" ca="1" si="221"/>
        <v>7.9485218294503284</v>
      </c>
      <c r="E2854" s="3">
        <f t="shared" ca="1" si="224"/>
        <v>250.68560062252817</v>
      </c>
    </row>
    <row r="2855" spans="1:5" x14ac:dyDescent="0.35">
      <c r="A2855" s="3">
        <f t="shared" si="222"/>
        <v>2843</v>
      </c>
      <c r="B2855" s="3">
        <f t="shared" ca="1" si="223"/>
        <v>-0.57693964646289031</v>
      </c>
      <c r="C2855" s="3">
        <f t="shared" ca="1" si="220"/>
        <v>22458.81507397478</v>
      </c>
      <c r="D2855" s="3">
        <f t="shared" ca="1" si="221"/>
        <v>0</v>
      </c>
      <c r="E2855" s="3">
        <f t="shared" ca="1" si="224"/>
        <v>258.6341224519785</v>
      </c>
    </row>
    <row r="2856" spans="1:5" x14ac:dyDescent="0.35">
      <c r="A2856" s="3">
        <f t="shared" si="222"/>
        <v>2844</v>
      </c>
      <c r="B2856" s="3">
        <f t="shared" ca="1" si="223"/>
        <v>5.1158599473005578E-2</v>
      </c>
      <c r="C2856" s="3">
        <f t="shared" ca="1" si="220"/>
        <v>22892.474039304718</v>
      </c>
      <c r="D2856" s="3">
        <f t="shared" ca="1" si="221"/>
        <v>0</v>
      </c>
      <c r="E2856" s="3">
        <f t="shared" ca="1" si="224"/>
        <v>258.6341224519785</v>
      </c>
    </row>
    <row r="2857" spans="1:5" x14ac:dyDescent="0.35">
      <c r="A2857" s="3">
        <f t="shared" si="222"/>
        <v>2845</v>
      </c>
      <c r="B2857" s="3">
        <f t="shared" ca="1" si="223"/>
        <v>-1.5928962590257485</v>
      </c>
      <c r="C2857" s="3">
        <f t="shared" ca="1" si="220"/>
        <v>21774.688875154094</v>
      </c>
      <c r="D2857" s="3">
        <f t="shared" ca="1" si="221"/>
        <v>0</v>
      </c>
      <c r="E2857" s="3">
        <f t="shared" ca="1" si="224"/>
        <v>258.6341224519785</v>
      </c>
    </row>
    <row r="2858" spans="1:5" x14ac:dyDescent="0.35">
      <c r="A2858" s="3">
        <f t="shared" si="222"/>
        <v>2846</v>
      </c>
      <c r="B2858" s="3">
        <f t="shared" ca="1" si="223"/>
        <v>1.5841506747040319</v>
      </c>
      <c r="C2858" s="3">
        <f t="shared" ca="1" si="220"/>
        <v>23986.386220185148</v>
      </c>
      <c r="D2858" s="3">
        <f t="shared" ca="1" si="221"/>
        <v>1086.386220185148</v>
      </c>
      <c r="E2858" s="3">
        <f t="shared" ca="1" si="224"/>
        <v>-827.75209773316942</v>
      </c>
    </row>
    <row r="2859" spans="1:5" x14ac:dyDescent="0.35">
      <c r="A2859" s="3">
        <f t="shared" si="222"/>
        <v>2847</v>
      </c>
      <c r="B2859" s="3">
        <f t="shared" ca="1" si="223"/>
        <v>-1.4641717165939054</v>
      </c>
      <c r="C2859" s="3">
        <f t="shared" ca="1" si="220"/>
        <v>21860.203236538968</v>
      </c>
      <c r="D2859" s="3">
        <f t="shared" ca="1" si="221"/>
        <v>0</v>
      </c>
      <c r="E2859" s="3">
        <f t="shared" ca="1" si="224"/>
        <v>258.6341224519785</v>
      </c>
    </row>
    <row r="2860" spans="1:5" x14ac:dyDescent="0.35">
      <c r="A2860" s="3">
        <f t="shared" si="222"/>
        <v>2848</v>
      </c>
      <c r="B2860" s="3">
        <f t="shared" ca="1" si="223"/>
        <v>-0.8305714710251948</v>
      </c>
      <c r="C2860" s="3">
        <f t="shared" ca="1" si="220"/>
        <v>22286.036847368683</v>
      </c>
      <c r="D2860" s="3">
        <f t="shared" ca="1" si="221"/>
        <v>0</v>
      </c>
      <c r="E2860" s="3">
        <f t="shared" ca="1" si="224"/>
        <v>258.6341224519785</v>
      </c>
    </row>
    <row r="2861" spans="1:5" x14ac:dyDescent="0.35">
      <c r="A2861" s="3">
        <f t="shared" si="222"/>
        <v>2849</v>
      </c>
      <c r="B2861" s="3">
        <f t="shared" ca="1" si="223"/>
        <v>0.73019674473443663</v>
      </c>
      <c r="C2861" s="3">
        <f t="shared" ca="1" si="220"/>
        <v>23370.728181345166</v>
      </c>
      <c r="D2861" s="3">
        <f t="shared" ca="1" si="221"/>
        <v>470.72818134516638</v>
      </c>
      <c r="E2861" s="3">
        <f t="shared" ca="1" si="224"/>
        <v>-212.09405889318788</v>
      </c>
    </row>
    <row r="2862" spans="1:5" x14ac:dyDescent="0.35">
      <c r="A2862" s="3">
        <f t="shared" si="222"/>
        <v>2850</v>
      </c>
      <c r="B2862" s="3">
        <f t="shared" ca="1" si="223"/>
        <v>2.6196635132429864</v>
      </c>
      <c r="C2862" s="3">
        <f t="shared" ca="1" si="220"/>
        <v>24754.73674111973</v>
      </c>
      <c r="D2862" s="3">
        <f t="shared" ca="1" si="221"/>
        <v>1854.7367411197301</v>
      </c>
      <c r="E2862" s="3">
        <f t="shared" ca="1" si="224"/>
        <v>-1596.1026186677516</v>
      </c>
    </row>
    <row r="2863" spans="1:5" x14ac:dyDescent="0.35">
      <c r="A2863" s="3">
        <f t="shared" si="222"/>
        <v>2851</v>
      </c>
      <c r="B2863" s="3">
        <f t="shared" ca="1" si="223"/>
        <v>0.49327169035176371</v>
      </c>
      <c r="C2863" s="3">
        <f t="shared" ca="1" si="220"/>
        <v>23202.734871454933</v>
      </c>
      <c r="D2863" s="3">
        <f t="shared" ca="1" si="221"/>
        <v>302.73487145493345</v>
      </c>
      <c r="E2863" s="3">
        <f t="shared" ca="1" si="224"/>
        <v>-44.100749002954956</v>
      </c>
    </row>
    <row r="2864" spans="1:5" x14ac:dyDescent="0.35">
      <c r="A2864" s="3">
        <f t="shared" si="222"/>
        <v>2852</v>
      </c>
      <c r="B2864" s="3">
        <f t="shared" ca="1" si="223"/>
        <v>1.5110692296459349</v>
      </c>
      <c r="C2864" s="3">
        <f t="shared" ca="1" si="220"/>
        <v>23933.069530967485</v>
      </c>
      <c r="D2864" s="3">
        <f t="shared" ca="1" si="221"/>
        <v>1033.0695309674848</v>
      </c>
      <c r="E2864" s="3">
        <f t="shared" ca="1" si="224"/>
        <v>-774.4354085155062</v>
      </c>
    </row>
    <row r="2865" spans="1:5" x14ac:dyDescent="0.35">
      <c r="A2865" s="3">
        <f t="shared" si="222"/>
        <v>2853</v>
      </c>
      <c r="B2865" s="3">
        <f t="shared" ca="1" si="223"/>
        <v>-1.2171607228608012</v>
      </c>
      <c r="C2865" s="3">
        <f t="shared" ca="1" si="220"/>
        <v>22025.239380545619</v>
      </c>
      <c r="D2865" s="3">
        <f t="shared" ca="1" si="221"/>
        <v>0</v>
      </c>
      <c r="E2865" s="3">
        <f t="shared" ca="1" si="224"/>
        <v>258.6341224519785</v>
      </c>
    </row>
    <row r="2866" spans="1:5" x14ac:dyDescent="0.35">
      <c r="A2866" s="3">
        <f t="shared" si="222"/>
        <v>2854</v>
      </c>
      <c r="B2866" s="3">
        <f t="shared" ca="1" si="223"/>
        <v>-0.73526105891864968</v>
      </c>
      <c r="C2866" s="3">
        <f t="shared" ca="1" si="220"/>
        <v>22350.807440724868</v>
      </c>
      <c r="D2866" s="3">
        <f t="shared" ca="1" si="221"/>
        <v>0</v>
      </c>
      <c r="E2866" s="3">
        <f t="shared" ca="1" si="224"/>
        <v>258.6341224519785</v>
      </c>
    </row>
    <row r="2867" spans="1:5" x14ac:dyDescent="0.35">
      <c r="A2867" s="3">
        <f t="shared" si="222"/>
        <v>2855</v>
      </c>
      <c r="B2867" s="3">
        <f t="shared" ca="1" si="223"/>
        <v>-1.2806723190724967</v>
      </c>
      <c r="C2867" s="3">
        <f t="shared" ca="1" si="220"/>
        <v>21982.686580437316</v>
      </c>
      <c r="D2867" s="3">
        <f t="shared" ca="1" si="221"/>
        <v>0</v>
      </c>
      <c r="E2867" s="3">
        <f t="shared" ca="1" si="224"/>
        <v>258.6341224519785</v>
      </c>
    </row>
    <row r="2868" spans="1:5" x14ac:dyDescent="0.35">
      <c r="A2868" s="3">
        <f t="shared" si="222"/>
        <v>2856</v>
      </c>
      <c r="B2868" s="3">
        <f t="shared" ca="1" si="223"/>
        <v>-0.85538902196825028</v>
      </c>
      <c r="C2868" s="3">
        <f t="shared" ca="1" si="220"/>
        <v>22269.202277294156</v>
      </c>
      <c r="D2868" s="3">
        <f t="shared" ca="1" si="221"/>
        <v>0</v>
      </c>
      <c r="E2868" s="3">
        <f t="shared" ca="1" si="224"/>
        <v>258.6341224519785</v>
      </c>
    </row>
    <row r="2869" spans="1:5" x14ac:dyDescent="0.35">
      <c r="A2869" s="3">
        <f t="shared" si="222"/>
        <v>2857</v>
      </c>
      <c r="B2869" s="3">
        <f t="shared" ca="1" si="223"/>
        <v>-0.66681465995976752</v>
      </c>
      <c r="C2869" s="3">
        <f t="shared" ca="1" si="220"/>
        <v>22397.438019764373</v>
      </c>
      <c r="D2869" s="3">
        <f t="shared" ca="1" si="221"/>
        <v>0</v>
      </c>
      <c r="E2869" s="3">
        <f t="shared" ca="1" si="224"/>
        <v>258.6341224519785</v>
      </c>
    </row>
    <row r="2870" spans="1:5" x14ac:dyDescent="0.35">
      <c r="A2870" s="3">
        <f t="shared" si="222"/>
        <v>2858</v>
      </c>
      <c r="B2870" s="3">
        <f t="shared" ca="1" si="223"/>
        <v>0.50251280299217782</v>
      </c>
      <c r="C2870" s="3">
        <f t="shared" ca="1" si="220"/>
        <v>23209.264656572799</v>
      </c>
      <c r="D2870" s="3">
        <f t="shared" ca="1" si="221"/>
        <v>309.26465657279914</v>
      </c>
      <c r="E2870" s="3">
        <f t="shared" ca="1" si="224"/>
        <v>-50.630534120820641</v>
      </c>
    </row>
    <row r="2871" spans="1:5" x14ac:dyDescent="0.35">
      <c r="A2871" s="3">
        <f t="shared" si="222"/>
        <v>2859</v>
      </c>
      <c r="B2871" s="3">
        <f t="shared" ca="1" si="223"/>
        <v>-0.11394791666248034</v>
      </c>
      <c r="C2871" s="3">
        <f t="shared" ca="1" si="220"/>
        <v>22777.674519163556</v>
      </c>
      <c r="D2871" s="3">
        <f t="shared" ca="1" si="221"/>
        <v>0</v>
      </c>
      <c r="E2871" s="3">
        <f t="shared" ca="1" si="224"/>
        <v>258.6341224519785</v>
      </c>
    </row>
    <row r="2872" spans="1:5" x14ac:dyDescent="0.35">
      <c r="A2872" s="3">
        <f t="shared" si="222"/>
        <v>2860</v>
      </c>
      <c r="B2872" s="3">
        <f t="shared" ca="1" si="223"/>
        <v>0.65349837084927631</v>
      </c>
      <c r="C2872" s="3">
        <f t="shared" ca="1" si="220"/>
        <v>23316.211963310208</v>
      </c>
      <c r="D2872" s="3">
        <f t="shared" ca="1" si="221"/>
        <v>416.21196331020838</v>
      </c>
      <c r="E2872" s="3">
        <f t="shared" ca="1" si="224"/>
        <v>-157.57784085822988</v>
      </c>
    </row>
    <row r="2873" spans="1:5" x14ac:dyDescent="0.35">
      <c r="A2873" s="3">
        <f t="shared" si="222"/>
        <v>2861</v>
      </c>
      <c r="B2873" s="3">
        <f t="shared" ca="1" si="223"/>
        <v>-1.3042457695587775</v>
      </c>
      <c r="C2873" s="3">
        <f t="shared" ca="1" si="220"/>
        <v>21966.913285939831</v>
      </c>
      <c r="D2873" s="3">
        <f t="shared" ca="1" si="221"/>
        <v>0</v>
      </c>
      <c r="E2873" s="3">
        <f t="shared" ca="1" si="224"/>
        <v>258.6341224519785</v>
      </c>
    </row>
    <row r="2874" spans="1:5" x14ac:dyDescent="0.35">
      <c r="A2874" s="3">
        <f t="shared" si="222"/>
        <v>2862</v>
      </c>
      <c r="B2874" s="3">
        <f t="shared" ca="1" si="223"/>
        <v>1.4935174355757437</v>
      </c>
      <c r="C2874" s="3">
        <f t="shared" ca="1" si="220"/>
        <v>23920.282249746662</v>
      </c>
      <c r="D2874" s="3">
        <f t="shared" ca="1" si="221"/>
        <v>1020.2822497466623</v>
      </c>
      <c r="E2874" s="3">
        <f t="shared" ca="1" si="224"/>
        <v>-761.64812729468372</v>
      </c>
    </row>
    <row r="2875" spans="1:5" x14ac:dyDescent="0.35">
      <c r="A2875" s="3">
        <f t="shared" si="222"/>
        <v>2863</v>
      </c>
      <c r="B2875" s="3">
        <f t="shared" ca="1" si="223"/>
        <v>0.42527987899617198</v>
      </c>
      <c r="C2875" s="3">
        <f t="shared" ca="1" si="220"/>
        <v>23154.748196965007</v>
      </c>
      <c r="D2875" s="3">
        <f t="shared" ca="1" si="221"/>
        <v>254.74819696500708</v>
      </c>
      <c r="E2875" s="3">
        <f t="shared" ca="1" si="224"/>
        <v>3.8859254869714164</v>
      </c>
    </row>
    <row r="2876" spans="1:5" x14ac:dyDescent="0.35">
      <c r="A2876" s="3">
        <f t="shared" si="222"/>
        <v>2864</v>
      </c>
      <c r="B2876" s="3">
        <f t="shared" ca="1" si="223"/>
        <v>-1.2545258934148595</v>
      </c>
      <c r="C2876" s="3">
        <f t="shared" ca="1" si="220"/>
        <v>22000.194733320204</v>
      </c>
      <c r="D2876" s="3">
        <f t="shared" ca="1" si="221"/>
        <v>0</v>
      </c>
      <c r="E2876" s="3">
        <f t="shared" ca="1" si="224"/>
        <v>258.6341224519785</v>
      </c>
    </row>
    <row r="2877" spans="1:5" x14ac:dyDescent="0.35">
      <c r="A2877" s="3">
        <f t="shared" si="222"/>
        <v>2865</v>
      </c>
      <c r="B2877" s="3">
        <f t="shared" ca="1" si="223"/>
        <v>1.2624244579839043</v>
      </c>
      <c r="C2877" s="3">
        <f t="shared" ca="1" si="220"/>
        <v>23752.556277730429</v>
      </c>
      <c r="D2877" s="3">
        <f t="shared" ca="1" si="221"/>
        <v>852.55627773042943</v>
      </c>
      <c r="E2877" s="3">
        <f t="shared" ca="1" si="224"/>
        <v>-593.92215527845087</v>
      </c>
    </row>
    <row r="2878" spans="1:5" x14ac:dyDescent="0.35">
      <c r="A2878" s="3">
        <f t="shared" si="222"/>
        <v>2866</v>
      </c>
      <c r="B2878" s="3">
        <f t="shared" ca="1" si="223"/>
        <v>7.2181188788400186E-2</v>
      </c>
      <c r="C2878" s="3">
        <f t="shared" ca="1" si="220"/>
        <v>22907.13263239172</v>
      </c>
      <c r="D2878" s="3">
        <f t="shared" ca="1" si="221"/>
        <v>7.132632391720108</v>
      </c>
      <c r="E2878" s="3">
        <f t="shared" ca="1" si="224"/>
        <v>251.50149006025839</v>
      </c>
    </row>
    <row r="2879" spans="1:5" x14ac:dyDescent="0.35">
      <c r="A2879" s="3">
        <f t="shared" si="222"/>
        <v>2867</v>
      </c>
      <c r="B2879" s="3">
        <f t="shared" ca="1" si="223"/>
        <v>0.61931123981770908</v>
      </c>
      <c r="C2879" s="3">
        <f t="shared" ca="1" si="220"/>
        <v>23291.953182359226</v>
      </c>
      <c r="D2879" s="3">
        <f t="shared" ca="1" si="221"/>
        <v>391.95318235922605</v>
      </c>
      <c r="E2879" s="3">
        <f t="shared" ca="1" si="224"/>
        <v>-133.31905990724755</v>
      </c>
    </row>
    <row r="2880" spans="1:5" x14ac:dyDescent="0.35">
      <c r="A2880" s="3">
        <f t="shared" si="222"/>
        <v>2868</v>
      </c>
      <c r="B2880" s="3">
        <f t="shared" ca="1" si="223"/>
        <v>0.81640425421053786</v>
      </c>
      <c r="C2880" s="3">
        <f t="shared" ca="1" si="220"/>
        <v>23432.155535759146</v>
      </c>
      <c r="D2880" s="3">
        <f t="shared" ca="1" si="221"/>
        <v>532.15553575914601</v>
      </c>
      <c r="E2880" s="3">
        <f t="shared" ca="1" si="224"/>
        <v>-273.52141330716751</v>
      </c>
    </row>
    <row r="2881" spans="1:5" x14ac:dyDescent="0.35">
      <c r="A2881" s="3">
        <f t="shared" si="222"/>
        <v>2869</v>
      </c>
      <c r="B2881" s="3">
        <f t="shared" ca="1" si="223"/>
        <v>0.33612838317655186</v>
      </c>
      <c r="C2881" s="3">
        <f t="shared" ca="1" si="220"/>
        <v>23091.977968208012</v>
      </c>
      <c r="D2881" s="3">
        <f t="shared" ca="1" si="221"/>
        <v>191.97796820801159</v>
      </c>
      <c r="E2881" s="3">
        <f t="shared" ca="1" si="224"/>
        <v>66.65615424396691</v>
      </c>
    </row>
    <row r="2882" spans="1:5" x14ac:dyDescent="0.35">
      <c r="A2882" s="3">
        <f t="shared" si="222"/>
        <v>2870</v>
      </c>
      <c r="B2882" s="3">
        <f t="shared" ca="1" si="223"/>
        <v>0.81328156190020051</v>
      </c>
      <c r="C2882" s="3">
        <f t="shared" ca="1" si="220"/>
        <v>23429.927638631692</v>
      </c>
      <c r="D2882" s="3">
        <f t="shared" ca="1" si="221"/>
        <v>529.92763863169239</v>
      </c>
      <c r="E2882" s="3">
        <f t="shared" ca="1" si="224"/>
        <v>-271.29351617971389</v>
      </c>
    </row>
    <row r="2883" spans="1:5" x14ac:dyDescent="0.35">
      <c r="A2883" s="3">
        <f t="shared" si="222"/>
        <v>2871</v>
      </c>
      <c r="B2883" s="3">
        <f t="shared" ca="1" si="223"/>
        <v>0.78004462980308997</v>
      </c>
      <c r="C2883" s="3">
        <f t="shared" ca="1" si="220"/>
        <v>23406.227740439575</v>
      </c>
      <c r="D2883" s="3">
        <f t="shared" ca="1" si="221"/>
        <v>506.22774043957543</v>
      </c>
      <c r="E2883" s="3">
        <f t="shared" ca="1" si="224"/>
        <v>-247.59361798759693</v>
      </c>
    </row>
    <row r="2884" spans="1:5" x14ac:dyDescent="0.35">
      <c r="A2884" s="3">
        <f t="shared" si="222"/>
        <v>2872</v>
      </c>
      <c r="B2884" s="3">
        <f t="shared" ca="1" si="223"/>
        <v>-0.5794970856782109</v>
      </c>
      <c r="C2884" s="3">
        <f t="shared" ca="1" si="220"/>
        <v>22457.066235919272</v>
      </c>
      <c r="D2884" s="3">
        <f t="shared" ca="1" si="221"/>
        <v>0</v>
      </c>
      <c r="E2884" s="3">
        <f t="shared" ca="1" si="224"/>
        <v>258.6341224519785</v>
      </c>
    </row>
    <row r="2885" spans="1:5" x14ac:dyDescent="0.35">
      <c r="A2885" s="3">
        <f t="shared" si="222"/>
        <v>2873</v>
      </c>
      <c r="B2885" s="3">
        <f t="shared" ca="1" si="223"/>
        <v>-0.73974546594785895</v>
      </c>
      <c r="C2885" s="3">
        <f t="shared" ca="1" si="220"/>
        <v>22347.755733003287</v>
      </c>
      <c r="D2885" s="3">
        <f t="shared" ca="1" si="221"/>
        <v>0</v>
      </c>
      <c r="E2885" s="3">
        <f t="shared" ca="1" si="224"/>
        <v>258.6341224519785</v>
      </c>
    </row>
    <row r="2886" spans="1:5" x14ac:dyDescent="0.35">
      <c r="A2886" s="3">
        <f t="shared" si="222"/>
        <v>2874</v>
      </c>
      <c r="B2886" s="3">
        <f t="shared" ca="1" si="223"/>
        <v>-1.3787540971166445</v>
      </c>
      <c r="C2886" s="3">
        <f t="shared" ca="1" si="220"/>
        <v>21917.133199675944</v>
      </c>
      <c r="D2886" s="3">
        <f t="shared" ca="1" si="221"/>
        <v>0</v>
      </c>
      <c r="E2886" s="3">
        <f t="shared" ca="1" si="224"/>
        <v>258.6341224519785</v>
      </c>
    </row>
    <row r="2887" spans="1:5" x14ac:dyDescent="0.35">
      <c r="A2887" s="3">
        <f t="shared" si="222"/>
        <v>2875</v>
      </c>
      <c r="B2887" s="3">
        <f t="shared" ca="1" si="223"/>
        <v>1.3304631893859036</v>
      </c>
      <c r="C2887" s="3">
        <f t="shared" ca="1" si="220"/>
        <v>23801.815874661239</v>
      </c>
      <c r="D2887" s="3">
        <f t="shared" ca="1" si="221"/>
        <v>901.81587466123892</v>
      </c>
      <c r="E2887" s="3">
        <f t="shared" ca="1" si="224"/>
        <v>-643.18175220926037</v>
      </c>
    </row>
    <row r="2888" spans="1:5" x14ac:dyDescent="0.35">
      <c r="A2888" s="3">
        <f t="shared" si="222"/>
        <v>2876</v>
      </c>
      <c r="B2888" s="3">
        <f t="shared" ca="1" si="223"/>
        <v>0.81685261609891546</v>
      </c>
      <c r="C2888" s="3">
        <f t="shared" ca="1" si="220"/>
        <v>23432.47543870606</v>
      </c>
      <c r="D2888" s="3">
        <f t="shared" ca="1" si="221"/>
        <v>532.47543870606023</v>
      </c>
      <c r="E2888" s="3">
        <f t="shared" ca="1" si="224"/>
        <v>-273.84131625408173</v>
      </c>
    </row>
    <row r="2889" spans="1:5" x14ac:dyDescent="0.35">
      <c r="A2889" s="3">
        <f t="shared" si="222"/>
        <v>2877</v>
      </c>
      <c r="B2889" s="3">
        <f t="shared" ca="1" si="223"/>
        <v>-0.57449707548690487</v>
      </c>
      <c r="C2889" s="3">
        <f t="shared" ca="1" si="220"/>
        <v>22460.485489534978</v>
      </c>
      <c r="D2889" s="3">
        <f t="shared" ca="1" si="221"/>
        <v>0</v>
      </c>
      <c r="E2889" s="3">
        <f t="shared" ca="1" si="224"/>
        <v>258.6341224519785</v>
      </c>
    </row>
    <row r="2890" spans="1:5" x14ac:dyDescent="0.35">
      <c r="A2890" s="3">
        <f t="shared" si="222"/>
        <v>2878</v>
      </c>
      <c r="B2890" s="3">
        <f t="shared" ca="1" si="223"/>
        <v>1.8465196447464471</v>
      </c>
      <c r="C2890" s="3">
        <f t="shared" ca="1" si="220"/>
        <v>24178.778463998875</v>
      </c>
      <c r="D2890" s="3">
        <f t="shared" ca="1" si="221"/>
        <v>1278.7784639988749</v>
      </c>
      <c r="E2890" s="3">
        <f t="shared" ca="1" si="224"/>
        <v>-1020.1443415468964</v>
      </c>
    </row>
    <row r="2891" spans="1:5" x14ac:dyDescent="0.35">
      <c r="A2891" s="3">
        <f t="shared" si="222"/>
        <v>2879</v>
      </c>
      <c r="B2891" s="3">
        <f t="shared" ca="1" si="223"/>
        <v>1.3325615157431243</v>
      </c>
      <c r="C2891" s="3">
        <f t="shared" ca="1" si="220"/>
        <v>23803.336672008863</v>
      </c>
      <c r="D2891" s="3">
        <f t="shared" ca="1" si="221"/>
        <v>903.33667200886339</v>
      </c>
      <c r="E2891" s="3">
        <f t="shared" ca="1" si="224"/>
        <v>-644.70254955688483</v>
      </c>
    </row>
    <row r="2892" spans="1:5" x14ac:dyDescent="0.35">
      <c r="A2892" s="3">
        <f t="shared" si="222"/>
        <v>2880</v>
      </c>
      <c r="B2892" s="3">
        <f t="shared" ca="1" si="223"/>
        <v>0.96376591714664339</v>
      </c>
      <c r="C2892" s="3">
        <f t="shared" ca="1" si="220"/>
        <v>23537.532530966728</v>
      </c>
      <c r="D2892" s="3">
        <f t="shared" ca="1" si="221"/>
        <v>637.53253096672779</v>
      </c>
      <c r="E2892" s="3">
        <f t="shared" ca="1" si="224"/>
        <v>-378.89840851474929</v>
      </c>
    </row>
    <row r="2893" spans="1:5" x14ac:dyDescent="0.35">
      <c r="A2893" s="3">
        <f t="shared" si="222"/>
        <v>2881</v>
      </c>
      <c r="B2893" s="3">
        <f t="shared" ca="1" si="223"/>
        <v>-0.28672437920268806</v>
      </c>
      <c r="C2893" s="3">
        <f t="shared" ca="1" si="220"/>
        <v>22658.158417281003</v>
      </c>
      <c r="D2893" s="3">
        <f t="shared" ca="1" si="221"/>
        <v>0</v>
      </c>
      <c r="E2893" s="3">
        <f t="shared" ca="1" si="224"/>
        <v>258.6341224519785</v>
      </c>
    </row>
    <row r="2894" spans="1:5" x14ac:dyDescent="0.35">
      <c r="A2894" s="3">
        <f t="shared" si="222"/>
        <v>2882</v>
      </c>
      <c r="B2894" s="3">
        <f t="shared" ca="1" si="223"/>
        <v>-1.596579578921911</v>
      </c>
      <c r="C2894" s="3">
        <f t="shared" ref="C2894:C2957" ca="1" si="225">B$1*EXP(B$9*B$5 + $B$10*B2894)</f>
        <v>21772.24689916796</v>
      </c>
      <c r="D2894" s="3">
        <f t="shared" ref="D2894:D2957" ca="1" si="226">MAX(C2894 - B$2, 0)</f>
        <v>0</v>
      </c>
      <c r="E2894" s="3">
        <f t="shared" ca="1" si="224"/>
        <v>258.6341224519785</v>
      </c>
    </row>
    <row r="2895" spans="1:5" x14ac:dyDescent="0.35">
      <c r="A2895" s="3">
        <f t="shared" ref="A2895:A2958" si="227">A2894+1</f>
        <v>2883</v>
      </c>
      <c r="B2895" s="3">
        <f t="shared" ref="B2895:B2958" ca="1" si="228">_xlfn.NORM.S.INV(RAND())</f>
        <v>0.32280717008613441</v>
      </c>
      <c r="C2895" s="3">
        <f t="shared" ca="1" si="225"/>
        <v>23082.613326214705</v>
      </c>
      <c r="D2895" s="3">
        <f t="shared" ca="1" si="226"/>
        <v>182.61332621470501</v>
      </c>
      <c r="E2895" s="3">
        <f t="shared" ref="E2895:E2958" ca="1" si="229">$D$5014-D2895</f>
        <v>76.020796237273487</v>
      </c>
    </row>
    <row r="2896" spans="1:5" x14ac:dyDescent="0.35">
      <c r="A2896" s="3">
        <f t="shared" si="227"/>
        <v>2884</v>
      </c>
      <c r="B2896" s="3">
        <f t="shared" ca="1" si="228"/>
        <v>0.45587648146856724</v>
      </c>
      <c r="C2896" s="3">
        <f t="shared" ca="1" si="225"/>
        <v>23176.330109599705</v>
      </c>
      <c r="D2896" s="3">
        <f t="shared" ca="1" si="226"/>
        <v>276.33010959970488</v>
      </c>
      <c r="E2896" s="3">
        <f t="shared" ca="1" si="229"/>
        <v>-17.695987147726385</v>
      </c>
    </row>
    <row r="2897" spans="1:5" x14ac:dyDescent="0.35">
      <c r="A2897" s="3">
        <f t="shared" si="227"/>
        <v>2885</v>
      </c>
      <c r="B2897" s="3">
        <f t="shared" ca="1" si="228"/>
        <v>0.25794090663725011</v>
      </c>
      <c r="C2897" s="3">
        <f t="shared" ca="1" si="225"/>
        <v>23037.06741636158</v>
      </c>
      <c r="D2897" s="3">
        <f t="shared" ca="1" si="226"/>
        <v>137.0674163615804</v>
      </c>
      <c r="E2897" s="3">
        <f t="shared" ca="1" si="229"/>
        <v>121.5667060903981</v>
      </c>
    </row>
    <row r="2898" spans="1:5" x14ac:dyDescent="0.35">
      <c r="A2898" s="3">
        <f t="shared" si="227"/>
        <v>2886</v>
      </c>
      <c r="B2898" s="3">
        <f t="shared" ca="1" si="228"/>
        <v>-1.4975211112706357</v>
      </c>
      <c r="C2898" s="3">
        <f t="shared" ca="1" si="225"/>
        <v>21838.016367976281</v>
      </c>
      <c r="D2898" s="3">
        <f t="shared" ca="1" si="226"/>
        <v>0</v>
      </c>
      <c r="E2898" s="3">
        <f t="shared" ca="1" si="229"/>
        <v>258.6341224519785</v>
      </c>
    </row>
    <row r="2899" spans="1:5" x14ac:dyDescent="0.35">
      <c r="A2899" s="3">
        <f t="shared" si="227"/>
        <v>2887</v>
      </c>
      <c r="B2899" s="3">
        <f t="shared" ca="1" si="228"/>
        <v>-1.9523438879964019</v>
      </c>
      <c r="C2899" s="3">
        <f t="shared" ca="1" si="225"/>
        <v>21537.667534854139</v>
      </c>
      <c r="D2899" s="3">
        <f t="shared" ca="1" si="226"/>
        <v>0</v>
      </c>
      <c r="E2899" s="3">
        <f t="shared" ca="1" si="229"/>
        <v>258.6341224519785</v>
      </c>
    </row>
    <row r="2900" spans="1:5" x14ac:dyDescent="0.35">
      <c r="A2900" s="3">
        <f t="shared" si="227"/>
        <v>2888</v>
      </c>
      <c r="B2900" s="3">
        <f t="shared" ca="1" si="228"/>
        <v>-1.6895124072422958</v>
      </c>
      <c r="C2900" s="3">
        <f t="shared" ca="1" si="225"/>
        <v>21710.724618102326</v>
      </c>
      <c r="D2900" s="3">
        <f t="shared" ca="1" si="226"/>
        <v>0</v>
      </c>
      <c r="E2900" s="3">
        <f t="shared" ca="1" si="229"/>
        <v>258.6341224519785</v>
      </c>
    </row>
    <row r="2901" spans="1:5" x14ac:dyDescent="0.35">
      <c r="A2901" s="3">
        <f t="shared" si="227"/>
        <v>2889</v>
      </c>
      <c r="B2901" s="3">
        <f t="shared" ca="1" si="228"/>
        <v>-0.699295661192741</v>
      </c>
      <c r="C2901" s="3">
        <f t="shared" ca="1" si="225"/>
        <v>22375.297523451256</v>
      </c>
      <c r="D2901" s="3">
        <f t="shared" ca="1" si="226"/>
        <v>0</v>
      </c>
      <c r="E2901" s="3">
        <f t="shared" ca="1" si="229"/>
        <v>258.6341224519785</v>
      </c>
    </row>
    <row r="2902" spans="1:5" x14ac:dyDescent="0.35">
      <c r="A2902" s="3">
        <f t="shared" si="227"/>
        <v>2890</v>
      </c>
      <c r="B2902" s="3">
        <f t="shared" ca="1" si="228"/>
        <v>-1.5514198833946518</v>
      </c>
      <c r="C2902" s="3">
        <f t="shared" ca="1" si="225"/>
        <v>21802.205893323728</v>
      </c>
      <c r="D2902" s="3">
        <f t="shared" ca="1" si="226"/>
        <v>0</v>
      </c>
      <c r="E2902" s="3">
        <f t="shared" ca="1" si="229"/>
        <v>258.6341224519785</v>
      </c>
    </row>
    <row r="2903" spans="1:5" x14ac:dyDescent="0.35">
      <c r="A2903" s="3">
        <f t="shared" si="227"/>
        <v>2891</v>
      </c>
      <c r="B2903" s="3">
        <f t="shared" ca="1" si="228"/>
        <v>1.363113893742127</v>
      </c>
      <c r="C2903" s="3">
        <f t="shared" ca="1" si="225"/>
        <v>23825.491033055732</v>
      </c>
      <c r="D2903" s="3">
        <f t="shared" ca="1" si="226"/>
        <v>925.49103305573226</v>
      </c>
      <c r="E2903" s="3">
        <f t="shared" ca="1" si="229"/>
        <v>-666.8569106037537</v>
      </c>
    </row>
    <row r="2904" spans="1:5" x14ac:dyDescent="0.35">
      <c r="A2904" s="3">
        <f t="shared" si="227"/>
        <v>2892</v>
      </c>
      <c r="B2904" s="3">
        <f t="shared" ca="1" si="228"/>
        <v>1.3221415300896547E-3</v>
      </c>
      <c r="C2904" s="3">
        <f t="shared" ca="1" si="225"/>
        <v>22857.761629075336</v>
      </c>
      <c r="D2904" s="3">
        <f t="shared" ca="1" si="226"/>
        <v>0</v>
      </c>
      <c r="E2904" s="3">
        <f t="shared" ca="1" si="229"/>
        <v>258.6341224519785</v>
      </c>
    </row>
    <row r="2905" spans="1:5" x14ac:dyDescent="0.35">
      <c r="A2905" s="3">
        <f t="shared" si="227"/>
        <v>2893</v>
      </c>
      <c r="B2905" s="3">
        <f t="shared" ca="1" si="228"/>
        <v>0.69064597312114018</v>
      </c>
      <c r="C2905" s="3">
        <f t="shared" ca="1" si="225"/>
        <v>23342.600102593842</v>
      </c>
      <c r="D2905" s="3">
        <f t="shared" ca="1" si="226"/>
        <v>442.60010259384217</v>
      </c>
      <c r="E2905" s="3">
        <f t="shared" ca="1" si="229"/>
        <v>-183.96598014186367</v>
      </c>
    </row>
    <row r="2906" spans="1:5" x14ac:dyDescent="0.35">
      <c r="A2906" s="3">
        <f t="shared" si="227"/>
        <v>2894</v>
      </c>
      <c r="B2906" s="3">
        <f t="shared" ca="1" si="228"/>
        <v>0.51832870555418398</v>
      </c>
      <c r="C2906" s="3">
        <f t="shared" ca="1" si="225"/>
        <v>23220.44446301787</v>
      </c>
      <c r="D2906" s="3">
        <f t="shared" ca="1" si="226"/>
        <v>320.44446301786957</v>
      </c>
      <c r="E2906" s="3">
        <f t="shared" ca="1" si="229"/>
        <v>-61.810340565891067</v>
      </c>
    </row>
    <row r="2907" spans="1:5" x14ac:dyDescent="0.35">
      <c r="A2907" s="3">
        <f t="shared" si="227"/>
        <v>2895</v>
      </c>
      <c r="B2907" s="3">
        <f t="shared" ca="1" si="228"/>
        <v>1.3782237866972402</v>
      </c>
      <c r="C2907" s="3">
        <f t="shared" ca="1" si="225"/>
        <v>23836.455247025628</v>
      </c>
      <c r="D2907" s="3">
        <f t="shared" ca="1" si="226"/>
        <v>936.45524702562761</v>
      </c>
      <c r="E2907" s="3">
        <f t="shared" ca="1" si="229"/>
        <v>-677.82112457364906</v>
      </c>
    </row>
    <row r="2908" spans="1:5" x14ac:dyDescent="0.35">
      <c r="A2908" s="3">
        <f t="shared" si="227"/>
        <v>2896</v>
      </c>
      <c r="B2908" s="3">
        <f t="shared" ca="1" si="228"/>
        <v>-0.21556100714771917</v>
      </c>
      <c r="C2908" s="3">
        <f t="shared" ca="1" si="225"/>
        <v>22707.30870738643</v>
      </c>
      <c r="D2908" s="3">
        <f t="shared" ca="1" si="226"/>
        <v>0</v>
      </c>
      <c r="E2908" s="3">
        <f t="shared" ca="1" si="229"/>
        <v>258.6341224519785</v>
      </c>
    </row>
    <row r="2909" spans="1:5" x14ac:dyDescent="0.35">
      <c r="A2909" s="3">
        <f t="shared" si="227"/>
        <v>2897</v>
      </c>
      <c r="B2909" s="3">
        <f t="shared" ca="1" si="228"/>
        <v>-0.64950008619426969</v>
      </c>
      <c r="C2909" s="3">
        <f t="shared" ca="1" si="225"/>
        <v>22409.249354603697</v>
      </c>
      <c r="D2909" s="3">
        <f t="shared" ca="1" si="226"/>
        <v>0</v>
      </c>
      <c r="E2909" s="3">
        <f t="shared" ca="1" si="229"/>
        <v>258.6341224519785</v>
      </c>
    </row>
    <row r="2910" spans="1:5" x14ac:dyDescent="0.35">
      <c r="A2910" s="3">
        <f t="shared" si="227"/>
        <v>2898</v>
      </c>
      <c r="B2910" s="3">
        <f t="shared" ca="1" si="228"/>
        <v>0.89672726753669885</v>
      </c>
      <c r="C2910" s="3">
        <f t="shared" ca="1" si="225"/>
        <v>23489.535170349674</v>
      </c>
      <c r="D2910" s="3">
        <f t="shared" ca="1" si="226"/>
        <v>589.53517034967444</v>
      </c>
      <c r="E2910" s="3">
        <f t="shared" ca="1" si="229"/>
        <v>-330.90104789769595</v>
      </c>
    </row>
    <row r="2911" spans="1:5" x14ac:dyDescent="0.35">
      <c r="A2911" s="3">
        <f t="shared" si="227"/>
        <v>2899</v>
      </c>
      <c r="B2911" s="3">
        <f t="shared" ca="1" si="228"/>
        <v>1.9290934237945537E-2</v>
      </c>
      <c r="C2911" s="3">
        <f t="shared" ca="1" si="225"/>
        <v>22870.271296303908</v>
      </c>
      <c r="D2911" s="3">
        <f t="shared" ca="1" si="226"/>
        <v>0</v>
      </c>
      <c r="E2911" s="3">
        <f t="shared" ca="1" si="229"/>
        <v>258.6341224519785</v>
      </c>
    </row>
    <row r="2912" spans="1:5" x14ac:dyDescent="0.35">
      <c r="A2912" s="3">
        <f t="shared" si="227"/>
        <v>2900</v>
      </c>
      <c r="B2912" s="3">
        <f t="shared" ca="1" si="228"/>
        <v>-1.6182868934877941</v>
      </c>
      <c r="C2912" s="3">
        <f t="shared" ca="1" si="225"/>
        <v>21757.860895188303</v>
      </c>
      <c r="D2912" s="3">
        <f t="shared" ca="1" si="226"/>
        <v>0</v>
      </c>
      <c r="E2912" s="3">
        <f t="shared" ca="1" si="229"/>
        <v>258.6341224519785</v>
      </c>
    </row>
    <row r="2913" spans="1:5" x14ac:dyDescent="0.35">
      <c r="A2913" s="3">
        <f t="shared" si="227"/>
        <v>2901</v>
      </c>
      <c r="B2913" s="3">
        <f t="shared" ca="1" si="228"/>
        <v>1.7003613342267214</v>
      </c>
      <c r="C2913" s="3">
        <f t="shared" ca="1" si="225"/>
        <v>24071.412609594492</v>
      </c>
      <c r="D2913" s="3">
        <f t="shared" ca="1" si="226"/>
        <v>1171.4126095944921</v>
      </c>
      <c r="E2913" s="3">
        <f t="shared" ca="1" si="229"/>
        <v>-912.77848714251354</v>
      </c>
    </row>
    <row r="2914" spans="1:5" x14ac:dyDescent="0.35">
      <c r="A2914" s="3">
        <f t="shared" si="227"/>
        <v>2902</v>
      </c>
      <c r="B2914" s="3">
        <f t="shared" ca="1" si="228"/>
        <v>-0.86912091980493933</v>
      </c>
      <c r="C2914" s="3">
        <f t="shared" ca="1" si="225"/>
        <v>22259.892939745805</v>
      </c>
      <c r="D2914" s="3">
        <f t="shared" ca="1" si="226"/>
        <v>0</v>
      </c>
      <c r="E2914" s="3">
        <f t="shared" ca="1" si="229"/>
        <v>258.6341224519785</v>
      </c>
    </row>
    <row r="2915" spans="1:5" x14ac:dyDescent="0.35">
      <c r="A2915" s="3">
        <f t="shared" si="227"/>
        <v>2903</v>
      </c>
      <c r="B2915" s="3">
        <f t="shared" ca="1" si="228"/>
        <v>0.87926204859870938</v>
      </c>
      <c r="C2915" s="3">
        <f t="shared" ca="1" si="225"/>
        <v>23477.046755176103</v>
      </c>
      <c r="D2915" s="3">
        <f t="shared" ca="1" si="226"/>
        <v>577.04675517610303</v>
      </c>
      <c r="E2915" s="3">
        <f t="shared" ca="1" si="229"/>
        <v>-318.41263272412453</v>
      </c>
    </row>
    <row r="2916" spans="1:5" x14ac:dyDescent="0.35">
      <c r="A2916" s="3">
        <f t="shared" si="227"/>
        <v>2904</v>
      </c>
      <c r="B2916" s="3">
        <f t="shared" ca="1" si="228"/>
        <v>0.48213843196436013</v>
      </c>
      <c r="C2916" s="3">
        <f t="shared" ca="1" si="225"/>
        <v>23194.870532906225</v>
      </c>
      <c r="D2916" s="3">
        <f t="shared" ca="1" si="226"/>
        <v>294.87053290622498</v>
      </c>
      <c r="E2916" s="3">
        <f t="shared" ca="1" si="229"/>
        <v>-36.236410454246482</v>
      </c>
    </row>
    <row r="2917" spans="1:5" x14ac:dyDescent="0.35">
      <c r="A2917" s="3">
        <f t="shared" si="227"/>
        <v>2905</v>
      </c>
      <c r="B2917" s="3">
        <f t="shared" ca="1" si="228"/>
        <v>1.3440662323031358</v>
      </c>
      <c r="C2917" s="3">
        <f t="shared" ca="1" si="225"/>
        <v>23811.676636059918</v>
      </c>
      <c r="D2917" s="3">
        <f t="shared" ca="1" si="226"/>
        <v>911.67663605991766</v>
      </c>
      <c r="E2917" s="3">
        <f t="shared" ca="1" si="229"/>
        <v>-653.0425136079391</v>
      </c>
    </row>
    <row r="2918" spans="1:5" x14ac:dyDescent="0.35">
      <c r="A2918" s="3">
        <f t="shared" si="227"/>
        <v>2906</v>
      </c>
      <c r="B2918" s="3">
        <f t="shared" ca="1" si="228"/>
        <v>-2.5219064719044712E-2</v>
      </c>
      <c r="C2918" s="3">
        <f t="shared" ca="1" si="225"/>
        <v>22839.2964627248</v>
      </c>
      <c r="D2918" s="3">
        <f t="shared" ca="1" si="226"/>
        <v>0</v>
      </c>
      <c r="E2918" s="3">
        <f t="shared" ca="1" si="229"/>
        <v>258.6341224519785</v>
      </c>
    </row>
    <row r="2919" spans="1:5" x14ac:dyDescent="0.35">
      <c r="A2919" s="3">
        <f t="shared" si="227"/>
        <v>2907</v>
      </c>
      <c r="B2919" s="3">
        <f t="shared" ca="1" si="228"/>
        <v>0.76957985963076969</v>
      </c>
      <c r="C2919" s="3">
        <f t="shared" ca="1" si="225"/>
        <v>23398.770703820042</v>
      </c>
      <c r="D2919" s="3">
        <f t="shared" ca="1" si="226"/>
        <v>498.7707038200424</v>
      </c>
      <c r="E2919" s="3">
        <f t="shared" ca="1" si="229"/>
        <v>-240.1365813680639</v>
      </c>
    </row>
    <row r="2920" spans="1:5" x14ac:dyDescent="0.35">
      <c r="A2920" s="3">
        <f t="shared" si="227"/>
        <v>2908</v>
      </c>
      <c r="B2920" s="3">
        <f t="shared" ca="1" si="228"/>
        <v>-0.24650839417214329</v>
      </c>
      <c r="C2920" s="3">
        <f t="shared" ca="1" si="225"/>
        <v>22685.921238558181</v>
      </c>
      <c r="D2920" s="3">
        <f t="shared" ca="1" si="226"/>
        <v>0</v>
      </c>
      <c r="E2920" s="3">
        <f t="shared" ca="1" si="229"/>
        <v>258.6341224519785</v>
      </c>
    </row>
    <row r="2921" spans="1:5" x14ac:dyDescent="0.35">
      <c r="A2921" s="3">
        <f t="shared" si="227"/>
        <v>2909</v>
      </c>
      <c r="B2921" s="3">
        <f t="shared" ca="1" si="228"/>
        <v>0.27144499433029268</v>
      </c>
      <c r="C2921" s="3">
        <f t="shared" ca="1" si="225"/>
        <v>23046.541911541946</v>
      </c>
      <c r="D2921" s="3">
        <f t="shared" ca="1" si="226"/>
        <v>146.54191154194632</v>
      </c>
      <c r="E2921" s="3">
        <f t="shared" ca="1" si="229"/>
        <v>112.09221091003218</v>
      </c>
    </row>
    <row r="2922" spans="1:5" x14ac:dyDescent="0.35">
      <c r="A2922" s="3">
        <f t="shared" si="227"/>
        <v>2910</v>
      </c>
      <c r="B2922" s="3">
        <f t="shared" ca="1" si="228"/>
        <v>-1.0799551200639346</v>
      </c>
      <c r="C2922" s="3">
        <f t="shared" ca="1" si="225"/>
        <v>22117.448598595212</v>
      </c>
      <c r="D2922" s="3">
        <f t="shared" ca="1" si="226"/>
        <v>0</v>
      </c>
      <c r="E2922" s="3">
        <f t="shared" ca="1" si="229"/>
        <v>258.6341224519785</v>
      </c>
    </row>
    <row r="2923" spans="1:5" x14ac:dyDescent="0.35">
      <c r="A2923" s="3">
        <f t="shared" si="227"/>
        <v>2911</v>
      </c>
      <c r="B2923" s="3">
        <f t="shared" ca="1" si="228"/>
        <v>-0.31621389588113435</v>
      </c>
      <c r="C2923" s="3">
        <f t="shared" ca="1" si="225"/>
        <v>22637.822131299057</v>
      </c>
      <c r="D2923" s="3">
        <f t="shared" ca="1" si="226"/>
        <v>0</v>
      </c>
      <c r="E2923" s="3">
        <f t="shared" ca="1" si="229"/>
        <v>258.6341224519785</v>
      </c>
    </row>
    <row r="2924" spans="1:5" x14ac:dyDescent="0.35">
      <c r="A2924" s="3">
        <f t="shared" si="227"/>
        <v>2912</v>
      </c>
      <c r="B2924" s="3">
        <f t="shared" ca="1" si="228"/>
        <v>1.3727196785654843</v>
      </c>
      <c r="C2924" s="3">
        <f t="shared" ca="1" si="225"/>
        <v>23832.460708799539</v>
      </c>
      <c r="D2924" s="3">
        <f t="shared" ca="1" si="226"/>
        <v>932.46070879953913</v>
      </c>
      <c r="E2924" s="3">
        <f t="shared" ca="1" si="229"/>
        <v>-673.82658634756058</v>
      </c>
    </row>
    <row r="2925" spans="1:5" x14ac:dyDescent="0.35">
      <c r="A2925" s="3">
        <f t="shared" si="227"/>
        <v>2913</v>
      </c>
      <c r="B2925" s="3">
        <f t="shared" ca="1" si="228"/>
        <v>-1.845207594326252</v>
      </c>
      <c r="C2925" s="3">
        <f t="shared" ca="1" si="225"/>
        <v>21608.042501645647</v>
      </c>
      <c r="D2925" s="3">
        <f t="shared" ca="1" si="226"/>
        <v>0</v>
      </c>
      <c r="E2925" s="3">
        <f t="shared" ca="1" si="229"/>
        <v>258.6341224519785</v>
      </c>
    </row>
    <row r="2926" spans="1:5" x14ac:dyDescent="0.35">
      <c r="A2926" s="3">
        <f t="shared" si="227"/>
        <v>2914</v>
      </c>
      <c r="B2926" s="3">
        <f t="shared" ca="1" si="228"/>
        <v>0.54969535101449118</v>
      </c>
      <c r="C2926" s="3">
        <f t="shared" ca="1" si="225"/>
        <v>23242.632575527099</v>
      </c>
      <c r="D2926" s="3">
        <f t="shared" ca="1" si="226"/>
        <v>342.63257552709911</v>
      </c>
      <c r="E2926" s="3">
        <f t="shared" ca="1" si="229"/>
        <v>-83.998453075120608</v>
      </c>
    </row>
    <row r="2927" spans="1:5" x14ac:dyDescent="0.35">
      <c r="A2927" s="3">
        <f t="shared" si="227"/>
        <v>2915</v>
      </c>
      <c r="B2927" s="3">
        <f t="shared" ca="1" si="228"/>
        <v>-5.2221305082911654E-3</v>
      </c>
      <c r="C2927" s="3">
        <f t="shared" ca="1" si="225"/>
        <v>22853.207282050669</v>
      </c>
      <c r="D2927" s="3">
        <f t="shared" ca="1" si="226"/>
        <v>0</v>
      </c>
      <c r="E2927" s="3">
        <f t="shared" ca="1" si="229"/>
        <v>258.6341224519785</v>
      </c>
    </row>
    <row r="2928" spans="1:5" x14ac:dyDescent="0.35">
      <c r="A2928" s="3">
        <f t="shared" si="227"/>
        <v>2916</v>
      </c>
      <c r="B2928" s="3">
        <f t="shared" ca="1" si="228"/>
        <v>1.2239716036989599</v>
      </c>
      <c r="C2928" s="3">
        <f t="shared" ca="1" si="225"/>
        <v>23724.761765294312</v>
      </c>
      <c r="D2928" s="3">
        <f t="shared" ca="1" si="226"/>
        <v>824.76176529431177</v>
      </c>
      <c r="E2928" s="3">
        <f t="shared" ca="1" si="229"/>
        <v>-566.12764284233322</v>
      </c>
    </row>
    <row r="2929" spans="1:5" x14ac:dyDescent="0.35">
      <c r="A2929" s="3">
        <f t="shared" si="227"/>
        <v>2917</v>
      </c>
      <c r="B2929" s="3">
        <f t="shared" ca="1" si="228"/>
        <v>-0.63647356827333079</v>
      </c>
      <c r="C2929" s="3">
        <f t="shared" ca="1" si="225"/>
        <v>22418.139648722023</v>
      </c>
      <c r="D2929" s="3">
        <f t="shared" ca="1" si="226"/>
        <v>0</v>
      </c>
      <c r="E2929" s="3">
        <f t="shared" ca="1" si="229"/>
        <v>258.6341224519785</v>
      </c>
    </row>
    <row r="2930" spans="1:5" x14ac:dyDescent="0.35">
      <c r="A2930" s="3">
        <f t="shared" si="227"/>
        <v>2918</v>
      </c>
      <c r="B2930" s="3">
        <f t="shared" ca="1" si="228"/>
        <v>-0.40962431139361477</v>
      </c>
      <c r="C2930" s="3">
        <f t="shared" ca="1" si="225"/>
        <v>22573.525707916251</v>
      </c>
      <c r="D2930" s="3">
        <f t="shared" ca="1" si="226"/>
        <v>0</v>
      </c>
      <c r="E2930" s="3">
        <f t="shared" ca="1" si="229"/>
        <v>258.6341224519785</v>
      </c>
    </row>
    <row r="2931" spans="1:5" x14ac:dyDescent="0.35">
      <c r="A2931" s="3">
        <f t="shared" si="227"/>
        <v>2919</v>
      </c>
      <c r="B2931" s="3">
        <f t="shared" ca="1" si="228"/>
        <v>-0.62651790957180065</v>
      </c>
      <c r="C2931" s="3">
        <f t="shared" ca="1" si="225"/>
        <v>22424.936530921648</v>
      </c>
      <c r="D2931" s="3">
        <f t="shared" ca="1" si="226"/>
        <v>0</v>
      </c>
      <c r="E2931" s="3">
        <f t="shared" ca="1" si="229"/>
        <v>258.6341224519785</v>
      </c>
    </row>
    <row r="2932" spans="1:5" x14ac:dyDescent="0.35">
      <c r="A2932" s="3">
        <f t="shared" si="227"/>
        <v>2920</v>
      </c>
      <c r="B2932" s="3">
        <f t="shared" ca="1" si="228"/>
        <v>-1.8333771442866529</v>
      </c>
      <c r="C2932" s="3">
        <f t="shared" ca="1" si="225"/>
        <v>21615.827692449941</v>
      </c>
      <c r="D2932" s="3">
        <f t="shared" ca="1" si="226"/>
        <v>0</v>
      </c>
      <c r="E2932" s="3">
        <f t="shared" ca="1" si="229"/>
        <v>258.6341224519785</v>
      </c>
    </row>
    <row r="2933" spans="1:5" x14ac:dyDescent="0.35">
      <c r="A2933" s="3">
        <f t="shared" si="227"/>
        <v>2921</v>
      </c>
      <c r="B2933" s="3">
        <f t="shared" ca="1" si="228"/>
        <v>0.60976184078154672</v>
      </c>
      <c r="C2933" s="3">
        <f t="shared" ca="1" si="225"/>
        <v>23285.181553353526</v>
      </c>
      <c r="D2933" s="3">
        <f t="shared" ca="1" si="226"/>
        <v>385.1815533535264</v>
      </c>
      <c r="E2933" s="3">
        <f t="shared" ca="1" si="229"/>
        <v>-126.5474309015479</v>
      </c>
    </row>
    <row r="2934" spans="1:5" x14ac:dyDescent="0.35">
      <c r="A2934" s="3">
        <f t="shared" si="227"/>
        <v>2922</v>
      </c>
      <c r="B2934" s="3">
        <f t="shared" ca="1" si="228"/>
        <v>-0.99252125935611413</v>
      </c>
      <c r="C2934" s="3">
        <f t="shared" ca="1" si="225"/>
        <v>22176.409927403052</v>
      </c>
      <c r="D2934" s="3">
        <f t="shared" ca="1" si="226"/>
        <v>0</v>
      </c>
      <c r="E2934" s="3">
        <f t="shared" ca="1" si="229"/>
        <v>258.6341224519785</v>
      </c>
    </row>
    <row r="2935" spans="1:5" x14ac:dyDescent="0.35">
      <c r="A2935" s="3">
        <f t="shared" si="227"/>
        <v>2923</v>
      </c>
      <c r="B2935" s="3">
        <f t="shared" ca="1" si="228"/>
        <v>-0.17881170967836499</v>
      </c>
      <c r="C2935" s="3">
        <f t="shared" ca="1" si="225"/>
        <v>22732.732015292022</v>
      </c>
      <c r="D2935" s="3">
        <f t="shared" ca="1" si="226"/>
        <v>0</v>
      </c>
      <c r="E2935" s="3">
        <f t="shared" ca="1" si="229"/>
        <v>258.6341224519785</v>
      </c>
    </row>
    <row r="2936" spans="1:5" x14ac:dyDescent="0.35">
      <c r="A2936" s="3">
        <f t="shared" si="227"/>
        <v>2924</v>
      </c>
      <c r="B2936" s="3">
        <f t="shared" ca="1" si="228"/>
        <v>0.17580619878201542</v>
      </c>
      <c r="C2936" s="3">
        <f t="shared" ca="1" si="225"/>
        <v>22979.525370487765</v>
      </c>
      <c r="D2936" s="3">
        <f t="shared" ca="1" si="226"/>
        <v>79.525370487765031</v>
      </c>
      <c r="E2936" s="3">
        <f t="shared" ca="1" si="229"/>
        <v>179.10875196421347</v>
      </c>
    </row>
    <row r="2937" spans="1:5" x14ac:dyDescent="0.35">
      <c r="A2937" s="3">
        <f t="shared" si="227"/>
        <v>2925</v>
      </c>
      <c r="B2937" s="3">
        <f t="shared" ca="1" si="228"/>
        <v>-0.79290609675538037</v>
      </c>
      <c r="C2937" s="3">
        <f t="shared" ca="1" si="225"/>
        <v>22311.610840344172</v>
      </c>
      <c r="D2937" s="3">
        <f t="shared" ca="1" si="226"/>
        <v>0</v>
      </c>
      <c r="E2937" s="3">
        <f t="shared" ca="1" si="229"/>
        <v>258.6341224519785</v>
      </c>
    </row>
    <row r="2938" spans="1:5" x14ac:dyDescent="0.35">
      <c r="A2938" s="3">
        <f t="shared" si="227"/>
        <v>2926</v>
      </c>
      <c r="B2938" s="3">
        <f t="shared" ca="1" si="228"/>
        <v>-0.72336409803757118</v>
      </c>
      <c r="C2938" s="3">
        <f t="shared" ca="1" si="225"/>
        <v>22358.905524403501</v>
      </c>
      <c r="D2938" s="3">
        <f t="shared" ca="1" si="226"/>
        <v>0</v>
      </c>
      <c r="E2938" s="3">
        <f t="shared" ca="1" si="229"/>
        <v>258.6341224519785</v>
      </c>
    </row>
    <row r="2939" spans="1:5" x14ac:dyDescent="0.35">
      <c r="A2939" s="3">
        <f t="shared" si="227"/>
        <v>2927</v>
      </c>
      <c r="B2939" s="3">
        <f t="shared" ca="1" si="228"/>
        <v>-3.6930929672380895E-2</v>
      </c>
      <c r="C2939" s="3">
        <f t="shared" ca="1" si="225"/>
        <v>22831.153064232334</v>
      </c>
      <c r="D2939" s="3">
        <f t="shared" ca="1" si="226"/>
        <v>0</v>
      </c>
      <c r="E2939" s="3">
        <f t="shared" ca="1" si="229"/>
        <v>258.6341224519785</v>
      </c>
    </row>
    <row r="2940" spans="1:5" x14ac:dyDescent="0.35">
      <c r="A2940" s="3">
        <f t="shared" si="227"/>
        <v>2928</v>
      </c>
      <c r="B2940" s="3">
        <f t="shared" ca="1" si="228"/>
        <v>0.93388151306498191</v>
      </c>
      <c r="C2940" s="3">
        <f t="shared" ca="1" si="225"/>
        <v>23516.12422516233</v>
      </c>
      <c r="D2940" s="3">
        <f t="shared" ca="1" si="226"/>
        <v>616.12422516232982</v>
      </c>
      <c r="E2940" s="3">
        <f t="shared" ca="1" si="229"/>
        <v>-357.49010271035132</v>
      </c>
    </row>
    <row r="2941" spans="1:5" x14ac:dyDescent="0.35">
      <c r="A2941" s="3">
        <f t="shared" si="227"/>
        <v>2929</v>
      </c>
      <c r="B2941" s="3">
        <f t="shared" ca="1" si="228"/>
        <v>-0.67377018444004944</v>
      </c>
      <c r="C2941" s="3">
        <f t="shared" ca="1" si="225"/>
        <v>22392.694981990091</v>
      </c>
      <c r="D2941" s="3">
        <f t="shared" ca="1" si="226"/>
        <v>0</v>
      </c>
      <c r="E2941" s="3">
        <f t="shared" ca="1" si="229"/>
        <v>258.6341224519785</v>
      </c>
    </row>
    <row r="2942" spans="1:5" x14ac:dyDescent="0.35">
      <c r="A2942" s="3">
        <f t="shared" si="227"/>
        <v>2930</v>
      </c>
      <c r="B2942" s="3">
        <f t="shared" ca="1" si="228"/>
        <v>0.90634586977227649</v>
      </c>
      <c r="C2942" s="3">
        <f t="shared" ca="1" si="225"/>
        <v>23496.415739002125</v>
      </c>
      <c r="D2942" s="3">
        <f t="shared" ca="1" si="226"/>
        <v>596.41573900212461</v>
      </c>
      <c r="E2942" s="3">
        <f t="shared" ca="1" si="229"/>
        <v>-337.78161655014611</v>
      </c>
    </row>
    <row r="2943" spans="1:5" x14ac:dyDescent="0.35">
      <c r="A2943" s="3">
        <f t="shared" si="227"/>
        <v>2931</v>
      </c>
      <c r="B2943" s="3">
        <f t="shared" ca="1" si="228"/>
        <v>-1.5048609686744627</v>
      </c>
      <c r="C2943" s="3">
        <f t="shared" ca="1" si="225"/>
        <v>21833.136291529805</v>
      </c>
      <c r="D2943" s="3">
        <f t="shared" ca="1" si="226"/>
        <v>0</v>
      </c>
      <c r="E2943" s="3">
        <f t="shared" ca="1" si="229"/>
        <v>258.6341224519785</v>
      </c>
    </row>
    <row r="2944" spans="1:5" x14ac:dyDescent="0.35">
      <c r="A2944" s="3">
        <f t="shared" si="227"/>
        <v>2932</v>
      </c>
      <c r="B2944" s="3">
        <f t="shared" ca="1" si="228"/>
        <v>0.55960258405028029</v>
      </c>
      <c r="C2944" s="3">
        <f t="shared" ca="1" si="225"/>
        <v>23249.645150996781</v>
      </c>
      <c r="D2944" s="3">
        <f t="shared" ca="1" si="226"/>
        <v>349.64515099678101</v>
      </c>
      <c r="E2944" s="3">
        <f t="shared" ca="1" si="229"/>
        <v>-91.011028544802514</v>
      </c>
    </row>
    <row r="2945" spans="1:5" x14ac:dyDescent="0.35">
      <c r="A2945" s="3">
        <f t="shared" si="227"/>
        <v>2933</v>
      </c>
      <c r="B2945" s="3">
        <f t="shared" ca="1" si="228"/>
        <v>0.40737977843746837</v>
      </c>
      <c r="C2945" s="3">
        <f t="shared" ca="1" si="225"/>
        <v>23142.131329833817</v>
      </c>
      <c r="D2945" s="3">
        <f t="shared" ca="1" si="226"/>
        <v>242.13132983381729</v>
      </c>
      <c r="E2945" s="3">
        <f t="shared" ca="1" si="229"/>
        <v>16.502792618161209</v>
      </c>
    </row>
    <row r="2946" spans="1:5" x14ac:dyDescent="0.35">
      <c r="A2946" s="3">
        <f t="shared" si="227"/>
        <v>2934</v>
      </c>
      <c r="B2946" s="3">
        <f t="shared" ca="1" si="228"/>
        <v>-0.19704665070610006</v>
      </c>
      <c r="C2946" s="3">
        <f t="shared" ca="1" si="225"/>
        <v>22720.113455848299</v>
      </c>
      <c r="D2946" s="3">
        <f t="shared" ca="1" si="226"/>
        <v>0</v>
      </c>
      <c r="E2946" s="3">
        <f t="shared" ca="1" si="229"/>
        <v>258.6341224519785</v>
      </c>
    </row>
    <row r="2947" spans="1:5" x14ac:dyDescent="0.35">
      <c r="A2947" s="3">
        <f t="shared" si="227"/>
        <v>2935</v>
      </c>
      <c r="B2947" s="3">
        <f t="shared" ca="1" si="228"/>
        <v>-0.74839333257202367</v>
      </c>
      <c r="C2947" s="3">
        <f t="shared" ca="1" si="225"/>
        <v>22341.871903684954</v>
      </c>
      <c r="D2947" s="3">
        <f t="shared" ca="1" si="226"/>
        <v>0</v>
      </c>
      <c r="E2947" s="3">
        <f t="shared" ca="1" si="229"/>
        <v>258.6341224519785</v>
      </c>
    </row>
    <row r="2948" spans="1:5" x14ac:dyDescent="0.35">
      <c r="A2948" s="3">
        <f t="shared" si="227"/>
        <v>2936</v>
      </c>
      <c r="B2948" s="3">
        <f t="shared" ca="1" si="228"/>
        <v>0.74839379919528615</v>
      </c>
      <c r="C2948" s="3">
        <f t="shared" ca="1" si="225"/>
        <v>23383.68111102128</v>
      </c>
      <c r="D2948" s="3">
        <f t="shared" ca="1" si="226"/>
        <v>483.68111102128023</v>
      </c>
      <c r="E2948" s="3">
        <f t="shared" ca="1" si="229"/>
        <v>-225.04698856930173</v>
      </c>
    </row>
    <row r="2949" spans="1:5" x14ac:dyDescent="0.35">
      <c r="A2949" s="3">
        <f t="shared" si="227"/>
        <v>2937</v>
      </c>
      <c r="B2949" s="3">
        <f t="shared" ca="1" si="228"/>
        <v>-0.28397612447717202</v>
      </c>
      <c r="C2949" s="3">
        <f t="shared" ca="1" si="225"/>
        <v>22660.054573474365</v>
      </c>
      <c r="D2949" s="3">
        <f t="shared" ca="1" si="226"/>
        <v>0</v>
      </c>
      <c r="E2949" s="3">
        <f t="shared" ca="1" si="229"/>
        <v>258.6341224519785</v>
      </c>
    </row>
    <row r="2950" spans="1:5" x14ac:dyDescent="0.35">
      <c r="A2950" s="3">
        <f t="shared" si="227"/>
        <v>2938</v>
      </c>
      <c r="B2950" s="3">
        <f t="shared" ca="1" si="228"/>
        <v>0.37276110799587725</v>
      </c>
      <c r="C2950" s="3">
        <f t="shared" ca="1" si="225"/>
        <v>23117.749897968781</v>
      </c>
      <c r="D2950" s="3">
        <f t="shared" ca="1" si="226"/>
        <v>217.74989796878072</v>
      </c>
      <c r="E2950" s="3">
        <f t="shared" ca="1" si="229"/>
        <v>40.884224483197784</v>
      </c>
    </row>
    <row r="2951" spans="1:5" x14ac:dyDescent="0.35">
      <c r="A2951" s="3">
        <f t="shared" si="227"/>
        <v>2939</v>
      </c>
      <c r="B2951" s="3">
        <f t="shared" ca="1" si="228"/>
        <v>-1.2322005496348882</v>
      </c>
      <c r="C2951" s="3">
        <f t="shared" ca="1" si="225"/>
        <v>22015.155251886637</v>
      </c>
      <c r="D2951" s="3">
        <f t="shared" ca="1" si="226"/>
        <v>0</v>
      </c>
      <c r="E2951" s="3">
        <f t="shared" ca="1" si="229"/>
        <v>258.6341224519785</v>
      </c>
    </row>
    <row r="2952" spans="1:5" x14ac:dyDescent="0.35">
      <c r="A2952" s="3">
        <f t="shared" si="227"/>
        <v>2940</v>
      </c>
      <c r="B2952" s="3">
        <f t="shared" ca="1" si="228"/>
        <v>0.8106509034068845</v>
      </c>
      <c r="C2952" s="3">
        <f t="shared" ca="1" si="225"/>
        <v>23428.050949359516</v>
      </c>
      <c r="D2952" s="3">
        <f t="shared" ca="1" si="226"/>
        <v>528.05094935951638</v>
      </c>
      <c r="E2952" s="3">
        <f t="shared" ca="1" si="229"/>
        <v>-269.41682690753788</v>
      </c>
    </row>
    <row r="2953" spans="1:5" x14ac:dyDescent="0.35">
      <c r="A2953" s="3">
        <f t="shared" si="227"/>
        <v>2941</v>
      </c>
      <c r="B2953" s="3">
        <f t="shared" ca="1" si="228"/>
        <v>0.38847086446711754</v>
      </c>
      <c r="C2953" s="3">
        <f t="shared" ca="1" si="225"/>
        <v>23128.810868492557</v>
      </c>
      <c r="D2953" s="3">
        <f t="shared" ca="1" si="226"/>
        <v>228.81086849255735</v>
      </c>
      <c r="E2953" s="3">
        <f t="shared" ca="1" si="229"/>
        <v>29.823253959421152</v>
      </c>
    </row>
    <row r="2954" spans="1:5" x14ac:dyDescent="0.35">
      <c r="A2954" s="3">
        <f t="shared" si="227"/>
        <v>2942</v>
      </c>
      <c r="B2954" s="3">
        <f t="shared" ca="1" si="228"/>
        <v>2.4713165038206233</v>
      </c>
      <c r="C2954" s="3">
        <f t="shared" ca="1" si="225"/>
        <v>24643.170972654356</v>
      </c>
      <c r="D2954" s="3">
        <f t="shared" ca="1" si="226"/>
        <v>1743.1709726543559</v>
      </c>
      <c r="E2954" s="3">
        <f t="shared" ca="1" si="229"/>
        <v>-1484.5368502023773</v>
      </c>
    </row>
    <row r="2955" spans="1:5" x14ac:dyDescent="0.35">
      <c r="A2955" s="3">
        <f t="shared" si="227"/>
        <v>2943</v>
      </c>
      <c r="B2955" s="3">
        <f t="shared" ca="1" si="228"/>
        <v>-0.70162572682206115</v>
      </c>
      <c r="C2955" s="3">
        <f t="shared" ca="1" si="225"/>
        <v>22373.710088597174</v>
      </c>
      <c r="D2955" s="3">
        <f t="shared" ca="1" si="226"/>
        <v>0</v>
      </c>
      <c r="E2955" s="3">
        <f t="shared" ca="1" si="229"/>
        <v>258.6341224519785</v>
      </c>
    </row>
    <row r="2956" spans="1:5" x14ac:dyDescent="0.35">
      <c r="A2956" s="3">
        <f t="shared" si="227"/>
        <v>2944</v>
      </c>
      <c r="B2956" s="3">
        <f t="shared" ca="1" si="228"/>
        <v>1.326531699845616</v>
      </c>
      <c r="C2956" s="3">
        <f t="shared" ca="1" si="225"/>
        <v>23798.966723006182</v>
      </c>
      <c r="D2956" s="3">
        <f t="shared" ca="1" si="226"/>
        <v>898.96672300618229</v>
      </c>
      <c r="E2956" s="3">
        <f t="shared" ca="1" si="229"/>
        <v>-640.33260055420374</v>
      </c>
    </row>
    <row r="2957" spans="1:5" x14ac:dyDescent="0.35">
      <c r="A2957" s="3">
        <f t="shared" si="227"/>
        <v>2945</v>
      </c>
      <c r="B2957" s="3">
        <f t="shared" ca="1" si="228"/>
        <v>-0.23356708983938906</v>
      </c>
      <c r="C2957" s="3">
        <f t="shared" ca="1" si="225"/>
        <v>22694.862409240555</v>
      </c>
      <c r="D2957" s="3">
        <f t="shared" ca="1" si="226"/>
        <v>0</v>
      </c>
      <c r="E2957" s="3">
        <f t="shared" ca="1" si="229"/>
        <v>258.6341224519785</v>
      </c>
    </row>
    <row r="2958" spans="1:5" x14ac:dyDescent="0.35">
      <c r="A2958" s="3">
        <f t="shared" si="227"/>
        <v>2946</v>
      </c>
      <c r="B2958" s="3">
        <f t="shared" ca="1" si="228"/>
        <v>1.9454018223926797</v>
      </c>
      <c r="C2958" s="3">
        <f t="shared" ref="C2958:C3021" ca="1" si="230">B$1*EXP(B$9*B$5 + $B$10*B2958)</f>
        <v>24251.68738820955</v>
      </c>
      <c r="D2958" s="3">
        <f t="shared" ref="D2958:D3021" ca="1" si="231">MAX(C2958 - B$2, 0)</f>
        <v>1351.6873882095497</v>
      </c>
      <c r="E2958" s="3">
        <f t="shared" ca="1" si="229"/>
        <v>-1093.0532657575711</v>
      </c>
    </row>
    <row r="2959" spans="1:5" x14ac:dyDescent="0.35">
      <c r="A2959" s="3">
        <f t="shared" ref="A2959:A3022" si="232">A2958+1</f>
        <v>2947</v>
      </c>
      <c r="B2959" s="3">
        <f t="shared" ref="B2959:B3022" ca="1" si="233">_xlfn.NORM.S.INV(RAND())</f>
        <v>-0.39188140013815592</v>
      </c>
      <c r="C2959" s="3">
        <f t="shared" ca="1" si="230"/>
        <v>22585.724475069284</v>
      </c>
      <c r="D2959" s="3">
        <f t="shared" ca="1" si="231"/>
        <v>0</v>
      </c>
      <c r="E2959" s="3">
        <f t="shared" ref="E2959:E3022" ca="1" si="234">$D$5014-D2959</f>
        <v>258.6341224519785</v>
      </c>
    </row>
    <row r="2960" spans="1:5" x14ac:dyDescent="0.35">
      <c r="A2960" s="3">
        <f t="shared" si="232"/>
        <v>2948</v>
      </c>
      <c r="B2960" s="3">
        <f t="shared" ca="1" si="233"/>
        <v>-1.7815887302644628</v>
      </c>
      <c r="C2960" s="3">
        <f t="shared" ca="1" si="230"/>
        <v>21649.940800746765</v>
      </c>
      <c r="D2960" s="3">
        <f t="shared" ca="1" si="231"/>
        <v>0</v>
      </c>
      <c r="E2960" s="3">
        <f t="shared" ca="1" si="234"/>
        <v>258.6341224519785</v>
      </c>
    </row>
    <row r="2961" spans="1:5" x14ac:dyDescent="0.35">
      <c r="A2961" s="3">
        <f t="shared" si="232"/>
        <v>2949</v>
      </c>
      <c r="B2961" s="3">
        <f t="shared" ca="1" si="233"/>
        <v>-0.25709636875586056</v>
      </c>
      <c r="C2961" s="3">
        <f t="shared" ca="1" si="230"/>
        <v>22678.608607710681</v>
      </c>
      <c r="D2961" s="3">
        <f t="shared" ca="1" si="231"/>
        <v>0</v>
      </c>
      <c r="E2961" s="3">
        <f t="shared" ca="1" si="234"/>
        <v>258.6341224519785</v>
      </c>
    </row>
    <row r="2962" spans="1:5" x14ac:dyDescent="0.35">
      <c r="A2962" s="3">
        <f t="shared" si="232"/>
        <v>2950</v>
      </c>
      <c r="B2962" s="3">
        <f t="shared" ca="1" si="233"/>
        <v>-1.5543592610826542</v>
      </c>
      <c r="C2962" s="3">
        <f t="shared" ca="1" si="230"/>
        <v>21800.25465309931</v>
      </c>
      <c r="D2962" s="3">
        <f t="shared" ca="1" si="231"/>
        <v>0</v>
      </c>
      <c r="E2962" s="3">
        <f t="shared" ca="1" si="234"/>
        <v>258.6341224519785</v>
      </c>
    </row>
    <row r="2963" spans="1:5" x14ac:dyDescent="0.35">
      <c r="A2963" s="3">
        <f t="shared" si="232"/>
        <v>2951</v>
      </c>
      <c r="B2963" s="3">
        <f t="shared" ca="1" si="233"/>
        <v>-0.48897063218917758</v>
      </c>
      <c r="C2963" s="3">
        <f t="shared" ca="1" si="230"/>
        <v>22519.053370959678</v>
      </c>
      <c r="D2963" s="3">
        <f t="shared" ca="1" si="231"/>
        <v>0</v>
      </c>
      <c r="E2963" s="3">
        <f t="shared" ca="1" si="234"/>
        <v>258.6341224519785</v>
      </c>
    </row>
    <row r="2964" spans="1:5" x14ac:dyDescent="0.35">
      <c r="A2964" s="3">
        <f t="shared" si="232"/>
        <v>2952</v>
      </c>
      <c r="B2964" s="3">
        <f t="shared" ca="1" si="233"/>
        <v>4.7418582436158548E-2</v>
      </c>
      <c r="C2964" s="3">
        <f t="shared" ca="1" si="230"/>
        <v>22889.867189993132</v>
      </c>
      <c r="D2964" s="3">
        <f t="shared" ca="1" si="231"/>
        <v>0</v>
      </c>
      <c r="E2964" s="3">
        <f t="shared" ca="1" si="234"/>
        <v>258.6341224519785</v>
      </c>
    </row>
    <row r="2965" spans="1:5" x14ac:dyDescent="0.35">
      <c r="A2965" s="3">
        <f t="shared" si="232"/>
        <v>2953</v>
      </c>
      <c r="B2965" s="3">
        <f t="shared" ca="1" si="233"/>
        <v>-0.72807354293409399</v>
      </c>
      <c r="C2965" s="3">
        <f t="shared" ca="1" si="230"/>
        <v>22355.699524775286</v>
      </c>
      <c r="D2965" s="3">
        <f t="shared" ca="1" si="231"/>
        <v>0</v>
      </c>
      <c r="E2965" s="3">
        <f t="shared" ca="1" si="234"/>
        <v>258.6341224519785</v>
      </c>
    </row>
    <row r="2966" spans="1:5" x14ac:dyDescent="0.35">
      <c r="A2966" s="3">
        <f t="shared" si="232"/>
        <v>2954</v>
      </c>
      <c r="B2966" s="3">
        <f t="shared" ca="1" si="233"/>
        <v>0.69778358499385973</v>
      </c>
      <c r="C2966" s="3">
        <f t="shared" ca="1" si="230"/>
        <v>23347.673789897544</v>
      </c>
      <c r="D2966" s="3">
        <f t="shared" ca="1" si="231"/>
        <v>447.67378989754434</v>
      </c>
      <c r="E2966" s="3">
        <f t="shared" ca="1" si="234"/>
        <v>-189.03966744556584</v>
      </c>
    </row>
    <row r="2967" spans="1:5" x14ac:dyDescent="0.35">
      <c r="A2967" s="3">
        <f t="shared" si="232"/>
        <v>2955</v>
      </c>
      <c r="B2967" s="3">
        <f t="shared" ca="1" si="233"/>
        <v>0.51786212827624545</v>
      </c>
      <c r="C2967" s="3">
        <f t="shared" ca="1" si="230"/>
        <v>23220.114575887092</v>
      </c>
      <c r="D2967" s="3">
        <f t="shared" ca="1" si="231"/>
        <v>320.11457588709163</v>
      </c>
      <c r="E2967" s="3">
        <f t="shared" ca="1" si="234"/>
        <v>-61.480453435113134</v>
      </c>
    </row>
    <row r="2968" spans="1:5" x14ac:dyDescent="0.35">
      <c r="A2968" s="3">
        <f t="shared" si="232"/>
        <v>2956</v>
      </c>
      <c r="B2968" s="3">
        <f t="shared" ca="1" si="233"/>
        <v>-0.19040027643690122</v>
      </c>
      <c r="C2968" s="3">
        <f t="shared" ca="1" si="230"/>
        <v>22724.711928210567</v>
      </c>
      <c r="D2968" s="3">
        <f t="shared" ca="1" si="231"/>
        <v>0</v>
      </c>
      <c r="E2968" s="3">
        <f t="shared" ca="1" si="234"/>
        <v>258.6341224519785</v>
      </c>
    </row>
    <row r="2969" spans="1:5" x14ac:dyDescent="0.35">
      <c r="A2969" s="3">
        <f t="shared" si="232"/>
        <v>2957</v>
      </c>
      <c r="B2969" s="3">
        <f t="shared" ca="1" si="233"/>
        <v>0.93806071276715552</v>
      </c>
      <c r="C2969" s="3">
        <f t="shared" ca="1" si="230"/>
        <v>23519.116909068442</v>
      </c>
      <c r="D2969" s="3">
        <f t="shared" ca="1" si="231"/>
        <v>619.1169090684416</v>
      </c>
      <c r="E2969" s="3">
        <f t="shared" ca="1" si="234"/>
        <v>-360.4827866164631</v>
      </c>
    </row>
    <row r="2970" spans="1:5" x14ac:dyDescent="0.35">
      <c r="A2970" s="3">
        <f t="shared" si="232"/>
        <v>2958</v>
      </c>
      <c r="B2970" s="3">
        <f t="shared" ca="1" si="233"/>
        <v>0.54794971069753495</v>
      </c>
      <c r="C2970" s="3">
        <f t="shared" ca="1" si="230"/>
        <v>23241.397188934323</v>
      </c>
      <c r="D2970" s="3">
        <f t="shared" ca="1" si="231"/>
        <v>341.39718893432291</v>
      </c>
      <c r="E2970" s="3">
        <f t="shared" ca="1" si="234"/>
        <v>-82.763066482344414</v>
      </c>
    </row>
    <row r="2971" spans="1:5" x14ac:dyDescent="0.35">
      <c r="A2971" s="3">
        <f t="shared" si="232"/>
        <v>2959</v>
      </c>
      <c r="B2971" s="3">
        <f t="shared" ca="1" si="233"/>
        <v>0.13702030358464909</v>
      </c>
      <c r="C2971" s="3">
        <f t="shared" ca="1" si="230"/>
        <v>22952.402678343762</v>
      </c>
      <c r="D2971" s="3">
        <f t="shared" ca="1" si="231"/>
        <v>52.402678343762091</v>
      </c>
      <c r="E2971" s="3">
        <f t="shared" ca="1" si="234"/>
        <v>206.23144410821641</v>
      </c>
    </row>
    <row r="2972" spans="1:5" x14ac:dyDescent="0.35">
      <c r="A2972" s="3">
        <f t="shared" si="232"/>
        <v>2960</v>
      </c>
      <c r="B2972" s="3">
        <f t="shared" ca="1" si="233"/>
        <v>-0.42552976206542581</v>
      </c>
      <c r="C2972" s="3">
        <f t="shared" ca="1" si="230"/>
        <v>22562.59584893685</v>
      </c>
      <c r="D2972" s="3">
        <f t="shared" ca="1" si="231"/>
        <v>0</v>
      </c>
      <c r="E2972" s="3">
        <f t="shared" ca="1" si="234"/>
        <v>258.6341224519785</v>
      </c>
    </row>
    <row r="2973" spans="1:5" x14ac:dyDescent="0.35">
      <c r="A2973" s="3">
        <f t="shared" si="232"/>
        <v>2961</v>
      </c>
      <c r="B2973" s="3">
        <f t="shared" ca="1" si="233"/>
        <v>-0.77230687252903474</v>
      </c>
      <c r="C2973" s="3">
        <f t="shared" ca="1" si="230"/>
        <v>22325.609689841778</v>
      </c>
      <c r="D2973" s="3">
        <f t="shared" ca="1" si="231"/>
        <v>0</v>
      </c>
      <c r="E2973" s="3">
        <f t="shared" ca="1" si="234"/>
        <v>258.6341224519785</v>
      </c>
    </row>
    <row r="2974" spans="1:5" x14ac:dyDescent="0.35">
      <c r="A2974" s="3">
        <f t="shared" si="232"/>
        <v>2962</v>
      </c>
      <c r="B2974" s="3">
        <f t="shared" ca="1" si="233"/>
        <v>5.5174817656922686E-3</v>
      </c>
      <c r="C2974" s="3">
        <f t="shared" ca="1" si="230"/>
        <v>22860.68176435605</v>
      </c>
      <c r="D2974" s="3">
        <f t="shared" ca="1" si="231"/>
        <v>0</v>
      </c>
      <c r="E2974" s="3">
        <f t="shared" ca="1" si="234"/>
        <v>258.6341224519785</v>
      </c>
    </row>
    <row r="2975" spans="1:5" x14ac:dyDescent="0.35">
      <c r="A2975" s="3">
        <f t="shared" si="232"/>
        <v>2963</v>
      </c>
      <c r="B2975" s="3">
        <f t="shared" ca="1" si="233"/>
        <v>-1.4444307714666249</v>
      </c>
      <c r="C2975" s="3">
        <f t="shared" ca="1" si="230"/>
        <v>21873.3472203118</v>
      </c>
      <c r="D2975" s="3">
        <f t="shared" ca="1" si="231"/>
        <v>0</v>
      </c>
      <c r="E2975" s="3">
        <f t="shared" ca="1" si="234"/>
        <v>258.6341224519785</v>
      </c>
    </row>
    <row r="2976" spans="1:5" x14ac:dyDescent="0.35">
      <c r="A2976" s="3">
        <f t="shared" si="232"/>
        <v>2964</v>
      </c>
      <c r="B2976" s="3">
        <f t="shared" ca="1" si="233"/>
        <v>-0.46829126306184093</v>
      </c>
      <c r="C2976" s="3">
        <f t="shared" ca="1" si="230"/>
        <v>22533.237363647939</v>
      </c>
      <c r="D2976" s="3">
        <f t="shared" ca="1" si="231"/>
        <v>0</v>
      </c>
      <c r="E2976" s="3">
        <f t="shared" ca="1" si="234"/>
        <v>258.6341224519785</v>
      </c>
    </row>
    <row r="2977" spans="1:5" x14ac:dyDescent="0.35">
      <c r="A2977" s="3">
        <f t="shared" si="232"/>
        <v>2965</v>
      </c>
      <c r="B2977" s="3">
        <f t="shared" ca="1" si="233"/>
        <v>-0.68711492578824918</v>
      </c>
      <c r="C2977" s="3">
        <f t="shared" ca="1" si="230"/>
        <v>22383.597888903692</v>
      </c>
      <c r="D2977" s="3">
        <f t="shared" ca="1" si="231"/>
        <v>0</v>
      </c>
      <c r="E2977" s="3">
        <f t="shared" ca="1" si="234"/>
        <v>258.6341224519785</v>
      </c>
    </row>
    <row r="2978" spans="1:5" x14ac:dyDescent="0.35">
      <c r="A2978" s="3">
        <f t="shared" si="232"/>
        <v>2966</v>
      </c>
      <c r="B2978" s="3">
        <f t="shared" ca="1" si="233"/>
        <v>1.3945951550024605</v>
      </c>
      <c r="C2978" s="3">
        <f t="shared" ca="1" si="230"/>
        <v>23848.340522341401</v>
      </c>
      <c r="D2978" s="3">
        <f t="shared" ca="1" si="231"/>
        <v>948.34052234140108</v>
      </c>
      <c r="E2978" s="3">
        <f t="shared" ca="1" si="234"/>
        <v>-689.70639988942253</v>
      </c>
    </row>
    <row r="2979" spans="1:5" x14ac:dyDescent="0.35">
      <c r="A2979" s="3">
        <f t="shared" si="232"/>
        <v>2967</v>
      </c>
      <c r="B2979" s="3">
        <f t="shared" ca="1" si="233"/>
        <v>0.54909397136002647</v>
      </c>
      <c r="C2979" s="3">
        <f t="shared" ca="1" si="230"/>
        <v>23242.206972785407</v>
      </c>
      <c r="D2979" s="3">
        <f t="shared" ca="1" si="231"/>
        <v>342.20697278540683</v>
      </c>
      <c r="E2979" s="3">
        <f t="shared" ca="1" si="234"/>
        <v>-83.572850333428335</v>
      </c>
    </row>
    <row r="2980" spans="1:5" x14ac:dyDescent="0.35">
      <c r="A2980" s="3">
        <f t="shared" si="232"/>
        <v>2968</v>
      </c>
      <c r="B2980" s="3">
        <f t="shared" ca="1" si="233"/>
        <v>-2.3793558599118843</v>
      </c>
      <c r="C2980" s="3">
        <f t="shared" ca="1" si="230"/>
        <v>21259.444714728186</v>
      </c>
      <c r="D2980" s="3">
        <f t="shared" ca="1" si="231"/>
        <v>0</v>
      </c>
      <c r="E2980" s="3">
        <f t="shared" ca="1" si="234"/>
        <v>258.6341224519785</v>
      </c>
    </row>
    <row r="2981" spans="1:5" x14ac:dyDescent="0.35">
      <c r="A2981" s="3">
        <f t="shared" si="232"/>
        <v>2969</v>
      </c>
      <c r="B2981" s="3">
        <f t="shared" ca="1" si="233"/>
        <v>-1.0143886058600153</v>
      </c>
      <c r="C2981" s="3">
        <f t="shared" ca="1" si="230"/>
        <v>22161.648882705576</v>
      </c>
      <c r="D2981" s="3">
        <f t="shared" ca="1" si="231"/>
        <v>0</v>
      </c>
      <c r="E2981" s="3">
        <f t="shared" ca="1" si="234"/>
        <v>258.6341224519785</v>
      </c>
    </row>
    <row r="2982" spans="1:5" x14ac:dyDescent="0.35">
      <c r="A2982" s="3">
        <f t="shared" si="232"/>
        <v>2970</v>
      </c>
      <c r="B2982" s="3">
        <f t="shared" ca="1" si="233"/>
        <v>0.18373858182477895</v>
      </c>
      <c r="C2982" s="3">
        <f t="shared" ca="1" si="230"/>
        <v>22985.076374311222</v>
      </c>
      <c r="D2982" s="3">
        <f t="shared" ca="1" si="231"/>
        <v>85.076374311222025</v>
      </c>
      <c r="E2982" s="3">
        <f t="shared" ca="1" si="234"/>
        <v>173.55774814075647</v>
      </c>
    </row>
    <row r="2983" spans="1:5" x14ac:dyDescent="0.35">
      <c r="A2983" s="3">
        <f t="shared" si="232"/>
        <v>2971</v>
      </c>
      <c r="B2983" s="3">
        <f t="shared" ca="1" si="233"/>
        <v>-2.1084553889156692</v>
      </c>
      <c r="C2983" s="3">
        <f t="shared" ca="1" si="230"/>
        <v>21435.532175155819</v>
      </c>
      <c r="D2983" s="3">
        <f t="shared" ca="1" si="231"/>
        <v>0</v>
      </c>
      <c r="E2983" s="3">
        <f t="shared" ca="1" si="234"/>
        <v>258.6341224519785</v>
      </c>
    </row>
    <row r="2984" spans="1:5" x14ac:dyDescent="0.35">
      <c r="A2984" s="3">
        <f t="shared" si="232"/>
        <v>2972</v>
      </c>
      <c r="B2984" s="3">
        <f t="shared" ca="1" si="233"/>
        <v>-1.2854306087353802</v>
      </c>
      <c r="C2984" s="3">
        <f t="shared" ca="1" si="230"/>
        <v>21979.501836434894</v>
      </c>
      <c r="D2984" s="3">
        <f t="shared" ca="1" si="231"/>
        <v>0</v>
      </c>
      <c r="E2984" s="3">
        <f t="shared" ca="1" si="234"/>
        <v>258.6341224519785</v>
      </c>
    </row>
    <row r="2985" spans="1:5" x14ac:dyDescent="0.35">
      <c r="A2985" s="3">
        <f t="shared" si="232"/>
        <v>2973</v>
      </c>
      <c r="B2985" s="3">
        <f t="shared" ca="1" si="233"/>
        <v>0.1074144007926523</v>
      </c>
      <c r="C2985" s="3">
        <f t="shared" ca="1" si="230"/>
        <v>22931.721033733898</v>
      </c>
      <c r="D2985" s="3">
        <f t="shared" ca="1" si="231"/>
        <v>31.721033733898366</v>
      </c>
      <c r="E2985" s="3">
        <f t="shared" ca="1" si="234"/>
        <v>226.91308871808013</v>
      </c>
    </row>
    <row r="2986" spans="1:5" x14ac:dyDescent="0.35">
      <c r="A2986" s="3">
        <f t="shared" si="232"/>
        <v>2974</v>
      </c>
      <c r="B2986" s="3">
        <f t="shared" ca="1" si="233"/>
        <v>-0.87172058142935704</v>
      </c>
      <c r="C2986" s="3">
        <f t="shared" ca="1" si="230"/>
        <v>22258.130975663586</v>
      </c>
      <c r="D2986" s="3">
        <f t="shared" ca="1" si="231"/>
        <v>0</v>
      </c>
      <c r="E2986" s="3">
        <f t="shared" ca="1" si="234"/>
        <v>258.6341224519785</v>
      </c>
    </row>
    <row r="2987" spans="1:5" x14ac:dyDescent="0.35">
      <c r="A2987" s="3">
        <f t="shared" si="232"/>
        <v>2975</v>
      </c>
      <c r="B2987" s="3">
        <f t="shared" ca="1" si="233"/>
        <v>-1.208304319466567</v>
      </c>
      <c r="C2987" s="3">
        <f t="shared" ca="1" si="230"/>
        <v>22031.17971546487</v>
      </c>
      <c r="D2987" s="3">
        <f t="shared" ca="1" si="231"/>
        <v>0</v>
      </c>
      <c r="E2987" s="3">
        <f t="shared" ca="1" si="234"/>
        <v>258.6341224519785</v>
      </c>
    </row>
    <row r="2988" spans="1:5" x14ac:dyDescent="0.35">
      <c r="A2988" s="3">
        <f t="shared" si="232"/>
        <v>2976</v>
      </c>
      <c r="B2988" s="3">
        <f t="shared" ca="1" si="233"/>
        <v>-0.65062741111760936</v>
      </c>
      <c r="C2988" s="3">
        <f t="shared" ca="1" si="230"/>
        <v>22408.480147459406</v>
      </c>
      <c r="D2988" s="3">
        <f t="shared" ca="1" si="231"/>
        <v>0</v>
      </c>
      <c r="E2988" s="3">
        <f t="shared" ca="1" si="234"/>
        <v>258.6341224519785</v>
      </c>
    </row>
    <row r="2989" spans="1:5" x14ac:dyDescent="0.35">
      <c r="A2989" s="3">
        <f t="shared" si="232"/>
        <v>2977</v>
      </c>
      <c r="B2989" s="3">
        <f t="shared" ca="1" si="233"/>
        <v>1.2741690757464383</v>
      </c>
      <c r="C2989" s="3">
        <f t="shared" ca="1" si="230"/>
        <v>23761.052018353756</v>
      </c>
      <c r="D2989" s="3">
        <f t="shared" ca="1" si="231"/>
        <v>861.05201835375556</v>
      </c>
      <c r="E2989" s="3">
        <f t="shared" ca="1" si="234"/>
        <v>-602.417895901777</v>
      </c>
    </row>
    <row r="2990" spans="1:5" x14ac:dyDescent="0.35">
      <c r="A2990" s="3">
        <f t="shared" si="232"/>
        <v>2978</v>
      </c>
      <c r="B2990" s="3">
        <f t="shared" ca="1" si="233"/>
        <v>1.3919914407362701</v>
      </c>
      <c r="C2990" s="3">
        <f t="shared" ca="1" si="230"/>
        <v>23846.449883322442</v>
      </c>
      <c r="D2990" s="3">
        <f t="shared" ca="1" si="231"/>
        <v>946.44988332244247</v>
      </c>
      <c r="E2990" s="3">
        <f t="shared" ca="1" si="234"/>
        <v>-687.81576087046392</v>
      </c>
    </row>
    <row r="2991" spans="1:5" x14ac:dyDescent="0.35">
      <c r="A2991" s="3">
        <f t="shared" si="232"/>
        <v>2979</v>
      </c>
      <c r="B2991" s="3">
        <f t="shared" ca="1" si="233"/>
        <v>1.9050987109867745</v>
      </c>
      <c r="C2991" s="3">
        <f t="shared" ca="1" si="230"/>
        <v>24221.944137811406</v>
      </c>
      <c r="D2991" s="3">
        <f t="shared" ca="1" si="231"/>
        <v>1321.9441378114061</v>
      </c>
      <c r="E2991" s="3">
        <f t="shared" ca="1" si="234"/>
        <v>-1063.3100153594276</v>
      </c>
    </row>
    <row r="2992" spans="1:5" x14ac:dyDescent="0.35">
      <c r="A2992" s="3">
        <f t="shared" si="232"/>
        <v>2980</v>
      </c>
      <c r="B2992" s="3">
        <f t="shared" ca="1" si="233"/>
        <v>-0.73796257527440989</v>
      </c>
      <c r="C2992" s="3">
        <f t="shared" ca="1" si="230"/>
        <v>22348.968967533823</v>
      </c>
      <c r="D2992" s="3">
        <f t="shared" ca="1" si="231"/>
        <v>0</v>
      </c>
      <c r="E2992" s="3">
        <f t="shared" ca="1" si="234"/>
        <v>258.6341224519785</v>
      </c>
    </row>
    <row r="2993" spans="1:5" x14ac:dyDescent="0.35">
      <c r="A2993" s="3">
        <f t="shared" si="232"/>
        <v>2981</v>
      </c>
      <c r="B2993" s="3">
        <f t="shared" ca="1" si="233"/>
        <v>-0.19677362115104705</v>
      </c>
      <c r="C2993" s="3">
        <f t="shared" ca="1" si="230"/>
        <v>22720.30234034251</v>
      </c>
      <c r="D2993" s="3">
        <f t="shared" ca="1" si="231"/>
        <v>0</v>
      </c>
      <c r="E2993" s="3">
        <f t="shared" ca="1" si="234"/>
        <v>258.6341224519785</v>
      </c>
    </row>
    <row r="2994" spans="1:5" x14ac:dyDescent="0.35">
      <c r="A2994" s="3">
        <f t="shared" si="232"/>
        <v>2982</v>
      </c>
      <c r="B2994" s="3">
        <f t="shared" ca="1" si="233"/>
        <v>0.36708130957414281</v>
      </c>
      <c r="C2994" s="3">
        <f t="shared" ca="1" si="230"/>
        <v>23113.752151255056</v>
      </c>
      <c r="D2994" s="3">
        <f t="shared" ca="1" si="231"/>
        <v>213.75215125505565</v>
      </c>
      <c r="E2994" s="3">
        <f t="shared" ca="1" si="234"/>
        <v>44.881971196922848</v>
      </c>
    </row>
    <row r="2995" spans="1:5" x14ac:dyDescent="0.35">
      <c r="A2995" s="3">
        <f t="shared" si="232"/>
        <v>2983</v>
      </c>
      <c r="B2995" s="3">
        <f t="shared" ca="1" si="233"/>
        <v>-8.2360291734314056E-2</v>
      </c>
      <c r="C2995" s="3">
        <f t="shared" ca="1" si="230"/>
        <v>22799.592955721335</v>
      </c>
      <c r="D2995" s="3">
        <f t="shared" ca="1" si="231"/>
        <v>0</v>
      </c>
      <c r="E2995" s="3">
        <f t="shared" ca="1" si="234"/>
        <v>258.6341224519785</v>
      </c>
    </row>
    <row r="2996" spans="1:5" x14ac:dyDescent="0.35">
      <c r="A2996" s="3">
        <f t="shared" si="232"/>
        <v>2984</v>
      </c>
      <c r="B2996" s="3">
        <f t="shared" ca="1" si="233"/>
        <v>-0.28126000541384083</v>
      </c>
      <c r="C2996" s="3">
        <f t="shared" ca="1" si="230"/>
        <v>22661.928713600897</v>
      </c>
      <c r="D2996" s="3">
        <f t="shared" ca="1" si="231"/>
        <v>0</v>
      </c>
      <c r="E2996" s="3">
        <f t="shared" ca="1" si="234"/>
        <v>258.6341224519785</v>
      </c>
    </row>
    <row r="2997" spans="1:5" x14ac:dyDescent="0.35">
      <c r="A2997" s="3">
        <f t="shared" si="232"/>
        <v>2985</v>
      </c>
      <c r="B2997" s="3">
        <f t="shared" ca="1" si="233"/>
        <v>0.41508095423301566</v>
      </c>
      <c r="C2997" s="3">
        <f t="shared" ca="1" si="230"/>
        <v>23147.558652685202</v>
      </c>
      <c r="D2997" s="3">
        <f t="shared" ca="1" si="231"/>
        <v>247.55865268520211</v>
      </c>
      <c r="E2997" s="3">
        <f t="shared" ca="1" si="234"/>
        <v>11.075469766776393</v>
      </c>
    </row>
    <row r="2998" spans="1:5" x14ac:dyDescent="0.35">
      <c r="A2998" s="3">
        <f t="shared" si="232"/>
        <v>2986</v>
      </c>
      <c r="B2998" s="3">
        <f t="shared" ca="1" si="233"/>
        <v>-0.28901526788128157</v>
      </c>
      <c r="C2998" s="3">
        <f t="shared" ca="1" si="230"/>
        <v>22656.577941689946</v>
      </c>
      <c r="D2998" s="3">
        <f t="shared" ca="1" si="231"/>
        <v>0</v>
      </c>
      <c r="E2998" s="3">
        <f t="shared" ca="1" si="234"/>
        <v>258.6341224519785</v>
      </c>
    </row>
    <row r="2999" spans="1:5" x14ac:dyDescent="0.35">
      <c r="A2999" s="3">
        <f t="shared" si="232"/>
        <v>2987</v>
      </c>
      <c r="B2999" s="3">
        <f t="shared" ca="1" si="233"/>
        <v>-0.38844238939543219</v>
      </c>
      <c r="C2999" s="3">
        <f t="shared" ca="1" si="230"/>
        <v>22588.089657488938</v>
      </c>
      <c r="D2999" s="3">
        <f t="shared" ca="1" si="231"/>
        <v>0</v>
      </c>
      <c r="E2999" s="3">
        <f t="shared" ca="1" si="234"/>
        <v>258.6341224519785</v>
      </c>
    </row>
    <row r="3000" spans="1:5" x14ac:dyDescent="0.35">
      <c r="A3000" s="3">
        <f t="shared" si="232"/>
        <v>2988</v>
      </c>
      <c r="B3000" s="3">
        <f t="shared" ca="1" si="233"/>
        <v>5.0555025147816799E-3</v>
      </c>
      <c r="C3000" s="3">
        <f t="shared" ca="1" si="230"/>
        <v>22860.360188866849</v>
      </c>
      <c r="D3000" s="3">
        <f t="shared" ca="1" si="231"/>
        <v>0</v>
      </c>
      <c r="E3000" s="3">
        <f t="shared" ca="1" si="234"/>
        <v>258.6341224519785</v>
      </c>
    </row>
    <row r="3001" spans="1:5" x14ac:dyDescent="0.35">
      <c r="A3001" s="3">
        <f t="shared" si="232"/>
        <v>2989</v>
      </c>
      <c r="B3001" s="3">
        <f t="shared" ca="1" si="233"/>
        <v>0.43565852466483718</v>
      </c>
      <c r="C3001" s="3">
        <f t="shared" ca="1" si="230"/>
        <v>23162.066724609791</v>
      </c>
      <c r="D3001" s="3">
        <f t="shared" ca="1" si="231"/>
        <v>262.06672460979098</v>
      </c>
      <c r="E3001" s="3">
        <f t="shared" ca="1" si="234"/>
        <v>-3.4326021578124823</v>
      </c>
    </row>
    <row r="3002" spans="1:5" x14ac:dyDescent="0.35">
      <c r="A3002" s="3">
        <f t="shared" si="232"/>
        <v>2990</v>
      </c>
      <c r="B3002" s="3">
        <f t="shared" ca="1" si="233"/>
        <v>-1.0261896919214364</v>
      </c>
      <c r="C3002" s="3">
        <f t="shared" ca="1" si="230"/>
        <v>22153.686915821192</v>
      </c>
      <c r="D3002" s="3">
        <f t="shared" ca="1" si="231"/>
        <v>0</v>
      </c>
      <c r="E3002" s="3">
        <f t="shared" ca="1" si="234"/>
        <v>258.6341224519785</v>
      </c>
    </row>
    <row r="3003" spans="1:5" x14ac:dyDescent="0.35">
      <c r="A3003" s="3">
        <f t="shared" si="232"/>
        <v>2991</v>
      </c>
      <c r="B3003" s="3">
        <f t="shared" ca="1" si="233"/>
        <v>2.2235001429208117</v>
      </c>
      <c r="C3003" s="3">
        <f t="shared" ca="1" si="230"/>
        <v>24457.918763825641</v>
      </c>
      <c r="D3003" s="3">
        <f t="shared" ca="1" si="231"/>
        <v>1557.9187638256408</v>
      </c>
      <c r="E3003" s="3">
        <f t="shared" ca="1" si="234"/>
        <v>-1299.2846413736622</v>
      </c>
    </row>
    <row r="3004" spans="1:5" x14ac:dyDescent="0.35">
      <c r="A3004" s="3">
        <f t="shared" si="232"/>
        <v>2992</v>
      </c>
      <c r="B3004" s="3">
        <f t="shared" ca="1" si="233"/>
        <v>1.5858692363656388</v>
      </c>
      <c r="C3004" s="3">
        <f t="shared" ca="1" si="230"/>
        <v>23987.641428043913</v>
      </c>
      <c r="D3004" s="3">
        <f t="shared" ca="1" si="231"/>
        <v>1087.641428043913</v>
      </c>
      <c r="E3004" s="3">
        <f t="shared" ca="1" si="234"/>
        <v>-829.00730559193448</v>
      </c>
    </row>
    <row r="3005" spans="1:5" x14ac:dyDescent="0.35">
      <c r="A3005" s="3">
        <f t="shared" si="232"/>
        <v>2993</v>
      </c>
      <c r="B3005" s="3">
        <f t="shared" ca="1" si="233"/>
        <v>1.3335287685050823</v>
      </c>
      <c r="C3005" s="3">
        <f t="shared" ca="1" si="230"/>
        <v>23804.037737448751</v>
      </c>
      <c r="D3005" s="3">
        <f t="shared" ca="1" si="231"/>
        <v>904.0377374487507</v>
      </c>
      <c r="E3005" s="3">
        <f t="shared" ca="1" si="234"/>
        <v>-645.40361499677215</v>
      </c>
    </row>
    <row r="3006" spans="1:5" x14ac:dyDescent="0.35">
      <c r="A3006" s="3">
        <f t="shared" si="232"/>
        <v>2994</v>
      </c>
      <c r="B3006" s="3">
        <f t="shared" ca="1" si="233"/>
        <v>0.29011021640603818</v>
      </c>
      <c r="C3006" s="3">
        <f t="shared" ca="1" si="230"/>
        <v>23059.643884397967</v>
      </c>
      <c r="D3006" s="3">
        <f t="shared" ca="1" si="231"/>
        <v>159.64388439796676</v>
      </c>
      <c r="E3006" s="3">
        <f t="shared" ca="1" si="234"/>
        <v>98.990238054011741</v>
      </c>
    </row>
    <row r="3007" spans="1:5" x14ac:dyDescent="0.35">
      <c r="A3007" s="3">
        <f t="shared" si="232"/>
        <v>2995</v>
      </c>
      <c r="B3007" s="3">
        <f t="shared" ca="1" si="233"/>
        <v>-8.956347666973842E-2</v>
      </c>
      <c r="C3007" s="3">
        <f t="shared" ca="1" si="230"/>
        <v>22794.592859318753</v>
      </c>
      <c r="D3007" s="3">
        <f t="shared" ca="1" si="231"/>
        <v>0</v>
      </c>
      <c r="E3007" s="3">
        <f t="shared" ca="1" si="234"/>
        <v>258.6341224519785</v>
      </c>
    </row>
    <row r="3008" spans="1:5" x14ac:dyDescent="0.35">
      <c r="A3008" s="3">
        <f t="shared" si="232"/>
        <v>2996</v>
      </c>
      <c r="B3008" s="3">
        <f t="shared" ca="1" si="233"/>
        <v>-1.2163045579635736</v>
      </c>
      <c r="C3008" s="3">
        <f t="shared" ca="1" si="230"/>
        <v>22025.813573766995</v>
      </c>
      <c r="D3008" s="3">
        <f t="shared" ca="1" si="231"/>
        <v>0</v>
      </c>
      <c r="E3008" s="3">
        <f t="shared" ca="1" si="234"/>
        <v>258.6341224519785</v>
      </c>
    </row>
    <row r="3009" spans="1:5" x14ac:dyDescent="0.35">
      <c r="A3009" s="3">
        <f t="shared" si="232"/>
        <v>2997</v>
      </c>
      <c r="B3009" s="3">
        <f t="shared" ca="1" si="233"/>
        <v>3.1848904568466091E-2</v>
      </c>
      <c r="C3009" s="3">
        <f t="shared" ca="1" si="230"/>
        <v>22879.01807522009</v>
      </c>
      <c r="D3009" s="3">
        <f t="shared" ca="1" si="231"/>
        <v>0</v>
      </c>
      <c r="E3009" s="3">
        <f t="shared" ca="1" si="234"/>
        <v>258.6341224519785</v>
      </c>
    </row>
    <row r="3010" spans="1:5" x14ac:dyDescent="0.35">
      <c r="A3010" s="3">
        <f t="shared" si="232"/>
        <v>2998</v>
      </c>
      <c r="B3010" s="3">
        <f t="shared" ca="1" si="233"/>
        <v>-1.2050538869034064</v>
      </c>
      <c r="C3010" s="3">
        <f t="shared" ca="1" si="230"/>
        <v>22033.3603091515</v>
      </c>
      <c r="D3010" s="3">
        <f t="shared" ca="1" si="231"/>
        <v>0</v>
      </c>
      <c r="E3010" s="3">
        <f t="shared" ca="1" si="234"/>
        <v>258.6341224519785</v>
      </c>
    </row>
    <row r="3011" spans="1:5" x14ac:dyDescent="0.35">
      <c r="A3011" s="3">
        <f t="shared" si="232"/>
        <v>2999</v>
      </c>
      <c r="B3011" s="3">
        <f t="shared" ca="1" si="233"/>
        <v>1.6579528805819326</v>
      </c>
      <c r="C3011" s="3">
        <f t="shared" ca="1" si="230"/>
        <v>24040.349281232749</v>
      </c>
      <c r="D3011" s="3">
        <f t="shared" ca="1" si="231"/>
        <v>1140.3492812327495</v>
      </c>
      <c r="E3011" s="3">
        <f t="shared" ca="1" si="234"/>
        <v>-881.71515878077093</v>
      </c>
    </row>
    <row r="3012" spans="1:5" x14ac:dyDescent="0.35">
      <c r="A3012" s="3">
        <f t="shared" si="232"/>
        <v>3000</v>
      </c>
      <c r="B3012" s="3">
        <f t="shared" ca="1" si="233"/>
        <v>0.18398825428722826</v>
      </c>
      <c r="C3012" s="3">
        <f t="shared" ca="1" si="230"/>
        <v>22985.251114416002</v>
      </c>
      <c r="D3012" s="3">
        <f t="shared" ca="1" si="231"/>
        <v>85.251114416001656</v>
      </c>
      <c r="E3012" s="3">
        <f t="shared" ca="1" si="234"/>
        <v>173.38300803597684</v>
      </c>
    </row>
    <row r="3013" spans="1:5" x14ac:dyDescent="0.35">
      <c r="A3013" s="3">
        <f t="shared" si="232"/>
        <v>3001</v>
      </c>
      <c r="B3013" s="3">
        <f t="shared" ca="1" si="233"/>
        <v>-0.61491771682842333</v>
      </c>
      <c r="C3013" s="3">
        <f t="shared" ca="1" si="230"/>
        <v>22432.858761437383</v>
      </c>
      <c r="D3013" s="3">
        <f t="shared" ca="1" si="231"/>
        <v>0</v>
      </c>
      <c r="E3013" s="3">
        <f t="shared" ca="1" si="234"/>
        <v>258.6341224519785</v>
      </c>
    </row>
    <row r="3014" spans="1:5" x14ac:dyDescent="0.35">
      <c r="A3014" s="3">
        <f t="shared" si="232"/>
        <v>3002</v>
      </c>
      <c r="B3014" s="3">
        <f t="shared" ca="1" si="233"/>
        <v>-0.26564597596432943</v>
      </c>
      <c r="C3014" s="3">
        <f t="shared" ca="1" si="230"/>
        <v>22672.705504378966</v>
      </c>
      <c r="D3014" s="3">
        <f t="shared" ca="1" si="231"/>
        <v>0</v>
      </c>
      <c r="E3014" s="3">
        <f t="shared" ca="1" si="234"/>
        <v>258.6341224519785</v>
      </c>
    </row>
    <row r="3015" spans="1:5" x14ac:dyDescent="0.35">
      <c r="A3015" s="3">
        <f t="shared" si="232"/>
        <v>3003</v>
      </c>
      <c r="B3015" s="3">
        <f t="shared" ca="1" si="233"/>
        <v>0.4470839269104952</v>
      </c>
      <c r="C3015" s="3">
        <f t="shared" ca="1" si="230"/>
        <v>23170.126050152423</v>
      </c>
      <c r="D3015" s="3">
        <f t="shared" ca="1" si="231"/>
        <v>270.12605015242298</v>
      </c>
      <c r="E3015" s="3">
        <f t="shared" ca="1" si="234"/>
        <v>-11.491927700444478</v>
      </c>
    </row>
    <row r="3016" spans="1:5" x14ac:dyDescent="0.35">
      <c r="A3016" s="3">
        <f t="shared" si="232"/>
        <v>3004</v>
      </c>
      <c r="B3016" s="3">
        <f t="shared" ca="1" si="233"/>
        <v>0.74041111258965753</v>
      </c>
      <c r="C3016" s="3">
        <f t="shared" ca="1" si="230"/>
        <v>23377.998034227279</v>
      </c>
      <c r="D3016" s="3">
        <f t="shared" ca="1" si="231"/>
        <v>477.99803422727928</v>
      </c>
      <c r="E3016" s="3">
        <f t="shared" ca="1" si="234"/>
        <v>-219.36391177530078</v>
      </c>
    </row>
    <row r="3017" spans="1:5" x14ac:dyDescent="0.35">
      <c r="A3017" s="3">
        <f t="shared" si="232"/>
        <v>3005</v>
      </c>
      <c r="B3017" s="3">
        <f t="shared" ca="1" si="233"/>
        <v>0.3665753010027531</v>
      </c>
      <c r="C3017" s="3">
        <f t="shared" ca="1" si="230"/>
        <v>23113.396028827574</v>
      </c>
      <c r="D3017" s="3">
        <f t="shared" ca="1" si="231"/>
        <v>213.3960288275739</v>
      </c>
      <c r="E3017" s="3">
        <f t="shared" ca="1" si="234"/>
        <v>45.238093624404598</v>
      </c>
    </row>
    <row r="3018" spans="1:5" x14ac:dyDescent="0.35">
      <c r="A3018" s="3">
        <f t="shared" si="232"/>
        <v>3006</v>
      </c>
      <c r="B3018" s="3">
        <f t="shared" ca="1" si="233"/>
        <v>0.10127634581376842</v>
      </c>
      <c r="C3018" s="3">
        <f t="shared" ca="1" si="230"/>
        <v>22927.435536832436</v>
      </c>
      <c r="D3018" s="3">
        <f t="shared" ca="1" si="231"/>
        <v>27.435536832435901</v>
      </c>
      <c r="E3018" s="3">
        <f t="shared" ca="1" si="234"/>
        <v>231.1985856195426</v>
      </c>
    </row>
    <row r="3019" spans="1:5" x14ac:dyDescent="0.35">
      <c r="A3019" s="3">
        <f t="shared" si="232"/>
        <v>3007</v>
      </c>
      <c r="B3019" s="3">
        <f t="shared" ca="1" si="233"/>
        <v>-0.19483364167380596</v>
      </c>
      <c r="C3019" s="3">
        <f t="shared" ca="1" si="230"/>
        <v>22721.644482179036</v>
      </c>
      <c r="D3019" s="3">
        <f t="shared" ca="1" si="231"/>
        <v>0</v>
      </c>
      <c r="E3019" s="3">
        <f t="shared" ca="1" si="234"/>
        <v>258.6341224519785</v>
      </c>
    </row>
    <row r="3020" spans="1:5" x14ac:dyDescent="0.35">
      <c r="A3020" s="3">
        <f t="shared" si="232"/>
        <v>3008</v>
      </c>
      <c r="B3020" s="3">
        <f t="shared" ca="1" si="233"/>
        <v>-0.47255666434345311</v>
      </c>
      <c r="C3020" s="3">
        <f t="shared" ca="1" si="230"/>
        <v>22530.310990995302</v>
      </c>
      <c r="D3020" s="3">
        <f t="shared" ca="1" si="231"/>
        <v>0</v>
      </c>
      <c r="E3020" s="3">
        <f t="shared" ca="1" si="234"/>
        <v>258.6341224519785</v>
      </c>
    </row>
    <row r="3021" spans="1:5" x14ac:dyDescent="0.35">
      <c r="A3021" s="3">
        <f t="shared" si="232"/>
        <v>3009</v>
      </c>
      <c r="B3021" s="3">
        <f t="shared" ca="1" si="233"/>
        <v>0.84206866850439044</v>
      </c>
      <c r="C3021" s="3">
        <f t="shared" ca="1" si="230"/>
        <v>23450.473940334337</v>
      </c>
      <c r="D3021" s="3">
        <f t="shared" ca="1" si="231"/>
        <v>550.47394033433739</v>
      </c>
      <c r="E3021" s="3">
        <f t="shared" ca="1" si="234"/>
        <v>-291.83981788235889</v>
      </c>
    </row>
    <row r="3022" spans="1:5" x14ac:dyDescent="0.35">
      <c r="A3022" s="3">
        <f t="shared" si="232"/>
        <v>3010</v>
      </c>
      <c r="B3022" s="3">
        <f t="shared" ca="1" si="233"/>
        <v>-0.53905636439839255</v>
      </c>
      <c r="C3022" s="3">
        <f t="shared" ref="C3022:C3085" ca="1" si="235">B$1*EXP(B$9*B$5 + $B$10*B3022)</f>
        <v>22484.736523757558</v>
      </c>
      <c r="D3022" s="3">
        <f t="shared" ref="D3022:D3085" ca="1" si="236">MAX(C3022 - B$2, 0)</f>
        <v>0</v>
      </c>
      <c r="E3022" s="3">
        <f t="shared" ca="1" si="234"/>
        <v>258.6341224519785</v>
      </c>
    </row>
    <row r="3023" spans="1:5" x14ac:dyDescent="0.35">
      <c r="A3023" s="3">
        <f t="shared" ref="A3023:A3086" si="237">A3022+1</f>
        <v>3011</v>
      </c>
      <c r="B3023" s="3">
        <f t="shared" ref="B3023:B3086" ca="1" si="238">_xlfn.NORM.S.INV(RAND())</f>
        <v>-0.67691941498308217</v>
      </c>
      <c r="C3023" s="3">
        <f t="shared" ca="1" si="235"/>
        <v>22390.547822315482</v>
      </c>
      <c r="D3023" s="3">
        <f t="shared" ca="1" si="236"/>
        <v>0</v>
      </c>
      <c r="E3023" s="3">
        <f t="shared" ref="E3023:E3086" ca="1" si="239">$D$5014-D3023</f>
        <v>258.6341224519785</v>
      </c>
    </row>
    <row r="3024" spans="1:5" x14ac:dyDescent="0.35">
      <c r="A3024" s="3">
        <f t="shared" si="237"/>
        <v>3012</v>
      </c>
      <c r="B3024" s="3">
        <f t="shared" ca="1" si="238"/>
        <v>-0.16668238168033622</v>
      </c>
      <c r="C3024" s="3">
        <f t="shared" ca="1" si="235"/>
        <v>22741.129378125432</v>
      </c>
      <c r="D3024" s="3">
        <f t="shared" ca="1" si="236"/>
        <v>0</v>
      </c>
      <c r="E3024" s="3">
        <f t="shared" ca="1" si="239"/>
        <v>258.6341224519785</v>
      </c>
    </row>
    <row r="3025" spans="1:5" x14ac:dyDescent="0.35">
      <c r="A3025" s="3">
        <f t="shared" si="237"/>
        <v>3013</v>
      </c>
      <c r="B3025" s="3">
        <f t="shared" ca="1" si="238"/>
        <v>0.26821795467955184</v>
      </c>
      <c r="C3025" s="3">
        <f t="shared" ca="1" si="235"/>
        <v>23044.27745974889</v>
      </c>
      <c r="D3025" s="3">
        <f t="shared" ca="1" si="236"/>
        <v>144.27745974888967</v>
      </c>
      <c r="E3025" s="3">
        <f t="shared" ca="1" si="239"/>
        <v>114.35666270308883</v>
      </c>
    </row>
    <row r="3026" spans="1:5" x14ac:dyDescent="0.35">
      <c r="A3026" s="3">
        <f t="shared" si="237"/>
        <v>3014</v>
      </c>
      <c r="B3026" s="3">
        <f t="shared" ca="1" si="238"/>
        <v>-0.90386045056094333</v>
      </c>
      <c r="C3026" s="3">
        <f t="shared" ca="1" si="235"/>
        <v>22236.35915975587</v>
      </c>
      <c r="D3026" s="3">
        <f t="shared" ca="1" si="236"/>
        <v>0</v>
      </c>
      <c r="E3026" s="3">
        <f t="shared" ca="1" si="239"/>
        <v>258.6341224519785</v>
      </c>
    </row>
    <row r="3027" spans="1:5" x14ac:dyDescent="0.35">
      <c r="A3027" s="3">
        <f t="shared" si="237"/>
        <v>3015</v>
      </c>
      <c r="B3027" s="3">
        <f t="shared" ca="1" si="238"/>
        <v>1.1852167113031589</v>
      </c>
      <c r="C3027" s="3">
        <f t="shared" ca="1" si="235"/>
        <v>23696.781841905315</v>
      </c>
      <c r="D3027" s="3">
        <f t="shared" ca="1" si="236"/>
        <v>796.78184190531465</v>
      </c>
      <c r="E3027" s="3">
        <f t="shared" ca="1" si="239"/>
        <v>-538.14771945333609</v>
      </c>
    </row>
    <row r="3028" spans="1:5" x14ac:dyDescent="0.35">
      <c r="A3028" s="3">
        <f t="shared" si="237"/>
        <v>3016</v>
      </c>
      <c r="B3028" s="3">
        <f t="shared" ca="1" si="238"/>
        <v>-1.1697957164122528</v>
      </c>
      <c r="C3028" s="3">
        <f t="shared" ca="1" si="235"/>
        <v>22057.02757018607</v>
      </c>
      <c r="D3028" s="3">
        <f t="shared" ca="1" si="236"/>
        <v>0</v>
      </c>
      <c r="E3028" s="3">
        <f t="shared" ca="1" si="239"/>
        <v>258.6341224519785</v>
      </c>
    </row>
    <row r="3029" spans="1:5" x14ac:dyDescent="0.35">
      <c r="A3029" s="3">
        <f t="shared" si="237"/>
        <v>3017</v>
      </c>
      <c r="B3029" s="3">
        <f t="shared" ca="1" si="238"/>
        <v>8.3811330828755262E-2</v>
      </c>
      <c r="C3029" s="3">
        <f t="shared" ca="1" si="235"/>
        <v>22915.246109113792</v>
      </c>
      <c r="D3029" s="3">
        <f t="shared" ca="1" si="236"/>
        <v>15.246109113792045</v>
      </c>
      <c r="E3029" s="3">
        <f t="shared" ca="1" si="239"/>
        <v>243.38801333818645</v>
      </c>
    </row>
    <row r="3030" spans="1:5" x14ac:dyDescent="0.35">
      <c r="A3030" s="3">
        <f t="shared" si="237"/>
        <v>3018</v>
      </c>
      <c r="B3030" s="3">
        <f t="shared" ca="1" si="238"/>
        <v>-0.87060602595612413</v>
      </c>
      <c r="C3030" s="3">
        <f t="shared" ca="1" si="235"/>
        <v>22258.886367169664</v>
      </c>
      <c r="D3030" s="3">
        <f t="shared" ca="1" si="236"/>
        <v>0</v>
      </c>
      <c r="E3030" s="3">
        <f t="shared" ca="1" si="239"/>
        <v>258.6341224519785</v>
      </c>
    </row>
    <row r="3031" spans="1:5" x14ac:dyDescent="0.35">
      <c r="A3031" s="3">
        <f t="shared" si="237"/>
        <v>3019</v>
      </c>
      <c r="B3031" s="3">
        <f t="shared" ca="1" si="238"/>
        <v>1.0527646448614214</v>
      </c>
      <c r="C3031" s="3">
        <f t="shared" ca="1" si="235"/>
        <v>23601.40411155434</v>
      </c>
      <c r="D3031" s="3">
        <f t="shared" ca="1" si="236"/>
        <v>701.40411155434049</v>
      </c>
      <c r="E3031" s="3">
        <f t="shared" ca="1" si="239"/>
        <v>-442.76998910236199</v>
      </c>
    </row>
    <row r="3032" spans="1:5" x14ac:dyDescent="0.35">
      <c r="A3032" s="3">
        <f t="shared" si="237"/>
        <v>3020</v>
      </c>
      <c r="B3032" s="3">
        <f t="shared" ca="1" si="238"/>
        <v>0.61254145183347353</v>
      </c>
      <c r="C3032" s="3">
        <f t="shared" ca="1" si="235"/>
        <v>23287.152416107787</v>
      </c>
      <c r="D3032" s="3">
        <f t="shared" ca="1" si="236"/>
        <v>387.15241610778685</v>
      </c>
      <c r="E3032" s="3">
        <f t="shared" ca="1" si="239"/>
        <v>-128.51829365580835</v>
      </c>
    </row>
    <row r="3033" spans="1:5" x14ac:dyDescent="0.35">
      <c r="A3033" s="3">
        <f t="shared" si="237"/>
        <v>3021</v>
      </c>
      <c r="B3033" s="3">
        <f t="shared" ca="1" si="238"/>
        <v>0.13238654234847236</v>
      </c>
      <c r="C3033" s="3">
        <f t="shared" ca="1" si="235"/>
        <v>22949.164464581634</v>
      </c>
      <c r="D3033" s="3">
        <f t="shared" ca="1" si="236"/>
        <v>49.164464581634093</v>
      </c>
      <c r="E3033" s="3">
        <f t="shared" ca="1" si="239"/>
        <v>209.46965787034441</v>
      </c>
    </row>
    <row r="3034" spans="1:5" x14ac:dyDescent="0.35">
      <c r="A3034" s="3">
        <f t="shared" si="237"/>
        <v>3022</v>
      </c>
      <c r="B3034" s="3">
        <f t="shared" ca="1" si="238"/>
        <v>0.20910560647642498</v>
      </c>
      <c r="C3034" s="3">
        <f t="shared" ca="1" si="235"/>
        <v>23002.836971446734</v>
      </c>
      <c r="D3034" s="3">
        <f t="shared" ca="1" si="236"/>
        <v>102.83697144673351</v>
      </c>
      <c r="E3034" s="3">
        <f t="shared" ca="1" si="239"/>
        <v>155.79715100524498</v>
      </c>
    </row>
    <row r="3035" spans="1:5" x14ac:dyDescent="0.35">
      <c r="A3035" s="3">
        <f t="shared" si="237"/>
        <v>3023</v>
      </c>
      <c r="B3035" s="3">
        <f t="shared" ca="1" si="238"/>
        <v>-0.13792348741780855</v>
      </c>
      <c r="C3035" s="3">
        <f t="shared" ca="1" si="235"/>
        <v>22761.052102381906</v>
      </c>
      <c r="D3035" s="3">
        <f t="shared" ca="1" si="236"/>
        <v>0</v>
      </c>
      <c r="E3035" s="3">
        <f t="shared" ca="1" si="239"/>
        <v>258.6341224519785</v>
      </c>
    </row>
    <row r="3036" spans="1:5" x14ac:dyDescent="0.35">
      <c r="A3036" s="3">
        <f t="shared" si="237"/>
        <v>3024</v>
      </c>
      <c r="B3036" s="3">
        <f t="shared" ca="1" si="238"/>
        <v>-0.33346821066099352</v>
      </c>
      <c r="C3036" s="3">
        <f t="shared" ca="1" si="235"/>
        <v>22625.931836402087</v>
      </c>
      <c r="D3036" s="3">
        <f t="shared" ca="1" si="236"/>
        <v>0</v>
      </c>
      <c r="E3036" s="3">
        <f t="shared" ca="1" si="239"/>
        <v>258.6341224519785</v>
      </c>
    </row>
    <row r="3037" spans="1:5" x14ac:dyDescent="0.35">
      <c r="A3037" s="3">
        <f t="shared" si="237"/>
        <v>3025</v>
      </c>
      <c r="B3037" s="3">
        <f t="shared" ca="1" si="238"/>
        <v>-0.6912563752722829</v>
      </c>
      <c r="C3037" s="3">
        <f t="shared" ca="1" si="235"/>
        <v>22380.77541960782</v>
      </c>
      <c r="D3037" s="3">
        <f t="shared" ca="1" si="236"/>
        <v>0</v>
      </c>
      <c r="E3037" s="3">
        <f t="shared" ca="1" si="239"/>
        <v>258.6341224519785</v>
      </c>
    </row>
    <row r="3038" spans="1:5" x14ac:dyDescent="0.35">
      <c r="A3038" s="3">
        <f t="shared" si="237"/>
        <v>3026</v>
      </c>
      <c r="B3038" s="3">
        <f t="shared" ca="1" si="238"/>
        <v>1.4659284519076408</v>
      </c>
      <c r="C3038" s="3">
        <f t="shared" ca="1" si="235"/>
        <v>23900.196227317367</v>
      </c>
      <c r="D3038" s="3">
        <f t="shared" ca="1" si="236"/>
        <v>1000.1962273173667</v>
      </c>
      <c r="E3038" s="3">
        <f t="shared" ca="1" si="239"/>
        <v>-741.56210486538816</v>
      </c>
    </row>
    <row r="3039" spans="1:5" x14ac:dyDescent="0.35">
      <c r="A3039" s="3">
        <f t="shared" si="237"/>
        <v>3027</v>
      </c>
      <c r="B3039" s="3">
        <f t="shared" ca="1" si="238"/>
        <v>1.6937781646767425</v>
      </c>
      <c r="C3039" s="3">
        <f t="shared" ca="1" si="235"/>
        <v>24066.587941565853</v>
      </c>
      <c r="D3039" s="3">
        <f t="shared" ca="1" si="236"/>
        <v>1166.5879415658528</v>
      </c>
      <c r="E3039" s="3">
        <f t="shared" ca="1" si="239"/>
        <v>-907.95381911387426</v>
      </c>
    </row>
    <row r="3040" spans="1:5" x14ac:dyDescent="0.35">
      <c r="A3040" s="3">
        <f t="shared" si="237"/>
        <v>3028</v>
      </c>
      <c r="B3040" s="3">
        <f t="shared" ca="1" si="238"/>
        <v>-1.9821880595938046</v>
      </c>
      <c r="C3040" s="3">
        <f t="shared" ca="1" si="235"/>
        <v>21518.104545007525</v>
      </c>
      <c r="D3040" s="3">
        <f t="shared" ca="1" si="236"/>
        <v>0</v>
      </c>
      <c r="E3040" s="3">
        <f t="shared" ca="1" si="239"/>
        <v>258.6341224519785</v>
      </c>
    </row>
    <row r="3041" spans="1:5" x14ac:dyDescent="0.35">
      <c r="A3041" s="3">
        <f t="shared" si="237"/>
        <v>3029</v>
      </c>
      <c r="B3041" s="3">
        <f t="shared" ca="1" si="238"/>
        <v>-1.1885782881915274</v>
      </c>
      <c r="C3041" s="3">
        <f t="shared" ca="1" si="235"/>
        <v>22044.416492378354</v>
      </c>
      <c r="D3041" s="3">
        <f t="shared" ca="1" si="236"/>
        <v>0</v>
      </c>
      <c r="E3041" s="3">
        <f t="shared" ca="1" si="239"/>
        <v>258.6341224519785</v>
      </c>
    </row>
    <row r="3042" spans="1:5" x14ac:dyDescent="0.35">
      <c r="A3042" s="3">
        <f t="shared" si="237"/>
        <v>3030</v>
      </c>
      <c r="B3042" s="3">
        <f t="shared" ca="1" si="238"/>
        <v>2.5524868016738624E-2</v>
      </c>
      <c r="C3042" s="3">
        <f t="shared" ca="1" si="235"/>
        <v>22874.612888872813</v>
      </c>
      <c r="D3042" s="3">
        <f t="shared" ca="1" si="236"/>
        <v>0</v>
      </c>
      <c r="E3042" s="3">
        <f t="shared" ca="1" si="239"/>
        <v>258.6341224519785</v>
      </c>
    </row>
    <row r="3043" spans="1:5" x14ac:dyDescent="0.35">
      <c r="A3043" s="3">
        <f t="shared" si="237"/>
        <v>3031</v>
      </c>
      <c r="B3043" s="3">
        <f t="shared" ca="1" si="238"/>
        <v>-0.74161569013804762</v>
      </c>
      <c r="C3043" s="3">
        <f t="shared" ca="1" si="235"/>
        <v>22346.483139900101</v>
      </c>
      <c r="D3043" s="3">
        <f t="shared" ca="1" si="236"/>
        <v>0</v>
      </c>
      <c r="E3043" s="3">
        <f t="shared" ca="1" si="239"/>
        <v>258.6341224519785</v>
      </c>
    </row>
    <row r="3044" spans="1:5" x14ac:dyDescent="0.35">
      <c r="A3044" s="3">
        <f t="shared" si="237"/>
        <v>3032</v>
      </c>
      <c r="B3044" s="3">
        <f t="shared" ca="1" si="238"/>
        <v>-0.99968583782501119</v>
      </c>
      <c r="C3044" s="3">
        <f t="shared" ca="1" si="235"/>
        <v>22171.57256239446</v>
      </c>
      <c r="D3044" s="3">
        <f t="shared" ca="1" si="236"/>
        <v>0</v>
      </c>
      <c r="E3044" s="3">
        <f t="shared" ca="1" si="239"/>
        <v>258.6341224519785</v>
      </c>
    </row>
    <row r="3045" spans="1:5" x14ac:dyDescent="0.35">
      <c r="A3045" s="3">
        <f t="shared" si="237"/>
        <v>3033</v>
      </c>
      <c r="B3045" s="3">
        <f t="shared" ca="1" si="238"/>
        <v>-1.4360380271843474</v>
      </c>
      <c r="C3045" s="3">
        <f t="shared" ca="1" si="235"/>
        <v>21878.937700034461</v>
      </c>
      <c r="D3045" s="3">
        <f t="shared" ca="1" si="236"/>
        <v>0</v>
      </c>
      <c r="E3045" s="3">
        <f t="shared" ca="1" si="239"/>
        <v>258.6341224519785</v>
      </c>
    </row>
    <row r="3046" spans="1:5" x14ac:dyDescent="0.35">
      <c r="A3046" s="3">
        <f t="shared" si="237"/>
        <v>3034</v>
      </c>
      <c r="B3046" s="3">
        <f t="shared" ca="1" si="238"/>
        <v>-0.72696058772822791</v>
      </c>
      <c r="C3046" s="3">
        <f t="shared" ca="1" si="235"/>
        <v>22356.457138184975</v>
      </c>
      <c r="D3046" s="3">
        <f t="shared" ca="1" si="236"/>
        <v>0</v>
      </c>
      <c r="E3046" s="3">
        <f t="shared" ca="1" si="239"/>
        <v>258.6341224519785</v>
      </c>
    </row>
    <row r="3047" spans="1:5" x14ac:dyDescent="0.35">
      <c r="A3047" s="3">
        <f t="shared" si="237"/>
        <v>3035</v>
      </c>
      <c r="B3047" s="3">
        <f t="shared" ca="1" si="238"/>
        <v>0.38902435837754651</v>
      </c>
      <c r="C3047" s="3">
        <f t="shared" ca="1" si="235"/>
        <v>23129.200670576651</v>
      </c>
      <c r="D3047" s="3">
        <f t="shared" ca="1" si="236"/>
        <v>229.20067057665074</v>
      </c>
      <c r="E3047" s="3">
        <f t="shared" ca="1" si="239"/>
        <v>29.433451875327762</v>
      </c>
    </row>
    <row r="3048" spans="1:5" x14ac:dyDescent="0.35">
      <c r="A3048" s="3">
        <f t="shared" si="237"/>
        <v>3036</v>
      </c>
      <c r="B3048" s="3">
        <f t="shared" ca="1" si="238"/>
        <v>-1.459274138994801</v>
      </c>
      <c r="C3048" s="3">
        <f t="shared" ca="1" si="235"/>
        <v>21863.463421571476</v>
      </c>
      <c r="D3048" s="3">
        <f t="shared" ca="1" si="236"/>
        <v>0</v>
      </c>
      <c r="E3048" s="3">
        <f t="shared" ca="1" si="239"/>
        <v>258.6341224519785</v>
      </c>
    </row>
    <row r="3049" spans="1:5" x14ac:dyDescent="0.35">
      <c r="A3049" s="3">
        <f t="shared" si="237"/>
        <v>3037</v>
      </c>
      <c r="B3049" s="3">
        <f t="shared" ca="1" si="238"/>
        <v>-2.5212293101172564E-2</v>
      </c>
      <c r="C3049" s="3">
        <f t="shared" ca="1" si="235"/>
        <v>22839.301171951032</v>
      </c>
      <c r="D3049" s="3">
        <f t="shared" ca="1" si="236"/>
        <v>0</v>
      </c>
      <c r="E3049" s="3">
        <f t="shared" ca="1" si="239"/>
        <v>258.6341224519785</v>
      </c>
    </row>
    <row r="3050" spans="1:5" x14ac:dyDescent="0.35">
      <c r="A3050" s="3">
        <f t="shared" si="237"/>
        <v>3038</v>
      </c>
      <c r="B3050" s="3">
        <f t="shared" ca="1" si="238"/>
        <v>5.5511328577694238E-2</v>
      </c>
      <c r="C3050" s="3">
        <f t="shared" ca="1" si="235"/>
        <v>22895.508332165125</v>
      </c>
      <c r="D3050" s="3">
        <f t="shared" ca="1" si="236"/>
        <v>0</v>
      </c>
      <c r="E3050" s="3">
        <f t="shared" ca="1" si="239"/>
        <v>258.6341224519785</v>
      </c>
    </row>
    <row r="3051" spans="1:5" x14ac:dyDescent="0.35">
      <c r="A3051" s="3">
        <f t="shared" si="237"/>
        <v>3039</v>
      </c>
      <c r="B3051" s="3">
        <f t="shared" ca="1" si="238"/>
        <v>-0.53491384379603291</v>
      </c>
      <c r="C3051" s="3">
        <f t="shared" ca="1" si="235"/>
        <v>22487.572837149008</v>
      </c>
      <c r="D3051" s="3">
        <f t="shared" ca="1" si="236"/>
        <v>0</v>
      </c>
      <c r="E3051" s="3">
        <f t="shared" ca="1" si="239"/>
        <v>258.6341224519785</v>
      </c>
    </row>
    <row r="3052" spans="1:5" x14ac:dyDescent="0.35">
      <c r="A3052" s="3">
        <f t="shared" si="237"/>
        <v>3040</v>
      </c>
      <c r="B3052" s="3">
        <f t="shared" ca="1" si="238"/>
        <v>-1.2313328731086224</v>
      </c>
      <c r="C3052" s="3">
        <f t="shared" ca="1" si="235"/>
        <v>22015.736899142001</v>
      </c>
      <c r="D3052" s="3">
        <f t="shared" ca="1" si="236"/>
        <v>0</v>
      </c>
      <c r="E3052" s="3">
        <f t="shared" ca="1" si="239"/>
        <v>258.6341224519785</v>
      </c>
    </row>
    <row r="3053" spans="1:5" x14ac:dyDescent="0.35">
      <c r="A3053" s="3">
        <f t="shared" si="237"/>
        <v>3041</v>
      </c>
      <c r="B3053" s="3">
        <f t="shared" ca="1" si="238"/>
        <v>1.8742528322566414</v>
      </c>
      <c r="C3053" s="3">
        <f t="shared" ca="1" si="235"/>
        <v>24199.204865883414</v>
      </c>
      <c r="D3053" s="3">
        <f t="shared" ca="1" si="236"/>
        <v>1299.2048658834137</v>
      </c>
      <c r="E3053" s="3">
        <f t="shared" ca="1" si="239"/>
        <v>-1040.5707434314352</v>
      </c>
    </row>
    <row r="3054" spans="1:5" x14ac:dyDescent="0.35">
      <c r="A3054" s="3">
        <f t="shared" si="237"/>
        <v>3042</v>
      </c>
      <c r="B3054" s="3">
        <f t="shared" ca="1" si="238"/>
        <v>-0.34415166047191037</v>
      </c>
      <c r="C3054" s="3">
        <f t="shared" ca="1" si="235"/>
        <v>22618.572787356468</v>
      </c>
      <c r="D3054" s="3">
        <f t="shared" ca="1" si="236"/>
        <v>0</v>
      </c>
      <c r="E3054" s="3">
        <f t="shared" ca="1" si="239"/>
        <v>258.6341224519785</v>
      </c>
    </row>
    <row r="3055" spans="1:5" x14ac:dyDescent="0.35">
      <c r="A3055" s="3">
        <f t="shared" si="237"/>
        <v>3043</v>
      </c>
      <c r="B3055" s="3">
        <f t="shared" ca="1" si="238"/>
        <v>-0.49357790088984521</v>
      </c>
      <c r="C3055" s="3">
        <f t="shared" ca="1" si="235"/>
        <v>22515.894458765681</v>
      </c>
      <c r="D3055" s="3">
        <f t="shared" ca="1" si="236"/>
        <v>0</v>
      </c>
      <c r="E3055" s="3">
        <f t="shared" ca="1" si="239"/>
        <v>258.6341224519785</v>
      </c>
    </row>
    <row r="3056" spans="1:5" x14ac:dyDescent="0.35">
      <c r="A3056" s="3">
        <f t="shared" si="237"/>
        <v>3044</v>
      </c>
      <c r="B3056" s="3">
        <f t="shared" ca="1" si="238"/>
        <v>0.95905525282711779</v>
      </c>
      <c r="C3056" s="3">
        <f t="shared" ca="1" si="235"/>
        <v>23534.156656491894</v>
      </c>
      <c r="D3056" s="3">
        <f t="shared" ca="1" si="236"/>
        <v>634.15665649189395</v>
      </c>
      <c r="E3056" s="3">
        <f t="shared" ca="1" si="239"/>
        <v>-375.52253403991546</v>
      </c>
    </row>
    <row r="3057" spans="1:5" x14ac:dyDescent="0.35">
      <c r="A3057" s="3">
        <f t="shared" si="237"/>
        <v>3045</v>
      </c>
      <c r="B3057" s="3">
        <f t="shared" ca="1" si="238"/>
        <v>0.57126180408995986</v>
      </c>
      <c r="C3057" s="3">
        <f t="shared" ca="1" si="235"/>
        <v>23257.900534724249</v>
      </c>
      <c r="D3057" s="3">
        <f t="shared" ca="1" si="236"/>
        <v>357.90053472424916</v>
      </c>
      <c r="E3057" s="3">
        <f t="shared" ca="1" si="239"/>
        <v>-99.266412272270657</v>
      </c>
    </row>
    <row r="3058" spans="1:5" x14ac:dyDescent="0.35">
      <c r="A3058" s="3">
        <f t="shared" si="237"/>
        <v>3046</v>
      </c>
      <c r="B3058" s="3">
        <f t="shared" ca="1" si="238"/>
        <v>0.55206348812837913</v>
      </c>
      <c r="C3058" s="3">
        <f t="shared" ca="1" si="235"/>
        <v>23244.308606979423</v>
      </c>
      <c r="D3058" s="3">
        <f t="shared" ca="1" si="236"/>
        <v>344.30860697942262</v>
      </c>
      <c r="E3058" s="3">
        <f t="shared" ca="1" si="239"/>
        <v>-85.674484527444122</v>
      </c>
    </row>
    <row r="3059" spans="1:5" x14ac:dyDescent="0.35">
      <c r="A3059" s="3">
        <f t="shared" si="237"/>
        <v>3047</v>
      </c>
      <c r="B3059" s="3">
        <f t="shared" ca="1" si="238"/>
        <v>1.6894118254483819</v>
      </c>
      <c r="C3059" s="3">
        <f t="shared" ca="1" si="235"/>
        <v>24063.388475770869</v>
      </c>
      <c r="D3059" s="3">
        <f t="shared" ca="1" si="236"/>
        <v>1163.3884757708693</v>
      </c>
      <c r="E3059" s="3">
        <f t="shared" ca="1" si="239"/>
        <v>-904.75435331889071</v>
      </c>
    </row>
    <row r="3060" spans="1:5" x14ac:dyDescent="0.35">
      <c r="A3060" s="3">
        <f t="shared" si="237"/>
        <v>3048</v>
      </c>
      <c r="B3060" s="3">
        <f t="shared" ca="1" si="238"/>
        <v>-0.42297415937558303</v>
      </c>
      <c r="C3060" s="3">
        <f t="shared" ca="1" si="235"/>
        <v>22564.351643272279</v>
      </c>
      <c r="D3060" s="3">
        <f t="shared" ca="1" si="236"/>
        <v>0</v>
      </c>
      <c r="E3060" s="3">
        <f t="shared" ca="1" si="239"/>
        <v>258.6341224519785</v>
      </c>
    </row>
    <row r="3061" spans="1:5" x14ac:dyDescent="0.35">
      <c r="A3061" s="3">
        <f t="shared" si="237"/>
        <v>3049</v>
      </c>
      <c r="B3061" s="3">
        <f t="shared" ca="1" si="238"/>
        <v>1.7255310492077582</v>
      </c>
      <c r="C3061" s="3">
        <f t="shared" ca="1" si="235"/>
        <v>24089.867890132511</v>
      </c>
      <c r="D3061" s="3">
        <f t="shared" ca="1" si="236"/>
        <v>1189.8678901325111</v>
      </c>
      <c r="E3061" s="3">
        <f t="shared" ca="1" si="239"/>
        <v>-931.23376768053254</v>
      </c>
    </row>
    <row r="3062" spans="1:5" x14ac:dyDescent="0.35">
      <c r="A3062" s="3">
        <f t="shared" si="237"/>
        <v>3050</v>
      </c>
      <c r="B3062" s="3">
        <f t="shared" ca="1" si="238"/>
        <v>1.3806967753881956</v>
      </c>
      <c r="C3062" s="3">
        <f t="shared" ca="1" si="235"/>
        <v>23838.250205881886</v>
      </c>
      <c r="D3062" s="3">
        <f t="shared" ca="1" si="236"/>
        <v>938.25020588188636</v>
      </c>
      <c r="E3062" s="3">
        <f t="shared" ca="1" si="239"/>
        <v>-679.6160834299078</v>
      </c>
    </row>
    <row r="3063" spans="1:5" x14ac:dyDescent="0.35">
      <c r="A3063" s="3">
        <f t="shared" si="237"/>
        <v>3051</v>
      </c>
      <c r="B3063" s="3">
        <f t="shared" ca="1" si="238"/>
        <v>3.4121858907535843E-2</v>
      </c>
      <c r="C3063" s="3">
        <f t="shared" ca="1" si="235"/>
        <v>22880.6015730287</v>
      </c>
      <c r="D3063" s="3">
        <f t="shared" ca="1" si="236"/>
        <v>0</v>
      </c>
      <c r="E3063" s="3">
        <f t="shared" ca="1" si="239"/>
        <v>258.6341224519785</v>
      </c>
    </row>
    <row r="3064" spans="1:5" x14ac:dyDescent="0.35">
      <c r="A3064" s="3">
        <f t="shared" si="237"/>
        <v>3052</v>
      </c>
      <c r="B3064" s="3">
        <f t="shared" ca="1" si="238"/>
        <v>0.73355244650653351</v>
      </c>
      <c r="C3064" s="3">
        <f t="shared" ca="1" si="235"/>
        <v>23373.11627928865</v>
      </c>
      <c r="D3064" s="3">
        <f t="shared" ca="1" si="236"/>
        <v>473.11627928864982</v>
      </c>
      <c r="E3064" s="3">
        <f t="shared" ca="1" si="239"/>
        <v>-214.48215683667132</v>
      </c>
    </row>
    <row r="3065" spans="1:5" x14ac:dyDescent="0.35">
      <c r="A3065" s="3">
        <f t="shared" si="237"/>
        <v>3053</v>
      </c>
      <c r="B3065" s="3">
        <f t="shared" ca="1" si="238"/>
        <v>-0.4161520359279105</v>
      </c>
      <c r="C3065" s="3">
        <f t="shared" ca="1" si="235"/>
        <v>22569.03936568186</v>
      </c>
      <c r="D3065" s="3">
        <f t="shared" ca="1" si="236"/>
        <v>0</v>
      </c>
      <c r="E3065" s="3">
        <f t="shared" ca="1" si="239"/>
        <v>258.6341224519785</v>
      </c>
    </row>
    <row r="3066" spans="1:5" x14ac:dyDescent="0.35">
      <c r="A3066" s="3">
        <f t="shared" si="237"/>
        <v>3054</v>
      </c>
      <c r="B3066" s="3">
        <f t="shared" ca="1" si="238"/>
        <v>1.0532187246813116</v>
      </c>
      <c r="C3066" s="3">
        <f t="shared" ca="1" si="235"/>
        <v>23601.730434332851</v>
      </c>
      <c r="D3066" s="3">
        <f t="shared" ca="1" si="236"/>
        <v>701.73043433285056</v>
      </c>
      <c r="E3066" s="3">
        <f t="shared" ca="1" si="239"/>
        <v>-443.09631188087207</v>
      </c>
    </row>
    <row r="3067" spans="1:5" x14ac:dyDescent="0.35">
      <c r="A3067" s="3">
        <f t="shared" si="237"/>
        <v>3055</v>
      </c>
      <c r="B3067" s="3">
        <f t="shared" ca="1" si="238"/>
        <v>1.9877363450758903</v>
      </c>
      <c r="C3067" s="3">
        <f t="shared" ca="1" si="235"/>
        <v>24282.969129313573</v>
      </c>
      <c r="D3067" s="3">
        <f t="shared" ca="1" si="236"/>
        <v>1382.9691293135729</v>
      </c>
      <c r="E3067" s="3">
        <f t="shared" ca="1" si="239"/>
        <v>-1124.3350068615944</v>
      </c>
    </row>
    <row r="3068" spans="1:5" x14ac:dyDescent="0.35">
      <c r="A3068" s="3">
        <f t="shared" si="237"/>
        <v>3056</v>
      </c>
      <c r="B3068" s="3">
        <f t="shared" ca="1" si="238"/>
        <v>0.39804727535377943</v>
      </c>
      <c r="C3068" s="3">
        <f t="shared" ca="1" si="235"/>
        <v>23135.556051570988</v>
      </c>
      <c r="D3068" s="3">
        <f t="shared" ca="1" si="236"/>
        <v>235.55605157098762</v>
      </c>
      <c r="E3068" s="3">
        <f t="shared" ca="1" si="239"/>
        <v>23.078070880990879</v>
      </c>
    </row>
    <row r="3069" spans="1:5" x14ac:dyDescent="0.35">
      <c r="A3069" s="3">
        <f t="shared" si="237"/>
        <v>3057</v>
      </c>
      <c r="B3069" s="3">
        <f t="shared" ca="1" si="238"/>
        <v>-1.1341898730527498</v>
      </c>
      <c r="C3069" s="3">
        <f t="shared" ca="1" si="235"/>
        <v>22080.954008422312</v>
      </c>
      <c r="D3069" s="3">
        <f t="shared" ca="1" si="236"/>
        <v>0</v>
      </c>
      <c r="E3069" s="3">
        <f t="shared" ca="1" si="239"/>
        <v>258.6341224519785</v>
      </c>
    </row>
    <row r="3070" spans="1:5" x14ac:dyDescent="0.35">
      <c r="A3070" s="3">
        <f t="shared" si="237"/>
        <v>3058</v>
      </c>
      <c r="B3070" s="3">
        <f t="shared" ca="1" si="238"/>
        <v>0.16116691344748596</v>
      </c>
      <c r="C3070" s="3">
        <f t="shared" ca="1" si="235"/>
        <v>22969.284462011859</v>
      </c>
      <c r="D3070" s="3">
        <f t="shared" ca="1" si="236"/>
        <v>69.284462011859432</v>
      </c>
      <c r="E3070" s="3">
        <f t="shared" ca="1" si="239"/>
        <v>189.34966044011907</v>
      </c>
    </row>
    <row r="3071" spans="1:5" x14ac:dyDescent="0.35">
      <c r="A3071" s="3">
        <f t="shared" si="237"/>
        <v>3059</v>
      </c>
      <c r="B3071" s="3">
        <f t="shared" ca="1" si="238"/>
        <v>-1.5251070421107307</v>
      </c>
      <c r="C3071" s="3">
        <f t="shared" ca="1" si="235"/>
        <v>21819.6808665266</v>
      </c>
      <c r="D3071" s="3">
        <f t="shared" ca="1" si="236"/>
        <v>0</v>
      </c>
      <c r="E3071" s="3">
        <f t="shared" ca="1" si="239"/>
        <v>258.6341224519785</v>
      </c>
    </row>
    <row r="3072" spans="1:5" x14ac:dyDescent="0.35">
      <c r="A3072" s="3">
        <f t="shared" si="237"/>
        <v>3060</v>
      </c>
      <c r="B3072" s="3">
        <f t="shared" ca="1" si="238"/>
        <v>0.35869238596846481</v>
      </c>
      <c r="C3072" s="3">
        <f t="shared" ca="1" si="235"/>
        <v>23107.848841513583</v>
      </c>
      <c r="D3072" s="3">
        <f t="shared" ca="1" si="236"/>
        <v>207.84884151358347</v>
      </c>
      <c r="E3072" s="3">
        <f t="shared" ca="1" si="239"/>
        <v>50.785280938395033</v>
      </c>
    </row>
    <row r="3073" spans="1:5" x14ac:dyDescent="0.35">
      <c r="A3073" s="3">
        <f t="shared" si="237"/>
        <v>3061</v>
      </c>
      <c r="B3073" s="3">
        <f t="shared" ca="1" si="238"/>
        <v>0.23802407679089674</v>
      </c>
      <c r="C3073" s="3">
        <f t="shared" ca="1" si="235"/>
        <v>23023.100836487709</v>
      </c>
      <c r="D3073" s="3">
        <f t="shared" ca="1" si="236"/>
        <v>123.10083648770888</v>
      </c>
      <c r="E3073" s="3">
        <f t="shared" ca="1" si="239"/>
        <v>135.53328596426962</v>
      </c>
    </row>
    <row r="3074" spans="1:5" x14ac:dyDescent="0.35">
      <c r="A3074" s="3">
        <f t="shared" si="237"/>
        <v>3062</v>
      </c>
      <c r="B3074" s="3">
        <f t="shared" ca="1" si="238"/>
        <v>-0.77637910515928399</v>
      </c>
      <c r="C3074" s="3">
        <f t="shared" ca="1" si="235"/>
        <v>22322.841579948301</v>
      </c>
      <c r="D3074" s="3">
        <f t="shared" ca="1" si="236"/>
        <v>0</v>
      </c>
      <c r="E3074" s="3">
        <f t="shared" ca="1" si="239"/>
        <v>258.6341224519785</v>
      </c>
    </row>
    <row r="3075" spans="1:5" x14ac:dyDescent="0.35">
      <c r="A3075" s="3">
        <f t="shared" si="237"/>
        <v>3063</v>
      </c>
      <c r="B3075" s="3">
        <f t="shared" ca="1" si="238"/>
        <v>-1.109063693187601</v>
      </c>
      <c r="C3075" s="3">
        <f t="shared" ca="1" si="235"/>
        <v>22097.853933762428</v>
      </c>
      <c r="D3075" s="3">
        <f t="shared" ca="1" si="236"/>
        <v>0</v>
      </c>
      <c r="E3075" s="3">
        <f t="shared" ca="1" si="239"/>
        <v>258.6341224519785</v>
      </c>
    </row>
    <row r="3076" spans="1:5" x14ac:dyDescent="0.35">
      <c r="A3076" s="3">
        <f t="shared" si="237"/>
        <v>3064</v>
      </c>
      <c r="B3076" s="3">
        <f t="shared" ca="1" si="238"/>
        <v>-0.84040986699174502</v>
      </c>
      <c r="C3076" s="3">
        <f t="shared" ca="1" si="235"/>
        <v>22279.361614238627</v>
      </c>
      <c r="D3076" s="3">
        <f t="shared" ca="1" si="236"/>
        <v>0</v>
      </c>
      <c r="E3076" s="3">
        <f t="shared" ca="1" si="239"/>
        <v>258.6341224519785</v>
      </c>
    </row>
    <row r="3077" spans="1:5" x14ac:dyDescent="0.35">
      <c r="A3077" s="3">
        <f t="shared" si="237"/>
        <v>3065</v>
      </c>
      <c r="B3077" s="3">
        <f t="shared" ca="1" si="238"/>
        <v>-0.46644802296725896</v>
      </c>
      <c r="C3077" s="3">
        <f t="shared" ca="1" si="235"/>
        <v>22534.502076794201</v>
      </c>
      <c r="D3077" s="3">
        <f t="shared" ca="1" si="236"/>
        <v>0</v>
      </c>
      <c r="E3077" s="3">
        <f t="shared" ca="1" si="239"/>
        <v>258.6341224519785</v>
      </c>
    </row>
    <row r="3078" spans="1:5" x14ac:dyDescent="0.35">
      <c r="A3078" s="3">
        <f t="shared" si="237"/>
        <v>3066</v>
      </c>
      <c r="B3078" s="3">
        <f t="shared" ca="1" si="238"/>
        <v>0.85408585251748581</v>
      </c>
      <c r="C3078" s="3">
        <f t="shared" ca="1" si="235"/>
        <v>23459.056328247185</v>
      </c>
      <c r="D3078" s="3">
        <f t="shared" ca="1" si="236"/>
        <v>559.05632824718487</v>
      </c>
      <c r="E3078" s="3">
        <f t="shared" ca="1" si="239"/>
        <v>-300.42220579520637</v>
      </c>
    </row>
    <row r="3079" spans="1:5" x14ac:dyDescent="0.35">
      <c r="A3079" s="3">
        <f t="shared" si="237"/>
        <v>3067</v>
      </c>
      <c r="B3079" s="3">
        <f t="shared" ca="1" si="238"/>
        <v>-5.467599295951147E-2</v>
      </c>
      <c r="C3079" s="3">
        <f t="shared" ca="1" si="235"/>
        <v>22818.820243478058</v>
      </c>
      <c r="D3079" s="3">
        <f t="shared" ca="1" si="236"/>
        <v>0</v>
      </c>
      <c r="E3079" s="3">
        <f t="shared" ca="1" si="239"/>
        <v>258.6341224519785</v>
      </c>
    </row>
    <row r="3080" spans="1:5" x14ac:dyDescent="0.35">
      <c r="A3080" s="3">
        <f t="shared" si="237"/>
        <v>3068</v>
      </c>
      <c r="B3080" s="3">
        <f t="shared" ca="1" si="238"/>
        <v>-0.69007843454000539</v>
      </c>
      <c r="C3080" s="3">
        <f t="shared" ca="1" si="235"/>
        <v>22381.578170325716</v>
      </c>
      <c r="D3080" s="3">
        <f t="shared" ca="1" si="236"/>
        <v>0</v>
      </c>
      <c r="E3080" s="3">
        <f t="shared" ca="1" si="239"/>
        <v>258.6341224519785</v>
      </c>
    </row>
    <row r="3081" spans="1:5" x14ac:dyDescent="0.35">
      <c r="A3081" s="3">
        <f t="shared" si="237"/>
        <v>3069</v>
      </c>
      <c r="B3081" s="3">
        <f t="shared" ca="1" si="238"/>
        <v>-0.83165153535724423</v>
      </c>
      <c r="C3081" s="3">
        <f t="shared" ca="1" si="235"/>
        <v>22285.303939014066</v>
      </c>
      <c r="D3081" s="3">
        <f t="shared" ca="1" si="236"/>
        <v>0</v>
      </c>
      <c r="E3081" s="3">
        <f t="shared" ca="1" si="239"/>
        <v>258.6341224519785</v>
      </c>
    </row>
    <row r="3082" spans="1:5" x14ac:dyDescent="0.35">
      <c r="A3082" s="3">
        <f t="shared" si="237"/>
        <v>3070</v>
      </c>
      <c r="B3082" s="3">
        <f t="shared" ca="1" si="238"/>
        <v>0.74105984968351613</v>
      </c>
      <c r="C3082" s="3">
        <f t="shared" ca="1" si="235"/>
        <v>23378.45983502988</v>
      </c>
      <c r="D3082" s="3">
        <f t="shared" ca="1" si="236"/>
        <v>478.4598350298802</v>
      </c>
      <c r="E3082" s="3">
        <f t="shared" ca="1" si="239"/>
        <v>-219.8257125779017</v>
      </c>
    </row>
    <row r="3083" spans="1:5" x14ac:dyDescent="0.35">
      <c r="A3083" s="3">
        <f t="shared" si="237"/>
        <v>3071</v>
      </c>
      <c r="B3083" s="3">
        <f t="shared" ca="1" si="238"/>
        <v>-0.97422153944367973</v>
      </c>
      <c r="C3083" s="3">
        <f t="shared" ca="1" si="235"/>
        <v>22188.770284870487</v>
      </c>
      <c r="D3083" s="3">
        <f t="shared" ca="1" si="236"/>
        <v>0</v>
      </c>
      <c r="E3083" s="3">
        <f t="shared" ca="1" si="239"/>
        <v>258.6341224519785</v>
      </c>
    </row>
    <row r="3084" spans="1:5" x14ac:dyDescent="0.35">
      <c r="A3084" s="3">
        <f t="shared" si="237"/>
        <v>3072</v>
      </c>
      <c r="B3084" s="3">
        <f t="shared" ca="1" si="238"/>
        <v>-1.396833285289566</v>
      </c>
      <c r="C3084" s="3">
        <f t="shared" ca="1" si="235"/>
        <v>21905.07125077449</v>
      </c>
      <c r="D3084" s="3">
        <f t="shared" ca="1" si="236"/>
        <v>0</v>
      </c>
      <c r="E3084" s="3">
        <f t="shared" ca="1" si="239"/>
        <v>258.6341224519785</v>
      </c>
    </row>
    <row r="3085" spans="1:5" x14ac:dyDescent="0.35">
      <c r="A3085" s="3">
        <f t="shared" si="237"/>
        <v>3073</v>
      </c>
      <c r="B3085" s="3">
        <f t="shared" ca="1" si="238"/>
        <v>-1.4423389533463777</v>
      </c>
      <c r="C3085" s="3">
        <f t="shared" ca="1" si="235"/>
        <v>21874.740464833394</v>
      </c>
      <c r="D3085" s="3">
        <f t="shared" ca="1" si="236"/>
        <v>0</v>
      </c>
      <c r="E3085" s="3">
        <f t="shared" ca="1" si="239"/>
        <v>258.6341224519785</v>
      </c>
    </row>
    <row r="3086" spans="1:5" x14ac:dyDescent="0.35">
      <c r="A3086" s="3">
        <f t="shared" si="237"/>
        <v>3074</v>
      </c>
      <c r="B3086" s="3">
        <f t="shared" ca="1" si="238"/>
        <v>-1.2728601081212483</v>
      </c>
      <c r="C3086" s="3">
        <f t="shared" ref="C3086:C3149" ca="1" si="240">B$1*EXP(B$9*B$5 + $B$10*B3086)</f>
        <v>21987.916328045398</v>
      </c>
      <c r="D3086" s="3">
        <f t="shared" ref="D3086:D3149" ca="1" si="241">MAX(C3086 - B$2, 0)</f>
        <v>0</v>
      </c>
      <c r="E3086" s="3">
        <f t="shared" ca="1" si="239"/>
        <v>258.6341224519785</v>
      </c>
    </row>
    <row r="3087" spans="1:5" x14ac:dyDescent="0.35">
      <c r="A3087" s="3">
        <f t="shared" ref="A3087:A3150" si="242">A3086+1</f>
        <v>3075</v>
      </c>
      <c r="B3087" s="3">
        <f t="shared" ref="B3087:B3150" ca="1" si="243">_xlfn.NORM.S.INV(RAND())</f>
        <v>0.86492115399737013</v>
      </c>
      <c r="C3087" s="3">
        <f t="shared" ca="1" si="240"/>
        <v>23466.797336440563</v>
      </c>
      <c r="D3087" s="3">
        <f t="shared" ca="1" si="241"/>
        <v>566.7973364405625</v>
      </c>
      <c r="E3087" s="3">
        <f t="shared" ref="E3087:E3150" ca="1" si="244">$D$5014-D3087</f>
        <v>-308.163213988584</v>
      </c>
    </row>
    <row r="3088" spans="1:5" x14ac:dyDescent="0.35">
      <c r="A3088" s="3">
        <f t="shared" si="242"/>
        <v>3076</v>
      </c>
      <c r="B3088" s="3">
        <f t="shared" ca="1" si="243"/>
        <v>1.3250592191174744</v>
      </c>
      <c r="C3088" s="3">
        <f t="shared" ca="1" si="240"/>
        <v>23797.899703569641</v>
      </c>
      <c r="D3088" s="3">
        <f t="shared" ca="1" si="241"/>
        <v>897.89970356964113</v>
      </c>
      <c r="E3088" s="3">
        <f t="shared" ca="1" si="244"/>
        <v>-639.26558111766258</v>
      </c>
    </row>
    <row r="3089" spans="1:5" x14ac:dyDescent="0.35">
      <c r="A3089" s="3">
        <f t="shared" si="242"/>
        <v>3077</v>
      </c>
      <c r="B3089" s="3">
        <f t="shared" ca="1" si="243"/>
        <v>-7.4800445838805796E-2</v>
      </c>
      <c r="C3089" s="3">
        <f t="shared" ca="1" si="240"/>
        <v>22804.841808208534</v>
      </c>
      <c r="D3089" s="3">
        <f t="shared" ca="1" si="241"/>
        <v>0</v>
      </c>
      <c r="E3089" s="3">
        <f t="shared" ca="1" si="244"/>
        <v>258.6341224519785</v>
      </c>
    </row>
    <row r="3090" spans="1:5" x14ac:dyDescent="0.35">
      <c r="A3090" s="3">
        <f t="shared" si="242"/>
        <v>3078</v>
      </c>
      <c r="B3090" s="3">
        <f t="shared" ca="1" si="243"/>
        <v>-0.55431514401711779</v>
      </c>
      <c r="C3090" s="3">
        <f t="shared" ca="1" si="240"/>
        <v>22474.292182283367</v>
      </c>
      <c r="D3090" s="3">
        <f t="shared" ca="1" si="241"/>
        <v>0</v>
      </c>
      <c r="E3090" s="3">
        <f t="shared" ca="1" si="244"/>
        <v>258.6341224519785</v>
      </c>
    </row>
    <row r="3091" spans="1:5" x14ac:dyDescent="0.35">
      <c r="A3091" s="3">
        <f t="shared" si="242"/>
        <v>3079</v>
      </c>
      <c r="B3091" s="3">
        <f t="shared" ca="1" si="243"/>
        <v>-1.4723485334060773</v>
      </c>
      <c r="C3091" s="3">
        <f t="shared" ca="1" si="240"/>
        <v>21854.761233934711</v>
      </c>
      <c r="D3091" s="3">
        <f t="shared" ca="1" si="241"/>
        <v>0</v>
      </c>
      <c r="E3091" s="3">
        <f t="shared" ca="1" si="244"/>
        <v>258.6341224519785</v>
      </c>
    </row>
    <row r="3092" spans="1:5" x14ac:dyDescent="0.35">
      <c r="A3092" s="3">
        <f t="shared" si="242"/>
        <v>3080</v>
      </c>
      <c r="B3092" s="3">
        <f t="shared" ca="1" si="243"/>
        <v>-1.0210961840627415</v>
      </c>
      <c r="C3092" s="3">
        <f t="shared" ca="1" si="240"/>
        <v>22157.123057148918</v>
      </c>
      <c r="D3092" s="3">
        <f t="shared" ca="1" si="241"/>
        <v>0</v>
      </c>
      <c r="E3092" s="3">
        <f t="shared" ca="1" si="244"/>
        <v>258.6341224519785</v>
      </c>
    </row>
    <row r="3093" spans="1:5" x14ac:dyDescent="0.35">
      <c r="A3093" s="3">
        <f t="shared" si="242"/>
        <v>3081</v>
      </c>
      <c r="B3093" s="3">
        <f t="shared" ca="1" si="243"/>
        <v>-0.73069910249138859</v>
      </c>
      <c r="C3093" s="3">
        <f t="shared" ca="1" si="240"/>
        <v>22353.912349600254</v>
      </c>
      <c r="D3093" s="3">
        <f t="shared" ca="1" si="241"/>
        <v>0</v>
      </c>
      <c r="E3093" s="3">
        <f t="shared" ca="1" si="244"/>
        <v>258.6341224519785</v>
      </c>
    </row>
    <row r="3094" spans="1:5" x14ac:dyDescent="0.35">
      <c r="A3094" s="3">
        <f t="shared" si="242"/>
        <v>3082</v>
      </c>
      <c r="B3094" s="3">
        <f t="shared" ca="1" si="243"/>
        <v>1.508560474368704</v>
      </c>
      <c r="C3094" s="3">
        <f t="shared" ca="1" si="240"/>
        <v>23931.241369886542</v>
      </c>
      <c r="D3094" s="3">
        <f t="shared" ca="1" si="241"/>
        <v>1031.2413698865421</v>
      </c>
      <c r="E3094" s="3">
        <f t="shared" ca="1" si="244"/>
        <v>-772.60724743456353</v>
      </c>
    </row>
    <row r="3095" spans="1:5" x14ac:dyDescent="0.35">
      <c r="A3095" s="3">
        <f t="shared" si="242"/>
        <v>3083</v>
      </c>
      <c r="B3095" s="3">
        <f t="shared" ca="1" si="243"/>
        <v>-0.25016940965871526</v>
      </c>
      <c r="C3095" s="3">
        <f t="shared" ca="1" si="240"/>
        <v>22683.392475578166</v>
      </c>
      <c r="D3095" s="3">
        <f t="shared" ca="1" si="241"/>
        <v>0</v>
      </c>
      <c r="E3095" s="3">
        <f t="shared" ca="1" si="244"/>
        <v>258.6341224519785</v>
      </c>
    </row>
    <row r="3096" spans="1:5" x14ac:dyDescent="0.35">
      <c r="A3096" s="3">
        <f t="shared" si="242"/>
        <v>3084</v>
      </c>
      <c r="B3096" s="3">
        <f t="shared" ca="1" si="243"/>
        <v>-0.95801969706849344</v>
      </c>
      <c r="C3096" s="3">
        <f t="shared" ca="1" si="240"/>
        <v>22199.719402256382</v>
      </c>
      <c r="D3096" s="3">
        <f t="shared" ca="1" si="241"/>
        <v>0</v>
      </c>
      <c r="E3096" s="3">
        <f t="shared" ca="1" si="244"/>
        <v>258.6341224519785</v>
      </c>
    </row>
    <row r="3097" spans="1:5" x14ac:dyDescent="0.35">
      <c r="A3097" s="3">
        <f t="shared" si="242"/>
        <v>3085</v>
      </c>
      <c r="B3097" s="3">
        <f t="shared" ca="1" si="243"/>
        <v>1.4307294395678412</v>
      </c>
      <c r="C3097" s="3">
        <f t="shared" ca="1" si="240"/>
        <v>23874.59424598057</v>
      </c>
      <c r="D3097" s="3">
        <f t="shared" ca="1" si="241"/>
        <v>974.59424598057012</v>
      </c>
      <c r="E3097" s="3">
        <f t="shared" ca="1" si="244"/>
        <v>-715.96012352859157</v>
      </c>
    </row>
    <row r="3098" spans="1:5" x14ac:dyDescent="0.35">
      <c r="A3098" s="3">
        <f t="shared" si="242"/>
        <v>3086</v>
      </c>
      <c r="B3098" s="3">
        <f t="shared" ca="1" si="243"/>
        <v>0.64058414086602833</v>
      </c>
      <c r="C3098" s="3">
        <f t="shared" ca="1" si="240"/>
        <v>23307.045211542492</v>
      </c>
      <c r="D3098" s="3">
        <f t="shared" ca="1" si="241"/>
        <v>407.04521154249232</v>
      </c>
      <c r="E3098" s="3">
        <f t="shared" ca="1" si="244"/>
        <v>-148.41108909051383</v>
      </c>
    </row>
    <row r="3099" spans="1:5" x14ac:dyDescent="0.35">
      <c r="A3099" s="3">
        <f t="shared" si="242"/>
        <v>3087</v>
      </c>
      <c r="B3099" s="3">
        <f t="shared" ca="1" si="243"/>
        <v>-1.6344693191687307</v>
      </c>
      <c r="C3099" s="3">
        <f t="shared" ca="1" si="240"/>
        <v>21747.142564070091</v>
      </c>
      <c r="D3099" s="3">
        <f t="shared" ca="1" si="241"/>
        <v>0</v>
      </c>
      <c r="E3099" s="3">
        <f t="shared" ca="1" si="244"/>
        <v>258.6341224519785</v>
      </c>
    </row>
    <row r="3100" spans="1:5" x14ac:dyDescent="0.35">
      <c r="A3100" s="3">
        <f t="shared" si="242"/>
        <v>3088</v>
      </c>
      <c r="B3100" s="3">
        <f t="shared" ca="1" si="243"/>
        <v>1.4693850335121135</v>
      </c>
      <c r="C3100" s="3">
        <f t="shared" ca="1" si="240"/>
        <v>23902.711849879051</v>
      </c>
      <c r="D3100" s="3">
        <f t="shared" ca="1" si="241"/>
        <v>1002.7118498790514</v>
      </c>
      <c r="E3100" s="3">
        <f t="shared" ca="1" si="244"/>
        <v>-744.07772742707289</v>
      </c>
    </row>
    <row r="3101" spans="1:5" x14ac:dyDescent="0.35">
      <c r="A3101" s="3">
        <f t="shared" si="242"/>
        <v>3089</v>
      </c>
      <c r="B3101" s="3">
        <f t="shared" ca="1" si="243"/>
        <v>-0.17129939439096423</v>
      </c>
      <c r="C3101" s="3">
        <f t="shared" ca="1" si="240"/>
        <v>22737.93256744646</v>
      </c>
      <c r="D3101" s="3">
        <f t="shared" ca="1" si="241"/>
        <v>0</v>
      </c>
      <c r="E3101" s="3">
        <f t="shared" ca="1" si="244"/>
        <v>258.6341224519785</v>
      </c>
    </row>
    <row r="3102" spans="1:5" x14ac:dyDescent="0.35">
      <c r="A3102" s="3">
        <f t="shared" si="242"/>
        <v>3090</v>
      </c>
      <c r="B3102" s="3">
        <f t="shared" ca="1" si="243"/>
        <v>-0.32730755544724649</v>
      </c>
      <c r="C3102" s="3">
        <f t="shared" ca="1" si="240"/>
        <v>22630.176550638978</v>
      </c>
      <c r="D3102" s="3">
        <f t="shared" ca="1" si="241"/>
        <v>0</v>
      </c>
      <c r="E3102" s="3">
        <f t="shared" ca="1" si="244"/>
        <v>258.6341224519785</v>
      </c>
    </row>
    <row r="3103" spans="1:5" x14ac:dyDescent="0.35">
      <c r="A3103" s="3">
        <f t="shared" si="242"/>
        <v>3091</v>
      </c>
      <c r="B3103" s="3">
        <f t="shared" ca="1" si="243"/>
        <v>-0.40165912309667912</v>
      </c>
      <c r="C3103" s="3">
        <f t="shared" ca="1" si="240"/>
        <v>22579.001191161951</v>
      </c>
      <c r="D3103" s="3">
        <f t="shared" ca="1" si="241"/>
        <v>0</v>
      </c>
      <c r="E3103" s="3">
        <f t="shared" ca="1" si="244"/>
        <v>258.6341224519785</v>
      </c>
    </row>
    <row r="3104" spans="1:5" x14ac:dyDescent="0.35">
      <c r="A3104" s="3">
        <f t="shared" si="242"/>
        <v>3092</v>
      </c>
      <c r="B3104" s="3">
        <f t="shared" ca="1" si="243"/>
        <v>-0.1787993325760211</v>
      </c>
      <c r="C3104" s="3">
        <f t="shared" ca="1" si="240"/>
        <v>22732.740582613063</v>
      </c>
      <c r="D3104" s="3">
        <f t="shared" ca="1" si="241"/>
        <v>0</v>
      </c>
      <c r="E3104" s="3">
        <f t="shared" ca="1" si="244"/>
        <v>258.6341224519785</v>
      </c>
    </row>
    <row r="3105" spans="1:5" x14ac:dyDescent="0.35">
      <c r="A3105" s="3">
        <f t="shared" si="242"/>
        <v>3093</v>
      </c>
      <c r="B3105" s="3">
        <f t="shared" ca="1" si="243"/>
        <v>-0.69503057117295408</v>
      </c>
      <c r="C3105" s="3">
        <f t="shared" ca="1" si="240"/>
        <v>22378.203549927417</v>
      </c>
      <c r="D3105" s="3">
        <f t="shared" ca="1" si="241"/>
        <v>0</v>
      </c>
      <c r="E3105" s="3">
        <f t="shared" ca="1" si="244"/>
        <v>258.6341224519785</v>
      </c>
    </row>
    <row r="3106" spans="1:5" x14ac:dyDescent="0.35">
      <c r="A3106" s="3">
        <f t="shared" si="242"/>
        <v>3094</v>
      </c>
      <c r="B3106" s="3">
        <f t="shared" ca="1" si="243"/>
        <v>1.2624576471317599</v>
      </c>
      <c r="C3106" s="3">
        <f t="shared" ca="1" si="240"/>
        <v>23752.580281586957</v>
      </c>
      <c r="D3106" s="3">
        <f t="shared" ca="1" si="241"/>
        <v>852.58028158695743</v>
      </c>
      <c r="E3106" s="3">
        <f t="shared" ca="1" si="244"/>
        <v>-593.94615913497887</v>
      </c>
    </row>
    <row r="3107" spans="1:5" x14ac:dyDescent="0.35">
      <c r="A3107" s="3">
        <f t="shared" si="242"/>
        <v>3095</v>
      </c>
      <c r="B3107" s="3">
        <f t="shared" ca="1" si="243"/>
        <v>1.6724779705249733</v>
      </c>
      <c r="C3107" s="3">
        <f t="shared" ca="1" si="240"/>
        <v>24050.984097501765</v>
      </c>
      <c r="D3107" s="3">
        <f t="shared" ca="1" si="241"/>
        <v>1150.9840975017651</v>
      </c>
      <c r="E3107" s="3">
        <f t="shared" ca="1" si="244"/>
        <v>-892.34997504978651</v>
      </c>
    </row>
    <row r="3108" spans="1:5" x14ac:dyDescent="0.35">
      <c r="A3108" s="3">
        <f t="shared" si="242"/>
        <v>3096</v>
      </c>
      <c r="B3108" s="3">
        <f t="shared" ca="1" si="243"/>
        <v>-1.1092793409516308</v>
      </c>
      <c r="C3108" s="3">
        <f t="shared" ca="1" si="240"/>
        <v>22097.70883357367</v>
      </c>
      <c r="D3108" s="3">
        <f t="shared" ca="1" si="241"/>
        <v>0</v>
      </c>
      <c r="E3108" s="3">
        <f t="shared" ca="1" si="244"/>
        <v>258.6341224519785</v>
      </c>
    </row>
    <row r="3109" spans="1:5" x14ac:dyDescent="0.35">
      <c r="A3109" s="3">
        <f t="shared" si="242"/>
        <v>3097</v>
      </c>
      <c r="B3109" s="3">
        <f t="shared" ca="1" si="243"/>
        <v>-1.3607280068716832</v>
      </c>
      <c r="C3109" s="3">
        <f t="shared" ca="1" si="240"/>
        <v>21929.166335699181</v>
      </c>
      <c r="D3109" s="3">
        <f t="shared" ca="1" si="241"/>
        <v>0</v>
      </c>
      <c r="E3109" s="3">
        <f t="shared" ca="1" si="244"/>
        <v>258.6341224519785</v>
      </c>
    </row>
    <row r="3110" spans="1:5" x14ac:dyDescent="0.35">
      <c r="A3110" s="3">
        <f t="shared" si="242"/>
        <v>3098</v>
      </c>
      <c r="B3110" s="3">
        <f t="shared" ca="1" si="243"/>
        <v>-0.69041545542063398</v>
      </c>
      <c r="C3110" s="3">
        <f t="shared" ca="1" si="240"/>
        <v>22381.348492201738</v>
      </c>
      <c r="D3110" s="3">
        <f t="shared" ca="1" si="241"/>
        <v>0</v>
      </c>
      <c r="E3110" s="3">
        <f t="shared" ca="1" si="244"/>
        <v>258.6341224519785</v>
      </c>
    </row>
    <row r="3111" spans="1:5" x14ac:dyDescent="0.35">
      <c r="A3111" s="3">
        <f t="shared" si="242"/>
        <v>3099</v>
      </c>
      <c r="B3111" s="3">
        <f t="shared" ca="1" si="243"/>
        <v>0.30248813501703281</v>
      </c>
      <c r="C3111" s="3">
        <f t="shared" ca="1" si="240"/>
        <v>23068.336618764613</v>
      </c>
      <c r="D3111" s="3">
        <f t="shared" ca="1" si="241"/>
        <v>168.33661876461338</v>
      </c>
      <c r="E3111" s="3">
        <f t="shared" ca="1" si="244"/>
        <v>90.297503687365122</v>
      </c>
    </row>
    <row r="3112" spans="1:5" x14ac:dyDescent="0.35">
      <c r="A3112" s="3">
        <f t="shared" si="242"/>
        <v>3100</v>
      </c>
      <c r="B3112" s="3">
        <f t="shared" ca="1" si="243"/>
        <v>1.8286974648037644</v>
      </c>
      <c r="C3112" s="3">
        <f t="shared" ca="1" si="240"/>
        <v>24165.660945306383</v>
      </c>
      <c r="D3112" s="3">
        <f t="shared" ca="1" si="241"/>
        <v>1265.6609453063829</v>
      </c>
      <c r="E3112" s="3">
        <f t="shared" ca="1" si="244"/>
        <v>-1007.0268228544044</v>
      </c>
    </row>
    <row r="3113" spans="1:5" x14ac:dyDescent="0.35">
      <c r="A3113" s="3">
        <f t="shared" si="242"/>
        <v>3101</v>
      </c>
      <c r="B3113" s="3">
        <f t="shared" ca="1" si="243"/>
        <v>1.1978872820606479</v>
      </c>
      <c r="C3113" s="3">
        <f t="shared" ca="1" si="240"/>
        <v>23705.925998899678</v>
      </c>
      <c r="D3113" s="3">
        <f t="shared" ca="1" si="241"/>
        <v>805.92599889967823</v>
      </c>
      <c r="E3113" s="3">
        <f t="shared" ca="1" si="244"/>
        <v>-547.29187644769968</v>
      </c>
    </row>
    <row r="3114" spans="1:5" x14ac:dyDescent="0.35">
      <c r="A3114" s="3">
        <f t="shared" si="242"/>
        <v>3102</v>
      </c>
      <c r="B3114" s="3">
        <f t="shared" ca="1" si="243"/>
        <v>0.4717052841886194</v>
      </c>
      <c r="C3114" s="3">
        <f t="shared" ca="1" si="240"/>
        <v>23187.503159615564</v>
      </c>
      <c r="D3114" s="3">
        <f t="shared" ca="1" si="241"/>
        <v>287.50315961556407</v>
      </c>
      <c r="E3114" s="3">
        <f t="shared" ca="1" si="244"/>
        <v>-28.869037163585574</v>
      </c>
    </row>
    <row r="3115" spans="1:5" x14ac:dyDescent="0.35">
      <c r="A3115" s="3">
        <f t="shared" si="242"/>
        <v>3103</v>
      </c>
      <c r="B3115" s="3">
        <f t="shared" ca="1" si="243"/>
        <v>-0.75003226778464482</v>
      </c>
      <c r="C3115" s="3">
        <f t="shared" ca="1" si="240"/>
        <v>22340.756980742317</v>
      </c>
      <c r="D3115" s="3">
        <f t="shared" ca="1" si="241"/>
        <v>0</v>
      </c>
      <c r="E3115" s="3">
        <f t="shared" ca="1" si="244"/>
        <v>258.6341224519785</v>
      </c>
    </row>
    <row r="3116" spans="1:5" x14ac:dyDescent="0.35">
      <c r="A3116" s="3">
        <f t="shared" si="242"/>
        <v>3104</v>
      </c>
      <c r="B3116" s="3">
        <f t="shared" ca="1" si="243"/>
        <v>-0.7721010287058464</v>
      </c>
      <c r="C3116" s="3">
        <f t="shared" ca="1" si="240"/>
        <v>22325.749621787727</v>
      </c>
      <c r="D3116" s="3">
        <f t="shared" ca="1" si="241"/>
        <v>0</v>
      </c>
      <c r="E3116" s="3">
        <f t="shared" ca="1" si="244"/>
        <v>258.6341224519785</v>
      </c>
    </row>
    <row r="3117" spans="1:5" x14ac:dyDescent="0.35">
      <c r="A3117" s="3">
        <f t="shared" si="242"/>
        <v>3105</v>
      </c>
      <c r="B3117" s="3">
        <f t="shared" ca="1" si="243"/>
        <v>1.4980944391728821</v>
      </c>
      <c r="C3117" s="3">
        <f t="shared" ca="1" si="240"/>
        <v>23923.616146621855</v>
      </c>
      <c r="D3117" s="3">
        <f t="shared" ca="1" si="241"/>
        <v>1023.6161466218546</v>
      </c>
      <c r="E3117" s="3">
        <f t="shared" ca="1" si="244"/>
        <v>-764.98202416987601</v>
      </c>
    </row>
    <row r="3118" spans="1:5" x14ac:dyDescent="0.35">
      <c r="A3118" s="3">
        <f t="shared" si="242"/>
        <v>3106</v>
      </c>
      <c r="B3118" s="3">
        <f t="shared" ca="1" si="243"/>
        <v>0.35245695659828563</v>
      </c>
      <c r="C3118" s="3">
        <f t="shared" ca="1" si="240"/>
        <v>23103.461928734392</v>
      </c>
      <c r="D3118" s="3">
        <f t="shared" ca="1" si="241"/>
        <v>203.46192873439213</v>
      </c>
      <c r="E3118" s="3">
        <f t="shared" ca="1" si="244"/>
        <v>55.172193717586367</v>
      </c>
    </row>
    <row r="3119" spans="1:5" x14ac:dyDescent="0.35">
      <c r="A3119" s="3">
        <f t="shared" si="242"/>
        <v>3107</v>
      </c>
      <c r="B3119" s="3">
        <f t="shared" ca="1" si="243"/>
        <v>-0.34880231089151487</v>
      </c>
      <c r="C3119" s="3">
        <f t="shared" ca="1" si="240"/>
        <v>22615.37004141686</v>
      </c>
      <c r="D3119" s="3">
        <f t="shared" ca="1" si="241"/>
        <v>0</v>
      </c>
      <c r="E3119" s="3">
        <f t="shared" ca="1" si="244"/>
        <v>258.6341224519785</v>
      </c>
    </row>
    <row r="3120" spans="1:5" x14ac:dyDescent="0.35">
      <c r="A3120" s="3">
        <f t="shared" si="242"/>
        <v>3108</v>
      </c>
      <c r="B3120" s="3">
        <f t="shared" ca="1" si="243"/>
        <v>0.24834012827841778</v>
      </c>
      <c r="C3120" s="3">
        <f t="shared" ca="1" si="240"/>
        <v>23030.333859931325</v>
      </c>
      <c r="D3120" s="3">
        <f t="shared" ca="1" si="241"/>
        <v>130.3338599313247</v>
      </c>
      <c r="E3120" s="3">
        <f t="shared" ca="1" si="244"/>
        <v>128.3002625206538</v>
      </c>
    </row>
    <row r="3121" spans="1:5" x14ac:dyDescent="0.35">
      <c r="A3121" s="3">
        <f t="shared" si="242"/>
        <v>3109</v>
      </c>
      <c r="B3121" s="3">
        <f t="shared" ca="1" si="243"/>
        <v>-0.66081376000557823</v>
      </c>
      <c r="C3121" s="3">
        <f t="shared" ca="1" si="240"/>
        <v>22401.530897328405</v>
      </c>
      <c r="D3121" s="3">
        <f t="shared" ca="1" si="241"/>
        <v>0</v>
      </c>
      <c r="E3121" s="3">
        <f t="shared" ca="1" si="244"/>
        <v>258.6341224519785</v>
      </c>
    </row>
    <row r="3122" spans="1:5" x14ac:dyDescent="0.35">
      <c r="A3122" s="3">
        <f t="shared" si="242"/>
        <v>3110</v>
      </c>
      <c r="B3122" s="3">
        <f t="shared" ca="1" si="243"/>
        <v>-0.22006210246061922</v>
      </c>
      <c r="C3122" s="3">
        <f t="shared" ca="1" si="240"/>
        <v>22704.196787139255</v>
      </c>
      <c r="D3122" s="3">
        <f t="shared" ca="1" si="241"/>
        <v>0</v>
      </c>
      <c r="E3122" s="3">
        <f t="shared" ca="1" si="244"/>
        <v>258.6341224519785</v>
      </c>
    </row>
    <row r="3123" spans="1:5" x14ac:dyDescent="0.35">
      <c r="A3123" s="3">
        <f t="shared" si="242"/>
        <v>3111</v>
      </c>
      <c r="B3123" s="3">
        <f t="shared" ca="1" si="243"/>
        <v>1.336412213183146</v>
      </c>
      <c r="C3123" s="3">
        <f t="shared" ca="1" si="240"/>
        <v>23806.127782579537</v>
      </c>
      <c r="D3123" s="3">
        <f t="shared" ca="1" si="241"/>
        <v>906.12778257953687</v>
      </c>
      <c r="E3123" s="3">
        <f t="shared" ca="1" si="244"/>
        <v>-647.49366012755831</v>
      </c>
    </row>
    <row r="3124" spans="1:5" x14ac:dyDescent="0.35">
      <c r="A3124" s="3">
        <f t="shared" si="242"/>
        <v>3112</v>
      </c>
      <c r="B3124" s="3">
        <f t="shared" ca="1" si="243"/>
        <v>-0.49607094275342661</v>
      </c>
      <c r="C3124" s="3">
        <f t="shared" ca="1" si="240"/>
        <v>22514.18532270614</v>
      </c>
      <c r="D3124" s="3">
        <f t="shared" ca="1" si="241"/>
        <v>0</v>
      </c>
      <c r="E3124" s="3">
        <f t="shared" ca="1" si="244"/>
        <v>258.6341224519785</v>
      </c>
    </row>
    <row r="3125" spans="1:5" x14ac:dyDescent="0.35">
      <c r="A3125" s="3">
        <f t="shared" si="242"/>
        <v>3113</v>
      </c>
      <c r="B3125" s="3">
        <f t="shared" ca="1" si="243"/>
        <v>0.97562802877649224</v>
      </c>
      <c r="C3125" s="3">
        <f t="shared" ca="1" si="240"/>
        <v>23546.035600275773</v>
      </c>
      <c r="D3125" s="3">
        <f t="shared" ca="1" si="241"/>
        <v>646.03560027577259</v>
      </c>
      <c r="E3125" s="3">
        <f t="shared" ca="1" si="244"/>
        <v>-387.4014778237941</v>
      </c>
    </row>
    <row r="3126" spans="1:5" x14ac:dyDescent="0.35">
      <c r="A3126" s="3">
        <f t="shared" si="242"/>
        <v>3114</v>
      </c>
      <c r="B3126" s="3">
        <f t="shared" ca="1" si="243"/>
        <v>-0.34159337446514865</v>
      </c>
      <c r="C3126" s="3">
        <f t="shared" ca="1" si="240"/>
        <v>22620.334785935076</v>
      </c>
      <c r="D3126" s="3">
        <f t="shared" ca="1" si="241"/>
        <v>0</v>
      </c>
      <c r="E3126" s="3">
        <f t="shared" ca="1" si="244"/>
        <v>258.6341224519785</v>
      </c>
    </row>
    <row r="3127" spans="1:5" x14ac:dyDescent="0.35">
      <c r="A3127" s="3">
        <f t="shared" si="242"/>
        <v>3115</v>
      </c>
      <c r="B3127" s="3">
        <f t="shared" ca="1" si="243"/>
        <v>0.58353938591947796</v>
      </c>
      <c r="C3127" s="3">
        <f t="shared" ca="1" si="240"/>
        <v>23266.596922012894</v>
      </c>
      <c r="D3127" s="3">
        <f t="shared" ca="1" si="241"/>
        <v>366.59692201289363</v>
      </c>
      <c r="E3127" s="3">
        <f t="shared" ca="1" si="244"/>
        <v>-107.96279956091513</v>
      </c>
    </row>
    <row r="3128" spans="1:5" x14ac:dyDescent="0.35">
      <c r="A3128" s="3">
        <f t="shared" si="242"/>
        <v>3116</v>
      </c>
      <c r="B3128" s="3">
        <f t="shared" ca="1" si="243"/>
        <v>-0.41714010160951565</v>
      </c>
      <c r="C3128" s="3">
        <f t="shared" ca="1" si="240"/>
        <v>22568.360370486007</v>
      </c>
      <c r="D3128" s="3">
        <f t="shared" ca="1" si="241"/>
        <v>0</v>
      </c>
      <c r="E3128" s="3">
        <f t="shared" ca="1" si="244"/>
        <v>258.6341224519785</v>
      </c>
    </row>
    <row r="3129" spans="1:5" x14ac:dyDescent="0.35">
      <c r="A3129" s="3">
        <f t="shared" si="242"/>
        <v>3117</v>
      </c>
      <c r="B3129" s="3">
        <f t="shared" ca="1" si="243"/>
        <v>0.25736937789033582</v>
      </c>
      <c r="C3129" s="3">
        <f t="shared" ca="1" si="240"/>
        <v>23036.66651656204</v>
      </c>
      <c r="D3129" s="3">
        <f t="shared" ca="1" si="241"/>
        <v>136.66651656203976</v>
      </c>
      <c r="E3129" s="3">
        <f t="shared" ca="1" si="244"/>
        <v>121.96760588993874</v>
      </c>
    </row>
    <row r="3130" spans="1:5" x14ac:dyDescent="0.35">
      <c r="A3130" s="3">
        <f t="shared" si="242"/>
        <v>3118</v>
      </c>
      <c r="B3130" s="3">
        <f t="shared" ca="1" si="243"/>
        <v>-1.8396394698194465</v>
      </c>
      <c r="C3130" s="3">
        <f t="shared" ca="1" si="240"/>
        <v>21611.706333422604</v>
      </c>
      <c r="D3130" s="3">
        <f t="shared" ca="1" si="241"/>
        <v>0</v>
      </c>
      <c r="E3130" s="3">
        <f t="shared" ca="1" si="244"/>
        <v>258.6341224519785</v>
      </c>
    </row>
    <row r="3131" spans="1:5" x14ac:dyDescent="0.35">
      <c r="A3131" s="3">
        <f t="shared" si="242"/>
        <v>3119</v>
      </c>
      <c r="B3131" s="3">
        <f t="shared" ca="1" si="243"/>
        <v>-0.68492007287176992</v>
      </c>
      <c r="C3131" s="3">
        <f t="shared" ca="1" si="240"/>
        <v>22385.093863349692</v>
      </c>
      <c r="D3131" s="3">
        <f t="shared" ca="1" si="241"/>
        <v>0</v>
      </c>
      <c r="E3131" s="3">
        <f t="shared" ca="1" si="244"/>
        <v>258.6341224519785</v>
      </c>
    </row>
    <row r="3132" spans="1:5" x14ac:dyDescent="0.35">
      <c r="A3132" s="3">
        <f t="shared" si="242"/>
        <v>3120</v>
      </c>
      <c r="B3132" s="3">
        <f t="shared" ca="1" si="243"/>
        <v>-1.064445467142608</v>
      </c>
      <c r="C3132" s="3">
        <f t="shared" ca="1" si="240"/>
        <v>22127.896137664549</v>
      </c>
      <c r="D3132" s="3">
        <f t="shared" ca="1" si="241"/>
        <v>0</v>
      </c>
      <c r="E3132" s="3">
        <f t="shared" ca="1" si="244"/>
        <v>258.6341224519785</v>
      </c>
    </row>
    <row r="3133" spans="1:5" x14ac:dyDescent="0.35">
      <c r="A3133" s="3">
        <f t="shared" si="242"/>
        <v>3121</v>
      </c>
      <c r="B3133" s="3">
        <f t="shared" ca="1" si="243"/>
        <v>0.90145102829639367</v>
      </c>
      <c r="C3133" s="3">
        <f t="shared" ca="1" si="240"/>
        <v>23492.9140124406</v>
      </c>
      <c r="D3133" s="3">
        <f t="shared" ca="1" si="241"/>
        <v>592.91401244060035</v>
      </c>
      <c r="E3133" s="3">
        <f t="shared" ca="1" si="244"/>
        <v>-334.27988998862185</v>
      </c>
    </row>
    <row r="3134" spans="1:5" x14ac:dyDescent="0.35">
      <c r="A3134" s="3">
        <f t="shared" si="242"/>
        <v>3122</v>
      </c>
      <c r="B3134" s="3">
        <f t="shared" ca="1" si="243"/>
        <v>9.0937789749582412E-3</v>
      </c>
      <c r="C3134" s="3">
        <f t="shared" ca="1" si="240"/>
        <v>22863.171313900064</v>
      </c>
      <c r="D3134" s="3">
        <f t="shared" ca="1" si="241"/>
        <v>0</v>
      </c>
      <c r="E3134" s="3">
        <f t="shared" ca="1" si="244"/>
        <v>258.6341224519785</v>
      </c>
    </row>
    <row r="3135" spans="1:5" x14ac:dyDescent="0.35">
      <c r="A3135" s="3">
        <f t="shared" si="242"/>
        <v>3123</v>
      </c>
      <c r="B3135" s="3">
        <f t="shared" ca="1" si="243"/>
        <v>-0.26451867252563127</v>
      </c>
      <c r="C3135" s="3">
        <f t="shared" ca="1" si="240"/>
        <v>22673.483766651148</v>
      </c>
      <c r="D3135" s="3">
        <f t="shared" ca="1" si="241"/>
        <v>0</v>
      </c>
      <c r="E3135" s="3">
        <f t="shared" ca="1" si="244"/>
        <v>258.6341224519785</v>
      </c>
    </row>
    <row r="3136" spans="1:5" x14ac:dyDescent="0.35">
      <c r="A3136" s="3">
        <f t="shared" si="242"/>
        <v>3124</v>
      </c>
      <c r="B3136" s="3">
        <f t="shared" ca="1" si="243"/>
        <v>-0.86169277134134104</v>
      </c>
      <c r="C3136" s="3">
        <f t="shared" ca="1" si="240"/>
        <v>22264.928260109915</v>
      </c>
      <c r="D3136" s="3">
        <f t="shared" ca="1" si="241"/>
        <v>0</v>
      </c>
      <c r="E3136" s="3">
        <f t="shared" ca="1" si="244"/>
        <v>258.6341224519785</v>
      </c>
    </row>
    <row r="3137" spans="1:5" x14ac:dyDescent="0.35">
      <c r="A3137" s="3">
        <f t="shared" si="242"/>
        <v>3125</v>
      </c>
      <c r="B3137" s="3">
        <f t="shared" ca="1" si="243"/>
        <v>-1.6190123643063274</v>
      </c>
      <c r="C3137" s="3">
        <f t="shared" ca="1" si="240"/>
        <v>21757.380270924092</v>
      </c>
      <c r="D3137" s="3">
        <f t="shared" ca="1" si="241"/>
        <v>0</v>
      </c>
      <c r="E3137" s="3">
        <f t="shared" ca="1" si="244"/>
        <v>258.6341224519785</v>
      </c>
    </row>
    <row r="3138" spans="1:5" x14ac:dyDescent="0.35">
      <c r="A3138" s="3">
        <f t="shared" si="242"/>
        <v>3126</v>
      </c>
      <c r="B3138" s="3">
        <f t="shared" ca="1" si="243"/>
        <v>-0.29601209867620726</v>
      </c>
      <c r="C3138" s="3">
        <f t="shared" ca="1" si="240"/>
        <v>22651.751536610685</v>
      </c>
      <c r="D3138" s="3">
        <f t="shared" ca="1" si="241"/>
        <v>0</v>
      </c>
      <c r="E3138" s="3">
        <f t="shared" ca="1" si="244"/>
        <v>258.6341224519785</v>
      </c>
    </row>
    <row r="3139" spans="1:5" x14ac:dyDescent="0.35">
      <c r="A3139" s="3">
        <f t="shared" si="242"/>
        <v>3127</v>
      </c>
      <c r="B3139" s="3">
        <f t="shared" ca="1" si="243"/>
        <v>-0.8652595974632894</v>
      </c>
      <c r="C3139" s="3">
        <f t="shared" ca="1" si="240"/>
        <v>22262.510272893363</v>
      </c>
      <c r="D3139" s="3">
        <f t="shared" ca="1" si="241"/>
        <v>0</v>
      </c>
      <c r="E3139" s="3">
        <f t="shared" ca="1" si="244"/>
        <v>258.6341224519785</v>
      </c>
    </row>
    <row r="3140" spans="1:5" x14ac:dyDescent="0.35">
      <c r="A3140" s="3">
        <f t="shared" si="242"/>
        <v>3128</v>
      </c>
      <c r="B3140" s="3">
        <f t="shared" ca="1" si="243"/>
        <v>0.78564754969361306</v>
      </c>
      <c r="C3140" s="3">
        <f t="shared" ca="1" si="240"/>
        <v>23410.221273014595</v>
      </c>
      <c r="D3140" s="3">
        <f t="shared" ca="1" si="241"/>
        <v>510.22127301459477</v>
      </c>
      <c r="E3140" s="3">
        <f t="shared" ca="1" si="244"/>
        <v>-251.58715056261627</v>
      </c>
    </row>
    <row r="3141" spans="1:5" x14ac:dyDescent="0.35">
      <c r="A3141" s="3">
        <f t="shared" si="242"/>
        <v>3129</v>
      </c>
      <c r="B3141" s="3">
        <f t="shared" ca="1" si="243"/>
        <v>1.04927814539968</v>
      </c>
      <c r="C3141" s="3">
        <f t="shared" ca="1" si="240"/>
        <v>23598.898701958329</v>
      </c>
      <c r="D3141" s="3">
        <f t="shared" ca="1" si="241"/>
        <v>698.89870195832918</v>
      </c>
      <c r="E3141" s="3">
        <f t="shared" ca="1" si="244"/>
        <v>-440.26457950635069</v>
      </c>
    </row>
    <row r="3142" spans="1:5" x14ac:dyDescent="0.35">
      <c r="A3142" s="3">
        <f t="shared" si="242"/>
        <v>3130</v>
      </c>
      <c r="B3142" s="3">
        <f t="shared" ca="1" si="243"/>
        <v>0.35687002807713508</v>
      </c>
      <c r="C3142" s="3">
        <f t="shared" ca="1" si="240"/>
        <v>23106.566642360584</v>
      </c>
      <c r="D3142" s="3">
        <f t="shared" ca="1" si="241"/>
        <v>206.5666423605835</v>
      </c>
      <c r="E3142" s="3">
        <f t="shared" ca="1" si="244"/>
        <v>52.067480091394998</v>
      </c>
    </row>
    <row r="3143" spans="1:5" x14ac:dyDescent="0.35">
      <c r="A3143" s="3">
        <f t="shared" si="242"/>
        <v>3131</v>
      </c>
      <c r="B3143" s="3">
        <f t="shared" ca="1" si="243"/>
        <v>-0.2733634597381312</v>
      </c>
      <c r="C3143" s="3">
        <f t="shared" ca="1" si="240"/>
        <v>22667.37826280986</v>
      </c>
      <c r="D3143" s="3">
        <f t="shared" ca="1" si="241"/>
        <v>0</v>
      </c>
      <c r="E3143" s="3">
        <f t="shared" ca="1" si="244"/>
        <v>258.6341224519785</v>
      </c>
    </row>
    <row r="3144" spans="1:5" x14ac:dyDescent="0.35">
      <c r="A3144" s="3">
        <f t="shared" si="242"/>
        <v>3132</v>
      </c>
      <c r="B3144" s="3">
        <f t="shared" ca="1" si="243"/>
        <v>0.6036697699205702</v>
      </c>
      <c r="C3144" s="3">
        <f t="shared" ca="1" si="240"/>
        <v>23280.862598740481</v>
      </c>
      <c r="D3144" s="3">
        <f t="shared" ca="1" si="241"/>
        <v>380.86259874048119</v>
      </c>
      <c r="E3144" s="3">
        <f t="shared" ca="1" si="244"/>
        <v>-122.22847628850269</v>
      </c>
    </row>
    <row r="3145" spans="1:5" x14ac:dyDescent="0.35">
      <c r="A3145" s="3">
        <f t="shared" si="242"/>
        <v>3133</v>
      </c>
      <c r="B3145" s="3">
        <f t="shared" ca="1" si="243"/>
        <v>-0.63693401021187257</v>
      </c>
      <c r="C3145" s="3">
        <f t="shared" ca="1" si="240"/>
        <v>22417.825347735132</v>
      </c>
      <c r="D3145" s="3">
        <f t="shared" ca="1" si="241"/>
        <v>0</v>
      </c>
      <c r="E3145" s="3">
        <f t="shared" ca="1" si="244"/>
        <v>258.6341224519785</v>
      </c>
    </row>
    <row r="3146" spans="1:5" x14ac:dyDescent="0.35">
      <c r="A3146" s="3">
        <f t="shared" si="242"/>
        <v>3134</v>
      </c>
      <c r="B3146" s="3">
        <f t="shared" ca="1" si="243"/>
        <v>0.55750980951163986</v>
      </c>
      <c r="C3146" s="3">
        <f t="shared" ca="1" si="240"/>
        <v>23248.163659102236</v>
      </c>
      <c r="D3146" s="3">
        <f t="shared" ca="1" si="241"/>
        <v>348.16365910223612</v>
      </c>
      <c r="E3146" s="3">
        <f t="shared" ca="1" si="244"/>
        <v>-89.529536650257626</v>
      </c>
    </row>
    <row r="3147" spans="1:5" x14ac:dyDescent="0.35">
      <c r="A3147" s="3">
        <f t="shared" si="242"/>
        <v>3135</v>
      </c>
      <c r="B3147" s="3">
        <f t="shared" ca="1" si="243"/>
        <v>0.27929752726937179</v>
      </c>
      <c r="C3147" s="3">
        <f t="shared" ca="1" si="240"/>
        <v>23052.053056103865</v>
      </c>
      <c r="D3147" s="3">
        <f t="shared" ca="1" si="241"/>
        <v>152.05305610386495</v>
      </c>
      <c r="E3147" s="3">
        <f t="shared" ca="1" si="244"/>
        <v>106.58106634811355</v>
      </c>
    </row>
    <row r="3148" spans="1:5" x14ac:dyDescent="0.35">
      <c r="A3148" s="3">
        <f t="shared" si="242"/>
        <v>3136</v>
      </c>
      <c r="B3148" s="3">
        <f t="shared" ca="1" si="243"/>
        <v>-1.089299492968367</v>
      </c>
      <c r="C3148" s="3">
        <f t="shared" ca="1" si="240"/>
        <v>22111.15646767577</v>
      </c>
      <c r="D3148" s="3">
        <f t="shared" ca="1" si="241"/>
        <v>0</v>
      </c>
      <c r="E3148" s="3">
        <f t="shared" ca="1" si="244"/>
        <v>258.6341224519785</v>
      </c>
    </row>
    <row r="3149" spans="1:5" x14ac:dyDescent="0.35">
      <c r="A3149" s="3">
        <f t="shared" si="242"/>
        <v>3137</v>
      </c>
      <c r="B3149" s="3">
        <f t="shared" ca="1" si="243"/>
        <v>1.8322351830769605</v>
      </c>
      <c r="C3149" s="3">
        <f t="shared" ca="1" si="240"/>
        <v>24168.264217977823</v>
      </c>
      <c r="D3149" s="3">
        <f t="shared" ca="1" si="241"/>
        <v>1268.2642179778231</v>
      </c>
      <c r="E3149" s="3">
        <f t="shared" ca="1" si="244"/>
        <v>-1009.6300955258446</v>
      </c>
    </row>
    <row r="3150" spans="1:5" x14ac:dyDescent="0.35">
      <c r="A3150" s="3">
        <f t="shared" si="242"/>
        <v>3138</v>
      </c>
      <c r="B3150" s="3">
        <f t="shared" ca="1" si="243"/>
        <v>-1.1594534142801034</v>
      </c>
      <c r="C3150" s="3">
        <f t="shared" ref="C3150:C3213" ca="1" si="245">B$1*EXP(B$9*B$5 + $B$10*B3150)</f>
        <v>22063.974724351025</v>
      </c>
      <c r="D3150" s="3">
        <f t="shared" ref="D3150:D3213" ca="1" si="246">MAX(C3150 - B$2, 0)</f>
        <v>0</v>
      </c>
      <c r="E3150" s="3">
        <f t="shared" ca="1" si="244"/>
        <v>258.6341224519785</v>
      </c>
    </row>
    <row r="3151" spans="1:5" x14ac:dyDescent="0.35">
      <c r="A3151" s="3">
        <f t="shared" ref="A3151:A3214" si="247">A3150+1</f>
        <v>3139</v>
      </c>
      <c r="B3151" s="3">
        <f t="shared" ref="B3151:B3214" ca="1" si="248">_xlfn.NORM.S.INV(RAND())</f>
        <v>-2.3228713948311087E-2</v>
      </c>
      <c r="C3151" s="3">
        <f t="shared" ca="1" si="245"/>
        <v>22840.680665923577</v>
      </c>
      <c r="D3151" s="3">
        <f t="shared" ca="1" si="246"/>
        <v>0</v>
      </c>
      <c r="E3151" s="3">
        <f t="shared" ref="E3151:E3214" ca="1" si="249">$D$5014-D3151</f>
        <v>258.6341224519785</v>
      </c>
    </row>
    <row r="3152" spans="1:5" x14ac:dyDescent="0.35">
      <c r="A3152" s="3">
        <f t="shared" si="247"/>
        <v>3140</v>
      </c>
      <c r="B3152" s="3">
        <f t="shared" ca="1" si="248"/>
        <v>1.4990524983762294</v>
      </c>
      <c r="C3152" s="3">
        <f t="shared" ca="1" si="245"/>
        <v>23924.31405731515</v>
      </c>
      <c r="D3152" s="3">
        <f t="shared" ca="1" si="246"/>
        <v>1024.3140573151504</v>
      </c>
      <c r="E3152" s="3">
        <f t="shared" ca="1" si="249"/>
        <v>-765.67993486317187</v>
      </c>
    </row>
    <row r="3153" spans="1:5" x14ac:dyDescent="0.35">
      <c r="A3153" s="3">
        <f t="shared" si="247"/>
        <v>3141</v>
      </c>
      <c r="B3153" s="3">
        <f t="shared" ca="1" si="248"/>
        <v>1.1831878854496076</v>
      </c>
      <c r="C3153" s="3">
        <f t="shared" ca="1" si="245"/>
        <v>23695.317996979466</v>
      </c>
      <c r="D3153" s="3">
        <f t="shared" ca="1" si="246"/>
        <v>795.31799697946553</v>
      </c>
      <c r="E3153" s="3">
        <f t="shared" ca="1" si="249"/>
        <v>-536.68387452748698</v>
      </c>
    </row>
    <row r="3154" spans="1:5" x14ac:dyDescent="0.35">
      <c r="A3154" s="3">
        <f t="shared" si="247"/>
        <v>3142</v>
      </c>
      <c r="B3154" s="3">
        <f t="shared" ca="1" si="248"/>
        <v>-1.6367659475024257</v>
      </c>
      <c r="C3154" s="3">
        <f t="shared" ca="1" si="245"/>
        <v>21745.621834187103</v>
      </c>
      <c r="D3154" s="3">
        <f t="shared" ca="1" si="246"/>
        <v>0</v>
      </c>
      <c r="E3154" s="3">
        <f t="shared" ca="1" si="249"/>
        <v>258.6341224519785</v>
      </c>
    </row>
    <row r="3155" spans="1:5" x14ac:dyDescent="0.35">
      <c r="A3155" s="3">
        <f t="shared" si="247"/>
        <v>3143</v>
      </c>
      <c r="B3155" s="3">
        <f t="shared" ca="1" si="248"/>
        <v>0.263286782518042</v>
      </c>
      <c r="C3155" s="3">
        <f t="shared" ca="1" si="245"/>
        <v>23040.817627822489</v>
      </c>
      <c r="D3155" s="3">
        <f t="shared" ca="1" si="246"/>
        <v>140.81762782248916</v>
      </c>
      <c r="E3155" s="3">
        <f t="shared" ca="1" si="249"/>
        <v>117.81649462948934</v>
      </c>
    </row>
    <row r="3156" spans="1:5" x14ac:dyDescent="0.35">
      <c r="A3156" s="3">
        <f t="shared" si="247"/>
        <v>3144</v>
      </c>
      <c r="B3156" s="3">
        <f t="shared" ca="1" si="248"/>
        <v>-0.55421703722972282</v>
      </c>
      <c r="C3156" s="3">
        <f t="shared" ca="1" si="245"/>
        <v>22474.359318995852</v>
      </c>
      <c r="D3156" s="3">
        <f t="shared" ca="1" si="246"/>
        <v>0</v>
      </c>
      <c r="E3156" s="3">
        <f t="shared" ca="1" si="249"/>
        <v>258.6341224519785</v>
      </c>
    </row>
    <row r="3157" spans="1:5" x14ac:dyDescent="0.35">
      <c r="A3157" s="3">
        <f t="shared" si="247"/>
        <v>3145</v>
      </c>
      <c r="B3157" s="3">
        <f t="shared" ca="1" si="248"/>
        <v>-0.22383080424057988</v>
      </c>
      <c r="C3157" s="3">
        <f t="shared" ca="1" si="245"/>
        <v>22701.591549511228</v>
      </c>
      <c r="D3157" s="3">
        <f t="shared" ca="1" si="246"/>
        <v>0</v>
      </c>
      <c r="E3157" s="3">
        <f t="shared" ca="1" si="249"/>
        <v>258.6341224519785</v>
      </c>
    </row>
    <row r="3158" spans="1:5" x14ac:dyDescent="0.35">
      <c r="A3158" s="3">
        <f t="shared" si="247"/>
        <v>3146</v>
      </c>
      <c r="B3158" s="3">
        <f t="shared" ca="1" si="248"/>
        <v>-0.26717719929177547</v>
      </c>
      <c r="C3158" s="3">
        <f t="shared" ca="1" si="245"/>
        <v>22671.648428641834</v>
      </c>
      <c r="D3158" s="3">
        <f t="shared" ca="1" si="246"/>
        <v>0</v>
      </c>
      <c r="E3158" s="3">
        <f t="shared" ca="1" si="249"/>
        <v>258.6341224519785</v>
      </c>
    </row>
    <row r="3159" spans="1:5" x14ac:dyDescent="0.35">
      <c r="A3159" s="3">
        <f t="shared" si="247"/>
        <v>3147</v>
      </c>
      <c r="B3159" s="3">
        <f t="shared" ca="1" si="248"/>
        <v>-1.1549766210552528</v>
      </c>
      <c r="C3159" s="3">
        <f t="shared" ca="1" si="245"/>
        <v>22066.982564365957</v>
      </c>
      <c r="D3159" s="3">
        <f t="shared" ca="1" si="246"/>
        <v>0</v>
      </c>
      <c r="E3159" s="3">
        <f t="shared" ca="1" si="249"/>
        <v>258.6341224519785</v>
      </c>
    </row>
    <row r="3160" spans="1:5" x14ac:dyDescent="0.35">
      <c r="A3160" s="3">
        <f t="shared" si="247"/>
        <v>3148</v>
      </c>
      <c r="B3160" s="3">
        <f t="shared" ca="1" si="248"/>
        <v>-1.4583075885090249</v>
      </c>
      <c r="C3160" s="3">
        <f t="shared" ca="1" si="245"/>
        <v>21864.106885549725</v>
      </c>
      <c r="D3160" s="3">
        <f t="shared" ca="1" si="246"/>
        <v>0</v>
      </c>
      <c r="E3160" s="3">
        <f t="shared" ca="1" si="249"/>
        <v>258.6341224519785</v>
      </c>
    </row>
    <row r="3161" spans="1:5" x14ac:dyDescent="0.35">
      <c r="A3161" s="3">
        <f t="shared" si="247"/>
        <v>3149</v>
      </c>
      <c r="B3161" s="3">
        <f t="shared" ca="1" si="248"/>
        <v>-9.7574793800020432E-2</v>
      </c>
      <c r="C3161" s="3">
        <f t="shared" ca="1" si="245"/>
        <v>22789.033085305702</v>
      </c>
      <c r="D3161" s="3">
        <f t="shared" ca="1" si="246"/>
        <v>0</v>
      </c>
      <c r="E3161" s="3">
        <f t="shared" ca="1" si="249"/>
        <v>258.6341224519785</v>
      </c>
    </row>
    <row r="3162" spans="1:5" x14ac:dyDescent="0.35">
      <c r="A3162" s="3">
        <f t="shared" si="247"/>
        <v>3150</v>
      </c>
      <c r="B3162" s="3">
        <f t="shared" ca="1" si="248"/>
        <v>0.36917156247271665</v>
      </c>
      <c r="C3162" s="3">
        <f t="shared" ca="1" si="245"/>
        <v>23115.223302935799</v>
      </c>
      <c r="D3162" s="3">
        <f t="shared" ca="1" si="246"/>
        <v>215.22330293579944</v>
      </c>
      <c r="E3162" s="3">
        <f t="shared" ca="1" si="249"/>
        <v>43.41081951617906</v>
      </c>
    </row>
    <row r="3163" spans="1:5" x14ac:dyDescent="0.35">
      <c r="A3163" s="3">
        <f t="shared" si="247"/>
        <v>3151</v>
      </c>
      <c r="B3163" s="3">
        <f t="shared" ca="1" si="248"/>
        <v>-0.39523568897706612</v>
      </c>
      <c r="C3163" s="3">
        <f t="shared" ca="1" si="245"/>
        <v>22583.417798787646</v>
      </c>
      <c r="D3163" s="3">
        <f t="shared" ca="1" si="246"/>
        <v>0</v>
      </c>
      <c r="E3163" s="3">
        <f t="shared" ca="1" si="249"/>
        <v>258.6341224519785</v>
      </c>
    </row>
    <row r="3164" spans="1:5" x14ac:dyDescent="0.35">
      <c r="A3164" s="3">
        <f t="shared" si="247"/>
        <v>3152</v>
      </c>
      <c r="B3164" s="3">
        <f t="shared" ca="1" si="248"/>
        <v>-1.1808459897918751</v>
      </c>
      <c r="C3164" s="3">
        <f t="shared" ca="1" si="245"/>
        <v>22049.607273124409</v>
      </c>
      <c r="D3164" s="3">
        <f t="shared" ca="1" si="246"/>
        <v>0</v>
      </c>
      <c r="E3164" s="3">
        <f t="shared" ca="1" si="249"/>
        <v>258.6341224519785</v>
      </c>
    </row>
    <row r="3165" spans="1:5" x14ac:dyDescent="0.35">
      <c r="A3165" s="3">
        <f t="shared" si="247"/>
        <v>3153</v>
      </c>
      <c r="B3165" s="3">
        <f t="shared" ca="1" si="248"/>
        <v>0.23191383559081846</v>
      </c>
      <c r="C3165" s="3">
        <f t="shared" ca="1" si="245"/>
        <v>23018.817757189125</v>
      </c>
      <c r="D3165" s="3">
        <f t="shared" ca="1" si="246"/>
        <v>118.81775718912468</v>
      </c>
      <c r="E3165" s="3">
        <f t="shared" ca="1" si="249"/>
        <v>139.81636526285382</v>
      </c>
    </row>
    <row r="3166" spans="1:5" x14ac:dyDescent="0.35">
      <c r="A3166" s="3">
        <f t="shared" si="247"/>
        <v>3154</v>
      </c>
      <c r="B3166" s="3">
        <f t="shared" ca="1" si="248"/>
        <v>1.0306066481962177</v>
      </c>
      <c r="C3166" s="3">
        <f t="shared" ca="1" si="245"/>
        <v>23585.485830075449</v>
      </c>
      <c r="D3166" s="3">
        <f t="shared" ca="1" si="246"/>
        <v>685.48583007544948</v>
      </c>
      <c r="E3166" s="3">
        <f t="shared" ca="1" si="249"/>
        <v>-426.85170762347099</v>
      </c>
    </row>
    <row r="3167" spans="1:5" x14ac:dyDescent="0.35">
      <c r="A3167" s="3">
        <f t="shared" si="247"/>
        <v>3155</v>
      </c>
      <c r="B3167" s="3">
        <f t="shared" ca="1" si="248"/>
        <v>8.828279779379461E-2</v>
      </c>
      <c r="C3167" s="3">
        <f t="shared" ca="1" si="245"/>
        <v>22918.366280595339</v>
      </c>
      <c r="D3167" s="3">
        <f t="shared" ca="1" si="246"/>
        <v>18.366280595339049</v>
      </c>
      <c r="E3167" s="3">
        <f t="shared" ca="1" si="249"/>
        <v>240.26784185663945</v>
      </c>
    </row>
    <row r="3168" spans="1:5" x14ac:dyDescent="0.35">
      <c r="A3168" s="3">
        <f t="shared" si="247"/>
        <v>3156</v>
      </c>
      <c r="B3168" s="3">
        <f t="shared" ca="1" si="248"/>
        <v>-0.6961864772927473</v>
      </c>
      <c r="C3168" s="3">
        <f t="shared" ca="1" si="245"/>
        <v>22377.415934008448</v>
      </c>
      <c r="D3168" s="3">
        <f t="shared" ca="1" si="246"/>
        <v>0</v>
      </c>
      <c r="E3168" s="3">
        <f t="shared" ca="1" si="249"/>
        <v>258.6341224519785</v>
      </c>
    </row>
    <row r="3169" spans="1:5" x14ac:dyDescent="0.35">
      <c r="A3169" s="3">
        <f t="shared" si="247"/>
        <v>3157</v>
      </c>
      <c r="B3169" s="3">
        <f t="shared" ca="1" si="248"/>
        <v>1.3123673703768011</v>
      </c>
      <c r="C3169" s="3">
        <f t="shared" ca="1" si="245"/>
        <v>23788.704656691854</v>
      </c>
      <c r="D3169" s="3">
        <f t="shared" ca="1" si="246"/>
        <v>888.70465669185432</v>
      </c>
      <c r="E3169" s="3">
        <f t="shared" ca="1" si="249"/>
        <v>-630.07053423987577</v>
      </c>
    </row>
    <row r="3170" spans="1:5" x14ac:dyDescent="0.35">
      <c r="A3170" s="3">
        <f t="shared" si="247"/>
        <v>3158</v>
      </c>
      <c r="B3170" s="3">
        <f t="shared" ca="1" si="248"/>
        <v>0.25646101536256849</v>
      </c>
      <c r="C3170" s="3">
        <f t="shared" ca="1" si="245"/>
        <v>23036.029358496875</v>
      </c>
      <c r="D3170" s="3">
        <f t="shared" ca="1" si="246"/>
        <v>136.02935849687492</v>
      </c>
      <c r="E3170" s="3">
        <f t="shared" ca="1" si="249"/>
        <v>122.60476395510358</v>
      </c>
    </row>
    <row r="3171" spans="1:5" x14ac:dyDescent="0.35">
      <c r="A3171" s="3">
        <f t="shared" si="247"/>
        <v>3159</v>
      </c>
      <c r="B3171" s="3">
        <f t="shared" ca="1" si="248"/>
        <v>-2.1315817492506017</v>
      </c>
      <c r="C3171" s="3">
        <f t="shared" ca="1" si="245"/>
        <v>21420.443086771225</v>
      </c>
      <c r="D3171" s="3">
        <f t="shared" ca="1" si="246"/>
        <v>0</v>
      </c>
      <c r="E3171" s="3">
        <f t="shared" ca="1" si="249"/>
        <v>258.6341224519785</v>
      </c>
    </row>
    <row r="3172" spans="1:5" x14ac:dyDescent="0.35">
      <c r="A3172" s="3">
        <f t="shared" si="247"/>
        <v>3160</v>
      </c>
      <c r="B3172" s="3">
        <f t="shared" ca="1" si="248"/>
        <v>-0.10571945288553908</v>
      </c>
      <c r="C3172" s="3">
        <f t="shared" ca="1" si="245"/>
        <v>22783.382163421567</v>
      </c>
      <c r="D3172" s="3">
        <f t="shared" ca="1" si="246"/>
        <v>0</v>
      </c>
      <c r="E3172" s="3">
        <f t="shared" ca="1" si="249"/>
        <v>258.6341224519785</v>
      </c>
    </row>
    <row r="3173" spans="1:5" x14ac:dyDescent="0.35">
      <c r="A3173" s="3">
        <f t="shared" si="247"/>
        <v>3161</v>
      </c>
      <c r="B3173" s="3">
        <f t="shared" ca="1" si="248"/>
        <v>0.78455480332299243</v>
      </c>
      <c r="C3173" s="3">
        <f t="shared" ca="1" si="245"/>
        <v>23409.442354527851</v>
      </c>
      <c r="D3173" s="3">
        <f t="shared" ca="1" si="246"/>
        <v>509.44235452785142</v>
      </c>
      <c r="E3173" s="3">
        <f t="shared" ca="1" si="249"/>
        <v>-250.80823207587292</v>
      </c>
    </row>
    <row r="3174" spans="1:5" x14ac:dyDescent="0.35">
      <c r="A3174" s="3">
        <f t="shared" si="247"/>
        <v>3162</v>
      </c>
      <c r="B3174" s="3">
        <f t="shared" ca="1" si="248"/>
        <v>-1.5254772936862904</v>
      </c>
      <c r="C3174" s="3">
        <f t="shared" ca="1" si="245"/>
        <v>21819.434876665797</v>
      </c>
      <c r="D3174" s="3">
        <f t="shared" ca="1" si="246"/>
        <v>0</v>
      </c>
      <c r="E3174" s="3">
        <f t="shared" ca="1" si="249"/>
        <v>258.6341224519785</v>
      </c>
    </row>
    <row r="3175" spans="1:5" x14ac:dyDescent="0.35">
      <c r="A3175" s="3">
        <f t="shared" si="247"/>
        <v>3163</v>
      </c>
      <c r="B3175" s="3">
        <f t="shared" ca="1" si="248"/>
        <v>1.0335884550952004</v>
      </c>
      <c r="C3175" s="3">
        <f t="shared" ca="1" si="245"/>
        <v>23587.627331672822</v>
      </c>
      <c r="D3175" s="3">
        <f t="shared" ca="1" si="246"/>
        <v>687.62733167282204</v>
      </c>
      <c r="E3175" s="3">
        <f t="shared" ca="1" si="249"/>
        <v>-428.99320922084354</v>
      </c>
    </row>
    <row r="3176" spans="1:5" x14ac:dyDescent="0.35">
      <c r="A3176" s="3">
        <f t="shared" si="247"/>
        <v>3164</v>
      </c>
      <c r="B3176" s="3">
        <f t="shared" ca="1" si="248"/>
        <v>0.70970442347926022</v>
      </c>
      <c r="C3176" s="3">
        <f t="shared" ca="1" si="245"/>
        <v>23356.150036591484</v>
      </c>
      <c r="D3176" s="3">
        <f t="shared" ca="1" si="246"/>
        <v>456.15003659148351</v>
      </c>
      <c r="E3176" s="3">
        <f t="shared" ca="1" si="249"/>
        <v>-197.51591413950501</v>
      </c>
    </row>
    <row r="3177" spans="1:5" x14ac:dyDescent="0.35">
      <c r="A3177" s="3">
        <f t="shared" si="247"/>
        <v>3165</v>
      </c>
      <c r="B3177" s="3">
        <f t="shared" ca="1" si="248"/>
        <v>1.0894711967552355</v>
      </c>
      <c r="C3177" s="3">
        <f t="shared" ca="1" si="245"/>
        <v>23627.797703639368</v>
      </c>
      <c r="D3177" s="3">
        <f t="shared" ca="1" si="246"/>
        <v>727.79770363936768</v>
      </c>
      <c r="E3177" s="3">
        <f t="shared" ca="1" si="249"/>
        <v>-469.16358118738918</v>
      </c>
    </row>
    <row r="3178" spans="1:5" x14ac:dyDescent="0.35">
      <c r="A3178" s="3">
        <f t="shared" si="247"/>
        <v>3166</v>
      </c>
      <c r="B3178" s="3">
        <f t="shared" ca="1" si="248"/>
        <v>-0.65039550736528273</v>
      </c>
      <c r="C3178" s="3">
        <f t="shared" ca="1" si="245"/>
        <v>22408.638380092802</v>
      </c>
      <c r="D3178" s="3">
        <f t="shared" ca="1" si="246"/>
        <v>0</v>
      </c>
      <c r="E3178" s="3">
        <f t="shared" ca="1" si="249"/>
        <v>258.6341224519785</v>
      </c>
    </row>
    <row r="3179" spans="1:5" x14ac:dyDescent="0.35">
      <c r="A3179" s="3">
        <f t="shared" si="247"/>
        <v>3167</v>
      </c>
      <c r="B3179" s="3">
        <f t="shared" ca="1" si="248"/>
        <v>-0.46096388717349512</v>
      </c>
      <c r="C3179" s="3">
        <f t="shared" ca="1" si="245"/>
        <v>22538.265358876331</v>
      </c>
      <c r="D3179" s="3">
        <f t="shared" ca="1" si="246"/>
        <v>0</v>
      </c>
      <c r="E3179" s="3">
        <f t="shared" ca="1" si="249"/>
        <v>258.6341224519785</v>
      </c>
    </row>
    <row r="3180" spans="1:5" x14ac:dyDescent="0.35">
      <c r="A3180" s="3">
        <f t="shared" si="247"/>
        <v>3168</v>
      </c>
      <c r="B3180" s="3">
        <f t="shared" ca="1" si="248"/>
        <v>-1.2420297985477848</v>
      </c>
      <c r="C3180" s="3">
        <f t="shared" ca="1" si="245"/>
        <v>22008.567284476823</v>
      </c>
      <c r="D3180" s="3">
        <f t="shared" ca="1" si="246"/>
        <v>0</v>
      </c>
      <c r="E3180" s="3">
        <f t="shared" ca="1" si="249"/>
        <v>258.6341224519785</v>
      </c>
    </row>
    <row r="3181" spans="1:5" x14ac:dyDescent="0.35">
      <c r="A3181" s="3">
        <f t="shared" si="247"/>
        <v>3169</v>
      </c>
      <c r="B3181" s="3">
        <f t="shared" ca="1" si="248"/>
        <v>0.84067107040856281</v>
      </c>
      <c r="C3181" s="3">
        <f t="shared" ca="1" si="245"/>
        <v>23449.476012746258</v>
      </c>
      <c r="D3181" s="3">
        <f t="shared" ca="1" si="246"/>
        <v>549.47601274625777</v>
      </c>
      <c r="E3181" s="3">
        <f t="shared" ca="1" si="249"/>
        <v>-290.84189029427927</v>
      </c>
    </row>
    <row r="3182" spans="1:5" x14ac:dyDescent="0.35">
      <c r="A3182" s="3">
        <f t="shared" si="247"/>
        <v>3170</v>
      </c>
      <c r="B3182" s="3">
        <f t="shared" ca="1" si="248"/>
        <v>0.35094733312405546</v>
      </c>
      <c r="C3182" s="3">
        <f t="shared" ca="1" si="245"/>
        <v>23102.399964072021</v>
      </c>
      <c r="D3182" s="3">
        <f t="shared" ca="1" si="246"/>
        <v>202.39996407202125</v>
      </c>
      <c r="E3182" s="3">
        <f t="shared" ca="1" si="249"/>
        <v>56.23415837995725</v>
      </c>
    </row>
    <row r="3183" spans="1:5" x14ac:dyDescent="0.35">
      <c r="A3183" s="3">
        <f t="shared" si="247"/>
        <v>3171</v>
      </c>
      <c r="B3183" s="3">
        <f t="shared" ca="1" si="248"/>
        <v>0.82062356558659622</v>
      </c>
      <c r="C3183" s="3">
        <f t="shared" ca="1" si="245"/>
        <v>23435.166156583367</v>
      </c>
      <c r="D3183" s="3">
        <f t="shared" ca="1" si="246"/>
        <v>535.16615658336741</v>
      </c>
      <c r="E3183" s="3">
        <f t="shared" ca="1" si="249"/>
        <v>-276.53203413138891</v>
      </c>
    </row>
    <row r="3184" spans="1:5" x14ac:dyDescent="0.35">
      <c r="A3184" s="3">
        <f t="shared" si="247"/>
        <v>3172</v>
      </c>
      <c r="B3184" s="3">
        <f t="shared" ca="1" si="248"/>
        <v>-0.94759445159282152</v>
      </c>
      <c r="C3184" s="3">
        <f t="shared" ca="1" si="245"/>
        <v>22206.767583331217</v>
      </c>
      <c r="D3184" s="3">
        <f t="shared" ca="1" si="246"/>
        <v>0</v>
      </c>
      <c r="E3184" s="3">
        <f t="shared" ca="1" si="249"/>
        <v>258.6341224519785</v>
      </c>
    </row>
    <row r="3185" spans="1:5" x14ac:dyDescent="0.35">
      <c r="A3185" s="3">
        <f t="shared" si="247"/>
        <v>3173</v>
      </c>
      <c r="B3185" s="3">
        <f t="shared" ca="1" si="248"/>
        <v>-0.58945314377892266</v>
      </c>
      <c r="C3185" s="3">
        <f t="shared" ca="1" si="245"/>
        <v>22450.259342347061</v>
      </c>
      <c r="D3185" s="3">
        <f t="shared" ca="1" si="246"/>
        <v>0</v>
      </c>
      <c r="E3185" s="3">
        <f t="shared" ca="1" si="249"/>
        <v>258.6341224519785</v>
      </c>
    </row>
    <row r="3186" spans="1:5" x14ac:dyDescent="0.35">
      <c r="A3186" s="3">
        <f t="shared" si="247"/>
        <v>3174</v>
      </c>
      <c r="B3186" s="3">
        <f t="shared" ca="1" si="248"/>
        <v>0.50166180738946287</v>
      </c>
      <c r="C3186" s="3">
        <f t="shared" ca="1" si="245"/>
        <v>23208.663264893075</v>
      </c>
      <c r="D3186" s="3">
        <f t="shared" ca="1" si="246"/>
        <v>308.66326489307539</v>
      </c>
      <c r="E3186" s="3">
        <f t="shared" ca="1" si="249"/>
        <v>-50.029142441096894</v>
      </c>
    </row>
    <row r="3187" spans="1:5" x14ac:dyDescent="0.35">
      <c r="A3187" s="3">
        <f t="shared" si="247"/>
        <v>3175</v>
      </c>
      <c r="B3187" s="3">
        <f t="shared" ca="1" si="248"/>
        <v>-0.21433759876470704</v>
      </c>
      <c r="C3187" s="3">
        <f t="shared" ca="1" si="245"/>
        <v>22708.154608410303</v>
      </c>
      <c r="D3187" s="3">
        <f t="shared" ca="1" si="246"/>
        <v>0</v>
      </c>
      <c r="E3187" s="3">
        <f t="shared" ca="1" si="249"/>
        <v>258.6341224519785</v>
      </c>
    </row>
    <row r="3188" spans="1:5" x14ac:dyDescent="0.35">
      <c r="A3188" s="3">
        <f t="shared" si="247"/>
        <v>3176</v>
      </c>
      <c r="B3188" s="3">
        <f t="shared" ca="1" si="248"/>
        <v>0.94686575066083001</v>
      </c>
      <c r="C3188" s="3">
        <f t="shared" ca="1" si="245"/>
        <v>23525.423356865555</v>
      </c>
      <c r="D3188" s="3">
        <f t="shared" ca="1" si="246"/>
        <v>625.42335686555452</v>
      </c>
      <c r="E3188" s="3">
        <f t="shared" ca="1" si="249"/>
        <v>-366.78923441357603</v>
      </c>
    </row>
    <row r="3189" spans="1:5" x14ac:dyDescent="0.35">
      <c r="A3189" s="3">
        <f t="shared" si="247"/>
        <v>3177</v>
      </c>
      <c r="B3189" s="3">
        <f t="shared" ca="1" si="248"/>
        <v>1.0240739920021716E-2</v>
      </c>
      <c r="C3189" s="3">
        <f t="shared" ca="1" si="245"/>
        <v>22863.969799391685</v>
      </c>
      <c r="D3189" s="3">
        <f t="shared" ca="1" si="246"/>
        <v>0</v>
      </c>
      <c r="E3189" s="3">
        <f t="shared" ca="1" si="249"/>
        <v>258.6341224519785</v>
      </c>
    </row>
    <row r="3190" spans="1:5" x14ac:dyDescent="0.35">
      <c r="A3190" s="3">
        <f t="shared" si="247"/>
        <v>3178</v>
      </c>
      <c r="B3190" s="3">
        <f t="shared" ca="1" si="248"/>
        <v>0.60452117041685993</v>
      </c>
      <c r="C3190" s="3">
        <f t="shared" ca="1" si="245"/>
        <v>23281.466148305561</v>
      </c>
      <c r="D3190" s="3">
        <f t="shared" ca="1" si="246"/>
        <v>381.46614830556064</v>
      </c>
      <c r="E3190" s="3">
        <f t="shared" ca="1" si="249"/>
        <v>-122.83202585358214</v>
      </c>
    </row>
    <row r="3191" spans="1:5" x14ac:dyDescent="0.35">
      <c r="A3191" s="3">
        <f t="shared" si="247"/>
        <v>3179</v>
      </c>
      <c r="B3191" s="3">
        <f t="shared" ca="1" si="248"/>
        <v>0.35402757789412226</v>
      </c>
      <c r="C3191" s="3">
        <f t="shared" ca="1" si="245"/>
        <v>23104.566854938348</v>
      </c>
      <c r="D3191" s="3">
        <f t="shared" ca="1" si="246"/>
        <v>204.56685493834811</v>
      </c>
      <c r="E3191" s="3">
        <f t="shared" ca="1" si="249"/>
        <v>54.067267513630384</v>
      </c>
    </row>
    <row r="3192" spans="1:5" x14ac:dyDescent="0.35">
      <c r="A3192" s="3">
        <f t="shared" si="247"/>
        <v>3180</v>
      </c>
      <c r="B3192" s="3">
        <f t="shared" ca="1" si="248"/>
        <v>0.40707883499502762</v>
      </c>
      <c r="C3192" s="3">
        <f t="shared" ca="1" si="245"/>
        <v>23141.919268937007</v>
      </c>
      <c r="D3192" s="3">
        <f t="shared" ca="1" si="246"/>
        <v>241.91926893700656</v>
      </c>
      <c r="E3192" s="3">
        <f t="shared" ca="1" si="249"/>
        <v>16.714853514971935</v>
      </c>
    </row>
    <row r="3193" spans="1:5" x14ac:dyDescent="0.35">
      <c r="A3193" s="3">
        <f t="shared" si="247"/>
        <v>3181</v>
      </c>
      <c r="B3193" s="3">
        <f t="shared" ca="1" si="248"/>
        <v>9.8018148575717362E-2</v>
      </c>
      <c r="C3193" s="3">
        <f t="shared" ca="1" si="245"/>
        <v>22925.161038333041</v>
      </c>
      <c r="D3193" s="3">
        <f t="shared" ca="1" si="246"/>
        <v>25.161038333040779</v>
      </c>
      <c r="E3193" s="3">
        <f t="shared" ca="1" si="249"/>
        <v>233.47308411893772</v>
      </c>
    </row>
    <row r="3194" spans="1:5" x14ac:dyDescent="0.35">
      <c r="A3194" s="3">
        <f t="shared" si="247"/>
        <v>3182</v>
      </c>
      <c r="B3194" s="3">
        <f t="shared" ca="1" si="248"/>
        <v>0.54741329187991994</v>
      </c>
      <c r="C3194" s="3">
        <f t="shared" ca="1" si="245"/>
        <v>23241.017579466425</v>
      </c>
      <c r="D3194" s="3">
        <f t="shared" ca="1" si="246"/>
        <v>341.01757946642465</v>
      </c>
      <c r="E3194" s="3">
        <f t="shared" ca="1" si="249"/>
        <v>-82.383457014446151</v>
      </c>
    </row>
    <row r="3195" spans="1:5" x14ac:dyDescent="0.35">
      <c r="A3195" s="3">
        <f t="shared" si="247"/>
        <v>3183</v>
      </c>
      <c r="B3195" s="3">
        <f t="shared" ca="1" si="248"/>
        <v>-0.21694733380877948</v>
      </c>
      <c r="C3195" s="3">
        <f t="shared" ca="1" si="245"/>
        <v>22706.350197893051</v>
      </c>
      <c r="D3195" s="3">
        <f t="shared" ca="1" si="246"/>
        <v>0</v>
      </c>
      <c r="E3195" s="3">
        <f t="shared" ca="1" si="249"/>
        <v>258.6341224519785</v>
      </c>
    </row>
    <row r="3196" spans="1:5" x14ac:dyDescent="0.35">
      <c r="A3196" s="3">
        <f t="shared" si="247"/>
        <v>3184</v>
      </c>
      <c r="B3196" s="3">
        <f t="shared" ca="1" si="248"/>
        <v>-1.030900197418303</v>
      </c>
      <c r="C3196" s="3">
        <f t="shared" ca="1" si="245"/>
        <v>22150.509626751325</v>
      </c>
      <c r="D3196" s="3">
        <f t="shared" ca="1" si="246"/>
        <v>0</v>
      </c>
      <c r="E3196" s="3">
        <f t="shared" ca="1" si="249"/>
        <v>258.6341224519785</v>
      </c>
    </row>
    <row r="3197" spans="1:5" x14ac:dyDescent="0.35">
      <c r="A3197" s="3">
        <f t="shared" si="247"/>
        <v>3185</v>
      </c>
      <c r="B3197" s="3">
        <f t="shared" ca="1" si="248"/>
        <v>1.0661846397014694</v>
      </c>
      <c r="C3197" s="3">
        <f t="shared" ca="1" si="245"/>
        <v>23611.050245102615</v>
      </c>
      <c r="D3197" s="3">
        <f t="shared" ca="1" si="246"/>
        <v>711.05024510261501</v>
      </c>
      <c r="E3197" s="3">
        <f t="shared" ca="1" si="249"/>
        <v>-452.41612265063651</v>
      </c>
    </row>
    <row r="3198" spans="1:5" x14ac:dyDescent="0.35">
      <c r="A3198" s="3">
        <f t="shared" si="247"/>
        <v>3186</v>
      </c>
      <c r="B3198" s="3">
        <f t="shared" ca="1" si="248"/>
        <v>-0.20883792995970946</v>
      </c>
      <c r="C3198" s="3">
        <f t="shared" ca="1" si="245"/>
        <v>22711.957632604335</v>
      </c>
      <c r="D3198" s="3">
        <f t="shared" ca="1" si="246"/>
        <v>0</v>
      </c>
      <c r="E3198" s="3">
        <f t="shared" ca="1" si="249"/>
        <v>258.6341224519785</v>
      </c>
    </row>
    <row r="3199" spans="1:5" x14ac:dyDescent="0.35">
      <c r="A3199" s="3">
        <f t="shared" si="247"/>
        <v>3187</v>
      </c>
      <c r="B3199" s="3">
        <f t="shared" ca="1" si="248"/>
        <v>0.53012099527932011</v>
      </c>
      <c r="C3199" s="3">
        <f t="shared" ca="1" si="245"/>
        <v>23228.783597672307</v>
      </c>
      <c r="D3199" s="3">
        <f t="shared" ca="1" si="246"/>
        <v>328.78359767230722</v>
      </c>
      <c r="E3199" s="3">
        <f t="shared" ca="1" si="249"/>
        <v>-70.149475220328725</v>
      </c>
    </row>
    <row r="3200" spans="1:5" x14ac:dyDescent="0.35">
      <c r="A3200" s="3">
        <f t="shared" si="247"/>
        <v>3188</v>
      </c>
      <c r="B3200" s="3">
        <f t="shared" ca="1" si="248"/>
        <v>-0.27809022944849948</v>
      </c>
      <c r="C3200" s="3">
        <f t="shared" ca="1" si="245"/>
        <v>22664.116075992879</v>
      </c>
      <c r="D3200" s="3">
        <f t="shared" ca="1" si="246"/>
        <v>0</v>
      </c>
      <c r="E3200" s="3">
        <f t="shared" ca="1" si="249"/>
        <v>258.6341224519785</v>
      </c>
    </row>
    <row r="3201" spans="1:5" x14ac:dyDescent="0.35">
      <c r="A3201" s="3">
        <f t="shared" si="247"/>
        <v>3189</v>
      </c>
      <c r="B3201" s="3">
        <f t="shared" ca="1" si="248"/>
        <v>0.29997522007845367</v>
      </c>
      <c r="C3201" s="3">
        <f t="shared" ca="1" si="245"/>
        <v>23066.571589955962</v>
      </c>
      <c r="D3201" s="3">
        <f t="shared" ca="1" si="246"/>
        <v>166.57158995596183</v>
      </c>
      <c r="E3201" s="3">
        <f t="shared" ca="1" si="249"/>
        <v>92.062532496016672</v>
      </c>
    </row>
    <row r="3202" spans="1:5" x14ac:dyDescent="0.35">
      <c r="A3202" s="3">
        <f t="shared" si="247"/>
        <v>3190</v>
      </c>
      <c r="B3202" s="3">
        <f t="shared" ca="1" si="248"/>
        <v>0.67951716600885204</v>
      </c>
      <c r="C3202" s="3">
        <f t="shared" ca="1" si="245"/>
        <v>23334.691520822569</v>
      </c>
      <c r="D3202" s="3">
        <f t="shared" ca="1" si="246"/>
        <v>434.69152082256915</v>
      </c>
      <c r="E3202" s="3">
        <f t="shared" ca="1" si="249"/>
        <v>-176.05739837059065</v>
      </c>
    </row>
    <row r="3203" spans="1:5" x14ac:dyDescent="0.35">
      <c r="A3203" s="3">
        <f t="shared" si="247"/>
        <v>3191</v>
      </c>
      <c r="B3203" s="3">
        <f t="shared" ca="1" si="248"/>
        <v>-0.44253298297758981</v>
      </c>
      <c r="C3203" s="3">
        <f t="shared" ca="1" si="245"/>
        <v>22550.917480100081</v>
      </c>
      <c r="D3203" s="3">
        <f t="shared" ca="1" si="246"/>
        <v>0</v>
      </c>
      <c r="E3203" s="3">
        <f t="shared" ca="1" si="249"/>
        <v>258.6341224519785</v>
      </c>
    </row>
    <row r="3204" spans="1:5" x14ac:dyDescent="0.35">
      <c r="A3204" s="3">
        <f t="shared" si="247"/>
        <v>3192</v>
      </c>
      <c r="B3204" s="3">
        <f t="shared" ca="1" si="248"/>
        <v>-0.16521696679326581</v>
      </c>
      <c r="C3204" s="3">
        <f t="shared" ca="1" si="245"/>
        <v>22742.144122523947</v>
      </c>
      <c r="D3204" s="3">
        <f t="shared" ca="1" si="246"/>
        <v>0</v>
      </c>
      <c r="E3204" s="3">
        <f t="shared" ca="1" si="249"/>
        <v>258.6341224519785</v>
      </c>
    </row>
    <row r="3205" spans="1:5" x14ac:dyDescent="0.35">
      <c r="A3205" s="3">
        <f t="shared" si="247"/>
        <v>3193</v>
      </c>
      <c r="B3205" s="3">
        <f t="shared" ca="1" si="248"/>
        <v>-0.3787822687691586</v>
      </c>
      <c r="C3205" s="3">
        <f t="shared" ca="1" si="245"/>
        <v>22594.73473836857</v>
      </c>
      <c r="D3205" s="3">
        <f t="shared" ca="1" si="246"/>
        <v>0</v>
      </c>
      <c r="E3205" s="3">
        <f t="shared" ca="1" si="249"/>
        <v>258.6341224519785</v>
      </c>
    </row>
    <row r="3206" spans="1:5" x14ac:dyDescent="0.35">
      <c r="A3206" s="3">
        <f t="shared" si="247"/>
        <v>3194</v>
      </c>
      <c r="B3206" s="3">
        <f t="shared" ca="1" si="248"/>
        <v>1.6059553739814574</v>
      </c>
      <c r="C3206" s="3">
        <f t="shared" ca="1" si="245"/>
        <v>24002.316868422924</v>
      </c>
      <c r="D3206" s="3">
        <f t="shared" ca="1" si="246"/>
        <v>1102.316868422924</v>
      </c>
      <c r="E3206" s="3">
        <f t="shared" ca="1" si="249"/>
        <v>-843.68274597094546</v>
      </c>
    </row>
    <row r="3207" spans="1:5" x14ac:dyDescent="0.35">
      <c r="A3207" s="3">
        <f t="shared" si="247"/>
        <v>3195</v>
      </c>
      <c r="B3207" s="3">
        <f t="shared" ca="1" si="248"/>
        <v>-0.37841447389876587</v>
      </c>
      <c r="C3207" s="3">
        <f t="shared" ca="1" si="245"/>
        <v>22594.987778667528</v>
      </c>
      <c r="D3207" s="3">
        <f t="shared" ca="1" si="246"/>
        <v>0</v>
      </c>
      <c r="E3207" s="3">
        <f t="shared" ca="1" si="249"/>
        <v>258.6341224519785</v>
      </c>
    </row>
    <row r="3208" spans="1:5" x14ac:dyDescent="0.35">
      <c r="A3208" s="3">
        <f t="shared" si="247"/>
        <v>3196</v>
      </c>
      <c r="B3208" s="3">
        <f t="shared" ca="1" si="248"/>
        <v>1.1846355102204125</v>
      </c>
      <c r="C3208" s="3">
        <f t="shared" ca="1" si="245"/>
        <v>23696.362482596898</v>
      </c>
      <c r="D3208" s="3">
        <f t="shared" ca="1" si="246"/>
        <v>796.36248259689819</v>
      </c>
      <c r="E3208" s="3">
        <f t="shared" ca="1" si="249"/>
        <v>-537.72836014491963</v>
      </c>
    </row>
    <row r="3209" spans="1:5" x14ac:dyDescent="0.35">
      <c r="A3209" s="3">
        <f t="shared" si="247"/>
        <v>3197</v>
      </c>
      <c r="B3209" s="3">
        <f t="shared" ca="1" si="248"/>
        <v>-0.30009930010403058</v>
      </c>
      <c r="C3209" s="3">
        <f t="shared" ca="1" si="245"/>
        <v>22648.932665934364</v>
      </c>
      <c r="D3209" s="3">
        <f t="shared" ca="1" si="246"/>
        <v>0</v>
      </c>
      <c r="E3209" s="3">
        <f t="shared" ca="1" si="249"/>
        <v>258.6341224519785</v>
      </c>
    </row>
    <row r="3210" spans="1:5" x14ac:dyDescent="0.35">
      <c r="A3210" s="3">
        <f t="shared" si="247"/>
        <v>3198</v>
      </c>
      <c r="B3210" s="3">
        <f t="shared" ca="1" si="248"/>
        <v>0.8394898697941916</v>
      </c>
      <c r="C3210" s="3">
        <f t="shared" ca="1" si="245"/>
        <v>23448.632632660458</v>
      </c>
      <c r="D3210" s="3">
        <f t="shared" ca="1" si="246"/>
        <v>548.6326326604576</v>
      </c>
      <c r="E3210" s="3">
        <f t="shared" ca="1" si="249"/>
        <v>-289.9985102084791</v>
      </c>
    </row>
    <row r="3211" spans="1:5" x14ac:dyDescent="0.35">
      <c r="A3211" s="3">
        <f t="shared" si="247"/>
        <v>3199</v>
      </c>
      <c r="B3211" s="3">
        <f t="shared" ca="1" si="248"/>
        <v>-0.51082066192988496</v>
      </c>
      <c r="C3211" s="3">
        <f t="shared" ca="1" si="245"/>
        <v>22504.076122139966</v>
      </c>
      <c r="D3211" s="3">
        <f t="shared" ca="1" si="246"/>
        <v>0</v>
      </c>
      <c r="E3211" s="3">
        <f t="shared" ca="1" si="249"/>
        <v>258.6341224519785</v>
      </c>
    </row>
    <row r="3212" spans="1:5" x14ac:dyDescent="0.35">
      <c r="A3212" s="3">
        <f t="shared" si="247"/>
        <v>3200</v>
      </c>
      <c r="B3212" s="3">
        <f t="shared" ca="1" si="248"/>
        <v>0.22362374085055906</v>
      </c>
      <c r="C3212" s="3">
        <f t="shared" ca="1" si="245"/>
        <v>23013.007945699545</v>
      </c>
      <c r="D3212" s="3">
        <f t="shared" ca="1" si="246"/>
        <v>113.00794569954451</v>
      </c>
      <c r="E3212" s="3">
        <f t="shared" ca="1" si="249"/>
        <v>145.62617675243399</v>
      </c>
    </row>
    <row r="3213" spans="1:5" x14ac:dyDescent="0.35">
      <c r="A3213" s="3">
        <f t="shared" si="247"/>
        <v>3201</v>
      </c>
      <c r="B3213" s="3">
        <f t="shared" ca="1" si="248"/>
        <v>-1.3471383701455695</v>
      </c>
      <c r="C3213" s="3">
        <f t="shared" ca="1" si="245"/>
        <v>21938.24232909788</v>
      </c>
      <c r="D3213" s="3">
        <f t="shared" ca="1" si="246"/>
        <v>0</v>
      </c>
      <c r="E3213" s="3">
        <f t="shared" ca="1" si="249"/>
        <v>258.6341224519785</v>
      </c>
    </row>
    <row r="3214" spans="1:5" x14ac:dyDescent="0.35">
      <c r="A3214" s="3">
        <f t="shared" si="247"/>
        <v>3202</v>
      </c>
      <c r="B3214" s="3">
        <f t="shared" ca="1" si="248"/>
        <v>0.13670256830748484</v>
      </c>
      <c r="C3214" s="3">
        <f t="shared" ref="C3214:C3277" ca="1" si="250">B$1*EXP(B$9*B$5 + $B$10*B3214)</f>
        <v>22952.18062064498</v>
      </c>
      <c r="D3214" s="3">
        <f t="shared" ref="D3214:D3277" ca="1" si="251">MAX(C3214 - B$2, 0)</f>
        <v>52.180620644980081</v>
      </c>
      <c r="E3214" s="3">
        <f t="shared" ca="1" si="249"/>
        <v>206.45350180699842</v>
      </c>
    </row>
    <row r="3215" spans="1:5" x14ac:dyDescent="0.35">
      <c r="A3215" s="3">
        <f t="shared" ref="A3215:A3278" si="252">A3214+1</f>
        <v>3203</v>
      </c>
      <c r="B3215" s="3">
        <f t="shared" ref="B3215:B3278" ca="1" si="253">_xlfn.NORM.S.INV(RAND())</f>
        <v>2.5802793896292879</v>
      </c>
      <c r="C3215" s="3">
        <f t="shared" ca="1" si="250"/>
        <v>24725.068386329804</v>
      </c>
      <c r="D3215" s="3">
        <f t="shared" ca="1" si="251"/>
        <v>1825.0683863298036</v>
      </c>
      <c r="E3215" s="3">
        <f t="shared" ref="E3215:E3278" ca="1" si="254">$D$5014-D3215</f>
        <v>-1566.4342638778251</v>
      </c>
    </row>
    <row r="3216" spans="1:5" x14ac:dyDescent="0.35">
      <c r="A3216" s="3">
        <f t="shared" si="252"/>
        <v>3204</v>
      </c>
      <c r="B3216" s="3">
        <f t="shared" ca="1" si="253"/>
        <v>-0.13040137378020508</v>
      </c>
      <c r="C3216" s="3">
        <f t="shared" ca="1" si="250"/>
        <v>22766.265925638185</v>
      </c>
      <c r="D3216" s="3">
        <f t="shared" ca="1" si="251"/>
        <v>0</v>
      </c>
      <c r="E3216" s="3">
        <f t="shared" ca="1" si="254"/>
        <v>258.6341224519785</v>
      </c>
    </row>
    <row r="3217" spans="1:5" x14ac:dyDescent="0.35">
      <c r="A3217" s="3">
        <f t="shared" si="252"/>
        <v>3205</v>
      </c>
      <c r="B3217" s="3">
        <f t="shared" ca="1" si="253"/>
        <v>1.6080922511888343</v>
      </c>
      <c r="C3217" s="3">
        <f t="shared" ca="1" si="250"/>
        <v>24003.878653273285</v>
      </c>
      <c r="D3217" s="3">
        <f t="shared" ca="1" si="251"/>
        <v>1103.8786532732847</v>
      </c>
      <c r="E3217" s="3">
        <f t="shared" ca="1" si="254"/>
        <v>-845.24453082130617</v>
      </c>
    </row>
    <row r="3218" spans="1:5" x14ac:dyDescent="0.35">
      <c r="A3218" s="3">
        <f t="shared" si="252"/>
        <v>3206</v>
      </c>
      <c r="B3218" s="3">
        <f t="shared" ca="1" si="253"/>
        <v>-8.3888129071729711E-2</v>
      </c>
      <c r="C3218" s="3">
        <f t="shared" ca="1" si="250"/>
        <v>22798.532314611817</v>
      </c>
      <c r="D3218" s="3">
        <f t="shared" ca="1" si="251"/>
        <v>0</v>
      </c>
      <c r="E3218" s="3">
        <f t="shared" ca="1" si="254"/>
        <v>258.6341224519785</v>
      </c>
    </row>
    <row r="3219" spans="1:5" x14ac:dyDescent="0.35">
      <c r="A3219" s="3">
        <f t="shared" si="252"/>
        <v>3207</v>
      </c>
      <c r="B3219" s="3">
        <f t="shared" ca="1" si="253"/>
        <v>-0.46809466481068895</v>
      </c>
      <c r="C3219" s="3">
        <f t="shared" ca="1" si="250"/>
        <v>22533.372253378409</v>
      </c>
      <c r="D3219" s="3">
        <f t="shared" ca="1" si="251"/>
        <v>0</v>
      </c>
      <c r="E3219" s="3">
        <f t="shared" ca="1" si="254"/>
        <v>258.6341224519785</v>
      </c>
    </row>
    <row r="3220" spans="1:5" x14ac:dyDescent="0.35">
      <c r="A3220" s="3">
        <f t="shared" si="252"/>
        <v>3208</v>
      </c>
      <c r="B3220" s="3">
        <f t="shared" ca="1" si="253"/>
        <v>-0.12713336611523599</v>
      </c>
      <c r="C3220" s="3">
        <f t="shared" ca="1" si="250"/>
        <v>22768.531460889593</v>
      </c>
      <c r="D3220" s="3">
        <f t="shared" ca="1" si="251"/>
        <v>0</v>
      </c>
      <c r="E3220" s="3">
        <f t="shared" ca="1" si="254"/>
        <v>258.6341224519785</v>
      </c>
    </row>
    <row r="3221" spans="1:5" x14ac:dyDescent="0.35">
      <c r="A3221" s="3">
        <f t="shared" si="252"/>
        <v>3209</v>
      </c>
      <c r="B3221" s="3">
        <f t="shared" ca="1" si="253"/>
        <v>-1.4476344610821652</v>
      </c>
      <c r="C3221" s="3">
        <f t="shared" ca="1" si="250"/>
        <v>21871.213591617583</v>
      </c>
      <c r="D3221" s="3">
        <f t="shared" ca="1" si="251"/>
        <v>0</v>
      </c>
      <c r="E3221" s="3">
        <f t="shared" ca="1" si="254"/>
        <v>258.6341224519785</v>
      </c>
    </row>
    <row r="3222" spans="1:5" x14ac:dyDescent="0.35">
      <c r="A3222" s="3">
        <f t="shared" si="252"/>
        <v>3210</v>
      </c>
      <c r="B3222" s="3">
        <f t="shared" ca="1" si="253"/>
        <v>-1.6265749775946099</v>
      </c>
      <c r="C3222" s="3">
        <f t="shared" ca="1" si="250"/>
        <v>21752.370673367765</v>
      </c>
      <c r="D3222" s="3">
        <f t="shared" ca="1" si="251"/>
        <v>0</v>
      </c>
      <c r="E3222" s="3">
        <f t="shared" ca="1" si="254"/>
        <v>258.6341224519785</v>
      </c>
    </row>
    <row r="3223" spans="1:5" x14ac:dyDescent="0.35">
      <c r="A3223" s="3">
        <f t="shared" si="252"/>
        <v>3211</v>
      </c>
      <c r="B3223" s="3">
        <f t="shared" ca="1" si="253"/>
        <v>0.6436852035876367</v>
      </c>
      <c r="C3223" s="3">
        <f t="shared" ca="1" si="250"/>
        <v>23309.246072561145</v>
      </c>
      <c r="D3223" s="3">
        <f t="shared" ca="1" si="251"/>
        <v>409.24607256114541</v>
      </c>
      <c r="E3223" s="3">
        <f t="shared" ca="1" si="254"/>
        <v>-150.61195010916691</v>
      </c>
    </row>
    <row r="3224" spans="1:5" x14ac:dyDescent="0.35">
      <c r="A3224" s="3">
        <f t="shared" si="252"/>
        <v>3212</v>
      </c>
      <c r="B3224" s="3">
        <f t="shared" ca="1" si="253"/>
        <v>-1.5663757077459068</v>
      </c>
      <c r="C3224" s="3">
        <f t="shared" ca="1" si="250"/>
        <v>21792.279619425812</v>
      </c>
      <c r="D3224" s="3">
        <f t="shared" ca="1" si="251"/>
        <v>0</v>
      </c>
      <c r="E3224" s="3">
        <f t="shared" ca="1" si="254"/>
        <v>258.6341224519785</v>
      </c>
    </row>
    <row r="3225" spans="1:5" x14ac:dyDescent="0.35">
      <c r="A3225" s="3">
        <f t="shared" si="252"/>
        <v>3213</v>
      </c>
      <c r="B3225" s="3">
        <f t="shared" ca="1" si="253"/>
        <v>-1.3683770068856336</v>
      </c>
      <c r="C3225" s="3">
        <f t="shared" ca="1" si="250"/>
        <v>21924.059515647441</v>
      </c>
      <c r="D3225" s="3">
        <f t="shared" ca="1" si="251"/>
        <v>0</v>
      </c>
      <c r="E3225" s="3">
        <f t="shared" ca="1" si="254"/>
        <v>258.6341224519785</v>
      </c>
    </row>
    <row r="3226" spans="1:5" x14ac:dyDescent="0.35">
      <c r="A3226" s="3">
        <f t="shared" si="252"/>
        <v>3214</v>
      </c>
      <c r="B3226" s="3">
        <f t="shared" ca="1" si="253"/>
        <v>1.1994896531046668</v>
      </c>
      <c r="C3226" s="3">
        <f t="shared" ca="1" si="250"/>
        <v>23707.082656864404</v>
      </c>
      <c r="D3226" s="3">
        <f t="shared" ca="1" si="251"/>
        <v>807.08265686440427</v>
      </c>
      <c r="E3226" s="3">
        <f t="shared" ca="1" si="254"/>
        <v>-548.44853441242572</v>
      </c>
    </row>
    <row r="3227" spans="1:5" x14ac:dyDescent="0.35">
      <c r="A3227" s="3">
        <f t="shared" si="252"/>
        <v>3215</v>
      </c>
      <c r="B3227" s="3">
        <f t="shared" ca="1" si="253"/>
        <v>-1.9086154900332213</v>
      </c>
      <c r="C3227" s="3">
        <f t="shared" ca="1" si="250"/>
        <v>21566.363824165353</v>
      </c>
      <c r="D3227" s="3">
        <f t="shared" ca="1" si="251"/>
        <v>0</v>
      </c>
      <c r="E3227" s="3">
        <f t="shared" ca="1" si="254"/>
        <v>258.6341224519785</v>
      </c>
    </row>
    <row r="3228" spans="1:5" x14ac:dyDescent="0.35">
      <c r="A3228" s="3">
        <f t="shared" si="252"/>
        <v>3216</v>
      </c>
      <c r="B3228" s="3">
        <f t="shared" ca="1" si="253"/>
        <v>0.73523993191032955</v>
      </c>
      <c r="C3228" s="3">
        <f t="shared" ca="1" si="250"/>
        <v>23374.317276910584</v>
      </c>
      <c r="D3228" s="3">
        <f t="shared" ca="1" si="251"/>
        <v>474.31727691058404</v>
      </c>
      <c r="E3228" s="3">
        <f t="shared" ca="1" si="254"/>
        <v>-215.68315445860554</v>
      </c>
    </row>
    <row r="3229" spans="1:5" x14ac:dyDescent="0.35">
      <c r="A3229" s="3">
        <f t="shared" si="252"/>
        <v>3217</v>
      </c>
      <c r="B3229" s="3">
        <f t="shared" ca="1" si="253"/>
        <v>0.59507769614401662</v>
      </c>
      <c r="C3229" s="3">
        <f t="shared" ca="1" si="250"/>
        <v>23274.772636479331</v>
      </c>
      <c r="D3229" s="3">
        <f t="shared" ca="1" si="251"/>
        <v>374.77263647933069</v>
      </c>
      <c r="E3229" s="3">
        <f t="shared" ca="1" si="254"/>
        <v>-116.13851402735219</v>
      </c>
    </row>
    <row r="3230" spans="1:5" x14ac:dyDescent="0.35">
      <c r="A3230" s="3">
        <f t="shared" si="252"/>
        <v>3218</v>
      </c>
      <c r="B3230" s="3">
        <f t="shared" ca="1" si="253"/>
        <v>-0.70597637973570171</v>
      </c>
      <c r="C3230" s="3">
        <f t="shared" ca="1" si="250"/>
        <v>22370.746362781225</v>
      </c>
      <c r="D3230" s="3">
        <f t="shared" ca="1" si="251"/>
        <v>0</v>
      </c>
      <c r="E3230" s="3">
        <f t="shared" ca="1" si="254"/>
        <v>258.6341224519785</v>
      </c>
    </row>
    <row r="3231" spans="1:5" x14ac:dyDescent="0.35">
      <c r="A3231" s="3">
        <f t="shared" si="252"/>
        <v>3219</v>
      </c>
      <c r="B3231" s="3">
        <f t="shared" ca="1" si="253"/>
        <v>7.0493511900075911E-2</v>
      </c>
      <c r="C3231" s="3">
        <f t="shared" ca="1" si="250"/>
        <v>22905.955505666647</v>
      </c>
      <c r="D3231" s="3">
        <f t="shared" ca="1" si="251"/>
        <v>5.9555056666467863</v>
      </c>
      <c r="E3231" s="3">
        <f t="shared" ca="1" si="254"/>
        <v>252.67861678533171</v>
      </c>
    </row>
    <row r="3232" spans="1:5" x14ac:dyDescent="0.35">
      <c r="A3232" s="3">
        <f t="shared" si="252"/>
        <v>3220</v>
      </c>
      <c r="B3232" s="3">
        <f t="shared" ca="1" si="253"/>
        <v>1.3001301850642606</v>
      </c>
      <c r="C3232" s="3">
        <f t="shared" ca="1" si="250"/>
        <v>23779.842370565686</v>
      </c>
      <c r="D3232" s="3">
        <f t="shared" ca="1" si="251"/>
        <v>879.842370565686</v>
      </c>
      <c r="E3232" s="3">
        <f t="shared" ca="1" si="254"/>
        <v>-621.20824811370744</v>
      </c>
    </row>
    <row r="3233" spans="1:5" x14ac:dyDescent="0.35">
      <c r="A3233" s="3">
        <f t="shared" si="252"/>
        <v>3221</v>
      </c>
      <c r="B3233" s="3">
        <f t="shared" ca="1" si="253"/>
        <v>-1.0288625488165557</v>
      </c>
      <c r="C3233" s="3">
        <f t="shared" ca="1" si="250"/>
        <v>22151.883987779231</v>
      </c>
      <c r="D3233" s="3">
        <f t="shared" ca="1" si="251"/>
        <v>0</v>
      </c>
      <c r="E3233" s="3">
        <f t="shared" ca="1" si="254"/>
        <v>258.6341224519785</v>
      </c>
    </row>
    <row r="3234" spans="1:5" x14ac:dyDescent="0.35">
      <c r="A3234" s="3">
        <f t="shared" si="252"/>
        <v>3222</v>
      </c>
      <c r="B3234" s="3">
        <f t="shared" ca="1" si="253"/>
        <v>5.3384295112696246E-2</v>
      </c>
      <c r="C3234" s="3">
        <f t="shared" ca="1" si="250"/>
        <v>22894.025524253557</v>
      </c>
      <c r="D3234" s="3">
        <f t="shared" ca="1" si="251"/>
        <v>0</v>
      </c>
      <c r="E3234" s="3">
        <f t="shared" ca="1" si="254"/>
        <v>258.6341224519785</v>
      </c>
    </row>
    <row r="3235" spans="1:5" x14ac:dyDescent="0.35">
      <c r="A3235" s="3">
        <f t="shared" si="252"/>
        <v>3223</v>
      </c>
      <c r="B3235" s="3">
        <f t="shared" ca="1" si="253"/>
        <v>0.45657972015958564</v>
      </c>
      <c r="C3235" s="3">
        <f t="shared" ca="1" si="250"/>
        <v>23176.826389195612</v>
      </c>
      <c r="D3235" s="3">
        <f t="shared" ca="1" si="251"/>
        <v>276.82638919561214</v>
      </c>
      <c r="E3235" s="3">
        <f t="shared" ca="1" si="254"/>
        <v>-18.192266743633638</v>
      </c>
    </row>
    <row r="3236" spans="1:5" x14ac:dyDescent="0.35">
      <c r="A3236" s="3">
        <f t="shared" si="252"/>
        <v>3224</v>
      </c>
      <c r="B3236" s="3">
        <f t="shared" ca="1" si="253"/>
        <v>0.66631531415781475</v>
      </c>
      <c r="C3236" s="3">
        <f t="shared" ca="1" si="250"/>
        <v>23325.313223931684</v>
      </c>
      <c r="D3236" s="3">
        <f t="shared" ca="1" si="251"/>
        <v>425.31322393168375</v>
      </c>
      <c r="E3236" s="3">
        <f t="shared" ca="1" si="254"/>
        <v>-166.67910147970525</v>
      </c>
    </row>
    <row r="3237" spans="1:5" x14ac:dyDescent="0.35">
      <c r="A3237" s="3">
        <f t="shared" si="252"/>
        <v>3225</v>
      </c>
      <c r="B3237" s="3">
        <f t="shared" ca="1" si="253"/>
        <v>-0.25572845745358408</v>
      </c>
      <c r="C3237" s="3">
        <f t="shared" ca="1" si="250"/>
        <v>22679.553229009533</v>
      </c>
      <c r="D3237" s="3">
        <f t="shared" ca="1" si="251"/>
        <v>0</v>
      </c>
      <c r="E3237" s="3">
        <f t="shared" ca="1" si="254"/>
        <v>258.6341224519785</v>
      </c>
    </row>
    <row r="3238" spans="1:5" x14ac:dyDescent="0.35">
      <c r="A3238" s="3">
        <f t="shared" si="252"/>
        <v>3226</v>
      </c>
      <c r="B3238" s="3">
        <f t="shared" ca="1" si="253"/>
        <v>7.166390167062138E-2</v>
      </c>
      <c r="C3238" s="3">
        <f t="shared" ca="1" si="250"/>
        <v>22906.771826751068</v>
      </c>
      <c r="D3238" s="3">
        <f t="shared" ca="1" si="251"/>
        <v>6.7718267510681471</v>
      </c>
      <c r="E3238" s="3">
        <f t="shared" ca="1" si="254"/>
        <v>251.86229570091035</v>
      </c>
    </row>
    <row r="3239" spans="1:5" x14ac:dyDescent="0.35">
      <c r="A3239" s="3">
        <f t="shared" si="252"/>
        <v>3227</v>
      </c>
      <c r="B3239" s="3">
        <f t="shared" ca="1" si="253"/>
        <v>-0.68330644621310166</v>
      </c>
      <c r="C3239" s="3">
        <f t="shared" ca="1" si="250"/>
        <v>22386.193747628353</v>
      </c>
      <c r="D3239" s="3">
        <f t="shared" ca="1" si="251"/>
        <v>0</v>
      </c>
      <c r="E3239" s="3">
        <f t="shared" ca="1" si="254"/>
        <v>258.6341224519785</v>
      </c>
    </row>
    <row r="3240" spans="1:5" x14ac:dyDescent="0.35">
      <c r="A3240" s="3">
        <f t="shared" si="252"/>
        <v>3228</v>
      </c>
      <c r="B3240" s="3">
        <f t="shared" ca="1" si="253"/>
        <v>0.34013904185968336</v>
      </c>
      <c r="C3240" s="3">
        <f t="shared" ca="1" si="250"/>
        <v>23094.798153882486</v>
      </c>
      <c r="D3240" s="3">
        <f t="shared" ca="1" si="251"/>
        <v>194.79815388248608</v>
      </c>
      <c r="E3240" s="3">
        <f t="shared" ca="1" si="254"/>
        <v>63.835968569492422</v>
      </c>
    </row>
    <row r="3241" spans="1:5" x14ac:dyDescent="0.35">
      <c r="A3241" s="3">
        <f t="shared" si="252"/>
        <v>3229</v>
      </c>
      <c r="B3241" s="3">
        <f t="shared" ca="1" si="253"/>
        <v>6.2104661544977541E-2</v>
      </c>
      <c r="C3241" s="3">
        <f t="shared" ca="1" si="250"/>
        <v>22900.105318781574</v>
      </c>
      <c r="D3241" s="3">
        <f t="shared" ca="1" si="251"/>
        <v>0.10531878157416941</v>
      </c>
      <c r="E3241" s="3">
        <f t="shared" ca="1" si="254"/>
        <v>258.52880367040433</v>
      </c>
    </row>
    <row r="3242" spans="1:5" x14ac:dyDescent="0.35">
      <c r="A3242" s="3">
        <f t="shared" si="252"/>
        <v>3230</v>
      </c>
      <c r="B3242" s="3">
        <f t="shared" ca="1" si="253"/>
        <v>-1.0881775803024086E-2</v>
      </c>
      <c r="C3242" s="3">
        <f t="shared" ca="1" si="250"/>
        <v>22849.269303947643</v>
      </c>
      <c r="D3242" s="3">
        <f t="shared" ca="1" si="251"/>
        <v>0</v>
      </c>
      <c r="E3242" s="3">
        <f t="shared" ca="1" si="254"/>
        <v>258.6341224519785</v>
      </c>
    </row>
    <row r="3243" spans="1:5" x14ac:dyDescent="0.35">
      <c r="A3243" s="3">
        <f t="shared" si="252"/>
        <v>3231</v>
      </c>
      <c r="B3243" s="3">
        <f t="shared" ca="1" si="253"/>
        <v>-0.3549978022938089</v>
      </c>
      <c r="C3243" s="3">
        <f t="shared" ca="1" si="250"/>
        <v>22611.104120122458</v>
      </c>
      <c r="D3243" s="3">
        <f t="shared" ca="1" si="251"/>
        <v>0</v>
      </c>
      <c r="E3243" s="3">
        <f t="shared" ca="1" si="254"/>
        <v>258.6341224519785</v>
      </c>
    </row>
    <row r="3244" spans="1:5" x14ac:dyDescent="0.35">
      <c r="A3244" s="3">
        <f t="shared" si="252"/>
        <v>3232</v>
      </c>
      <c r="B3244" s="3">
        <f t="shared" ca="1" si="253"/>
        <v>0.73480535502039868</v>
      </c>
      <c r="C3244" s="3">
        <f t="shared" ca="1" si="250"/>
        <v>23374.007978965878</v>
      </c>
      <c r="D3244" s="3">
        <f t="shared" ca="1" si="251"/>
        <v>474.00797896587756</v>
      </c>
      <c r="E3244" s="3">
        <f t="shared" ca="1" si="254"/>
        <v>-215.37385651389906</v>
      </c>
    </row>
    <row r="3245" spans="1:5" x14ac:dyDescent="0.35">
      <c r="A3245" s="3">
        <f t="shared" si="252"/>
        <v>3233</v>
      </c>
      <c r="B3245" s="3">
        <f t="shared" ca="1" si="253"/>
        <v>0.56322162809156118</v>
      </c>
      <c r="C3245" s="3">
        <f t="shared" ca="1" si="250"/>
        <v>23252.207324120918</v>
      </c>
      <c r="D3245" s="3">
        <f t="shared" ca="1" si="251"/>
        <v>352.2073241209182</v>
      </c>
      <c r="E3245" s="3">
        <f t="shared" ca="1" si="254"/>
        <v>-93.573201668939703</v>
      </c>
    </row>
    <row r="3246" spans="1:5" x14ac:dyDescent="0.35">
      <c r="A3246" s="3">
        <f t="shared" si="252"/>
        <v>3234</v>
      </c>
      <c r="B3246" s="3">
        <f t="shared" ca="1" si="253"/>
        <v>-2.1409758694261942</v>
      </c>
      <c r="C3246" s="3">
        <f t="shared" ca="1" si="250"/>
        <v>21414.316807436309</v>
      </c>
      <c r="D3246" s="3">
        <f t="shared" ca="1" si="251"/>
        <v>0</v>
      </c>
      <c r="E3246" s="3">
        <f t="shared" ca="1" si="254"/>
        <v>258.6341224519785</v>
      </c>
    </row>
    <row r="3247" spans="1:5" x14ac:dyDescent="0.35">
      <c r="A3247" s="3">
        <f t="shared" si="252"/>
        <v>3235</v>
      </c>
      <c r="B3247" s="3">
        <f t="shared" ca="1" si="253"/>
        <v>-1.8935101198825499</v>
      </c>
      <c r="C3247" s="3">
        <f t="shared" ca="1" si="250"/>
        <v>21576.285442674554</v>
      </c>
      <c r="D3247" s="3">
        <f t="shared" ca="1" si="251"/>
        <v>0</v>
      </c>
      <c r="E3247" s="3">
        <f t="shared" ca="1" si="254"/>
        <v>258.6341224519785</v>
      </c>
    </row>
    <row r="3248" spans="1:5" x14ac:dyDescent="0.35">
      <c r="A3248" s="3">
        <f t="shared" si="252"/>
        <v>3236</v>
      </c>
      <c r="B3248" s="3">
        <f t="shared" ca="1" si="253"/>
        <v>0.86647872261619985</v>
      </c>
      <c r="C3248" s="3">
        <f t="shared" ca="1" si="250"/>
        <v>23467.910312070868</v>
      </c>
      <c r="D3248" s="3">
        <f t="shared" ca="1" si="251"/>
        <v>567.9103120708678</v>
      </c>
      <c r="E3248" s="3">
        <f t="shared" ca="1" si="254"/>
        <v>-309.2761896188893</v>
      </c>
    </row>
    <row r="3249" spans="1:5" x14ac:dyDescent="0.35">
      <c r="A3249" s="3">
        <f t="shared" si="252"/>
        <v>3237</v>
      </c>
      <c r="B3249" s="3">
        <f t="shared" ca="1" si="253"/>
        <v>0.82307107931960743</v>
      </c>
      <c r="C3249" s="3">
        <f t="shared" ca="1" si="250"/>
        <v>23436.912717358769</v>
      </c>
      <c r="D3249" s="3">
        <f t="shared" ca="1" si="251"/>
        <v>536.91271735876944</v>
      </c>
      <c r="E3249" s="3">
        <f t="shared" ca="1" si="254"/>
        <v>-278.27859490679094</v>
      </c>
    </row>
    <row r="3250" spans="1:5" x14ac:dyDescent="0.35">
      <c r="A3250" s="3">
        <f t="shared" si="252"/>
        <v>3238</v>
      </c>
      <c r="B3250" s="3">
        <f t="shared" ca="1" si="253"/>
        <v>5.1158623337936242E-2</v>
      </c>
      <c r="C3250" s="3">
        <f t="shared" ca="1" si="250"/>
        <v>22892.474055939892</v>
      </c>
      <c r="D3250" s="3">
        <f t="shared" ca="1" si="251"/>
        <v>0</v>
      </c>
      <c r="E3250" s="3">
        <f t="shared" ca="1" si="254"/>
        <v>258.6341224519785</v>
      </c>
    </row>
    <row r="3251" spans="1:5" x14ac:dyDescent="0.35">
      <c r="A3251" s="3">
        <f t="shared" si="252"/>
        <v>3239</v>
      </c>
      <c r="B3251" s="3">
        <f t="shared" ca="1" si="253"/>
        <v>1.2127096087406508</v>
      </c>
      <c r="C3251" s="3">
        <f t="shared" ca="1" si="250"/>
        <v>23716.627523601943</v>
      </c>
      <c r="D3251" s="3">
        <f t="shared" ca="1" si="251"/>
        <v>816.62752360194281</v>
      </c>
      <c r="E3251" s="3">
        <f t="shared" ca="1" si="254"/>
        <v>-557.99340114996426</v>
      </c>
    </row>
    <row r="3252" spans="1:5" x14ac:dyDescent="0.35">
      <c r="A3252" s="3">
        <f t="shared" si="252"/>
        <v>3240</v>
      </c>
      <c r="B3252" s="3">
        <f t="shared" ca="1" si="253"/>
        <v>-5.0428608945809326E-2</v>
      </c>
      <c r="C3252" s="3">
        <f t="shared" ca="1" si="250"/>
        <v>22821.771569209257</v>
      </c>
      <c r="D3252" s="3">
        <f t="shared" ca="1" si="251"/>
        <v>0</v>
      </c>
      <c r="E3252" s="3">
        <f t="shared" ca="1" si="254"/>
        <v>258.6341224519785</v>
      </c>
    </row>
    <row r="3253" spans="1:5" x14ac:dyDescent="0.35">
      <c r="A3253" s="3">
        <f t="shared" si="252"/>
        <v>3241</v>
      </c>
      <c r="B3253" s="3">
        <f t="shared" ca="1" si="253"/>
        <v>-0.50830578801848936</v>
      </c>
      <c r="C3253" s="3">
        <f t="shared" ca="1" si="250"/>
        <v>22505.79945185826</v>
      </c>
      <c r="D3253" s="3">
        <f t="shared" ca="1" si="251"/>
        <v>0</v>
      </c>
      <c r="E3253" s="3">
        <f t="shared" ca="1" si="254"/>
        <v>258.6341224519785</v>
      </c>
    </row>
    <row r="3254" spans="1:5" x14ac:dyDescent="0.35">
      <c r="A3254" s="3">
        <f t="shared" si="252"/>
        <v>3242</v>
      </c>
      <c r="B3254" s="3">
        <f t="shared" ca="1" si="253"/>
        <v>-0.61934260657937368</v>
      </c>
      <c r="C3254" s="3">
        <f t="shared" ca="1" si="250"/>
        <v>22429.836499059835</v>
      </c>
      <c r="D3254" s="3">
        <f t="shared" ca="1" si="251"/>
        <v>0</v>
      </c>
      <c r="E3254" s="3">
        <f t="shared" ca="1" si="254"/>
        <v>258.6341224519785</v>
      </c>
    </row>
    <row r="3255" spans="1:5" x14ac:dyDescent="0.35">
      <c r="A3255" s="3">
        <f t="shared" si="252"/>
        <v>3243</v>
      </c>
      <c r="B3255" s="3">
        <f t="shared" ca="1" si="253"/>
        <v>-0.57210690857861601</v>
      </c>
      <c r="C3255" s="3">
        <f t="shared" ca="1" si="250"/>
        <v>22462.12018748379</v>
      </c>
      <c r="D3255" s="3">
        <f t="shared" ca="1" si="251"/>
        <v>0</v>
      </c>
      <c r="E3255" s="3">
        <f t="shared" ca="1" si="254"/>
        <v>258.6341224519785</v>
      </c>
    </row>
    <row r="3256" spans="1:5" x14ac:dyDescent="0.35">
      <c r="A3256" s="3">
        <f t="shared" si="252"/>
        <v>3244</v>
      </c>
      <c r="B3256" s="3">
        <f t="shared" ca="1" si="253"/>
        <v>-0.80233146664727351</v>
      </c>
      <c r="C3256" s="3">
        <f t="shared" ca="1" si="250"/>
        <v>22305.208461690578</v>
      </c>
      <c r="D3256" s="3">
        <f t="shared" ca="1" si="251"/>
        <v>0</v>
      </c>
      <c r="E3256" s="3">
        <f t="shared" ca="1" si="254"/>
        <v>258.6341224519785</v>
      </c>
    </row>
    <row r="3257" spans="1:5" x14ac:dyDescent="0.35">
      <c r="A3257" s="3">
        <f t="shared" si="252"/>
        <v>3245</v>
      </c>
      <c r="B3257" s="3">
        <f t="shared" ca="1" si="253"/>
        <v>0.22972834566005684</v>
      </c>
      <c r="C3257" s="3">
        <f t="shared" ca="1" si="250"/>
        <v>23017.285993679176</v>
      </c>
      <c r="D3257" s="3">
        <f t="shared" ca="1" si="251"/>
        <v>117.28599367917559</v>
      </c>
      <c r="E3257" s="3">
        <f t="shared" ca="1" si="254"/>
        <v>141.34812877280291</v>
      </c>
    </row>
    <row r="3258" spans="1:5" x14ac:dyDescent="0.35">
      <c r="A3258" s="3">
        <f t="shared" si="252"/>
        <v>3246</v>
      </c>
      <c r="B3258" s="3">
        <f t="shared" ca="1" si="253"/>
        <v>0.18568492955822671</v>
      </c>
      <c r="C3258" s="3">
        <f t="shared" ca="1" si="250"/>
        <v>22986.438614219445</v>
      </c>
      <c r="D3258" s="3">
        <f t="shared" ca="1" si="251"/>
        <v>86.438614219445299</v>
      </c>
      <c r="E3258" s="3">
        <f t="shared" ca="1" si="254"/>
        <v>172.1955082325332</v>
      </c>
    </row>
    <row r="3259" spans="1:5" x14ac:dyDescent="0.35">
      <c r="A3259" s="3">
        <f t="shared" si="252"/>
        <v>3247</v>
      </c>
      <c r="B3259" s="3">
        <f t="shared" ca="1" si="253"/>
        <v>0.37752513075514343</v>
      </c>
      <c r="C3259" s="3">
        <f t="shared" ca="1" si="250"/>
        <v>23121.103605866025</v>
      </c>
      <c r="D3259" s="3">
        <f t="shared" ca="1" si="251"/>
        <v>221.10360586602474</v>
      </c>
      <c r="E3259" s="3">
        <f t="shared" ca="1" si="254"/>
        <v>37.530516585953762</v>
      </c>
    </row>
    <row r="3260" spans="1:5" x14ac:dyDescent="0.35">
      <c r="A3260" s="3">
        <f t="shared" si="252"/>
        <v>3248</v>
      </c>
      <c r="B3260" s="3">
        <f t="shared" ca="1" si="253"/>
        <v>-4.8122415825436457E-2</v>
      </c>
      <c r="C3260" s="3">
        <f t="shared" ca="1" si="250"/>
        <v>22823.374204197931</v>
      </c>
      <c r="D3260" s="3">
        <f t="shared" ca="1" si="251"/>
        <v>0</v>
      </c>
      <c r="E3260" s="3">
        <f t="shared" ca="1" si="254"/>
        <v>258.6341224519785</v>
      </c>
    </row>
    <row r="3261" spans="1:5" x14ac:dyDescent="0.35">
      <c r="A3261" s="3">
        <f t="shared" si="252"/>
        <v>3249</v>
      </c>
      <c r="B3261" s="3">
        <f t="shared" ca="1" si="253"/>
        <v>0.56905246960294853</v>
      </c>
      <c r="C3261" s="3">
        <f t="shared" ca="1" si="250"/>
        <v>23256.335976542658</v>
      </c>
      <c r="D3261" s="3">
        <f t="shared" ca="1" si="251"/>
        <v>356.33597654265759</v>
      </c>
      <c r="E3261" s="3">
        <f t="shared" ca="1" si="254"/>
        <v>-97.701854090679092</v>
      </c>
    </row>
    <row r="3262" spans="1:5" x14ac:dyDescent="0.35">
      <c r="A3262" s="3">
        <f t="shared" si="252"/>
        <v>3250</v>
      </c>
      <c r="B3262" s="3">
        <f t="shared" ca="1" si="253"/>
        <v>0.512041585734889</v>
      </c>
      <c r="C3262" s="3">
        <f t="shared" ca="1" si="250"/>
        <v>23215.999634184347</v>
      </c>
      <c r="D3262" s="3">
        <f t="shared" ca="1" si="251"/>
        <v>315.99963418434709</v>
      </c>
      <c r="E3262" s="3">
        <f t="shared" ca="1" si="254"/>
        <v>-57.365511732368589</v>
      </c>
    </row>
    <row r="3263" spans="1:5" x14ac:dyDescent="0.35">
      <c r="A3263" s="3">
        <f t="shared" si="252"/>
        <v>3251</v>
      </c>
      <c r="B3263" s="3">
        <f t="shared" ca="1" si="253"/>
        <v>0.17775230872992448</v>
      </c>
      <c r="C3263" s="3">
        <f t="shared" ca="1" si="250"/>
        <v>22980.887115018904</v>
      </c>
      <c r="D3263" s="3">
        <f t="shared" ca="1" si="251"/>
        <v>80.887115018904296</v>
      </c>
      <c r="E3263" s="3">
        <f t="shared" ca="1" si="254"/>
        <v>177.7470074330742</v>
      </c>
    </row>
    <row r="3264" spans="1:5" x14ac:dyDescent="0.35">
      <c r="A3264" s="3">
        <f t="shared" si="252"/>
        <v>3252</v>
      </c>
      <c r="B3264" s="3">
        <f t="shared" ca="1" si="253"/>
        <v>-0.18459343509659587</v>
      </c>
      <c r="C3264" s="3">
        <f t="shared" ca="1" si="250"/>
        <v>22728.730308980332</v>
      </c>
      <c r="D3264" s="3">
        <f t="shared" ca="1" si="251"/>
        <v>0</v>
      </c>
      <c r="E3264" s="3">
        <f t="shared" ca="1" si="254"/>
        <v>258.6341224519785</v>
      </c>
    </row>
    <row r="3265" spans="1:5" x14ac:dyDescent="0.35">
      <c r="A3265" s="3">
        <f t="shared" si="252"/>
        <v>3253</v>
      </c>
      <c r="B3265" s="3">
        <f t="shared" ca="1" si="253"/>
        <v>-0.39909065167671326</v>
      </c>
      <c r="C3265" s="3">
        <f t="shared" ca="1" si="250"/>
        <v>22580.767110213506</v>
      </c>
      <c r="D3265" s="3">
        <f t="shared" ca="1" si="251"/>
        <v>0</v>
      </c>
      <c r="E3265" s="3">
        <f t="shared" ca="1" si="254"/>
        <v>258.6341224519785</v>
      </c>
    </row>
    <row r="3266" spans="1:5" x14ac:dyDescent="0.35">
      <c r="A3266" s="3">
        <f t="shared" si="252"/>
        <v>3254</v>
      </c>
      <c r="B3266" s="3">
        <f t="shared" ca="1" si="253"/>
        <v>-0.53619462015809127</v>
      </c>
      <c r="C3266" s="3">
        <f t="shared" ca="1" si="250"/>
        <v>22486.695873153258</v>
      </c>
      <c r="D3266" s="3">
        <f t="shared" ca="1" si="251"/>
        <v>0</v>
      </c>
      <c r="E3266" s="3">
        <f t="shared" ca="1" si="254"/>
        <v>258.6341224519785</v>
      </c>
    </row>
    <row r="3267" spans="1:5" x14ac:dyDescent="0.35">
      <c r="A3267" s="3">
        <f t="shared" si="252"/>
        <v>3255</v>
      </c>
      <c r="B3267" s="3">
        <f t="shared" ca="1" si="253"/>
        <v>-0.38937900840465445</v>
      </c>
      <c r="C3267" s="3">
        <f t="shared" ca="1" si="250"/>
        <v>22587.445472466567</v>
      </c>
      <c r="D3267" s="3">
        <f t="shared" ca="1" si="251"/>
        <v>0</v>
      </c>
      <c r="E3267" s="3">
        <f t="shared" ca="1" si="254"/>
        <v>258.6341224519785</v>
      </c>
    </row>
    <row r="3268" spans="1:5" x14ac:dyDescent="0.35">
      <c r="A3268" s="3">
        <f t="shared" si="252"/>
        <v>3256</v>
      </c>
      <c r="B3268" s="3">
        <f t="shared" ca="1" si="253"/>
        <v>-0.62942051393648468</v>
      </c>
      <c r="C3268" s="3">
        <f t="shared" ca="1" si="250"/>
        <v>22422.954665228008</v>
      </c>
      <c r="D3268" s="3">
        <f t="shared" ca="1" si="251"/>
        <v>0</v>
      </c>
      <c r="E3268" s="3">
        <f t="shared" ca="1" si="254"/>
        <v>258.6341224519785</v>
      </c>
    </row>
    <row r="3269" spans="1:5" x14ac:dyDescent="0.35">
      <c r="A3269" s="3">
        <f t="shared" si="252"/>
        <v>3257</v>
      </c>
      <c r="B3269" s="3">
        <f t="shared" ca="1" si="253"/>
        <v>-0.92350465723671504</v>
      </c>
      <c r="C3269" s="3">
        <f t="shared" ca="1" si="250"/>
        <v>22223.062497417333</v>
      </c>
      <c r="D3269" s="3">
        <f t="shared" ca="1" si="251"/>
        <v>0</v>
      </c>
      <c r="E3269" s="3">
        <f t="shared" ca="1" si="254"/>
        <v>258.6341224519785</v>
      </c>
    </row>
    <row r="3270" spans="1:5" x14ac:dyDescent="0.35">
      <c r="A3270" s="3">
        <f t="shared" si="252"/>
        <v>3258</v>
      </c>
      <c r="B3270" s="3">
        <f t="shared" ca="1" si="253"/>
        <v>0.25564921780737354</v>
      </c>
      <c r="C3270" s="3">
        <f t="shared" ca="1" si="250"/>
        <v>23035.459949480075</v>
      </c>
      <c r="D3270" s="3">
        <f t="shared" ca="1" si="251"/>
        <v>135.45994948007501</v>
      </c>
      <c r="E3270" s="3">
        <f t="shared" ca="1" si="254"/>
        <v>123.17417297190349</v>
      </c>
    </row>
    <row r="3271" spans="1:5" x14ac:dyDescent="0.35">
      <c r="A3271" s="3">
        <f t="shared" si="252"/>
        <v>3259</v>
      </c>
      <c r="B3271" s="3">
        <f t="shared" ca="1" si="253"/>
        <v>-0.64848121406019388</v>
      </c>
      <c r="C3271" s="3">
        <f t="shared" ca="1" si="250"/>
        <v>22409.944583917717</v>
      </c>
      <c r="D3271" s="3">
        <f t="shared" ca="1" si="251"/>
        <v>0</v>
      </c>
      <c r="E3271" s="3">
        <f t="shared" ca="1" si="254"/>
        <v>258.6341224519785</v>
      </c>
    </row>
    <row r="3272" spans="1:5" x14ac:dyDescent="0.35">
      <c r="A3272" s="3">
        <f t="shared" si="252"/>
        <v>3260</v>
      </c>
      <c r="B3272" s="3">
        <f t="shared" ca="1" si="253"/>
        <v>1.1967120153496682</v>
      </c>
      <c r="C3272" s="3">
        <f t="shared" ca="1" si="250"/>
        <v>23705.077678454632</v>
      </c>
      <c r="D3272" s="3">
        <f t="shared" ca="1" si="251"/>
        <v>805.07767845463241</v>
      </c>
      <c r="E3272" s="3">
        <f t="shared" ca="1" si="254"/>
        <v>-546.44355600265385</v>
      </c>
    </row>
    <row r="3273" spans="1:5" x14ac:dyDescent="0.35">
      <c r="A3273" s="3">
        <f t="shared" si="252"/>
        <v>3261</v>
      </c>
      <c r="B3273" s="3">
        <f t="shared" ca="1" si="253"/>
        <v>0.13301083161691724</v>
      </c>
      <c r="C3273" s="3">
        <f t="shared" ca="1" si="250"/>
        <v>22949.600710343446</v>
      </c>
      <c r="D3273" s="3">
        <f t="shared" ca="1" si="251"/>
        <v>49.600710343445826</v>
      </c>
      <c r="E3273" s="3">
        <f t="shared" ca="1" si="254"/>
        <v>209.03341210853267</v>
      </c>
    </row>
    <row r="3274" spans="1:5" x14ac:dyDescent="0.35">
      <c r="A3274" s="3">
        <f t="shared" si="252"/>
        <v>3262</v>
      </c>
      <c r="B3274" s="3">
        <f t="shared" ca="1" si="253"/>
        <v>0.48915188456038383</v>
      </c>
      <c r="C3274" s="3">
        <f t="shared" ca="1" si="250"/>
        <v>23199.824402126356</v>
      </c>
      <c r="D3274" s="3">
        <f t="shared" ca="1" si="251"/>
        <v>299.82440212635629</v>
      </c>
      <c r="E3274" s="3">
        <f t="shared" ca="1" si="254"/>
        <v>-41.190279674377791</v>
      </c>
    </row>
    <row r="3275" spans="1:5" x14ac:dyDescent="0.35">
      <c r="A3275" s="3">
        <f t="shared" si="252"/>
        <v>3263</v>
      </c>
      <c r="B3275" s="3">
        <f t="shared" ca="1" si="253"/>
        <v>-0.82380429319039061</v>
      </c>
      <c r="C3275" s="3">
        <f t="shared" ca="1" si="250"/>
        <v>22290.629456910949</v>
      </c>
      <c r="D3275" s="3">
        <f t="shared" ca="1" si="251"/>
        <v>0</v>
      </c>
      <c r="E3275" s="3">
        <f t="shared" ca="1" si="254"/>
        <v>258.6341224519785</v>
      </c>
    </row>
    <row r="3276" spans="1:5" x14ac:dyDescent="0.35">
      <c r="A3276" s="3">
        <f t="shared" si="252"/>
        <v>3264</v>
      </c>
      <c r="B3276" s="3">
        <f t="shared" ca="1" si="253"/>
        <v>2.2233598493516276</v>
      </c>
      <c r="C3276" s="3">
        <f t="shared" ca="1" si="250"/>
        <v>24457.814284423224</v>
      </c>
      <c r="D3276" s="3">
        <f t="shared" ca="1" si="251"/>
        <v>1557.8142844232243</v>
      </c>
      <c r="E3276" s="3">
        <f t="shared" ca="1" si="254"/>
        <v>-1299.1801619712458</v>
      </c>
    </row>
    <row r="3277" spans="1:5" x14ac:dyDescent="0.35">
      <c r="A3277" s="3">
        <f t="shared" si="252"/>
        <v>3265</v>
      </c>
      <c r="B3277" s="3">
        <f t="shared" ca="1" si="253"/>
        <v>0.74590075709176318</v>
      </c>
      <c r="C3277" s="3">
        <f t="shared" ca="1" si="250"/>
        <v>23381.906102859324</v>
      </c>
      <c r="D3277" s="3">
        <f t="shared" ca="1" si="251"/>
        <v>481.90610285932416</v>
      </c>
      <c r="E3277" s="3">
        <f t="shared" ca="1" si="254"/>
        <v>-223.27198040734567</v>
      </c>
    </row>
    <row r="3278" spans="1:5" x14ac:dyDescent="0.35">
      <c r="A3278" s="3">
        <f t="shared" si="252"/>
        <v>3266</v>
      </c>
      <c r="B3278" s="3">
        <f t="shared" ca="1" si="253"/>
        <v>-0.50452617073425043</v>
      </c>
      <c r="C3278" s="3">
        <f t="shared" ref="C3278:C3341" ca="1" si="255">B$1*EXP(B$9*B$5 + $B$10*B3278)</f>
        <v>22508.389701408505</v>
      </c>
      <c r="D3278" s="3">
        <f t="shared" ref="D3278:D3341" ca="1" si="256">MAX(C3278 - B$2, 0)</f>
        <v>0</v>
      </c>
      <c r="E3278" s="3">
        <f t="shared" ca="1" si="254"/>
        <v>258.6341224519785</v>
      </c>
    </row>
    <row r="3279" spans="1:5" x14ac:dyDescent="0.35">
      <c r="A3279" s="3">
        <f t="shared" ref="A3279:A3342" si="257">A3278+1</f>
        <v>3267</v>
      </c>
      <c r="B3279" s="3">
        <f t="shared" ref="B3279:B3342" ca="1" si="258">_xlfn.NORM.S.INV(RAND())</f>
        <v>-0.92776855143111503</v>
      </c>
      <c r="C3279" s="3">
        <f t="shared" ca="1" si="255"/>
        <v>22220.17742658604</v>
      </c>
      <c r="D3279" s="3">
        <f t="shared" ca="1" si="256"/>
        <v>0</v>
      </c>
      <c r="E3279" s="3">
        <f t="shared" ref="E3279:E3342" ca="1" si="259">$D$5014-D3279</f>
        <v>258.6341224519785</v>
      </c>
    </row>
    <row r="3280" spans="1:5" x14ac:dyDescent="0.35">
      <c r="A3280" s="3">
        <f t="shared" si="257"/>
        <v>3268</v>
      </c>
      <c r="B3280" s="3">
        <f t="shared" ca="1" si="258"/>
        <v>0.92915531269359253</v>
      </c>
      <c r="C3280" s="3">
        <f t="shared" ca="1" si="255"/>
        <v>23512.740298268971</v>
      </c>
      <c r="D3280" s="3">
        <f t="shared" ca="1" si="256"/>
        <v>612.74029826897095</v>
      </c>
      <c r="E3280" s="3">
        <f t="shared" ca="1" si="259"/>
        <v>-354.10617581699245</v>
      </c>
    </row>
    <row r="3281" spans="1:5" x14ac:dyDescent="0.35">
      <c r="A3281" s="3">
        <f t="shared" si="257"/>
        <v>3269</v>
      </c>
      <c r="B3281" s="3">
        <f t="shared" ca="1" si="258"/>
        <v>0.55993710597323232</v>
      </c>
      <c r="C3281" s="3">
        <f t="shared" ca="1" si="255"/>
        <v>23249.881970502578</v>
      </c>
      <c r="D3281" s="3">
        <f t="shared" ca="1" si="256"/>
        <v>349.88197050257804</v>
      </c>
      <c r="E3281" s="3">
        <f t="shared" ca="1" si="259"/>
        <v>-91.247848050599544</v>
      </c>
    </row>
    <row r="3282" spans="1:5" x14ac:dyDescent="0.35">
      <c r="A3282" s="3">
        <f t="shared" si="257"/>
        <v>3270</v>
      </c>
      <c r="B3282" s="3">
        <f t="shared" ca="1" si="258"/>
        <v>-1.9555779771415065</v>
      </c>
      <c r="C3282" s="3">
        <f t="shared" ca="1" si="255"/>
        <v>21535.5467157969</v>
      </c>
      <c r="D3282" s="3">
        <f t="shared" ca="1" si="256"/>
        <v>0</v>
      </c>
      <c r="E3282" s="3">
        <f t="shared" ca="1" si="259"/>
        <v>258.6341224519785</v>
      </c>
    </row>
    <row r="3283" spans="1:5" x14ac:dyDescent="0.35">
      <c r="A3283" s="3">
        <f t="shared" si="257"/>
        <v>3271</v>
      </c>
      <c r="B3283" s="3">
        <f t="shared" ca="1" si="258"/>
        <v>-0.31872614106814984</v>
      </c>
      <c r="C3283" s="3">
        <f t="shared" ca="1" si="255"/>
        <v>22636.09050409239</v>
      </c>
      <c r="D3283" s="3">
        <f t="shared" ca="1" si="256"/>
        <v>0</v>
      </c>
      <c r="E3283" s="3">
        <f t="shared" ca="1" si="259"/>
        <v>258.6341224519785</v>
      </c>
    </row>
    <row r="3284" spans="1:5" x14ac:dyDescent="0.35">
      <c r="A3284" s="3">
        <f t="shared" si="257"/>
        <v>3272</v>
      </c>
      <c r="B3284" s="3">
        <f t="shared" ca="1" si="258"/>
        <v>0.41408367271240265</v>
      </c>
      <c r="C3284" s="3">
        <f t="shared" ca="1" si="255"/>
        <v>23146.855757260812</v>
      </c>
      <c r="D3284" s="3">
        <f t="shared" ca="1" si="256"/>
        <v>246.85575726081152</v>
      </c>
      <c r="E3284" s="3">
        <f t="shared" ca="1" si="259"/>
        <v>11.778365191166984</v>
      </c>
    </row>
    <row r="3285" spans="1:5" x14ac:dyDescent="0.35">
      <c r="A3285" s="3">
        <f t="shared" si="257"/>
        <v>3273</v>
      </c>
      <c r="B3285" s="3">
        <f t="shared" ca="1" si="258"/>
        <v>1.3143047955849978</v>
      </c>
      <c r="C3285" s="3">
        <f t="shared" ca="1" si="255"/>
        <v>23790.108061292791</v>
      </c>
      <c r="D3285" s="3">
        <f t="shared" ca="1" si="256"/>
        <v>890.10806129279081</v>
      </c>
      <c r="E3285" s="3">
        <f t="shared" ca="1" si="259"/>
        <v>-631.47393884081225</v>
      </c>
    </row>
    <row r="3286" spans="1:5" x14ac:dyDescent="0.35">
      <c r="A3286" s="3">
        <f t="shared" si="257"/>
        <v>3274</v>
      </c>
      <c r="B3286" s="3">
        <f t="shared" ca="1" si="258"/>
        <v>-0.66222463469137582</v>
      </c>
      <c r="C3286" s="3">
        <f t="shared" ca="1" si="255"/>
        <v>22400.568551525525</v>
      </c>
      <c r="D3286" s="3">
        <f t="shared" ca="1" si="256"/>
        <v>0</v>
      </c>
      <c r="E3286" s="3">
        <f t="shared" ca="1" si="259"/>
        <v>258.6341224519785</v>
      </c>
    </row>
    <row r="3287" spans="1:5" x14ac:dyDescent="0.35">
      <c r="A3287" s="3">
        <f t="shared" si="257"/>
        <v>3275</v>
      </c>
      <c r="B3287" s="3">
        <f t="shared" ca="1" si="258"/>
        <v>-0.84734293472849853</v>
      </c>
      <c r="C3287" s="3">
        <f t="shared" ca="1" si="255"/>
        <v>22274.658812274858</v>
      </c>
      <c r="D3287" s="3">
        <f t="shared" ca="1" si="256"/>
        <v>0</v>
      </c>
      <c r="E3287" s="3">
        <f t="shared" ca="1" si="259"/>
        <v>258.6341224519785</v>
      </c>
    </row>
    <row r="3288" spans="1:5" x14ac:dyDescent="0.35">
      <c r="A3288" s="3">
        <f t="shared" si="257"/>
        <v>3276</v>
      </c>
      <c r="B3288" s="3">
        <f t="shared" ca="1" si="258"/>
        <v>-0.41408169558769581</v>
      </c>
      <c r="C3288" s="3">
        <f t="shared" ca="1" si="255"/>
        <v>22570.462162393083</v>
      </c>
      <c r="D3288" s="3">
        <f t="shared" ca="1" si="256"/>
        <v>0</v>
      </c>
      <c r="E3288" s="3">
        <f t="shared" ca="1" si="259"/>
        <v>258.6341224519785</v>
      </c>
    </row>
    <row r="3289" spans="1:5" x14ac:dyDescent="0.35">
      <c r="A3289" s="3">
        <f t="shared" si="257"/>
        <v>3277</v>
      </c>
      <c r="B3289" s="3">
        <f t="shared" ca="1" si="258"/>
        <v>0.19151453601540097</v>
      </c>
      <c r="C3289" s="3">
        <f t="shared" ca="1" si="255"/>
        <v>22990.51921226985</v>
      </c>
      <c r="D3289" s="3">
        <f t="shared" ca="1" si="256"/>
        <v>90.519212269849959</v>
      </c>
      <c r="E3289" s="3">
        <f t="shared" ca="1" si="259"/>
        <v>168.11491018212854</v>
      </c>
    </row>
    <row r="3290" spans="1:5" x14ac:dyDescent="0.35">
      <c r="A3290" s="3">
        <f t="shared" si="257"/>
        <v>3278</v>
      </c>
      <c r="B3290" s="3">
        <f t="shared" ca="1" si="258"/>
        <v>0.35238524642445412</v>
      </c>
      <c r="C3290" s="3">
        <f t="shared" ca="1" si="255"/>
        <v>23103.411482156833</v>
      </c>
      <c r="D3290" s="3">
        <f t="shared" ca="1" si="256"/>
        <v>203.41148215683279</v>
      </c>
      <c r="E3290" s="3">
        <f t="shared" ca="1" si="259"/>
        <v>55.222640295145709</v>
      </c>
    </row>
    <row r="3291" spans="1:5" x14ac:dyDescent="0.35">
      <c r="A3291" s="3">
        <f t="shared" si="257"/>
        <v>3279</v>
      </c>
      <c r="B3291" s="3">
        <f t="shared" ca="1" si="258"/>
        <v>-0.1995082361516112</v>
      </c>
      <c r="C3291" s="3">
        <f t="shared" ca="1" si="255"/>
        <v>22718.410578060448</v>
      </c>
      <c r="D3291" s="3">
        <f t="shared" ca="1" si="256"/>
        <v>0</v>
      </c>
      <c r="E3291" s="3">
        <f t="shared" ca="1" si="259"/>
        <v>258.6341224519785</v>
      </c>
    </row>
    <row r="3292" spans="1:5" x14ac:dyDescent="0.35">
      <c r="A3292" s="3">
        <f t="shared" si="257"/>
        <v>3280</v>
      </c>
      <c r="B3292" s="3">
        <f t="shared" ca="1" si="258"/>
        <v>1.8048399747697625</v>
      </c>
      <c r="C3292" s="3">
        <f t="shared" ca="1" si="255"/>
        <v>24148.112443712038</v>
      </c>
      <c r="D3292" s="3">
        <f t="shared" ca="1" si="256"/>
        <v>1248.1124437120379</v>
      </c>
      <c r="E3292" s="3">
        <f t="shared" ca="1" si="259"/>
        <v>-989.47832126005937</v>
      </c>
    </row>
    <row r="3293" spans="1:5" x14ac:dyDescent="0.35">
      <c r="A3293" s="3">
        <f t="shared" si="257"/>
        <v>3281</v>
      </c>
      <c r="B3293" s="3">
        <f t="shared" ca="1" si="258"/>
        <v>0.52934674245653757</v>
      </c>
      <c r="C3293" s="3">
        <f t="shared" ca="1" si="255"/>
        <v>23228.235978693112</v>
      </c>
      <c r="D3293" s="3">
        <f t="shared" ca="1" si="256"/>
        <v>328.23597869311197</v>
      </c>
      <c r="E3293" s="3">
        <f t="shared" ca="1" si="259"/>
        <v>-69.601856241133476</v>
      </c>
    </row>
    <row r="3294" spans="1:5" x14ac:dyDescent="0.35">
      <c r="A3294" s="3">
        <f t="shared" si="257"/>
        <v>3282</v>
      </c>
      <c r="B3294" s="3">
        <f t="shared" ca="1" si="258"/>
        <v>-0.88565363572177613</v>
      </c>
      <c r="C3294" s="3">
        <f t="shared" ca="1" si="255"/>
        <v>22248.689991980133</v>
      </c>
      <c r="D3294" s="3">
        <f t="shared" ca="1" si="256"/>
        <v>0</v>
      </c>
      <c r="E3294" s="3">
        <f t="shared" ca="1" si="259"/>
        <v>258.6341224519785</v>
      </c>
    </row>
    <row r="3295" spans="1:5" x14ac:dyDescent="0.35">
      <c r="A3295" s="3">
        <f t="shared" si="257"/>
        <v>3283</v>
      </c>
      <c r="B3295" s="3">
        <f t="shared" ca="1" si="258"/>
        <v>-0.32608490150136504</v>
      </c>
      <c r="C3295" s="3">
        <f t="shared" ca="1" si="255"/>
        <v>22631.019058429261</v>
      </c>
      <c r="D3295" s="3">
        <f t="shared" ca="1" si="256"/>
        <v>0</v>
      </c>
      <c r="E3295" s="3">
        <f t="shared" ca="1" si="259"/>
        <v>258.6341224519785</v>
      </c>
    </row>
    <row r="3296" spans="1:5" x14ac:dyDescent="0.35">
      <c r="A3296" s="3">
        <f t="shared" si="257"/>
        <v>3284</v>
      </c>
      <c r="B3296" s="3">
        <f t="shared" ca="1" si="258"/>
        <v>-0.64028267149103324</v>
      </c>
      <c r="C3296" s="3">
        <f t="shared" ca="1" si="255"/>
        <v>22415.539659957369</v>
      </c>
      <c r="D3296" s="3">
        <f t="shared" ca="1" si="256"/>
        <v>0</v>
      </c>
      <c r="E3296" s="3">
        <f t="shared" ca="1" si="259"/>
        <v>258.6341224519785</v>
      </c>
    </row>
    <row r="3297" spans="1:5" x14ac:dyDescent="0.35">
      <c r="A3297" s="3">
        <f t="shared" si="257"/>
        <v>3285</v>
      </c>
      <c r="B3297" s="3">
        <f t="shared" ca="1" si="258"/>
        <v>-0.24317777124027562</v>
      </c>
      <c r="C3297" s="3">
        <f t="shared" ca="1" si="255"/>
        <v>22688.222035307605</v>
      </c>
      <c r="D3297" s="3">
        <f t="shared" ca="1" si="256"/>
        <v>0</v>
      </c>
      <c r="E3297" s="3">
        <f t="shared" ca="1" si="259"/>
        <v>258.6341224519785</v>
      </c>
    </row>
    <row r="3298" spans="1:5" x14ac:dyDescent="0.35">
      <c r="A3298" s="3">
        <f t="shared" si="257"/>
        <v>3286</v>
      </c>
      <c r="B3298" s="3">
        <f t="shared" ca="1" si="258"/>
        <v>0.29598811697597499</v>
      </c>
      <c r="C3298" s="3">
        <f t="shared" ca="1" si="255"/>
        <v>23063.771393517603</v>
      </c>
      <c r="D3298" s="3">
        <f t="shared" ca="1" si="256"/>
        <v>163.77139351760343</v>
      </c>
      <c r="E3298" s="3">
        <f t="shared" ca="1" si="259"/>
        <v>94.86272893437507</v>
      </c>
    </row>
    <row r="3299" spans="1:5" x14ac:dyDescent="0.35">
      <c r="A3299" s="3">
        <f t="shared" si="257"/>
        <v>3287</v>
      </c>
      <c r="B3299" s="3">
        <f t="shared" ca="1" si="258"/>
        <v>0.76019147954036925</v>
      </c>
      <c r="C3299" s="3">
        <f t="shared" ca="1" si="255"/>
        <v>23392.082708251481</v>
      </c>
      <c r="D3299" s="3">
        <f t="shared" ca="1" si="256"/>
        <v>492.08270825148065</v>
      </c>
      <c r="E3299" s="3">
        <f t="shared" ca="1" si="259"/>
        <v>-233.44858579950215</v>
      </c>
    </row>
    <row r="3300" spans="1:5" x14ac:dyDescent="0.35">
      <c r="A3300" s="3">
        <f t="shared" si="257"/>
        <v>3288</v>
      </c>
      <c r="B3300" s="3">
        <f t="shared" ca="1" si="258"/>
        <v>-9.8425796334048368E-2</v>
      </c>
      <c r="C3300" s="3">
        <f t="shared" ca="1" si="255"/>
        <v>22788.442577734033</v>
      </c>
      <c r="D3300" s="3">
        <f t="shared" ca="1" si="256"/>
        <v>0</v>
      </c>
      <c r="E3300" s="3">
        <f t="shared" ca="1" si="259"/>
        <v>258.6341224519785</v>
      </c>
    </row>
    <row r="3301" spans="1:5" x14ac:dyDescent="0.35">
      <c r="A3301" s="3">
        <f t="shared" si="257"/>
        <v>3289</v>
      </c>
      <c r="B3301" s="3">
        <f t="shared" ca="1" si="258"/>
        <v>-0.52292728821781986</v>
      </c>
      <c r="C3301" s="3">
        <f t="shared" ca="1" si="255"/>
        <v>22495.781843438705</v>
      </c>
      <c r="D3301" s="3">
        <f t="shared" ca="1" si="256"/>
        <v>0</v>
      </c>
      <c r="E3301" s="3">
        <f t="shared" ca="1" si="259"/>
        <v>258.6341224519785</v>
      </c>
    </row>
    <row r="3302" spans="1:5" x14ac:dyDescent="0.35">
      <c r="A3302" s="3">
        <f t="shared" si="257"/>
        <v>3290</v>
      </c>
      <c r="B3302" s="3">
        <f t="shared" ca="1" si="258"/>
        <v>-0.1205124810647414</v>
      </c>
      <c r="C3302" s="3">
        <f t="shared" ca="1" si="255"/>
        <v>22773.122058125075</v>
      </c>
      <c r="D3302" s="3">
        <f t="shared" ca="1" si="256"/>
        <v>0</v>
      </c>
      <c r="E3302" s="3">
        <f t="shared" ca="1" si="259"/>
        <v>258.6341224519785</v>
      </c>
    </row>
    <row r="3303" spans="1:5" x14ac:dyDescent="0.35">
      <c r="A3303" s="3">
        <f t="shared" si="257"/>
        <v>3291</v>
      </c>
      <c r="B3303" s="3">
        <f t="shared" ca="1" si="258"/>
        <v>-1.3452949891825785</v>
      </c>
      <c r="C3303" s="3">
        <f t="shared" ca="1" si="255"/>
        <v>21939.473741323698</v>
      </c>
      <c r="D3303" s="3">
        <f t="shared" ca="1" si="256"/>
        <v>0</v>
      </c>
      <c r="E3303" s="3">
        <f t="shared" ca="1" si="259"/>
        <v>258.6341224519785</v>
      </c>
    </row>
    <row r="3304" spans="1:5" x14ac:dyDescent="0.35">
      <c r="A3304" s="3">
        <f t="shared" si="257"/>
        <v>3292</v>
      </c>
      <c r="B3304" s="3">
        <f t="shared" ca="1" si="258"/>
        <v>1.6892755708459171</v>
      </c>
      <c r="C3304" s="3">
        <f t="shared" ca="1" si="255"/>
        <v>24063.288641096075</v>
      </c>
      <c r="D3304" s="3">
        <f t="shared" ca="1" si="256"/>
        <v>1163.2886410960746</v>
      </c>
      <c r="E3304" s="3">
        <f t="shared" ca="1" si="259"/>
        <v>-904.65451864409602</v>
      </c>
    </row>
    <row r="3305" spans="1:5" x14ac:dyDescent="0.35">
      <c r="A3305" s="3">
        <f t="shared" si="257"/>
        <v>3293</v>
      </c>
      <c r="B3305" s="3">
        <f t="shared" ca="1" si="258"/>
        <v>1.5181126904391613</v>
      </c>
      <c r="C3305" s="3">
        <f t="shared" ca="1" si="255"/>
        <v>23938.202934687357</v>
      </c>
      <c r="D3305" s="3">
        <f t="shared" ca="1" si="256"/>
        <v>1038.2029346873569</v>
      </c>
      <c r="E3305" s="3">
        <f t="shared" ca="1" si="259"/>
        <v>-779.56881223537835</v>
      </c>
    </row>
    <row r="3306" spans="1:5" x14ac:dyDescent="0.35">
      <c r="A3306" s="3">
        <f t="shared" si="257"/>
        <v>3294</v>
      </c>
      <c r="B3306" s="3">
        <f t="shared" ca="1" si="258"/>
        <v>0.37432013881896975</v>
      </c>
      <c r="C3306" s="3">
        <f t="shared" ca="1" si="255"/>
        <v>23118.847348406329</v>
      </c>
      <c r="D3306" s="3">
        <f t="shared" ca="1" si="256"/>
        <v>218.84734840632882</v>
      </c>
      <c r="E3306" s="3">
        <f t="shared" ca="1" si="259"/>
        <v>39.786774045649679</v>
      </c>
    </row>
    <row r="3307" spans="1:5" x14ac:dyDescent="0.35">
      <c r="A3307" s="3">
        <f t="shared" si="257"/>
        <v>3295</v>
      </c>
      <c r="B3307" s="3">
        <f t="shared" ca="1" si="258"/>
        <v>-0.66105102925205095</v>
      </c>
      <c r="C3307" s="3">
        <f t="shared" ca="1" si="255"/>
        <v>22401.369055071529</v>
      </c>
      <c r="D3307" s="3">
        <f t="shared" ca="1" si="256"/>
        <v>0</v>
      </c>
      <c r="E3307" s="3">
        <f t="shared" ca="1" si="259"/>
        <v>258.6341224519785</v>
      </c>
    </row>
    <row r="3308" spans="1:5" x14ac:dyDescent="0.35">
      <c r="A3308" s="3">
        <f t="shared" si="257"/>
        <v>3296</v>
      </c>
      <c r="B3308" s="3">
        <f t="shared" ca="1" si="258"/>
        <v>-0.21912080488465979</v>
      </c>
      <c r="C3308" s="3">
        <f t="shared" ca="1" si="255"/>
        <v>22704.847536352412</v>
      </c>
      <c r="D3308" s="3">
        <f t="shared" ca="1" si="256"/>
        <v>0</v>
      </c>
      <c r="E3308" s="3">
        <f t="shared" ca="1" si="259"/>
        <v>258.6341224519785</v>
      </c>
    </row>
    <row r="3309" spans="1:5" x14ac:dyDescent="0.35">
      <c r="A3309" s="3">
        <f t="shared" si="257"/>
        <v>3297</v>
      </c>
      <c r="B3309" s="3">
        <f t="shared" ca="1" si="258"/>
        <v>0.60338170231024013</v>
      </c>
      <c r="C3309" s="3">
        <f t="shared" ca="1" si="255"/>
        <v>23280.658393944319</v>
      </c>
      <c r="D3309" s="3">
        <f t="shared" ca="1" si="256"/>
        <v>380.65839394431896</v>
      </c>
      <c r="E3309" s="3">
        <f t="shared" ca="1" si="259"/>
        <v>-122.02427149234046</v>
      </c>
    </row>
    <row r="3310" spans="1:5" x14ac:dyDescent="0.35">
      <c r="A3310" s="3">
        <f t="shared" si="257"/>
        <v>3298</v>
      </c>
      <c r="B3310" s="3">
        <f t="shared" ca="1" si="258"/>
        <v>-0.67971138227621319</v>
      </c>
      <c r="C3310" s="3">
        <f t="shared" ca="1" si="255"/>
        <v>22388.644418520522</v>
      </c>
      <c r="D3310" s="3">
        <f t="shared" ca="1" si="256"/>
        <v>0</v>
      </c>
      <c r="E3310" s="3">
        <f t="shared" ca="1" si="259"/>
        <v>258.6341224519785</v>
      </c>
    </row>
    <row r="3311" spans="1:5" x14ac:dyDescent="0.35">
      <c r="A3311" s="3">
        <f t="shared" si="257"/>
        <v>3299</v>
      </c>
      <c r="B3311" s="3">
        <f t="shared" ca="1" si="258"/>
        <v>0.57326483626272828</v>
      </c>
      <c r="C3311" s="3">
        <f t="shared" ca="1" si="255"/>
        <v>23259.319089215394</v>
      </c>
      <c r="D3311" s="3">
        <f t="shared" ca="1" si="256"/>
        <v>359.31908921539434</v>
      </c>
      <c r="E3311" s="3">
        <f t="shared" ca="1" si="259"/>
        <v>-100.68496676341584</v>
      </c>
    </row>
    <row r="3312" spans="1:5" x14ac:dyDescent="0.35">
      <c r="A3312" s="3">
        <f t="shared" si="257"/>
        <v>3300</v>
      </c>
      <c r="B3312" s="3">
        <f t="shared" ca="1" si="258"/>
        <v>-1.381366055137645</v>
      </c>
      <c r="C3312" s="3">
        <f t="shared" ca="1" si="255"/>
        <v>21915.390161034898</v>
      </c>
      <c r="D3312" s="3">
        <f t="shared" ca="1" si="256"/>
        <v>0</v>
      </c>
      <c r="E3312" s="3">
        <f t="shared" ca="1" si="259"/>
        <v>258.6341224519785</v>
      </c>
    </row>
    <row r="3313" spans="1:5" x14ac:dyDescent="0.35">
      <c r="A3313" s="3">
        <f t="shared" si="257"/>
        <v>3301</v>
      </c>
      <c r="B3313" s="3">
        <f t="shared" ca="1" si="258"/>
        <v>0.81245291982080059</v>
      </c>
      <c r="C3313" s="3">
        <f t="shared" ca="1" si="255"/>
        <v>23429.336476240554</v>
      </c>
      <c r="D3313" s="3">
        <f t="shared" ca="1" si="256"/>
        <v>529.33647624055448</v>
      </c>
      <c r="E3313" s="3">
        <f t="shared" ca="1" si="259"/>
        <v>-270.70235378857598</v>
      </c>
    </row>
    <row r="3314" spans="1:5" x14ac:dyDescent="0.35">
      <c r="A3314" s="3">
        <f t="shared" si="257"/>
        <v>3302</v>
      </c>
      <c r="B3314" s="3">
        <f t="shared" ca="1" si="258"/>
        <v>-0.96711108027113313</v>
      </c>
      <c r="C3314" s="3">
        <f t="shared" ca="1" si="255"/>
        <v>22193.574829601584</v>
      </c>
      <c r="D3314" s="3">
        <f t="shared" ca="1" si="256"/>
        <v>0</v>
      </c>
      <c r="E3314" s="3">
        <f t="shared" ca="1" si="259"/>
        <v>258.6341224519785</v>
      </c>
    </row>
    <row r="3315" spans="1:5" x14ac:dyDescent="0.35">
      <c r="A3315" s="3">
        <f t="shared" si="257"/>
        <v>3303</v>
      </c>
      <c r="B3315" s="3">
        <f t="shared" ca="1" si="258"/>
        <v>1.7408944001625553</v>
      </c>
      <c r="C3315" s="3">
        <f t="shared" ca="1" si="255"/>
        <v>24101.139768675701</v>
      </c>
      <c r="D3315" s="3">
        <f t="shared" ca="1" si="256"/>
        <v>1201.1397686757009</v>
      </c>
      <c r="E3315" s="3">
        <f t="shared" ca="1" si="259"/>
        <v>-942.50564622372235</v>
      </c>
    </row>
    <row r="3316" spans="1:5" x14ac:dyDescent="0.35">
      <c r="A3316" s="3">
        <f t="shared" si="257"/>
        <v>3304</v>
      </c>
      <c r="B3316" s="3">
        <f t="shared" ca="1" si="258"/>
        <v>0.14230568194691984</v>
      </c>
      <c r="C3316" s="3">
        <f t="shared" ca="1" si="255"/>
        <v>22956.096819866601</v>
      </c>
      <c r="D3316" s="3">
        <f t="shared" ca="1" si="256"/>
        <v>56.096819866601436</v>
      </c>
      <c r="E3316" s="3">
        <f t="shared" ca="1" si="259"/>
        <v>202.53730258537706</v>
      </c>
    </row>
    <row r="3317" spans="1:5" x14ac:dyDescent="0.35">
      <c r="A3317" s="3">
        <f t="shared" si="257"/>
        <v>3305</v>
      </c>
      <c r="B3317" s="3">
        <f t="shared" ca="1" si="258"/>
        <v>-0.31064428151519274</v>
      </c>
      <c r="C3317" s="3">
        <f t="shared" ca="1" si="255"/>
        <v>22641.661598315659</v>
      </c>
      <c r="D3317" s="3">
        <f t="shared" ca="1" si="256"/>
        <v>0</v>
      </c>
      <c r="E3317" s="3">
        <f t="shared" ca="1" si="259"/>
        <v>258.6341224519785</v>
      </c>
    </row>
    <row r="3318" spans="1:5" x14ac:dyDescent="0.35">
      <c r="A3318" s="3">
        <f t="shared" si="257"/>
        <v>3306</v>
      </c>
      <c r="B3318" s="3">
        <f t="shared" ca="1" si="258"/>
        <v>0.31064706073010434</v>
      </c>
      <c r="C3318" s="3">
        <f t="shared" ca="1" si="255"/>
        <v>23074.068240905224</v>
      </c>
      <c r="D3318" s="3">
        <f t="shared" ca="1" si="256"/>
        <v>174.06824090522423</v>
      </c>
      <c r="E3318" s="3">
        <f t="shared" ca="1" si="259"/>
        <v>84.565881546754269</v>
      </c>
    </row>
    <row r="3319" spans="1:5" x14ac:dyDescent="0.35">
      <c r="A3319" s="3">
        <f t="shared" si="257"/>
        <v>3307</v>
      </c>
      <c r="B3319" s="3">
        <f t="shared" ca="1" si="258"/>
        <v>-0.24781683059426862</v>
      </c>
      <c r="C3319" s="3">
        <f t="shared" ca="1" si="255"/>
        <v>22685.017433560035</v>
      </c>
      <c r="D3319" s="3">
        <f t="shared" ca="1" si="256"/>
        <v>0</v>
      </c>
      <c r="E3319" s="3">
        <f t="shared" ca="1" si="259"/>
        <v>258.6341224519785</v>
      </c>
    </row>
    <row r="3320" spans="1:5" x14ac:dyDescent="0.35">
      <c r="A3320" s="3">
        <f t="shared" si="257"/>
        <v>3308</v>
      </c>
      <c r="B3320" s="3">
        <f t="shared" ca="1" si="258"/>
        <v>0.6337896676570024</v>
      </c>
      <c r="C3320" s="3">
        <f t="shared" ca="1" si="255"/>
        <v>23302.223819680374</v>
      </c>
      <c r="D3320" s="3">
        <f t="shared" ca="1" si="256"/>
        <v>402.22381968037371</v>
      </c>
      <c r="E3320" s="3">
        <f t="shared" ca="1" si="259"/>
        <v>-143.58969722839521</v>
      </c>
    </row>
    <row r="3321" spans="1:5" x14ac:dyDescent="0.35">
      <c r="A3321" s="3">
        <f t="shared" si="257"/>
        <v>3309</v>
      </c>
      <c r="B3321" s="3">
        <f t="shared" ca="1" si="258"/>
        <v>1.4147018130703062</v>
      </c>
      <c r="C3321" s="3">
        <f t="shared" ca="1" si="255"/>
        <v>23862.945649838788</v>
      </c>
      <c r="D3321" s="3">
        <f t="shared" ca="1" si="256"/>
        <v>962.94564983878809</v>
      </c>
      <c r="E3321" s="3">
        <f t="shared" ca="1" si="259"/>
        <v>-704.31152738680953</v>
      </c>
    </row>
    <row r="3322" spans="1:5" x14ac:dyDescent="0.35">
      <c r="A3322" s="3">
        <f t="shared" si="257"/>
        <v>3310</v>
      </c>
      <c r="B3322" s="3">
        <f t="shared" ca="1" si="258"/>
        <v>-0.71807632593899817</v>
      </c>
      <c r="C3322" s="3">
        <f t="shared" ca="1" si="255"/>
        <v>22362.505773730594</v>
      </c>
      <c r="D3322" s="3">
        <f t="shared" ca="1" si="256"/>
        <v>0</v>
      </c>
      <c r="E3322" s="3">
        <f t="shared" ca="1" si="259"/>
        <v>258.6341224519785</v>
      </c>
    </row>
    <row r="3323" spans="1:5" x14ac:dyDescent="0.35">
      <c r="A3323" s="3">
        <f t="shared" si="257"/>
        <v>3311</v>
      </c>
      <c r="B3323" s="3">
        <f t="shared" ca="1" si="258"/>
        <v>1.0199328396027263</v>
      </c>
      <c r="C3323" s="3">
        <f t="shared" ca="1" si="255"/>
        <v>23577.821609242976</v>
      </c>
      <c r="D3323" s="3">
        <f t="shared" ca="1" si="256"/>
        <v>677.82160924297568</v>
      </c>
      <c r="E3323" s="3">
        <f t="shared" ca="1" si="259"/>
        <v>-419.18748679099718</v>
      </c>
    </row>
    <row r="3324" spans="1:5" x14ac:dyDescent="0.35">
      <c r="A3324" s="3">
        <f t="shared" si="257"/>
        <v>3312</v>
      </c>
      <c r="B3324" s="3">
        <f t="shared" ca="1" si="258"/>
        <v>-1.861611711718016</v>
      </c>
      <c r="C3324" s="3">
        <f t="shared" ca="1" si="255"/>
        <v>21597.252185216148</v>
      </c>
      <c r="D3324" s="3">
        <f t="shared" ca="1" si="256"/>
        <v>0</v>
      </c>
      <c r="E3324" s="3">
        <f t="shared" ca="1" si="259"/>
        <v>258.6341224519785</v>
      </c>
    </row>
    <row r="3325" spans="1:5" x14ac:dyDescent="0.35">
      <c r="A3325" s="3">
        <f t="shared" si="257"/>
        <v>3313</v>
      </c>
      <c r="B3325" s="3">
        <f t="shared" ca="1" si="258"/>
        <v>-1.9753264589373261</v>
      </c>
      <c r="C3325" s="3">
        <f t="shared" ca="1" si="255"/>
        <v>21522.600781708577</v>
      </c>
      <c r="D3325" s="3">
        <f t="shared" ca="1" si="256"/>
        <v>0</v>
      </c>
      <c r="E3325" s="3">
        <f t="shared" ca="1" si="259"/>
        <v>258.6341224519785</v>
      </c>
    </row>
    <row r="3326" spans="1:5" x14ac:dyDescent="0.35">
      <c r="A3326" s="3">
        <f t="shared" si="257"/>
        <v>3314</v>
      </c>
      <c r="B3326" s="3">
        <f t="shared" ca="1" si="258"/>
        <v>1.6899931122211271</v>
      </c>
      <c r="C3326" s="3">
        <f t="shared" ca="1" si="255"/>
        <v>24063.814393199234</v>
      </c>
      <c r="D3326" s="3">
        <f t="shared" ca="1" si="256"/>
        <v>1163.8143931992345</v>
      </c>
      <c r="E3326" s="3">
        <f t="shared" ca="1" si="259"/>
        <v>-905.18027074725592</v>
      </c>
    </row>
    <row r="3327" spans="1:5" x14ac:dyDescent="0.35">
      <c r="A3327" s="3">
        <f t="shared" si="257"/>
        <v>3315</v>
      </c>
      <c r="B3327" s="3">
        <f t="shared" ca="1" si="258"/>
        <v>0.81726607107622984</v>
      </c>
      <c r="C3327" s="3">
        <f t="shared" ca="1" si="255"/>
        <v>23432.770439696385</v>
      </c>
      <c r="D3327" s="3">
        <f t="shared" ca="1" si="256"/>
        <v>532.77043969638544</v>
      </c>
      <c r="E3327" s="3">
        <f t="shared" ca="1" si="259"/>
        <v>-274.13631724440694</v>
      </c>
    </row>
    <row r="3328" spans="1:5" x14ac:dyDescent="0.35">
      <c r="A3328" s="3">
        <f t="shared" si="257"/>
        <v>3316</v>
      </c>
      <c r="B3328" s="3">
        <f t="shared" ca="1" si="258"/>
        <v>2.0873708221540821</v>
      </c>
      <c r="C3328" s="3">
        <f t="shared" ca="1" si="255"/>
        <v>24356.75016072777</v>
      </c>
      <c r="D3328" s="3">
        <f t="shared" ca="1" si="256"/>
        <v>1456.75016072777</v>
      </c>
      <c r="E3328" s="3">
        <f t="shared" ca="1" si="259"/>
        <v>-1198.1160382757914</v>
      </c>
    </row>
    <row r="3329" spans="1:5" x14ac:dyDescent="0.35">
      <c r="A3329" s="3">
        <f t="shared" si="257"/>
        <v>3317</v>
      </c>
      <c r="B3329" s="3">
        <f t="shared" ca="1" si="258"/>
        <v>1.0472547771447041</v>
      </c>
      <c r="C3329" s="3">
        <f t="shared" ca="1" si="255"/>
        <v>23597.444825062841</v>
      </c>
      <c r="D3329" s="3">
        <f t="shared" ca="1" si="256"/>
        <v>697.44482506284112</v>
      </c>
      <c r="E3329" s="3">
        <f t="shared" ca="1" si="259"/>
        <v>-438.81070261086262</v>
      </c>
    </row>
    <row r="3330" spans="1:5" x14ac:dyDescent="0.35">
      <c r="A3330" s="3">
        <f t="shared" si="257"/>
        <v>3318</v>
      </c>
      <c r="B3330" s="3">
        <f t="shared" ca="1" si="258"/>
        <v>-1.881268096547273</v>
      </c>
      <c r="C3330" s="3">
        <f t="shared" ca="1" si="255"/>
        <v>21584.329685524572</v>
      </c>
      <c r="D3330" s="3">
        <f t="shared" ca="1" si="256"/>
        <v>0</v>
      </c>
      <c r="E3330" s="3">
        <f t="shared" ca="1" si="259"/>
        <v>258.6341224519785</v>
      </c>
    </row>
    <row r="3331" spans="1:5" x14ac:dyDescent="0.35">
      <c r="A3331" s="3">
        <f t="shared" si="257"/>
        <v>3319</v>
      </c>
      <c r="B3331" s="3">
        <f t="shared" ca="1" si="258"/>
        <v>0.24329147287040442</v>
      </c>
      <c r="C3331" s="3">
        <f t="shared" ca="1" si="255"/>
        <v>23026.793748541848</v>
      </c>
      <c r="D3331" s="3">
        <f t="shared" ca="1" si="256"/>
        <v>126.79374854184789</v>
      </c>
      <c r="E3331" s="3">
        <f t="shared" ca="1" si="259"/>
        <v>131.84037391013061</v>
      </c>
    </row>
    <row r="3332" spans="1:5" x14ac:dyDescent="0.35">
      <c r="A3332" s="3">
        <f t="shared" si="257"/>
        <v>3320</v>
      </c>
      <c r="B3332" s="3">
        <f t="shared" ca="1" si="258"/>
        <v>-0.14509591261568006</v>
      </c>
      <c r="C3332" s="3">
        <f t="shared" ca="1" si="255"/>
        <v>22756.081771709174</v>
      </c>
      <c r="D3332" s="3">
        <f t="shared" ca="1" si="256"/>
        <v>0</v>
      </c>
      <c r="E3332" s="3">
        <f t="shared" ca="1" si="259"/>
        <v>258.6341224519785</v>
      </c>
    </row>
    <row r="3333" spans="1:5" x14ac:dyDescent="0.35">
      <c r="A3333" s="3">
        <f t="shared" si="257"/>
        <v>3321</v>
      </c>
      <c r="B3333" s="3">
        <f t="shared" ca="1" si="258"/>
        <v>1.1561196863192738</v>
      </c>
      <c r="C3333" s="3">
        <f t="shared" ca="1" si="255"/>
        <v>23675.796312532068</v>
      </c>
      <c r="D3333" s="3">
        <f t="shared" ca="1" si="256"/>
        <v>775.79631253206753</v>
      </c>
      <c r="E3333" s="3">
        <f t="shared" ca="1" si="259"/>
        <v>-517.16219008008898</v>
      </c>
    </row>
    <row r="3334" spans="1:5" x14ac:dyDescent="0.35">
      <c r="A3334" s="3">
        <f t="shared" si="257"/>
        <v>3322</v>
      </c>
      <c r="B3334" s="3">
        <f t="shared" ca="1" si="258"/>
        <v>-0.52240641987503877</v>
      </c>
      <c r="C3334" s="3">
        <f t="shared" ca="1" si="255"/>
        <v>22496.138628649212</v>
      </c>
      <c r="D3334" s="3">
        <f t="shared" ca="1" si="256"/>
        <v>0</v>
      </c>
      <c r="E3334" s="3">
        <f t="shared" ca="1" si="259"/>
        <v>258.6341224519785</v>
      </c>
    </row>
    <row r="3335" spans="1:5" x14ac:dyDescent="0.35">
      <c r="A3335" s="3">
        <f t="shared" si="257"/>
        <v>3323</v>
      </c>
      <c r="B3335" s="3">
        <f t="shared" ca="1" si="258"/>
        <v>-0.29957655943834838</v>
      </c>
      <c r="C3335" s="3">
        <f t="shared" ca="1" si="255"/>
        <v>22649.293171379504</v>
      </c>
      <c r="D3335" s="3">
        <f t="shared" ca="1" si="256"/>
        <v>0</v>
      </c>
      <c r="E3335" s="3">
        <f t="shared" ca="1" si="259"/>
        <v>258.6341224519785</v>
      </c>
    </row>
    <row r="3336" spans="1:5" x14ac:dyDescent="0.35">
      <c r="A3336" s="3">
        <f t="shared" si="257"/>
        <v>3324</v>
      </c>
      <c r="B3336" s="3">
        <f t="shared" ca="1" si="258"/>
        <v>9.850261382280108E-2</v>
      </c>
      <c r="C3336" s="3">
        <f t="shared" ca="1" si="255"/>
        <v>22925.49922195575</v>
      </c>
      <c r="D3336" s="3">
        <f t="shared" ca="1" si="256"/>
        <v>25.499221955749817</v>
      </c>
      <c r="E3336" s="3">
        <f t="shared" ca="1" si="259"/>
        <v>233.13490049622868</v>
      </c>
    </row>
    <row r="3337" spans="1:5" x14ac:dyDescent="0.35">
      <c r="A3337" s="3">
        <f t="shared" si="257"/>
        <v>3325</v>
      </c>
      <c r="B3337" s="3">
        <f t="shared" ca="1" si="258"/>
        <v>-0.13673224806486667</v>
      </c>
      <c r="C3337" s="3">
        <f t="shared" ca="1" si="255"/>
        <v>22761.877709800276</v>
      </c>
      <c r="D3337" s="3">
        <f t="shared" ca="1" si="256"/>
        <v>0</v>
      </c>
      <c r="E3337" s="3">
        <f t="shared" ca="1" si="259"/>
        <v>258.6341224519785</v>
      </c>
    </row>
    <row r="3338" spans="1:5" x14ac:dyDescent="0.35">
      <c r="A3338" s="3">
        <f t="shared" si="257"/>
        <v>3326</v>
      </c>
      <c r="B3338" s="3">
        <f t="shared" ca="1" si="258"/>
        <v>1.2714663247413824</v>
      </c>
      <c r="C3338" s="3">
        <f t="shared" ca="1" si="255"/>
        <v>23759.09665182187</v>
      </c>
      <c r="D3338" s="3">
        <f t="shared" ca="1" si="256"/>
        <v>859.09665182187018</v>
      </c>
      <c r="E3338" s="3">
        <f t="shared" ca="1" si="259"/>
        <v>-600.46252936989163</v>
      </c>
    </row>
    <row r="3339" spans="1:5" x14ac:dyDescent="0.35">
      <c r="A3339" s="3">
        <f t="shared" si="257"/>
        <v>3327</v>
      </c>
      <c r="B3339" s="3">
        <f t="shared" ca="1" si="258"/>
        <v>0.81235408650155627</v>
      </c>
      <c r="C3339" s="3">
        <f t="shared" ca="1" si="255"/>
        <v>23429.265968457061</v>
      </c>
      <c r="D3339" s="3">
        <f t="shared" ca="1" si="256"/>
        <v>529.26596845706081</v>
      </c>
      <c r="E3339" s="3">
        <f t="shared" ca="1" si="259"/>
        <v>-270.63184600508231</v>
      </c>
    </row>
    <row r="3340" spans="1:5" x14ac:dyDescent="0.35">
      <c r="A3340" s="3">
        <f t="shared" si="257"/>
        <v>3328</v>
      </c>
      <c r="B3340" s="3">
        <f t="shared" ca="1" si="258"/>
        <v>3.9340215627885408E-2</v>
      </c>
      <c r="C3340" s="3">
        <f t="shared" ca="1" si="255"/>
        <v>22884.237457300256</v>
      </c>
      <c r="D3340" s="3">
        <f t="shared" ca="1" si="256"/>
        <v>0</v>
      </c>
      <c r="E3340" s="3">
        <f t="shared" ca="1" si="259"/>
        <v>258.6341224519785</v>
      </c>
    </row>
    <row r="3341" spans="1:5" x14ac:dyDescent="0.35">
      <c r="A3341" s="3">
        <f t="shared" si="257"/>
        <v>3329</v>
      </c>
      <c r="B3341" s="3">
        <f t="shared" ca="1" si="258"/>
        <v>3.0512938240826091</v>
      </c>
      <c r="C3341" s="3">
        <f t="shared" ca="1" si="255"/>
        <v>25082.229445920166</v>
      </c>
      <c r="D3341" s="3">
        <f t="shared" ca="1" si="256"/>
        <v>2182.2294459201657</v>
      </c>
      <c r="E3341" s="3">
        <f t="shared" ca="1" si="259"/>
        <v>-1923.5953234681872</v>
      </c>
    </row>
    <row r="3342" spans="1:5" x14ac:dyDescent="0.35">
      <c r="A3342" s="3">
        <f t="shared" si="257"/>
        <v>3330</v>
      </c>
      <c r="B3342" s="3">
        <f t="shared" ca="1" si="258"/>
        <v>1.1024270975002426</v>
      </c>
      <c r="C3342" s="3">
        <f t="shared" ref="C3342:C3405" ca="1" si="260">B$1*EXP(B$9*B$5 + $B$10*B3342)</f>
        <v>23637.120600243743</v>
      </c>
      <c r="D3342" s="3">
        <f t="shared" ref="D3342:D3405" ca="1" si="261">MAX(C3342 - B$2, 0)</f>
        <v>737.12060024374296</v>
      </c>
      <c r="E3342" s="3">
        <f t="shared" ca="1" si="259"/>
        <v>-478.48647779176446</v>
      </c>
    </row>
    <row r="3343" spans="1:5" x14ac:dyDescent="0.35">
      <c r="A3343" s="3">
        <f t="shared" ref="A3343:A3406" si="262">A3342+1</f>
        <v>3331</v>
      </c>
      <c r="B3343" s="3">
        <f t="shared" ref="B3343:B3406" ca="1" si="263">_xlfn.NORM.S.INV(RAND())</f>
        <v>0.87834863497657156</v>
      </c>
      <c r="C3343" s="3">
        <f t="shared" ca="1" si="260"/>
        <v>23476.393806185552</v>
      </c>
      <c r="D3343" s="3">
        <f t="shared" ca="1" si="261"/>
        <v>576.39380618555151</v>
      </c>
      <c r="E3343" s="3">
        <f t="shared" ref="E3343:E3406" ca="1" si="264">$D$5014-D3343</f>
        <v>-317.75968373357301</v>
      </c>
    </row>
    <row r="3344" spans="1:5" x14ac:dyDescent="0.35">
      <c r="A3344" s="3">
        <f t="shared" si="262"/>
        <v>3332</v>
      </c>
      <c r="B3344" s="3">
        <f t="shared" ca="1" si="263"/>
        <v>-1.1230975731092356</v>
      </c>
      <c r="C3344" s="3">
        <f t="shared" ca="1" si="260"/>
        <v>22088.413120396526</v>
      </c>
      <c r="D3344" s="3">
        <f t="shared" ca="1" si="261"/>
        <v>0</v>
      </c>
      <c r="E3344" s="3">
        <f t="shared" ca="1" si="264"/>
        <v>258.6341224519785</v>
      </c>
    </row>
    <row r="3345" spans="1:5" x14ac:dyDescent="0.35">
      <c r="A3345" s="3">
        <f t="shared" si="262"/>
        <v>3333</v>
      </c>
      <c r="B3345" s="3">
        <f t="shared" ca="1" si="263"/>
        <v>-1.3457886550424134</v>
      </c>
      <c r="C3345" s="3">
        <f t="shared" ca="1" si="260"/>
        <v>21939.143956716354</v>
      </c>
      <c r="D3345" s="3">
        <f t="shared" ca="1" si="261"/>
        <v>0</v>
      </c>
      <c r="E3345" s="3">
        <f t="shared" ca="1" si="264"/>
        <v>258.6341224519785</v>
      </c>
    </row>
    <row r="3346" spans="1:5" x14ac:dyDescent="0.35">
      <c r="A3346" s="3">
        <f t="shared" si="262"/>
        <v>3334</v>
      </c>
      <c r="B3346" s="3">
        <f t="shared" ca="1" si="263"/>
        <v>-0.84007507224858957</v>
      </c>
      <c r="C3346" s="3">
        <f t="shared" ca="1" si="260"/>
        <v>22279.588735573281</v>
      </c>
      <c r="D3346" s="3">
        <f t="shared" ca="1" si="261"/>
        <v>0</v>
      </c>
      <c r="E3346" s="3">
        <f t="shared" ca="1" si="264"/>
        <v>258.6341224519785</v>
      </c>
    </row>
    <row r="3347" spans="1:5" x14ac:dyDescent="0.35">
      <c r="A3347" s="3">
        <f t="shared" si="262"/>
        <v>3335</v>
      </c>
      <c r="B3347" s="3">
        <f t="shared" ca="1" si="263"/>
        <v>-9.512165211885229E-2</v>
      </c>
      <c r="C3347" s="3">
        <f t="shared" ca="1" si="260"/>
        <v>22790.735397051863</v>
      </c>
      <c r="D3347" s="3">
        <f t="shared" ca="1" si="261"/>
        <v>0</v>
      </c>
      <c r="E3347" s="3">
        <f t="shared" ca="1" si="264"/>
        <v>258.6341224519785</v>
      </c>
    </row>
    <row r="3348" spans="1:5" x14ac:dyDescent="0.35">
      <c r="A3348" s="3">
        <f t="shared" si="262"/>
        <v>3336</v>
      </c>
      <c r="B3348" s="3">
        <f t="shared" ca="1" si="263"/>
        <v>-0.18432004156147488</v>
      </c>
      <c r="C3348" s="3">
        <f t="shared" ca="1" si="260"/>
        <v>22728.919517012557</v>
      </c>
      <c r="D3348" s="3">
        <f t="shared" ca="1" si="261"/>
        <v>0</v>
      </c>
      <c r="E3348" s="3">
        <f t="shared" ca="1" si="264"/>
        <v>258.6341224519785</v>
      </c>
    </row>
    <row r="3349" spans="1:5" x14ac:dyDescent="0.35">
      <c r="A3349" s="3">
        <f t="shared" si="262"/>
        <v>3337</v>
      </c>
      <c r="B3349" s="3">
        <f t="shared" ca="1" si="263"/>
        <v>-1.7953547271957546</v>
      </c>
      <c r="C3349" s="3">
        <f t="shared" ca="1" si="260"/>
        <v>21640.8678676159</v>
      </c>
      <c r="D3349" s="3">
        <f t="shared" ca="1" si="261"/>
        <v>0</v>
      </c>
      <c r="E3349" s="3">
        <f t="shared" ca="1" si="264"/>
        <v>258.6341224519785</v>
      </c>
    </row>
    <row r="3350" spans="1:5" x14ac:dyDescent="0.35">
      <c r="A3350" s="3">
        <f t="shared" si="262"/>
        <v>3338</v>
      </c>
      <c r="B3350" s="3">
        <f t="shared" ca="1" si="263"/>
        <v>1.1406978316145313</v>
      </c>
      <c r="C3350" s="3">
        <f t="shared" ca="1" si="260"/>
        <v>23664.681207190046</v>
      </c>
      <c r="D3350" s="3">
        <f t="shared" ca="1" si="261"/>
        <v>764.68120719004582</v>
      </c>
      <c r="E3350" s="3">
        <f t="shared" ca="1" si="264"/>
        <v>-506.04708473806733</v>
      </c>
    </row>
    <row r="3351" spans="1:5" x14ac:dyDescent="0.35">
      <c r="A3351" s="3">
        <f t="shared" si="262"/>
        <v>3339</v>
      </c>
      <c r="B3351" s="3">
        <f t="shared" ca="1" si="263"/>
        <v>-0.76357508250138362</v>
      </c>
      <c r="C3351" s="3">
        <f t="shared" ca="1" si="260"/>
        <v>22331.546302204286</v>
      </c>
      <c r="D3351" s="3">
        <f t="shared" ca="1" si="261"/>
        <v>0</v>
      </c>
      <c r="E3351" s="3">
        <f t="shared" ca="1" si="264"/>
        <v>258.6341224519785</v>
      </c>
    </row>
    <row r="3352" spans="1:5" x14ac:dyDescent="0.35">
      <c r="A3352" s="3">
        <f t="shared" si="262"/>
        <v>3340</v>
      </c>
      <c r="B3352" s="3">
        <f t="shared" ca="1" si="263"/>
        <v>0.13950036310111424</v>
      </c>
      <c r="C3352" s="3">
        <f t="shared" ca="1" si="260"/>
        <v>22954.13600733527</v>
      </c>
      <c r="D3352" s="3">
        <f t="shared" ca="1" si="261"/>
        <v>54.136007335269824</v>
      </c>
      <c r="E3352" s="3">
        <f t="shared" ca="1" si="264"/>
        <v>204.49811511670868</v>
      </c>
    </row>
    <row r="3353" spans="1:5" x14ac:dyDescent="0.35">
      <c r="A3353" s="3">
        <f t="shared" si="262"/>
        <v>3341</v>
      </c>
      <c r="B3353" s="3">
        <f t="shared" ca="1" si="263"/>
        <v>1.3118487295236505</v>
      </c>
      <c r="C3353" s="3">
        <f t="shared" ca="1" si="260"/>
        <v>23788.328985032236</v>
      </c>
      <c r="D3353" s="3">
        <f t="shared" ca="1" si="261"/>
        <v>888.32898503223623</v>
      </c>
      <c r="E3353" s="3">
        <f t="shared" ca="1" si="264"/>
        <v>-629.69486258025768</v>
      </c>
    </row>
    <row r="3354" spans="1:5" x14ac:dyDescent="0.35">
      <c r="A3354" s="3">
        <f t="shared" si="262"/>
        <v>3342</v>
      </c>
      <c r="B3354" s="3">
        <f t="shared" ca="1" si="263"/>
        <v>0.37447463521643831</v>
      </c>
      <c r="C3354" s="3">
        <f t="shared" ca="1" si="260"/>
        <v>23118.956106077923</v>
      </c>
      <c r="D3354" s="3">
        <f t="shared" ca="1" si="261"/>
        <v>218.95610607792332</v>
      </c>
      <c r="E3354" s="3">
        <f t="shared" ca="1" si="264"/>
        <v>39.678016374055176</v>
      </c>
    </row>
    <row r="3355" spans="1:5" x14ac:dyDescent="0.35">
      <c r="A3355" s="3">
        <f t="shared" si="262"/>
        <v>3343</v>
      </c>
      <c r="B3355" s="3">
        <f t="shared" ca="1" si="263"/>
        <v>0.10640521879717119</v>
      </c>
      <c r="C3355" s="3">
        <f t="shared" ca="1" si="260"/>
        <v>22931.016383149767</v>
      </c>
      <c r="D3355" s="3">
        <f t="shared" ca="1" si="261"/>
        <v>31.016383149766625</v>
      </c>
      <c r="E3355" s="3">
        <f t="shared" ca="1" si="264"/>
        <v>227.61773930221187</v>
      </c>
    </row>
    <row r="3356" spans="1:5" x14ac:dyDescent="0.35">
      <c r="A3356" s="3">
        <f t="shared" si="262"/>
        <v>3344</v>
      </c>
      <c r="B3356" s="3">
        <f t="shared" ca="1" si="263"/>
        <v>-3.8298000948609509E-2</v>
      </c>
      <c r="C3356" s="3">
        <f t="shared" ca="1" si="260"/>
        <v>22830.202712632261</v>
      </c>
      <c r="D3356" s="3">
        <f t="shared" ca="1" si="261"/>
        <v>0</v>
      </c>
      <c r="E3356" s="3">
        <f t="shared" ca="1" si="264"/>
        <v>258.6341224519785</v>
      </c>
    </row>
    <row r="3357" spans="1:5" x14ac:dyDescent="0.35">
      <c r="A3357" s="3">
        <f t="shared" si="262"/>
        <v>3345</v>
      </c>
      <c r="B3357" s="3">
        <f t="shared" ca="1" si="263"/>
        <v>0.27730337563634061</v>
      </c>
      <c r="C3357" s="3">
        <f t="shared" ca="1" si="260"/>
        <v>23050.653375485021</v>
      </c>
      <c r="D3357" s="3">
        <f t="shared" ca="1" si="261"/>
        <v>150.65337548502066</v>
      </c>
      <c r="E3357" s="3">
        <f t="shared" ca="1" si="264"/>
        <v>107.98074696695784</v>
      </c>
    </row>
    <row r="3358" spans="1:5" x14ac:dyDescent="0.35">
      <c r="A3358" s="3">
        <f t="shared" si="262"/>
        <v>3346</v>
      </c>
      <c r="B3358" s="3">
        <f t="shared" ca="1" si="263"/>
        <v>-0.5145861512285318</v>
      </c>
      <c r="C3358" s="3">
        <f t="shared" ca="1" si="260"/>
        <v>22501.49604878233</v>
      </c>
      <c r="D3358" s="3">
        <f t="shared" ca="1" si="261"/>
        <v>0</v>
      </c>
      <c r="E3358" s="3">
        <f t="shared" ca="1" si="264"/>
        <v>258.6341224519785</v>
      </c>
    </row>
    <row r="3359" spans="1:5" x14ac:dyDescent="0.35">
      <c r="A3359" s="3">
        <f t="shared" si="262"/>
        <v>3347</v>
      </c>
      <c r="B3359" s="3">
        <f t="shared" ca="1" si="263"/>
        <v>2.070458925490545</v>
      </c>
      <c r="C3359" s="3">
        <f t="shared" ca="1" si="260"/>
        <v>24344.210834903828</v>
      </c>
      <c r="D3359" s="3">
        <f t="shared" ca="1" si="261"/>
        <v>1444.2108349038281</v>
      </c>
      <c r="E3359" s="3">
        <f t="shared" ca="1" si="264"/>
        <v>-1185.5767124518495</v>
      </c>
    </row>
    <row r="3360" spans="1:5" x14ac:dyDescent="0.35">
      <c r="A3360" s="3">
        <f t="shared" si="262"/>
        <v>3348</v>
      </c>
      <c r="B3360" s="3">
        <f t="shared" ca="1" si="263"/>
        <v>-1.8022892801248305</v>
      </c>
      <c r="C3360" s="3">
        <f t="shared" ca="1" si="260"/>
        <v>21636.298862588788</v>
      </c>
      <c r="D3360" s="3">
        <f t="shared" ca="1" si="261"/>
        <v>0</v>
      </c>
      <c r="E3360" s="3">
        <f t="shared" ca="1" si="264"/>
        <v>258.6341224519785</v>
      </c>
    </row>
    <row r="3361" spans="1:5" x14ac:dyDescent="0.35">
      <c r="A3361" s="3">
        <f t="shared" si="262"/>
        <v>3349</v>
      </c>
      <c r="B3361" s="3">
        <f t="shared" ca="1" si="263"/>
        <v>-0.61488900823695725</v>
      </c>
      <c r="C3361" s="3">
        <f t="shared" ca="1" si="260"/>
        <v>22432.878371141564</v>
      </c>
      <c r="D3361" s="3">
        <f t="shared" ca="1" si="261"/>
        <v>0</v>
      </c>
      <c r="E3361" s="3">
        <f t="shared" ca="1" si="264"/>
        <v>258.6341224519785</v>
      </c>
    </row>
    <row r="3362" spans="1:5" x14ac:dyDescent="0.35">
      <c r="A3362" s="3">
        <f t="shared" si="262"/>
        <v>3350</v>
      </c>
      <c r="B3362" s="3">
        <f t="shared" ca="1" si="263"/>
        <v>1.5189140882577394</v>
      </c>
      <c r="C3362" s="3">
        <f t="shared" ca="1" si="260"/>
        <v>23938.787077912733</v>
      </c>
      <c r="D3362" s="3">
        <f t="shared" ca="1" si="261"/>
        <v>1038.7870779127334</v>
      </c>
      <c r="E3362" s="3">
        <f t="shared" ca="1" si="264"/>
        <v>-780.15295546075481</v>
      </c>
    </row>
    <row r="3363" spans="1:5" x14ac:dyDescent="0.35">
      <c r="A3363" s="3">
        <f t="shared" si="262"/>
        <v>3351</v>
      </c>
      <c r="B3363" s="3">
        <f t="shared" ca="1" si="263"/>
        <v>-0.58398240579932792</v>
      </c>
      <c r="C3363" s="3">
        <f t="shared" ca="1" si="260"/>
        <v>22453.99939567734</v>
      </c>
      <c r="D3363" s="3">
        <f t="shared" ca="1" si="261"/>
        <v>0</v>
      </c>
      <c r="E3363" s="3">
        <f t="shared" ca="1" si="264"/>
        <v>258.6341224519785</v>
      </c>
    </row>
    <row r="3364" spans="1:5" x14ac:dyDescent="0.35">
      <c r="A3364" s="3">
        <f t="shared" si="262"/>
        <v>3352</v>
      </c>
      <c r="B3364" s="3">
        <f t="shared" ca="1" si="263"/>
        <v>0.28691303711581118</v>
      </c>
      <c r="C3364" s="3">
        <f t="shared" ca="1" si="260"/>
        <v>23057.399109521481</v>
      </c>
      <c r="D3364" s="3">
        <f t="shared" ca="1" si="261"/>
        <v>157.39910952148057</v>
      </c>
      <c r="E3364" s="3">
        <f t="shared" ca="1" si="264"/>
        <v>101.23501293049793</v>
      </c>
    </row>
    <row r="3365" spans="1:5" x14ac:dyDescent="0.35">
      <c r="A3365" s="3">
        <f t="shared" si="262"/>
        <v>3353</v>
      </c>
      <c r="B3365" s="3">
        <f t="shared" ca="1" si="263"/>
        <v>0.40315199693870218</v>
      </c>
      <c r="C3365" s="3">
        <f t="shared" ca="1" si="260"/>
        <v>23139.152386243499</v>
      </c>
      <c r="D3365" s="3">
        <f t="shared" ca="1" si="261"/>
        <v>239.15238624349877</v>
      </c>
      <c r="E3365" s="3">
        <f t="shared" ca="1" si="264"/>
        <v>19.481736208479731</v>
      </c>
    </row>
    <row r="3366" spans="1:5" x14ac:dyDescent="0.35">
      <c r="A3366" s="3">
        <f t="shared" si="262"/>
        <v>3354</v>
      </c>
      <c r="B3366" s="3">
        <f t="shared" ca="1" si="263"/>
        <v>0.927452877622303</v>
      </c>
      <c r="C3366" s="3">
        <f t="shared" ca="1" si="260"/>
        <v>23511.521485786612</v>
      </c>
      <c r="D3366" s="3">
        <f t="shared" ca="1" si="261"/>
        <v>611.52148578661217</v>
      </c>
      <c r="E3366" s="3">
        <f t="shared" ca="1" si="264"/>
        <v>-352.88736333463368</v>
      </c>
    </row>
    <row r="3367" spans="1:5" x14ac:dyDescent="0.35">
      <c r="A3367" s="3">
        <f t="shared" si="262"/>
        <v>3355</v>
      </c>
      <c r="B3367" s="3">
        <f t="shared" ca="1" si="263"/>
        <v>-5.6013150108930959E-2</v>
      </c>
      <c r="C3367" s="3">
        <f t="shared" ca="1" si="260"/>
        <v>22817.891189083464</v>
      </c>
      <c r="D3367" s="3">
        <f t="shared" ca="1" si="261"/>
        <v>0</v>
      </c>
      <c r="E3367" s="3">
        <f t="shared" ca="1" si="264"/>
        <v>258.6341224519785</v>
      </c>
    </row>
    <row r="3368" spans="1:5" x14ac:dyDescent="0.35">
      <c r="A3368" s="3">
        <f t="shared" si="262"/>
        <v>3356</v>
      </c>
      <c r="B3368" s="3">
        <f t="shared" ca="1" si="263"/>
        <v>0.23271866503004127</v>
      </c>
      <c r="C3368" s="3">
        <f t="shared" ca="1" si="260"/>
        <v>23019.381870743528</v>
      </c>
      <c r="D3368" s="3">
        <f t="shared" ca="1" si="261"/>
        <v>119.38187074352754</v>
      </c>
      <c r="E3368" s="3">
        <f t="shared" ca="1" si="264"/>
        <v>139.25225170845096</v>
      </c>
    </row>
    <row r="3369" spans="1:5" x14ac:dyDescent="0.35">
      <c r="A3369" s="3">
        <f t="shared" si="262"/>
        <v>3357</v>
      </c>
      <c r="B3369" s="3">
        <f t="shared" ca="1" si="263"/>
        <v>-9.7917610648414172E-2</v>
      </c>
      <c r="C3369" s="3">
        <f t="shared" ca="1" si="260"/>
        <v>22788.795204097591</v>
      </c>
      <c r="D3369" s="3">
        <f t="shared" ca="1" si="261"/>
        <v>0</v>
      </c>
      <c r="E3369" s="3">
        <f t="shared" ca="1" si="264"/>
        <v>258.6341224519785</v>
      </c>
    </row>
    <row r="3370" spans="1:5" x14ac:dyDescent="0.35">
      <c r="A3370" s="3">
        <f t="shared" si="262"/>
        <v>3358</v>
      </c>
      <c r="B3370" s="3">
        <f t="shared" ca="1" si="263"/>
        <v>-0.32866751537738309</v>
      </c>
      <c r="C3370" s="3">
        <f t="shared" ca="1" si="260"/>
        <v>22629.239464728915</v>
      </c>
      <c r="D3370" s="3">
        <f t="shared" ca="1" si="261"/>
        <v>0</v>
      </c>
      <c r="E3370" s="3">
        <f t="shared" ca="1" si="264"/>
        <v>258.6341224519785</v>
      </c>
    </row>
    <row r="3371" spans="1:5" x14ac:dyDescent="0.35">
      <c r="A3371" s="3">
        <f t="shared" si="262"/>
        <v>3359</v>
      </c>
      <c r="B3371" s="3">
        <f t="shared" ca="1" si="263"/>
        <v>0.46774234201489545</v>
      </c>
      <c r="C3371" s="3">
        <f t="shared" ca="1" si="260"/>
        <v>23184.705339011402</v>
      </c>
      <c r="D3371" s="3">
        <f t="shared" ca="1" si="261"/>
        <v>284.70533901140152</v>
      </c>
      <c r="E3371" s="3">
        <f t="shared" ca="1" si="264"/>
        <v>-26.071216559423021</v>
      </c>
    </row>
    <row r="3372" spans="1:5" x14ac:dyDescent="0.35">
      <c r="A3372" s="3">
        <f t="shared" si="262"/>
        <v>3360</v>
      </c>
      <c r="B3372" s="3">
        <f t="shared" ca="1" si="263"/>
        <v>-1.9281712938375282</v>
      </c>
      <c r="C3372" s="3">
        <f t="shared" ca="1" si="260"/>
        <v>21553.525815961384</v>
      </c>
      <c r="D3372" s="3">
        <f t="shared" ca="1" si="261"/>
        <v>0</v>
      </c>
      <c r="E3372" s="3">
        <f t="shared" ca="1" si="264"/>
        <v>258.6341224519785</v>
      </c>
    </row>
    <row r="3373" spans="1:5" x14ac:dyDescent="0.35">
      <c r="A3373" s="3">
        <f t="shared" si="262"/>
        <v>3361</v>
      </c>
      <c r="B3373" s="3">
        <f t="shared" ca="1" si="263"/>
        <v>1.191263522729501</v>
      </c>
      <c r="C3373" s="3">
        <f t="shared" ca="1" si="260"/>
        <v>23701.145293096328</v>
      </c>
      <c r="D3373" s="3">
        <f t="shared" ca="1" si="261"/>
        <v>801.1452930963278</v>
      </c>
      <c r="E3373" s="3">
        <f t="shared" ca="1" si="264"/>
        <v>-542.51117064434925</v>
      </c>
    </row>
    <row r="3374" spans="1:5" x14ac:dyDescent="0.35">
      <c r="A3374" s="3">
        <f t="shared" si="262"/>
        <v>3362</v>
      </c>
      <c r="B3374" s="3">
        <f t="shared" ca="1" si="263"/>
        <v>0.73231253265067897</v>
      </c>
      <c r="C3374" s="3">
        <f t="shared" ca="1" si="260"/>
        <v>23372.233861448389</v>
      </c>
      <c r="D3374" s="3">
        <f t="shared" ca="1" si="261"/>
        <v>472.23386144838878</v>
      </c>
      <c r="E3374" s="3">
        <f t="shared" ca="1" si="264"/>
        <v>-213.59973899641028</v>
      </c>
    </row>
    <row r="3375" spans="1:5" x14ac:dyDescent="0.35">
      <c r="A3375" s="3">
        <f t="shared" si="262"/>
        <v>3363</v>
      </c>
      <c r="B3375" s="3">
        <f t="shared" ca="1" si="263"/>
        <v>-0.34144444366474752</v>
      </c>
      <c r="C3375" s="3">
        <f t="shared" ca="1" si="260"/>
        <v>22620.437365034461</v>
      </c>
      <c r="D3375" s="3">
        <f t="shared" ca="1" si="261"/>
        <v>0</v>
      </c>
      <c r="E3375" s="3">
        <f t="shared" ca="1" si="264"/>
        <v>258.6341224519785</v>
      </c>
    </row>
    <row r="3376" spans="1:5" x14ac:dyDescent="0.35">
      <c r="A3376" s="3">
        <f t="shared" si="262"/>
        <v>3364</v>
      </c>
      <c r="B3376" s="3">
        <f t="shared" ca="1" si="263"/>
        <v>-0.29126870452726783</v>
      </c>
      <c r="C3376" s="3">
        <f t="shared" ca="1" si="260"/>
        <v>22655.023411671424</v>
      </c>
      <c r="D3376" s="3">
        <f t="shared" ca="1" si="261"/>
        <v>0</v>
      </c>
      <c r="E3376" s="3">
        <f t="shared" ca="1" si="264"/>
        <v>258.6341224519785</v>
      </c>
    </row>
    <row r="3377" spans="1:5" x14ac:dyDescent="0.35">
      <c r="A3377" s="3">
        <f t="shared" si="262"/>
        <v>3365</v>
      </c>
      <c r="B3377" s="3">
        <f t="shared" ca="1" si="263"/>
        <v>0.85340335493466857</v>
      </c>
      <c r="C3377" s="3">
        <f t="shared" ca="1" si="260"/>
        <v>23458.568820537508</v>
      </c>
      <c r="D3377" s="3">
        <f t="shared" ca="1" si="261"/>
        <v>558.56882053750815</v>
      </c>
      <c r="E3377" s="3">
        <f t="shared" ca="1" si="264"/>
        <v>-299.93469808552965</v>
      </c>
    </row>
    <row r="3378" spans="1:5" x14ac:dyDescent="0.35">
      <c r="A3378" s="3">
        <f t="shared" si="262"/>
        <v>3366</v>
      </c>
      <c r="B3378" s="3">
        <f t="shared" ca="1" si="263"/>
        <v>-1.1560491681207976</v>
      </c>
      <c r="C3378" s="3">
        <f t="shared" ca="1" si="260"/>
        <v>22066.26191075932</v>
      </c>
      <c r="D3378" s="3">
        <f t="shared" ca="1" si="261"/>
        <v>0</v>
      </c>
      <c r="E3378" s="3">
        <f t="shared" ca="1" si="264"/>
        <v>258.6341224519785</v>
      </c>
    </row>
    <row r="3379" spans="1:5" x14ac:dyDescent="0.35">
      <c r="A3379" s="3">
        <f t="shared" si="262"/>
        <v>3367</v>
      </c>
      <c r="B3379" s="3">
        <f t="shared" ca="1" si="263"/>
        <v>2.6124644767184302</v>
      </c>
      <c r="C3379" s="3">
        <f t="shared" ca="1" si="260"/>
        <v>24749.310995411062</v>
      </c>
      <c r="D3379" s="3">
        <f t="shared" ca="1" si="261"/>
        <v>1849.3109954110623</v>
      </c>
      <c r="E3379" s="3">
        <f t="shared" ca="1" si="264"/>
        <v>-1590.6768729590838</v>
      </c>
    </row>
    <row r="3380" spans="1:5" x14ac:dyDescent="0.35">
      <c r="A3380" s="3">
        <f t="shared" si="262"/>
        <v>3368</v>
      </c>
      <c r="B3380" s="3">
        <f t="shared" ca="1" si="263"/>
        <v>1.4287866587467191</v>
      </c>
      <c r="C3380" s="3">
        <f t="shared" ca="1" si="260"/>
        <v>23873.181964361964</v>
      </c>
      <c r="D3380" s="3">
        <f t="shared" ca="1" si="261"/>
        <v>973.18196436196376</v>
      </c>
      <c r="E3380" s="3">
        <f t="shared" ca="1" si="264"/>
        <v>-714.54784190998521</v>
      </c>
    </row>
    <row r="3381" spans="1:5" x14ac:dyDescent="0.35">
      <c r="A3381" s="3">
        <f t="shared" si="262"/>
        <v>3369</v>
      </c>
      <c r="B3381" s="3">
        <f t="shared" ca="1" si="263"/>
        <v>1.0556302971471525</v>
      </c>
      <c r="C3381" s="3">
        <f t="shared" ca="1" si="260"/>
        <v>23603.463577554317</v>
      </c>
      <c r="D3381" s="3">
        <f t="shared" ca="1" si="261"/>
        <v>703.46357755431745</v>
      </c>
      <c r="E3381" s="3">
        <f t="shared" ca="1" si="264"/>
        <v>-444.82945510233895</v>
      </c>
    </row>
    <row r="3382" spans="1:5" x14ac:dyDescent="0.35">
      <c r="A3382" s="3">
        <f t="shared" si="262"/>
        <v>3370</v>
      </c>
      <c r="B3382" s="3">
        <f t="shared" ca="1" si="263"/>
        <v>-0.8111617733365224</v>
      </c>
      <c r="C3382" s="3">
        <f t="shared" ca="1" si="260"/>
        <v>22299.211958969892</v>
      </c>
      <c r="D3382" s="3">
        <f t="shared" ca="1" si="261"/>
        <v>0</v>
      </c>
      <c r="E3382" s="3">
        <f t="shared" ca="1" si="264"/>
        <v>258.6341224519785</v>
      </c>
    </row>
    <row r="3383" spans="1:5" x14ac:dyDescent="0.35">
      <c r="A3383" s="3">
        <f t="shared" si="262"/>
        <v>3371</v>
      </c>
      <c r="B3383" s="3">
        <f t="shared" ca="1" si="263"/>
        <v>-6.6440294536244143E-2</v>
      </c>
      <c r="C3383" s="3">
        <f t="shared" ca="1" si="260"/>
        <v>22810.647725229766</v>
      </c>
      <c r="D3383" s="3">
        <f t="shared" ca="1" si="261"/>
        <v>0</v>
      </c>
      <c r="E3383" s="3">
        <f t="shared" ca="1" si="264"/>
        <v>258.6341224519785</v>
      </c>
    </row>
    <row r="3384" spans="1:5" x14ac:dyDescent="0.35">
      <c r="A3384" s="3">
        <f t="shared" si="262"/>
        <v>3372</v>
      </c>
      <c r="B3384" s="3">
        <f t="shared" ca="1" si="263"/>
        <v>-1.8230612551761272</v>
      </c>
      <c r="C3384" s="3">
        <f t="shared" ca="1" si="260"/>
        <v>21622.618494793503</v>
      </c>
      <c r="D3384" s="3">
        <f t="shared" ca="1" si="261"/>
        <v>0</v>
      </c>
      <c r="E3384" s="3">
        <f t="shared" ca="1" si="264"/>
        <v>258.6341224519785</v>
      </c>
    </row>
    <row r="3385" spans="1:5" x14ac:dyDescent="0.35">
      <c r="A3385" s="3">
        <f t="shared" si="262"/>
        <v>3373</v>
      </c>
      <c r="B3385" s="3">
        <f t="shared" ca="1" si="263"/>
        <v>1.25523732507772</v>
      </c>
      <c r="C3385" s="3">
        <f t="shared" ca="1" si="260"/>
        <v>23747.358797369739</v>
      </c>
      <c r="D3385" s="3">
        <f t="shared" ca="1" si="261"/>
        <v>847.35879736973948</v>
      </c>
      <c r="E3385" s="3">
        <f t="shared" ca="1" si="264"/>
        <v>-588.72467491776092</v>
      </c>
    </row>
    <row r="3386" spans="1:5" x14ac:dyDescent="0.35">
      <c r="A3386" s="3">
        <f t="shared" si="262"/>
        <v>3374</v>
      </c>
      <c r="B3386" s="3">
        <f t="shared" ca="1" si="263"/>
        <v>-1.7867227654953997</v>
      </c>
      <c r="C3386" s="3">
        <f t="shared" ca="1" si="260"/>
        <v>21646.556601242799</v>
      </c>
      <c r="D3386" s="3">
        <f t="shared" ca="1" si="261"/>
        <v>0</v>
      </c>
      <c r="E3386" s="3">
        <f t="shared" ca="1" si="264"/>
        <v>258.6341224519785</v>
      </c>
    </row>
    <row r="3387" spans="1:5" x14ac:dyDescent="0.35">
      <c r="A3387" s="3">
        <f t="shared" si="262"/>
        <v>3375</v>
      </c>
      <c r="B3387" s="3">
        <f t="shared" ca="1" si="263"/>
        <v>1.2543501612305672</v>
      </c>
      <c r="C3387" s="3">
        <f t="shared" ca="1" si="260"/>
        <v>23746.717310710526</v>
      </c>
      <c r="D3387" s="3">
        <f t="shared" ca="1" si="261"/>
        <v>846.71731071052636</v>
      </c>
      <c r="E3387" s="3">
        <f t="shared" ca="1" si="264"/>
        <v>-588.08318825854781</v>
      </c>
    </row>
    <row r="3388" spans="1:5" x14ac:dyDescent="0.35">
      <c r="A3388" s="3">
        <f t="shared" si="262"/>
        <v>3376</v>
      </c>
      <c r="B3388" s="3">
        <f t="shared" ca="1" si="263"/>
        <v>1.0278290438204802</v>
      </c>
      <c r="C3388" s="3">
        <f t="shared" ca="1" si="260"/>
        <v>23583.491159440076</v>
      </c>
      <c r="D3388" s="3">
        <f t="shared" ca="1" si="261"/>
        <v>683.49115944007644</v>
      </c>
      <c r="E3388" s="3">
        <f t="shared" ca="1" si="264"/>
        <v>-424.85703698809795</v>
      </c>
    </row>
    <row r="3389" spans="1:5" x14ac:dyDescent="0.35">
      <c r="A3389" s="3">
        <f t="shared" si="262"/>
        <v>3377</v>
      </c>
      <c r="B3389" s="3">
        <f t="shared" ca="1" si="263"/>
        <v>-0.75597442311462826</v>
      </c>
      <c r="C3389" s="3">
        <f t="shared" ca="1" si="260"/>
        <v>22336.715160996351</v>
      </c>
      <c r="D3389" s="3">
        <f t="shared" ca="1" si="261"/>
        <v>0</v>
      </c>
      <c r="E3389" s="3">
        <f t="shared" ca="1" si="264"/>
        <v>258.6341224519785</v>
      </c>
    </row>
    <row r="3390" spans="1:5" x14ac:dyDescent="0.35">
      <c r="A3390" s="3">
        <f t="shared" si="262"/>
        <v>3378</v>
      </c>
      <c r="B3390" s="3">
        <f t="shared" ca="1" si="263"/>
        <v>0.54914657090476438</v>
      </c>
      <c r="C3390" s="3">
        <f t="shared" ca="1" si="260"/>
        <v>23242.244197728498</v>
      </c>
      <c r="D3390" s="3">
        <f t="shared" ca="1" si="261"/>
        <v>342.24419772849797</v>
      </c>
      <c r="E3390" s="3">
        <f t="shared" ca="1" si="264"/>
        <v>-83.610075276519467</v>
      </c>
    </row>
    <row r="3391" spans="1:5" x14ac:dyDescent="0.35">
      <c r="A3391" s="3">
        <f t="shared" si="262"/>
        <v>3379</v>
      </c>
      <c r="B3391" s="3">
        <f t="shared" ca="1" si="263"/>
        <v>0.97451668064816643</v>
      </c>
      <c r="C3391" s="3">
        <f t="shared" ca="1" si="260"/>
        <v>23545.238826712652</v>
      </c>
      <c r="D3391" s="3">
        <f t="shared" ca="1" si="261"/>
        <v>645.23882671265164</v>
      </c>
      <c r="E3391" s="3">
        <f t="shared" ca="1" si="264"/>
        <v>-386.60470426067315</v>
      </c>
    </row>
    <row r="3392" spans="1:5" x14ac:dyDescent="0.35">
      <c r="A3392" s="3">
        <f t="shared" si="262"/>
        <v>3380</v>
      </c>
      <c r="B3392" s="3">
        <f t="shared" ca="1" si="263"/>
        <v>0.11834844744067272</v>
      </c>
      <c r="C3392" s="3">
        <f t="shared" ca="1" si="260"/>
        <v>22939.357003755958</v>
      </c>
      <c r="D3392" s="3">
        <f t="shared" ca="1" si="261"/>
        <v>39.357003755958431</v>
      </c>
      <c r="E3392" s="3">
        <f t="shared" ca="1" si="264"/>
        <v>219.27711869602007</v>
      </c>
    </row>
    <row r="3393" spans="1:5" x14ac:dyDescent="0.35">
      <c r="A3393" s="3">
        <f t="shared" si="262"/>
        <v>3381</v>
      </c>
      <c r="B3393" s="3">
        <f t="shared" ca="1" si="263"/>
        <v>-0.47389414941104097</v>
      </c>
      <c r="C3393" s="3">
        <f t="shared" ca="1" si="260"/>
        <v>22529.393458127812</v>
      </c>
      <c r="D3393" s="3">
        <f t="shared" ca="1" si="261"/>
        <v>0</v>
      </c>
      <c r="E3393" s="3">
        <f t="shared" ca="1" si="264"/>
        <v>258.6341224519785</v>
      </c>
    </row>
    <row r="3394" spans="1:5" x14ac:dyDescent="0.35">
      <c r="A3394" s="3">
        <f t="shared" si="262"/>
        <v>3382</v>
      </c>
      <c r="B3394" s="3">
        <f t="shared" ca="1" si="263"/>
        <v>-0.10548707415467817</v>
      </c>
      <c r="C3394" s="3">
        <f t="shared" ca="1" si="260"/>
        <v>22783.543372855176</v>
      </c>
      <c r="D3394" s="3">
        <f t="shared" ca="1" si="261"/>
        <v>0</v>
      </c>
      <c r="E3394" s="3">
        <f t="shared" ca="1" si="264"/>
        <v>258.6341224519785</v>
      </c>
    </row>
    <row r="3395" spans="1:5" x14ac:dyDescent="0.35">
      <c r="A3395" s="3">
        <f t="shared" si="262"/>
        <v>3383</v>
      </c>
      <c r="B3395" s="3">
        <f t="shared" ca="1" si="263"/>
        <v>0.65730711341425496</v>
      </c>
      <c r="C3395" s="3">
        <f t="shared" ca="1" si="260"/>
        <v>23318.916165392176</v>
      </c>
      <c r="D3395" s="3">
        <f t="shared" ca="1" si="261"/>
        <v>418.91616539217648</v>
      </c>
      <c r="E3395" s="3">
        <f t="shared" ca="1" si="264"/>
        <v>-160.28204294019798</v>
      </c>
    </row>
    <row r="3396" spans="1:5" x14ac:dyDescent="0.35">
      <c r="A3396" s="3">
        <f t="shared" si="262"/>
        <v>3384</v>
      </c>
      <c r="B3396" s="3">
        <f t="shared" ca="1" si="263"/>
        <v>0.5229800554762164</v>
      </c>
      <c r="C3396" s="3">
        <f t="shared" ca="1" si="260"/>
        <v>23223.73339310013</v>
      </c>
      <c r="D3396" s="3">
        <f t="shared" ca="1" si="261"/>
        <v>323.73339310013034</v>
      </c>
      <c r="E3396" s="3">
        <f t="shared" ca="1" si="264"/>
        <v>-65.099270648151844</v>
      </c>
    </row>
    <row r="3397" spans="1:5" x14ac:dyDescent="0.35">
      <c r="A3397" s="3">
        <f t="shared" si="262"/>
        <v>3385</v>
      </c>
      <c r="B3397" s="3">
        <f t="shared" ca="1" si="263"/>
        <v>-1.2325478364910254</v>
      </c>
      <c r="C3397" s="3">
        <f t="shared" ca="1" si="260"/>
        <v>22014.92245233036</v>
      </c>
      <c r="D3397" s="3">
        <f t="shared" ca="1" si="261"/>
        <v>0</v>
      </c>
      <c r="E3397" s="3">
        <f t="shared" ca="1" si="264"/>
        <v>258.6341224519785</v>
      </c>
    </row>
    <row r="3398" spans="1:5" x14ac:dyDescent="0.35">
      <c r="A3398" s="3">
        <f t="shared" si="262"/>
        <v>3386</v>
      </c>
      <c r="B3398" s="3">
        <f t="shared" ca="1" si="263"/>
        <v>-1.5853837382878786</v>
      </c>
      <c r="C3398" s="3">
        <f t="shared" ca="1" si="260"/>
        <v>21779.670392658187</v>
      </c>
      <c r="D3398" s="3">
        <f t="shared" ca="1" si="261"/>
        <v>0</v>
      </c>
      <c r="E3398" s="3">
        <f t="shared" ca="1" si="264"/>
        <v>258.6341224519785</v>
      </c>
    </row>
    <row r="3399" spans="1:5" x14ac:dyDescent="0.35">
      <c r="A3399" s="3">
        <f t="shared" si="262"/>
        <v>3387</v>
      </c>
      <c r="B3399" s="3">
        <f t="shared" ca="1" si="263"/>
        <v>0.2213425517259611</v>
      </c>
      <c r="C3399" s="3">
        <f t="shared" ca="1" si="260"/>
        <v>23011.409514521383</v>
      </c>
      <c r="D3399" s="3">
        <f t="shared" ca="1" si="261"/>
        <v>111.40951452138324</v>
      </c>
      <c r="E3399" s="3">
        <f t="shared" ca="1" si="264"/>
        <v>147.22460793059525</v>
      </c>
    </row>
    <row r="3400" spans="1:5" x14ac:dyDescent="0.35">
      <c r="A3400" s="3">
        <f t="shared" si="262"/>
        <v>3388</v>
      </c>
      <c r="B3400" s="3">
        <f t="shared" ca="1" si="263"/>
        <v>-0.50058729540477009</v>
      </c>
      <c r="C3400" s="3">
        <f t="shared" ca="1" si="260"/>
        <v>22511.089411002242</v>
      </c>
      <c r="D3400" s="3">
        <f t="shared" ca="1" si="261"/>
        <v>0</v>
      </c>
      <c r="E3400" s="3">
        <f t="shared" ca="1" si="264"/>
        <v>258.6341224519785</v>
      </c>
    </row>
    <row r="3401" spans="1:5" x14ac:dyDescent="0.35">
      <c r="A3401" s="3">
        <f t="shared" si="262"/>
        <v>3389</v>
      </c>
      <c r="B3401" s="3">
        <f t="shared" ca="1" si="263"/>
        <v>-1.4330229723878067</v>
      </c>
      <c r="C3401" s="3">
        <f t="shared" ca="1" si="260"/>
        <v>21880.946403005371</v>
      </c>
      <c r="D3401" s="3">
        <f t="shared" ca="1" si="261"/>
        <v>0</v>
      </c>
      <c r="E3401" s="3">
        <f t="shared" ca="1" si="264"/>
        <v>258.6341224519785</v>
      </c>
    </row>
    <row r="3402" spans="1:5" x14ac:dyDescent="0.35">
      <c r="A3402" s="3">
        <f t="shared" si="262"/>
        <v>3390</v>
      </c>
      <c r="B3402" s="3">
        <f t="shared" ca="1" si="263"/>
        <v>-0.4722587228614753</v>
      </c>
      <c r="C3402" s="3">
        <f t="shared" ca="1" si="260"/>
        <v>22530.515387975542</v>
      </c>
      <c r="D3402" s="3">
        <f t="shared" ca="1" si="261"/>
        <v>0</v>
      </c>
      <c r="E3402" s="3">
        <f t="shared" ca="1" si="264"/>
        <v>258.6341224519785</v>
      </c>
    </row>
    <row r="3403" spans="1:5" x14ac:dyDescent="0.35">
      <c r="A3403" s="3">
        <f t="shared" si="262"/>
        <v>3391</v>
      </c>
      <c r="B3403" s="3">
        <f t="shared" ca="1" si="263"/>
        <v>0.61369967662914937</v>
      </c>
      <c r="C3403" s="3">
        <f t="shared" ca="1" si="260"/>
        <v>23287.973696108398</v>
      </c>
      <c r="D3403" s="3">
        <f t="shared" ca="1" si="261"/>
        <v>387.97369610839814</v>
      </c>
      <c r="E3403" s="3">
        <f t="shared" ca="1" si="264"/>
        <v>-129.33957365641965</v>
      </c>
    </row>
    <row r="3404" spans="1:5" x14ac:dyDescent="0.35">
      <c r="A3404" s="3">
        <f t="shared" si="262"/>
        <v>3392</v>
      </c>
      <c r="B3404" s="3">
        <f t="shared" ca="1" si="263"/>
        <v>-0.35781156214192472</v>
      </c>
      <c r="C3404" s="3">
        <f t="shared" ca="1" si="260"/>
        <v>22609.166964377717</v>
      </c>
      <c r="D3404" s="3">
        <f t="shared" ca="1" si="261"/>
        <v>0</v>
      </c>
      <c r="E3404" s="3">
        <f t="shared" ca="1" si="264"/>
        <v>258.6341224519785</v>
      </c>
    </row>
    <row r="3405" spans="1:5" x14ac:dyDescent="0.35">
      <c r="A3405" s="3">
        <f t="shared" si="262"/>
        <v>3393</v>
      </c>
      <c r="B3405" s="3">
        <f t="shared" ca="1" si="263"/>
        <v>4.6837809978546301E-2</v>
      </c>
      <c r="C3405" s="3">
        <f t="shared" ca="1" si="260"/>
        <v>22889.462409299424</v>
      </c>
      <c r="D3405" s="3">
        <f t="shared" ca="1" si="261"/>
        <v>0</v>
      </c>
      <c r="E3405" s="3">
        <f t="shared" ca="1" si="264"/>
        <v>258.6341224519785</v>
      </c>
    </row>
    <row r="3406" spans="1:5" x14ac:dyDescent="0.35">
      <c r="A3406" s="3">
        <f t="shared" si="262"/>
        <v>3394</v>
      </c>
      <c r="B3406" s="3">
        <f t="shared" ca="1" si="263"/>
        <v>1.7976268299976075E-2</v>
      </c>
      <c r="C3406" s="3">
        <f t="shared" ref="C3406:C3469" ca="1" si="265">B$1*EXP(B$9*B$5 + $B$10*B3406)</f>
        <v>22869.35580888583</v>
      </c>
      <c r="D3406" s="3">
        <f t="shared" ref="D3406:D3469" ca="1" si="266">MAX(C3406 - B$2, 0)</f>
        <v>0</v>
      </c>
      <c r="E3406" s="3">
        <f t="shared" ca="1" si="264"/>
        <v>258.6341224519785</v>
      </c>
    </row>
    <row r="3407" spans="1:5" x14ac:dyDescent="0.35">
      <c r="A3407" s="3">
        <f t="shared" ref="A3407:A3470" si="267">A3406+1</f>
        <v>3395</v>
      </c>
      <c r="B3407" s="3">
        <f t="shared" ref="B3407:B3470" ca="1" si="268">_xlfn.NORM.S.INV(RAND())</f>
        <v>1.9552437798296507</v>
      </c>
      <c r="C3407" s="3">
        <f t="shared" ca="1" si="265"/>
        <v>24258.956190648089</v>
      </c>
      <c r="D3407" s="3">
        <f t="shared" ca="1" si="266"/>
        <v>1358.9561906480885</v>
      </c>
      <c r="E3407" s="3">
        <f t="shared" ref="E3407:E3470" ca="1" si="269">$D$5014-D3407</f>
        <v>-1100.32206819611</v>
      </c>
    </row>
    <row r="3408" spans="1:5" x14ac:dyDescent="0.35">
      <c r="A3408" s="3">
        <f t="shared" si="267"/>
        <v>3396</v>
      </c>
      <c r="B3408" s="3">
        <f t="shared" ca="1" si="268"/>
        <v>1.2529500701783987</v>
      </c>
      <c r="C3408" s="3">
        <f t="shared" ca="1" si="265"/>
        <v>23745.704974083284</v>
      </c>
      <c r="D3408" s="3">
        <f t="shared" ca="1" si="266"/>
        <v>845.70497408328447</v>
      </c>
      <c r="E3408" s="3">
        <f t="shared" ca="1" si="269"/>
        <v>-587.07085163130591</v>
      </c>
    </row>
    <row r="3409" spans="1:5" x14ac:dyDescent="0.35">
      <c r="A3409" s="3">
        <f t="shared" si="267"/>
        <v>3397</v>
      </c>
      <c r="B3409" s="3">
        <f t="shared" ca="1" si="268"/>
        <v>2.0705288417523606</v>
      </c>
      <c r="C3409" s="3">
        <f t="shared" ca="1" si="265"/>
        <v>24344.262661025234</v>
      </c>
      <c r="D3409" s="3">
        <f t="shared" ca="1" si="266"/>
        <v>1444.2626610252337</v>
      </c>
      <c r="E3409" s="3">
        <f t="shared" ca="1" si="269"/>
        <v>-1185.6285385732551</v>
      </c>
    </row>
    <row r="3410" spans="1:5" x14ac:dyDescent="0.35">
      <c r="A3410" s="3">
        <f t="shared" si="267"/>
        <v>3398</v>
      </c>
      <c r="B3410" s="3">
        <f t="shared" ca="1" si="268"/>
        <v>0.88091107990215867</v>
      </c>
      <c r="C3410" s="3">
        <f t="shared" ca="1" si="265"/>
        <v>23478.225602639457</v>
      </c>
      <c r="D3410" s="3">
        <f t="shared" ca="1" si="266"/>
        <v>578.22560263945707</v>
      </c>
      <c r="E3410" s="3">
        <f t="shared" ca="1" si="269"/>
        <v>-319.59148018747857</v>
      </c>
    </row>
    <row r="3411" spans="1:5" x14ac:dyDescent="0.35">
      <c r="A3411" s="3">
        <f t="shared" si="267"/>
        <v>3399</v>
      </c>
      <c r="B3411" s="3">
        <f t="shared" ca="1" si="268"/>
        <v>-0.24647339934816412</v>
      </c>
      <c r="C3411" s="3">
        <f t="shared" ca="1" si="265"/>
        <v>22685.945411795175</v>
      </c>
      <c r="D3411" s="3">
        <f t="shared" ca="1" si="266"/>
        <v>0</v>
      </c>
      <c r="E3411" s="3">
        <f t="shared" ca="1" si="269"/>
        <v>258.6341224519785</v>
      </c>
    </row>
    <row r="3412" spans="1:5" x14ac:dyDescent="0.35">
      <c r="A3412" s="3">
        <f t="shared" si="267"/>
        <v>3400</v>
      </c>
      <c r="B3412" s="3">
        <f t="shared" ca="1" si="268"/>
        <v>-3.2529111019239734E-2</v>
      </c>
      <c r="C3412" s="3">
        <f t="shared" ca="1" si="265"/>
        <v>22834.213360285456</v>
      </c>
      <c r="D3412" s="3">
        <f t="shared" ca="1" si="266"/>
        <v>0</v>
      </c>
      <c r="E3412" s="3">
        <f t="shared" ca="1" si="269"/>
        <v>258.6341224519785</v>
      </c>
    </row>
    <row r="3413" spans="1:5" x14ac:dyDescent="0.35">
      <c r="A3413" s="3">
        <f t="shared" si="267"/>
        <v>3401</v>
      </c>
      <c r="B3413" s="3">
        <f t="shared" ca="1" si="268"/>
        <v>0.75088459534500585</v>
      </c>
      <c r="C3413" s="3">
        <f t="shared" ca="1" si="265"/>
        <v>23385.454654663688</v>
      </c>
      <c r="D3413" s="3">
        <f t="shared" ca="1" si="266"/>
        <v>485.45465466368842</v>
      </c>
      <c r="E3413" s="3">
        <f t="shared" ca="1" si="269"/>
        <v>-226.82053221170992</v>
      </c>
    </row>
    <row r="3414" spans="1:5" x14ac:dyDescent="0.35">
      <c r="A3414" s="3">
        <f t="shared" si="267"/>
        <v>3402</v>
      </c>
      <c r="B3414" s="3">
        <f t="shared" ca="1" si="268"/>
        <v>0.60508710477628458</v>
      </c>
      <c r="C3414" s="3">
        <f t="shared" ca="1" si="265"/>
        <v>23281.867342348251</v>
      </c>
      <c r="D3414" s="3">
        <f t="shared" ca="1" si="266"/>
        <v>381.86734234825053</v>
      </c>
      <c r="E3414" s="3">
        <f t="shared" ca="1" si="269"/>
        <v>-123.23321989627203</v>
      </c>
    </row>
    <row r="3415" spans="1:5" x14ac:dyDescent="0.35">
      <c r="A3415" s="3">
        <f t="shared" si="267"/>
        <v>3403</v>
      </c>
      <c r="B3415" s="3">
        <f t="shared" ca="1" si="268"/>
        <v>-1.3749490585865178</v>
      </c>
      <c r="C3415" s="3">
        <f t="shared" ca="1" si="265"/>
        <v>21919.67266513444</v>
      </c>
      <c r="D3415" s="3">
        <f t="shared" ca="1" si="266"/>
        <v>0</v>
      </c>
      <c r="E3415" s="3">
        <f t="shared" ca="1" si="269"/>
        <v>258.6341224519785</v>
      </c>
    </row>
    <row r="3416" spans="1:5" x14ac:dyDescent="0.35">
      <c r="A3416" s="3">
        <f t="shared" si="267"/>
        <v>3404</v>
      </c>
      <c r="B3416" s="3">
        <f t="shared" ca="1" si="268"/>
        <v>-2.5369956029093097</v>
      </c>
      <c r="C3416" s="3">
        <f t="shared" ca="1" si="265"/>
        <v>21157.64417204987</v>
      </c>
      <c r="D3416" s="3">
        <f t="shared" ca="1" si="266"/>
        <v>0</v>
      </c>
      <c r="E3416" s="3">
        <f t="shared" ca="1" si="269"/>
        <v>258.6341224519785</v>
      </c>
    </row>
    <row r="3417" spans="1:5" x14ac:dyDescent="0.35">
      <c r="A3417" s="3">
        <f t="shared" si="267"/>
        <v>3405</v>
      </c>
      <c r="B3417" s="3">
        <f t="shared" ca="1" si="268"/>
        <v>-0.73910743595373773</v>
      </c>
      <c r="C3417" s="3">
        <f t="shared" ca="1" si="265"/>
        <v>22348.189896768763</v>
      </c>
      <c r="D3417" s="3">
        <f t="shared" ca="1" si="266"/>
        <v>0</v>
      </c>
      <c r="E3417" s="3">
        <f t="shared" ca="1" si="269"/>
        <v>258.6341224519785</v>
      </c>
    </row>
    <row r="3418" spans="1:5" x14ac:dyDescent="0.35">
      <c r="A3418" s="3">
        <f t="shared" si="267"/>
        <v>3406</v>
      </c>
      <c r="B3418" s="3">
        <f t="shared" ca="1" si="268"/>
        <v>-0.20060968544818336</v>
      </c>
      <c r="C3418" s="3">
        <f t="shared" ca="1" si="265"/>
        <v>22717.648657810001</v>
      </c>
      <c r="D3418" s="3">
        <f t="shared" ca="1" si="266"/>
        <v>0</v>
      </c>
      <c r="E3418" s="3">
        <f t="shared" ca="1" si="269"/>
        <v>258.6341224519785</v>
      </c>
    </row>
    <row r="3419" spans="1:5" x14ac:dyDescent="0.35">
      <c r="A3419" s="3">
        <f t="shared" si="267"/>
        <v>3407</v>
      </c>
      <c r="B3419" s="3">
        <f t="shared" ca="1" si="268"/>
        <v>0.55953148965620669</v>
      </c>
      <c r="C3419" s="3">
        <f t="shared" ca="1" si="265"/>
        <v>23249.594821155468</v>
      </c>
      <c r="D3419" s="3">
        <f t="shared" ca="1" si="266"/>
        <v>349.5948211554678</v>
      </c>
      <c r="E3419" s="3">
        <f t="shared" ca="1" si="269"/>
        <v>-90.9606987034893</v>
      </c>
    </row>
    <row r="3420" spans="1:5" x14ac:dyDescent="0.35">
      <c r="A3420" s="3">
        <f t="shared" si="267"/>
        <v>3408</v>
      </c>
      <c r="B3420" s="3">
        <f t="shared" ca="1" si="268"/>
        <v>0.63104290725168088</v>
      </c>
      <c r="C3420" s="3">
        <f t="shared" ca="1" si="265"/>
        <v>23300.274987996592</v>
      </c>
      <c r="D3420" s="3">
        <f t="shared" ca="1" si="266"/>
        <v>400.27498799659224</v>
      </c>
      <c r="E3420" s="3">
        <f t="shared" ca="1" si="269"/>
        <v>-141.64086554461375</v>
      </c>
    </row>
    <row r="3421" spans="1:5" x14ac:dyDescent="0.35">
      <c r="A3421" s="3">
        <f t="shared" si="267"/>
        <v>3409</v>
      </c>
      <c r="B3421" s="3">
        <f t="shared" ca="1" si="268"/>
        <v>-1.128493361948673</v>
      </c>
      <c r="C3421" s="3">
        <f t="shared" ca="1" si="265"/>
        <v>22084.784361355123</v>
      </c>
      <c r="D3421" s="3">
        <f t="shared" ca="1" si="266"/>
        <v>0</v>
      </c>
      <c r="E3421" s="3">
        <f t="shared" ca="1" si="269"/>
        <v>258.6341224519785</v>
      </c>
    </row>
    <row r="3422" spans="1:5" x14ac:dyDescent="0.35">
      <c r="A3422" s="3">
        <f t="shared" si="267"/>
        <v>3410</v>
      </c>
      <c r="B3422" s="3">
        <f t="shared" ca="1" si="268"/>
        <v>1.2648030611128891</v>
      </c>
      <c r="C3422" s="3">
        <f t="shared" ca="1" si="265"/>
        <v>23754.276649922635</v>
      </c>
      <c r="D3422" s="3">
        <f t="shared" ca="1" si="266"/>
        <v>854.27664992263453</v>
      </c>
      <c r="E3422" s="3">
        <f t="shared" ca="1" si="269"/>
        <v>-595.64252747065598</v>
      </c>
    </row>
    <row r="3423" spans="1:5" x14ac:dyDescent="0.35">
      <c r="A3423" s="3">
        <f t="shared" si="267"/>
        <v>3411</v>
      </c>
      <c r="B3423" s="3">
        <f t="shared" ca="1" si="268"/>
        <v>0.66608384949566302</v>
      </c>
      <c r="C3423" s="3">
        <f t="shared" ca="1" si="265"/>
        <v>23325.148830297792</v>
      </c>
      <c r="D3423" s="3">
        <f t="shared" ca="1" si="266"/>
        <v>425.1488302977923</v>
      </c>
      <c r="E3423" s="3">
        <f t="shared" ca="1" si="269"/>
        <v>-166.5147078458138</v>
      </c>
    </row>
    <row r="3424" spans="1:5" x14ac:dyDescent="0.35">
      <c r="A3424" s="3">
        <f t="shared" si="267"/>
        <v>3412</v>
      </c>
      <c r="B3424" s="3">
        <f t="shared" ca="1" si="268"/>
        <v>1.4609640887335829</v>
      </c>
      <c r="C3424" s="3">
        <f t="shared" ca="1" si="265"/>
        <v>23896.583738315698</v>
      </c>
      <c r="D3424" s="3">
        <f t="shared" ca="1" si="266"/>
        <v>996.5837383156977</v>
      </c>
      <c r="E3424" s="3">
        <f t="shared" ca="1" si="269"/>
        <v>-737.94961586371915</v>
      </c>
    </row>
    <row r="3425" spans="1:5" x14ac:dyDescent="0.35">
      <c r="A3425" s="3">
        <f t="shared" si="267"/>
        <v>3413</v>
      </c>
      <c r="B3425" s="3">
        <f t="shared" ca="1" si="268"/>
        <v>-0.71693689368740143</v>
      </c>
      <c r="C3425" s="3">
        <f t="shared" ca="1" si="265"/>
        <v>22363.281647112693</v>
      </c>
      <c r="D3425" s="3">
        <f t="shared" ca="1" si="266"/>
        <v>0</v>
      </c>
      <c r="E3425" s="3">
        <f t="shared" ca="1" si="269"/>
        <v>258.6341224519785</v>
      </c>
    </row>
    <row r="3426" spans="1:5" x14ac:dyDescent="0.35">
      <c r="A3426" s="3">
        <f t="shared" si="267"/>
        <v>3414</v>
      </c>
      <c r="B3426" s="3">
        <f t="shared" ca="1" si="268"/>
        <v>0.67022062651772407</v>
      </c>
      <c r="C3426" s="3">
        <f t="shared" ca="1" si="265"/>
        <v>23328.08707683895</v>
      </c>
      <c r="D3426" s="3">
        <f t="shared" ca="1" si="266"/>
        <v>428.08707683895045</v>
      </c>
      <c r="E3426" s="3">
        <f t="shared" ca="1" si="269"/>
        <v>-169.45295438697195</v>
      </c>
    </row>
    <row r="3427" spans="1:5" x14ac:dyDescent="0.35">
      <c r="A3427" s="3">
        <f t="shared" si="267"/>
        <v>3415</v>
      </c>
      <c r="B3427" s="3">
        <f t="shared" ca="1" si="268"/>
        <v>0.20807473134452192</v>
      </c>
      <c r="C3427" s="3">
        <f t="shared" ca="1" si="265"/>
        <v>23002.114941860586</v>
      </c>
      <c r="D3427" s="3">
        <f t="shared" ca="1" si="266"/>
        <v>102.11494186058553</v>
      </c>
      <c r="E3427" s="3">
        <f t="shared" ca="1" si="269"/>
        <v>156.51918059139297</v>
      </c>
    </row>
    <row r="3428" spans="1:5" x14ac:dyDescent="0.35">
      <c r="A3428" s="3">
        <f t="shared" si="267"/>
        <v>3416</v>
      </c>
      <c r="B3428" s="3">
        <f t="shared" ca="1" si="268"/>
        <v>-0.61847495496402327</v>
      </c>
      <c r="C3428" s="3">
        <f t="shared" ca="1" si="265"/>
        <v>22430.429085309032</v>
      </c>
      <c r="D3428" s="3">
        <f t="shared" ca="1" si="266"/>
        <v>0</v>
      </c>
      <c r="E3428" s="3">
        <f t="shared" ca="1" si="269"/>
        <v>258.6341224519785</v>
      </c>
    </row>
    <row r="3429" spans="1:5" x14ac:dyDescent="0.35">
      <c r="A3429" s="3">
        <f t="shared" si="267"/>
        <v>3417</v>
      </c>
      <c r="B3429" s="3">
        <f t="shared" ca="1" si="268"/>
        <v>-1.1126605198860242</v>
      </c>
      <c r="C3429" s="3">
        <f t="shared" ca="1" si="265"/>
        <v>22095.433906963837</v>
      </c>
      <c r="D3429" s="3">
        <f t="shared" ca="1" si="266"/>
        <v>0</v>
      </c>
      <c r="E3429" s="3">
        <f t="shared" ca="1" si="269"/>
        <v>258.6341224519785</v>
      </c>
    </row>
    <row r="3430" spans="1:5" x14ac:dyDescent="0.35">
      <c r="A3430" s="3">
        <f t="shared" si="267"/>
        <v>3418</v>
      </c>
      <c r="B3430" s="3">
        <f t="shared" ca="1" si="268"/>
        <v>0.18631300520613447</v>
      </c>
      <c r="C3430" s="3">
        <f t="shared" ca="1" si="265"/>
        <v>22986.878218732632</v>
      </c>
      <c r="D3430" s="3">
        <f t="shared" ca="1" si="266"/>
        <v>86.878218732632376</v>
      </c>
      <c r="E3430" s="3">
        <f t="shared" ca="1" si="269"/>
        <v>171.75590371934612</v>
      </c>
    </row>
    <row r="3431" spans="1:5" x14ac:dyDescent="0.35">
      <c r="A3431" s="3">
        <f t="shared" si="267"/>
        <v>3419</v>
      </c>
      <c r="B3431" s="3">
        <f t="shared" ca="1" si="268"/>
        <v>0.59594155162285378</v>
      </c>
      <c r="C3431" s="3">
        <f t="shared" ca="1" si="265"/>
        <v>23275.384855186894</v>
      </c>
      <c r="D3431" s="3">
        <f t="shared" ca="1" si="266"/>
        <v>375.38485518689413</v>
      </c>
      <c r="E3431" s="3">
        <f t="shared" ca="1" si="269"/>
        <v>-116.75073273491563</v>
      </c>
    </row>
    <row r="3432" spans="1:5" x14ac:dyDescent="0.35">
      <c r="A3432" s="3">
        <f t="shared" si="267"/>
        <v>3420</v>
      </c>
      <c r="B3432" s="3">
        <f t="shared" ca="1" si="268"/>
        <v>0.12510679946061659</v>
      </c>
      <c r="C3432" s="3">
        <f t="shared" ca="1" si="265"/>
        <v>22944.078080726908</v>
      </c>
      <c r="D3432" s="3">
        <f t="shared" ca="1" si="266"/>
        <v>44.078080726907501</v>
      </c>
      <c r="E3432" s="3">
        <f t="shared" ca="1" si="269"/>
        <v>214.556041725071</v>
      </c>
    </row>
    <row r="3433" spans="1:5" x14ac:dyDescent="0.35">
      <c r="A3433" s="3">
        <f t="shared" si="267"/>
        <v>3421</v>
      </c>
      <c r="B3433" s="3">
        <f t="shared" ca="1" si="268"/>
        <v>-6.7437944664172555E-3</v>
      </c>
      <c r="C3433" s="3">
        <f t="shared" ca="1" si="265"/>
        <v>22852.148442397804</v>
      </c>
      <c r="D3433" s="3">
        <f t="shared" ca="1" si="266"/>
        <v>0</v>
      </c>
      <c r="E3433" s="3">
        <f t="shared" ca="1" si="269"/>
        <v>258.6341224519785</v>
      </c>
    </row>
    <row r="3434" spans="1:5" x14ac:dyDescent="0.35">
      <c r="A3434" s="3">
        <f t="shared" si="267"/>
        <v>3422</v>
      </c>
      <c r="B3434" s="3">
        <f t="shared" ca="1" si="268"/>
        <v>-0.24465289761547457</v>
      </c>
      <c r="C3434" s="3">
        <f t="shared" ca="1" si="265"/>
        <v>22687.202988145818</v>
      </c>
      <c r="D3434" s="3">
        <f t="shared" ca="1" si="266"/>
        <v>0</v>
      </c>
      <c r="E3434" s="3">
        <f t="shared" ca="1" si="269"/>
        <v>258.6341224519785</v>
      </c>
    </row>
    <row r="3435" spans="1:5" x14ac:dyDescent="0.35">
      <c r="A3435" s="3">
        <f t="shared" si="267"/>
        <v>3423</v>
      </c>
      <c r="B3435" s="3">
        <f t="shared" ca="1" si="268"/>
        <v>0.75675902690241159</v>
      </c>
      <c r="C3435" s="3">
        <f t="shared" ca="1" si="265"/>
        <v>23389.638010942341</v>
      </c>
      <c r="D3435" s="3">
        <f t="shared" ca="1" si="266"/>
        <v>489.63801094234077</v>
      </c>
      <c r="E3435" s="3">
        <f t="shared" ca="1" si="269"/>
        <v>-231.00388849036227</v>
      </c>
    </row>
    <row r="3436" spans="1:5" x14ac:dyDescent="0.35">
      <c r="A3436" s="3">
        <f t="shared" si="267"/>
        <v>3424</v>
      </c>
      <c r="B3436" s="3">
        <f t="shared" ca="1" si="268"/>
        <v>-1.3315290483288278</v>
      </c>
      <c r="C3436" s="3">
        <f t="shared" ca="1" si="265"/>
        <v>21948.671827479564</v>
      </c>
      <c r="D3436" s="3">
        <f t="shared" ca="1" si="266"/>
        <v>0</v>
      </c>
      <c r="E3436" s="3">
        <f t="shared" ca="1" si="269"/>
        <v>258.6341224519785</v>
      </c>
    </row>
    <row r="3437" spans="1:5" x14ac:dyDescent="0.35">
      <c r="A3437" s="3">
        <f t="shared" si="267"/>
        <v>3425</v>
      </c>
      <c r="B3437" s="3">
        <f t="shared" ca="1" si="268"/>
        <v>-0.94476158245907693</v>
      </c>
      <c r="C3437" s="3">
        <f t="shared" ca="1" si="265"/>
        <v>22208.683183805115</v>
      </c>
      <c r="D3437" s="3">
        <f t="shared" ca="1" si="266"/>
        <v>0</v>
      </c>
      <c r="E3437" s="3">
        <f t="shared" ca="1" si="269"/>
        <v>258.6341224519785</v>
      </c>
    </row>
    <row r="3438" spans="1:5" x14ac:dyDescent="0.35">
      <c r="A3438" s="3">
        <f t="shared" si="267"/>
        <v>3426</v>
      </c>
      <c r="B3438" s="3">
        <f t="shared" ca="1" si="268"/>
        <v>-0.12545465765745833</v>
      </c>
      <c r="C3438" s="3">
        <f t="shared" ca="1" si="265"/>
        <v>22769.695307492839</v>
      </c>
      <c r="D3438" s="3">
        <f t="shared" ca="1" si="266"/>
        <v>0</v>
      </c>
      <c r="E3438" s="3">
        <f t="shared" ca="1" si="269"/>
        <v>258.6341224519785</v>
      </c>
    </row>
    <row r="3439" spans="1:5" x14ac:dyDescent="0.35">
      <c r="A3439" s="3">
        <f t="shared" si="267"/>
        <v>3427</v>
      </c>
      <c r="B3439" s="3">
        <f t="shared" ca="1" si="268"/>
        <v>1.165291690588329</v>
      </c>
      <c r="C3439" s="3">
        <f t="shared" ca="1" si="265"/>
        <v>23682.409393415586</v>
      </c>
      <c r="D3439" s="3">
        <f t="shared" ca="1" si="266"/>
        <v>782.40939341558624</v>
      </c>
      <c r="E3439" s="3">
        <f t="shared" ca="1" si="269"/>
        <v>-523.77527096360768</v>
      </c>
    </row>
    <row r="3440" spans="1:5" x14ac:dyDescent="0.35">
      <c r="A3440" s="3">
        <f t="shared" si="267"/>
        <v>3428</v>
      </c>
      <c r="B3440" s="3">
        <f t="shared" ca="1" si="268"/>
        <v>-1.1891048145310101</v>
      </c>
      <c r="C3440" s="3">
        <f t="shared" ca="1" si="265"/>
        <v>22044.063073639176</v>
      </c>
      <c r="D3440" s="3">
        <f t="shared" ca="1" si="266"/>
        <v>0</v>
      </c>
      <c r="E3440" s="3">
        <f t="shared" ca="1" si="269"/>
        <v>258.6341224519785</v>
      </c>
    </row>
    <row r="3441" spans="1:5" x14ac:dyDescent="0.35">
      <c r="A3441" s="3">
        <f t="shared" si="267"/>
        <v>3429</v>
      </c>
      <c r="B3441" s="3">
        <f t="shared" ca="1" si="268"/>
        <v>-1.679479722974037</v>
      </c>
      <c r="C3441" s="3">
        <f t="shared" ca="1" si="265"/>
        <v>21717.357956391734</v>
      </c>
      <c r="D3441" s="3">
        <f t="shared" ca="1" si="266"/>
        <v>0</v>
      </c>
      <c r="E3441" s="3">
        <f t="shared" ca="1" si="269"/>
        <v>258.6341224519785</v>
      </c>
    </row>
    <row r="3442" spans="1:5" x14ac:dyDescent="0.35">
      <c r="A3442" s="3">
        <f t="shared" si="267"/>
        <v>3430</v>
      </c>
      <c r="B3442" s="3">
        <f t="shared" ca="1" si="268"/>
        <v>3.8068537283031313E-2</v>
      </c>
      <c r="C3442" s="3">
        <f t="shared" ca="1" si="265"/>
        <v>22883.351363580714</v>
      </c>
      <c r="D3442" s="3">
        <f t="shared" ca="1" si="266"/>
        <v>0</v>
      </c>
      <c r="E3442" s="3">
        <f t="shared" ca="1" si="269"/>
        <v>258.6341224519785</v>
      </c>
    </row>
    <row r="3443" spans="1:5" x14ac:dyDescent="0.35">
      <c r="A3443" s="3">
        <f t="shared" si="267"/>
        <v>3431</v>
      </c>
      <c r="B3443" s="3">
        <f t="shared" ca="1" si="268"/>
        <v>0.110928539354489</v>
      </c>
      <c r="C3443" s="3">
        <f t="shared" ca="1" si="265"/>
        <v>22934.174912554423</v>
      </c>
      <c r="D3443" s="3">
        <f t="shared" ca="1" si="266"/>
        <v>34.174912554422917</v>
      </c>
      <c r="E3443" s="3">
        <f t="shared" ca="1" si="269"/>
        <v>224.45920989755558</v>
      </c>
    </row>
    <row r="3444" spans="1:5" x14ac:dyDescent="0.35">
      <c r="A3444" s="3">
        <f t="shared" si="267"/>
        <v>3432</v>
      </c>
      <c r="B3444" s="3">
        <f t="shared" ca="1" si="268"/>
        <v>-0.37044407747031849</v>
      </c>
      <c r="C3444" s="3">
        <f t="shared" ca="1" si="265"/>
        <v>22600.472051847108</v>
      </c>
      <c r="D3444" s="3">
        <f t="shared" ca="1" si="266"/>
        <v>0</v>
      </c>
      <c r="E3444" s="3">
        <f t="shared" ca="1" si="269"/>
        <v>258.6341224519785</v>
      </c>
    </row>
    <row r="3445" spans="1:5" x14ac:dyDescent="0.35">
      <c r="A3445" s="3">
        <f t="shared" si="267"/>
        <v>3433</v>
      </c>
      <c r="B3445" s="3">
        <f t="shared" ca="1" si="268"/>
        <v>-0.16349500362315475</v>
      </c>
      <c r="C3445" s="3">
        <f t="shared" ca="1" si="265"/>
        <v>22743.336574771805</v>
      </c>
      <c r="D3445" s="3">
        <f t="shared" ca="1" si="266"/>
        <v>0</v>
      </c>
      <c r="E3445" s="3">
        <f t="shared" ca="1" si="269"/>
        <v>258.6341224519785</v>
      </c>
    </row>
    <row r="3446" spans="1:5" x14ac:dyDescent="0.35">
      <c r="A3446" s="3">
        <f t="shared" si="267"/>
        <v>3434</v>
      </c>
      <c r="B3446" s="3">
        <f t="shared" ca="1" si="268"/>
        <v>0.38619109617123842</v>
      </c>
      <c r="C3446" s="3">
        <f t="shared" ca="1" si="265"/>
        <v>23127.205394457807</v>
      </c>
      <c r="D3446" s="3">
        <f t="shared" ca="1" si="266"/>
        <v>227.20539445780742</v>
      </c>
      <c r="E3446" s="3">
        <f t="shared" ca="1" si="269"/>
        <v>31.428727994171084</v>
      </c>
    </row>
    <row r="3447" spans="1:5" x14ac:dyDescent="0.35">
      <c r="A3447" s="3">
        <f t="shared" si="267"/>
        <v>3435</v>
      </c>
      <c r="B3447" s="3">
        <f t="shared" ca="1" si="268"/>
        <v>-1.3609538930643157</v>
      </c>
      <c r="C3447" s="3">
        <f t="shared" ca="1" si="265"/>
        <v>21929.01550676618</v>
      </c>
      <c r="D3447" s="3">
        <f t="shared" ca="1" si="266"/>
        <v>0</v>
      </c>
      <c r="E3447" s="3">
        <f t="shared" ca="1" si="269"/>
        <v>258.6341224519785</v>
      </c>
    </row>
    <row r="3448" spans="1:5" x14ac:dyDescent="0.35">
      <c r="A3448" s="3">
        <f t="shared" si="267"/>
        <v>3436</v>
      </c>
      <c r="B3448" s="3">
        <f t="shared" ca="1" si="268"/>
        <v>-0.14788648360393938</v>
      </c>
      <c r="C3448" s="3">
        <f t="shared" ca="1" si="265"/>
        <v>22754.148261565653</v>
      </c>
      <c r="D3448" s="3">
        <f t="shared" ca="1" si="266"/>
        <v>0</v>
      </c>
      <c r="E3448" s="3">
        <f t="shared" ca="1" si="269"/>
        <v>258.6341224519785</v>
      </c>
    </row>
    <row r="3449" spans="1:5" x14ac:dyDescent="0.35">
      <c r="A3449" s="3">
        <f t="shared" si="267"/>
        <v>3437</v>
      </c>
      <c r="B3449" s="3">
        <f t="shared" ca="1" si="268"/>
        <v>-0.38978811173493316</v>
      </c>
      <c r="C3449" s="3">
        <f t="shared" ca="1" si="265"/>
        <v>22587.164106365675</v>
      </c>
      <c r="D3449" s="3">
        <f t="shared" ca="1" si="266"/>
        <v>0</v>
      </c>
      <c r="E3449" s="3">
        <f t="shared" ca="1" si="269"/>
        <v>258.6341224519785</v>
      </c>
    </row>
    <row r="3450" spans="1:5" x14ac:dyDescent="0.35">
      <c r="A3450" s="3">
        <f t="shared" si="267"/>
        <v>3438</v>
      </c>
      <c r="B3450" s="3">
        <f t="shared" ca="1" si="268"/>
        <v>2.2213199550933878</v>
      </c>
      <c r="C3450" s="3">
        <f t="shared" ca="1" si="265"/>
        <v>24456.295185149476</v>
      </c>
      <c r="D3450" s="3">
        <f t="shared" ca="1" si="266"/>
        <v>1556.2951851494763</v>
      </c>
      <c r="E3450" s="3">
        <f t="shared" ca="1" si="269"/>
        <v>-1297.6610626974978</v>
      </c>
    </row>
    <row r="3451" spans="1:5" x14ac:dyDescent="0.35">
      <c r="A3451" s="3">
        <f t="shared" si="267"/>
        <v>3439</v>
      </c>
      <c r="B3451" s="3">
        <f t="shared" ca="1" si="268"/>
        <v>0.46313475963972067</v>
      </c>
      <c r="C3451" s="3">
        <f t="shared" ca="1" si="265"/>
        <v>23181.452829542552</v>
      </c>
      <c r="D3451" s="3">
        <f t="shared" ca="1" si="266"/>
        <v>281.45282954255163</v>
      </c>
      <c r="E3451" s="3">
        <f t="shared" ca="1" si="269"/>
        <v>-22.818707090573128</v>
      </c>
    </row>
    <row r="3452" spans="1:5" x14ac:dyDescent="0.35">
      <c r="A3452" s="3">
        <f t="shared" si="267"/>
        <v>3440</v>
      </c>
      <c r="B3452" s="3">
        <f t="shared" ca="1" si="268"/>
        <v>-1.2440802482970452</v>
      </c>
      <c r="C3452" s="3">
        <f t="shared" ca="1" si="265"/>
        <v>22007.193237154916</v>
      </c>
      <c r="D3452" s="3">
        <f t="shared" ca="1" si="266"/>
        <v>0</v>
      </c>
      <c r="E3452" s="3">
        <f t="shared" ca="1" si="269"/>
        <v>258.6341224519785</v>
      </c>
    </row>
    <row r="3453" spans="1:5" x14ac:dyDescent="0.35">
      <c r="A3453" s="3">
        <f t="shared" si="267"/>
        <v>3441</v>
      </c>
      <c r="B3453" s="3">
        <f t="shared" ca="1" si="268"/>
        <v>-0.60315345169794488</v>
      </c>
      <c r="C3453" s="3">
        <f t="shared" ca="1" si="265"/>
        <v>22440.895901887026</v>
      </c>
      <c r="D3453" s="3">
        <f t="shared" ca="1" si="266"/>
        <v>0</v>
      </c>
      <c r="E3453" s="3">
        <f t="shared" ca="1" si="269"/>
        <v>258.6341224519785</v>
      </c>
    </row>
    <row r="3454" spans="1:5" x14ac:dyDescent="0.35">
      <c r="A3454" s="3">
        <f t="shared" si="267"/>
        <v>3442</v>
      </c>
      <c r="B3454" s="3">
        <f t="shared" ca="1" si="268"/>
        <v>2.2862776073602958E-2</v>
      </c>
      <c r="C3454" s="3">
        <f t="shared" ca="1" si="265"/>
        <v>22872.758787190625</v>
      </c>
      <c r="D3454" s="3">
        <f t="shared" ca="1" si="266"/>
        <v>0</v>
      </c>
      <c r="E3454" s="3">
        <f t="shared" ca="1" si="269"/>
        <v>258.6341224519785</v>
      </c>
    </row>
    <row r="3455" spans="1:5" x14ac:dyDescent="0.35">
      <c r="A3455" s="3">
        <f t="shared" si="267"/>
        <v>3443</v>
      </c>
      <c r="B3455" s="3">
        <f t="shared" ca="1" si="268"/>
        <v>3.6127117858653392E-2</v>
      </c>
      <c r="C3455" s="3">
        <f t="shared" ca="1" si="265"/>
        <v>22881.998666638483</v>
      </c>
      <c r="D3455" s="3">
        <f t="shared" ca="1" si="266"/>
        <v>0</v>
      </c>
      <c r="E3455" s="3">
        <f t="shared" ca="1" si="269"/>
        <v>258.6341224519785</v>
      </c>
    </row>
    <row r="3456" spans="1:5" x14ac:dyDescent="0.35">
      <c r="A3456" s="3">
        <f t="shared" si="267"/>
        <v>3444</v>
      </c>
      <c r="B3456" s="3">
        <f t="shared" ca="1" si="268"/>
        <v>1.0103983456475145</v>
      </c>
      <c r="C3456" s="3">
        <f t="shared" ca="1" si="265"/>
        <v>23570.97756780282</v>
      </c>
      <c r="D3456" s="3">
        <f t="shared" ca="1" si="266"/>
        <v>670.97756780281998</v>
      </c>
      <c r="E3456" s="3">
        <f t="shared" ca="1" si="269"/>
        <v>-412.34344535084148</v>
      </c>
    </row>
    <row r="3457" spans="1:5" x14ac:dyDescent="0.35">
      <c r="A3457" s="3">
        <f t="shared" si="267"/>
        <v>3445</v>
      </c>
      <c r="B3457" s="3">
        <f t="shared" ca="1" si="268"/>
        <v>-0.3019171099197403</v>
      </c>
      <c r="C3457" s="3">
        <f t="shared" ca="1" si="265"/>
        <v>22647.679067298599</v>
      </c>
      <c r="D3457" s="3">
        <f t="shared" ca="1" si="266"/>
        <v>0</v>
      </c>
      <c r="E3457" s="3">
        <f t="shared" ca="1" si="269"/>
        <v>258.6341224519785</v>
      </c>
    </row>
    <row r="3458" spans="1:5" x14ac:dyDescent="0.35">
      <c r="A3458" s="3">
        <f t="shared" si="267"/>
        <v>3446</v>
      </c>
      <c r="B3458" s="3">
        <f t="shared" ca="1" si="268"/>
        <v>-4.2812380172404249E-3</v>
      </c>
      <c r="C3458" s="3">
        <f t="shared" ca="1" si="265"/>
        <v>22853.862020322413</v>
      </c>
      <c r="D3458" s="3">
        <f t="shared" ca="1" si="266"/>
        <v>0</v>
      </c>
      <c r="E3458" s="3">
        <f t="shared" ca="1" si="269"/>
        <v>258.6341224519785</v>
      </c>
    </row>
    <row r="3459" spans="1:5" x14ac:dyDescent="0.35">
      <c r="A3459" s="3">
        <f t="shared" si="267"/>
        <v>3447</v>
      </c>
      <c r="B3459" s="3">
        <f t="shared" ca="1" si="268"/>
        <v>0.16543797538336108</v>
      </c>
      <c r="C3459" s="3">
        <f t="shared" ca="1" si="265"/>
        <v>22972.271810727361</v>
      </c>
      <c r="D3459" s="3">
        <f t="shared" ca="1" si="266"/>
        <v>72.271810727361299</v>
      </c>
      <c r="E3459" s="3">
        <f t="shared" ca="1" si="269"/>
        <v>186.3623117246172</v>
      </c>
    </row>
    <row r="3460" spans="1:5" x14ac:dyDescent="0.35">
      <c r="A3460" s="3">
        <f t="shared" si="267"/>
        <v>3448</v>
      </c>
      <c r="B3460" s="3">
        <f t="shared" ca="1" si="268"/>
        <v>0.7761578270880406</v>
      </c>
      <c r="C3460" s="3">
        <f t="shared" ca="1" si="265"/>
        <v>23403.457786356255</v>
      </c>
      <c r="D3460" s="3">
        <f t="shared" ca="1" si="266"/>
        <v>503.45778635625538</v>
      </c>
      <c r="E3460" s="3">
        <f t="shared" ca="1" si="269"/>
        <v>-244.82366390427688</v>
      </c>
    </row>
    <row r="3461" spans="1:5" x14ac:dyDescent="0.35">
      <c r="A3461" s="3">
        <f t="shared" si="267"/>
        <v>3449</v>
      </c>
      <c r="B3461" s="3">
        <f t="shared" ca="1" si="268"/>
        <v>-1.0652683740187878</v>
      </c>
      <c r="C3461" s="3">
        <f t="shared" ca="1" si="265"/>
        <v>22127.341691070691</v>
      </c>
      <c r="D3461" s="3">
        <f t="shared" ca="1" si="266"/>
        <v>0</v>
      </c>
      <c r="E3461" s="3">
        <f t="shared" ca="1" si="269"/>
        <v>258.6341224519785</v>
      </c>
    </row>
    <row r="3462" spans="1:5" x14ac:dyDescent="0.35">
      <c r="A3462" s="3">
        <f t="shared" si="267"/>
        <v>3450</v>
      </c>
      <c r="B3462" s="3">
        <f t="shared" ca="1" si="268"/>
        <v>0.74793052812071958</v>
      </c>
      <c r="C3462" s="3">
        <f t="shared" ca="1" si="265"/>
        <v>23383.351258850351</v>
      </c>
      <c r="D3462" s="3">
        <f t="shared" ca="1" si="266"/>
        <v>483.35125885035086</v>
      </c>
      <c r="E3462" s="3">
        <f t="shared" ca="1" si="269"/>
        <v>-224.71713639837236</v>
      </c>
    </row>
    <row r="3463" spans="1:5" x14ac:dyDescent="0.35">
      <c r="A3463" s="3">
        <f t="shared" si="267"/>
        <v>3451</v>
      </c>
      <c r="B3463" s="3">
        <f t="shared" ca="1" si="268"/>
        <v>2.0435944476958192</v>
      </c>
      <c r="C3463" s="3">
        <f t="shared" ca="1" si="265"/>
        <v>24324.305438319254</v>
      </c>
      <c r="D3463" s="3">
        <f t="shared" ca="1" si="266"/>
        <v>1424.3054383192539</v>
      </c>
      <c r="E3463" s="3">
        <f t="shared" ca="1" si="269"/>
        <v>-1165.6713158672753</v>
      </c>
    </row>
    <row r="3464" spans="1:5" x14ac:dyDescent="0.35">
      <c r="A3464" s="3">
        <f t="shared" si="267"/>
        <v>3452</v>
      </c>
      <c r="B3464" s="3">
        <f t="shared" ca="1" si="268"/>
        <v>0.45295557808095283</v>
      </c>
      <c r="C3464" s="3">
        <f t="shared" ca="1" si="265"/>
        <v>23174.268924980763</v>
      </c>
      <c r="D3464" s="3">
        <f t="shared" ca="1" si="266"/>
        <v>274.26892498076268</v>
      </c>
      <c r="E3464" s="3">
        <f t="shared" ca="1" si="269"/>
        <v>-15.634802528784178</v>
      </c>
    </row>
    <row r="3465" spans="1:5" x14ac:dyDescent="0.35">
      <c r="A3465" s="3">
        <f t="shared" si="267"/>
        <v>3453</v>
      </c>
      <c r="B3465" s="3">
        <f t="shared" ca="1" si="268"/>
        <v>1.6560965024160628</v>
      </c>
      <c r="C3465" s="3">
        <f t="shared" ca="1" si="265"/>
        <v>24038.990438187375</v>
      </c>
      <c r="D3465" s="3">
        <f t="shared" ca="1" si="266"/>
        <v>1138.9904381873748</v>
      </c>
      <c r="E3465" s="3">
        <f t="shared" ca="1" si="269"/>
        <v>-880.35631573539627</v>
      </c>
    </row>
    <row r="3466" spans="1:5" x14ac:dyDescent="0.35">
      <c r="A3466" s="3">
        <f t="shared" si="267"/>
        <v>3454</v>
      </c>
      <c r="B3466" s="3">
        <f t="shared" ca="1" si="268"/>
        <v>0.27235179037391571</v>
      </c>
      <c r="C3466" s="3">
        <f t="shared" ca="1" si="265"/>
        <v>23047.178261071091</v>
      </c>
      <c r="D3466" s="3">
        <f t="shared" ca="1" si="266"/>
        <v>147.17826107109067</v>
      </c>
      <c r="E3466" s="3">
        <f t="shared" ca="1" si="269"/>
        <v>111.45586138088782</v>
      </c>
    </row>
    <row r="3467" spans="1:5" x14ac:dyDescent="0.35">
      <c r="A3467" s="3">
        <f t="shared" si="267"/>
        <v>3455</v>
      </c>
      <c r="B3467" s="3">
        <f t="shared" ca="1" si="268"/>
        <v>1.6002704403557502</v>
      </c>
      <c r="C3467" s="3">
        <f t="shared" ca="1" si="265"/>
        <v>23998.162401355905</v>
      </c>
      <c r="D3467" s="3">
        <f t="shared" ca="1" si="266"/>
        <v>1098.1624013559049</v>
      </c>
      <c r="E3467" s="3">
        <f t="shared" ca="1" si="269"/>
        <v>-839.52827890392632</v>
      </c>
    </row>
    <row r="3468" spans="1:5" x14ac:dyDescent="0.35">
      <c r="A3468" s="3">
        <f t="shared" si="267"/>
        <v>3456</v>
      </c>
      <c r="B3468" s="3">
        <f t="shared" ca="1" si="268"/>
        <v>0.14082886748190204</v>
      </c>
      <c r="C3468" s="3">
        <f t="shared" ca="1" si="265"/>
        <v>22955.064561133175</v>
      </c>
      <c r="D3468" s="3">
        <f t="shared" ca="1" si="266"/>
        <v>55.06456113317472</v>
      </c>
      <c r="E3468" s="3">
        <f t="shared" ca="1" si="269"/>
        <v>203.56956131880378</v>
      </c>
    </row>
    <row r="3469" spans="1:5" x14ac:dyDescent="0.35">
      <c r="A3469" s="3">
        <f t="shared" si="267"/>
        <v>3457</v>
      </c>
      <c r="B3469" s="3">
        <f t="shared" ca="1" si="268"/>
        <v>1.7940690079642279</v>
      </c>
      <c r="C3469" s="3">
        <f t="shared" ca="1" si="265"/>
        <v>24140.193978608899</v>
      </c>
      <c r="D3469" s="3">
        <f t="shared" ca="1" si="266"/>
        <v>1240.1939786088988</v>
      </c>
      <c r="E3469" s="3">
        <f t="shared" ca="1" si="269"/>
        <v>-981.5598561569202</v>
      </c>
    </row>
    <row r="3470" spans="1:5" x14ac:dyDescent="0.35">
      <c r="A3470" s="3">
        <f t="shared" si="267"/>
        <v>3458</v>
      </c>
      <c r="B3470" s="3">
        <f t="shared" ca="1" si="268"/>
        <v>0.89297200181933589</v>
      </c>
      <c r="C3470" s="3">
        <f t="shared" ref="C3470:C3533" ca="1" si="270">B$1*EXP(B$9*B$5 + $B$10*B3470)</f>
        <v>23486.849426368964</v>
      </c>
      <c r="D3470" s="3">
        <f t="shared" ref="D3470:D3533" ca="1" si="271">MAX(C3470 - B$2, 0)</f>
        <v>586.84942636896449</v>
      </c>
      <c r="E3470" s="3">
        <f t="shared" ca="1" si="269"/>
        <v>-328.21530391698599</v>
      </c>
    </row>
    <row r="3471" spans="1:5" x14ac:dyDescent="0.35">
      <c r="A3471" s="3">
        <f t="shared" ref="A3471:A3534" si="272">A3470+1</f>
        <v>3459</v>
      </c>
      <c r="B3471" s="3">
        <f t="shared" ref="B3471:B3534" ca="1" si="273">_xlfn.NORM.S.INV(RAND())</f>
        <v>0.64260759419088076</v>
      </c>
      <c r="C3471" s="3">
        <f t="shared" ca="1" si="270"/>
        <v>23308.481256822179</v>
      </c>
      <c r="D3471" s="3">
        <f t="shared" ca="1" si="271"/>
        <v>408.48125682217869</v>
      </c>
      <c r="E3471" s="3">
        <f t="shared" ref="E3471:E3534" ca="1" si="274">$D$5014-D3471</f>
        <v>-149.84713437020019</v>
      </c>
    </row>
    <row r="3472" spans="1:5" x14ac:dyDescent="0.35">
      <c r="A3472" s="3">
        <f t="shared" si="272"/>
        <v>3460</v>
      </c>
      <c r="B3472" s="3">
        <f t="shared" ca="1" si="273"/>
        <v>5.6045975387333226E-2</v>
      </c>
      <c r="C3472" s="3">
        <f t="shared" ca="1" si="270"/>
        <v>22895.881062852473</v>
      </c>
      <c r="D3472" s="3">
        <f t="shared" ca="1" si="271"/>
        <v>0</v>
      </c>
      <c r="E3472" s="3">
        <f t="shared" ca="1" si="274"/>
        <v>258.6341224519785</v>
      </c>
    </row>
    <row r="3473" spans="1:5" x14ac:dyDescent="0.35">
      <c r="A3473" s="3">
        <f t="shared" si="272"/>
        <v>3461</v>
      </c>
      <c r="B3473" s="3">
        <f t="shared" ca="1" si="273"/>
        <v>1.8616298717782027</v>
      </c>
      <c r="C3473" s="3">
        <f t="shared" ca="1" si="270"/>
        <v>24189.905502804762</v>
      </c>
      <c r="D3473" s="3">
        <f t="shared" ca="1" si="271"/>
        <v>1289.9055028047624</v>
      </c>
      <c r="E3473" s="3">
        <f t="shared" ca="1" si="274"/>
        <v>-1031.2713803527838</v>
      </c>
    </row>
    <row r="3474" spans="1:5" x14ac:dyDescent="0.35">
      <c r="A3474" s="3">
        <f t="shared" si="272"/>
        <v>3462</v>
      </c>
      <c r="B3474" s="3">
        <f t="shared" ca="1" si="273"/>
        <v>-0.51995893861616826</v>
      </c>
      <c r="C3474" s="3">
        <f t="shared" ca="1" si="270"/>
        <v>22497.815183947561</v>
      </c>
      <c r="D3474" s="3">
        <f t="shared" ca="1" si="271"/>
        <v>0</v>
      </c>
      <c r="E3474" s="3">
        <f t="shared" ca="1" si="274"/>
        <v>258.6341224519785</v>
      </c>
    </row>
    <row r="3475" spans="1:5" x14ac:dyDescent="0.35">
      <c r="A3475" s="3">
        <f t="shared" si="272"/>
        <v>3463</v>
      </c>
      <c r="B3475" s="3">
        <f t="shared" ca="1" si="273"/>
        <v>0.27460788187268115</v>
      </c>
      <c r="C3475" s="3">
        <f t="shared" ca="1" si="270"/>
        <v>23048.761562969201</v>
      </c>
      <c r="D3475" s="3">
        <f t="shared" ca="1" si="271"/>
        <v>148.7615629692009</v>
      </c>
      <c r="E3475" s="3">
        <f t="shared" ca="1" si="274"/>
        <v>109.8725594827776</v>
      </c>
    </row>
    <row r="3476" spans="1:5" x14ac:dyDescent="0.35">
      <c r="A3476" s="3">
        <f t="shared" si="272"/>
        <v>3464</v>
      </c>
      <c r="B3476" s="3">
        <f t="shared" ca="1" si="273"/>
        <v>0.63863521997596451</v>
      </c>
      <c r="C3476" s="3">
        <f t="shared" ca="1" si="270"/>
        <v>23305.662145595576</v>
      </c>
      <c r="D3476" s="3">
        <f t="shared" ca="1" si="271"/>
        <v>405.66214559557557</v>
      </c>
      <c r="E3476" s="3">
        <f t="shared" ca="1" si="274"/>
        <v>-147.02802314359707</v>
      </c>
    </row>
    <row r="3477" spans="1:5" x14ac:dyDescent="0.35">
      <c r="A3477" s="3">
        <f t="shared" si="272"/>
        <v>3465</v>
      </c>
      <c r="B3477" s="3">
        <f t="shared" ca="1" si="273"/>
        <v>0.91347496925894278</v>
      </c>
      <c r="C3477" s="3">
        <f t="shared" ca="1" si="270"/>
        <v>23501.516767812587</v>
      </c>
      <c r="D3477" s="3">
        <f t="shared" ca="1" si="271"/>
        <v>601.5167678125872</v>
      </c>
      <c r="E3477" s="3">
        <f t="shared" ca="1" si="274"/>
        <v>-342.88264536060871</v>
      </c>
    </row>
    <row r="3478" spans="1:5" x14ac:dyDescent="0.35">
      <c r="A3478" s="3">
        <f t="shared" si="272"/>
        <v>3466</v>
      </c>
      <c r="B3478" s="3">
        <f t="shared" ca="1" si="273"/>
        <v>0.96499793562884617</v>
      </c>
      <c r="C3478" s="3">
        <f t="shared" ca="1" si="270"/>
        <v>23538.415530852693</v>
      </c>
      <c r="D3478" s="3">
        <f t="shared" ca="1" si="271"/>
        <v>638.41553085269334</v>
      </c>
      <c r="E3478" s="3">
        <f t="shared" ca="1" si="274"/>
        <v>-379.78140840071484</v>
      </c>
    </row>
    <row r="3479" spans="1:5" x14ac:dyDescent="0.35">
      <c r="A3479" s="3">
        <f t="shared" si="272"/>
        <v>3467</v>
      </c>
      <c r="B3479" s="3">
        <f t="shared" ca="1" si="273"/>
        <v>1.3552388616403264</v>
      </c>
      <c r="C3479" s="3">
        <f t="shared" ca="1" si="270"/>
        <v>23819.778661211531</v>
      </c>
      <c r="D3479" s="3">
        <f t="shared" ca="1" si="271"/>
        <v>919.77866121153056</v>
      </c>
      <c r="E3479" s="3">
        <f t="shared" ca="1" si="274"/>
        <v>-661.14453875955201</v>
      </c>
    </row>
    <row r="3480" spans="1:5" x14ac:dyDescent="0.35">
      <c r="A3480" s="3">
        <f t="shared" si="272"/>
        <v>3468</v>
      </c>
      <c r="B3480" s="3">
        <f t="shared" ca="1" si="273"/>
        <v>1.5619007291169116</v>
      </c>
      <c r="C3480" s="3">
        <f t="shared" ca="1" si="270"/>
        <v>23970.141171628849</v>
      </c>
      <c r="D3480" s="3">
        <f t="shared" ca="1" si="271"/>
        <v>1070.1411716288494</v>
      </c>
      <c r="E3480" s="3">
        <f t="shared" ca="1" si="274"/>
        <v>-811.50704917687085</v>
      </c>
    </row>
    <row r="3481" spans="1:5" x14ac:dyDescent="0.35">
      <c r="A3481" s="3">
        <f t="shared" si="272"/>
        <v>3469</v>
      </c>
      <c r="B3481" s="3">
        <f t="shared" ca="1" si="273"/>
        <v>0.43434373226722156</v>
      </c>
      <c r="C3481" s="3">
        <f t="shared" ca="1" si="270"/>
        <v>23161.139467558609</v>
      </c>
      <c r="D3481" s="3">
        <f t="shared" ca="1" si="271"/>
        <v>261.13946755860889</v>
      </c>
      <c r="E3481" s="3">
        <f t="shared" ca="1" si="274"/>
        <v>-2.5053451066303865</v>
      </c>
    </row>
    <row r="3482" spans="1:5" x14ac:dyDescent="0.35">
      <c r="A3482" s="3">
        <f t="shared" si="272"/>
        <v>3470</v>
      </c>
      <c r="B3482" s="3">
        <f t="shared" ca="1" si="273"/>
        <v>-1.8646935896759784</v>
      </c>
      <c r="C3482" s="3">
        <f t="shared" ca="1" si="270"/>
        <v>21595.225585841301</v>
      </c>
      <c r="D3482" s="3">
        <f t="shared" ca="1" si="271"/>
        <v>0</v>
      </c>
      <c r="E3482" s="3">
        <f t="shared" ca="1" si="274"/>
        <v>258.6341224519785</v>
      </c>
    </row>
    <row r="3483" spans="1:5" x14ac:dyDescent="0.35">
      <c r="A3483" s="3">
        <f t="shared" si="272"/>
        <v>3471</v>
      </c>
      <c r="B3483" s="3">
        <f t="shared" ca="1" si="273"/>
        <v>0.51375149009605126</v>
      </c>
      <c r="C3483" s="3">
        <f t="shared" ca="1" si="270"/>
        <v>23217.208407486462</v>
      </c>
      <c r="D3483" s="3">
        <f t="shared" ca="1" si="271"/>
        <v>317.20840748646151</v>
      </c>
      <c r="E3483" s="3">
        <f t="shared" ca="1" si="274"/>
        <v>-58.574285034483012</v>
      </c>
    </row>
    <row r="3484" spans="1:5" x14ac:dyDescent="0.35">
      <c r="A3484" s="3">
        <f t="shared" si="272"/>
        <v>3472</v>
      </c>
      <c r="B3484" s="3">
        <f t="shared" ca="1" si="273"/>
        <v>-1.2065207696214639</v>
      </c>
      <c r="C3484" s="3">
        <f t="shared" ca="1" si="270"/>
        <v>22032.376205655124</v>
      </c>
      <c r="D3484" s="3">
        <f t="shared" ca="1" si="271"/>
        <v>0</v>
      </c>
      <c r="E3484" s="3">
        <f t="shared" ca="1" si="274"/>
        <v>258.6341224519785</v>
      </c>
    </row>
    <row r="3485" spans="1:5" x14ac:dyDescent="0.35">
      <c r="A3485" s="3">
        <f t="shared" si="272"/>
        <v>3473</v>
      </c>
      <c r="B3485" s="3">
        <f t="shared" ca="1" si="273"/>
        <v>-0.90582938119324941</v>
      </c>
      <c r="C3485" s="3">
        <f t="shared" ca="1" si="270"/>
        <v>22235.026082181299</v>
      </c>
      <c r="D3485" s="3">
        <f t="shared" ca="1" si="271"/>
        <v>0</v>
      </c>
      <c r="E3485" s="3">
        <f t="shared" ca="1" si="274"/>
        <v>258.6341224519785</v>
      </c>
    </row>
    <row r="3486" spans="1:5" x14ac:dyDescent="0.35">
      <c r="A3486" s="3">
        <f t="shared" si="272"/>
        <v>3474</v>
      </c>
      <c r="B3486" s="3">
        <f t="shared" ca="1" si="273"/>
        <v>4.7419590580645099E-2</v>
      </c>
      <c r="C3486" s="3">
        <f t="shared" ca="1" si="270"/>
        <v>22889.867892645321</v>
      </c>
      <c r="D3486" s="3">
        <f t="shared" ca="1" si="271"/>
        <v>0</v>
      </c>
      <c r="E3486" s="3">
        <f t="shared" ca="1" si="274"/>
        <v>258.6341224519785</v>
      </c>
    </row>
    <row r="3487" spans="1:5" x14ac:dyDescent="0.35">
      <c r="A3487" s="3">
        <f t="shared" si="272"/>
        <v>3475</v>
      </c>
      <c r="B3487" s="3">
        <f t="shared" ca="1" si="273"/>
        <v>-1.5716323111496389</v>
      </c>
      <c r="C3487" s="3">
        <f t="shared" ca="1" si="270"/>
        <v>21788.791852427345</v>
      </c>
      <c r="D3487" s="3">
        <f t="shared" ca="1" si="271"/>
        <v>0</v>
      </c>
      <c r="E3487" s="3">
        <f t="shared" ca="1" si="274"/>
        <v>258.6341224519785</v>
      </c>
    </row>
    <row r="3488" spans="1:5" x14ac:dyDescent="0.35">
      <c r="A3488" s="3">
        <f t="shared" si="272"/>
        <v>3476</v>
      </c>
      <c r="B3488" s="3">
        <f t="shared" ca="1" si="273"/>
        <v>0.15338443168377142</v>
      </c>
      <c r="C3488" s="3">
        <f t="shared" ca="1" si="270"/>
        <v>22963.842086962439</v>
      </c>
      <c r="D3488" s="3">
        <f t="shared" ca="1" si="271"/>
        <v>63.842086962438771</v>
      </c>
      <c r="E3488" s="3">
        <f t="shared" ca="1" si="274"/>
        <v>194.79203548953973</v>
      </c>
    </row>
    <row r="3489" spans="1:5" x14ac:dyDescent="0.35">
      <c r="A3489" s="3">
        <f t="shared" si="272"/>
        <v>3477</v>
      </c>
      <c r="B3489" s="3">
        <f t="shared" ca="1" si="273"/>
        <v>0.37171699820865756</v>
      </c>
      <c r="C3489" s="3">
        <f t="shared" ca="1" si="270"/>
        <v>23117.014945641706</v>
      </c>
      <c r="D3489" s="3">
        <f t="shared" ca="1" si="271"/>
        <v>217.01494564170571</v>
      </c>
      <c r="E3489" s="3">
        <f t="shared" ca="1" si="274"/>
        <v>41.619176810272791</v>
      </c>
    </row>
    <row r="3490" spans="1:5" x14ac:dyDescent="0.35">
      <c r="A3490" s="3">
        <f t="shared" si="272"/>
        <v>3478</v>
      </c>
      <c r="B3490" s="3">
        <f t="shared" ca="1" si="273"/>
        <v>0.46355544157009854</v>
      </c>
      <c r="C3490" s="3">
        <f t="shared" ca="1" si="270"/>
        <v>23181.749771546736</v>
      </c>
      <c r="D3490" s="3">
        <f t="shared" ca="1" si="271"/>
        <v>281.74977154673616</v>
      </c>
      <c r="E3490" s="3">
        <f t="shared" ca="1" si="274"/>
        <v>-23.115649094757657</v>
      </c>
    </row>
    <row r="3491" spans="1:5" x14ac:dyDescent="0.35">
      <c r="A3491" s="3">
        <f t="shared" si="272"/>
        <v>3479</v>
      </c>
      <c r="B3491" s="3">
        <f t="shared" ca="1" si="273"/>
        <v>0.34856059455354749</v>
      </c>
      <c r="C3491" s="3">
        <f t="shared" ca="1" si="270"/>
        <v>23100.721080752432</v>
      </c>
      <c r="D3491" s="3">
        <f t="shared" ca="1" si="271"/>
        <v>200.72108075243159</v>
      </c>
      <c r="E3491" s="3">
        <f t="shared" ca="1" si="274"/>
        <v>57.913041699546909</v>
      </c>
    </row>
    <row r="3492" spans="1:5" x14ac:dyDescent="0.35">
      <c r="A3492" s="3">
        <f t="shared" si="272"/>
        <v>3480</v>
      </c>
      <c r="B3492" s="3">
        <f t="shared" ca="1" si="273"/>
        <v>-0.93583800974845877</v>
      </c>
      <c r="C3492" s="3">
        <f t="shared" ca="1" si="270"/>
        <v>22214.718429071425</v>
      </c>
      <c r="D3492" s="3">
        <f t="shared" ca="1" si="271"/>
        <v>0</v>
      </c>
      <c r="E3492" s="3">
        <f t="shared" ca="1" si="274"/>
        <v>258.6341224519785</v>
      </c>
    </row>
    <row r="3493" spans="1:5" x14ac:dyDescent="0.35">
      <c r="A3493" s="3">
        <f t="shared" si="272"/>
        <v>3481</v>
      </c>
      <c r="B3493" s="3">
        <f t="shared" ca="1" si="273"/>
        <v>-2.6005765039048914</v>
      </c>
      <c r="C3493" s="3">
        <f t="shared" ca="1" si="270"/>
        <v>21116.723005380227</v>
      </c>
      <c r="D3493" s="3">
        <f t="shared" ca="1" si="271"/>
        <v>0</v>
      </c>
      <c r="E3493" s="3">
        <f t="shared" ca="1" si="274"/>
        <v>258.6341224519785</v>
      </c>
    </row>
    <row r="3494" spans="1:5" x14ac:dyDescent="0.35">
      <c r="A3494" s="3">
        <f t="shared" si="272"/>
        <v>3482</v>
      </c>
      <c r="B3494" s="3">
        <f t="shared" ca="1" si="273"/>
        <v>-0.14677959030226281</v>
      </c>
      <c r="C3494" s="3">
        <f t="shared" ca="1" si="270"/>
        <v>22754.915177933592</v>
      </c>
      <c r="D3494" s="3">
        <f t="shared" ca="1" si="271"/>
        <v>0</v>
      </c>
      <c r="E3494" s="3">
        <f t="shared" ca="1" si="274"/>
        <v>258.6341224519785</v>
      </c>
    </row>
    <row r="3495" spans="1:5" x14ac:dyDescent="0.35">
      <c r="A3495" s="3">
        <f t="shared" si="272"/>
        <v>3483</v>
      </c>
      <c r="B3495" s="3">
        <f t="shared" ca="1" si="273"/>
        <v>1.3252332638112376</v>
      </c>
      <c r="C3495" s="3">
        <f t="shared" ca="1" si="270"/>
        <v>23798.025820941795</v>
      </c>
      <c r="D3495" s="3">
        <f t="shared" ca="1" si="271"/>
        <v>898.02582094179525</v>
      </c>
      <c r="E3495" s="3">
        <f t="shared" ca="1" si="274"/>
        <v>-639.39169848981669</v>
      </c>
    </row>
    <row r="3496" spans="1:5" x14ac:dyDescent="0.35">
      <c r="A3496" s="3">
        <f t="shared" si="272"/>
        <v>3484</v>
      </c>
      <c r="B3496" s="3">
        <f t="shared" ca="1" si="273"/>
        <v>-1.2456434586080658</v>
      </c>
      <c r="C3496" s="3">
        <f t="shared" ca="1" si="270"/>
        <v>22006.145756340353</v>
      </c>
      <c r="D3496" s="3">
        <f t="shared" ca="1" si="271"/>
        <v>0</v>
      </c>
      <c r="E3496" s="3">
        <f t="shared" ca="1" si="274"/>
        <v>258.6341224519785</v>
      </c>
    </row>
    <row r="3497" spans="1:5" x14ac:dyDescent="0.35">
      <c r="A3497" s="3">
        <f t="shared" si="272"/>
        <v>3485</v>
      </c>
      <c r="B3497" s="3">
        <f t="shared" ca="1" si="273"/>
        <v>-0.13213270482541697</v>
      </c>
      <c r="C3497" s="3">
        <f t="shared" ca="1" si="270"/>
        <v>22765.065777602009</v>
      </c>
      <c r="D3497" s="3">
        <f t="shared" ca="1" si="271"/>
        <v>0</v>
      </c>
      <c r="E3497" s="3">
        <f t="shared" ca="1" si="274"/>
        <v>258.6341224519785</v>
      </c>
    </row>
    <row r="3498" spans="1:5" x14ac:dyDescent="0.35">
      <c r="A3498" s="3">
        <f t="shared" si="272"/>
        <v>3486</v>
      </c>
      <c r="B3498" s="3">
        <f t="shared" ca="1" si="273"/>
        <v>-1.1080966823727938</v>
      </c>
      <c r="C3498" s="3">
        <f t="shared" ca="1" si="270"/>
        <v>22098.504605837901</v>
      </c>
      <c r="D3498" s="3">
        <f t="shared" ca="1" si="271"/>
        <v>0</v>
      </c>
      <c r="E3498" s="3">
        <f t="shared" ca="1" si="274"/>
        <v>258.6341224519785</v>
      </c>
    </row>
    <row r="3499" spans="1:5" x14ac:dyDescent="0.35">
      <c r="A3499" s="3">
        <f t="shared" si="272"/>
        <v>3487</v>
      </c>
      <c r="B3499" s="3">
        <f t="shared" ca="1" si="273"/>
        <v>-0.9614753769828861</v>
      </c>
      <c r="C3499" s="3">
        <f t="shared" ca="1" si="270"/>
        <v>22197.383619271142</v>
      </c>
      <c r="D3499" s="3">
        <f t="shared" ca="1" si="271"/>
        <v>0</v>
      </c>
      <c r="E3499" s="3">
        <f t="shared" ca="1" si="274"/>
        <v>258.6341224519785</v>
      </c>
    </row>
    <row r="3500" spans="1:5" x14ac:dyDescent="0.35">
      <c r="A3500" s="3">
        <f t="shared" si="272"/>
        <v>3488</v>
      </c>
      <c r="B3500" s="3">
        <f t="shared" ca="1" si="273"/>
        <v>-0.82620635961135447</v>
      </c>
      <c r="C3500" s="3">
        <f t="shared" ca="1" si="270"/>
        <v>22288.999163370845</v>
      </c>
      <c r="D3500" s="3">
        <f t="shared" ca="1" si="271"/>
        <v>0</v>
      </c>
      <c r="E3500" s="3">
        <f t="shared" ca="1" si="274"/>
        <v>258.6341224519785</v>
      </c>
    </row>
    <row r="3501" spans="1:5" x14ac:dyDescent="0.35">
      <c r="A3501" s="3">
        <f t="shared" si="272"/>
        <v>3489</v>
      </c>
      <c r="B3501" s="3">
        <f t="shared" ca="1" si="273"/>
        <v>0.21174766435562803</v>
      </c>
      <c r="C3501" s="3">
        <f t="shared" ca="1" si="270"/>
        <v>23004.687584168398</v>
      </c>
      <c r="D3501" s="3">
        <f t="shared" ca="1" si="271"/>
        <v>104.68758416839773</v>
      </c>
      <c r="E3501" s="3">
        <f t="shared" ca="1" si="274"/>
        <v>153.94653828358076</v>
      </c>
    </row>
    <row r="3502" spans="1:5" x14ac:dyDescent="0.35">
      <c r="A3502" s="3">
        <f t="shared" si="272"/>
        <v>3490</v>
      </c>
      <c r="B3502" s="3">
        <f t="shared" ca="1" si="273"/>
        <v>-5.4939906801127758E-2</v>
      </c>
      <c r="C3502" s="3">
        <f t="shared" ca="1" si="270"/>
        <v>22818.636873617012</v>
      </c>
      <c r="D3502" s="3">
        <f t="shared" ca="1" si="271"/>
        <v>0</v>
      </c>
      <c r="E3502" s="3">
        <f t="shared" ca="1" si="274"/>
        <v>258.6341224519785</v>
      </c>
    </row>
    <row r="3503" spans="1:5" x14ac:dyDescent="0.35">
      <c r="A3503" s="3">
        <f t="shared" si="272"/>
        <v>3491</v>
      </c>
      <c r="B3503" s="3">
        <f t="shared" ca="1" si="273"/>
        <v>-0.71355135491825017</v>
      </c>
      <c r="C3503" s="3">
        <f t="shared" ca="1" si="270"/>
        <v>22365.58712019111</v>
      </c>
      <c r="D3503" s="3">
        <f t="shared" ca="1" si="271"/>
        <v>0</v>
      </c>
      <c r="E3503" s="3">
        <f t="shared" ca="1" si="274"/>
        <v>258.6341224519785</v>
      </c>
    </row>
    <row r="3504" spans="1:5" x14ac:dyDescent="0.35">
      <c r="A3504" s="3">
        <f t="shared" si="272"/>
        <v>3492</v>
      </c>
      <c r="B3504" s="3">
        <f t="shared" ca="1" si="273"/>
        <v>-0.87967853288475939</v>
      </c>
      <c r="C3504" s="3">
        <f t="shared" ca="1" si="270"/>
        <v>22252.738208024683</v>
      </c>
      <c r="D3504" s="3">
        <f t="shared" ca="1" si="271"/>
        <v>0</v>
      </c>
      <c r="E3504" s="3">
        <f t="shared" ca="1" si="274"/>
        <v>258.6341224519785</v>
      </c>
    </row>
    <row r="3505" spans="1:5" x14ac:dyDescent="0.35">
      <c r="A3505" s="3">
        <f t="shared" si="272"/>
        <v>3493</v>
      </c>
      <c r="B3505" s="3">
        <f t="shared" ca="1" si="273"/>
        <v>0.25038596358599002</v>
      </c>
      <c r="C3505" s="3">
        <f t="shared" ca="1" si="270"/>
        <v>23031.768552257887</v>
      </c>
      <c r="D3505" s="3">
        <f t="shared" ca="1" si="271"/>
        <v>131.76855225788677</v>
      </c>
      <c r="E3505" s="3">
        <f t="shared" ca="1" si="274"/>
        <v>126.86557019409173</v>
      </c>
    </row>
    <row r="3506" spans="1:5" x14ac:dyDescent="0.35">
      <c r="A3506" s="3">
        <f t="shared" si="272"/>
        <v>3494</v>
      </c>
      <c r="B3506" s="3">
        <f t="shared" ca="1" si="273"/>
        <v>-1.3718304871544389</v>
      </c>
      <c r="C3506" s="3">
        <f t="shared" ca="1" si="270"/>
        <v>21921.754204965659</v>
      </c>
      <c r="D3506" s="3">
        <f t="shared" ca="1" si="271"/>
        <v>0</v>
      </c>
      <c r="E3506" s="3">
        <f t="shared" ca="1" si="274"/>
        <v>258.6341224519785</v>
      </c>
    </row>
    <row r="3507" spans="1:5" x14ac:dyDescent="0.35">
      <c r="A3507" s="3">
        <f t="shared" si="272"/>
        <v>3495</v>
      </c>
      <c r="B3507" s="3">
        <f t="shared" ca="1" si="273"/>
        <v>-0.57171466189733144</v>
      </c>
      <c r="C3507" s="3">
        <f t="shared" ca="1" si="270"/>
        <v>22462.388466659446</v>
      </c>
      <c r="D3507" s="3">
        <f t="shared" ca="1" si="271"/>
        <v>0</v>
      </c>
      <c r="E3507" s="3">
        <f t="shared" ca="1" si="274"/>
        <v>258.6341224519785</v>
      </c>
    </row>
    <row r="3508" spans="1:5" x14ac:dyDescent="0.35">
      <c r="A3508" s="3">
        <f t="shared" si="272"/>
        <v>3496</v>
      </c>
      <c r="B3508" s="3">
        <f t="shared" ca="1" si="273"/>
        <v>0.4803397409342135</v>
      </c>
      <c r="C3508" s="3">
        <f t="shared" ca="1" si="270"/>
        <v>23193.600219229011</v>
      </c>
      <c r="D3508" s="3">
        <f t="shared" ca="1" si="271"/>
        <v>293.60021922901069</v>
      </c>
      <c r="E3508" s="3">
        <f t="shared" ca="1" si="274"/>
        <v>-34.966096777032192</v>
      </c>
    </row>
    <row r="3509" spans="1:5" x14ac:dyDescent="0.35">
      <c r="A3509" s="3">
        <f t="shared" si="272"/>
        <v>3497</v>
      </c>
      <c r="B3509" s="3">
        <f t="shared" ca="1" si="273"/>
        <v>-1.6822370265902309</v>
      </c>
      <c r="C3509" s="3">
        <f t="shared" ca="1" si="270"/>
        <v>21715.534700211774</v>
      </c>
      <c r="D3509" s="3">
        <f t="shared" ca="1" si="271"/>
        <v>0</v>
      </c>
      <c r="E3509" s="3">
        <f t="shared" ca="1" si="274"/>
        <v>258.6341224519785</v>
      </c>
    </row>
    <row r="3510" spans="1:5" x14ac:dyDescent="0.35">
      <c r="A3510" s="3">
        <f t="shared" si="272"/>
        <v>3498</v>
      </c>
      <c r="B3510" s="3">
        <f t="shared" ca="1" si="273"/>
        <v>-0.87525693032493068</v>
      </c>
      <c r="C3510" s="3">
        <f t="shared" ca="1" si="270"/>
        <v>22255.734380035006</v>
      </c>
      <c r="D3510" s="3">
        <f t="shared" ca="1" si="271"/>
        <v>0</v>
      </c>
      <c r="E3510" s="3">
        <f t="shared" ca="1" si="274"/>
        <v>258.6341224519785</v>
      </c>
    </row>
    <row r="3511" spans="1:5" x14ac:dyDescent="0.35">
      <c r="A3511" s="3">
        <f t="shared" si="272"/>
        <v>3499</v>
      </c>
      <c r="B3511" s="3">
        <f t="shared" ca="1" si="273"/>
        <v>0.27228786578367253</v>
      </c>
      <c r="C3511" s="3">
        <f t="shared" ca="1" si="270"/>
        <v>23047.13340103317</v>
      </c>
      <c r="D3511" s="3">
        <f t="shared" ca="1" si="271"/>
        <v>147.13340103317023</v>
      </c>
      <c r="E3511" s="3">
        <f t="shared" ca="1" si="274"/>
        <v>111.50072141880827</v>
      </c>
    </row>
    <row r="3512" spans="1:5" x14ac:dyDescent="0.35">
      <c r="A3512" s="3">
        <f t="shared" si="272"/>
        <v>3500</v>
      </c>
      <c r="B3512" s="3">
        <f t="shared" ca="1" si="273"/>
        <v>-0.69656443135721957</v>
      </c>
      <c r="C3512" s="3">
        <f t="shared" ca="1" si="270"/>
        <v>22377.158408175503</v>
      </c>
      <c r="D3512" s="3">
        <f t="shared" ca="1" si="271"/>
        <v>0</v>
      </c>
      <c r="E3512" s="3">
        <f t="shared" ca="1" si="274"/>
        <v>258.6341224519785</v>
      </c>
    </row>
    <row r="3513" spans="1:5" x14ac:dyDescent="0.35">
      <c r="A3513" s="3">
        <f t="shared" si="272"/>
        <v>3501</v>
      </c>
      <c r="B3513" s="3">
        <f t="shared" ca="1" si="273"/>
        <v>0.10241168533021032</v>
      </c>
      <c r="C3513" s="3">
        <f t="shared" ca="1" si="270"/>
        <v>22928.228153292861</v>
      </c>
      <c r="D3513" s="3">
        <f t="shared" ca="1" si="271"/>
        <v>28.228153292860952</v>
      </c>
      <c r="E3513" s="3">
        <f t="shared" ca="1" si="274"/>
        <v>230.40596915911755</v>
      </c>
    </row>
    <row r="3514" spans="1:5" x14ac:dyDescent="0.35">
      <c r="A3514" s="3">
        <f t="shared" si="272"/>
        <v>3502</v>
      </c>
      <c r="B3514" s="3">
        <f t="shared" ca="1" si="273"/>
        <v>0.41426571377944782</v>
      </c>
      <c r="C3514" s="3">
        <f t="shared" ca="1" si="270"/>
        <v>23146.984060294897</v>
      </c>
      <c r="D3514" s="3">
        <f t="shared" ca="1" si="271"/>
        <v>246.98406029489706</v>
      </c>
      <c r="E3514" s="3">
        <f t="shared" ca="1" si="274"/>
        <v>11.650062157081436</v>
      </c>
    </row>
    <row r="3515" spans="1:5" x14ac:dyDescent="0.35">
      <c r="A3515" s="3">
        <f t="shared" si="272"/>
        <v>3503</v>
      </c>
      <c r="B3515" s="3">
        <f t="shared" ca="1" si="273"/>
        <v>0.77671426455572756</v>
      </c>
      <c r="C3515" s="3">
        <f t="shared" ca="1" si="270"/>
        <v>23403.854314865806</v>
      </c>
      <c r="D3515" s="3">
        <f t="shared" ca="1" si="271"/>
        <v>503.85431486580637</v>
      </c>
      <c r="E3515" s="3">
        <f t="shared" ca="1" si="274"/>
        <v>-245.22019241382787</v>
      </c>
    </row>
    <row r="3516" spans="1:5" x14ac:dyDescent="0.35">
      <c r="A3516" s="3">
        <f t="shared" si="272"/>
        <v>3504</v>
      </c>
      <c r="B3516" s="3">
        <f t="shared" ca="1" si="273"/>
        <v>-0.82846824935474861</v>
      </c>
      <c r="C3516" s="3">
        <f t="shared" ca="1" si="270"/>
        <v>22287.464117389569</v>
      </c>
      <c r="D3516" s="3">
        <f t="shared" ca="1" si="271"/>
        <v>0</v>
      </c>
      <c r="E3516" s="3">
        <f t="shared" ca="1" si="274"/>
        <v>258.6341224519785</v>
      </c>
    </row>
    <row r="3517" spans="1:5" x14ac:dyDescent="0.35">
      <c r="A3517" s="3">
        <f t="shared" si="272"/>
        <v>3505</v>
      </c>
      <c r="B3517" s="3">
        <f t="shared" ca="1" si="273"/>
        <v>1.2415915224810894</v>
      </c>
      <c r="C3517" s="3">
        <f t="shared" ca="1" si="270"/>
        <v>23737.493764842387</v>
      </c>
      <c r="D3517" s="3">
        <f t="shared" ca="1" si="271"/>
        <v>837.49376484238746</v>
      </c>
      <c r="E3517" s="3">
        <f t="shared" ca="1" si="274"/>
        <v>-578.85964239040891</v>
      </c>
    </row>
    <row r="3518" spans="1:5" x14ac:dyDescent="0.35">
      <c r="A3518" s="3">
        <f t="shared" si="272"/>
        <v>3506</v>
      </c>
      <c r="B3518" s="3">
        <f t="shared" ca="1" si="273"/>
        <v>-1.6184073345132575</v>
      </c>
      <c r="C3518" s="3">
        <f t="shared" ca="1" si="270"/>
        <v>21757.781102299356</v>
      </c>
      <c r="D3518" s="3">
        <f t="shared" ca="1" si="271"/>
        <v>0</v>
      </c>
      <c r="E3518" s="3">
        <f t="shared" ca="1" si="274"/>
        <v>258.6341224519785</v>
      </c>
    </row>
    <row r="3519" spans="1:5" x14ac:dyDescent="0.35">
      <c r="A3519" s="3">
        <f t="shared" si="272"/>
        <v>3507</v>
      </c>
      <c r="B3519" s="3">
        <f t="shared" ca="1" si="273"/>
        <v>6.9438954826091637E-2</v>
      </c>
      <c r="C3519" s="3">
        <f t="shared" ca="1" si="270"/>
        <v>22905.220000251389</v>
      </c>
      <c r="D3519" s="3">
        <f t="shared" ca="1" si="271"/>
        <v>5.2200002513891377</v>
      </c>
      <c r="E3519" s="3">
        <f t="shared" ca="1" si="274"/>
        <v>253.41412220058936</v>
      </c>
    </row>
    <row r="3520" spans="1:5" x14ac:dyDescent="0.35">
      <c r="A3520" s="3">
        <f t="shared" si="272"/>
        <v>3508</v>
      </c>
      <c r="B3520" s="3">
        <f t="shared" ca="1" si="273"/>
        <v>-1.0967896245954225</v>
      </c>
      <c r="C3520" s="3">
        <f t="shared" ca="1" si="270"/>
        <v>22106.114201945482</v>
      </c>
      <c r="D3520" s="3">
        <f t="shared" ca="1" si="271"/>
        <v>0</v>
      </c>
      <c r="E3520" s="3">
        <f t="shared" ca="1" si="274"/>
        <v>258.6341224519785</v>
      </c>
    </row>
    <row r="3521" spans="1:5" x14ac:dyDescent="0.35">
      <c r="A3521" s="3">
        <f t="shared" si="272"/>
        <v>3509</v>
      </c>
      <c r="B3521" s="3">
        <f t="shared" ca="1" si="273"/>
        <v>-1.7871258812602644</v>
      </c>
      <c r="C3521" s="3">
        <f t="shared" ca="1" si="270"/>
        <v>21646.290902020126</v>
      </c>
      <c r="D3521" s="3">
        <f t="shared" ca="1" si="271"/>
        <v>0</v>
      </c>
      <c r="E3521" s="3">
        <f t="shared" ca="1" si="274"/>
        <v>258.6341224519785</v>
      </c>
    </row>
    <row r="3522" spans="1:5" x14ac:dyDescent="0.35">
      <c r="A3522" s="3">
        <f t="shared" si="272"/>
        <v>3510</v>
      </c>
      <c r="B3522" s="3">
        <f t="shared" ca="1" si="273"/>
        <v>-0.67382317103003808</v>
      </c>
      <c r="C3522" s="3">
        <f t="shared" ca="1" si="270"/>
        <v>22392.65885378961</v>
      </c>
      <c r="D3522" s="3">
        <f t="shared" ca="1" si="271"/>
        <v>0</v>
      </c>
      <c r="E3522" s="3">
        <f t="shared" ca="1" si="274"/>
        <v>258.6341224519785</v>
      </c>
    </row>
    <row r="3523" spans="1:5" x14ac:dyDescent="0.35">
      <c r="A3523" s="3">
        <f t="shared" si="272"/>
        <v>3511</v>
      </c>
      <c r="B3523" s="3">
        <f t="shared" ca="1" si="273"/>
        <v>1.0421910466103261</v>
      </c>
      <c r="C3523" s="3">
        <f t="shared" ca="1" si="270"/>
        <v>23593.806709998356</v>
      </c>
      <c r="D3523" s="3">
        <f t="shared" ca="1" si="271"/>
        <v>693.80670999835638</v>
      </c>
      <c r="E3523" s="3">
        <f t="shared" ca="1" si="274"/>
        <v>-435.17258754637788</v>
      </c>
    </row>
    <row r="3524" spans="1:5" x14ac:dyDescent="0.35">
      <c r="A3524" s="3">
        <f t="shared" si="272"/>
        <v>3512</v>
      </c>
      <c r="B3524" s="3">
        <f t="shared" ca="1" si="273"/>
        <v>-0.84340250924931037</v>
      </c>
      <c r="C3524" s="3">
        <f t="shared" ca="1" si="270"/>
        <v>22277.331539136459</v>
      </c>
      <c r="D3524" s="3">
        <f t="shared" ca="1" si="271"/>
        <v>0</v>
      </c>
      <c r="E3524" s="3">
        <f t="shared" ca="1" si="274"/>
        <v>258.6341224519785</v>
      </c>
    </row>
    <row r="3525" spans="1:5" x14ac:dyDescent="0.35">
      <c r="A3525" s="3">
        <f t="shared" si="272"/>
        <v>3513</v>
      </c>
      <c r="B3525" s="3">
        <f t="shared" ca="1" si="273"/>
        <v>-5.2618067819004601E-3</v>
      </c>
      <c r="C3525" s="3">
        <f t="shared" ca="1" si="270"/>
        <v>22853.179672959035</v>
      </c>
      <c r="D3525" s="3">
        <f t="shared" ca="1" si="271"/>
        <v>0</v>
      </c>
      <c r="E3525" s="3">
        <f t="shared" ca="1" si="274"/>
        <v>258.6341224519785</v>
      </c>
    </row>
    <row r="3526" spans="1:5" x14ac:dyDescent="0.35">
      <c r="A3526" s="3">
        <f t="shared" si="272"/>
        <v>3514</v>
      </c>
      <c r="B3526" s="3">
        <f t="shared" ca="1" si="273"/>
        <v>-0.67107716951455454</v>
      </c>
      <c r="C3526" s="3">
        <f t="shared" ca="1" si="270"/>
        <v>22394.531255107318</v>
      </c>
      <c r="D3526" s="3">
        <f t="shared" ca="1" si="271"/>
        <v>0</v>
      </c>
      <c r="E3526" s="3">
        <f t="shared" ca="1" si="274"/>
        <v>258.6341224519785</v>
      </c>
    </row>
    <row r="3527" spans="1:5" x14ac:dyDescent="0.35">
      <c r="A3527" s="3">
        <f t="shared" si="272"/>
        <v>3515</v>
      </c>
      <c r="B3527" s="3">
        <f t="shared" ca="1" si="273"/>
        <v>1.379840006725531</v>
      </c>
      <c r="C3527" s="3">
        <f t="shared" ca="1" si="270"/>
        <v>23837.628325828166</v>
      </c>
      <c r="D3527" s="3">
        <f t="shared" ca="1" si="271"/>
        <v>937.62832582816554</v>
      </c>
      <c r="E3527" s="3">
        <f t="shared" ca="1" si="274"/>
        <v>-678.99420337618699</v>
      </c>
    </row>
    <row r="3528" spans="1:5" x14ac:dyDescent="0.35">
      <c r="A3528" s="3">
        <f t="shared" si="272"/>
        <v>3516</v>
      </c>
      <c r="B3528" s="3">
        <f t="shared" ca="1" si="273"/>
        <v>1.3824062964010879</v>
      </c>
      <c r="C3528" s="3">
        <f t="shared" ca="1" si="270"/>
        <v>23839.491099256236</v>
      </c>
      <c r="D3528" s="3">
        <f t="shared" ca="1" si="271"/>
        <v>939.49109925623634</v>
      </c>
      <c r="E3528" s="3">
        <f t="shared" ca="1" si="274"/>
        <v>-680.85697680425778</v>
      </c>
    </row>
    <row r="3529" spans="1:5" x14ac:dyDescent="0.35">
      <c r="A3529" s="3">
        <f t="shared" si="272"/>
        <v>3517</v>
      </c>
      <c r="B3529" s="3">
        <f t="shared" ca="1" si="273"/>
        <v>0.89490937737655252</v>
      </c>
      <c r="C3529" s="3">
        <f t="shared" ca="1" si="270"/>
        <v>23488.234987637705</v>
      </c>
      <c r="D3529" s="3">
        <f t="shared" ca="1" si="271"/>
        <v>588.23498763770476</v>
      </c>
      <c r="E3529" s="3">
        <f t="shared" ca="1" si="274"/>
        <v>-329.60086518572626</v>
      </c>
    </row>
    <row r="3530" spans="1:5" x14ac:dyDescent="0.35">
      <c r="A3530" s="3">
        <f t="shared" si="272"/>
        <v>3518</v>
      </c>
      <c r="B3530" s="3">
        <f t="shared" ca="1" si="273"/>
        <v>1.4827866055762238</v>
      </c>
      <c r="C3530" s="3">
        <f t="shared" ca="1" si="270"/>
        <v>23912.467717094878</v>
      </c>
      <c r="D3530" s="3">
        <f t="shared" ca="1" si="271"/>
        <v>1012.467717094878</v>
      </c>
      <c r="E3530" s="3">
        <f t="shared" ca="1" si="274"/>
        <v>-753.83359464289947</v>
      </c>
    </row>
    <row r="3531" spans="1:5" x14ac:dyDescent="0.35">
      <c r="A3531" s="3">
        <f t="shared" si="272"/>
        <v>3519</v>
      </c>
      <c r="B3531" s="3">
        <f t="shared" ca="1" si="273"/>
        <v>2.0530642634384142</v>
      </c>
      <c r="C3531" s="3">
        <f t="shared" ca="1" si="270"/>
        <v>24331.320297182403</v>
      </c>
      <c r="D3531" s="3">
        <f t="shared" ca="1" si="271"/>
        <v>1431.320297182403</v>
      </c>
      <c r="E3531" s="3">
        <f t="shared" ca="1" si="274"/>
        <v>-1172.6861747304245</v>
      </c>
    </row>
    <row r="3532" spans="1:5" x14ac:dyDescent="0.35">
      <c r="A3532" s="3">
        <f t="shared" si="272"/>
        <v>3520</v>
      </c>
      <c r="B3532" s="3">
        <f t="shared" ca="1" si="273"/>
        <v>-0.75600951488738044</v>
      </c>
      <c r="C3532" s="3">
        <f t="shared" ca="1" si="270"/>
        <v>22336.691293947195</v>
      </c>
      <c r="D3532" s="3">
        <f t="shared" ca="1" si="271"/>
        <v>0</v>
      </c>
      <c r="E3532" s="3">
        <f t="shared" ca="1" si="274"/>
        <v>258.6341224519785</v>
      </c>
    </row>
    <row r="3533" spans="1:5" x14ac:dyDescent="0.35">
      <c r="A3533" s="3">
        <f t="shared" si="272"/>
        <v>3521</v>
      </c>
      <c r="B3533" s="3">
        <f t="shared" ca="1" si="273"/>
        <v>-0.60631742015801771</v>
      </c>
      <c r="C3533" s="3">
        <f t="shared" ca="1" si="270"/>
        <v>22438.734050866398</v>
      </c>
      <c r="D3533" s="3">
        <f t="shared" ca="1" si="271"/>
        <v>0</v>
      </c>
      <c r="E3533" s="3">
        <f t="shared" ca="1" si="274"/>
        <v>258.6341224519785</v>
      </c>
    </row>
    <row r="3534" spans="1:5" x14ac:dyDescent="0.35">
      <c r="A3534" s="3">
        <f t="shared" si="272"/>
        <v>3522</v>
      </c>
      <c r="B3534" s="3">
        <f t="shared" ca="1" si="273"/>
        <v>-0.79913882478745846</v>
      </c>
      <c r="C3534" s="3">
        <f t="shared" ref="C3534:C3597" ca="1" si="275">B$1*EXP(B$9*B$5 + $B$10*B3534)</f>
        <v>22307.376924334236</v>
      </c>
      <c r="D3534" s="3">
        <f t="shared" ref="D3534:D3597" ca="1" si="276">MAX(C3534 - B$2, 0)</f>
        <v>0</v>
      </c>
      <c r="E3534" s="3">
        <f t="shared" ca="1" si="274"/>
        <v>258.6341224519785</v>
      </c>
    </row>
    <row r="3535" spans="1:5" x14ac:dyDescent="0.35">
      <c r="A3535" s="3">
        <f t="shared" ref="A3535:A3598" si="277">A3534+1</f>
        <v>3523</v>
      </c>
      <c r="B3535" s="3">
        <f t="shared" ref="B3535:B3598" ca="1" si="278">_xlfn.NORM.S.INV(RAND())</f>
        <v>0.47846188516952287</v>
      </c>
      <c r="C3535" s="3">
        <f t="shared" ca="1" si="275"/>
        <v>23192.274070211737</v>
      </c>
      <c r="D3535" s="3">
        <f t="shared" ca="1" si="276"/>
        <v>292.27407021173713</v>
      </c>
      <c r="E3535" s="3">
        <f t="shared" ref="E3535:E3598" ca="1" si="279">$D$5014-D3535</f>
        <v>-33.639947759758627</v>
      </c>
    </row>
    <row r="3536" spans="1:5" x14ac:dyDescent="0.35">
      <c r="A3536" s="3">
        <f t="shared" si="277"/>
        <v>3524</v>
      </c>
      <c r="B3536" s="3">
        <f t="shared" ca="1" si="278"/>
        <v>1.714900131427783</v>
      </c>
      <c r="C3536" s="3">
        <f t="shared" ca="1" si="275"/>
        <v>24082.071218678124</v>
      </c>
      <c r="D3536" s="3">
        <f t="shared" ca="1" si="276"/>
        <v>1182.0712186781238</v>
      </c>
      <c r="E3536" s="3">
        <f t="shared" ca="1" si="279"/>
        <v>-923.43709622614529</v>
      </c>
    </row>
    <row r="3537" spans="1:5" x14ac:dyDescent="0.35">
      <c r="A3537" s="3">
        <f t="shared" si="277"/>
        <v>3525</v>
      </c>
      <c r="B3537" s="3">
        <f t="shared" ca="1" si="278"/>
        <v>1.791769374925849</v>
      </c>
      <c r="C3537" s="3">
        <f t="shared" ca="1" si="275"/>
        <v>24138.503699455432</v>
      </c>
      <c r="D3537" s="3">
        <f t="shared" ca="1" si="276"/>
        <v>1238.5036994554321</v>
      </c>
      <c r="E3537" s="3">
        <f t="shared" ca="1" si="279"/>
        <v>-979.86957700345351</v>
      </c>
    </row>
    <row r="3538" spans="1:5" x14ac:dyDescent="0.35">
      <c r="A3538" s="3">
        <f t="shared" si="277"/>
        <v>3526</v>
      </c>
      <c r="B3538" s="3">
        <f t="shared" ca="1" si="278"/>
        <v>-1.3870809863214251</v>
      </c>
      <c r="C3538" s="3">
        <f t="shared" ca="1" si="275"/>
        <v>21911.576897933672</v>
      </c>
      <c r="D3538" s="3">
        <f t="shared" ca="1" si="276"/>
        <v>0</v>
      </c>
      <c r="E3538" s="3">
        <f t="shared" ca="1" si="279"/>
        <v>258.6341224519785</v>
      </c>
    </row>
    <row r="3539" spans="1:5" x14ac:dyDescent="0.35">
      <c r="A3539" s="3">
        <f t="shared" si="277"/>
        <v>3527</v>
      </c>
      <c r="B3539" s="3">
        <f t="shared" ca="1" si="278"/>
        <v>-0.45698745724507356</v>
      </c>
      <c r="C3539" s="3">
        <f t="shared" ca="1" si="275"/>
        <v>22540.994427517035</v>
      </c>
      <c r="D3539" s="3">
        <f t="shared" ca="1" si="276"/>
        <v>0</v>
      </c>
      <c r="E3539" s="3">
        <f t="shared" ca="1" si="279"/>
        <v>258.6341224519785</v>
      </c>
    </row>
    <row r="3540" spans="1:5" x14ac:dyDescent="0.35">
      <c r="A3540" s="3">
        <f t="shared" si="277"/>
        <v>3528</v>
      </c>
      <c r="B3540" s="3">
        <f t="shared" ca="1" si="278"/>
        <v>0.79563933724642122</v>
      </c>
      <c r="C3540" s="3">
        <f t="shared" ca="1" si="275"/>
        <v>23417.344702375845</v>
      </c>
      <c r="D3540" s="3">
        <f t="shared" ca="1" si="276"/>
        <v>517.34470237584537</v>
      </c>
      <c r="E3540" s="3">
        <f t="shared" ca="1" si="279"/>
        <v>-258.71057992386687</v>
      </c>
    </row>
    <row r="3541" spans="1:5" x14ac:dyDescent="0.35">
      <c r="A3541" s="3">
        <f t="shared" si="277"/>
        <v>3529</v>
      </c>
      <c r="B3541" s="3">
        <f t="shared" ca="1" si="278"/>
        <v>0.89917823899462579</v>
      </c>
      <c r="C3541" s="3">
        <f t="shared" ca="1" si="275"/>
        <v>23491.288256373842</v>
      </c>
      <c r="D3541" s="3">
        <f t="shared" ca="1" si="276"/>
        <v>591.28825637384216</v>
      </c>
      <c r="E3541" s="3">
        <f t="shared" ca="1" si="279"/>
        <v>-332.65413392186366</v>
      </c>
    </row>
    <row r="3542" spans="1:5" x14ac:dyDescent="0.35">
      <c r="A3542" s="3">
        <f t="shared" si="277"/>
        <v>3530</v>
      </c>
      <c r="B3542" s="3">
        <f t="shared" ca="1" si="278"/>
        <v>-0.18866475019288217</v>
      </c>
      <c r="C3542" s="3">
        <f t="shared" ca="1" si="275"/>
        <v>22725.912851846089</v>
      </c>
      <c r="D3542" s="3">
        <f t="shared" ca="1" si="276"/>
        <v>0</v>
      </c>
      <c r="E3542" s="3">
        <f t="shared" ca="1" si="279"/>
        <v>258.6341224519785</v>
      </c>
    </row>
    <row r="3543" spans="1:5" x14ac:dyDescent="0.35">
      <c r="A3543" s="3">
        <f t="shared" si="277"/>
        <v>3531</v>
      </c>
      <c r="B3543" s="3">
        <f t="shared" ca="1" si="278"/>
        <v>-0.84062015669236156</v>
      </c>
      <c r="C3543" s="3">
        <f t="shared" ca="1" si="275"/>
        <v>22279.218957037188</v>
      </c>
      <c r="D3543" s="3">
        <f t="shared" ca="1" si="276"/>
        <v>0</v>
      </c>
      <c r="E3543" s="3">
        <f t="shared" ca="1" si="279"/>
        <v>258.6341224519785</v>
      </c>
    </row>
    <row r="3544" spans="1:5" x14ac:dyDescent="0.35">
      <c r="A3544" s="3">
        <f t="shared" si="277"/>
        <v>3532</v>
      </c>
      <c r="B3544" s="3">
        <f t="shared" ca="1" si="278"/>
        <v>0.40723162414010478</v>
      </c>
      <c r="C3544" s="3">
        <f t="shared" ca="1" si="275"/>
        <v>23142.026932123761</v>
      </c>
      <c r="D3544" s="3">
        <f t="shared" ca="1" si="276"/>
        <v>242.02693212376107</v>
      </c>
      <c r="E3544" s="3">
        <f t="shared" ca="1" si="279"/>
        <v>16.607190328217428</v>
      </c>
    </row>
    <row r="3545" spans="1:5" x14ac:dyDescent="0.35">
      <c r="A3545" s="3">
        <f t="shared" si="277"/>
        <v>3533</v>
      </c>
      <c r="B3545" s="3">
        <f t="shared" ca="1" si="278"/>
        <v>-5.4267738210286492E-2</v>
      </c>
      <c r="C3545" s="3">
        <f t="shared" ca="1" si="275"/>
        <v>22819.103905684922</v>
      </c>
      <c r="D3545" s="3">
        <f t="shared" ca="1" si="276"/>
        <v>0</v>
      </c>
      <c r="E3545" s="3">
        <f t="shared" ca="1" si="279"/>
        <v>258.6341224519785</v>
      </c>
    </row>
    <row r="3546" spans="1:5" x14ac:dyDescent="0.35">
      <c r="A3546" s="3">
        <f t="shared" si="277"/>
        <v>3534</v>
      </c>
      <c r="B3546" s="3">
        <f t="shared" ca="1" si="278"/>
        <v>-4.9134681799578209E-2</v>
      </c>
      <c r="C3546" s="3">
        <f t="shared" ca="1" si="275"/>
        <v>22822.670739769041</v>
      </c>
      <c r="D3546" s="3">
        <f t="shared" ca="1" si="276"/>
        <v>0</v>
      </c>
      <c r="E3546" s="3">
        <f t="shared" ca="1" si="279"/>
        <v>258.6341224519785</v>
      </c>
    </row>
    <row r="3547" spans="1:5" x14ac:dyDescent="0.35">
      <c r="A3547" s="3">
        <f t="shared" si="277"/>
        <v>3535</v>
      </c>
      <c r="B3547" s="3">
        <f t="shared" ca="1" si="278"/>
        <v>-0.86332855946451414</v>
      </c>
      <c r="C3547" s="3">
        <f t="shared" ca="1" si="275"/>
        <v>22263.819310326897</v>
      </c>
      <c r="D3547" s="3">
        <f t="shared" ca="1" si="276"/>
        <v>0</v>
      </c>
      <c r="E3547" s="3">
        <f t="shared" ca="1" si="279"/>
        <v>258.6341224519785</v>
      </c>
    </row>
    <row r="3548" spans="1:5" x14ac:dyDescent="0.35">
      <c r="A3548" s="3">
        <f t="shared" si="277"/>
        <v>3536</v>
      </c>
      <c r="B3548" s="3">
        <f t="shared" ca="1" si="278"/>
        <v>-0.55786965473361072</v>
      </c>
      <c r="C3548" s="3">
        <f t="shared" ca="1" si="275"/>
        <v>22471.859884780959</v>
      </c>
      <c r="D3548" s="3">
        <f t="shared" ca="1" si="276"/>
        <v>0</v>
      </c>
      <c r="E3548" s="3">
        <f t="shared" ca="1" si="279"/>
        <v>258.6341224519785</v>
      </c>
    </row>
    <row r="3549" spans="1:5" x14ac:dyDescent="0.35">
      <c r="A3549" s="3">
        <f t="shared" si="277"/>
        <v>3537</v>
      </c>
      <c r="B3549" s="3">
        <f t="shared" ca="1" si="278"/>
        <v>0.97432851481119598</v>
      </c>
      <c r="C3549" s="3">
        <f t="shared" ca="1" si="275"/>
        <v>23545.103925150863</v>
      </c>
      <c r="D3549" s="3">
        <f t="shared" ca="1" si="276"/>
        <v>645.10392515086278</v>
      </c>
      <c r="E3549" s="3">
        <f t="shared" ca="1" si="279"/>
        <v>-386.46980269888428</v>
      </c>
    </row>
    <row r="3550" spans="1:5" x14ac:dyDescent="0.35">
      <c r="A3550" s="3">
        <f t="shared" si="277"/>
        <v>3538</v>
      </c>
      <c r="B3550" s="3">
        <f t="shared" ca="1" si="278"/>
        <v>1.4638994970816033</v>
      </c>
      <c r="C3550" s="3">
        <f t="shared" ca="1" si="275"/>
        <v>23898.719722819376</v>
      </c>
      <c r="D3550" s="3">
        <f t="shared" ca="1" si="276"/>
        <v>998.71972281937633</v>
      </c>
      <c r="E3550" s="3">
        <f t="shared" ca="1" si="279"/>
        <v>-740.08560036739777</v>
      </c>
    </row>
    <row r="3551" spans="1:5" x14ac:dyDescent="0.35">
      <c r="A3551" s="3">
        <f t="shared" si="277"/>
        <v>3539</v>
      </c>
      <c r="B3551" s="3">
        <f t="shared" ca="1" si="278"/>
        <v>-1.513037654135879</v>
      </c>
      <c r="C3551" s="3">
        <f t="shared" ca="1" si="275"/>
        <v>21827.70111442402</v>
      </c>
      <c r="D3551" s="3">
        <f t="shared" ca="1" si="276"/>
        <v>0</v>
      </c>
      <c r="E3551" s="3">
        <f t="shared" ca="1" si="279"/>
        <v>258.6341224519785</v>
      </c>
    </row>
    <row r="3552" spans="1:5" x14ac:dyDescent="0.35">
      <c r="A3552" s="3">
        <f t="shared" si="277"/>
        <v>3540</v>
      </c>
      <c r="B3552" s="3">
        <f t="shared" ca="1" si="278"/>
        <v>-1.1597226959968445</v>
      </c>
      <c r="C3552" s="3">
        <f t="shared" ca="1" si="275"/>
        <v>22063.793814097004</v>
      </c>
      <c r="D3552" s="3">
        <f t="shared" ca="1" si="276"/>
        <v>0</v>
      </c>
      <c r="E3552" s="3">
        <f t="shared" ca="1" si="279"/>
        <v>258.6341224519785</v>
      </c>
    </row>
    <row r="3553" spans="1:5" x14ac:dyDescent="0.35">
      <c r="A3553" s="3">
        <f t="shared" si="277"/>
        <v>3541</v>
      </c>
      <c r="B3553" s="3">
        <f t="shared" ca="1" si="278"/>
        <v>-0.30553741811623791</v>
      </c>
      <c r="C3553" s="3">
        <f t="shared" ca="1" si="275"/>
        <v>22645.182635798486</v>
      </c>
      <c r="D3553" s="3">
        <f t="shared" ca="1" si="276"/>
        <v>0</v>
      </c>
      <c r="E3553" s="3">
        <f t="shared" ca="1" si="279"/>
        <v>258.6341224519785</v>
      </c>
    </row>
    <row r="3554" spans="1:5" x14ac:dyDescent="0.35">
      <c r="A3554" s="3">
        <f t="shared" si="277"/>
        <v>3542</v>
      </c>
      <c r="B3554" s="3">
        <f t="shared" ca="1" si="278"/>
        <v>-0.60116469836577935</v>
      </c>
      <c r="C3554" s="3">
        <f t="shared" ca="1" si="275"/>
        <v>22442.254867933996</v>
      </c>
      <c r="D3554" s="3">
        <f t="shared" ca="1" si="276"/>
        <v>0</v>
      </c>
      <c r="E3554" s="3">
        <f t="shared" ca="1" si="279"/>
        <v>258.6341224519785</v>
      </c>
    </row>
    <row r="3555" spans="1:5" x14ac:dyDescent="0.35">
      <c r="A3555" s="3">
        <f t="shared" si="277"/>
        <v>3543</v>
      </c>
      <c r="B3555" s="3">
        <f t="shared" ca="1" si="278"/>
        <v>-0.37002623255635236</v>
      </c>
      <c r="C3555" s="3">
        <f t="shared" ca="1" si="275"/>
        <v>22600.759599441404</v>
      </c>
      <c r="D3555" s="3">
        <f t="shared" ca="1" si="276"/>
        <v>0</v>
      </c>
      <c r="E3555" s="3">
        <f t="shared" ca="1" si="279"/>
        <v>258.6341224519785</v>
      </c>
    </row>
    <row r="3556" spans="1:5" x14ac:dyDescent="0.35">
      <c r="A3556" s="3">
        <f t="shared" si="277"/>
        <v>3544</v>
      </c>
      <c r="B3556" s="3">
        <f t="shared" ca="1" si="278"/>
        <v>0.45366387791977419</v>
      </c>
      <c r="C3556" s="3">
        <f t="shared" ca="1" si="275"/>
        <v>23174.768731842119</v>
      </c>
      <c r="D3556" s="3">
        <f t="shared" ca="1" si="276"/>
        <v>274.76873184211945</v>
      </c>
      <c r="E3556" s="3">
        <f t="shared" ca="1" si="279"/>
        <v>-16.134609390140952</v>
      </c>
    </row>
    <row r="3557" spans="1:5" x14ac:dyDescent="0.35">
      <c r="A3557" s="3">
        <f t="shared" si="277"/>
        <v>3545</v>
      </c>
      <c r="B3557" s="3">
        <f t="shared" ca="1" si="278"/>
        <v>0.18427551539228107</v>
      </c>
      <c r="C3557" s="3">
        <f t="shared" ca="1" si="275"/>
        <v>22985.45216360435</v>
      </c>
      <c r="D3557" s="3">
        <f t="shared" ca="1" si="276"/>
        <v>85.452163604350062</v>
      </c>
      <c r="E3557" s="3">
        <f t="shared" ca="1" si="279"/>
        <v>173.18195884762844</v>
      </c>
    </row>
    <row r="3558" spans="1:5" x14ac:dyDescent="0.35">
      <c r="A3558" s="3">
        <f t="shared" si="277"/>
        <v>3546</v>
      </c>
      <c r="B3558" s="3">
        <f t="shared" ca="1" si="278"/>
        <v>1.4117525434515181</v>
      </c>
      <c r="C3558" s="3">
        <f t="shared" ca="1" si="275"/>
        <v>23860.802791930706</v>
      </c>
      <c r="D3558" s="3">
        <f t="shared" ca="1" si="276"/>
        <v>960.80279193070601</v>
      </c>
      <c r="E3558" s="3">
        <f t="shared" ca="1" si="279"/>
        <v>-702.16866947872745</v>
      </c>
    </row>
    <row r="3559" spans="1:5" x14ac:dyDescent="0.35">
      <c r="A3559" s="3">
        <f t="shared" si="277"/>
        <v>3547</v>
      </c>
      <c r="B3559" s="3">
        <f t="shared" ca="1" si="278"/>
        <v>-0.25241166370096724</v>
      </c>
      <c r="C3559" s="3">
        <f t="shared" ca="1" si="275"/>
        <v>22681.843828910289</v>
      </c>
      <c r="D3559" s="3">
        <f t="shared" ca="1" si="276"/>
        <v>0</v>
      </c>
      <c r="E3559" s="3">
        <f t="shared" ca="1" si="279"/>
        <v>258.6341224519785</v>
      </c>
    </row>
    <row r="3560" spans="1:5" x14ac:dyDescent="0.35">
      <c r="A3560" s="3">
        <f t="shared" si="277"/>
        <v>3548</v>
      </c>
      <c r="B3560" s="3">
        <f t="shared" ca="1" si="278"/>
        <v>-0.44643920351841065</v>
      </c>
      <c r="C3560" s="3">
        <f t="shared" ca="1" si="275"/>
        <v>22548.235413900893</v>
      </c>
      <c r="D3560" s="3">
        <f t="shared" ca="1" si="276"/>
        <v>0</v>
      </c>
      <c r="E3560" s="3">
        <f t="shared" ca="1" si="279"/>
        <v>258.6341224519785</v>
      </c>
    </row>
    <row r="3561" spans="1:5" x14ac:dyDescent="0.35">
      <c r="A3561" s="3">
        <f t="shared" si="277"/>
        <v>3549</v>
      </c>
      <c r="B3561" s="3">
        <f t="shared" ca="1" si="278"/>
        <v>-0.53770092715083229</v>
      </c>
      <c r="C3561" s="3">
        <f t="shared" ca="1" si="275"/>
        <v>22485.664529206155</v>
      </c>
      <c r="D3561" s="3">
        <f t="shared" ca="1" si="276"/>
        <v>0</v>
      </c>
      <c r="E3561" s="3">
        <f t="shared" ca="1" si="279"/>
        <v>258.6341224519785</v>
      </c>
    </row>
    <row r="3562" spans="1:5" x14ac:dyDescent="0.35">
      <c r="A3562" s="3">
        <f t="shared" si="277"/>
        <v>3550</v>
      </c>
      <c r="B3562" s="3">
        <f t="shared" ca="1" si="278"/>
        <v>-0.17552860342575671</v>
      </c>
      <c r="C3562" s="3">
        <f t="shared" ca="1" si="275"/>
        <v>22735.004665639157</v>
      </c>
      <c r="D3562" s="3">
        <f t="shared" ca="1" si="276"/>
        <v>0</v>
      </c>
      <c r="E3562" s="3">
        <f t="shared" ca="1" si="279"/>
        <v>258.6341224519785</v>
      </c>
    </row>
    <row r="3563" spans="1:5" x14ac:dyDescent="0.35">
      <c r="A3563" s="3">
        <f t="shared" si="277"/>
        <v>3551</v>
      </c>
      <c r="B3563" s="3">
        <f t="shared" ca="1" si="278"/>
        <v>0.29936501340590582</v>
      </c>
      <c r="C3563" s="3">
        <f t="shared" ca="1" si="275"/>
        <v>23066.143011523058</v>
      </c>
      <c r="D3563" s="3">
        <f t="shared" ca="1" si="276"/>
        <v>166.14301152305779</v>
      </c>
      <c r="E3563" s="3">
        <f t="shared" ca="1" si="279"/>
        <v>92.491110928920705</v>
      </c>
    </row>
    <row r="3564" spans="1:5" x14ac:dyDescent="0.35">
      <c r="A3564" s="3">
        <f t="shared" si="277"/>
        <v>3552</v>
      </c>
      <c r="B3564" s="3">
        <f t="shared" ca="1" si="278"/>
        <v>1.3923394229668919</v>
      </c>
      <c r="C3564" s="3">
        <f t="shared" ca="1" si="275"/>
        <v>23846.702555513722</v>
      </c>
      <c r="D3564" s="3">
        <f t="shared" ca="1" si="276"/>
        <v>946.70255551372247</v>
      </c>
      <c r="E3564" s="3">
        <f t="shared" ca="1" si="279"/>
        <v>-688.06843306174392</v>
      </c>
    </row>
    <row r="3565" spans="1:5" x14ac:dyDescent="0.35">
      <c r="A3565" s="3">
        <f t="shared" si="277"/>
        <v>3553</v>
      </c>
      <c r="B3565" s="3">
        <f t="shared" ca="1" si="278"/>
        <v>-0.36821442352321077</v>
      </c>
      <c r="C3565" s="3">
        <f t="shared" ca="1" si="275"/>
        <v>22602.006471179484</v>
      </c>
      <c r="D3565" s="3">
        <f t="shared" ca="1" si="276"/>
        <v>0</v>
      </c>
      <c r="E3565" s="3">
        <f t="shared" ca="1" si="279"/>
        <v>258.6341224519785</v>
      </c>
    </row>
    <row r="3566" spans="1:5" x14ac:dyDescent="0.35">
      <c r="A3566" s="3">
        <f t="shared" si="277"/>
        <v>3554</v>
      </c>
      <c r="B3566" s="3">
        <f t="shared" ca="1" si="278"/>
        <v>-0.73162196620226672</v>
      </c>
      <c r="C3566" s="3">
        <f t="shared" ca="1" si="275"/>
        <v>22353.284205397591</v>
      </c>
      <c r="D3566" s="3">
        <f t="shared" ca="1" si="276"/>
        <v>0</v>
      </c>
      <c r="E3566" s="3">
        <f t="shared" ca="1" si="279"/>
        <v>258.6341224519785</v>
      </c>
    </row>
    <row r="3567" spans="1:5" x14ac:dyDescent="0.35">
      <c r="A3567" s="3">
        <f t="shared" si="277"/>
        <v>3555</v>
      </c>
      <c r="B3567" s="3">
        <f t="shared" ca="1" si="278"/>
        <v>-0.85187242081343051</v>
      </c>
      <c r="C3567" s="3">
        <f t="shared" ca="1" si="275"/>
        <v>22271.586931278835</v>
      </c>
      <c r="D3567" s="3">
        <f t="shared" ca="1" si="276"/>
        <v>0</v>
      </c>
      <c r="E3567" s="3">
        <f t="shared" ca="1" si="279"/>
        <v>258.6341224519785</v>
      </c>
    </row>
    <row r="3568" spans="1:5" x14ac:dyDescent="0.35">
      <c r="A3568" s="3">
        <f t="shared" si="277"/>
        <v>3556</v>
      </c>
      <c r="B3568" s="3">
        <f t="shared" ca="1" si="278"/>
        <v>-2.1604069186015034</v>
      </c>
      <c r="C3568" s="3">
        <f t="shared" ca="1" si="275"/>
        <v>21401.650607211875</v>
      </c>
      <c r="D3568" s="3">
        <f t="shared" ca="1" si="276"/>
        <v>0</v>
      </c>
      <c r="E3568" s="3">
        <f t="shared" ca="1" si="279"/>
        <v>258.6341224519785</v>
      </c>
    </row>
    <row r="3569" spans="1:5" x14ac:dyDescent="0.35">
      <c r="A3569" s="3">
        <f t="shared" si="277"/>
        <v>3557</v>
      </c>
      <c r="B3569" s="3">
        <f t="shared" ca="1" si="278"/>
        <v>0.57454412841340308</v>
      </c>
      <c r="C3569" s="3">
        <f t="shared" ca="1" si="275"/>
        <v>23260.22513373075</v>
      </c>
      <c r="D3569" s="3">
        <f t="shared" ca="1" si="276"/>
        <v>360.2251337307498</v>
      </c>
      <c r="E3569" s="3">
        <f t="shared" ca="1" si="279"/>
        <v>-101.5910112787713</v>
      </c>
    </row>
    <row r="3570" spans="1:5" x14ac:dyDescent="0.35">
      <c r="A3570" s="3">
        <f t="shared" si="277"/>
        <v>3558</v>
      </c>
      <c r="B3570" s="3">
        <f t="shared" ca="1" si="278"/>
        <v>-1.0947921526985196</v>
      </c>
      <c r="C3570" s="3">
        <f t="shared" ca="1" si="275"/>
        <v>22107.458763346272</v>
      </c>
      <c r="D3570" s="3">
        <f t="shared" ca="1" si="276"/>
        <v>0</v>
      </c>
      <c r="E3570" s="3">
        <f t="shared" ca="1" si="279"/>
        <v>258.6341224519785</v>
      </c>
    </row>
    <row r="3571" spans="1:5" x14ac:dyDescent="0.35">
      <c r="A3571" s="3">
        <f t="shared" si="277"/>
        <v>3559</v>
      </c>
      <c r="B3571" s="3">
        <f t="shared" ca="1" si="278"/>
        <v>1.4077422730804485</v>
      </c>
      <c r="C3571" s="3">
        <f t="shared" ca="1" si="275"/>
        <v>23857.889348870409</v>
      </c>
      <c r="D3571" s="3">
        <f t="shared" ca="1" si="276"/>
        <v>957.88934887040887</v>
      </c>
      <c r="E3571" s="3">
        <f t="shared" ca="1" si="279"/>
        <v>-699.25522641843031</v>
      </c>
    </row>
    <row r="3572" spans="1:5" x14ac:dyDescent="0.35">
      <c r="A3572" s="3">
        <f t="shared" si="277"/>
        <v>3560</v>
      </c>
      <c r="B3572" s="3">
        <f t="shared" ca="1" si="278"/>
        <v>-0.47095047844943466</v>
      </c>
      <c r="C3572" s="3">
        <f t="shared" ca="1" si="275"/>
        <v>22531.412905650639</v>
      </c>
      <c r="D3572" s="3">
        <f t="shared" ca="1" si="276"/>
        <v>0</v>
      </c>
      <c r="E3572" s="3">
        <f t="shared" ca="1" si="279"/>
        <v>258.6341224519785</v>
      </c>
    </row>
    <row r="3573" spans="1:5" x14ac:dyDescent="0.35">
      <c r="A3573" s="3">
        <f t="shared" si="277"/>
        <v>3561</v>
      </c>
      <c r="B3573" s="3">
        <f t="shared" ca="1" si="278"/>
        <v>2.3794653367813599</v>
      </c>
      <c r="C3573" s="3">
        <f t="shared" ca="1" si="275"/>
        <v>24574.345620601125</v>
      </c>
      <c r="D3573" s="3">
        <f t="shared" ca="1" si="276"/>
        <v>1674.3456206011251</v>
      </c>
      <c r="E3573" s="3">
        <f t="shared" ca="1" si="279"/>
        <v>-1415.7114981491466</v>
      </c>
    </row>
    <row r="3574" spans="1:5" x14ac:dyDescent="0.35">
      <c r="A3574" s="3">
        <f t="shared" si="277"/>
        <v>3562</v>
      </c>
      <c r="B3574" s="3">
        <f t="shared" ca="1" si="278"/>
        <v>1.7174660712665504</v>
      </c>
      <c r="C3574" s="3">
        <f t="shared" ca="1" si="275"/>
        <v>24083.952837363704</v>
      </c>
      <c r="D3574" s="3">
        <f t="shared" ca="1" si="276"/>
        <v>1183.952837363704</v>
      </c>
      <c r="E3574" s="3">
        <f t="shared" ca="1" si="279"/>
        <v>-925.31871491172546</v>
      </c>
    </row>
    <row r="3575" spans="1:5" x14ac:dyDescent="0.35">
      <c r="A3575" s="3">
        <f t="shared" si="277"/>
        <v>3563</v>
      </c>
      <c r="B3575" s="3">
        <f t="shared" ca="1" si="278"/>
        <v>-0.4497865038583001</v>
      </c>
      <c r="C3575" s="3">
        <f t="shared" ca="1" si="275"/>
        <v>22545.937363998102</v>
      </c>
      <c r="D3575" s="3">
        <f t="shared" ca="1" si="276"/>
        <v>0</v>
      </c>
      <c r="E3575" s="3">
        <f t="shared" ca="1" si="279"/>
        <v>258.6341224519785</v>
      </c>
    </row>
    <row r="3576" spans="1:5" x14ac:dyDescent="0.35">
      <c r="A3576" s="3">
        <f t="shared" si="277"/>
        <v>3564</v>
      </c>
      <c r="B3576" s="3">
        <f t="shared" ca="1" si="278"/>
        <v>-0.46793194100456609</v>
      </c>
      <c r="C3576" s="3">
        <f t="shared" ca="1" si="275"/>
        <v>22533.483901830507</v>
      </c>
      <c r="D3576" s="3">
        <f t="shared" ca="1" si="276"/>
        <v>0</v>
      </c>
      <c r="E3576" s="3">
        <f t="shared" ca="1" si="279"/>
        <v>258.6341224519785</v>
      </c>
    </row>
    <row r="3577" spans="1:5" x14ac:dyDescent="0.35">
      <c r="A3577" s="3">
        <f t="shared" si="277"/>
        <v>3565</v>
      </c>
      <c r="B3577" s="3">
        <f t="shared" ca="1" si="278"/>
        <v>0.40402935877159102</v>
      </c>
      <c r="C3577" s="3">
        <f t="shared" ca="1" si="275"/>
        <v>23139.770553973834</v>
      </c>
      <c r="D3577" s="3">
        <f t="shared" ca="1" si="276"/>
        <v>239.77055397383447</v>
      </c>
      <c r="E3577" s="3">
        <f t="shared" ca="1" si="279"/>
        <v>18.863568478144032</v>
      </c>
    </row>
    <row r="3578" spans="1:5" x14ac:dyDescent="0.35">
      <c r="A3578" s="3">
        <f t="shared" si="277"/>
        <v>3566</v>
      </c>
      <c r="B3578" s="3">
        <f t="shared" ca="1" si="278"/>
        <v>0.61278637275362957</v>
      </c>
      <c r="C3578" s="3">
        <f t="shared" ca="1" si="275"/>
        <v>23287.326083479886</v>
      </c>
      <c r="D3578" s="3">
        <f t="shared" ca="1" si="276"/>
        <v>387.32608347988571</v>
      </c>
      <c r="E3578" s="3">
        <f t="shared" ca="1" si="279"/>
        <v>-128.69196102790721</v>
      </c>
    </row>
    <row r="3579" spans="1:5" x14ac:dyDescent="0.35">
      <c r="A3579" s="3">
        <f t="shared" si="277"/>
        <v>3567</v>
      </c>
      <c r="B3579" s="3">
        <f t="shared" ca="1" si="278"/>
        <v>-3.2993706092738141E-2</v>
      </c>
      <c r="C3579" s="3">
        <f t="shared" ca="1" si="275"/>
        <v>22833.890338414421</v>
      </c>
      <c r="D3579" s="3">
        <f t="shared" ca="1" si="276"/>
        <v>0</v>
      </c>
      <c r="E3579" s="3">
        <f t="shared" ca="1" si="279"/>
        <v>258.6341224519785</v>
      </c>
    </row>
    <row r="3580" spans="1:5" x14ac:dyDescent="0.35">
      <c r="A3580" s="3">
        <f t="shared" si="277"/>
        <v>3568</v>
      </c>
      <c r="B3580" s="3">
        <f t="shared" ca="1" si="278"/>
        <v>-0.77182057911188751</v>
      </c>
      <c r="C3580" s="3">
        <f t="shared" ca="1" si="275"/>
        <v>22325.940271899843</v>
      </c>
      <c r="D3580" s="3">
        <f t="shared" ca="1" si="276"/>
        <v>0</v>
      </c>
      <c r="E3580" s="3">
        <f t="shared" ca="1" si="279"/>
        <v>258.6341224519785</v>
      </c>
    </row>
    <row r="3581" spans="1:5" x14ac:dyDescent="0.35">
      <c r="A3581" s="3">
        <f t="shared" si="277"/>
        <v>3569</v>
      </c>
      <c r="B3581" s="3">
        <f t="shared" ca="1" si="278"/>
        <v>-0.49489853603899742</v>
      </c>
      <c r="C3581" s="3">
        <f t="shared" ca="1" si="275"/>
        <v>22514.989064645972</v>
      </c>
      <c r="D3581" s="3">
        <f t="shared" ca="1" si="276"/>
        <v>0</v>
      </c>
      <c r="E3581" s="3">
        <f t="shared" ca="1" si="279"/>
        <v>258.6341224519785</v>
      </c>
    </row>
    <row r="3582" spans="1:5" x14ac:dyDescent="0.35">
      <c r="A3582" s="3">
        <f t="shared" si="277"/>
        <v>3570</v>
      </c>
      <c r="B3582" s="3">
        <f t="shared" ca="1" si="278"/>
        <v>0.19523440474823694</v>
      </c>
      <c r="C3582" s="3">
        <f t="shared" ca="1" si="275"/>
        <v>22993.123418269297</v>
      </c>
      <c r="D3582" s="3">
        <f t="shared" ca="1" si="276"/>
        <v>93.123418269296963</v>
      </c>
      <c r="E3582" s="3">
        <f t="shared" ca="1" si="279"/>
        <v>165.51070418268154</v>
      </c>
    </row>
    <row r="3583" spans="1:5" x14ac:dyDescent="0.35">
      <c r="A3583" s="3">
        <f t="shared" si="277"/>
        <v>3571</v>
      </c>
      <c r="B3583" s="3">
        <f t="shared" ca="1" si="278"/>
        <v>-0.4225186140262111</v>
      </c>
      <c r="C3583" s="3">
        <f t="shared" ca="1" si="275"/>
        <v>22564.664634260789</v>
      </c>
      <c r="D3583" s="3">
        <f t="shared" ca="1" si="276"/>
        <v>0</v>
      </c>
      <c r="E3583" s="3">
        <f t="shared" ca="1" si="279"/>
        <v>258.6341224519785</v>
      </c>
    </row>
    <row r="3584" spans="1:5" x14ac:dyDescent="0.35">
      <c r="A3584" s="3">
        <f t="shared" si="277"/>
        <v>3572</v>
      </c>
      <c r="B3584" s="3">
        <f t="shared" ca="1" si="278"/>
        <v>0.59846554350175507</v>
      </c>
      <c r="C3584" s="3">
        <f t="shared" ca="1" si="275"/>
        <v>23277.173713146425</v>
      </c>
      <c r="D3584" s="3">
        <f t="shared" ca="1" si="276"/>
        <v>377.17371314642514</v>
      </c>
      <c r="E3584" s="3">
        <f t="shared" ca="1" si="279"/>
        <v>-118.53959069444664</v>
      </c>
    </row>
    <row r="3585" spans="1:5" x14ac:dyDescent="0.35">
      <c r="A3585" s="3">
        <f t="shared" si="277"/>
        <v>3573</v>
      </c>
      <c r="B3585" s="3">
        <f t="shared" ca="1" si="278"/>
        <v>1.5921965442579382</v>
      </c>
      <c r="C3585" s="3">
        <f t="shared" ca="1" si="275"/>
        <v>23992.26335095962</v>
      </c>
      <c r="D3585" s="3">
        <f t="shared" ca="1" si="276"/>
        <v>1092.2633509596199</v>
      </c>
      <c r="E3585" s="3">
        <f t="shared" ca="1" si="279"/>
        <v>-833.6292285076413</v>
      </c>
    </row>
    <row r="3586" spans="1:5" x14ac:dyDescent="0.35">
      <c r="A3586" s="3">
        <f t="shared" si="277"/>
        <v>3574</v>
      </c>
      <c r="B3586" s="3">
        <f t="shared" ca="1" si="278"/>
        <v>6.7572719750145033E-2</v>
      </c>
      <c r="C3586" s="3">
        <f t="shared" ca="1" si="275"/>
        <v>22903.91844436383</v>
      </c>
      <c r="D3586" s="3">
        <f t="shared" ca="1" si="276"/>
        <v>3.9184443638296216</v>
      </c>
      <c r="E3586" s="3">
        <f t="shared" ca="1" si="279"/>
        <v>254.71567808814888</v>
      </c>
    </row>
    <row r="3587" spans="1:5" x14ac:dyDescent="0.35">
      <c r="A3587" s="3">
        <f t="shared" si="277"/>
        <v>3575</v>
      </c>
      <c r="B3587" s="3">
        <f t="shared" ca="1" si="278"/>
        <v>0.51198312829449455</v>
      </c>
      <c r="C3587" s="3">
        <f t="shared" ca="1" si="275"/>
        <v>23215.95831029952</v>
      </c>
      <c r="D3587" s="3">
        <f t="shared" ca="1" si="276"/>
        <v>315.95831029952024</v>
      </c>
      <c r="E3587" s="3">
        <f t="shared" ca="1" si="279"/>
        <v>-57.324187847541737</v>
      </c>
    </row>
    <row r="3588" spans="1:5" x14ac:dyDescent="0.35">
      <c r="A3588" s="3">
        <f t="shared" si="277"/>
        <v>3576</v>
      </c>
      <c r="B3588" s="3">
        <f t="shared" ca="1" si="278"/>
        <v>0.40692764688947913</v>
      </c>
      <c r="C3588" s="3">
        <f t="shared" ca="1" si="275"/>
        <v>23141.812734419094</v>
      </c>
      <c r="D3588" s="3">
        <f t="shared" ca="1" si="276"/>
        <v>241.81273441909434</v>
      </c>
      <c r="E3588" s="3">
        <f t="shared" ca="1" si="279"/>
        <v>16.821388032884158</v>
      </c>
    </row>
    <row r="3589" spans="1:5" x14ac:dyDescent="0.35">
      <c r="A3589" s="3">
        <f t="shared" si="277"/>
        <v>3577</v>
      </c>
      <c r="B3589" s="3">
        <f t="shared" ca="1" si="278"/>
        <v>0.9214091896530493</v>
      </c>
      <c r="C3589" s="3">
        <f t="shared" ca="1" si="275"/>
        <v>23507.195180586663</v>
      </c>
      <c r="D3589" s="3">
        <f t="shared" ca="1" si="276"/>
        <v>607.1951805866629</v>
      </c>
      <c r="E3589" s="3">
        <f t="shared" ca="1" si="279"/>
        <v>-348.5610581346844</v>
      </c>
    </row>
    <row r="3590" spans="1:5" x14ac:dyDescent="0.35">
      <c r="A3590" s="3">
        <f t="shared" si="277"/>
        <v>3578</v>
      </c>
      <c r="B3590" s="3">
        <f t="shared" ca="1" si="278"/>
        <v>3.8542339753078449E-2</v>
      </c>
      <c r="C3590" s="3">
        <f t="shared" ca="1" si="275"/>
        <v>22883.681500753275</v>
      </c>
      <c r="D3590" s="3">
        <f t="shared" ca="1" si="276"/>
        <v>0</v>
      </c>
      <c r="E3590" s="3">
        <f t="shared" ca="1" si="279"/>
        <v>258.6341224519785</v>
      </c>
    </row>
    <row r="3591" spans="1:5" x14ac:dyDescent="0.35">
      <c r="A3591" s="3">
        <f t="shared" si="277"/>
        <v>3579</v>
      </c>
      <c r="B3591" s="3">
        <f t="shared" ca="1" si="278"/>
        <v>-0.12660550269507873</v>
      </c>
      <c r="C3591" s="3">
        <f t="shared" ca="1" si="275"/>
        <v>22768.897421567039</v>
      </c>
      <c r="D3591" s="3">
        <f t="shared" ca="1" si="276"/>
        <v>0</v>
      </c>
      <c r="E3591" s="3">
        <f t="shared" ca="1" si="279"/>
        <v>258.6341224519785</v>
      </c>
    </row>
    <row r="3592" spans="1:5" x14ac:dyDescent="0.35">
      <c r="A3592" s="3">
        <f t="shared" si="277"/>
        <v>3580</v>
      </c>
      <c r="B3592" s="3">
        <f t="shared" ca="1" si="278"/>
        <v>0.48954551537255309</v>
      </c>
      <c r="C3592" s="3">
        <f t="shared" ca="1" si="275"/>
        <v>23200.102469946232</v>
      </c>
      <c r="D3592" s="3">
        <f t="shared" ca="1" si="276"/>
        <v>300.1024699462323</v>
      </c>
      <c r="E3592" s="3">
        <f t="shared" ca="1" si="279"/>
        <v>-41.468347494253806</v>
      </c>
    </row>
    <row r="3593" spans="1:5" x14ac:dyDescent="0.35">
      <c r="A3593" s="3">
        <f t="shared" si="277"/>
        <v>3581</v>
      </c>
      <c r="B3593" s="3">
        <f t="shared" ca="1" si="278"/>
        <v>-0.30759075513386214</v>
      </c>
      <c r="C3593" s="3">
        <f t="shared" ca="1" si="275"/>
        <v>22643.766852342516</v>
      </c>
      <c r="D3593" s="3">
        <f t="shared" ca="1" si="276"/>
        <v>0</v>
      </c>
      <c r="E3593" s="3">
        <f t="shared" ca="1" si="279"/>
        <v>258.6341224519785</v>
      </c>
    </row>
    <row r="3594" spans="1:5" x14ac:dyDescent="0.35">
      <c r="A3594" s="3">
        <f t="shared" si="277"/>
        <v>3582</v>
      </c>
      <c r="B3594" s="3">
        <f t="shared" ca="1" si="278"/>
        <v>-0.6488329492357322</v>
      </c>
      <c r="C3594" s="3">
        <f t="shared" ca="1" si="275"/>
        <v>22409.704574322448</v>
      </c>
      <c r="D3594" s="3">
        <f t="shared" ca="1" si="276"/>
        <v>0</v>
      </c>
      <c r="E3594" s="3">
        <f t="shared" ca="1" si="279"/>
        <v>258.6341224519785</v>
      </c>
    </row>
    <row r="3595" spans="1:5" x14ac:dyDescent="0.35">
      <c r="A3595" s="3">
        <f t="shared" si="277"/>
        <v>3583</v>
      </c>
      <c r="B3595" s="3">
        <f t="shared" ca="1" si="278"/>
        <v>0.12267016608987071</v>
      </c>
      <c r="C3595" s="3">
        <f t="shared" ca="1" si="275"/>
        <v>22942.375847615134</v>
      </c>
      <c r="D3595" s="3">
        <f t="shared" ca="1" si="276"/>
        <v>42.375847615134262</v>
      </c>
      <c r="E3595" s="3">
        <f t="shared" ca="1" si="279"/>
        <v>216.25827483684424</v>
      </c>
    </row>
    <row r="3596" spans="1:5" x14ac:dyDescent="0.35">
      <c r="A3596" s="3">
        <f t="shared" si="277"/>
        <v>3584</v>
      </c>
      <c r="B3596" s="3">
        <f t="shared" ca="1" si="278"/>
        <v>-0.39524228972482611</v>
      </c>
      <c r="C3596" s="3">
        <f t="shared" ca="1" si="275"/>
        <v>22583.413259819787</v>
      </c>
      <c r="D3596" s="3">
        <f t="shared" ca="1" si="276"/>
        <v>0</v>
      </c>
      <c r="E3596" s="3">
        <f t="shared" ca="1" si="279"/>
        <v>258.6341224519785</v>
      </c>
    </row>
    <row r="3597" spans="1:5" x14ac:dyDescent="0.35">
      <c r="A3597" s="3">
        <f t="shared" si="277"/>
        <v>3585</v>
      </c>
      <c r="B3597" s="3">
        <f t="shared" ca="1" si="278"/>
        <v>0.58523254070136776</v>
      </c>
      <c r="C3597" s="3">
        <f t="shared" ca="1" si="275"/>
        <v>23267.79646293338</v>
      </c>
      <c r="D3597" s="3">
        <f t="shared" ca="1" si="276"/>
        <v>367.7964629333801</v>
      </c>
      <c r="E3597" s="3">
        <f t="shared" ca="1" si="279"/>
        <v>-109.1623404814016</v>
      </c>
    </row>
    <row r="3598" spans="1:5" x14ac:dyDescent="0.35">
      <c r="A3598" s="3">
        <f t="shared" si="277"/>
        <v>3586</v>
      </c>
      <c r="B3598" s="3">
        <f t="shared" ca="1" si="278"/>
        <v>3.545730250010759E-2</v>
      </c>
      <c r="C3598" s="3">
        <f t="shared" ref="C3598:C3661" ca="1" si="280">B$1*EXP(B$9*B$5 + $B$10*B3598)</f>
        <v>22881.53198686985</v>
      </c>
      <c r="D3598" s="3">
        <f t="shared" ref="D3598:D3661" ca="1" si="281">MAX(C3598 - B$2, 0)</f>
        <v>0</v>
      </c>
      <c r="E3598" s="3">
        <f t="shared" ca="1" si="279"/>
        <v>258.6341224519785</v>
      </c>
    </row>
    <row r="3599" spans="1:5" x14ac:dyDescent="0.35">
      <c r="A3599" s="3">
        <f t="shared" ref="A3599:A3662" si="282">A3598+1</f>
        <v>3587</v>
      </c>
      <c r="B3599" s="3">
        <f t="shared" ref="B3599:B3662" ca="1" si="283">_xlfn.NORM.S.INV(RAND())</f>
        <v>-0.54092189374802613</v>
      </c>
      <c r="C3599" s="3">
        <f t="shared" ca="1" si="280"/>
        <v>22483.459344374238</v>
      </c>
      <c r="D3599" s="3">
        <f t="shared" ca="1" si="281"/>
        <v>0</v>
      </c>
      <c r="E3599" s="3">
        <f t="shared" ref="E3599:E3662" ca="1" si="284">$D$5014-D3599</f>
        <v>258.6341224519785</v>
      </c>
    </row>
    <row r="3600" spans="1:5" x14ac:dyDescent="0.35">
      <c r="A3600" s="3">
        <f t="shared" si="282"/>
        <v>3588</v>
      </c>
      <c r="B3600" s="3">
        <f t="shared" ca="1" si="283"/>
        <v>-1.1041896603908714</v>
      </c>
      <c r="C3600" s="3">
        <f t="shared" ca="1" si="280"/>
        <v>22101.13371682035</v>
      </c>
      <c r="D3600" s="3">
        <f t="shared" ca="1" si="281"/>
        <v>0</v>
      </c>
      <c r="E3600" s="3">
        <f t="shared" ca="1" si="284"/>
        <v>258.6341224519785</v>
      </c>
    </row>
    <row r="3601" spans="1:5" x14ac:dyDescent="0.35">
      <c r="A3601" s="3">
        <f t="shared" si="282"/>
        <v>3589</v>
      </c>
      <c r="B3601" s="3">
        <f t="shared" ca="1" si="283"/>
        <v>0.87977812426360702</v>
      </c>
      <c r="C3601" s="3">
        <f t="shared" ca="1" si="280"/>
        <v>23477.415677217508</v>
      </c>
      <c r="D3601" s="3">
        <f t="shared" ca="1" si="281"/>
        <v>577.41567721750835</v>
      </c>
      <c r="E3601" s="3">
        <f t="shared" ca="1" si="284"/>
        <v>-318.78155476552985</v>
      </c>
    </row>
    <row r="3602" spans="1:5" x14ac:dyDescent="0.35">
      <c r="A3602" s="3">
        <f t="shared" si="282"/>
        <v>3590</v>
      </c>
      <c r="B3602" s="3">
        <f t="shared" ca="1" si="283"/>
        <v>0.35698758557792643</v>
      </c>
      <c r="C3602" s="3">
        <f t="shared" ca="1" si="280"/>
        <v>23106.649352906337</v>
      </c>
      <c r="D3602" s="3">
        <f t="shared" ca="1" si="281"/>
        <v>206.6493529063373</v>
      </c>
      <c r="E3602" s="3">
        <f t="shared" ca="1" si="284"/>
        <v>51.9847695456412</v>
      </c>
    </row>
    <row r="3603" spans="1:5" x14ac:dyDescent="0.35">
      <c r="A3603" s="3">
        <f t="shared" si="282"/>
        <v>3591</v>
      </c>
      <c r="B3603" s="3">
        <f t="shared" ca="1" si="283"/>
        <v>0.35721582988848499</v>
      </c>
      <c r="C3603" s="3">
        <f t="shared" ca="1" si="280"/>
        <v>23106.809940795265</v>
      </c>
      <c r="D3603" s="3">
        <f t="shared" ca="1" si="281"/>
        <v>206.80994079526499</v>
      </c>
      <c r="E3603" s="3">
        <f t="shared" ca="1" si="284"/>
        <v>51.824181656713506</v>
      </c>
    </row>
    <row r="3604" spans="1:5" x14ac:dyDescent="0.35">
      <c r="A3604" s="3">
        <f t="shared" si="282"/>
        <v>3592</v>
      </c>
      <c r="B3604" s="3">
        <f t="shared" ca="1" si="283"/>
        <v>-1.1773679915334978</v>
      </c>
      <c r="C3604" s="3">
        <f t="shared" ca="1" si="280"/>
        <v>22051.942491828657</v>
      </c>
      <c r="D3604" s="3">
        <f t="shared" ca="1" si="281"/>
        <v>0</v>
      </c>
      <c r="E3604" s="3">
        <f t="shared" ca="1" si="284"/>
        <v>258.6341224519785</v>
      </c>
    </row>
    <row r="3605" spans="1:5" x14ac:dyDescent="0.35">
      <c r="A3605" s="3">
        <f t="shared" si="282"/>
        <v>3593</v>
      </c>
      <c r="B3605" s="3">
        <f t="shared" ca="1" si="283"/>
        <v>1.5490194540798905</v>
      </c>
      <c r="C3605" s="3">
        <f t="shared" ca="1" si="280"/>
        <v>23960.741371419124</v>
      </c>
      <c r="D3605" s="3">
        <f t="shared" ca="1" si="281"/>
        <v>1060.7413714191243</v>
      </c>
      <c r="E3605" s="3">
        <f t="shared" ca="1" si="284"/>
        <v>-802.10724896714578</v>
      </c>
    </row>
    <row r="3606" spans="1:5" x14ac:dyDescent="0.35">
      <c r="A3606" s="3">
        <f t="shared" si="282"/>
        <v>3594</v>
      </c>
      <c r="B3606" s="3">
        <f t="shared" ca="1" si="283"/>
        <v>-1.1810171239416314</v>
      </c>
      <c r="C3606" s="3">
        <f t="shared" ca="1" si="280"/>
        <v>22049.492375578211</v>
      </c>
      <c r="D3606" s="3">
        <f t="shared" ca="1" si="281"/>
        <v>0</v>
      </c>
      <c r="E3606" s="3">
        <f t="shared" ca="1" si="284"/>
        <v>258.6341224519785</v>
      </c>
    </row>
    <row r="3607" spans="1:5" x14ac:dyDescent="0.35">
      <c r="A3607" s="3">
        <f t="shared" si="282"/>
        <v>3595</v>
      </c>
      <c r="B3607" s="3">
        <f t="shared" ca="1" si="283"/>
        <v>-1.591878216069867</v>
      </c>
      <c r="C3607" s="3">
        <f t="shared" ca="1" si="280"/>
        <v>21775.363867950593</v>
      </c>
      <c r="D3607" s="3">
        <f t="shared" ca="1" si="281"/>
        <v>0</v>
      </c>
      <c r="E3607" s="3">
        <f t="shared" ca="1" si="284"/>
        <v>258.6341224519785</v>
      </c>
    </row>
    <row r="3608" spans="1:5" x14ac:dyDescent="0.35">
      <c r="A3608" s="3">
        <f t="shared" si="282"/>
        <v>3596</v>
      </c>
      <c r="B3608" s="3">
        <f t="shared" ca="1" si="283"/>
        <v>1.615608486486257</v>
      </c>
      <c r="C3608" s="3">
        <f t="shared" ca="1" si="280"/>
        <v>24009.372870584673</v>
      </c>
      <c r="D3608" s="3">
        <f t="shared" ca="1" si="281"/>
        <v>1109.3728705846734</v>
      </c>
      <c r="E3608" s="3">
        <f t="shared" ca="1" si="284"/>
        <v>-850.73874813269481</v>
      </c>
    </row>
    <row r="3609" spans="1:5" x14ac:dyDescent="0.35">
      <c r="A3609" s="3">
        <f t="shared" si="282"/>
        <v>3597</v>
      </c>
      <c r="B3609" s="3">
        <f t="shared" ca="1" si="283"/>
        <v>-1.3844042681387085</v>
      </c>
      <c r="C3609" s="3">
        <f t="shared" ca="1" si="280"/>
        <v>21913.362843944349</v>
      </c>
      <c r="D3609" s="3">
        <f t="shared" ca="1" si="281"/>
        <v>0</v>
      </c>
      <c r="E3609" s="3">
        <f t="shared" ca="1" si="284"/>
        <v>258.6341224519785</v>
      </c>
    </row>
    <row r="3610" spans="1:5" x14ac:dyDescent="0.35">
      <c r="A3610" s="3">
        <f t="shared" si="282"/>
        <v>3598</v>
      </c>
      <c r="B3610" s="3">
        <f t="shared" ca="1" si="283"/>
        <v>-0.16499180221785006</v>
      </c>
      <c r="C3610" s="3">
        <f t="shared" ca="1" si="280"/>
        <v>22742.300044491523</v>
      </c>
      <c r="D3610" s="3">
        <f t="shared" ca="1" si="281"/>
        <v>0</v>
      </c>
      <c r="E3610" s="3">
        <f t="shared" ca="1" si="284"/>
        <v>258.6341224519785</v>
      </c>
    </row>
    <row r="3611" spans="1:5" x14ac:dyDescent="0.35">
      <c r="A3611" s="3">
        <f t="shared" si="282"/>
        <v>3599</v>
      </c>
      <c r="B3611" s="3">
        <f t="shared" ca="1" si="283"/>
        <v>-0.34804375877174526</v>
      </c>
      <c r="C3611" s="3">
        <f t="shared" ca="1" si="280"/>
        <v>22615.89239969938</v>
      </c>
      <c r="D3611" s="3">
        <f t="shared" ca="1" si="281"/>
        <v>0</v>
      </c>
      <c r="E3611" s="3">
        <f t="shared" ca="1" si="284"/>
        <v>258.6341224519785</v>
      </c>
    </row>
    <row r="3612" spans="1:5" x14ac:dyDescent="0.35">
      <c r="A3612" s="3">
        <f t="shared" si="282"/>
        <v>3600</v>
      </c>
      <c r="B3612" s="3">
        <f t="shared" ca="1" si="283"/>
        <v>0.17794739783747043</v>
      </c>
      <c r="C3612" s="3">
        <f t="shared" ca="1" si="280"/>
        <v>22981.023628470219</v>
      </c>
      <c r="D3612" s="3">
        <f t="shared" ca="1" si="281"/>
        <v>81.023628470218682</v>
      </c>
      <c r="E3612" s="3">
        <f t="shared" ca="1" si="284"/>
        <v>177.61049398175982</v>
      </c>
    </row>
    <row r="3613" spans="1:5" x14ac:dyDescent="0.35">
      <c r="A3613" s="3">
        <f t="shared" si="282"/>
        <v>3601</v>
      </c>
      <c r="B3613" s="3">
        <f t="shared" ca="1" si="283"/>
        <v>1.4028675254250349</v>
      </c>
      <c r="C3613" s="3">
        <f t="shared" ca="1" si="280"/>
        <v>23854.348346045848</v>
      </c>
      <c r="D3613" s="3">
        <f t="shared" ca="1" si="281"/>
        <v>954.3483460458483</v>
      </c>
      <c r="E3613" s="3">
        <f t="shared" ca="1" si="284"/>
        <v>-695.71422359386975</v>
      </c>
    </row>
    <row r="3614" spans="1:5" x14ac:dyDescent="0.35">
      <c r="A3614" s="3">
        <f t="shared" si="282"/>
        <v>3602</v>
      </c>
      <c r="B3614" s="3">
        <f t="shared" ca="1" si="283"/>
        <v>1.0751985150671379</v>
      </c>
      <c r="C3614" s="3">
        <f t="shared" ca="1" si="280"/>
        <v>23617.531525341208</v>
      </c>
      <c r="D3614" s="3">
        <f t="shared" ca="1" si="281"/>
        <v>717.53152534120818</v>
      </c>
      <c r="E3614" s="3">
        <f t="shared" ca="1" si="284"/>
        <v>-458.89740288922968</v>
      </c>
    </row>
    <row r="3615" spans="1:5" x14ac:dyDescent="0.35">
      <c r="A3615" s="3">
        <f t="shared" si="282"/>
        <v>3603</v>
      </c>
      <c r="B3615" s="3">
        <f t="shared" ca="1" si="283"/>
        <v>-1.2978062157065933</v>
      </c>
      <c r="C3615" s="3">
        <f t="shared" ca="1" si="280"/>
        <v>21971.220949128117</v>
      </c>
      <c r="D3615" s="3">
        <f t="shared" ca="1" si="281"/>
        <v>0</v>
      </c>
      <c r="E3615" s="3">
        <f t="shared" ca="1" si="284"/>
        <v>258.6341224519785</v>
      </c>
    </row>
    <row r="3616" spans="1:5" x14ac:dyDescent="0.35">
      <c r="A3616" s="3">
        <f t="shared" si="282"/>
        <v>3604</v>
      </c>
      <c r="B3616" s="3">
        <f t="shared" ca="1" si="283"/>
        <v>1.0215044489885605</v>
      </c>
      <c r="C3616" s="3">
        <f t="shared" ca="1" si="280"/>
        <v>23578.949931169791</v>
      </c>
      <c r="D3616" s="3">
        <f t="shared" ca="1" si="281"/>
        <v>678.94993116979094</v>
      </c>
      <c r="E3616" s="3">
        <f t="shared" ca="1" si="284"/>
        <v>-420.31580871781244</v>
      </c>
    </row>
    <row r="3617" spans="1:5" x14ac:dyDescent="0.35">
      <c r="A3617" s="3">
        <f t="shared" si="282"/>
        <v>3605</v>
      </c>
      <c r="B3617" s="3">
        <f t="shared" ca="1" si="283"/>
        <v>5.1401777294418256E-2</v>
      </c>
      <c r="C3617" s="3">
        <f t="shared" ca="1" si="280"/>
        <v>22892.643548259839</v>
      </c>
      <c r="D3617" s="3">
        <f t="shared" ca="1" si="281"/>
        <v>0</v>
      </c>
      <c r="E3617" s="3">
        <f t="shared" ca="1" si="284"/>
        <v>258.6341224519785</v>
      </c>
    </row>
    <row r="3618" spans="1:5" x14ac:dyDescent="0.35">
      <c r="A3618" s="3">
        <f t="shared" si="282"/>
        <v>3606</v>
      </c>
      <c r="B3618" s="3">
        <f t="shared" ca="1" si="283"/>
        <v>-0.13830668911976926</v>
      </c>
      <c r="C3618" s="3">
        <f t="shared" ca="1" si="280"/>
        <v>22760.786524701292</v>
      </c>
      <c r="D3618" s="3">
        <f t="shared" ca="1" si="281"/>
        <v>0</v>
      </c>
      <c r="E3618" s="3">
        <f t="shared" ca="1" si="284"/>
        <v>258.6341224519785</v>
      </c>
    </row>
    <row r="3619" spans="1:5" x14ac:dyDescent="0.35">
      <c r="A3619" s="3">
        <f t="shared" si="282"/>
        <v>3607</v>
      </c>
      <c r="B3619" s="3">
        <f t="shared" ca="1" si="283"/>
        <v>-0.92020551837918307</v>
      </c>
      <c r="C3619" s="3">
        <f t="shared" ca="1" si="280"/>
        <v>22225.295044680355</v>
      </c>
      <c r="D3619" s="3">
        <f t="shared" ca="1" si="281"/>
        <v>0</v>
      </c>
      <c r="E3619" s="3">
        <f t="shared" ca="1" si="284"/>
        <v>258.6341224519785</v>
      </c>
    </row>
    <row r="3620" spans="1:5" x14ac:dyDescent="0.35">
      <c r="A3620" s="3">
        <f t="shared" si="282"/>
        <v>3608</v>
      </c>
      <c r="B3620" s="3">
        <f t="shared" ca="1" si="283"/>
        <v>-1.1037868407248457</v>
      </c>
      <c r="C3620" s="3">
        <f t="shared" ca="1" si="280"/>
        <v>22101.404799784545</v>
      </c>
      <c r="D3620" s="3">
        <f t="shared" ca="1" si="281"/>
        <v>0</v>
      </c>
      <c r="E3620" s="3">
        <f t="shared" ca="1" si="284"/>
        <v>258.6341224519785</v>
      </c>
    </row>
    <row r="3621" spans="1:5" x14ac:dyDescent="0.35">
      <c r="A3621" s="3">
        <f t="shared" si="282"/>
        <v>3609</v>
      </c>
      <c r="B3621" s="3">
        <f t="shared" ca="1" si="283"/>
        <v>6.0237989911694184E-2</v>
      </c>
      <c r="C3621" s="3">
        <f t="shared" ca="1" si="280"/>
        <v>22898.803749139734</v>
      </c>
      <c r="D3621" s="3">
        <f t="shared" ca="1" si="281"/>
        <v>0</v>
      </c>
      <c r="E3621" s="3">
        <f t="shared" ca="1" si="284"/>
        <v>258.6341224519785</v>
      </c>
    </row>
    <row r="3622" spans="1:5" x14ac:dyDescent="0.35">
      <c r="A3622" s="3">
        <f t="shared" si="282"/>
        <v>3610</v>
      </c>
      <c r="B3622" s="3">
        <f t="shared" ca="1" si="283"/>
        <v>-0.71763132398473306</v>
      </c>
      <c r="C3622" s="3">
        <f t="shared" ca="1" si="280"/>
        <v>22362.808785621419</v>
      </c>
      <c r="D3622" s="3">
        <f t="shared" ca="1" si="281"/>
        <v>0</v>
      </c>
      <c r="E3622" s="3">
        <f t="shared" ca="1" si="284"/>
        <v>258.6341224519785</v>
      </c>
    </row>
    <row r="3623" spans="1:5" x14ac:dyDescent="0.35">
      <c r="A3623" s="3">
        <f t="shared" si="282"/>
        <v>3611</v>
      </c>
      <c r="B3623" s="3">
        <f t="shared" ca="1" si="283"/>
        <v>1.4158065566581277</v>
      </c>
      <c r="C3623" s="3">
        <f t="shared" ca="1" si="280"/>
        <v>23863.748375582752</v>
      </c>
      <c r="D3623" s="3">
        <f t="shared" ca="1" si="281"/>
        <v>963.74837558275249</v>
      </c>
      <c r="E3623" s="3">
        <f t="shared" ca="1" si="284"/>
        <v>-705.11425313077393</v>
      </c>
    </row>
    <row r="3624" spans="1:5" x14ac:dyDescent="0.35">
      <c r="A3624" s="3">
        <f t="shared" si="282"/>
        <v>3612</v>
      </c>
      <c r="B3624" s="3">
        <f t="shared" ca="1" si="283"/>
        <v>-1.0318219103717583</v>
      </c>
      <c r="C3624" s="3">
        <f t="shared" ca="1" si="280"/>
        <v>22149.887974279889</v>
      </c>
      <c r="D3624" s="3">
        <f t="shared" ca="1" si="281"/>
        <v>0</v>
      </c>
      <c r="E3624" s="3">
        <f t="shared" ca="1" si="284"/>
        <v>258.6341224519785</v>
      </c>
    </row>
    <row r="3625" spans="1:5" x14ac:dyDescent="0.35">
      <c r="A3625" s="3">
        <f t="shared" si="282"/>
        <v>3613</v>
      </c>
      <c r="B3625" s="3">
        <f t="shared" ca="1" si="283"/>
        <v>1.1637240219651397</v>
      </c>
      <c r="C3625" s="3">
        <f t="shared" ca="1" si="280"/>
        <v>23681.278962229087</v>
      </c>
      <c r="D3625" s="3">
        <f t="shared" ca="1" si="281"/>
        <v>781.27896222908748</v>
      </c>
      <c r="E3625" s="3">
        <f t="shared" ca="1" si="284"/>
        <v>-522.64483977710893</v>
      </c>
    </row>
    <row r="3626" spans="1:5" x14ac:dyDescent="0.35">
      <c r="A3626" s="3">
        <f t="shared" si="282"/>
        <v>3614</v>
      </c>
      <c r="B3626" s="3">
        <f t="shared" ca="1" si="283"/>
        <v>-1.5455307640765472</v>
      </c>
      <c r="C3626" s="3">
        <f t="shared" ca="1" si="280"/>
        <v>21806.115779139855</v>
      </c>
      <c r="D3626" s="3">
        <f t="shared" ca="1" si="281"/>
        <v>0</v>
      </c>
      <c r="E3626" s="3">
        <f t="shared" ca="1" si="284"/>
        <v>258.6341224519785</v>
      </c>
    </row>
    <row r="3627" spans="1:5" x14ac:dyDescent="0.35">
      <c r="A3627" s="3">
        <f t="shared" si="282"/>
        <v>3615</v>
      </c>
      <c r="B3627" s="3">
        <f t="shared" ca="1" si="283"/>
        <v>0.22392221352847252</v>
      </c>
      <c r="C3627" s="3">
        <f t="shared" ca="1" si="280"/>
        <v>23013.217093975138</v>
      </c>
      <c r="D3627" s="3">
        <f t="shared" ca="1" si="281"/>
        <v>113.21709397513769</v>
      </c>
      <c r="E3627" s="3">
        <f t="shared" ca="1" si="284"/>
        <v>145.41702847684081</v>
      </c>
    </row>
    <row r="3628" spans="1:5" x14ac:dyDescent="0.35">
      <c r="A3628" s="3">
        <f t="shared" si="282"/>
        <v>3616</v>
      </c>
      <c r="B3628" s="3">
        <f t="shared" ca="1" si="283"/>
        <v>2.4271131853831314</v>
      </c>
      <c r="C3628" s="3">
        <f t="shared" ca="1" si="280"/>
        <v>24610.024785926969</v>
      </c>
      <c r="D3628" s="3">
        <f t="shared" ca="1" si="281"/>
        <v>1710.0247859269693</v>
      </c>
      <c r="E3628" s="3">
        <f t="shared" ca="1" si="284"/>
        <v>-1451.3906634749908</v>
      </c>
    </row>
    <row r="3629" spans="1:5" x14ac:dyDescent="0.35">
      <c r="A3629" s="3">
        <f t="shared" si="282"/>
        <v>3617</v>
      </c>
      <c r="B3629" s="3">
        <f t="shared" ca="1" si="283"/>
        <v>0.13460688285259528</v>
      </c>
      <c r="C3629" s="3">
        <f t="shared" ca="1" si="280"/>
        <v>22950.716049272625</v>
      </c>
      <c r="D3629" s="3">
        <f t="shared" ca="1" si="281"/>
        <v>50.716049272625241</v>
      </c>
      <c r="E3629" s="3">
        <f t="shared" ca="1" si="284"/>
        <v>207.91807317935326</v>
      </c>
    </row>
    <row r="3630" spans="1:5" x14ac:dyDescent="0.35">
      <c r="A3630" s="3">
        <f t="shared" si="282"/>
        <v>3618</v>
      </c>
      <c r="B3630" s="3">
        <f t="shared" ca="1" si="283"/>
        <v>1.4658212646143349</v>
      </c>
      <c r="C3630" s="3">
        <f t="shared" ca="1" si="280"/>
        <v>23900.118223041882</v>
      </c>
      <c r="D3630" s="3">
        <f t="shared" ca="1" si="281"/>
        <v>1000.1182230418817</v>
      </c>
      <c r="E3630" s="3">
        <f t="shared" ca="1" si="284"/>
        <v>-741.48410058990316</v>
      </c>
    </row>
    <row r="3631" spans="1:5" x14ac:dyDescent="0.35">
      <c r="A3631" s="3">
        <f t="shared" si="282"/>
        <v>3619</v>
      </c>
      <c r="B3631" s="3">
        <f t="shared" ca="1" si="283"/>
        <v>-0.58267667014307201</v>
      </c>
      <c r="C3631" s="3">
        <f t="shared" ca="1" si="280"/>
        <v>22454.892149973963</v>
      </c>
      <c r="D3631" s="3">
        <f t="shared" ca="1" si="281"/>
        <v>0</v>
      </c>
      <c r="E3631" s="3">
        <f t="shared" ca="1" si="284"/>
        <v>258.6341224519785</v>
      </c>
    </row>
    <row r="3632" spans="1:5" x14ac:dyDescent="0.35">
      <c r="A3632" s="3">
        <f t="shared" si="282"/>
        <v>3620</v>
      </c>
      <c r="B3632" s="3">
        <f t="shared" ca="1" si="283"/>
        <v>2.7668496189432092</v>
      </c>
      <c r="C3632" s="3">
        <f t="shared" ca="1" si="280"/>
        <v>24865.928607665603</v>
      </c>
      <c r="D3632" s="3">
        <f t="shared" ca="1" si="281"/>
        <v>1965.9286076656026</v>
      </c>
      <c r="E3632" s="3">
        <f t="shared" ca="1" si="284"/>
        <v>-1707.2944852136241</v>
      </c>
    </row>
    <row r="3633" spans="1:5" x14ac:dyDescent="0.35">
      <c r="A3633" s="3">
        <f t="shared" si="282"/>
        <v>3621</v>
      </c>
      <c r="B3633" s="3">
        <f t="shared" ca="1" si="283"/>
        <v>5.3980519097231526E-2</v>
      </c>
      <c r="C3633" s="3">
        <f t="shared" ca="1" si="280"/>
        <v>22894.441157129855</v>
      </c>
      <c r="D3633" s="3">
        <f t="shared" ca="1" si="281"/>
        <v>0</v>
      </c>
      <c r="E3633" s="3">
        <f t="shared" ca="1" si="284"/>
        <v>258.6341224519785</v>
      </c>
    </row>
    <row r="3634" spans="1:5" x14ac:dyDescent="0.35">
      <c r="A3634" s="3">
        <f t="shared" si="282"/>
        <v>3622</v>
      </c>
      <c r="B3634" s="3">
        <f t="shared" ca="1" si="283"/>
        <v>1.1569865010189764</v>
      </c>
      <c r="C3634" s="3">
        <f t="shared" ca="1" si="280"/>
        <v>23676.421213128451</v>
      </c>
      <c r="D3634" s="3">
        <f t="shared" ca="1" si="281"/>
        <v>776.4212131284512</v>
      </c>
      <c r="E3634" s="3">
        <f t="shared" ca="1" si="284"/>
        <v>-517.78709067647264</v>
      </c>
    </row>
    <row r="3635" spans="1:5" x14ac:dyDescent="0.35">
      <c r="A3635" s="3">
        <f t="shared" si="282"/>
        <v>3623</v>
      </c>
      <c r="B3635" s="3">
        <f t="shared" ca="1" si="283"/>
        <v>-1.4847883931410661</v>
      </c>
      <c r="C3635" s="3">
        <f t="shared" ca="1" si="280"/>
        <v>21846.48460193292</v>
      </c>
      <c r="D3635" s="3">
        <f t="shared" ca="1" si="281"/>
        <v>0</v>
      </c>
      <c r="E3635" s="3">
        <f t="shared" ca="1" si="284"/>
        <v>258.6341224519785</v>
      </c>
    </row>
    <row r="3636" spans="1:5" x14ac:dyDescent="0.35">
      <c r="A3636" s="3">
        <f t="shared" si="282"/>
        <v>3624</v>
      </c>
      <c r="B3636" s="3">
        <f t="shared" ca="1" si="283"/>
        <v>-0.60588404804951213</v>
      </c>
      <c r="C3636" s="3">
        <f t="shared" ca="1" si="280"/>
        <v>22439.030149578837</v>
      </c>
      <c r="D3636" s="3">
        <f t="shared" ca="1" si="281"/>
        <v>0</v>
      </c>
      <c r="E3636" s="3">
        <f t="shared" ca="1" si="284"/>
        <v>258.6341224519785</v>
      </c>
    </row>
    <row r="3637" spans="1:5" x14ac:dyDescent="0.35">
      <c r="A3637" s="3">
        <f t="shared" si="282"/>
        <v>3625</v>
      </c>
      <c r="B3637" s="3">
        <f t="shared" ca="1" si="283"/>
        <v>1.7333619954563249</v>
      </c>
      <c r="C3637" s="3">
        <f t="shared" ca="1" si="280"/>
        <v>24095.612688433277</v>
      </c>
      <c r="D3637" s="3">
        <f t="shared" ca="1" si="281"/>
        <v>1195.6126884332771</v>
      </c>
      <c r="E3637" s="3">
        <f t="shared" ca="1" si="284"/>
        <v>-936.97856598129852</v>
      </c>
    </row>
    <row r="3638" spans="1:5" x14ac:dyDescent="0.35">
      <c r="A3638" s="3">
        <f t="shared" si="282"/>
        <v>3626</v>
      </c>
      <c r="B3638" s="3">
        <f t="shared" ca="1" si="283"/>
        <v>-1.3772832012681484</v>
      </c>
      <c r="C3638" s="3">
        <f t="shared" ca="1" si="280"/>
        <v>21918.114834009757</v>
      </c>
      <c r="D3638" s="3">
        <f t="shared" ca="1" si="281"/>
        <v>0</v>
      </c>
      <c r="E3638" s="3">
        <f t="shared" ca="1" si="284"/>
        <v>258.6341224519785</v>
      </c>
    </row>
    <row r="3639" spans="1:5" x14ac:dyDescent="0.35">
      <c r="A3639" s="3">
        <f t="shared" si="282"/>
        <v>3627</v>
      </c>
      <c r="B3639" s="3">
        <f t="shared" ca="1" si="283"/>
        <v>-1.4923914297372225</v>
      </c>
      <c r="C3639" s="3">
        <f t="shared" ca="1" si="280"/>
        <v>21841.42760466152</v>
      </c>
      <c r="D3639" s="3">
        <f t="shared" ca="1" si="281"/>
        <v>0</v>
      </c>
      <c r="E3639" s="3">
        <f t="shared" ca="1" si="284"/>
        <v>258.6341224519785</v>
      </c>
    </row>
    <row r="3640" spans="1:5" x14ac:dyDescent="0.35">
      <c r="A3640" s="3">
        <f t="shared" si="282"/>
        <v>3628</v>
      </c>
      <c r="B3640" s="3">
        <f t="shared" ca="1" si="283"/>
        <v>-0.62290486143383761</v>
      </c>
      <c r="C3640" s="3">
        <f t="shared" ca="1" si="280"/>
        <v>22427.403724381249</v>
      </c>
      <c r="D3640" s="3">
        <f t="shared" ca="1" si="281"/>
        <v>0</v>
      </c>
      <c r="E3640" s="3">
        <f t="shared" ca="1" si="284"/>
        <v>258.6341224519785</v>
      </c>
    </row>
    <row r="3641" spans="1:5" x14ac:dyDescent="0.35">
      <c r="A3641" s="3">
        <f t="shared" si="282"/>
        <v>3629</v>
      </c>
      <c r="B3641" s="3">
        <f t="shared" ca="1" si="283"/>
        <v>0.98169802638354142</v>
      </c>
      <c r="C3641" s="3">
        <f t="shared" ca="1" si="280"/>
        <v>23550.387920050358</v>
      </c>
      <c r="D3641" s="3">
        <f t="shared" ca="1" si="281"/>
        <v>650.38792005035793</v>
      </c>
      <c r="E3641" s="3">
        <f t="shared" ca="1" si="284"/>
        <v>-391.75379759837944</v>
      </c>
    </row>
    <row r="3642" spans="1:5" x14ac:dyDescent="0.35">
      <c r="A3642" s="3">
        <f t="shared" si="282"/>
        <v>3630</v>
      </c>
      <c r="B3642" s="3">
        <f t="shared" ca="1" si="283"/>
        <v>-0.38194627272669845</v>
      </c>
      <c r="C3642" s="3">
        <f t="shared" ca="1" si="280"/>
        <v>22592.558042813973</v>
      </c>
      <c r="D3642" s="3">
        <f t="shared" ca="1" si="281"/>
        <v>0</v>
      </c>
      <c r="E3642" s="3">
        <f t="shared" ca="1" si="284"/>
        <v>258.6341224519785</v>
      </c>
    </row>
    <row r="3643" spans="1:5" x14ac:dyDescent="0.35">
      <c r="A3643" s="3">
        <f t="shared" si="282"/>
        <v>3631</v>
      </c>
      <c r="B3643" s="3">
        <f t="shared" ca="1" si="283"/>
        <v>0.57398810865441119</v>
      </c>
      <c r="C3643" s="3">
        <f t="shared" ca="1" si="280"/>
        <v>23259.831334550356</v>
      </c>
      <c r="D3643" s="3">
        <f t="shared" ca="1" si="281"/>
        <v>359.83133455035568</v>
      </c>
      <c r="E3643" s="3">
        <f t="shared" ca="1" si="284"/>
        <v>-101.19721209837718</v>
      </c>
    </row>
    <row r="3644" spans="1:5" x14ac:dyDescent="0.35">
      <c r="A3644" s="3">
        <f t="shared" si="282"/>
        <v>3632</v>
      </c>
      <c r="B3644" s="3">
        <f t="shared" ca="1" si="283"/>
        <v>0.5680751783351381</v>
      </c>
      <c r="C3644" s="3">
        <f t="shared" ca="1" si="280"/>
        <v>23255.643933360112</v>
      </c>
      <c r="D3644" s="3">
        <f t="shared" ca="1" si="281"/>
        <v>355.64393336011199</v>
      </c>
      <c r="E3644" s="3">
        <f t="shared" ca="1" si="284"/>
        <v>-97.009810908133488</v>
      </c>
    </row>
    <row r="3645" spans="1:5" x14ac:dyDescent="0.35">
      <c r="A3645" s="3">
        <f t="shared" si="282"/>
        <v>3633</v>
      </c>
      <c r="B3645" s="3">
        <f t="shared" ca="1" si="283"/>
        <v>1.0355761631403424</v>
      </c>
      <c r="C3645" s="3">
        <f t="shared" ca="1" si="280"/>
        <v>23589.054990191249</v>
      </c>
      <c r="D3645" s="3">
        <f t="shared" ca="1" si="281"/>
        <v>689.05499019124909</v>
      </c>
      <c r="E3645" s="3">
        <f t="shared" ca="1" si="284"/>
        <v>-430.42086773927059</v>
      </c>
    </row>
    <row r="3646" spans="1:5" x14ac:dyDescent="0.35">
      <c r="A3646" s="3">
        <f t="shared" si="282"/>
        <v>3634</v>
      </c>
      <c r="B3646" s="3">
        <f t="shared" ca="1" si="283"/>
        <v>-0.10988672523638585</v>
      </c>
      <c r="C3646" s="3">
        <f t="shared" ca="1" si="280"/>
        <v>22780.491371240958</v>
      </c>
      <c r="D3646" s="3">
        <f t="shared" ca="1" si="281"/>
        <v>0</v>
      </c>
      <c r="E3646" s="3">
        <f t="shared" ca="1" si="284"/>
        <v>258.6341224519785</v>
      </c>
    </row>
    <row r="3647" spans="1:5" x14ac:dyDescent="0.35">
      <c r="A3647" s="3">
        <f t="shared" si="282"/>
        <v>3635</v>
      </c>
      <c r="B3647" s="3">
        <f t="shared" ca="1" si="283"/>
        <v>-0.78070673251765266</v>
      </c>
      <c r="C3647" s="3">
        <f t="shared" ca="1" si="280"/>
        <v>22319.900241050233</v>
      </c>
      <c r="D3647" s="3">
        <f t="shared" ca="1" si="281"/>
        <v>0</v>
      </c>
      <c r="E3647" s="3">
        <f t="shared" ca="1" si="284"/>
        <v>258.6341224519785</v>
      </c>
    </row>
    <row r="3648" spans="1:5" x14ac:dyDescent="0.35">
      <c r="A3648" s="3">
        <f t="shared" si="282"/>
        <v>3636</v>
      </c>
      <c r="B3648" s="3">
        <f t="shared" ca="1" si="283"/>
        <v>0.4271494722457419</v>
      </c>
      <c r="C3648" s="3">
        <f t="shared" ca="1" si="280"/>
        <v>23156.06637448417</v>
      </c>
      <c r="D3648" s="3">
        <f t="shared" ca="1" si="281"/>
        <v>256.0663744841695</v>
      </c>
      <c r="E3648" s="3">
        <f t="shared" ca="1" si="284"/>
        <v>2.5677479678089981</v>
      </c>
    </row>
    <row r="3649" spans="1:5" x14ac:dyDescent="0.35">
      <c r="A3649" s="3">
        <f t="shared" si="282"/>
        <v>3637</v>
      </c>
      <c r="B3649" s="3">
        <f t="shared" ca="1" si="283"/>
        <v>0.9953180434422022</v>
      </c>
      <c r="C3649" s="3">
        <f t="shared" ca="1" si="280"/>
        <v>23560.15669534076</v>
      </c>
      <c r="D3649" s="3">
        <f t="shared" ca="1" si="281"/>
        <v>660.15669534076005</v>
      </c>
      <c r="E3649" s="3">
        <f t="shared" ca="1" si="284"/>
        <v>-401.52257288878155</v>
      </c>
    </row>
    <row r="3650" spans="1:5" x14ac:dyDescent="0.35">
      <c r="A3650" s="3">
        <f t="shared" si="282"/>
        <v>3638</v>
      </c>
      <c r="B3650" s="3">
        <f t="shared" ca="1" si="283"/>
        <v>-0.99977976859977435</v>
      </c>
      <c r="C3650" s="3">
        <f t="shared" ca="1" si="280"/>
        <v>22171.509149419813</v>
      </c>
      <c r="D3650" s="3">
        <f t="shared" ca="1" si="281"/>
        <v>0</v>
      </c>
      <c r="E3650" s="3">
        <f t="shared" ca="1" si="284"/>
        <v>258.6341224519785</v>
      </c>
    </row>
    <row r="3651" spans="1:5" x14ac:dyDescent="0.35">
      <c r="A3651" s="3">
        <f t="shared" si="282"/>
        <v>3639</v>
      </c>
      <c r="B3651" s="3">
        <f t="shared" ca="1" si="283"/>
        <v>-1.0109252515529479</v>
      </c>
      <c r="C3651" s="3">
        <f t="shared" ca="1" si="280"/>
        <v>22163.986084642987</v>
      </c>
      <c r="D3651" s="3">
        <f t="shared" ca="1" si="281"/>
        <v>0</v>
      </c>
      <c r="E3651" s="3">
        <f t="shared" ca="1" si="284"/>
        <v>258.6341224519785</v>
      </c>
    </row>
    <row r="3652" spans="1:5" x14ac:dyDescent="0.35">
      <c r="A3652" s="3">
        <f t="shared" si="282"/>
        <v>3640</v>
      </c>
      <c r="B3652" s="3">
        <f t="shared" ca="1" si="283"/>
        <v>-5.1233620220016159E-2</v>
      </c>
      <c r="C3652" s="3">
        <f t="shared" ca="1" si="280"/>
        <v>22821.212171943462</v>
      </c>
      <c r="D3652" s="3">
        <f t="shared" ca="1" si="281"/>
        <v>0</v>
      </c>
      <c r="E3652" s="3">
        <f t="shared" ca="1" si="284"/>
        <v>258.6341224519785</v>
      </c>
    </row>
    <row r="3653" spans="1:5" x14ac:dyDescent="0.35">
      <c r="A3653" s="3">
        <f t="shared" si="282"/>
        <v>3641</v>
      </c>
      <c r="B3653" s="3">
        <f t="shared" ca="1" si="283"/>
        <v>0.59377120249469595</v>
      </c>
      <c r="C3653" s="3">
        <f t="shared" ca="1" si="280"/>
        <v>23273.846748476008</v>
      </c>
      <c r="D3653" s="3">
        <f t="shared" ca="1" si="281"/>
        <v>373.84674847600763</v>
      </c>
      <c r="E3653" s="3">
        <f t="shared" ca="1" si="284"/>
        <v>-115.21262602402913</v>
      </c>
    </row>
    <row r="3654" spans="1:5" x14ac:dyDescent="0.35">
      <c r="A3654" s="3">
        <f t="shared" si="282"/>
        <v>3642</v>
      </c>
      <c r="B3654" s="3">
        <f t="shared" ca="1" si="283"/>
        <v>-8.8640455303530874E-2</v>
      </c>
      <c r="C3654" s="3">
        <f t="shared" ca="1" si="280"/>
        <v>22795.233514056203</v>
      </c>
      <c r="D3654" s="3">
        <f t="shared" ca="1" si="281"/>
        <v>0</v>
      </c>
      <c r="E3654" s="3">
        <f t="shared" ca="1" si="284"/>
        <v>258.6341224519785</v>
      </c>
    </row>
    <row r="3655" spans="1:5" x14ac:dyDescent="0.35">
      <c r="A3655" s="3">
        <f t="shared" si="282"/>
        <v>3643</v>
      </c>
      <c r="B3655" s="3">
        <f t="shared" ca="1" si="283"/>
        <v>-0.41417686294086581</v>
      </c>
      <c r="C3655" s="3">
        <f t="shared" ca="1" si="280"/>
        <v>22570.396758717052</v>
      </c>
      <c r="D3655" s="3">
        <f t="shared" ca="1" si="281"/>
        <v>0</v>
      </c>
      <c r="E3655" s="3">
        <f t="shared" ca="1" si="284"/>
        <v>258.6341224519785</v>
      </c>
    </row>
    <row r="3656" spans="1:5" x14ac:dyDescent="0.35">
      <c r="A3656" s="3">
        <f t="shared" si="282"/>
        <v>3644</v>
      </c>
      <c r="B3656" s="3">
        <f t="shared" ca="1" si="283"/>
        <v>-0.40912705524438953</v>
      </c>
      <c r="C3656" s="3">
        <f t="shared" ca="1" si="280"/>
        <v>22573.867496215735</v>
      </c>
      <c r="D3656" s="3">
        <f t="shared" ca="1" si="281"/>
        <v>0</v>
      </c>
      <c r="E3656" s="3">
        <f t="shared" ca="1" si="284"/>
        <v>258.6341224519785</v>
      </c>
    </row>
    <row r="3657" spans="1:5" x14ac:dyDescent="0.35">
      <c r="A3657" s="3">
        <f t="shared" si="282"/>
        <v>3645</v>
      </c>
      <c r="B3657" s="3">
        <f t="shared" ca="1" si="283"/>
        <v>-0.44731087959954186</v>
      </c>
      <c r="C3657" s="3">
        <f t="shared" ca="1" si="280"/>
        <v>22547.636952325851</v>
      </c>
      <c r="D3657" s="3">
        <f t="shared" ca="1" si="281"/>
        <v>0</v>
      </c>
      <c r="E3657" s="3">
        <f t="shared" ca="1" si="284"/>
        <v>258.6341224519785</v>
      </c>
    </row>
    <row r="3658" spans="1:5" x14ac:dyDescent="0.35">
      <c r="A3658" s="3">
        <f t="shared" si="282"/>
        <v>3646</v>
      </c>
      <c r="B3658" s="3">
        <f t="shared" ca="1" si="283"/>
        <v>-0.85349932351721491</v>
      </c>
      <c r="C3658" s="3">
        <f t="shared" ca="1" si="280"/>
        <v>22270.483675191514</v>
      </c>
      <c r="D3658" s="3">
        <f t="shared" ca="1" si="281"/>
        <v>0</v>
      </c>
      <c r="E3658" s="3">
        <f t="shared" ca="1" si="284"/>
        <v>258.6341224519785</v>
      </c>
    </row>
    <row r="3659" spans="1:5" x14ac:dyDescent="0.35">
      <c r="A3659" s="3">
        <f t="shared" si="282"/>
        <v>3647</v>
      </c>
      <c r="B3659" s="3">
        <f t="shared" ca="1" si="283"/>
        <v>-0.26120405743231467</v>
      </c>
      <c r="C3659" s="3">
        <f t="shared" ca="1" si="280"/>
        <v>22675.772249275666</v>
      </c>
      <c r="D3659" s="3">
        <f t="shared" ca="1" si="281"/>
        <v>0</v>
      </c>
      <c r="E3659" s="3">
        <f t="shared" ca="1" si="284"/>
        <v>258.6341224519785</v>
      </c>
    </row>
    <row r="3660" spans="1:5" x14ac:dyDescent="0.35">
      <c r="A3660" s="3">
        <f t="shared" si="282"/>
        <v>3648</v>
      </c>
      <c r="B3660" s="3">
        <f t="shared" ca="1" si="283"/>
        <v>-1.575554927614188</v>
      </c>
      <c r="C3660" s="3">
        <f t="shared" ca="1" si="280"/>
        <v>21786.189552159885</v>
      </c>
      <c r="D3660" s="3">
        <f t="shared" ca="1" si="281"/>
        <v>0</v>
      </c>
      <c r="E3660" s="3">
        <f t="shared" ca="1" si="284"/>
        <v>258.6341224519785</v>
      </c>
    </row>
    <row r="3661" spans="1:5" x14ac:dyDescent="0.35">
      <c r="A3661" s="3">
        <f t="shared" si="282"/>
        <v>3649</v>
      </c>
      <c r="B3661" s="3">
        <f t="shared" ca="1" si="283"/>
        <v>-2.0366270536696787</v>
      </c>
      <c r="C3661" s="3">
        <f t="shared" ca="1" si="280"/>
        <v>21482.465295287257</v>
      </c>
      <c r="D3661" s="3">
        <f t="shared" ca="1" si="281"/>
        <v>0</v>
      </c>
      <c r="E3661" s="3">
        <f t="shared" ca="1" si="284"/>
        <v>258.6341224519785</v>
      </c>
    </row>
    <row r="3662" spans="1:5" x14ac:dyDescent="0.35">
      <c r="A3662" s="3">
        <f t="shared" si="282"/>
        <v>3650</v>
      </c>
      <c r="B3662" s="3">
        <f t="shared" ca="1" si="283"/>
        <v>-0.23674875149803978</v>
      </c>
      <c r="C3662" s="3">
        <f t="shared" ref="C3662:C3725" ca="1" si="285">B$1*EXP(B$9*B$5 + $B$10*B3662)</f>
        <v>22692.663866783121</v>
      </c>
      <c r="D3662" s="3">
        <f t="shared" ref="D3662:D3725" ca="1" si="286">MAX(C3662 - B$2, 0)</f>
        <v>0</v>
      </c>
      <c r="E3662" s="3">
        <f t="shared" ca="1" si="284"/>
        <v>258.6341224519785</v>
      </c>
    </row>
    <row r="3663" spans="1:5" x14ac:dyDescent="0.35">
      <c r="A3663" s="3">
        <f t="shared" ref="A3663:A3726" si="287">A3662+1</f>
        <v>3651</v>
      </c>
      <c r="B3663" s="3">
        <f t="shared" ref="B3663:B3726" ca="1" si="288">_xlfn.NORM.S.INV(RAND())</f>
        <v>-0.86742494342676502</v>
      </c>
      <c r="C3663" s="3">
        <f t="shared" ca="1" si="285"/>
        <v>22261.042491237222</v>
      </c>
      <c r="D3663" s="3">
        <f t="shared" ca="1" si="286"/>
        <v>0</v>
      </c>
      <c r="E3663" s="3">
        <f t="shared" ref="E3663:E3726" ca="1" si="289">$D$5014-D3663</f>
        <v>258.6341224519785</v>
      </c>
    </row>
    <row r="3664" spans="1:5" x14ac:dyDescent="0.35">
      <c r="A3664" s="3">
        <f t="shared" si="287"/>
        <v>3652</v>
      </c>
      <c r="B3664" s="3">
        <f t="shared" ca="1" si="288"/>
        <v>1.7526533069025398</v>
      </c>
      <c r="C3664" s="3">
        <f t="shared" ca="1" si="285"/>
        <v>24109.770679391146</v>
      </c>
      <c r="D3664" s="3">
        <f t="shared" ca="1" si="286"/>
        <v>1209.7706793911457</v>
      </c>
      <c r="E3664" s="3">
        <f t="shared" ca="1" si="289"/>
        <v>-951.13655693916712</v>
      </c>
    </row>
    <row r="3665" spans="1:5" x14ac:dyDescent="0.35">
      <c r="A3665" s="3">
        <f t="shared" si="287"/>
        <v>3653</v>
      </c>
      <c r="B3665" s="3">
        <f t="shared" ca="1" si="288"/>
        <v>1.431170681056217</v>
      </c>
      <c r="C3665" s="3">
        <f t="shared" ca="1" si="285"/>
        <v>23874.915012921883</v>
      </c>
      <c r="D3665" s="3">
        <f t="shared" ca="1" si="286"/>
        <v>974.91501292188332</v>
      </c>
      <c r="E3665" s="3">
        <f t="shared" ca="1" si="289"/>
        <v>-716.28089046990476</v>
      </c>
    </row>
    <row r="3666" spans="1:5" x14ac:dyDescent="0.35">
      <c r="A3666" s="3">
        <f t="shared" si="287"/>
        <v>3654</v>
      </c>
      <c r="B3666" s="3">
        <f t="shared" ca="1" si="288"/>
        <v>-0.35836808393559411</v>
      </c>
      <c r="C3666" s="3">
        <f t="shared" ca="1" si="285"/>
        <v>22608.783842102843</v>
      </c>
      <c r="D3666" s="3">
        <f t="shared" ca="1" si="286"/>
        <v>0</v>
      </c>
      <c r="E3666" s="3">
        <f t="shared" ca="1" si="289"/>
        <v>258.6341224519785</v>
      </c>
    </row>
    <row r="3667" spans="1:5" x14ac:dyDescent="0.35">
      <c r="A3667" s="3">
        <f t="shared" si="287"/>
        <v>3655</v>
      </c>
      <c r="B3667" s="3">
        <f t="shared" ca="1" si="288"/>
        <v>-0.35003282951946596</v>
      </c>
      <c r="C3667" s="3">
        <f t="shared" ca="1" si="285"/>
        <v>22614.52270065304</v>
      </c>
      <c r="D3667" s="3">
        <f t="shared" ca="1" si="286"/>
        <v>0</v>
      </c>
      <c r="E3667" s="3">
        <f t="shared" ca="1" si="289"/>
        <v>258.6341224519785</v>
      </c>
    </row>
    <row r="3668" spans="1:5" x14ac:dyDescent="0.35">
      <c r="A3668" s="3">
        <f t="shared" si="287"/>
        <v>3656</v>
      </c>
      <c r="B3668" s="3">
        <f t="shared" ca="1" si="288"/>
        <v>-1.0744765803806229</v>
      </c>
      <c r="C3668" s="3">
        <f t="shared" ca="1" si="285"/>
        <v>22121.138463007501</v>
      </c>
      <c r="D3668" s="3">
        <f t="shared" ca="1" si="286"/>
        <v>0</v>
      </c>
      <c r="E3668" s="3">
        <f t="shared" ca="1" si="289"/>
        <v>258.6341224519785</v>
      </c>
    </row>
    <row r="3669" spans="1:5" x14ac:dyDescent="0.35">
      <c r="A3669" s="3">
        <f t="shared" si="287"/>
        <v>3657</v>
      </c>
      <c r="B3669" s="3">
        <f t="shared" ca="1" si="288"/>
        <v>-0.32537835989045633</v>
      </c>
      <c r="C3669" s="3">
        <f t="shared" ca="1" si="285"/>
        <v>22631.505937236831</v>
      </c>
      <c r="D3669" s="3">
        <f t="shared" ca="1" si="286"/>
        <v>0</v>
      </c>
      <c r="E3669" s="3">
        <f t="shared" ca="1" si="289"/>
        <v>258.6341224519785</v>
      </c>
    </row>
    <row r="3670" spans="1:5" x14ac:dyDescent="0.35">
      <c r="A3670" s="3">
        <f t="shared" si="287"/>
        <v>3658</v>
      </c>
      <c r="B3670" s="3">
        <f t="shared" ca="1" si="288"/>
        <v>-0.59582239233959555</v>
      </c>
      <c r="C3670" s="3">
        <f t="shared" ca="1" si="285"/>
        <v>22445.905809828932</v>
      </c>
      <c r="D3670" s="3">
        <f t="shared" ca="1" si="286"/>
        <v>0</v>
      </c>
      <c r="E3670" s="3">
        <f t="shared" ca="1" si="289"/>
        <v>258.6341224519785</v>
      </c>
    </row>
    <row r="3671" spans="1:5" x14ac:dyDescent="0.35">
      <c r="A3671" s="3">
        <f t="shared" si="287"/>
        <v>3659</v>
      </c>
      <c r="B3671" s="3">
        <f t="shared" ca="1" si="288"/>
        <v>-1.8197050943927646</v>
      </c>
      <c r="C3671" s="3">
        <f t="shared" ca="1" si="285"/>
        <v>21624.828267373225</v>
      </c>
      <c r="D3671" s="3">
        <f t="shared" ca="1" si="286"/>
        <v>0</v>
      </c>
      <c r="E3671" s="3">
        <f t="shared" ca="1" si="289"/>
        <v>258.6341224519785</v>
      </c>
    </row>
    <row r="3672" spans="1:5" x14ac:dyDescent="0.35">
      <c r="A3672" s="3">
        <f t="shared" si="287"/>
        <v>3660</v>
      </c>
      <c r="B3672" s="3">
        <f t="shared" ca="1" si="288"/>
        <v>-7.4004987319742583E-3</v>
      </c>
      <c r="C3672" s="3">
        <f t="shared" ca="1" si="285"/>
        <v>22851.691494296796</v>
      </c>
      <c r="D3672" s="3">
        <f t="shared" ca="1" si="286"/>
        <v>0</v>
      </c>
      <c r="E3672" s="3">
        <f t="shared" ca="1" si="289"/>
        <v>258.6341224519785</v>
      </c>
    </row>
    <row r="3673" spans="1:5" x14ac:dyDescent="0.35">
      <c r="A3673" s="3">
        <f t="shared" si="287"/>
        <v>3661</v>
      </c>
      <c r="B3673" s="3">
        <f t="shared" ca="1" si="288"/>
        <v>-0.50834922826575224</v>
      </c>
      <c r="C3673" s="3">
        <f t="shared" ca="1" si="285"/>
        <v>22505.769683095081</v>
      </c>
      <c r="D3673" s="3">
        <f t="shared" ca="1" si="286"/>
        <v>0</v>
      </c>
      <c r="E3673" s="3">
        <f t="shared" ca="1" si="289"/>
        <v>258.6341224519785</v>
      </c>
    </row>
    <row r="3674" spans="1:5" x14ac:dyDescent="0.35">
      <c r="A3674" s="3">
        <f t="shared" si="287"/>
        <v>3662</v>
      </c>
      <c r="B3674" s="3">
        <f t="shared" ca="1" si="288"/>
        <v>-8.0558636525415547E-2</v>
      </c>
      <c r="C3674" s="3">
        <f t="shared" ca="1" si="285"/>
        <v>22800.843747542876</v>
      </c>
      <c r="D3674" s="3">
        <f t="shared" ca="1" si="286"/>
        <v>0</v>
      </c>
      <c r="E3674" s="3">
        <f t="shared" ca="1" si="289"/>
        <v>258.6341224519785</v>
      </c>
    </row>
    <row r="3675" spans="1:5" x14ac:dyDescent="0.35">
      <c r="A3675" s="3">
        <f t="shared" si="287"/>
        <v>3663</v>
      </c>
      <c r="B3675" s="3">
        <f t="shared" ca="1" si="288"/>
        <v>-0.59672931458290035</v>
      </c>
      <c r="C3675" s="3">
        <f t="shared" ca="1" si="285"/>
        <v>22445.285975624312</v>
      </c>
      <c r="D3675" s="3">
        <f t="shared" ca="1" si="286"/>
        <v>0</v>
      </c>
      <c r="E3675" s="3">
        <f t="shared" ca="1" si="289"/>
        <v>258.6341224519785</v>
      </c>
    </row>
    <row r="3676" spans="1:5" x14ac:dyDescent="0.35">
      <c r="A3676" s="3">
        <f t="shared" si="287"/>
        <v>3664</v>
      </c>
      <c r="B3676" s="3">
        <f t="shared" ca="1" si="288"/>
        <v>-1.164302553089253</v>
      </c>
      <c r="C3676" s="3">
        <f t="shared" ca="1" si="285"/>
        <v>22060.717177647432</v>
      </c>
      <c r="D3676" s="3">
        <f t="shared" ca="1" si="286"/>
        <v>0</v>
      </c>
      <c r="E3676" s="3">
        <f t="shared" ca="1" si="289"/>
        <v>258.6341224519785</v>
      </c>
    </row>
    <row r="3677" spans="1:5" x14ac:dyDescent="0.35">
      <c r="A3677" s="3">
        <f t="shared" si="287"/>
        <v>3665</v>
      </c>
      <c r="B3677" s="3">
        <f t="shared" ca="1" si="288"/>
        <v>-0.21342183808472723</v>
      </c>
      <c r="C3677" s="3">
        <f t="shared" ca="1" si="285"/>
        <v>22708.787813263596</v>
      </c>
      <c r="D3677" s="3">
        <f t="shared" ca="1" si="286"/>
        <v>0</v>
      </c>
      <c r="E3677" s="3">
        <f t="shared" ca="1" si="289"/>
        <v>258.6341224519785</v>
      </c>
    </row>
    <row r="3678" spans="1:5" x14ac:dyDescent="0.35">
      <c r="A3678" s="3">
        <f t="shared" si="287"/>
        <v>3666</v>
      </c>
      <c r="B3678" s="3">
        <f t="shared" ca="1" si="288"/>
        <v>0.47985043020725882</v>
      </c>
      <c r="C3678" s="3">
        <f t="shared" ca="1" si="285"/>
        <v>23193.254658792655</v>
      </c>
      <c r="D3678" s="3">
        <f t="shared" ca="1" si="286"/>
        <v>293.25465879265539</v>
      </c>
      <c r="E3678" s="3">
        <f t="shared" ca="1" si="289"/>
        <v>-34.620536340676892</v>
      </c>
    </row>
    <row r="3679" spans="1:5" x14ac:dyDescent="0.35">
      <c r="A3679" s="3">
        <f t="shared" si="287"/>
        <v>3667</v>
      </c>
      <c r="B3679" s="3">
        <f t="shared" ca="1" si="288"/>
        <v>2.2357247495343127</v>
      </c>
      <c r="C3679" s="3">
        <f t="shared" ca="1" si="285"/>
        <v>24467.024384758795</v>
      </c>
      <c r="D3679" s="3">
        <f t="shared" ca="1" si="286"/>
        <v>1567.0243847587953</v>
      </c>
      <c r="E3679" s="3">
        <f t="shared" ca="1" si="289"/>
        <v>-1308.3902623068168</v>
      </c>
    </row>
    <row r="3680" spans="1:5" x14ac:dyDescent="0.35">
      <c r="A3680" s="3">
        <f t="shared" si="287"/>
        <v>3668</v>
      </c>
      <c r="B3680" s="3">
        <f t="shared" ca="1" si="288"/>
        <v>-0.22857810981080565</v>
      </c>
      <c r="C3680" s="3">
        <f t="shared" ca="1" si="285"/>
        <v>22698.310245653483</v>
      </c>
      <c r="D3680" s="3">
        <f t="shared" ca="1" si="286"/>
        <v>0</v>
      </c>
      <c r="E3680" s="3">
        <f t="shared" ca="1" si="289"/>
        <v>258.6341224519785</v>
      </c>
    </row>
    <row r="3681" spans="1:5" x14ac:dyDescent="0.35">
      <c r="A3681" s="3">
        <f t="shared" si="287"/>
        <v>3669</v>
      </c>
      <c r="B3681" s="3">
        <f t="shared" ca="1" si="288"/>
        <v>-0.80448459126559124</v>
      </c>
      <c r="C3681" s="3">
        <f t="shared" ca="1" si="285"/>
        <v>22303.746164781449</v>
      </c>
      <c r="D3681" s="3">
        <f t="shared" ca="1" si="286"/>
        <v>0</v>
      </c>
      <c r="E3681" s="3">
        <f t="shared" ca="1" si="289"/>
        <v>258.6341224519785</v>
      </c>
    </row>
    <row r="3682" spans="1:5" x14ac:dyDescent="0.35">
      <c r="A3682" s="3">
        <f t="shared" si="287"/>
        <v>3670</v>
      </c>
      <c r="B3682" s="3">
        <f t="shared" ca="1" si="288"/>
        <v>2.0025367310215403</v>
      </c>
      <c r="C3682" s="3">
        <f t="shared" ca="1" si="285"/>
        <v>24293.914917413465</v>
      </c>
      <c r="D3682" s="3">
        <f t="shared" ca="1" si="286"/>
        <v>1393.9149174134654</v>
      </c>
      <c r="E3682" s="3">
        <f t="shared" ca="1" si="289"/>
        <v>-1135.2807949614869</v>
      </c>
    </row>
    <row r="3683" spans="1:5" x14ac:dyDescent="0.35">
      <c r="A3683" s="3">
        <f t="shared" si="287"/>
        <v>3671</v>
      </c>
      <c r="B3683" s="3">
        <f t="shared" ca="1" si="288"/>
        <v>-9.901447875408885E-2</v>
      </c>
      <c r="C3683" s="3">
        <f t="shared" ca="1" si="285"/>
        <v>22788.034102091286</v>
      </c>
      <c r="D3683" s="3">
        <f t="shared" ca="1" si="286"/>
        <v>0</v>
      </c>
      <c r="E3683" s="3">
        <f t="shared" ca="1" si="289"/>
        <v>258.6341224519785</v>
      </c>
    </row>
    <row r="3684" spans="1:5" x14ac:dyDescent="0.35">
      <c r="A3684" s="3">
        <f t="shared" si="287"/>
        <v>3672</v>
      </c>
      <c r="B3684" s="3">
        <f t="shared" ca="1" si="288"/>
        <v>2.2597429675857081E-2</v>
      </c>
      <c r="C3684" s="3">
        <f t="shared" ca="1" si="285"/>
        <v>22872.573986182131</v>
      </c>
      <c r="D3684" s="3">
        <f t="shared" ca="1" si="286"/>
        <v>0</v>
      </c>
      <c r="E3684" s="3">
        <f t="shared" ca="1" si="289"/>
        <v>258.6341224519785</v>
      </c>
    </row>
    <row r="3685" spans="1:5" x14ac:dyDescent="0.35">
      <c r="A3685" s="3">
        <f t="shared" si="287"/>
        <v>3673</v>
      </c>
      <c r="B3685" s="3">
        <f t="shared" ca="1" si="288"/>
        <v>-0.66661458236132365</v>
      </c>
      <c r="C3685" s="3">
        <f t="shared" ca="1" si="285"/>
        <v>22397.574469430525</v>
      </c>
      <c r="D3685" s="3">
        <f t="shared" ca="1" si="286"/>
        <v>0</v>
      </c>
      <c r="E3685" s="3">
        <f t="shared" ca="1" si="289"/>
        <v>258.6341224519785</v>
      </c>
    </row>
    <row r="3686" spans="1:5" x14ac:dyDescent="0.35">
      <c r="A3686" s="3">
        <f t="shared" si="287"/>
        <v>3674</v>
      </c>
      <c r="B3686" s="3">
        <f t="shared" ca="1" si="288"/>
        <v>0.85692072865912561</v>
      </c>
      <c r="C3686" s="3">
        <f t="shared" ca="1" si="285"/>
        <v>23461.081387412498</v>
      </c>
      <c r="D3686" s="3">
        <f t="shared" ca="1" si="286"/>
        <v>561.08138741249786</v>
      </c>
      <c r="E3686" s="3">
        <f t="shared" ca="1" si="289"/>
        <v>-302.44726496051936</v>
      </c>
    </row>
    <row r="3687" spans="1:5" x14ac:dyDescent="0.35">
      <c r="A3687" s="3">
        <f t="shared" si="287"/>
        <v>3675</v>
      </c>
      <c r="B3687" s="3">
        <f t="shared" ca="1" si="288"/>
        <v>-0.15441942588054772</v>
      </c>
      <c r="C3687" s="3">
        <f t="shared" ca="1" si="285"/>
        <v>22749.622407408679</v>
      </c>
      <c r="D3687" s="3">
        <f t="shared" ca="1" si="286"/>
        <v>0</v>
      </c>
      <c r="E3687" s="3">
        <f t="shared" ca="1" si="289"/>
        <v>258.6341224519785</v>
      </c>
    </row>
    <row r="3688" spans="1:5" x14ac:dyDescent="0.35">
      <c r="A3688" s="3">
        <f t="shared" si="287"/>
        <v>3676</v>
      </c>
      <c r="B3688" s="3">
        <f t="shared" ca="1" si="288"/>
        <v>-0.24029814847649653</v>
      </c>
      <c r="C3688" s="3">
        <f t="shared" ca="1" si="285"/>
        <v>22690.211468900325</v>
      </c>
      <c r="D3688" s="3">
        <f t="shared" ca="1" si="286"/>
        <v>0</v>
      </c>
      <c r="E3688" s="3">
        <f t="shared" ca="1" si="289"/>
        <v>258.6341224519785</v>
      </c>
    </row>
    <row r="3689" spans="1:5" x14ac:dyDescent="0.35">
      <c r="A3689" s="3">
        <f t="shared" si="287"/>
        <v>3677</v>
      </c>
      <c r="B3689" s="3">
        <f t="shared" ca="1" si="288"/>
        <v>-0.23064553166258792</v>
      </c>
      <c r="C3689" s="3">
        <f t="shared" ca="1" si="285"/>
        <v>22696.881406620854</v>
      </c>
      <c r="D3689" s="3">
        <f t="shared" ca="1" si="286"/>
        <v>0</v>
      </c>
      <c r="E3689" s="3">
        <f t="shared" ca="1" si="289"/>
        <v>258.6341224519785</v>
      </c>
    </row>
    <row r="3690" spans="1:5" x14ac:dyDescent="0.35">
      <c r="A3690" s="3">
        <f t="shared" si="287"/>
        <v>3678</v>
      </c>
      <c r="B3690" s="3">
        <f t="shared" ca="1" si="288"/>
        <v>-1.9361311151741885</v>
      </c>
      <c r="C3690" s="3">
        <f t="shared" ca="1" si="285"/>
        <v>21548.302535324412</v>
      </c>
      <c r="D3690" s="3">
        <f t="shared" ca="1" si="286"/>
        <v>0</v>
      </c>
      <c r="E3690" s="3">
        <f t="shared" ca="1" si="289"/>
        <v>258.6341224519785</v>
      </c>
    </row>
    <row r="3691" spans="1:5" x14ac:dyDescent="0.35">
      <c r="A3691" s="3">
        <f t="shared" si="287"/>
        <v>3679</v>
      </c>
      <c r="B3691" s="3">
        <f t="shared" ca="1" si="288"/>
        <v>-0.1062715727310566</v>
      </c>
      <c r="C3691" s="3">
        <f t="shared" ca="1" si="285"/>
        <v>22782.999142720015</v>
      </c>
      <c r="D3691" s="3">
        <f t="shared" ca="1" si="286"/>
        <v>0</v>
      </c>
      <c r="E3691" s="3">
        <f t="shared" ca="1" si="289"/>
        <v>258.6341224519785</v>
      </c>
    </row>
    <row r="3692" spans="1:5" x14ac:dyDescent="0.35">
      <c r="A3692" s="3">
        <f t="shared" si="287"/>
        <v>3680</v>
      </c>
      <c r="B3692" s="3">
        <f t="shared" ca="1" si="288"/>
        <v>-0.36470583824624014</v>
      </c>
      <c r="C3692" s="3">
        <f t="shared" ca="1" si="285"/>
        <v>22604.421245648617</v>
      </c>
      <c r="D3692" s="3">
        <f t="shared" ca="1" si="286"/>
        <v>0</v>
      </c>
      <c r="E3692" s="3">
        <f t="shared" ca="1" si="289"/>
        <v>258.6341224519785</v>
      </c>
    </row>
    <row r="3693" spans="1:5" x14ac:dyDescent="0.35">
      <c r="A3693" s="3">
        <f t="shared" si="287"/>
        <v>3681</v>
      </c>
      <c r="B3693" s="3">
        <f t="shared" ca="1" si="288"/>
        <v>-0.52667929795444923</v>
      </c>
      <c r="C3693" s="3">
        <f t="shared" ca="1" si="285"/>
        <v>22493.211953134665</v>
      </c>
      <c r="D3693" s="3">
        <f t="shared" ca="1" si="286"/>
        <v>0</v>
      </c>
      <c r="E3693" s="3">
        <f t="shared" ca="1" si="289"/>
        <v>258.6341224519785</v>
      </c>
    </row>
    <row r="3694" spans="1:5" x14ac:dyDescent="0.35">
      <c r="A3694" s="3">
        <f t="shared" si="287"/>
        <v>3682</v>
      </c>
      <c r="B3694" s="3">
        <f t="shared" ca="1" si="288"/>
        <v>-1.0917790646047481</v>
      </c>
      <c r="C3694" s="3">
        <f t="shared" ca="1" si="285"/>
        <v>22109.487122800492</v>
      </c>
      <c r="D3694" s="3">
        <f t="shared" ca="1" si="286"/>
        <v>0</v>
      </c>
      <c r="E3694" s="3">
        <f t="shared" ca="1" si="289"/>
        <v>258.6341224519785</v>
      </c>
    </row>
    <row r="3695" spans="1:5" x14ac:dyDescent="0.35">
      <c r="A3695" s="3">
        <f t="shared" si="287"/>
        <v>3683</v>
      </c>
      <c r="B3695" s="3">
        <f t="shared" ca="1" si="288"/>
        <v>-0.52210385356643163</v>
      </c>
      <c r="C3695" s="3">
        <f t="shared" ca="1" si="285"/>
        <v>22496.345883589798</v>
      </c>
      <c r="D3695" s="3">
        <f t="shared" ca="1" si="286"/>
        <v>0</v>
      </c>
      <c r="E3695" s="3">
        <f t="shared" ca="1" si="289"/>
        <v>258.6341224519785</v>
      </c>
    </row>
    <row r="3696" spans="1:5" x14ac:dyDescent="0.35">
      <c r="A3696" s="3">
        <f t="shared" si="287"/>
        <v>3684</v>
      </c>
      <c r="B3696" s="3">
        <f t="shared" ca="1" si="288"/>
        <v>0.94847303820846363</v>
      </c>
      <c r="C3696" s="3">
        <f t="shared" ca="1" si="285"/>
        <v>23526.574729757587</v>
      </c>
      <c r="D3696" s="3">
        <f t="shared" ca="1" si="286"/>
        <v>626.57472975758719</v>
      </c>
      <c r="E3696" s="3">
        <f t="shared" ca="1" si="289"/>
        <v>-367.94060730560869</v>
      </c>
    </row>
    <row r="3697" spans="1:5" x14ac:dyDescent="0.35">
      <c r="A3697" s="3">
        <f t="shared" si="287"/>
        <v>3685</v>
      </c>
      <c r="B3697" s="3">
        <f t="shared" ca="1" si="288"/>
        <v>-0.67479527293762376</v>
      </c>
      <c r="C3697" s="3">
        <f t="shared" ca="1" si="285"/>
        <v>22391.996049398622</v>
      </c>
      <c r="D3697" s="3">
        <f t="shared" ca="1" si="286"/>
        <v>0</v>
      </c>
      <c r="E3697" s="3">
        <f t="shared" ca="1" si="289"/>
        <v>258.6341224519785</v>
      </c>
    </row>
    <row r="3698" spans="1:5" x14ac:dyDescent="0.35">
      <c r="A3698" s="3">
        <f t="shared" si="287"/>
        <v>3686</v>
      </c>
      <c r="B3698" s="3">
        <f t="shared" ca="1" si="288"/>
        <v>-1.2842617469577746</v>
      </c>
      <c r="C3698" s="3">
        <f t="shared" ca="1" si="285"/>
        <v>21980.284117963707</v>
      </c>
      <c r="D3698" s="3">
        <f t="shared" ca="1" si="286"/>
        <v>0</v>
      </c>
      <c r="E3698" s="3">
        <f t="shared" ca="1" si="289"/>
        <v>258.6341224519785</v>
      </c>
    </row>
    <row r="3699" spans="1:5" x14ac:dyDescent="0.35">
      <c r="A3699" s="3">
        <f t="shared" si="287"/>
        <v>3687</v>
      </c>
      <c r="B3699" s="3">
        <f t="shared" ca="1" si="288"/>
        <v>0.80001170469490224</v>
      </c>
      <c r="C3699" s="3">
        <f t="shared" ca="1" si="285"/>
        <v>23420.462569168634</v>
      </c>
      <c r="D3699" s="3">
        <f t="shared" ca="1" si="286"/>
        <v>520.46256916863422</v>
      </c>
      <c r="E3699" s="3">
        <f t="shared" ca="1" si="289"/>
        <v>-261.82844671665572</v>
      </c>
    </row>
    <row r="3700" spans="1:5" x14ac:dyDescent="0.35">
      <c r="A3700" s="3">
        <f t="shared" si="287"/>
        <v>3688</v>
      </c>
      <c r="B3700" s="3">
        <f t="shared" ca="1" si="288"/>
        <v>-0.10313009062983221</v>
      </c>
      <c r="C3700" s="3">
        <f t="shared" ca="1" si="285"/>
        <v>22785.178561054538</v>
      </c>
      <c r="D3700" s="3">
        <f t="shared" ca="1" si="286"/>
        <v>0</v>
      </c>
      <c r="E3700" s="3">
        <f t="shared" ca="1" si="289"/>
        <v>258.6341224519785</v>
      </c>
    </row>
    <row r="3701" spans="1:5" x14ac:dyDescent="0.35">
      <c r="A3701" s="3">
        <f t="shared" si="287"/>
        <v>3689</v>
      </c>
      <c r="B3701" s="3">
        <f t="shared" ca="1" si="288"/>
        <v>-0.39724854928464021</v>
      </c>
      <c r="C3701" s="3">
        <f t="shared" ca="1" si="285"/>
        <v>22582.033708754028</v>
      </c>
      <c r="D3701" s="3">
        <f t="shared" ca="1" si="286"/>
        <v>0</v>
      </c>
      <c r="E3701" s="3">
        <f t="shared" ca="1" si="289"/>
        <v>258.6341224519785</v>
      </c>
    </row>
    <row r="3702" spans="1:5" x14ac:dyDescent="0.35">
      <c r="A3702" s="3">
        <f t="shared" si="287"/>
        <v>3690</v>
      </c>
      <c r="B3702" s="3">
        <f t="shared" ca="1" si="288"/>
        <v>8.9218094290843292E-2</v>
      </c>
      <c r="C3702" s="3">
        <f t="shared" ca="1" si="285"/>
        <v>22919.018980415694</v>
      </c>
      <c r="D3702" s="3">
        <f t="shared" ca="1" si="286"/>
        <v>19.018980415694386</v>
      </c>
      <c r="E3702" s="3">
        <f t="shared" ca="1" si="289"/>
        <v>239.61514203628411</v>
      </c>
    </row>
    <row r="3703" spans="1:5" x14ac:dyDescent="0.35">
      <c r="A3703" s="3">
        <f t="shared" si="287"/>
        <v>3691</v>
      </c>
      <c r="B3703" s="3">
        <f t="shared" ca="1" si="288"/>
        <v>0.74754515589799531</v>
      </c>
      <c r="C3703" s="3">
        <f t="shared" ca="1" si="285"/>
        <v>23383.076874739396</v>
      </c>
      <c r="D3703" s="3">
        <f t="shared" ca="1" si="286"/>
        <v>483.07687473939586</v>
      </c>
      <c r="E3703" s="3">
        <f t="shared" ca="1" si="289"/>
        <v>-224.44275228741736</v>
      </c>
    </row>
    <row r="3704" spans="1:5" x14ac:dyDescent="0.35">
      <c r="A3704" s="3">
        <f t="shared" si="287"/>
        <v>3692</v>
      </c>
      <c r="B3704" s="3">
        <f t="shared" ca="1" si="288"/>
        <v>-1.4695779936357338</v>
      </c>
      <c r="C3704" s="3">
        <f t="shared" ca="1" si="285"/>
        <v>21856.604988543069</v>
      </c>
      <c r="D3704" s="3">
        <f t="shared" ca="1" si="286"/>
        <v>0</v>
      </c>
      <c r="E3704" s="3">
        <f t="shared" ca="1" si="289"/>
        <v>258.6341224519785</v>
      </c>
    </row>
    <row r="3705" spans="1:5" x14ac:dyDescent="0.35">
      <c r="A3705" s="3">
        <f t="shared" si="287"/>
        <v>3693</v>
      </c>
      <c r="B3705" s="3">
        <f t="shared" ca="1" si="288"/>
        <v>-0.56426230981276737</v>
      </c>
      <c r="C3705" s="3">
        <f t="shared" ca="1" si="285"/>
        <v>22467.486150761</v>
      </c>
      <c r="D3705" s="3">
        <f t="shared" ca="1" si="286"/>
        <v>0</v>
      </c>
      <c r="E3705" s="3">
        <f t="shared" ca="1" si="289"/>
        <v>258.6341224519785</v>
      </c>
    </row>
    <row r="3706" spans="1:5" x14ac:dyDescent="0.35">
      <c r="A3706" s="3">
        <f t="shared" si="287"/>
        <v>3694</v>
      </c>
      <c r="B3706" s="3">
        <f t="shared" ca="1" si="288"/>
        <v>0.14559949623098087</v>
      </c>
      <c r="C3706" s="3">
        <f t="shared" ca="1" si="285"/>
        <v>22958.399286155272</v>
      </c>
      <c r="D3706" s="3">
        <f t="shared" ca="1" si="286"/>
        <v>58.399286155272421</v>
      </c>
      <c r="E3706" s="3">
        <f t="shared" ca="1" si="289"/>
        <v>200.23483629670608</v>
      </c>
    </row>
    <row r="3707" spans="1:5" x14ac:dyDescent="0.35">
      <c r="A3707" s="3">
        <f t="shared" si="287"/>
        <v>3695</v>
      </c>
      <c r="B3707" s="3">
        <f t="shared" ca="1" si="288"/>
        <v>-0.40837776798496539</v>
      </c>
      <c r="C3707" s="3">
        <f t="shared" ca="1" si="285"/>
        <v>22574.382527510788</v>
      </c>
      <c r="D3707" s="3">
        <f t="shared" ca="1" si="286"/>
        <v>0</v>
      </c>
      <c r="E3707" s="3">
        <f t="shared" ca="1" si="289"/>
        <v>258.6341224519785</v>
      </c>
    </row>
    <row r="3708" spans="1:5" x14ac:dyDescent="0.35">
      <c r="A3708" s="3">
        <f t="shared" si="287"/>
        <v>3696</v>
      </c>
      <c r="B3708" s="3">
        <f t="shared" ca="1" si="288"/>
        <v>2.1255446559604776</v>
      </c>
      <c r="C3708" s="3">
        <f t="shared" ca="1" si="285"/>
        <v>24385.077898426945</v>
      </c>
      <c r="D3708" s="3">
        <f t="shared" ca="1" si="286"/>
        <v>1485.0778984269455</v>
      </c>
      <c r="E3708" s="3">
        <f t="shared" ca="1" si="289"/>
        <v>-1226.4437759749669</v>
      </c>
    </row>
    <row r="3709" spans="1:5" x14ac:dyDescent="0.35">
      <c r="A3709" s="3">
        <f t="shared" si="287"/>
        <v>3697</v>
      </c>
      <c r="B3709" s="3">
        <f t="shared" ca="1" si="288"/>
        <v>1.0568988703611535</v>
      </c>
      <c r="C3709" s="3">
        <f t="shared" ca="1" si="285"/>
        <v>23604.375323847016</v>
      </c>
      <c r="D3709" s="3">
        <f t="shared" ca="1" si="286"/>
        <v>704.37532384701626</v>
      </c>
      <c r="E3709" s="3">
        <f t="shared" ca="1" si="289"/>
        <v>-445.74120139503776</v>
      </c>
    </row>
    <row r="3710" spans="1:5" x14ac:dyDescent="0.35">
      <c r="A3710" s="3">
        <f t="shared" si="287"/>
        <v>3698</v>
      </c>
      <c r="B3710" s="3">
        <f t="shared" ca="1" si="288"/>
        <v>1.6165880242608079</v>
      </c>
      <c r="C3710" s="3">
        <f t="shared" ca="1" si="285"/>
        <v>24010.088985677245</v>
      </c>
      <c r="D3710" s="3">
        <f t="shared" ca="1" si="286"/>
        <v>1110.0889856772446</v>
      </c>
      <c r="E3710" s="3">
        <f t="shared" ca="1" si="289"/>
        <v>-851.45486322526608</v>
      </c>
    </row>
    <row r="3711" spans="1:5" x14ac:dyDescent="0.35">
      <c r="A3711" s="3">
        <f t="shared" si="287"/>
        <v>3699</v>
      </c>
      <c r="B3711" s="3">
        <f t="shared" ca="1" si="288"/>
        <v>0.30065309678599145</v>
      </c>
      <c r="C3711" s="3">
        <f t="shared" ca="1" si="285"/>
        <v>23067.047705749919</v>
      </c>
      <c r="D3711" s="3">
        <f t="shared" ca="1" si="286"/>
        <v>167.04770574991926</v>
      </c>
      <c r="E3711" s="3">
        <f t="shared" ca="1" si="289"/>
        <v>91.586416702059239</v>
      </c>
    </row>
    <row r="3712" spans="1:5" x14ac:dyDescent="0.35">
      <c r="A3712" s="3">
        <f t="shared" si="287"/>
        <v>3700</v>
      </c>
      <c r="B3712" s="3">
        <f t="shared" ca="1" si="288"/>
        <v>-0.36022100160221243</v>
      </c>
      <c r="C3712" s="3">
        <f t="shared" ca="1" si="285"/>
        <v>22607.508298180841</v>
      </c>
      <c r="D3712" s="3">
        <f t="shared" ca="1" si="286"/>
        <v>0</v>
      </c>
      <c r="E3712" s="3">
        <f t="shared" ca="1" si="289"/>
        <v>258.6341224519785</v>
      </c>
    </row>
    <row r="3713" spans="1:5" x14ac:dyDescent="0.35">
      <c r="A3713" s="3">
        <f t="shared" si="287"/>
        <v>3701</v>
      </c>
      <c r="B3713" s="3">
        <f t="shared" ca="1" si="288"/>
        <v>1.244607992794696</v>
      </c>
      <c r="C3713" s="3">
        <f t="shared" ca="1" si="285"/>
        <v>23739.674124858924</v>
      </c>
      <c r="D3713" s="3">
        <f t="shared" ca="1" si="286"/>
        <v>839.67412485892419</v>
      </c>
      <c r="E3713" s="3">
        <f t="shared" ca="1" si="289"/>
        <v>-581.04000240694563</v>
      </c>
    </row>
    <row r="3714" spans="1:5" x14ac:dyDescent="0.35">
      <c r="A3714" s="3">
        <f t="shared" si="287"/>
        <v>3702</v>
      </c>
      <c r="B3714" s="3">
        <f t="shared" ca="1" si="288"/>
        <v>1.2226052363895372</v>
      </c>
      <c r="C3714" s="3">
        <f t="shared" ca="1" si="285"/>
        <v>23723.774725564745</v>
      </c>
      <c r="D3714" s="3">
        <f t="shared" ca="1" si="286"/>
        <v>823.77472556474459</v>
      </c>
      <c r="E3714" s="3">
        <f t="shared" ca="1" si="289"/>
        <v>-565.14060311276603</v>
      </c>
    </row>
    <row r="3715" spans="1:5" x14ac:dyDescent="0.35">
      <c r="A3715" s="3">
        <f t="shared" si="287"/>
        <v>3703</v>
      </c>
      <c r="B3715" s="3">
        <f t="shared" ca="1" si="288"/>
        <v>-0.43549446211667736</v>
      </c>
      <c r="C3715" s="3">
        <f t="shared" ca="1" si="285"/>
        <v>22555.75103329125</v>
      </c>
      <c r="D3715" s="3">
        <f t="shared" ca="1" si="286"/>
        <v>0</v>
      </c>
      <c r="E3715" s="3">
        <f t="shared" ca="1" si="289"/>
        <v>258.6341224519785</v>
      </c>
    </row>
    <row r="3716" spans="1:5" x14ac:dyDescent="0.35">
      <c r="A3716" s="3">
        <f t="shared" si="287"/>
        <v>3704</v>
      </c>
      <c r="B3716" s="3">
        <f t="shared" ca="1" si="288"/>
        <v>-0.19861338704733811</v>
      </c>
      <c r="C3716" s="3">
        <f t="shared" ca="1" si="285"/>
        <v>22719.029602810791</v>
      </c>
      <c r="D3716" s="3">
        <f t="shared" ca="1" si="286"/>
        <v>0</v>
      </c>
      <c r="E3716" s="3">
        <f t="shared" ca="1" si="289"/>
        <v>258.6341224519785</v>
      </c>
    </row>
    <row r="3717" spans="1:5" x14ac:dyDescent="0.35">
      <c r="A3717" s="3">
        <f t="shared" si="287"/>
        <v>3705</v>
      </c>
      <c r="B3717" s="3">
        <f t="shared" ca="1" si="288"/>
        <v>-1.4844164127917516</v>
      </c>
      <c r="C3717" s="3">
        <f t="shared" ca="1" si="285"/>
        <v>21846.732046752302</v>
      </c>
      <c r="D3717" s="3">
        <f t="shared" ca="1" si="286"/>
        <v>0</v>
      </c>
      <c r="E3717" s="3">
        <f t="shared" ca="1" si="289"/>
        <v>258.6341224519785</v>
      </c>
    </row>
    <row r="3718" spans="1:5" x14ac:dyDescent="0.35">
      <c r="A3718" s="3">
        <f t="shared" si="287"/>
        <v>3706</v>
      </c>
      <c r="B3718" s="3">
        <f t="shared" ca="1" si="288"/>
        <v>-0.54706614245597396</v>
      </c>
      <c r="C3718" s="3">
        <f t="shared" ca="1" si="285"/>
        <v>22479.253379507347</v>
      </c>
      <c r="D3718" s="3">
        <f t="shared" ca="1" si="286"/>
        <v>0</v>
      </c>
      <c r="E3718" s="3">
        <f t="shared" ca="1" si="289"/>
        <v>258.6341224519785</v>
      </c>
    </row>
    <row r="3719" spans="1:5" x14ac:dyDescent="0.35">
      <c r="A3719" s="3">
        <f t="shared" si="287"/>
        <v>3707</v>
      </c>
      <c r="B3719" s="3">
        <f t="shared" ca="1" si="288"/>
        <v>0.19025581860410468</v>
      </c>
      <c r="C3719" s="3">
        <f t="shared" ca="1" si="285"/>
        <v>22989.638076074243</v>
      </c>
      <c r="D3719" s="3">
        <f t="shared" ca="1" si="286"/>
        <v>89.638076074243145</v>
      </c>
      <c r="E3719" s="3">
        <f t="shared" ca="1" si="289"/>
        <v>168.99604637773535</v>
      </c>
    </row>
    <row r="3720" spans="1:5" x14ac:dyDescent="0.35">
      <c r="A3720" s="3">
        <f t="shared" si="287"/>
        <v>3708</v>
      </c>
      <c r="B3720" s="3">
        <f t="shared" ca="1" si="288"/>
        <v>0.51779995937313084</v>
      </c>
      <c r="C3720" s="3">
        <f t="shared" ca="1" si="285"/>
        <v>23220.070620561903</v>
      </c>
      <c r="D3720" s="3">
        <f t="shared" ca="1" si="286"/>
        <v>320.07062056190262</v>
      </c>
      <c r="E3720" s="3">
        <f t="shared" ca="1" si="289"/>
        <v>-61.436498109924116</v>
      </c>
    </row>
    <row r="3721" spans="1:5" x14ac:dyDescent="0.35">
      <c r="A3721" s="3">
        <f t="shared" si="287"/>
        <v>3709</v>
      </c>
      <c r="B3721" s="3">
        <f t="shared" ca="1" si="288"/>
        <v>-1.6397536631827194</v>
      </c>
      <c r="C3721" s="3">
        <f t="shared" ca="1" si="285"/>
        <v>21743.643654726184</v>
      </c>
      <c r="D3721" s="3">
        <f t="shared" ca="1" si="286"/>
        <v>0</v>
      </c>
      <c r="E3721" s="3">
        <f t="shared" ca="1" si="289"/>
        <v>258.6341224519785</v>
      </c>
    </row>
    <row r="3722" spans="1:5" x14ac:dyDescent="0.35">
      <c r="A3722" s="3">
        <f t="shared" si="287"/>
        <v>3710</v>
      </c>
      <c r="B3722" s="3">
        <f t="shared" ca="1" si="288"/>
        <v>4.5759629279741873E-3</v>
      </c>
      <c r="C3722" s="3">
        <f t="shared" ca="1" si="285"/>
        <v>22860.026394726781</v>
      </c>
      <c r="D3722" s="3">
        <f t="shared" ca="1" si="286"/>
        <v>0</v>
      </c>
      <c r="E3722" s="3">
        <f t="shared" ca="1" si="289"/>
        <v>258.6341224519785</v>
      </c>
    </row>
    <row r="3723" spans="1:5" x14ac:dyDescent="0.35">
      <c r="A3723" s="3">
        <f t="shared" si="287"/>
        <v>3711</v>
      </c>
      <c r="B3723" s="3">
        <f t="shared" ca="1" si="288"/>
        <v>-0.36286134540394566</v>
      </c>
      <c r="C3723" s="3">
        <f t="shared" ca="1" si="285"/>
        <v>22605.690816396193</v>
      </c>
      <c r="D3723" s="3">
        <f t="shared" ca="1" si="286"/>
        <v>0</v>
      </c>
      <c r="E3723" s="3">
        <f t="shared" ca="1" si="289"/>
        <v>258.6341224519785</v>
      </c>
    </row>
    <row r="3724" spans="1:5" x14ac:dyDescent="0.35">
      <c r="A3724" s="3">
        <f t="shared" si="287"/>
        <v>3712</v>
      </c>
      <c r="B3724" s="3">
        <f t="shared" ca="1" si="288"/>
        <v>1.7977928339941633</v>
      </c>
      <c r="C3724" s="3">
        <f t="shared" ca="1" si="285"/>
        <v>24142.931320892956</v>
      </c>
      <c r="D3724" s="3">
        <f t="shared" ca="1" si="286"/>
        <v>1242.9313208929561</v>
      </c>
      <c r="E3724" s="3">
        <f t="shared" ca="1" si="289"/>
        <v>-984.29719844097758</v>
      </c>
    </row>
    <row r="3725" spans="1:5" x14ac:dyDescent="0.35">
      <c r="A3725" s="3">
        <f t="shared" si="287"/>
        <v>3713</v>
      </c>
      <c r="B3725" s="3">
        <f t="shared" ca="1" si="288"/>
        <v>-0.48674243952953172</v>
      </c>
      <c r="C3725" s="3">
        <f t="shared" ca="1" si="285"/>
        <v>22520.581260463303</v>
      </c>
      <c r="D3725" s="3">
        <f t="shared" ca="1" si="286"/>
        <v>0</v>
      </c>
      <c r="E3725" s="3">
        <f t="shared" ca="1" si="289"/>
        <v>258.6341224519785</v>
      </c>
    </row>
    <row r="3726" spans="1:5" x14ac:dyDescent="0.35">
      <c r="A3726" s="3">
        <f t="shared" si="287"/>
        <v>3714</v>
      </c>
      <c r="B3726" s="3">
        <f t="shared" ca="1" si="288"/>
        <v>1.3117182221281829</v>
      </c>
      <c r="C3726" s="3">
        <f t="shared" ref="C3726:C3789" ca="1" si="290">B$1*EXP(B$9*B$5 + $B$10*B3726)</f>
        <v>23788.234454404712</v>
      </c>
      <c r="D3726" s="3">
        <f t="shared" ref="D3726:D3789" ca="1" si="291">MAX(C3726 - B$2, 0)</f>
        <v>888.23445440471187</v>
      </c>
      <c r="E3726" s="3">
        <f t="shared" ca="1" si="289"/>
        <v>-629.60033195273331</v>
      </c>
    </row>
    <row r="3727" spans="1:5" x14ac:dyDescent="0.35">
      <c r="A3727" s="3">
        <f t="shared" ref="A3727:A3790" si="292">A3726+1</f>
        <v>3715</v>
      </c>
      <c r="B3727" s="3">
        <f t="shared" ref="B3727:B3790" ca="1" si="293">_xlfn.NORM.S.INV(RAND())</f>
        <v>-0.61059718633556803</v>
      </c>
      <c r="C3727" s="3">
        <f t="shared" ca="1" si="290"/>
        <v>22435.810137898334</v>
      </c>
      <c r="D3727" s="3">
        <f t="shared" ca="1" si="291"/>
        <v>0</v>
      </c>
      <c r="E3727" s="3">
        <f t="shared" ref="E3727:E3790" ca="1" si="294">$D$5014-D3727</f>
        <v>258.6341224519785</v>
      </c>
    </row>
    <row r="3728" spans="1:5" x14ac:dyDescent="0.35">
      <c r="A3728" s="3">
        <f t="shared" si="292"/>
        <v>3716</v>
      </c>
      <c r="B3728" s="3">
        <f t="shared" ca="1" si="293"/>
        <v>0.14631917797758703</v>
      </c>
      <c r="C3728" s="3">
        <f t="shared" ca="1" si="290"/>
        <v>22958.902394124034</v>
      </c>
      <c r="D3728" s="3">
        <f t="shared" ca="1" si="291"/>
        <v>58.90239412403389</v>
      </c>
      <c r="E3728" s="3">
        <f t="shared" ca="1" si="294"/>
        <v>199.73172832794461</v>
      </c>
    </row>
    <row r="3729" spans="1:5" x14ac:dyDescent="0.35">
      <c r="A3729" s="3">
        <f t="shared" si="292"/>
        <v>3717</v>
      </c>
      <c r="B3729" s="3">
        <f t="shared" ca="1" si="293"/>
        <v>-0.22095729125293526</v>
      </c>
      <c r="C3729" s="3">
        <f t="shared" ca="1" si="290"/>
        <v>22703.577931710737</v>
      </c>
      <c r="D3729" s="3">
        <f t="shared" ca="1" si="291"/>
        <v>0</v>
      </c>
      <c r="E3729" s="3">
        <f t="shared" ca="1" si="294"/>
        <v>258.6341224519785</v>
      </c>
    </row>
    <row r="3730" spans="1:5" x14ac:dyDescent="0.35">
      <c r="A3730" s="3">
        <f t="shared" si="292"/>
        <v>3718</v>
      </c>
      <c r="B3730" s="3">
        <f t="shared" ca="1" si="293"/>
        <v>-0.87794328375951802</v>
      </c>
      <c r="C3730" s="3">
        <f t="shared" ca="1" si="290"/>
        <v>22253.914001677553</v>
      </c>
      <c r="D3730" s="3">
        <f t="shared" ca="1" si="291"/>
        <v>0</v>
      </c>
      <c r="E3730" s="3">
        <f t="shared" ca="1" si="294"/>
        <v>258.6341224519785</v>
      </c>
    </row>
    <row r="3731" spans="1:5" x14ac:dyDescent="0.35">
      <c r="A3731" s="3">
        <f t="shared" si="292"/>
        <v>3719</v>
      </c>
      <c r="B3731" s="3">
        <f t="shared" ca="1" si="293"/>
        <v>0.23997888349036667</v>
      </c>
      <c r="C3731" s="3">
        <f t="shared" ca="1" si="290"/>
        <v>23024.471260326674</v>
      </c>
      <c r="D3731" s="3">
        <f t="shared" ca="1" si="291"/>
        <v>124.47126032667438</v>
      </c>
      <c r="E3731" s="3">
        <f t="shared" ca="1" si="294"/>
        <v>134.16286212530412</v>
      </c>
    </row>
    <row r="3732" spans="1:5" x14ac:dyDescent="0.35">
      <c r="A3732" s="3">
        <f t="shared" si="292"/>
        <v>3720</v>
      </c>
      <c r="B3732" s="3">
        <f t="shared" ca="1" si="293"/>
        <v>1.0218728659156844</v>
      </c>
      <c r="C3732" s="3">
        <f t="shared" ca="1" si="290"/>
        <v>23579.21444039129</v>
      </c>
      <c r="D3732" s="3">
        <f t="shared" ca="1" si="291"/>
        <v>679.21444039128983</v>
      </c>
      <c r="E3732" s="3">
        <f t="shared" ca="1" si="294"/>
        <v>-420.58031793931133</v>
      </c>
    </row>
    <row r="3733" spans="1:5" x14ac:dyDescent="0.35">
      <c r="A3733" s="3">
        <f t="shared" si="292"/>
        <v>3721</v>
      </c>
      <c r="B3733" s="3">
        <f t="shared" ca="1" si="293"/>
        <v>1.5593935529140086</v>
      </c>
      <c r="C3733" s="3">
        <f t="shared" ca="1" si="290"/>
        <v>23968.311331208093</v>
      </c>
      <c r="D3733" s="3">
        <f t="shared" ca="1" si="291"/>
        <v>1068.3113312080932</v>
      </c>
      <c r="E3733" s="3">
        <f t="shared" ca="1" si="294"/>
        <v>-809.67720875611462</v>
      </c>
    </row>
    <row r="3734" spans="1:5" x14ac:dyDescent="0.35">
      <c r="A3734" s="3">
        <f t="shared" si="292"/>
        <v>3722</v>
      </c>
      <c r="B3734" s="3">
        <f t="shared" ca="1" si="293"/>
        <v>-0.39878097325058415</v>
      </c>
      <c r="C3734" s="3">
        <f t="shared" ca="1" si="290"/>
        <v>22580.980034909338</v>
      </c>
      <c r="D3734" s="3">
        <f t="shared" ca="1" si="291"/>
        <v>0</v>
      </c>
      <c r="E3734" s="3">
        <f t="shared" ca="1" si="294"/>
        <v>258.6341224519785</v>
      </c>
    </row>
    <row r="3735" spans="1:5" x14ac:dyDescent="0.35">
      <c r="A3735" s="3">
        <f t="shared" si="292"/>
        <v>3723</v>
      </c>
      <c r="B3735" s="3">
        <f t="shared" ca="1" si="293"/>
        <v>-0.59969208855088763</v>
      </c>
      <c r="C3735" s="3">
        <f t="shared" ca="1" si="290"/>
        <v>22443.261192936272</v>
      </c>
      <c r="D3735" s="3">
        <f t="shared" ca="1" si="291"/>
        <v>0</v>
      </c>
      <c r="E3735" s="3">
        <f t="shared" ca="1" si="294"/>
        <v>258.6341224519785</v>
      </c>
    </row>
    <row r="3736" spans="1:5" x14ac:dyDescent="0.35">
      <c r="A3736" s="3">
        <f t="shared" si="292"/>
        <v>3724</v>
      </c>
      <c r="B3736" s="3">
        <f t="shared" ca="1" si="293"/>
        <v>-1.0417338103892084</v>
      </c>
      <c r="C3736" s="3">
        <f t="shared" ca="1" si="290"/>
        <v>22143.203961729552</v>
      </c>
      <c r="D3736" s="3">
        <f t="shared" ca="1" si="291"/>
        <v>0</v>
      </c>
      <c r="E3736" s="3">
        <f t="shared" ca="1" si="294"/>
        <v>258.6341224519785</v>
      </c>
    </row>
    <row r="3737" spans="1:5" x14ac:dyDescent="0.35">
      <c r="A3737" s="3">
        <f t="shared" si="292"/>
        <v>3725</v>
      </c>
      <c r="B3737" s="3">
        <f t="shared" ca="1" si="293"/>
        <v>0.70602067446879146</v>
      </c>
      <c r="C3737" s="3">
        <f t="shared" ca="1" si="290"/>
        <v>23353.530398617098</v>
      </c>
      <c r="D3737" s="3">
        <f t="shared" ca="1" si="291"/>
        <v>453.5303986170984</v>
      </c>
      <c r="E3737" s="3">
        <f t="shared" ca="1" si="294"/>
        <v>-194.8962761651199</v>
      </c>
    </row>
    <row r="3738" spans="1:5" x14ac:dyDescent="0.35">
      <c r="A3738" s="3">
        <f t="shared" si="292"/>
        <v>3726</v>
      </c>
      <c r="B3738" s="3">
        <f t="shared" ca="1" si="293"/>
        <v>0.3006492171225062</v>
      </c>
      <c r="C3738" s="3">
        <f t="shared" ca="1" si="290"/>
        <v>23067.044980788294</v>
      </c>
      <c r="D3738" s="3">
        <f t="shared" ca="1" si="291"/>
        <v>167.0449807882942</v>
      </c>
      <c r="E3738" s="3">
        <f t="shared" ca="1" si="294"/>
        <v>91.589141663684302</v>
      </c>
    </row>
    <row r="3739" spans="1:5" x14ac:dyDescent="0.35">
      <c r="A3739" s="3">
        <f t="shared" si="292"/>
        <v>3727</v>
      </c>
      <c r="B3739" s="3">
        <f t="shared" ca="1" si="293"/>
        <v>-1.0936222040562245</v>
      </c>
      <c r="C3739" s="3">
        <f t="shared" ca="1" si="290"/>
        <v>22108.246330694161</v>
      </c>
      <c r="D3739" s="3">
        <f t="shared" ca="1" si="291"/>
        <v>0</v>
      </c>
      <c r="E3739" s="3">
        <f t="shared" ca="1" si="294"/>
        <v>258.6341224519785</v>
      </c>
    </row>
    <row r="3740" spans="1:5" x14ac:dyDescent="0.35">
      <c r="A3740" s="3">
        <f t="shared" si="292"/>
        <v>3728</v>
      </c>
      <c r="B3740" s="3">
        <f t="shared" ca="1" si="293"/>
        <v>1.0085541278965828</v>
      </c>
      <c r="C3740" s="3">
        <f t="shared" ca="1" si="290"/>
        <v>23569.653982476353</v>
      </c>
      <c r="D3740" s="3">
        <f t="shared" ca="1" si="291"/>
        <v>669.65398247635312</v>
      </c>
      <c r="E3740" s="3">
        <f t="shared" ca="1" si="294"/>
        <v>-411.01986002437462</v>
      </c>
    </row>
    <row r="3741" spans="1:5" x14ac:dyDescent="0.35">
      <c r="A3741" s="3">
        <f t="shared" si="292"/>
        <v>3729</v>
      </c>
      <c r="B3741" s="3">
        <f t="shared" ca="1" si="293"/>
        <v>-4.0004921332075956E-2</v>
      </c>
      <c r="C3741" s="3">
        <f t="shared" ca="1" si="290"/>
        <v>22829.01616250155</v>
      </c>
      <c r="D3741" s="3">
        <f t="shared" ca="1" si="291"/>
        <v>0</v>
      </c>
      <c r="E3741" s="3">
        <f t="shared" ca="1" si="294"/>
        <v>258.6341224519785</v>
      </c>
    </row>
    <row r="3742" spans="1:5" x14ac:dyDescent="0.35">
      <c r="A3742" s="3">
        <f t="shared" si="292"/>
        <v>3730</v>
      </c>
      <c r="B3742" s="3">
        <f t="shared" ca="1" si="293"/>
        <v>0.25438027325155327</v>
      </c>
      <c r="C3742" s="3">
        <f t="shared" ca="1" si="290"/>
        <v>23034.569917749224</v>
      </c>
      <c r="D3742" s="3">
        <f t="shared" ca="1" si="291"/>
        <v>134.56991774922426</v>
      </c>
      <c r="E3742" s="3">
        <f t="shared" ca="1" si="294"/>
        <v>124.06420470275424</v>
      </c>
    </row>
    <row r="3743" spans="1:5" x14ac:dyDescent="0.35">
      <c r="A3743" s="3">
        <f t="shared" si="292"/>
        <v>3731</v>
      </c>
      <c r="B3743" s="3">
        <f t="shared" ca="1" si="293"/>
        <v>-0.79818453963661806</v>
      </c>
      <c r="C3743" s="3">
        <f t="shared" ca="1" si="290"/>
        <v>22308.025121796614</v>
      </c>
      <c r="D3743" s="3">
        <f t="shared" ca="1" si="291"/>
        <v>0</v>
      </c>
      <c r="E3743" s="3">
        <f t="shared" ca="1" si="294"/>
        <v>258.6341224519785</v>
      </c>
    </row>
    <row r="3744" spans="1:5" x14ac:dyDescent="0.35">
      <c r="A3744" s="3">
        <f t="shared" si="292"/>
        <v>3732</v>
      </c>
      <c r="B3744" s="3">
        <f t="shared" ca="1" si="293"/>
        <v>1.6717570981028724</v>
      </c>
      <c r="C3744" s="3">
        <f t="shared" ca="1" si="290"/>
        <v>24050.45618634381</v>
      </c>
      <c r="D3744" s="3">
        <f t="shared" ca="1" si="291"/>
        <v>1150.4561863438103</v>
      </c>
      <c r="E3744" s="3">
        <f t="shared" ca="1" si="294"/>
        <v>-891.8220638918317</v>
      </c>
    </row>
    <row r="3745" spans="1:5" x14ac:dyDescent="0.35">
      <c r="A3745" s="3">
        <f t="shared" si="292"/>
        <v>3733</v>
      </c>
      <c r="B3745" s="3">
        <f t="shared" ca="1" si="293"/>
        <v>1.4317915347066987</v>
      </c>
      <c r="C3745" s="3">
        <f t="shared" ca="1" si="290"/>
        <v>23875.366358844622</v>
      </c>
      <c r="D3745" s="3">
        <f t="shared" ca="1" si="291"/>
        <v>975.36635884462157</v>
      </c>
      <c r="E3745" s="3">
        <f t="shared" ca="1" si="294"/>
        <v>-716.73223639264302</v>
      </c>
    </row>
    <row r="3746" spans="1:5" x14ac:dyDescent="0.35">
      <c r="A3746" s="3">
        <f t="shared" si="292"/>
        <v>3734</v>
      </c>
      <c r="B3746" s="3">
        <f t="shared" ca="1" si="293"/>
        <v>0.46437766497312699</v>
      </c>
      <c r="C3746" s="3">
        <f t="shared" ca="1" si="290"/>
        <v>23182.330156078664</v>
      </c>
      <c r="D3746" s="3">
        <f t="shared" ca="1" si="291"/>
        <v>282.330156078664</v>
      </c>
      <c r="E3746" s="3">
        <f t="shared" ca="1" si="294"/>
        <v>-23.696033626685505</v>
      </c>
    </row>
    <row r="3747" spans="1:5" x14ac:dyDescent="0.35">
      <c r="A3747" s="3">
        <f t="shared" si="292"/>
        <v>3735</v>
      </c>
      <c r="B3747" s="3">
        <f t="shared" ca="1" si="293"/>
        <v>-0.58851244452217899</v>
      </c>
      <c r="C3747" s="3">
        <f t="shared" ca="1" si="290"/>
        <v>22450.902404171364</v>
      </c>
      <c r="D3747" s="3">
        <f t="shared" ca="1" si="291"/>
        <v>0</v>
      </c>
      <c r="E3747" s="3">
        <f t="shared" ca="1" si="294"/>
        <v>258.6341224519785</v>
      </c>
    </row>
    <row r="3748" spans="1:5" x14ac:dyDescent="0.35">
      <c r="A3748" s="3">
        <f t="shared" si="292"/>
        <v>3736</v>
      </c>
      <c r="B3748" s="3">
        <f t="shared" ca="1" si="293"/>
        <v>0.79495348725725457</v>
      </c>
      <c r="C3748" s="3">
        <f t="shared" ca="1" si="290"/>
        <v>23416.855671144891</v>
      </c>
      <c r="D3748" s="3">
        <f t="shared" ca="1" si="291"/>
        <v>516.85567114489095</v>
      </c>
      <c r="E3748" s="3">
        <f t="shared" ca="1" si="294"/>
        <v>-258.22154869291245</v>
      </c>
    </row>
    <row r="3749" spans="1:5" x14ac:dyDescent="0.35">
      <c r="A3749" s="3">
        <f t="shared" si="292"/>
        <v>3737</v>
      </c>
      <c r="B3749" s="3">
        <f t="shared" ca="1" si="293"/>
        <v>0.88386641938579957</v>
      </c>
      <c r="C3749" s="3">
        <f t="shared" ca="1" si="290"/>
        <v>23480.338442265267</v>
      </c>
      <c r="D3749" s="3">
        <f t="shared" ca="1" si="291"/>
        <v>580.33844226526708</v>
      </c>
      <c r="E3749" s="3">
        <f t="shared" ca="1" si="294"/>
        <v>-321.70431981328858</v>
      </c>
    </row>
    <row r="3750" spans="1:5" x14ac:dyDescent="0.35">
      <c r="A3750" s="3">
        <f t="shared" si="292"/>
        <v>3738</v>
      </c>
      <c r="B3750" s="3">
        <f t="shared" ca="1" si="293"/>
        <v>-0.11487374101109425</v>
      </c>
      <c r="C3750" s="3">
        <f t="shared" ca="1" si="290"/>
        <v>22777.032413937202</v>
      </c>
      <c r="D3750" s="3">
        <f t="shared" ca="1" si="291"/>
        <v>0</v>
      </c>
      <c r="E3750" s="3">
        <f t="shared" ca="1" si="294"/>
        <v>258.6341224519785</v>
      </c>
    </row>
    <row r="3751" spans="1:5" x14ac:dyDescent="0.35">
      <c r="A3751" s="3">
        <f t="shared" si="292"/>
        <v>3739</v>
      </c>
      <c r="B3751" s="3">
        <f t="shared" ca="1" si="293"/>
        <v>-0.35090814016779365</v>
      </c>
      <c r="C3751" s="3">
        <f t="shared" ca="1" si="290"/>
        <v>22613.919977054909</v>
      </c>
      <c r="D3751" s="3">
        <f t="shared" ca="1" si="291"/>
        <v>0</v>
      </c>
      <c r="E3751" s="3">
        <f t="shared" ca="1" si="294"/>
        <v>258.6341224519785</v>
      </c>
    </row>
    <row r="3752" spans="1:5" x14ac:dyDescent="0.35">
      <c r="A3752" s="3">
        <f t="shared" si="292"/>
        <v>3740</v>
      </c>
      <c r="B3752" s="3">
        <f t="shared" ca="1" si="293"/>
        <v>2.0265386446833757E-2</v>
      </c>
      <c r="C3752" s="3">
        <f t="shared" ca="1" si="290"/>
        <v>22870.949894419096</v>
      </c>
      <c r="D3752" s="3">
        <f t="shared" ca="1" si="291"/>
        <v>0</v>
      </c>
      <c r="E3752" s="3">
        <f t="shared" ca="1" si="294"/>
        <v>258.6341224519785</v>
      </c>
    </row>
    <row r="3753" spans="1:5" x14ac:dyDescent="0.35">
      <c r="A3753" s="3">
        <f t="shared" si="292"/>
        <v>3741</v>
      </c>
      <c r="B3753" s="3">
        <f t="shared" ca="1" si="293"/>
        <v>0.28453612070345086</v>
      </c>
      <c r="C3753" s="3">
        <f t="shared" ca="1" si="290"/>
        <v>23055.730391886049</v>
      </c>
      <c r="D3753" s="3">
        <f t="shared" ca="1" si="291"/>
        <v>155.73039188604889</v>
      </c>
      <c r="E3753" s="3">
        <f t="shared" ca="1" si="294"/>
        <v>102.90373056592961</v>
      </c>
    </row>
    <row r="3754" spans="1:5" x14ac:dyDescent="0.35">
      <c r="A3754" s="3">
        <f t="shared" si="292"/>
        <v>3742</v>
      </c>
      <c r="B3754" s="3">
        <f t="shared" ca="1" si="293"/>
        <v>-1.5344267748305112</v>
      </c>
      <c r="C3754" s="3">
        <f t="shared" ca="1" si="290"/>
        <v>21813.48981274218</v>
      </c>
      <c r="D3754" s="3">
        <f t="shared" ca="1" si="291"/>
        <v>0</v>
      </c>
      <c r="E3754" s="3">
        <f t="shared" ca="1" si="294"/>
        <v>258.6341224519785</v>
      </c>
    </row>
    <row r="3755" spans="1:5" x14ac:dyDescent="0.35">
      <c r="A3755" s="3">
        <f t="shared" si="292"/>
        <v>3743</v>
      </c>
      <c r="B3755" s="3">
        <f t="shared" ca="1" si="293"/>
        <v>-0.35751832152404844</v>
      </c>
      <c r="C3755" s="3">
        <f t="shared" ca="1" si="290"/>
        <v>22609.368840507908</v>
      </c>
      <c r="D3755" s="3">
        <f t="shared" ca="1" si="291"/>
        <v>0</v>
      </c>
      <c r="E3755" s="3">
        <f t="shared" ca="1" si="294"/>
        <v>258.6341224519785</v>
      </c>
    </row>
    <row r="3756" spans="1:5" x14ac:dyDescent="0.35">
      <c r="A3756" s="3">
        <f t="shared" si="292"/>
        <v>3744</v>
      </c>
      <c r="B3756" s="3">
        <f t="shared" ca="1" si="293"/>
        <v>-1.1055804188937857</v>
      </c>
      <c r="C3756" s="3">
        <f t="shared" ca="1" si="290"/>
        <v>22100.197812556995</v>
      </c>
      <c r="D3756" s="3">
        <f t="shared" ca="1" si="291"/>
        <v>0</v>
      </c>
      <c r="E3756" s="3">
        <f t="shared" ca="1" si="294"/>
        <v>258.6341224519785</v>
      </c>
    </row>
    <row r="3757" spans="1:5" x14ac:dyDescent="0.35">
      <c r="A3757" s="3">
        <f t="shared" si="292"/>
        <v>3745</v>
      </c>
      <c r="B3757" s="3">
        <f t="shared" ca="1" si="293"/>
        <v>0.57214150162199851</v>
      </c>
      <c r="C3757" s="3">
        <f t="shared" ca="1" si="290"/>
        <v>23258.523528982667</v>
      </c>
      <c r="D3757" s="3">
        <f t="shared" ca="1" si="291"/>
        <v>358.5235289826669</v>
      </c>
      <c r="E3757" s="3">
        <f t="shared" ca="1" si="294"/>
        <v>-99.889406530688404</v>
      </c>
    </row>
    <row r="3758" spans="1:5" x14ac:dyDescent="0.35">
      <c r="A3758" s="3">
        <f t="shared" si="292"/>
        <v>3746</v>
      </c>
      <c r="B3758" s="3">
        <f t="shared" ca="1" si="293"/>
        <v>0.66280036409771159</v>
      </c>
      <c r="C3758" s="3">
        <f t="shared" ca="1" si="290"/>
        <v>23322.816918347853</v>
      </c>
      <c r="D3758" s="3">
        <f t="shared" ca="1" si="291"/>
        <v>422.81691834785306</v>
      </c>
      <c r="E3758" s="3">
        <f t="shared" ca="1" si="294"/>
        <v>-164.18279589587456</v>
      </c>
    </row>
    <row r="3759" spans="1:5" x14ac:dyDescent="0.35">
      <c r="A3759" s="3">
        <f t="shared" si="292"/>
        <v>3747</v>
      </c>
      <c r="B3759" s="3">
        <f t="shared" ca="1" si="293"/>
        <v>-0.37619781865179791</v>
      </c>
      <c r="C3759" s="3">
        <f t="shared" ca="1" si="290"/>
        <v>22596.512881984534</v>
      </c>
      <c r="D3759" s="3">
        <f t="shared" ca="1" si="291"/>
        <v>0</v>
      </c>
      <c r="E3759" s="3">
        <f t="shared" ca="1" si="294"/>
        <v>258.6341224519785</v>
      </c>
    </row>
    <row r="3760" spans="1:5" x14ac:dyDescent="0.35">
      <c r="A3760" s="3">
        <f t="shared" si="292"/>
        <v>3748</v>
      </c>
      <c r="B3760" s="3">
        <f t="shared" ca="1" si="293"/>
        <v>-1.3151349755299293</v>
      </c>
      <c r="C3760" s="3">
        <f t="shared" ca="1" si="290"/>
        <v>21959.631002193215</v>
      </c>
      <c r="D3760" s="3">
        <f t="shared" ca="1" si="291"/>
        <v>0</v>
      </c>
      <c r="E3760" s="3">
        <f t="shared" ca="1" si="294"/>
        <v>258.6341224519785</v>
      </c>
    </row>
    <row r="3761" spans="1:5" x14ac:dyDescent="0.35">
      <c r="A3761" s="3">
        <f t="shared" si="292"/>
        <v>3749</v>
      </c>
      <c r="B3761" s="3">
        <f t="shared" ca="1" si="293"/>
        <v>0.37327592731692943</v>
      </c>
      <c r="C3761" s="3">
        <f t="shared" ca="1" si="290"/>
        <v>23118.11228958979</v>
      </c>
      <c r="D3761" s="3">
        <f t="shared" ca="1" si="291"/>
        <v>218.11228958978973</v>
      </c>
      <c r="E3761" s="3">
        <f t="shared" ca="1" si="294"/>
        <v>40.521832862188774</v>
      </c>
    </row>
    <row r="3762" spans="1:5" x14ac:dyDescent="0.35">
      <c r="A3762" s="3">
        <f t="shared" si="292"/>
        <v>3750</v>
      </c>
      <c r="B3762" s="3">
        <f t="shared" ca="1" si="293"/>
        <v>1.2927927318475427</v>
      </c>
      <c r="C3762" s="3">
        <f t="shared" ca="1" si="290"/>
        <v>23774.530100470402</v>
      </c>
      <c r="D3762" s="3">
        <f t="shared" ca="1" si="291"/>
        <v>874.53010047040152</v>
      </c>
      <c r="E3762" s="3">
        <f t="shared" ca="1" si="294"/>
        <v>-615.89597801842297</v>
      </c>
    </row>
    <row r="3763" spans="1:5" x14ac:dyDescent="0.35">
      <c r="A3763" s="3">
        <f t="shared" si="292"/>
        <v>3751</v>
      </c>
      <c r="B3763" s="3">
        <f t="shared" ca="1" si="293"/>
        <v>-1.0706580345828718</v>
      </c>
      <c r="C3763" s="3">
        <f t="shared" ca="1" si="290"/>
        <v>22123.710665005645</v>
      </c>
      <c r="D3763" s="3">
        <f t="shared" ca="1" si="291"/>
        <v>0</v>
      </c>
      <c r="E3763" s="3">
        <f t="shared" ca="1" si="294"/>
        <v>258.6341224519785</v>
      </c>
    </row>
    <row r="3764" spans="1:5" x14ac:dyDescent="0.35">
      <c r="A3764" s="3">
        <f t="shared" si="292"/>
        <v>3752</v>
      </c>
      <c r="B3764" s="3">
        <f t="shared" ca="1" si="293"/>
        <v>-1.0652889066074891E-2</v>
      </c>
      <c r="C3764" s="3">
        <f t="shared" ca="1" si="290"/>
        <v>22849.428550046785</v>
      </c>
      <c r="D3764" s="3">
        <f t="shared" ca="1" si="291"/>
        <v>0</v>
      </c>
      <c r="E3764" s="3">
        <f t="shared" ca="1" si="294"/>
        <v>258.6341224519785</v>
      </c>
    </row>
    <row r="3765" spans="1:5" x14ac:dyDescent="0.35">
      <c r="A3765" s="3">
        <f t="shared" si="292"/>
        <v>3753</v>
      </c>
      <c r="B3765" s="3">
        <f t="shared" ca="1" si="293"/>
        <v>-0.31670071239176367</v>
      </c>
      <c r="C3765" s="3">
        <f t="shared" ca="1" si="290"/>
        <v>22637.486570616729</v>
      </c>
      <c r="D3765" s="3">
        <f t="shared" ca="1" si="291"/>
        <v>0</v>
      </c>
      <c r="E3765" s="3">
        <f t="shared" ca="1" si="294"/>
        <v>258.6341224519785</v>
      </c>
    </row>
    <row r="3766" spans="1:5" x14ac:dyDescent="0.35">
      <c r="A3766" s="3">
        <f t="shared" si="292"/>
        <v>3754</v>
      </c>
      <c r="B3766" s="3">
        <f t="shared" ca="1" si="293"/>
        <v>-0.45826155520745049</v>
      </c>
      <c r="C3766" s="3">
        <f t="shared" ca="1" si="290"/>
        <v>22540.119963761343</v>
      </c>
      <c r="D3766" s="3">
        <f t="shared" ca="1" si="291"/>
        <v>0</v>
      </c>
      <c r="E3766" s="3">
        <f t="shared" ca="1" si="294"/>
        <v>258.6341224519785</v>
      </c>
    </row>
    <row r="3767" spans="1:5" x14ac:dyDescent="0.35">
      <c r="A3767" s="3">
        <f t="shared" si="292"/>
        <v>3755</v>
      </c>
      <c r="B3767" s="3">
        <f t="shared" ca="1" si="293"/>
        <v>-0.27160581703831788</v>
      </c>
      <c r="C3767" s="3">
        <f t="shared" ca="1" si="290"/>
        <v>22668.591422170019</v>
      </c>
      <c r="D3767" s="3">
        <f t="shared" ca="1" si="291"/>
        <v>0</v>
      </c>
      <c r="E3767" s="3">
        <f t="shared" ca="1" si="294"/>
        <v>258.6341224519785</v>
      </c>
    </row>
    <row r="3768" spans="1:5" x14ac:dyDescent="0.35">
      <c r="A3768" s="3">
        <f t="shared" si="292"/>
        <v>3756</v>
      </c>
      <c r="B3768" s="3">
        <f t="shared" ca="1" si="293"/>
        <v>-1.2289570178874416</v>
      </c>
      <c r="C3768" s="3">
        <f t="shared" ca="1" si="290"/>
        <v>22017.329633149602</v>
      </c>
      <c r="D3768" s="3">
        <f t="shared" ca="1" si="291"/>
        <v>0</v>
      </c>
      <c r="E3768" s="3">
        <f t="shared" ca="1" si="294"/>
        <v>258.6341224519785</v>
      </c>
    </row>
    <row r="3769" spans="1:5" x14ac:dyDescent="0.35">
      <c r="A3769" s="3">
        <f t="shared" si="292"/>
        <v>3757</v>
      </c>
      <c r="B3769" s="3">
        <f t="shared" ca="1" si="293"/>
        <v>1.5440798920163206</v>
      </c>
      <c r="C3769" s="3">
        <f t="shared" ca="1" si="290"/>
        <v>23957.137822819837</v>
      </c>
      <c r="D3769" s="3">
        <f t="shared" ca="1" si="291"/>
        <v>1057.1378228198373</v>
      </c>
      <c r="E3769" s="3">
        <f t="shared" ca="1" si="294"/>
        <v>-798.50370036785876</v>
      </c>
    </row>
    <row r="3770" spans="1:5" x14ac:dyDescent="0.35">
      <c r="A3770" s="3">
        <f t="shared" si="292"/>
        <v>3758</v>
      </c>
      <c r="B3770" s="3">
        <f t="shared" ca="1" si="293"/>
        <v>0.58892958779847016</v>
      </c>
      <c r="C3770" s="3">
        <f t="shared" ca="1" si="290"/>
        <v>23270.415906396847</v>
      </c>
      <c r="D3770" s="3">
        <f t="shared" ca="1" si="291"/>
        <v>370.41590639684728</v>
      </c>
      <c r="E3770" s="3">
        <f t="shared" ca="1" si="294"/>
        <v>-111.78178394486878</v>
      </c>
    </row>
    <row r="3771" spans="1:5" x14ac:dyDescent="0.35">
      <c r="A3771" s="3">
        <f t="shared" si="292"/>
        <v>3759</v>
      </c>
      <c r="B3771" s="3">
        <f t="shared" ca="1" si="293"/>
        <v>6.2597933936313271E-2</v>
      </c>
      <c r="C3771" s="3">
        <f t="shared" ca="1" si="290"/>
        <v>22900.449273993672</v>
      </c>
      <c r="D3771" s="3">
        <f t="shared" ca="1" si="291"/>
        <v>0.44927399367225007</v>
      </c>
      <c r="E3771" s="3">
        <f t="shared" ca="1" si="294"/>
        <v>258.18484845830625</v>
      </c>
    </row>
    <row r="3772" spans="1:5" x14ac:dyDescent="0.35">
      <c r="A3772" s="3">
        <f t="shared" si="292"/>
        <v>3760</v>
      </c>
      <c r="B3772" s="3">
        <f t="shared" ca="1" si="293"/>
        <v>-1.0867933336506914</v>
      </c>
      <c r="C3772" s="3">
        <f t="shared" ca="1" si="290"/>
        <v>22112.843840496877</v>
      </c>
      <c r="D3772" s="3">
        <f t="shared" ca="1" si="291"/>
        <v>0</v>
      </c>
      <c r="E3772" s="3">
        <f t="shared" ca="1" si="294"/>
        <v>258.6341224519785</v>
      </c>
    </row>
    <row r="3773" spans="1:5" x14ac:dyDescent="0.35">
      <c r="A3773" s="3">
        <f t="shared" si="292"/>
        <v>3761</v>
      </c>
      <c r="B3773" s="3">
        <f t="shared" ca="1" si="293"/>
        <v>-1.0745214666260896</v>
      </c>
      <c r="C3773" s="3">
        <f t="shared" ca="1" si="290"/>
        <v>22121.108229063611</v>
      </c>
      <c r="D3773" s="3">
        <f t="shared" ca="1" si="291"/>
        <v>0</v>
      </c>
      <c r="E3773" s="3">
        <f t="shared" ca="1" si="294"/>
        <v>258.6341224519785</v>
      </c>
    </row>
    <row r="3774" spans="1:5" x14ac:dyDescent="0.35">
      <c r="A3774" s="3">
        <f t="shared" si="292"/>
        <v>3762</v>
      </c>
      <c r="B3774" s="3">
        <f t="shared" ca="1" si="293"/>
        <v>-0.28546465985657543</v>
      </c>
      <c r="C3774" s="3">
        <f t="shared" ca="1" si="290"/>
        <v>22659.02753995957</v>
      </c>
      <c r="D3774" s="3">
        <f t="shared" ca="1" si="291"/>
        <v>0</v>
      </c>
      <c r="E3774" s="3">
        <f t="shared" ca="1" si="294"/>
        <v>258.6341224519785</v>
      </c>
    </row>
    <row r="3775" spans="1:5" x14ac:dyDescent="0.35">
      <c r="A3775" s="3">
        <f t="shared" si="292"/>
        <v>3763</v>
      </c>
      <c r="B3775" s="3">
        <f t="shared" ca="1" si="293"/>
        <v>2.1825579033974076</v>
      </c>
      <c r="C3775" s="3">
        <f t="shared" ca="1" si="290"/>
        <v>24427.447198906833</v>
      </c>
      <c r="D3775" s="3">
        <f t="shared" ca="1" si="291"/>
        <v>1527.4471989068334</v>
      </c>
      <c r="E3775" s="3">
        <f t="shared" ca="1" si="294"/>
        <v>-1268.8130764548548</v>
      </c>
    </row>
    <row r="3776" spans="1:5" x14ac:dyDescent="0.35">
      <c r="A3776" s="3">
        <f t="shared" si="292"/>
        <v>3764</v>
      </c>
      <c r="B3776" s="3">
        <f t="shared" ca="1" si="293"/>
        <v>1.5048942224785933</v>
      </c>
      <c r="C3776" s="3">
        <f t="shared" ca="1" si="290"/>
        <v>23928.569977823106</v>
      </c>
      <c r="D3776" s="3">
        <f t="shared" ca="1" si="291"/>
        <v>1028.5699778231065</v>
      </c>
      <c r="E3776" s="3">
        <f t="shared" ca="1" si="294"/>
        <v>-769.9358553711279</v>
      </c>
    </row>
    <row r="3777" spans="1:5" x14ac:dyDescent="0.35">
      <c r="A3777" s="3">
        <f t="shared" si="292"/>
        <v>3765</v>
      </c>
      <c r="B3777" s="3">
        <f t="shared" ca="1" si="293"/>
        <v>0.59338773728144412</v>
      </c>
      <c r="C3777" s="3">
        <f t="shared" ca="1" si="290"/>
        <v>23273.575000728903</v>
      </c>
      <c r="D3777" s="3">
        <f t="shared" ca="1" si="291"/>
        <v>373.57500072890252</v>
      </c>
      <c r="E3777" s="3">
        <f t="shared" ca="1" si="294"/>
        <v>-114.94087827692402</v>
      </c>
    </row>
    <row r="3778" spans="1:5" x14ac:dyDescent="0.35">
      <c r="A3778" s="3">
        <f t="shared" si="292"/>
        <v>3766</v>
      </c>
      <c r="B3778" s="3">
        <f t="shared" ca="1" si="293"/>
        <v>-6.6049518023321041E-2</v>
      </c>
      <c r="C3778" s="3">
        <f t="shared" ca="1" si="290"/>
        <v>22810.919145950713</v>
      </c>
      <c r="D3778" s="3">
        <f t="shared" ca="1" si="291"/>
        <v>0</v>
      </c>
      <c r="E3778" s="3">
        <f t="shared" ca="1" si="294"/>
        <v>258.6341224519785</v>
      </c>
    </row>
    <row r="3779" spans="1:5" x14ac:dyDescent="0.35">
      <c r="A3779" s="3">
        <f t="shared" si="292"/>
        <v>3767</v>
      </c>
      <c r="B3779" s="3">
        <f t="shared" ca="1" si="293"/>
        <v>0.67934749721520971</v>
      </c>
      <c r="C3779" s="3">
        <f t="shared" ca="1" si="290"/>
        <v>23334.570968034383</v>
      </c>
      <c r="D3779" s="3">
        <f t="shared" ca="1" si="291"/>
        <v>434.57096803438253</v>
      </c>
      <c r="E3779" s="3">
        <f t="shared" ca="1" si="294"/>
        <v>-175.93684558240403</v>
      </c>
    </row>
    <row r="3780" spans="1:5" x14ac:dyDescent="0.35">
      <c r="A3780" s="3">
        <f t="shared" si="292"/>
        <v>3768</v>
      </c>
      <c r="B3780" s="3">
        <f t="shared" ca="1" si="293"/>
        <v>0.15262076337295036</v>
      </c>
      <c r="C3780" s="3">
        <f t="shared" ca="1" si="290"/>
        <v>22963.308114799303</v>
      </c>
      <c r="D3780" s="3">
        <f t="shared" ca="1" si="291"/>
        <v>63.308114799303439</v>
      </c>
      <c r="E3780" s="3">
        <f t="shared" ca="1" si="294"/>
        <v>195.32600765267506</v>
      </c>
    </row>
    <row r="3781" spans="1:5" x14ac:dyDescent="0.35">
      <c r="A3781" s="3">
        <f t="shared" si="292"/>
        <v>3769</v>
      </c>
      <c r="B3781" s="3">
        <f t="shared" ca="1" si="293"/>
        <v>-2.0844495373910763</v>
      </c>
      <c r="C3781" s="3">
        <f t="shared" ca="1" si="290"/>
        <v>21451.206342018253</v>
      </c>
      <c r="D3781" s="3">
        <f t="shared" ca="1" si="291"/>
        <v>0</v>
      </c>
      <c r="E3781" s="3">
        <f t="shared" ca="1" si="294"/>
        <v>258.6341224519785</v>
      </c>
    </row>
    <row r="3782" spans="1:5" x14ac:dyDescent="0.35">
      <c r="A3782" s="3">
        <f t="shared" si="292"/>
        <v>3770</v>
      </c>
      <c r="B3782" s="3">
        <f t="shared" ca="1" si="293"/>
        <v>1.5265905961117614</v>
      </c>
      <c r="C3782" s="3">
        <f t="shared" ca="1" si="290"/>
        <v>23944.383248484035</v>
      </c>
      <c r="D3782" s="3">
        <f t="shared" ca="1" si="291"/>
        <v>1044.383248484035</v>
      </c>
      <c r="E3782" s="3">
        <f t="shared" ca="1" si="294"/>
        <v>-785.74912603205644</v>
      </c>
    </row>
    <row r="3783" spans="1:5" x14ac:dyDescent="0.35">
      <c r="A3783" s="3">
        <f t="shared" si="292"/>
        <v>3771</v>
      </c>
      <c r="B3783" s="3">
        <f t="shared" ca="1" si="293"/>
        <v>1.4861447881999643</v>
      </c>
      <c r="C3783" s="3">
        <f t="shared" ca="1" si="290"/>
        <v>23914.912978292363</v>
      </c>
      <c r="D3783" s="3">
        <f t="shared" ca="1" si="291"/>
        <v>1014.9129782923628</v>
      </c>
      <c r="E3783" s="3">
        <f t="shared" ca="1" si="294"/>
        <v>-756.27885584038427</v>
      </c>
    </row>
    <row r="3784" spans="1:5" x14ac:dyDescent="0.35">
      <c r="A3784" s="3">
        <f t="shared" si="292"/>
        <v>3772</v>
      </c>
      <c r="B3784" s="3">
        <f t="shared" ca="1" si="293"/>
        <v>-0.88155509074496918</v>
      </c>
      <c r="C3784" s="3">
        <f t="shared" ca="1" si="290"/>
        <v>22251.46673439919</v>
      </c>
      <c r="D3784" s="3">
        <f t="shared" ca="1" si="291"/>
        <v>0</v>
      </c>
      <c r="E3784" s="3">
        <f t="shared" ca="1" si="294"/>
        <v>258.6341224519785</v>
      </c>
    </row>
    <row r="3785" spans="1:5" x14ac:dyDescent="0.35">
      <c r="A3785" s="3">
        <f t="shared" si="292"/>
        <v>3773</v>
      </c>
      <c r="B3785" s="3">
        <f t="shared" ca="1" si="293"/>
        <v>-7.2307921654331919E-2</v>
      </c>
      <c r="C3785" s="3">
        <f t="shared" ca="1" si="290"/>
        <v>22806.572649592792</v>
      </c>
      <c r="D3785" s="3">
        <f t="shared" ca="1" si="291"/>
        <v>0</v>
      </c>
      <c r="E3785" s="3">
        <f t="shared" ca="1" si="294"/>
        <v>258.6341224519785</v>
      </c>
    </row>
    <row r="3786" spans="1:5" x14ac:dyDescent="0.35">
      <c r="A3786" s="3">
        <f t="shared" si="292"/>
        <v>3774</v>
      </c>
      <c r="B3786" s="3">
        <f t="shared" ca="1" si="293"/>
        <v>8.863032954385093E-2</v>
      </c>
      <c r="C3786" s="3">
        <f t="shared" ca="1" si="290"/>
        <v>22918.608804631014</v>
      </c>
      <c r="D3786" s="3">
        <f t="shared" ca="1" si="291"/>
        <v>18.608804631014209</v>
      </c>
      <c r="E3786" s="3">
        <f t="shared" ca="1" si="294"/>
        <v>240.02531782096429</v>
      </c>
    </row>
    <row r="3787" spans="1:5" x14ac:dyDescent="0.35">
      <c r="A3787" s="3">
        <f t="shared" si="292"/>
        <v>3775</v>
      </c>
      <c r="B3787" s="3">
        <f t="shared" ca="1" si="293"/>
        <v>-1.6051058063928731</v>
      </c>
      <c r="C3787" s="3">
        <f t="shared" ca="1" si="290"/>
        <v>21766.595211708824</v>
      </c>
      <c r="D3787" s="3">
        <f t="shared" ca="1" si="291"/>
        <v>0</v>
      </c>
      <c r="E3787" s="3">
        <f t="shared" ca="1" si="294"/>
        <v>258.6341224519785</v>
      </c>
    </row>
    <row r="3788" spans="1:5" x14ac:dyDescent="0.35">
      <c r="A3788" s="3">
        <f t="shared" si="292"/>
        <v>3776</v>
      </c>
      <c r="B3788" s="3">
        <f t="shared" ca="1" si="293"/>
        <v>-5.2153939002250446E-2</v>
      </c>
      <c r="C3788" s="3">
        <f t="shared" ca="1" si="290"/>
        <v>22820.572665014737</v>
      </c>
      <c r="D3788" s="3">
        <f t="shared" ca="1" si="291"/>
        <v>0</v>
      </c>
      <c r="E3788" s="3">
        <f t="shared" ca="1" si="294"/>
        <v>258.6341224519785</v>
      </c>
    </row>
    <row r="3789" spans="1:5" x14ac:dyDescent="0.35">
      <c r="A3789" s="3">
        <f t="shared" si="292"/>
        <v>3777</v>
      </c>
      <c r="B3789" s="3">
        <f t="shared" ca="1" si="293"/>
        <v>-0.79929159709798081</v>
      </c>
      <c r="C3789" s="3">
        <f t="shared" ca="1" si="290"/>
        <v>22307.273155607578</v>
      </c>
      <c r="D3789" s="3">
        <f t="shared" ca="1" si="291"/>
        <v>0</v>
      </c>
      <c r="E3789" s="3">
        <f t="shared" ca="1" si="294"/>
        <v>258.6341224519785</v>
      </c>
    </row>
    <row r="3790" spans="1:5" x14ac:dyDescent="0.35">
      <c r="A3790" s="3">
        <f t="shared" si="292"/>
        <v>3778</v>
      </c>
      <c r="B3790" s="3">
        <f t="shared" ca="1" si="293"/>
        <v>0.20398158459442217</v>
      </c>
      <c r="C3790" s="3">
        <f t="shared" ref="C3790:C3853" ca="1" si="295">B$1*EXP(B$9*B$5 + $B$10*B3790)</f>
        <v>22999.248307074278</v>
      </c>
      <c r="D3790" s="3">
        <f t="shared" ref="D3790:D3853" ca="1" si="296">MAX(C3790 - B$2, 0)</f>
        <v>99.248307074278273</v>
      </c>
      <c r="E3790" s="3">
        <f t="shared" ca="1" si="294"/>
        <v>159.38581537770023</v>
      </c>
    </row>
    <row r="3791" spans="1:5" x14ac:dyDescent="0.35">
      <c r="A3791" s="3">
        <f t="shared" ref="A3791:A3854" si="297">A3790+1</f>
        <v>3779</v>
      </c>
      <c r="B3791" s="3">
        <f t="shared" ref="B3791:B3854" ca="1" si="298">_xlfn.NORM.S.INV(RAND())</f>
        <v>-0.66212908389899461</v>
      </c>
      <c r="C3791" s="3">
        <f t="shared" ca="1" si="295"/>
        <v>22400.633724615363</v>
      </c>
      <c r="D3791" s="3">
        <f t="shared" ca="1" si="296"/>
        <v>0</v>
      </c>
      <c r="E3791" s="3">
        <f t="shared" ref="E3791:E3854" ca="1" si="299">$D$5014-D3791</f>
        <v>258.6341224519785</v>
      </c>
    </row>
    <row r="3792" spans="1:5" x14ac:dyDescent="0.35">
      <c r="A3792" s="3">
        <f t="shared" si="297"/>
        <v>3780</v>
      </c>
      <c r="B3792" s="3">
        <f t="shared" ca="1" si="298"/>
        <v>-0.49668873357263238</v>
      </c>
      <c r="C3792" s="3">
        <f t="shared" ca="1" si="295"/>
        <v>22513.761808534644</v>
      </c>
      <c r="D3792" s="3">
        <f t="shared" ca="1" si="296"/>
        <v>0</v>
      </c>
      <c r="E3792" s="3">
        <f t="shared" ca="1" si="299"/>
        <v>258.6341224519785</v>
      </c>
    </row>
    <row r="3793" spans="1:5" x14ac:dyDescent="0.35">
      <c r="A3793" s="3">
        <f t="shared" si="297"/>
        <v>3781</v>
      </c>
      <c r="B3793" s="3">
        <f t="shared" ca="1" si="298"/>
        <v>-1.0519678412220237</v>
      </c>
      <c r="C3793" s="3">
        <f t="shared" ca="1" si="295"/>
        <v>22136.304839144665</v>
      </c>
      <c r="D3793" s="3">
        <f t="shared" ca="1" si="296"/>
        <v>0</v>
      </c>
      <c r="E3793" s="3">
        <f t="shared" ca="1" si="299"/>
        <v>258.6341224519785</v>
      </c>
    </row>
    <row r="3794" spans="1:5" x14ac:dyDescent="0.35">
      <c r="A3794" s="3">
        <f t="shared" si="297"/>
        <v>3782</v>
      </c>
      <c r="B3794" s="3">
        <f t="shared" ca="1" si="298"/>
        <v>-0.61538316214342692</v>
      </c>
      <c r="C3794" s="3">
        <f t="shared" ca="1" si="295"/>
        <v>22432.540836530367</v>
      </c>
      <c r="D3794" s="3">
        <f t="shared" ca="1" si="296"/>
        <v>0</v>
      </c>
      <c r="E3794" s="3">
        <f t="shared" ca="1" si="299"/>
        <v>258.6341224519785</v>
      </c>
    </row>
    <row r="3795" spans="1:5" x14ac:dyDescent="0.35">
      <c r="A3795" s="3">
        <f t="shared" si="297"/>
        <v>3783</v>
      </c>
      <c r="B3795" s="3">
        <f t="shared" ca="1" si="298"/>
        <v>1.754930428828321</v>
      </c>
      <c r="C3795" s="3">
        <f t="shared" ca="1" si="295"/>
        <v>24111.442419514609</v>
      </c>
      <c r="D3795" s="3">
        <f t="shared" ca="1" si="296"/>
        <v>1211.4424195146094</v>
      </c>
      <c r="E3795" s="3">
        <f t="shared" ca="1" si="299"/>
        <v>-952.8082970626308</v>
      </c>
    </row>
    <row r="3796" spans="1:5" x14ac:dyDescent="0.35">
      <c r="A3796" s="3">
        <f t="shared" si="297"/>
        <v>3784</v>
      </c>
      <c r="B3796" s="3">
        <f t="shared" ca="1" si="298"/>
        <v>-0.79335067768292178</v>
      </c>
      <c r="C3796" s="3">
        <f t="shared" ca="1" si="295"/>
        <v>22311.308808204292</v>
      </c>
      <c r="D3796" s="3">
        <f t="shared" ca="1" si="296"/>
        <v>0</v>
      </c>
      <c r="E3796" s="3">
        <f t="shared" ca="1" si="299"/>
        <v>258.6341224519785</v>
      </c>
    </row>
    <row r="3797" spans="1:5" x14ac:dyDescent="0.35">
      <c r="A3797" s="3">
        <f t="shared" si="297"/>
        <v>3785</v>
      </c>
      <c r="B3797" s="3">
        <f t="shared" ca="1" si="298"/>
        <v>-0.30636528578291095</v>
      </c>
      <c r="C3797" s="3">
        <f t="shared" ca="1" si="295"/>
        <v>22644.611807335372</v>
      </c>
      <c r="D3797" s="3">
        <f t="shared" ca="1" si="296"/>
        <v>0</v>
      </c>
      <c r="E3797" s="3">
        <f t="shared" ca="1" si="299"/>
        <v>258.6341224519785</v>
      </c>
    </row>
    <row r="3798" spans="1:5" x14ac:dyDescent="0.35">
      <c r="A3798" s="3">
        <f t="shared" si="297"/>
        <v>3786</v>
      </c>
      <c r="B3798" s="3">
        <f t="shared" ca="1" si="298"/>
        <v>-0.53900209243103647</v>
      </c>
      <c r="C3798" s="3">
        <f t="shared" ca="1" si="295"/>
        <v>22484.77368053763</v>
      </c>
      <c r="D3798" s="3">
        <f t="shared" ca="1" si="296"/>
        <v>0</v>
      </c>
      <c r="E3798" s="3">
        <f t="shared" ca="1" si="299"/>
        <v>258.6341224519785</v>
      </c>
    </row>
    <row r="3799" spans="1:5" x14ac:dyDescent="0.35">
      <c r="A3799" s="3">
        <f t="shared" si="297"/>
        <v>3787</v>
      </c>
      <c r="B3799" s="3">
        <f t="shared" ca="1" si="298"/>
        <v>-5.5774386476094208E-2</v>
      </c>
      <c r="C3799" s="3">
        <f t="shared" ca="1" si="295"/>
        <v>22818.057078854163</v>
      </c>
      <c r="D3799" s="3">
        <f t="shared" ca="1" si="296"/>
        <v>0</v>
      </c>
      <c r="E3799" s="3">
        <f t="shared" ca="1" si="299"/>
        <v>258.6341224519785</v>
      </c>
    </row>
    <row r="3800" spans="1:5" x14ac:dyDescent="0.35">
      <c r="A3800" s="3">
        <f t="shared" si="297"/>
        <v>3788</v>
      </c>
      <c r="B3800" s="3">
        <f t="shared" ca="1" si="298"/>
        <v>0.295086323382175</v>
      </c>
      <c r="C3800" s="3">
        <f t="shared" ca="1" si="295"/>
        <v>23063.138098818064</v>
      </c>
      <c r="D3800" s="3">
        <f t="shared" ca="1" si="296"/>
        <v>163.13809881806446</v>
      </c>
      <c r="E3800" s="3">
        <f t="shared" ca="1" si="299"/>
        <v>95.496023633914035</v>
      </c>
    </row>
    <row r="3801" spans="1:5" x14ac:dyDescent="0.35">
      <c r="A3801" s="3">
        <f t="shared" si="297"/>
        <v>3789</v>
      </c>
      <c r="B3801" s="3">
        <f t="shared" ca="1" si="298"/>
        <v>-1.8409442218313665</v>
      </c>
      <c r="C3801" s="3">
        <f t="shared" ca="1" si="295"/>
        <v>21610.847749501507</v>
      </c>
      <c r="D3801" s="3">
        <f t="shared" ca="1" si="296"/>
        <v>0</v>
      </c>
      <c r="E3801" s="3">
        <f t="shared" ca="1" si="299"/>
        <v>258.6341224519785</v>
      </c>
    </row>
    <row r="3802" spans="1:5" x14ac:dyDescent="0.35">
      <c r="A3802" s="3">
        <f t="shared" si="297"/>
        <v>3790</v>
      </c>
      <c r="B3802" s="3">
        <f t="shared" ca="1" si="298"/>
        <v>1.0256511273302273</v>
      </c>
      <c r="C3802" s="3">
        <f t="shared" ca="1" si="295"/>
        <v>23581.927258415628</v>
      </c>
      <c r="D3802" s="3">
        <f t="shared" ca="1" si="296"/>
        <v>681.92725841562788</v>
      </c>
      <c r="E3802" s="3">
        <f t="shared" ca="1" si="299"/>
        <v>-423.29313596364938</v>
      </c>
    </row>
    <row r="3803" spans="1:5" x14ac:dyDescent="0.35">
      <c r="A3803" s="3">
        <f t="shared" si="297"/>
        <v>3791</v>
      </c>
      <c r="B3803" s="3">
        <f t="shared" ca="1" si="298"/>
        <v>-0.64914464797710258</v>
      </c>
      <c r="C3803" s="3">
        <f t="shared" ca="1" si="295"/>
        <v>22409.491886088952</v>
      </c>
      <c r="D3803" s="3">
        <f t="shared" ca="1" si="296"/>
        <v>0</v>
      </c>
      <c r="E3803" s="3">
        <f t="shared" ca="1" si="299"/>
        <v>258.6341224519785</v>
      </c>
    </row>
    <row r="3804" spans="1:5" x14ac:dyDescent="0.35">
      <c r="A3804" s="3">
        <f t="shared" si="297"/>
        <v>3792</v>
      </c>
      <c r="B3804" s="3">
        <f t="shared" ca="1" si="298"/>
        <v>1.5712147134306171</v>
      </c>
      <c r="C3804" s="3">
        <f t="shared" ca="1" si="295"/>
        <v>23976.940124396162</v>
      </c>
      <c r="D3804" s="3">
        <f t="shared" ca="1" si="296"/>
        <v>1076.940124396162</v>
      </c>
      <c r="E3804" s="3">
        <f t="shared" ca="1" si="299"/>
        <v>-818.30600194418344</v>
      </c>
    </row>
    <row r="3805" spans="1:5" x14ac:dyDescent="0.35">
      <c r="A3805" s="3">
        <f t="shared" si="297"/>
        <v>3793</v>
      </c>
      <c r="B3805" s="3">
        <f t="shared" ca="1" si="298"/>
        <v>0.61977727040802133</v>
      </c>
      <c r="C3805" s="3">
        <f t="shared" ca="1" si="295"/>
        <v>23292.28370237122</v>
      </c>
      <c r="D3805" s="3">
        <f t="shared" ca="1" si="296"/>
        <v>392.28370237121999</v>
      </c>
      <c r="E3805" s="3">
        <f t="shared" ca="1" si="299"/>
        <v>-133.64957991924149</v>
      </c>
    </row>
    <row r="3806" spans="1:5" x14ac:dyDescent="0.35">
      <c r="A3806" s="3">
        <f t="shared" si="297"/>
        <v>3794</v>
      </c>
      <c r="B3806" s="3">
        <f t="shared" ca="1" si="298"/>
        <v>0.7991667857334861</v>
      </c>
      <c r="C3806" s="3">
        <f t="shared" ca="1" si="295"/>
        <v>23419.860038324718</v>
      </c>
      <c r="D3806" s="3">
        <f t="shared" ca="1" si="296"/>
        <v>519.86003832471761</v>
      </c>
      <c r="E3806" s="3">
        <f t="shared" ca="1" si="299"/>
        <v>-261.22591587273911</v>
      </c>
    </row>
    <row r="3807" spans="1:5" x14ac:dyDescent="0.35">
      <c r="A3807" s="3">
        <f t="shared" si="297"/>
        <v>3795</v>
      </c>
      <c r="B3807" s="3">
        <f t="shared" ca="1" si="298"/>
        <v>-1.6303188582088251</v>
      </c>
      <c r="C3807" s="3">
        <f t="shared" ca="1" si="295"/>
        <v>21749.89109306462</v>
      </c>
      <c r="D3807" s="3">
        <f t="shared" ca="1" si="296"/>
        <v>0</v>
      </c>
      <c r="E3807" s="3">
        <f t="shared" ca="1" si="299"/>
        <v>258.6341224519785</v>
      </c>
    </row>
    <row r="3808" spans="1:5" x14ac:dyDescent="0.35">
      <c r="A3808" s="3">
        <f t="shared" si="297"/>
        <v>3796</v>
      </c>
      <c r="B3808" s="3">
        <f t="shared" ca="1" si="298"/>
        <v>0.44616256086683437</v>
      </c>
      <c r="C3808" s="3">
        <f t="shared" ca="1" si="295"/>
        <v>23169.476026960074</v>
      </c>
      <c r="D3808" s="3">
        <f t="shared" ca="1" si="296"/>
        <v>269.4760269600738</v>
      </c>
      <c r="E3808" s="3">
        <f t="shared" ca="1" si="299"/>
        <v>-10.841904508095297</v>
      </c>
    </row>
    <row r="3809" spans="1:5" x14ac:dyDescent="0.35">
      <c r="A3809" s="3">
        <f t="shared" si="297"/>
        <v>3797</v>
      </c>
      <c r="B3809" s="3">
        <f t="shared" ca="1" si="298"/>
        <v>-0.32579117138328806</v>
      </c>
      <c r="C3809" s="3">
        <f t="shared" ca="1" si="295"/>
        <v>22631.221466990377</v>
      </c>
      <c r="D3809" s="3">
        <f t="shared" ca="1" si="296"/>
        <v>0</v>
      </c>
      <c r="E3809" s="3">
        <f t="shared" ca="1" si="299"/>
        <v>258.6341224519785</v>
      </c>
    </row>
    <row r="3810" spans="1:5" x14ac:dyDescent="0.35">
      <c r="A3810" s="3">
        <f t="shared" si="297"/>
        <v>3798</v>
      </c>
      <c r="B3810" s="3">
        <f t="shared" ca="1" si="298"/>
        <v>0.14511453698802451</v>
      </c>
      <c r="C3810" s="3">
        <f t="shared" ca="1" si="295"/>
        <v>22958.060271881113</v>
      </c>
      <c r="D3810" s="3">
        <f t="shared" ca="1" si="296"/>
        <v>58.060271881113295</v>
      </c>
      <c r="E3810" s="3">
        <f t="shared" ca="1" si="299"/>
        <v>200.5738505708652</v>
      </c>
    </row>
    <row r="3811" spans="1:5" x14ac:dyDescent="0.35">
      <c r="A3811" s="3">
        <f t="shared" si="297"/>
        <v>3799</v>
      </c>
      <c r="B3811" s="3">
        <f t="shared" ca="1" si="298"/>
        <v>0.53871154834369661</v>
      </c>
      <c r="C3811" s="3">
        <f t="shared" ca="1" si="295"/>
        <v>23234.860450794204</v>
      </c>
      <c r="D3811" s="3">
        <f t="shared" ca="1" si="296"/>
        <v>334.86045079420364</v>
      </c>
      <c r="E3811" s="3">
        <f t="shared" ca="1" si="299"/>
        <v>-76.226328342225145</v>
      </c>
    </row>
    <row r="3812" spans="1:5" x14ac:dyDescent="0.35">
      <c r="A3812" s="3">
        <f t="shared" si="297"/>
        <v>3800</v>
      </c>
      <c r="B3812" s="3">
        <f t="shared" ca="1" si="298"/>
        <v>-0.30836068694281515</v>
      </c>
      <c r="C3812" s="3">
        <f t="shared" ca="1" si="295"/>
        <v>22643.236004335129</v>
      </c>
      <c r="D3812" s="3">
        <f t="shared" ca="1" si="296"/>
        <v>0</v>
      </c>
      <c r="E3812" s="3">
        <f t="shared" ca="1" si="299"/>
        <v>258.6341224519785</v>
      </c>
    </row>
    <row r="3813" spans="1:5" x14ac:dyDescent="0.35">
      <c r="A3813" s="3">
        <f t="shared" si="297"/>
        <v>3801</v>
      </c>
      <c r="B3813" s="3">
        <f t="shared" ca="1" si="298"/>
        <v>-0.72778022882676019</v>
      </c>
      <c r="C3813" s="3">
        <f t="shared" ca="1" si="295"/>
        <v>22355.899187732797</v>
      </c>
      <c r="D3813" s="3">
        <f t="shared" ca="1" si="296"/>
        <v>0</v>
      </c>
      <c r="E3813" s="3">
        <f t="shared" ca="1" si="299"/>
        <v>258.6341224519785</v>
      </c>
    </row>
    <row r="3814" spans="1:5" x14ac:dyDescent="0.35">
      <c r="A3814" s="3">
        <f t="shared" si="297"/>
        <v>3802</v>
      </c>
      <c r="B3814" s="3">
        <f t="shared" ca="1" si="298"/>
        <v>-7.4506293801061829E-2</v>
      </c>
      <c r="C3814" s="3">
        <f t="shared" ca="1" si="295"/>
        <v>22805.04606439322</v>
      </c>
      <c r="D3814" s="3">
        <f t="shared" ca="1" si="296"/>
        <v>0</v>
      </c>
      <c r="E3814" s="3">
        <f t="shared" ca="1" si="299"/>
        <v>258.6341224519785</v>
      </c>
    </row>
    <row r="3815" spans="1:5" x14ac:dyDescent="0.35">
      <c r="A3815" s="3">
        <f t="shared" si="297"/>
        <v>3803</v>
      </c>
      <c r="B3815" s="3">
        <f t="shared" ca="1" si="298"/>
        <v>0.96182403280049411</v>
      </c>
      <c r="C3815" s="3">
        <f t="shared" ca="1" si="295"/>
        <v>23536.140830413919</v>
      </c>
      <c r="D3815" s="3">
        <f t="shared" ca="1" si="296"/>
        <v>636.14083041391859</v>
      </c>
      <c r="E3815" s="3">
        <f t="shared" ca="1" si="299"/>
        <v>-377.50670796194009</v>
      </c>
    </row>
    <row r="3816" spans="1:5" x14ac:dyDescent="0.35">
      <c r="A3816" s="3">
        <f t="shared" si="297"/>
        <v>3804</v>
      </c>
      <c r="B3816" s="3">
        <f t="shared" ca="1" si="298"/>
        <v>0.8037585853699557</v>
      </c>
      <c r="C3816" s="3">
        <f t="shared" ca="1" si="295"/>
        <v>23423.134741424445</v>
      </c>
      <c r="D3816" s="3">
        <f t="shared" ca="1" si="296"/>
        <v>523.13474142444466</v>
      </c>
      <c r="E3816" s="3">
        <f t="shared" ca="1" si="299"/>
        <v>-264.50061897246616</v>
      </c>
    </row>
    <row r="3817" spans="1:5" x14ac:dyDescent="0.35">
      <c r="A3817" s="3">
        <f t="shared" si="297"/>
        <v>3805</v>
      </c>
      <c r="B3817" s="3">
        <f t="shared" ca="1" si="298"/>
        <v>-1.4271312812876731</v>
      </c>
      <c r="C3817" s="3">
        <f t="shared" ca="1" si="295"/>
        <v>21884.872123474506</v>
      </c>
      <c r="D3817" s="3">
        <f t="shared" ca="1" si="296"/>
        <v>0</v>
      </c>
      <c r="E3817" s="3">
        <f t="shared" ca="1" si="299"/>
        <v>258.6341224519785</v>
      </c>
    </row>
    <row r="3818" spans="1:5" x14ac:dyDescent="0.35">
      <c r="A3818" s="3">
        <f t="shared" si="297"/>
        <v>3806</v>
      </c>
      <c r="B3818" s="3">
        <f t="shared" ca="1" si="298"/>
        <v>-0.51802489743430458</v>
      </c>
      <c r="C3818" s="3">
        <f t="shared" ca="1" si="295"/>
        <v>22499.140114744932</v>
      </c>
      <c r="D3818" s="3">
        <f t="shared" ca="1" si="296"/>
        <v>0</v>
      </c>
      <c r="E3818" s="3">
        <f t="shared" ca="1" si="299"/>
        <v>258.6341224519785</v>
      </c>
    </row>
    <row r="3819" spans="1:5" x14ac:dyDescent="0.35">
      <c r="A3819" s="3">
        <f t="shared" si="297"/>
        <v>3807</v>
      </c>
      <c r="B3819" s="3">
        <f t="shared" ca="1" si="298"/>
        <v>-0.40908987731430457</v>
      </c>
      <c r="C3819" s="3">
        <f t="shared" ca="1" si="295"/>
        <v>22573.893050620467</v>
      </c>
      <c r="D3819" s="3">
        <f t="shared" ca="1" si="296"/>
        <v>0</v>
      </c>
      <c r="E3819" s="3">
        <f t="shared" ca="1" si="299"/>
        <v>258.6341224519785</v>
      </c>
    </row>
    <row r="3820" spans="1:5" x14ac:dyDescent="0.35">
      <c r="A3820" s="3">
        <f t="shared" si="297"/>
        <v>3808</v>
      </c>
      <c r="B3820" s="3">
        <f t="shared" ca="1" si="298"/>
        <v>1.6936999387335638</v>
      </c>
      <c r="C3820" s="3">
        <f t="shared" ca="1" si="295"/>
        <v>24066.530617213291</v>
      </c>
      <c r="D3820" s="3">
        <f t="shared" ca="1" si="296"/>
        <v>1166.5306172132914</v>
      </c>
      <c r="E3820" s="3">
        <f t="shared" ca="1" si="299"/>
        <v>-907.89649476131285</v>
      </c>
    </row>
    <row r="3821" spans="1:5" x14ac:dyDescent="0.35">
      <c r="A3821" s="3">
        <f t="shared" si="297"/>
        <v>3809</v>
      </c>
      <c r="B3821" s="3">
        <f t="shared" ca="1" si="298"/>
        <v>-0.94769240880338934</v>
      </c>
      <c r="C3821" s="3">
        <f t="shared" ca="1" si="295"/>
        <v>22206.701347124264</v>
      </c>
      <c r="D3821" s="3">
        <f t="shared" ca="1" si="296"/>
        <v>0</v>
      </c>
      <c r="E3821" s="3">
        <f t="shared" ca="1" si="299"/>
        <v>258.6341224519785</v>
      </c>
    </row>
    <row r="3822" spans="1:5" x14ac:dyDescent="0.35">
      <c r="A3822" s="3">
        <f t="shared" si="297"/>
        <v>3810</v>
      </c>
      <c r="B3822" s="3">
        <f t="shared" ca="1" si="298"/>
        <v>-1.8100585179716675</v>
      </c>
      <c r="C3822" s="3">
        <f t="shared" ca="1" si="295"/>
        <v>21631.181050151863</v>
      </c>
      <c r="D3822" s="3">
        <f t="shared" ca="1" si="296"/>
        <v>0</v>
      </c>
      <c r="E3822" s="3">
        <f t="shared" ca="1" si="299"/>
        <v>258.6341224519785</v>
      </c>
    </row>
    <row r="3823" spans="1:5" x14ac:dyDescent="0.35">
      <c r="A3823" s="3">
        <f t="shared" si="297"/>
        <v>3811</v>
      </c>
      <c r="B3823" s="3">
        <f t="shared" ca="1" si="298"/>
        <v>1.3915744978543703</v>
      </c>
      <c r="C3823" s="3">
        <f t="shared" ca="1" si="295"/>
        <v>23846.147141873371</v>
      </c>
      <c r="D3823" s="3">
        <f t="shared" ca="1" si="296"/>
        <v>946.14714187337086</v>
      </c>
      <c r="E3823" s="3">
        <f t="shared" ca="1" si="299"/>
        <v>-687.5130194213923</v>
      </c>
    </row>
    <row r="3824" spans="1:5" x14ac:dyDescent="0.35">
      <c r="A3824" s="3">
        <f t="shared" si="297"/>
        <v>3812</v>
      </c>
      <c r="B3824" s="3">
        <f t="shared" ca="1" si="298"/>
        <v>-0.83681727271985584</v>
      </c>
      <c r="C3824" s="3">
        <f t="shared" ca="1" si="295"/>
        <v>22281.798914387877</v>
      </c>
      <c r="D3824" s="3">
        <f t="shared" ca="1" si="296"/>
        <v>0</v>
      </c>
      <c r="E3824" s="3">
        <f t="shared" ca="1" si="299"/>
        <v>258.6341224519785</v>
      </c>
    </row>
    <row r="3825" spans="1:5" x14ac:dyDescent="0.35">
      <c r="A3825" s="3">
        <f t="shared" si="297"/>
        <v>3813</v>
      </c>
      <c r="B3825" s="3">
        <f t="shared" ca="1" si="298"/>
        <v>-0.64330997333708817</v>
      </c>
      <c r="C3825" s="3">
        <f t="shared" ca="1" si="295"/>
        <v>22413.473522297019</v>
      </c>
      <c r="D3825" s="3">
        <f t="shared" ca="1" si="296"/>
        <v>0</v>
      </c>
      <c r="E3825" s="3">
        <f t="shared" ca="1" si="299"/>
        <v>258.6341224519785</v>
      </c>
    </row>
    <row r="3826" spans="1:5" x14ac:dyDescent="0.35">
      <c r="A3826" s="3">
        <f t="shared" si="297"/>
        <v>3814</v>
      </c>
      <c r="B3826" s="3">
        <f t="shared" ca="1" si="298"/>
        <v>0.96113578403022504</v>
      </c>
      <c r="C3826" s="3">
        <f t="shared" ca="1" si="295"/>
        <v>23535.647599268428</v>
      </c>
      <c r="D3826" s="3">
        <f t="shared" ca="1" si="296"/>
        <v>635.64759926842817</v>
      </c>
      <c r="E3826" s="3">
        <f t="shared" ca="1" si="299"/>
        <v>-377.01347681644967</v>
      </c>
    </row>
    <row r="3827" spans="1:5" x14ac:dyDescent="0.35">
      <c r="A3827" s="3">
        <f t="shared" si="297"/>
        <v>3815</v>
      </c>
      <c r="B3827" s="3">
        <f t="shared" ca="1" si="298"/>
        <v>-1.4594774328623541</v>
      </c>
      <c r="C3827" s="3">
        <f t="shared" ca="1" si="295"/>
        <v>21863.328084666784</v>
      </c>
      <c r="D3827" s="3">
        <f t="shared" ca="1" si="296"/>
        <v>0</v>
      </c>
      <c r="E3827" s="3">
        <f t="shared" ca="1" si="299"/>
        <v>258.6341224519785</v>
      </c>
    </row>
    <row r="3828" spans="1:5" x14ac:dyDescent="0.35">
      <c r="A3828" s="3">
        <f t="shared" si="297"/>
        <v>3816</v>
      </c>
      <c r="B3828" s="3">
        <f t="shared" ca="1" si="298"/>
        <v>0.4305329414703441</v>
      </c>
      <c r="C3828" s="3">
        <f t="shared" ca="1" si="295"/>
        <v>23158.452117894954</v>
      </c>
      <c r="D3828" s="3">
        <f t="shared" ca="1" si="296"/>
        <v>258.45211789495443</v>
      </c>
      <c r="E3828" s="3">
        <f t="shared" ca="1" si="299"/>
        <v>0.18200455702407226</v>
      </c>
    </row>
    <row r="3829" spans="1:5" x14ac:dyDescent="0.35">
      <c r="A3829" s="3">
        <f t="shared" si="297"/>
        <v>3817</v>
      </c>
      <c r="B3829" s="3">
        <f t="shared" ca="1" si="298"/>
        <v>3.4679978451148008E-2</v>
      </c>
      <c r="C3829" s="3">
        <f t="shared" ca="1" si="295"/>
        <v>22880.990414613549</v>
      </c>
      <c r="D3829" s="3">
        <f t="shared" ca="1" si="296"/>
        <v>0</v>
      </c>
      <c r="E3829" s="3">
        <f t="shared" ca="1" si="299"/>
        <v>258.6341224519785</v>
      </c>
    </row>
    <row r="3830" spans="1:5" x14ac:dyDescent="0.35">
      <c r="A3830" s="3">
        <f t="shared" si="297"/>
        <v>3818</v>
      </c>
      <c r="B3830" s="3">
        <f t="shared" ca="1" si="298"/>
        <v>-0.78462626068881924</v>
      </c>
      <c r="C3830" s="3">
        <f t="shared" ca="1" si="295"/>
        <v>22317.236607544539</v>
      </c>
      <c r="D3830" s="3">
        <f t="shared" ca="1" si="296"/>
        <v>0</v>
      </c>
      <c r="E3830" s="3">
        <f t="shared" ca="1" si="299"/>
        <v>258.6341224519785</v>
      </c>
    </row>
    <row r="3831" spans="1:5" x14ac:dyDescent="0.35">
      <c r="A3831" s="3">
        <f t="shared" si="297"/>
        <v>3819</v>
      </c>
      <c r="B3831" s="3">
        <f t="shared" ca="1" si="298"/>
        <v>0.75440151924262433</v>
      </c>
      <c r="C3831" s="3">
        <f t="shared" ca="1" si="295"/>
        <v>23387.959070190416</v>
      </c>
      <c r="D3831" s="3">
        <f t="shared" ca="1" si="296"/>
        <v>487.95907019041624</v>
      </c>
      <c r="E3831" s="3">
        <f t="shared" ca="1" si="299"/>
        <v>-229.32494773843774</v>
      </c>
    </row>
    <row r="3832" spans="1:5" x14ac:dyDescent="0.35">
      <c r="A3832" s="3">
        <f t="shared" si="297"/>
        <v>3820</v>
      </c>
      <c r="B3832" s="3">
        <f t="shared" ca="1" si="298"/>
        <v>0.57472183494526319</v>
      </c>
      <c r="C3832" s="3">
        <f t="shared" ca="1" si="295"/>
        <v>23260.350995208151</v>
      </c>
      <c r="D3832" s="3">
        <f t="shared" ca="1" si="296"/>
        <v>360.35099520815129</v>
      </c>
      <c r="E3832" s="3">
        <f t="shared" ca="1" si="299"/>
        <v>-101.71687275617279</v>
      </c>
    </row>
    <row r="3833" spans="1:5" x14ac:dyDescent="0.35">
      <c r="A3833" s="3">
        <f t="shared" si="297"/>
        <v>3821</v>
      </c>
      <c r="B3833" s="3">
        <f t="shared" ca="1" si="298"/>
        <v>-0.42464515651931412</v>
      </c>
      <c r="C3833" s="3">
        <f t="shared" ca="1" si="295"/>
        <v>22563.203590468809</v>
      </c>
      <c r="D3833" s="3">
        <f t="shared" ca="1" si="296"/>
        <v>0</v>
      </c>
      <c r="E3833" s="3">
        <f t="shared" ca="1" si="299"/>
        <v>258.6341224519785</v>
      </c>
    </row>
    <row r="3834" spans="1:5" x14ac:dyDescent="0.35">
      <c r="A3834" s="3">
        <f t="shared" si="297"/>
        <v>3822</v>
      </c>
      <c r="B3834" s="3">
        <f t="shared" ca="1" si="298"/>
        <v>-1.5013669783050596</v>
      </c>
      <c r="C3834" s="3">
        <f t="shared" ca="1" si="295"/>
        <v>21835.459217005082</v>
      </c>
      <c r="D3834" s="3">
        <f t="shared" ca="1" si="296"/>
        <v>0</v>
      </c>
      <c r="E3834" s="3">
        <f t="shared" ca="1" si="299"/>
        <v>258.6341224519785</v>
      </c>
    </row>
    <row r="3835" spans="1:5" x14ac:dyDescent="0.35">
      <c r="A3835" s="3">
        <f t="shared" si="297"/>
        <v>3823</v>
      </c>
      <c r="B3835" s="3">
        <f t="shared" ca="1" si="298"/>
        <v>0.3003609568326594</v>
      </c>
      <c r="C3835" s="3">
        <f t="shared" ca="1" si="295"/>
        <v>23066.842516131917</v>
      </c>
      <c r="D3835" s="3">
        <f t="shared" ca="1" si="296"/>
        <v>166.84251613191736</v>
      </c>
      <c r="E3835" s="3">
        <f t="shared" ca="1" si="299"/>
        <v>91.791606320061135</v>
      </c>
    </row>
    <row r="3836" spans="1:5" x14ac:dyDescent="0.35">
      <c r="A3836" s="3">
        <f t="shared" si="297"/>
        <v>3824</v>
      </c>
      <c r="B3836" s="3">
        <f t="shared" ca="1" si="298"/>
        <v>-0.95913044402560987</v>
      </c>
      <c r="C3836" s="3">
        <f t="shared" ca="1" si="295"/>
        <v>22198.96859299975</v>
      </c>
      <c r="D3836" s="3">
        <f t="shared" ca="1" si="296"/>
        <v>0</v>
      </c>
      <c r="E3836" s="3">
        <f t="shared" ca="1" si="299"/>
        <v>258.6341224519785</v>
      </c>
    </row>
    <row r="3837" spans="1:5" x14ac:dyDescent="0.35">
      <c r="A3837" s="3">
        <f t="shared" si="297"/>
        <v>3825</v>
      </c>
      <c r="B3837" s="3">
        <f t="shared" ca="1" si="298"/>
        <v>0.3553249441190901</v>
      </c>
      <c r="C3837" s="3">
        <f t="shared" ca="1" si="295"/>
        <v>23105.479587075006</v>
      </c>
      <c r="D3837" s="3">
        <f t="shared" ca="1" si="296"/>
        <v>205.47958707500584</v>
      </c>
      <c r="E3837" s="3">
        <f t="shared" ca="1" si="299"/>
        <v>53.15453537697266</v>
      </c>
    </row>
    <row r="3838" spans="1:5" x14ac:dyDescent="0.35">
      <c r="A3838" s="3">
        <f t="shared" si="297"/>
        <v>3826</v>
      </c>
      <c r="B3838" s="3">
        <f t="shared" ca="1" si="298"/>
        <v>-1.3492263095981876</v>
      </c>
      <c r="C3838" s="3">
        <f t="shared" ca="1" si="295"/>
        <v>21936.847630803139</v>
      </c>
      <c r="D3838" s="3">
        <f t="shared" ca="1" si="296"/>
        <v>0</v>
      </c>
      <c r="E3838" s="3">
        <f t="shared" ca="1" si="299"/>
        <v>258.6341224519785</v>
      </c>
    </row>
    <row r="3839" spans="1:5" x14ac:dyDescent="0.35">
      <c r="A3839" s="3">
        <f t="shared" si="297"/>
        <v>3827</v>
      </c>
      <c r="B3839" s="3">
        <f t="shared" ca="1" si="298"/>
        <v>1.5253940132089383</v>
      </c>
      <c r="C3839" s="3">
        <f t="shared" ca="1" si="295"/>
        <v>23943.51085405855</v>
      </c>
      <c r="D3839" s="3">
        <f t="shared" ca="1" si="296"/>
        <v>1043.5108540585497</v>
      </c>
      <c r="E3839" s="3">
        <f t="shared" ca="1" si="299"/>
        <v>-784.87673160657118</v>
      </c>
    </row>
    <row r="3840" spans="1:5" x14ac:dyDescent="0.35">
      <c r="A3840" s="3">
        <f t="shared" si="297"/>
        <v>3828</v>
      </c>
      <c r="B3840" s="3">
        <f t="shared" ca="1" si="298"/>
        <v>0.2207633937053641</v>
      </c>
      <c r="C3840" s="3">
        <f t="shared" ca="1" si="295"/>
        <v>23011.003715671086</v>
      </c>
      <c r="D3840" s="3">
        <f t="shared" ca="1" si="296"/>
        <v>111.00371567108596</v>
      </c>
      <c r="E3840" s="3">
        <f t="shared" ca="1" si="299"/>
        <v>147.63040678089254</v>
      </c>
    </row>
    <row r="3841" spans="1:5" x14ac:dyDescent="0.35">
      <c r="A3841" s="3">
        <f t="shared" si="297"/>
        <v>3829</v>
      </c>
      <c r="B3841" s="3">
        <f t="shared" ca="1" si="298"/>
        <v>0.18193097337639652</v>
      </c>
      <c r="C3841" s="3">
        <f t="shared" ca="1" si="295"/>
        <v>22983.811309699737</v>
      </c>
      <c r="D3841" s="3">
        <f t="shared" ca="1" si="296"/>
        <v>83.811309699736739</v>
      </c>
      <c r="E3841" s="3">
        <f t="shared" ca="1" si="299"/>
        <v>174.82281275224176</v>
      </c>
    </row>
    <row r="3842" spans="1:5" x14ac:dyDescent="0.35">
      <c r="A3842" s="3">
        <f t="shared" si="297"/>
        <v>3830</v>
      </c>
      <c r="B3842" s="3">
        <f t="shared" ca="1" si="298"/>
        <v>-0.22286426505977167</v>
      </c>
      <c r="C3842" s="3">
        <f t="shared" ca="1" si="295"/>
        <v>22702.259672638509</v>
      </c>
      <c r="D3842" s="3">
        <f t="shared" ca="1" si="296"/>
        <v>0</v>
      </c>
      <c r="E3842" s="3">
        <f t="shared" ca="1" si="299"/>
        <v>258.6341224519785</v>
      </c>
    </row>
    <row r="3843" spans="1:5" x14ac:dyDescent="0.35">
      <c r="A3843" s="3">
        <f t="shared" si="297"/>
        <v>3831</v>
      </c>
      <c r="B3843" s="3">
        <f t="shared" ca="1" si="298"/>
        <v>-2.8131783199323063E-3</v>
      </c>
      <c r="C3843" s="3">
        <f t="shared" ca="1" si="295"/>
        <v>22854.88363557696</v>
      </c>
      <c r="D3843" s="3">
        <f t="shared" ca="1" si="296"/>
        <v>0</v>
      </c>
      <c r="E3843" s="3">
        <f t="shared" ca="1" si="299"/>
        <v>258.6341224519785</v>
      </c>
    </row>
    <row r="3844" spans="1:5" x14ac:dyDescent="0.35">
      <c r="A3844" s="3">
        <f t="shared" si="297"/>
        <v>3832</v>
      </c>
      <c r="B3844" s="3">
        <f t="shared" ca="1" si="298"/>
        <v>1.7687443377230183</v>
      </c>
      <c r="C3844" s="3">
        <f t="shared" ca="1" si="295"/>
        <v>24121.586331316208</v>
      </c>
      <c r="D3844" s="3">
        <f t="shared" ca="1" si="296"/>
        <v>1221.5863313162081</v>
      </c>
      <c r="E3844" s="3">
        <f t="shared" ca="1" si="299"/>
        <v>-962.95220886422953</v>
      </c>
    </row>
    <row r="3845" spans="1:5" x14ac:dyDescent="0.35">
      <c r="A3845" s="3">
        <f t="shared" si="297"/>
        <v>3833</v>
      </c>
      <c r="B3845" s="3">
        <f t="shared" ca="1" si="298"/>
        <v>-0.93059940161889365</v>
      </c>
      <c r="C3845" s="3">
        <f t="shared" ca="1" si="295"/>
        <v>22218.262200550354</v>
      </c>
      <c r="D3845" s="3">
        <f t="shared" ca="1" si="296"/>
        <v>0</v>
      </c>
      <c r="E3845" s="3">
        <f t="shared" ca="1" si="299"/>
        <v>258.6341224519785</v>
      </c>
    </row>
    <row r="3846" spans="1:5" x14ac:dyDescent="0.35">
      <c r="A3846" s="3">
        <f t="shared" si="297"/>
        <v>3834</v>
      </c>
      <c r="B3846" s="3">
        <f t="shared" ca="1" si="298"/>
        <v>-1.0323188538487922</v>
      </c>
      <c r="C3846" s="3">
        <f t="shared" ca="1" si="295"/>
        <v>22149.55281628167</v>
      </c>
      <c r="D3846" s="3">
        <f t="shared" ca="1" si="296"/>
        <v>0</v>
      </c>
      <c r="E3846" s="3">
        <f t="shared" ca="1" si="299"/>
        <v>258.6341224519785</v>
      </c>
    </row>
    <row r="3847" spans="1:5" x14ac:dyDescent="0.35">
      <c r="A3847" s="3">
        <f t="shared" si="297"/>
        <v>3835</v>
      </c>
      <c r="B3847" s="3">
        <f t="shared" ca="1" si="298"/>
        <v>-1.3724250060940331</v>
      </c>
      <c r="C3847" s="3">
        <f t="shared" ca="1" si="295"/>
        <v>21921.357368646444</v>
      </c>
      <c r="D3847" s="3">
        <f t="shared" ca="1" si="296"/>
        <v>0</v>
      </c>
      <c r="E3847" s="3">
        <f t="shared" ca="1" si="299"/>
        <v>258.6341224519785</v>
      </c>
    </row>
    <row r="3848" spans="1:5" x14ac:dyDescent="0.35">
      <c r="A3848" s="3">
        <f t="shared" si="297"/>
        <v>3836</v>
      </c>
      <c r="B3848" s="3">
        <f t="shared" ca="1" si="298"/>
        <v>-0.95073551862777728</v>
      </c>
      <c r="C3848" s="3">
        <f t="shared" ca="1" si="295"/>
        <v>22204.643771043982</v>
      </c>
      <c r="D3848" s="3">
        <f t="shared" ca="1" si="296"/>
        <v>0</v>
      </c>
      <c r="E3848" s="3">
        <f t="shared" ca="1" si="299"/>
        <v>258.6341224519785</v>
      </c>
    </row>
    <row r="3849" spans="1:5" x14ac:dyDescent="0.35">
      <c r="A3849" s="3">
        <f t="shared" si="297"/>
        <v>3837</v>
      </c>
      <c r="B3849" s="3">
        <f t="shared" ca="1" si="298"/>
        <v>0.55874955624512701</v>
      </c>
      <c r="C3849" s="3">
        <f t="shared" ca="1" si="295"/>
        <v>23249.041274368556</v>
      </c>
      <c r="D3849" s="3">
        <f t="shared" ca="1" si="296"/>
        <v>349.04127436855561</v>
      </c>
      <c r="E3849" s="3">
        <f t="shared" ca="1" si="299"/>
        <v>-90.407151916577106</v>
      </c>
    </row>
    <row r="3850" spans="1:5" x14ac:dyDescent="0.35">
      <c r="A3850" s="3">
        <f t="shared" si="297"/>
        <v>3838</v>
      </c>
      <c r="B3850" s="3">
        <f t="shared" ca="1" si="298"/>
        <v>-0.61332308851655437</v>
      </c>
      <c r="C3850" s="3">
        <f t="shared" ca="1" si="295"/>
        <v>22433.948014980699</v>
      </c>
      <c r="D3850" s="3">
        <f t="shared" ca="1" si="296"/>
        <v>0</v>
      </c>
      <c r="E3850" s="3">
        <f t="shared" ca="1" si="299"/>
        <v>258.6341224519785</v>
      </c>
    </row>
    <row r="3851" spans="1:5" x14ac:dyDescent="0.35">
      <c r="A3851" s="3">
        <f t="shared" si="297"/>
        <v>3839</v>
      </c>
      <c r="B3851" s="3">
        <f t="shared" ca="1" si="298"/>
        <v>0.85946185602299141</v>
      </c>
      <c r="C3851" s="3">
        <f t="shared" ca="1" si="295"/>
        <v>23462.896759301253</v>
      </c>
      <c r="D3851" s="3">
        <f t="shared" ca="1" si="296"/>
        <v>562.89675930125304</v>
      </c>
      <c r="E3851" s="3">
        <f t="shared" ca="1" si="299"/>
        <v>-304.26263684927454</v>
      </c>
    </row>
    <row r="3852" spans="1:5" x14ac:dyDescent="0.35">
      <c r="A3852" s="3">
        <f t="shared" si="297"/>
        <v>3840</v>
      </c>
      <c r="B3852" s="3">
        <f t="shared" ca="1" si="298"/>
        <v>-1.2099186741500398</v>
      </c>
      <c r="C3852" s="3">
        <f t="shared" ca="1" si="295"/>
        <v>22030.09678547128</v>
      </c>
      <c r="D3852" s="3">
        <f t="shared" ca="1" si="296"/>
        <v>0</v>
      </c>
      <c r="E3852" s="3">
        <f t="shared" ca="1" si="299"/>
        <v>258.6341224519785</v>
      </c>
    </row>
    <row r="3853" spans="1:5" x14ac:dyDescent="0.35">
      <c r="A3853" s="3">
        <f t="shared" si="297"/>
        <v>3841</v>
      </c>
      <c r="B3853" s="3">
        <f t="shared" ca="1" si="298"/>
        <v>0.92051720177110608</v>
      </c>
      <c r="C3853" s="3">
        <f t="shared" ca="1" si="295"/>
        <v>23506.5567286406</v>
      </c>
      <c r="D3853" s="3">
        <f t="shared" ca="1" si="296"/>
        <v>606.55672864060034</v>
      </c>
      <c r="E3853" s="3">
        <f t="shared" ca="1" si="299"/>
        <v>-347.92260618862184</v>
      </c>
    </row>
    <row r="3854" spans="1:5" x14ac:dyDescent="0.35">
      <c r="A3854" s="3">
        <f t="shared" si="297"/>
        <v>3842</v>
      </c>
      <c r="B3854" s="3">
        <f t="shared" ca="1" si="298"/>
        <v>-0.36738155600182215</v>
      </c>
      <c r="C3854" s="3">
        <f t="shared" ref="C3854:C3917" ca="1" si="300">B$1*EXP(B$9*B$5 + $B$10*B3854)</f>
        <v>22602.579666681355</v>
      </c>
      <c r="D3854" s="3">
        <f t="shared" ref="D3854:D3917" ca="1" si="301">MAX(C3854 - B$2, 0)</f>
        <v>0</v>
      </c>
      <c r="E3854" s="3">
        <f t="shared" ca="1" si="299"/>
        <v>258.6341224519785</v>
      </c>
    </row>
    <row r="3855" spans="1:5" x14ac:dyDescent="0.35">
      <c r="A3855" s="3">
        <f t="shared" ref="A3855:A3918" si="302">A3854+1</f>
        <v>3843</v>
      </c>
      <c r="B3855" s="3">
        <f t="shared" ref="B3855:B3918" ca="1" si="303">_xlfn.NORM.S.INV(RAND())</f>
        <v>0.11293602519063856</v>
      </c>
      <c r="C3855" s="3">
        <f t="shared" ca="1" si="300"/>
        <v>22935.576832545914</v>
      </c>
      <c r="D3855" s="3">
        <f t="shared" ca="1" si="301"/>
        <v>35.576832545913931</v>
      </c>
      <c r="E3855" s="3">
        <f t="shared" ref="E3855:E3918" ca="1" si="304">$D$5014-D3855</f>
        <v>223.05728990606457</v>
      </c>
    </row>
    <row r="3856" spans="1:5" x14ac:dyDescent="0.35">
      <c r="A3856" s="3">
        <f t="shared" si="302"/>
        <v>3844</v>
      </c>
      <c r="B3856" s="3">
        <f t="shared" ca="1" si="303"/>
        <v>0.12354905655554389</v>
      </c>
      <c r="C3856" s="3">
        <f t="shared" ca="1" si="300"/>
        <v>22942.989826307839</v>
      </c>
      <c r="D3856" s="3">
        <f t="shared" ca="1" si="301"/>
        <v>42.989826307839394</v>
      </c>
      <c r="E3856" s="3">
        <f t="shared" ca="1" si="304"/>
        <v>215.6442961441391</v>
      </c>
    </row>
    <row r="3857" spans="1:5" x14ac:dyDescent="0.35">
      <c r="A3857" s="3">
        <f t="shared" si="302"/>
        <v>3845</v>
      </c>
      <c r="B3857" s="3">
        <f t="shared" ca="1" si="303"/>
        <v>-0.41395003462211494</v>
      </c>
      <c r="C3857" s="3">
        <f t="shared" ca="1" si="300"/>
        <v>22570.55264658319</v>
      </c>
      <c r="D3857" s="3">
        <f t="shared" ca="1" si="301"/>
        <v>0</v>
      </c>
      <c r="E3857" s="3">
        <f t="shared" ca="1" si="304"/>
        <v>258.6341224519785</v>
      </c>
    </row>
    <row r="3858" spans="1:5" x14ac:dyDescent="0.35">
      <c r="A3858" s="3">
        <f t="shared" si="302"/>
        <v>3846</v>
      </c>
      <c r="B3858" s="3">
        <f t="shared" ca="1" si="303"/>
        <v>-0.92210694149044703</v>
      </c>
      <c r="C3858" s="3">
        <f t="shared" ca="1" si="300"/>
        <v>22224.008312754784</v>
      </c>
      <c r="D3858" s="3">
        <f t="shared" ca="1" si="301"/>
        <v>0</v>
      </c>
      <c r="E3858" s="3">
        <f t="shared" ca="1" si="304"/>
        <v>258.6341224519785</v>
      </c>
    </row>
    <row r="3859" spans="1:5" x14ac:dyDescent="0.35">
      <c r="A3859" s="3">
        <f t="shared" si="302"/>
        <v>3847</v>
      </c>
      <c r="B3859" s="3">
        <f t="shared" ca="1" si="303"/>
        <v>0.77808938697657926</v>
      </c>
      <c r="C3859" s="3">
        <f t="shared" ca="1" si="300"/>
        <v>23404.834283525182</v>
      </c>
      <c r="D3859" s="3">
        <f t="shared" ca="1" si="301"/>
        <v>504.8342835251824</v>
      </c>
      <c r="E3859" s="3">
        <f t="shared" ca="1" si="304"/>
        <v>-246.2001610732039</v>
      </c>
    </row>
    <row r="3860" spans="1:5" x14ac:dyDescent="0.35">
      <c r="A3860" s="3">
        <f t="shared" si="302"/>
        <v>3848</v>
      </c>
      <c r="B3860" s="3">
        <f t="shared" ca="1" si="303"/>
        <v>-0.20323717354055337</v>
      </c>
      <c r="C3860" s="3">
        <f t="shared" ca="1" si="300"/>
        <v>22715.831213518555</v>
      </c>
      <c r="D3860" s="3">
        <f t="shared" ca="1" si="301"/>
        <v>0</v>
      </c>
      <c r="E3860" s="3">
        <f t="shared" ca="1" si="304"/>
        <v>258.6341224519785</v>
      </c>
    </row>
    <row r="3861" spans="1:5" x14ac:dyDescent="0.35">
      <c r="A3861" s="3">
        <f t="shared" si="302"/>
        <v>3849</v>
      </c>
      <c r="B3861" s="3">
        <f t="shared" ca="1" si="303"/>
        <v>0.45090259507136671</v>
      </c>
      <c r="C3861" s="3">
        <f t="shared" ca="1" si="300"/>
        <v>23172.820312679909</v>
      </c>
      <c r="D3861" s="3">
        <f t="shared" ca="1" si="301"/>
        <v>272.82031267990897</v>
      </c>
      <c r="E3861" s="3">
        <f t="shared" ca="1" si="304"/>
        <v>-14.186190227930467</v>
      </c>
    </row>
    <row r="3862" spans="1:5" x14ac:dyDescent="0.35">
      <c r="A3862" s="3">
        <f t="shared" si="302"/>
        <v>3850</v>
      </c>
      <c r="B3862" s="3">
        <f t="shared" ca="1" si="303"/>
        <v>2.304906371835485</v>
      </c>
      <c r="C3862" s="3">
        <f t="shared" ca="1" si="300"/>
        <v>24518.61892499277</v>
      </c>
      <c r="D3862" s="3">
        <f t="shared" ca="1" si="301"/>
        <v>1618.6189249927702</v>
      </c>
      <c r="E3862" s="3">
        <f t="shared" ca="1" si="304"/>
        <v>-1359.9848025407916</v>
      </c>
    </row>
    <row r="3863" spans="1:5" x14ac:dyDescent="0.35">
      <c r="A3863" s="3">
        <f t="shared" si="302"/>
        <v>3851</v>
      </c>
      <c r="B3863" s="3">
        <f t="shared" ca="1" si="303"/>
        <v>-0.27995998872302158</v>
      </c>
      <c r="C3863" s="3">
        <f t="shared" ca="1" si="300"/>
        <v>22662.825788568643</v>
      </c>
      <c r="D3863" s="3">
        <f t="shared" ca="1" si="301"/>
        <v>0</v>
      </c>
      <c r="E3863" s="3">
        <f t="shared" ca="1" si="304"/>
        <v>258.6341224519785</v>
      </c>
    </row>
    <row r="3864" spans="1:5" x14ac:dyDescent="0.35">
      <c r="A3864" s="3">
        <f t="shared" si="302"/>
        <v>3852</v>
      </c>
      <c r="B3864" s="3">
        <f t="shared" ca="1" si="303"/>
        <v>-0.1382195037528311</v>
      </c>
      <c r="C3864" s="3">
        <f t="shared" ca="1" si="300"/>
        <v>22760.846948188624</v>
      </c>
      <c r="D3864" s="3">
        <f t="shared" ca="1" si="301"/>
        <v>0</v>
      </c>
      <c r="E3864" s="3">
        <f t="shared" ca="1" si="304"/>
        <v>258.6341224519785</v>
      </c>
    </row>
    <row r="3865" spans="1:5" x14ac:dyDescent="0.35">
      <c r="A3865" s="3">
        <f t="shared" si="302"/>
        <v>3853</v>
      </c>
      <c r="B3865" s="3">
        <f t="shared" ca="1" si="303"/>
        <v>-3.2104751391616362</v>
      </c>
      <c r="C3865" s="3">
        <f t="shared" ca="1" si="300"/>
        <v>20728.186204692822</v>
      </c>
      <c r="D3865" s="3">
        <f t="shared" ca="1" si="301"/>
        <v>0</v>
      </c>
      <c r="E3865" s="3">
        <f t="shared" ca="1" si="304"/>
        <v>258.6341224519785</v>
      </c>
    </row>
    <row r="3866" spans="1:5" x14ac:dyDescent="0.35">
      <c r="A3866" s="3">
        <f t="shared" si="302"/>
        <v>3854</v>
      </c>
      <c r="B3866" s="3">
        <f t="shared" ca="1" si="303"/>
        <v>0.91267997144420554</v>
      </c>
      <c r="C3866" s="3">
        <f t="shared" ca="1" si="300"/>
        <v>23500.947874385787</v>
      </c>
      <c r="D3866" s="3">
        <f t="shared" ca="1" si="301"/>
        <v>600.94787438578715</v>
      </c>
      <c r="E3866" s="3">
        <f t="shared" ca="1" si="304"/>
        <v>-342.31375193380865</v>
      </c>
    </row>
    <row r="3867" spans="1:5" x14ac:dyDescent="0.35">
      <c r="A3867" s="3">
        <f t="shared" si="302"/>
        <v>3855</v>
      </c>
      <c r="B3867" s="3">
        <f t="shared" ca="1" si="303"/>
        <v>-1.301946895501793</v>
      </c>
      <c r="C3867" s="3">
        <f t="shared" ca="1" si="300"/>
        <v>21968.450993537634</v>
      </c>
      <c r="D3867" s="3">
        <f t="shared" ca="1" si="301"/>
        <v>0</v>
      </c>
      <c r="E3867" s="3">
        <f t="shared" ca="1" si="304"/>
        <v>258.6341224519785</v>
      </c>
    </row>
    <row r="3868" spans="1:5" x14ac:dyDescent="0.35">
      <c r="A3868" s="3">
        <f t="shared" si="302"/>
        <v>3856</v>
      </c>
      <c r="B3868" s="3">
        <f t="shared" ca="1" si="303"/>
        <v>-0.24020756055941209</v>
      </c>
      <c r="C3868" s="3">
        <f t="shared" ca="1" si="300"/>
        <v>22690.274055846519</v>
      </c>
      <c r="D3868" s="3">
        <f t="shared" ca="1" si="301"/>
        <v>0</v>
      </c>
      <c r="E3868" s="3">
        <f t="shared" ca="1" si="304"/>
        <v>258.6341224519785</v>
      </c>
    </row>
    <row r="3869" spans="1:5" x14ac:dyDescent="0.35">
      <c r="A3869" s="3">
        <f t="shared" si="302"/>
        <v>3857</v>
      </c>
      <c r="B3869" s="3">
        <f t="shared" ca="1" si="303"/>
        <v>-0.82522576331806685</v>
      </c>
      <c r="C3869" s="3">
        <f t="shared" ca="1" si="300"/>
        <v>22289.664684187232</v>
      </c>
      <c r="D3869" s="3">
        <f t="shared" ca="1" si="301"/>
        <v>0</v>
      </c>
      <c r="E3869" s="3">
        <f t="shared" ca="1" si="304"/>
        <v>258.6341224519785</v>
      </c>
    </row>
    <row r="3870" spans="1:5" x14ac:dyDescent="0.35">
      <c r="A3870" s="3">
        <f t="shared" si="302"/>
        <v>3858</v>
      </c>
      <c r="B3870" s="3">
        <f t="shared" ca="1" si="303"/>
        <v>0.7218210213713292</v>
      </c>
      <c r="C3870" s="3">
        <f t="shared" ca="1" si="300"/>
        <v>23364.768630412698</v>
      </c>
      <c r="D3870" s="3">
        <f t="shared" ca="1" si="301"/>
        <v>464.76863041269826</v>
      </c>
      <c r="E3870" s="3">
        <f t="shared" ca="1" si="304"/>
        <v>-206.13450796071976</v>
      </c>
    </row>
    <row r="3871" spans="1:5" x14ac:dyDescent="0.35">
      <c r="A3871" s="3">
        <f t="shared" si="302"/>
        <v>3859</v>
      </c>
      <c r="B3871" s="3">
        <f t="shared" ca="1" si="303"/>
        <v>-1.4555330071673067</v>
      </c>
      <c r="C3871" s="3">
        <f t="shared" ca="1" si="300"/>
        <v>21865.954119466216</v>
      </c>
      <c r="D3871" s="3">
        <f t="shared" ca="1" si="301"/>
        <v>0</v>
      </c>
      <c r="E3871" s="3">
        <f t="shared" ca="1" si="304"/>
        <v>258.6341224519785</v>
      </c>
    </row>
    <row r="3872" spans="1:5" x14ac:dyDescent="0.35">
      <c r="A3872" s="3">
        <f t="shared" si="302"/>
        <v>3860</v>
      </c>
      <c r="B3872" s="3">
        <f t="shared" ca="1" si="303"/>
        <v>0.42646796114629004</v>
      </c>
      <c r="C3872" s="3">
        <f t="shared" ca="1" si="300"/>
        <v>23155.585858810497</v>
      </c>
      <c r="D3872" s="3">
        <f t="shared" ca="1" si="301"/>
        <v>255.58585881049657</v>
      </c>
      <c r="E3872" s="3">
        <f t="shared" ca="1" si="304"/>
        <v>3.048263641481924</v>
      </c>
    </row>
    <row r="3873" spans="1:5" x14ac:dyDescent="0.35">
      <c r="A3873" s="3">
        <f t="shared" si="302"/>
        <v>3861</v>
      </c>
      <c r="B3873" s="3">
        <f t="shared" ca="1" si="303"/>
        <v>0.45368928678935966</v>
      </c>
      <c r="C3873" s="3">
        <f t="shared" ca="1" si="300"/>
        <v>23174.786661634731</v>
      </c>
      <c r="D3873" s="3">
        <f t="shared" ca="1" si="301"/>
        <v>274.78666163473099</v>
      </c>
      <c r="E3873" s="3">
        <f t="shared" ca="1" si="304"/>
        <v>-16.152539182752491</v>
      </c>
    </row>
    <row r="3874" spans="1:5" x14ac:dyDescent="0.35">
      <c r="A3874" s="3">
        <f t="shared" si="302"/>
        <v>3862</v>
      </c>
      <c r="B3874" s="3">
        <f t="shared" ca="1" si="303"/>
        <v>-0.18998703847422882</v>
      </c>
      <c r="C3874" s="3">
        <f t="shared" ca="1" si="300"/>
        <v>22724.997868712904</v>
      </c>
      <c r="D3874" s="3">
        <f t="shared" ca="1" si="301"/>
        <v>0</v>
      </c>
      <c r="E3874" s="3">
        <f t="shared" ca="1" si="304"/>
        <v>258.6341224519785</v>
      </c>
    </row>
    <row r="3875" spans="1:5" x14ac:dyDescent="0.35">
      <c r="A3875" s="3">
        <f t="shared" si="302"/>
        <v>3863</v>
      </c>
      <c r="B3875" s="3">
        <f t="shared" ca="1" si="303"/>
        <v>0.14625538746308148</v>
      </c>
      <c r="C3875" s="3">
        <f t="shared" ca="1" si="300"/>
        <v>22958.857799639318</v>
      </c>
      <c r="D3875" s="3">
        <f t="shared" ca="1" si="301"/>
        <v>58.857799639317818</v>
      </c>
      <c r="E3875" s="3">
        <f t="shared" ca="1" si="304"/>
        <v>199.77632281266068</v>
      </c>
    </row>
    <row r="3876" spans="1:5" x14ac:dyDescent="0.35">
      <c r="A3876" s="3">
        <f t="shared" si="302"/>
        <v>3864</v>
      </c>
      <c r="B3876" s="3">
        <f t="shared" ca="1" si="303"/>
        <v>-1.033051836329556</v>
      </c>
      <c r="C3876" s="3">
        <f t="shared" ca="1" si="300"/>
        <v>22149.058473660643</v>
      </c>
      <c r="D3876" s="3">
        <f t="shared" ca="1" si="301"/>
        <v>0</v>
      </c>
      <c r="E3876" s="3">
        <f t="shared" ca="1" si="304"/>
        <v>258.6341224519785</v>
      </c>
    </row>
    <row r="3877" spans="1:5" x14ac:dyDescent="0.35">
      <c r="A3877" s="3">
        <f t="shared" si="302"/>
        <v>3865</v>
      </c>
      <c r="B3877" s="3">
        <f t="shared" ca="1" si="303"/>
        <v>0.63159587954256524</v>
      </c>
      <c r="C3877" s="3">
        <f t="shared" ca="1" si="300"/>
        <v>23300.667309775385</v>
      </c>
      <c r="D3877" s="3">
        <f t="shared" ca="1" si="301"/>
        <v>400.66730977538464</v>
      </c>
      <c r="E3877" s="3">
        <f t="shared" ca="1" si="304"/>
        <v>-142.03318732340614</v>
      </c>
    </row>
    <row r="3878" spans="1:5" x14ac:dyDescent="0.35">
      <c r="A3878" s="3">
        <f t="shared" si="302"/>
        <v>3866</v>
      </c>
      <c r="B3878" s="3">
        <f t="shared" ca="1" si="303"/>
        <v>0.34344846196660594</v>
      </c>
      <c r="C3878" s="3">
        <f t="shared" ca="1" si="300"/>
        <v>23097.12550709425</v>
      </c>
      <c r="D3878" s="3">
        <f t="shared" ca="1" si="301"/>
        <v>197.12550709424977</v>
      </c>
      <c r="E3878" s="3">
        <f t="shared" ca="1" si="304"/>
        <v>61.508615357728729</v>
      </c>
    </row>
    <row r="3879" spans="1:5" x14ac:dyDescent="0.35">
      <c r="A3879" s="3">
        <f t="shared" si="302"/>
        <v>3867</v>
      </c>
      <c r="B3879" s="3">
        <f t="shared" ca="1" si="303"/>
        <v>-0.57614915410132583</v>
      </c>
      <c r="C3879" s="3">
        <f t="shared" ca="1" si="300"/>
        <v>22459.355659096742</v>
      </c>
      <c r="D3879" s="3">
        <f t="shared" ca="1" si="301"/>
        <v>0</v>
      </c>
      <c r="E3879" s="3">
        <f t="shared" ca="1" si="304"/>
        <v>258.6341224519785</v>
      </c>
    </row>
    <row r="3880" spans="1:5" x14ac:dyDescent="0.35">
      <c r="A3880" s="3">
        <f t="shared" si="302"/>
        <v>3868</v>
      </c>
      <c r="B3880" s="3">
        <f t="shared" ca="1" si="303"/>
        <v>-0.60082890922071064</v>
      </c>
      <c r="C3880" s="3">
        <f t="shared" ca="1" si="300"/>
        <v>22442.48432937064</v>
      </c>
      <c r="D3880" s="3">
        <f t="shared" ca="1" si="301"/>
        <v>0</v>
      </c>
      <c r="E3880" s="3">
        <f t="shared" ca="1" si="304"/>
        <v>258.6341224519785</v>
      </c>
    </row>
    <row r="3881" spans="1:5" x14ac:dyDescent="0.35">
      <c r="A3881" s="3">
        <f t="shared" si="302"/>
        <v>3869</v>
      </c>
      <c r="B3881" s="3">
        <f t="shared" ca="1" si="303"/>
        <v>-2.2340633714840137</v>
      </c>
      <c r="C3881" s="3">
        <f t="shared" ca="1" si="300"/>
        <v>21353.705367467814</v>
      </c>
      <c r="D3881" s="3">
        <f t="shared" ca="1" si="301"/>
        <v>0</v>
      </c>
      <c r="E3881" s="3">
        <f t="shared" ca="1" si="304"/>
        <v>258.6341224519785</v>
      </c>
    </row>
    <row r="3882" spans="1:5" x14ac:dyDescent="0.35">
      <c r="A3882" s="3">
        <f t="shared" si="302"/>
        <v>3870</v>
      </c>
      <c r="B3882" s="3">
        <f t="shared" ca="1" si="303"/>
        <v>-0.20104882157750115</v>
      </c>
      <c r="C3882" s="3">
        <f t="shared" ca="1" si="300"/>
        <v>22717.344895427912</v>
      </c>
      <c r="D3882" s="3">
        <f t="shared" ca="1" si="301"/>
        <v>0</v>
      </c>
      <c r="E3882" s="3">
        <f t="shared" ca="1" si="304"/>
        <v>258.6341224519785</v>
      </c>
    </row>
    <row r="3883" spans="1:5" x14ac:dyDescent="0.35">
      <c r="A3883" s="3">
        <f t="shared" si="302"/>
        <v>3871</v>
      </c>
      <c r="B3883" s="3">
        <f t="shared" ca="1" si="303"/>
        <v>0.54517065807305454</v>
      </c>
      <c r="C3883" s="3">
        <f t="shared" ca="1" si="300"/>
        <v>23239.430593738703</v>
      </c>
      <c r="D3883" s="3">
        <f t="shared" ca="1" si="301"/>
        <v>339.43059373870346</v>
      </c>
      <c r="E3883" s="3">
        <f t="shared" ca="1" si="304"/>
        <v>-80.796471286724966</v>
      </c>
    </row>
    <row r="3884" spans="1:5" x14ac:dyDescent="0.35">
      <c r="A3884" s="3">
        <f t="shared" si="302"/>
        <v>3872</v>
      </c>
      <c r="B3884" s="3">
        <f t="shared" ca="1" si="303"/>
        <v>1.0975989387269425</v>
      </c>
      <c r="C3884" s="3">
        <f t="shared" ca="1" si="300"/>
        <v>23633.645890464555</v>
      </c>
      <c r="D3884" s="3">
        <f t="shared" ca="1" si="301"/>
        <v>733.64589046455512</v>
      </c>
      <c r="E3884" s="3">
        <f t="shared" ca="1" si="304"/>
        <v>-475.01176801257662</v>
      </c>
    </row>
    <row r="3885" spans="1:5" x14ac:dyDescent="0.35">
      <c r="A3885" s="3">
        <f t="shared" si="302"/>
        <v>3873</v>
      </c>
      <c r="B3885" s="3">
        <f t="shared" ca="1" si="303"/>
        <v>0.80617031417355778</v>
      </c>
      <c r="C3885" s="3">
        <f t="shared" ca="1" si="300"/>
        <v>23424.854881358788</v>
      </c>
      <c r="D3885" s="3">
        <f t="shared" ca="1" si="301"/>
        <v>524.85488135878768</v>
      </c>
      <c r="E3885" s="3">
        <f t="shared" ca="1" si="304"/>
        <v>-266.22075890680918</v>
      </c>
    </row>
    <row r="3886" spans="1:5" x14ac:dyDescent="0.35">
      <c r="A3886" s="3">
        <f t="shared" si="302"/>
        <v>3874</v>
      </c>
      <c r="B3886" s="3">
        <f t="shared" ca="1" si="303"/>
        <v>0.63220502832683745</v>
      </c>
      <c r="C3886" s="3">
        <f t="shared" ca="1" si="300"/>
        <v>23301.099495197392</v>
      </c>
      <c r="D3886" s="3">
        <f t="shared" ca="1" si="301"/>
        <v>401.09949519739166</v>
      </c>
      <c r="E3886" s="3">
        <f t="shared" ca="1" si="304"/>
        <v>-142.46537274541316</v>
      </c>
    </row>
    <row r="3887" spans="1:5" x14ac:dyDescent="0.35">
      <c r="A3887" s="3">
        <f t="shared" si="302"/>
        <v>3875</v>
      </c>
      <c r="B3887" s="3">
        <f t="shared" ca="1" si="303"/>
        <v>0.27061975741676914</v>
      </c>
      <c r="C3887" s="3">
        <f t="shared" ca="1" si="300"/>
        <v>23045.962811889258</v>
      </c>
      <c r="D3887" s="3">
        <f t="shared" ca="1" si="301"/>
        <v>145.96281188925786</v>
      </c>
      <c r="E3887" s="3">
        <f t="shared" ca="1" si="304"/>
        <v>112.67131056272063</v>
      </c>
    </row>
    <row r="3888" spans="1:5" x14ac:dyDescent="0.35">
      <c r="A3888" s="3">
        <f t="shared" si="302"/>
        <v>3876</v>
      </c>
      <c r="B3888" s="3">
        <f t="shared" ca="1" si="303"/>
        <v>-1.2906609057427871</v>
      </c>
      <c r="C3888" s="3">
        <f t="shared" ca="1" si="300"/>
        <v>21976.00170817061</v>
      </c>
      <c r="D3888" s="3">
        <f t="shared" ca="1" si="301"/>
        <v>0</v>
      </c>
      <c r="E3888" s="3">
        <f t="shared" ca="1" si="304"/>
        <v>258.6341224519785</v>
      </c>
    </row>
    <row r="3889" spans="1:5" x14ac:dyDescent="0.35">
      <c r="A3889" s="3">
        <f t="shared" si="302"/>
        <v>3877</v>
      </c>
      <c r="B3889" s="3">
        <f t="shared" ca="1" si="303"/>
        <v>1.4207119862949771</v>
      </c>
      <c r="C3889" s="3">
        <f t="shared" ca="1" si="300"/>
        <v>23867.313071524368</v>
      </c>
      <c r="D3889" s="3">
        <f t="shared" ca="1" si="301"/>
        <v>967.31307152436784</v>
      </c>
      <c r="E3889" s="3">
        <f t="shared" ca="1" si="304"/>
        <v>-708.67894907238929</v>
      </c>
    </row>
    <row r="3890" spans="1:5" x14ac:dyDescent="0.35">
      <c r="A3890" s="3">
        <f t="shared" si="302"/>
        <v>3878</v>
      </c>
      <c r="B3890" s="3">
        <f t="shared" ca="1" si="303"/>
        <v>-1.6047293392401844E-2</v>
      </c>
      <c r="C3890" s="3">
        <f t="shared" ca="1" si="300"/>
        <v>22845.675731931609</v>
      </c>
      <c r="D3890" s="3">
        <f t="shared" ca="1" si="301"/>
        <v>0</v>
      </c>
      <c r="E3890" s="3">
        <f t="shared" ca="1" si="304"/>
        <v>258.6341224519785</v>
      </c>
    </row>
    <row r="3891" spans="1:5" x14ac:dyDescent="0.35">
      <c r="A3891" s="3">
        <f t="shared" si="302"/>
        <v>3879</v>
      </c>
      <c r="B3891" s="3">
        <f t="shared" ca="1" si="303"/>
        <v>-0.60473082380498178</v>
      </c>
      <c r="C3891" s="3">
        <f t="shared" ca="1" si="300"/>
        <v>22439.818101677301</v>
      </c>
      <c r="D3891" s="3">
        <f t="shared" ca="1" si="301"/>
        <v>0</v>
      </c>
      <c r="E3891" s="3">
        <f t="shared" ca="1" si="304"/>
        <v>258.6341224519785</v>
      </c>
    </row>
    <row r="3892" spans="1:5" x14ac:dyDescent="0.35">
      <c r="A3892" s="3">
        <f t="shared" si="302"/>
        <v>3880</v>
      </c>
      <c r="B3892" s="3">
        <f t="shared" ca="1" si="303"/>
        <v>-0.18564143025087995</v>
      </c>
      <c r="C3892" s="3">
        <f t="shared" ca="1" si="300"/>
        <v>22728.005035386021</v>
      </c>
      <c r="D3892" s="3">
        <f t="shared" ca="1" si="301"/>
        <v>0</v>
      </c>
      <c r="E3892" s="3">
        <f t="shared" ca="1" si="304"/>
        <v>258.6341224519785</v>
      </c>
    </row>
    <row r="3893" spans="1:5" x14ac:dyDescent="0.35">
      <c r="A3893" s="3">
        <f t="shared" si="302"/>
        <v>3881</v>
      </c>
      <c r="B3893" s="3">
        <f t="shared" ca="1" si="303"/>
        <v>-0.60804365783393299</v>
      </c>
      <c r="C3893" s="3">
        <f t="shared" ca="1" si="300"/>
        <v>22437.554648828747</v>
      </c>
      <c r="D3893" s="3">
        <f t="shared" ca="1" si="301"/>
        <v>0</v>
      </c>
      <c r="E3893" s="3">
        <f t="shared" ca="1" si="304"/>
        <v>258.6341224519785</v>
      </c>
    </row>
    <row r="3894" spans="1:5" x14ac:dyDescent="0.35">
      <c r="A3894" s="3">
        <f t="shared" si="302"/>
        <v>3882</v>
      </c>
      <c r="B3894" s="3">
        <f t="shared" ca="1" si="303"/>
        <v>-1.7985007840952878</v>
      </c>
      <c r="C3894" s="3">
        <f t="shared" ca="1" si="300"/>
        <v>21638.794889152123</v>
      </c>
      <c r="D3894" s="3">
        <f t="shared" ca="1" si="301"/>
        <v>0</v>
      </c>
      <c r="E3894" s="3">
        <f t="shared" ca="1" si="304"/>
        <v>258.6341224519785</v>
      </c>
    </row>
    <row r="3895" spans="1:5" x14ac:dyDescent="0.35">
      <c r="A3895" s="3">
        <f t="shared" si="302"/>
        <v>3883</v>
      </c>
      <c r="B3895" s="3">
        <f t="shared" ca="1" si="303"/>
        <v>-1.1052885986651346</v>
      </c>
      <c r="C3895" s="3">
        <f t="shared" ca="1" si="300"/>
        <v>22100.394188294493</v>
      </c>
      <c r="D3895" s="3">
        <f t="shared" ca="1" si="301"/>
        <v>0</v>
      </c>
      <c r="E3895" s="3">
        <f t="shared" ca="1" si="304"/>
        <v>258.6341224519785</v>
      </c>
    </row>
    <row r="3896" spans="1:5" x14ac:dyDescent="0.35">
      <c r="A3896" s="3">
        <f t="shared" si="302"/>
        <v>3884</v>
      </c>
      <c r="B3896" s="3">
        <f t="shared" ca="1" si="303"/>
        <v>-1.9180115465182299</v>
      </c>
      <c r="C3896" s="3">
        <f t="shared" ca="1" si="300"/>
        <v>21560.194540112781</v>
      </c>
      <c r="D3896" s="3">
        <f t="shared" ca="1" si="301"/>
        <v>0</v>
      </c>
      <c r="E3896" s="3">
        <f t="shared" ca="1" si="304"/>
        <v>258.6341224519785</v>
      </c>
    </row>
    <row r="3897" spans="1:5" x14ac:dyDescent="0.35">
      <c r="A3897" s="3">
        <f t="shared" si="302"/>
        <v>3885</v>
      </c>
      <c r="B3897" s="3">
        <f t="shared" ca="1" si="303"/>
        <v>1.2815799151989</v>
      </c>
      <c r="C3897" s="3">
        <f t="shared" ca="1" si="300"/>
        <v>23766.414383900847</v>
      </c>
      <c r="D3897" s="3">
        <f t="shared" ca="1" si="301"/>
        <v>866.41438390084659</v>
      </c>
      <c r="E3897" s="3">
        <f t="shared" ca="1" si="304"/>
        <v>-607.78026144886803</v>
      </c>
    </row>
    <row r="3898" spans="1:5" x14ac:dyDescent="0.35">
      <c r="A3898" s="3">
        <f t="shared" si="302"/>
        <v>3886</v>
      </c>
      <c r="B3898" s="3">
        <f t="shared" ca="1" si="303"/>
        <v>0.94983322631419109</v>
      </c>
      <c r="C3898" s="3">
        <f t="shared" ca="1" si="300"/>
        <v>23527.549138145263</v>
      </c>
      <c r="D3898" s="3">
        <f t="shared" ca="1" si="301"/>
        <v>627.54913814526299</v>
      </c>
      <c r="E3898" s="3">
        <f t="shared" ca="1" si="304"/>
        <v>-368.91501569328449</v>
      </c>
    </row>
    <row r="3899" spans="1:5" x14ac:dyDescent="0.35">
      <c r="A3899" s="3">
        <f t="shared" si="302"/>
        <v>3887</v>
      </c>
      <c r="B3899" s="3">
        <f t="shared" ca="1" si="303"/>
        <v>0.20810617059277853</v>
      </c>
      <c r="C3899" s="3">
        <f t="shared" ca="1" si="300"/>
        <v>23002.136961716635</v>
      </c>
      <c r="D3899" s="3">
        <f t="shared" ca="1" si="301"/>
        <v>102.13696171663469</v>
      </c>
      <c r="E3899" s="3">
        <f t="shared" ca="1" si="304"/>
        <v>156.49716073534381</v>
      </c>
    </row>
    <row r="3900" spans="1:5" x14ac:dyDescent="0.35">
      <c r="A3900" s="3">
        <f t="shared" si="302"/>
        <v>3888</v>
      </c>
      <c r="B3900" s="3">
        <f t="shared" ca="1" si="303"/>
        <v>-0.22821626297547865</v>
      </c>
      <c r="C3900" s="3">
        <f t="shared" ca="1" si="300"/>
        <v>22698.560334915015</v>
      </c>
      <c r="D3900" s="3">
        <f t="shared" ca="1" si="301"/>
        <v>0</v>
      </c>
      <c r="E3900" s="3">
        <f t="shared" ca="1" si="304"/>
        <v>258.6341224519785</v>
      </c>
    </row>
    <row r="3901" spans="1:5" x14ac:dyDescent="0.35">
      <c r="A3901" s="3">
        <f t="shared" si="302"/>
        <v>3889</v>
      </c>
      <c r="B3901" s="3">
        <f t="shared" ca="1" si="303"/>
        <v>0.9408721642040353</v>
      </c>
      <c r="C3901" s="3">
        <f t="shared" ca="1" si="300"/>
        <v>23521.130376140387</v>
      </c>
      <c r="D3901" s="3">
        <f t="shared" ca="1" si="301"/>
        <v>621.13037614038694</v>
      </c>
      <c r="E3901" s="3">
        <f t="shared" ca="1" si="304"/>
        <v>-362.49625368840844</v>
      </c>
    </row>
    <row r="3902" spans="1:5" x14ac:dyDescent="0.35">
      <c r="A3902" s="3">
        <f t="shared" si="302"/>
        <v>3890</v>
      </c>
      <c r="B3902" s="3">
        <f t="shared" ca="1" si="303"/>
        <v>-0.29937128434179389</v>
      </c>
      <c r="C3902" s="3">
        <f t="shared" ca="1" si="300"/>
        <v>22649.434739876364</v>
      </c>
      <c r="D3902" s="3">
        <f t="shared" ca="1" si="301"/>
        <v>0</v>
      </c>
      <c r="E3902" s="3">
        <f t="shared" ca="1" si="304"/>
        <v>258.6341224519785</v>
      </c>
    </row>
    <row r="3903" spans="1:5" x14ac:dyDescent="0.35">
      <c r="A3903" s="3">
        <f t="shared" si="302"/>
        <v>3891</v>
      </c>
      <c r="B3903" s="3">
        <f t="shared" ca="1" si="303"/>
        <v>0.44524858949187257</v>
      </c>
      <c r="C3903" s="3">
        <f t="shared" ca="1" si="300"/>
        <v>23168.8312387191</v>
      </c>
      <c r="D3903" s="3">
        <f t="shared" ca="1" si="301"/>
        <v>268.83123871909993</v>
      </c>
      <c r="E3903" s="3">
        <f t="shared" ca="1" si="304"/>
        <v>-10.19711626712143</v>
      </c>
    </row>
    <row r="3904" spans="1:5" x14ac:dyDescent="0.35">
      <c r="A3904" s="3">
        <f t="shared" si="302"/>
        <v>3892</v>
      </c>
      <c r="B3904" s="3">
        <f t="shared" ca="1" si="303"/>
        <v>0.26806036087341351</v>
      </c>
      <c r="C3904" s="3">
        <f t="shared" ca="1" si="300"/>
        <v>23044.166880014262</v>
      </c>
      <c r="D3904" s="3">
        <f t="shared" ca="1" si="301"/>
        <v>144.16688001426155</v>
      </c>
      <c r="E3904" s="3">
        <f t="shared" ca="1" si="304"/>
        <v>114.46724243771695</v>
      </c>
    </row>
    <row r="3905" spans="1:5" x14ac:dyDescent="0.35">
      <c r="A3905" s="3">
        <f t="shared" si="302"/>
        <v>3893</v>
      </c>
      <c r="B3905" s="3">
        <f t="shared" ca="1" si="303"/>
        <v>0.48496308136016242</v>
      </c>
      <c r="C3905" s="3">
        <f t="shared" ca="1" si="300"/>
        <v>23196.865563334872</v>
      </c>
      <c r="D3905" s="3">
        <f t="shared" ca="1" si="301"/>
        <v>296.86556333487169</v>
      </c>
      <c r="E3905" s="3">
        <f t="shared" ca="1" si="304"/>
        <v>-38.231440882893196</v>
      </c>
    </row>
    <row r="3906" spans="1:5" x14ac:dyDescent="0.35">
      <c r="A3906" s="3">
        <f t="shared" si="302"/>
        <v>3894</v>
      </c>
      <c r="B3906" s="3">
        <f t="shared" ca="1" si="303"/>
        <v>-0.3460309739455234</v>
      </c>
      <c r="C3906" s="3">
        <f t="shared" ca="1" si="300"/>
        <v>22617.27851300576</v>
      </c>
      <c r="D3906" s="3">
        <f t="shared" ca="1" si="301"/>
        <v>0</v>
      </c>
      <c r="E3906" s="3">
        <f t="shared" ca="1" si="304"/>
        <v>258.6341224519785</v>
      </c>
    </row>
    <row r="3907" spans="1:5" x14ac:dyDescent="0.35">
      <c r="A3907" s="3">
        <f t="shared" si="302"/>
        <v>3895</v>
      </c>
      <c r="B3907" s="3">
        <f t="shared" ca="1" si="303"/>
        <v>0.21239859338157452</v>
      </c>
      <c r="C3907" s="3">
        <f t="shared" ca="1" si="300"/>
        <v>23005.14354614394</v>
      </c>
      <c r="D3907" s="3">
        <f t="shared" ca="1" si="301"/>
        <v>105.1435461439396</v>
      </c>
      <c r="E3907" s="3">
        <f t="shared" ca="1" si="304"/>
        <v>153.4905763080389</v>
      </c>
    </row>
    <row r="3908" spans="1:5" x14ac:dyDescent="0.35">
      <c r="A3908" s="3">
        <f t="shared" si="302"/>
        <v>3896</v>
      </c>
      <c r="B3908" s="3">
        <f t="shared" ca="1" si="303"/>
        <v>-0.21450893758608652</v>
      </c>
      <c r="C3908" s="3">
        <f t="shared" ca="1" si="300"/>
        <v>22708.036137744304</v>
      </c>
      <c r="D3908" s="3">
        <f t="shared" ca="1" si="301"/>
        <v>0</v>
      </c>
      <c r="E3908" s="3">
        <f t="shared" ca="1" si="304"/>
        <v>258.6341224519785</v>
      </c>
    </row>
    <row r="3909" spans="1:5" x14ac:dyDescent="0.35">
      <c r="A3909" s="3">
        <f t="shared" si="302"/>
        <v>3897</v>
      </c>
      <c r="B3909" s="3">
        <f t="shared" ca="1" si="303"/>
        <v>2.1564221022949046</v>
      </c>
      <c r="C3909" s="3">
        <f t="shared" ca="1" si="300"/>
        <v>24408.015290798787</v>
      </c>
      <c r="D3909" s="3">
        <f t="shared" ca="1" si="301"/>
        <v>1508.0152907987867</v>
      </c>
      <c r="E3909" s="3">
        <f t="shared" ca="1" si="304"/>
        <v>-1249.3811683468082</v>
      </c>
    </row>
    <row r="3910" spans="1:5" x14ac:dyDescent="0.35">
      <c r="A3910" s="3">
        <f t="shared" si="302"/>
        <v>3898</v>
      </c>
      <c r="B3910" s="3">
        <f t="shared" ca="1" si="303"/>
        <v>-0.62391718331262036</v>
      </c>
      <c r="C3910" s="3">
        <f t="shared" ca="1" si="300"/>
        <v>22426.712426420167</v>
      </c>
      <c r="D3910" s="3">
        <f t="shared" ca="1" si="301"/>
        <v>0</v>
      </c>
      <c r="E3910" s="3">
        <f t="shared" ca="1" si="304"/>
        <v>258.6341224519785</v>
      </c>
    </row>
    <row r="3911" spans="1:5" x14ac:dyDescent="0.35">
      <c r="A3911" s="3">
        <f t="shared" si="302"/>
        <v>3899</v>
      </c>
      <c r="B3911" s="3">
        <f t="shared" ca="1" si="303"/>
        <v>-0.18383556840451418</v>
      </c>
      <c r="C3911" s="3">
        <f t="shared" ca="1" si="300"/>
        <v>22729.25481122615</v>
      </c>
      <c r="D3911" s="3">
        <f t="shared" ca="1" si="301"/>
        <v>0</v>
      </c>
      <c r="E3911" s="3">
        <f t="shared" ca="1" si="304"/>
        <v>258.6341224519785</v>
      </c>
    </row>
    <row r="3912" spans="1:5" x14ac:dyDescent="0.35">
      <c r="A3912" s="3">
        <f t="shared" si="302"/>
        <v>3900</v>
      </c>
      <c r="B3912" s="3">
        <f t="shared" ca="1" si="303"/>
        <v>0.65484180758007882</v>
      </c>
      <c r="C3912" s="3">
        <f t="shared" ca="1" si="300"/>
        <v>23317.165765776004</v>
      </c>
      <c r="D3912" s="3">
        <f t="shared" ca="1" si="301"/>
        <v>417.16576577600426</v>
      </c>
      <c r="E3912" s="3">
        <f t="shared" ca="1" si="304"/>
        <v>-158.53164332402577</v>
      </c>
    </row>
    <row r="3913" spans="1:5" x14ac:dyDescent="0.35">
      <c r="A3913" s="3">
        <f t="shared" si="302"/>
        <v>3901</v>
      </c>
      <c r="B3913" s="3">
        <f t="shared" ca="1" si="303"/>
        <v>0.23926028889896692</v>
      </c>
      <c r="C3913" s="3">
        <f t="shared" ca="1" si="300"/>
        <v>23023.967477679915</v>
      </c>
      <c r="D3913" s="3">
        <f t="shared" ca="1" si="301"/>
        <v>123.96747767991474</v>
      </c>
      <c r="E3913" s="3">
        <f t="shared" ca="1" si="304"/>
        <v>134.66664477206376</v>
      </c>
    </row>
    <row r="3914" spans="1:5" x14ac:dyDescent="0.35">
      <c r="A3914" s="3">
        <f t="shared" si="302"/>
        <v>3902</v>
      </c>
      <c r="B3914" s="3">
        <f t="shared" ca="1" si="303"/>
        <v>1.7467976331666901</v>
      </c>
      <c r="C3914" s="3">
        <f t="shared" ca="1" si="300"/>
        <v>24105.472291749553</v>
      </c>
      <c r="D3914" s="3">
        <f t="shared" ca="1" si="301"/>
        <v>1205.4722917495528</v>
      </c>
      <c r="E3914" s="3">
        <f t="shared" ca="1" si="304"/>
        <v>-946.83816929757427</v>
      </c>
    </row>
    <row r="3915" spans="1:5" x14ac:dyDescent="0.35">
      <c r="A3915" s="3">
        <f t="shared" si="302"/>
        <v>3903</v>
      </c>
      <c r="B3915" s="3">
        <f t="shared" ca="1" si="303"/>
        <v>-2.3289304139208813</v>
      </c>
      <c r="C3915" s="3">
        <f t="shared" ca="1" si="300"/>
        <v>21292.11173052575</v>
      </c>
      <c r="D3915" s="3">
        <f t="shared" ca="1" si="301"/>
        <v>0</v>
      </c>
      <c r="E3915" s="3">
        <f t="shared" ca="1" si="304"/>
        <v>258.6341224519785</v>
      </c>
    </row>
    <row r="3916" spans="1:5" x14ac:dyDescent="0.35">
      <c r="A3916" s="3">
        <f t="shared" si="302"/>
        <v>3904</v>
      </c>
      <c r="B3916" s="3">
        <f t="shared" ca="1" si="303"/>
        <v>-0.13437558099008781</v>
      </c>
      <c r="C3916" s="3">
        <f t="shared" ca="1" si="300"/>
        <v>22763.511123701879</v>
      </c>
      <c r="D3916" s="3">
        <f t="shared" ca="1" si="301"/>
        <v>0</v>
      </c>
      <c r="E3916" s="3">
        <f t="shared" ca="1" si="304"/>
        <v>258.6341224519785</v>
      </c>
    </row>
    <row r="3917" spans="1:5" x14ac:dyDescent="0.35">
      <c r="A3917" s="3">
        <f t="shared" si="302"/>
        <v>3905</v>
      </c>
      <c r="B3917" s="3">
        <f t="shared" ca="1" si="303"/>
        <v>-1.3027172026681959</v>
      </c>
      <c r="C3917" s="3">
        <f t="shared" ca="1" si="300"/>
        <v>21967.935726185569</v>
      </c>
      <c r="D3917" s="3">
        <f t="shared" ca="1" si="301"/>
        <v>0</v>
      </c>
      <c r="E3917" s="3">
        <f t="shared" ca="1" si="304"/>
        <v>258.6341224519785</v>
      </c>
    </row>
    <row r="3918" spans="1:5" x14ac:dyDescent="0.35">
      <c r="A3918" s="3">
        <f t="shared" si="302"/>
        <v>3906</v>
      </c>
      <c r="B3918" s="3">
        <f t="shared" ca="1" si="303"/>
        <v>-1.2526738281785788</v>
      </c>
      <c r="C3918" s="3">
        <f t="shared" ref="C3918:C3981" ca="1" si="305">B$1*EXP(B$9*B$5 + $B$10*B3918)</f>
        <v>22001.435440787223</v>
      </c>
      <c r="D3918" s="3">
        <f t="shared" ref="D3918:D3981" ca="1" si="306">MAX(C3918 - B$2, 0)</f>
        <v>0</v>
      </c>
      <c r="E3918" s="3">
        <f t="shared" ca="1" si="304"/>
        <v>258.6341224519785</v>
      </c>
    </row>
    <row r="3919" spans="1:5" x14ac:dyDescent="0.35">
      <c r="A3919" s="3">
        <f t="shared" ref="A3919:A3982" si="307">A3918+1</f>
        <v>3907</v>
      </c>
      <c r="B3919" s="3">
        <f t="shared" ref="B3919:B3982" ca="1" si="308">_xlfn.NORM.S.INV(RAND())</f>
        <v>-0.4392839377917524</v>
      </c>
      <c r="C3919" s="3">
        <f t="shared" ca="1" si="305"/>
        <v>22553.148563448765</v>
      </c>
      <c r="D3919" s="3">
        <f t="shared" ca="1" si="306"/>
        <v>0</v>
      </c>
      <c r="E3919" s="3">
        <f t="shared" ref="E3919:E3982" ca="1" si="309">$D$5014-D3919</f>
        <v>258.6341224519785</v>
      </c>
    </row>
    <row r="3920" spans="1:5" x14ac:dyDescent="0.35">
      <c r="A3920" s="3">
        <f t="shared" si="307"/>
        <v>3908</v>
      </c>
      <c r="B3920" s="3">
        <f t="shared" ca="1" si="308"/>
        <v>0.37178235292787953</v>
      </c>
      <c r="C3920" s="3">
        <f t="shared" ca="1" si="305"/>
        <v>23117.060948358878</v>
      </c>
      <c r="D3920" s="3">
        <f t="shared" ca="1" si="306"/>
        <v>217.06094835887779</v>
      </c>
      <c r="E3920" s="3">
        <f t="shared" ca="1" si="309"/>
        <v>41.573174093100704</v>
      </c>
    </row>
    <row r="3921" spans="1:5" x14ac:dyDescent="0.35">
      <c r="A3921" s="3">
        <f t="shared" si="307"/>
        <v>3909</v>
      </c>
      <c r="B3921" s="3">
        <f t="shared" ca="1" si="308"/>
        <v>-0.19487673191274876</v>
      </c>
      <c r="C3921" s="3">
        <f t="shared" ca="1" si="305"/>
        <v>22721.614670068491</v>
      </c>
      <c r="D3921" s="3">
        <f t="shared" ca="1" si="306"/>
        <v>0</v>
      </c>
      <c r="E3921" s="3">
        <f t="shared" ca="1" si="309"/>
        <v>258.6341224519785</v>
      </c>
    </row>
    <row r="3922" spans="1:5" x14ac:dyDescent="0.35">
      <c r="A3922" s="3">
        <f t="shared" si="307"/>
        <v>3910</v>
      </c>
      <c r="B3922" s="3">
        <f t="shared" ca="1" si="308"/>
        <v>-0.31886894449826658</v>
      </c>
      <c r="C3922" s="3">
        <f t="shared" ca="1" si="305"/>
        <v>22635.992077270603</v>
      </c>
      <c r="D3922" s="3">
        <f t="shared" ca="1" si="306"/>
        <v>0</v>
      </c>
      <c r="E3922" s="3">
        <f t="shared" ca="1" si="309"/>
        <v>258.6341224519785</v>
      </c>
    </row>
    <row r="3923" spans="1:5" x14ac:dyDescent="0.35">
      <c r="A3923" s="3">
        <f t="shared" si="307"/>
        <v>3911</v>
      </c>
      <c r="B3923" s="3">
        <f t="shared" ca="1" si="308"/>
        <v>-0.80213054087342728</v>
      </c>
      <c r="C3923" s="3">
        <f t="shared" ca="1" si="305"/>
        <v>22305.344925537476</v>
      </c>
      <c r="D3923" s="3">
        <f t="shared" ca="1" si="306"/>
        <v>0</v>
      </c>
      <c r="E3923" s="3">
        <f t="shared" ca="1" si="309"/>
        <v>258.6341224519785</v>
      </c>
    </row>
    <row r="3924" spans="1:5" x14ac:dyDescent="0.35">
      <c r="A3924" s="3">
        <f t="shared" si="307"/>
        <v>3912</v>
      </c>
      <c r="B3924" s="3">
        <f t="shared" ca="1" si="308"/>
        <v>0.59883737693148487</v>
      </c>
      <c r="C3924" s="3">
        <f t="shared" ca="1" si="305"/>
        <v>23277.437258572874</v>
      </c>
      <c r="D3924" s="3">
        <f t="shared" ca="1" si="306"/>
        <v>377.43725857287427</v>
      </c>
      <c r="E3924" s="3">
        <f t="shared" ca="1" si="309"/>
        <v>-118.80313612089577</v>
      </c>
    </row>
    <row r="3925" spans="1:5" x14ac:dyDescent="0.35">
      <c r="A3925" s="3">
        <f t="shared" si="307"/>
        <v>3913</v>
      </c>
      <c r="B3925" s="3">
        <f t="shared" ca="1" si="308"/>
        <v>0.95147378590716114</v>
      </c>
      <c r="C3925" s="3">
        <f t="shared" ca="1" si="305"/>
        <v>23528.724452099112</v>
      </c>
      <c r="D3925" s="3">
        <f t="shared" ca="1" si="306"/>
        <v>628.72445209911166</v>
      </c>
      <c r="E3925" s="3">
        <f t="shared" ca="1" si="309"/>
        <v>-370.09032964713316</v>
      </c>
    </row>
    <row r="3926" spans="1:5" x14ac:dyDescent="0.35">
      <c r="A3926" s="3">
        <f t="shared" si="307"/>
        <v>3914</v>
      </c>
      <c r="B3926" s="3">
        <f t="shared" ca="1" si="308"/>
        <v>-0.17915496572717055</v>
      </c>
      <c r="C3926" s="3">
        <f t="shared" ca="1" si="305"/>
        <v>22732.494417769991</v>
      </c>
      <c r="D3926" s="3">
        <f t="shared" ca="1" si="306"/>
        <v>0</v>
      </c>
      <c r="E3926" s="3">
        <f t="shared" ca="1" si="309"/>
        <v>258.6341224519785</v>
      </c>
    </row>
    <row r="3927" spans="1:5" x14ac:dyDescent="0.35">
      <c r="A3927" s="3">
        <f t="shared" si="307"/>
        <v>3915</v>
      </c>
      <c r="B3927" s="3">
        <f t="shared" ca="1" si="308"/>
        <v>0.55037483272499832</v>
      </c>
      <c r="C3927" s="3">
        <f t="shared" ca="1" si="305"/>
        <v>23243.113461297315</v>
      </c>
      <c r="D3927" s="3">
        <f t="shared" ca="1" si="306"/>
        <v>343.11346129731464</v>
      </c>
      <c r="E3927" s="3">
        <f t="shared" ca="1" si="309"/>
        <v>-84.479338845336144</v>
      </c>
    </row>
    <row r="3928" spans="1:5" x14ac:dyDescent="0.35">
      <c r="A3928" s="3">
        <f t="shared" si="307"/>
        <v>3916</v>
      </c>
      <c r="B3928" s="3">
        <f t="shared" ca="1" si="308"/>
        <v>-0.48846255989034343</v>
      </c>
      <c r="C3928" s="3">
        <f t="shared" ca="1" si="305"/>
        <v>22519.401751069458</v>
      </c>
      <c r="D3928" s="3">
        <f t="shared" ca="1" si="306"/>
        <v>0</v>
      </c>
      <c r="E3928" s="3">
        <f t="shared" ca="1" si="309"/>
        <v>258.6341224519785</v>
      </c>
    </row>
    <row r="3929" spans="1:5" x14ac:dyDescent="0.35">
      <c r="A3929" s="3">
        <f t="shared" si="307"/>
        <v>3917</v>
      </c>
      <c r="B3929" s="3">
        <f t="shared" ca="1" si="308"/>
        <v>-9.3361363600086168E-3</v>
      </c>
      <c r="C3929" s="3">
        <f t="shared" ca="1" si="305"/>
        <v>22850.34469166835</v>
      </c>
      <c r="D3929" s="3">
        <f t="shared" ca="1" si="306"/>
        <v>0</v>
      </c>
      <c r="E3929" s="3">
        <f t="shared" ca="1" si="309"/>
        <v>258.6341224519785</v>
      </c>
    </row>
    <row r="3930" spans="1:5" x14ac:dyDescent="0.35">
      <c r="A3930" s="3">
        <f t="shared" si="307"/>
        <v>3918</v>
      </c>
      <c r="B3930" s="3">
        <f t="shared" ca="1" si="308"/>
        <v>-1.3001857867755624</v>
      </c>
      <c r="C3930" s="3">
        <f t="shared" ca="1" si="305"/>
        <v>21969.629064887475</v>
      </c>
      <c r="D3930" s="3">
        <f t="shared" ca="1" si="306"/>
        <v>0</v>
      </c>
      <c r="E3930" s="3">
        <f t="shared" ca="1" si="309"/>
        <v>258.6341224519785</v>
      </c>
    </row>
    <row r="3931" spans="1:5" x14ac:dyDescent="0.35">
      <c r="A3931" s="3">
        <f t="shared" si="307"/>
        <v>3919</v>
      </c>
      <c r="B3931" s="3">
        <f t="shared" ca="1" si="308"/>
        <v>1.5067816862115051</v>
      </c>
      <c r="C3931" s="3">
        <f t="shared" ca="1" si="305"/>
        <v>23929.945229507754</v>
      </c>
      <c r="D3931" s="3">
        <f t="shared" ca="1" si="306"/>
        <v>1029.9452295077535</v>
      </c>
      <c r="E3931" s="3">
        <f t="shared" ca="1" si="309"/>
        <v>-771.31110705577498</v>
      </c>
    </row>
    <row r="3932" spans="1:5" x14ac:dyDescent="0.35">
      <c r="A3932" s="3">
        <f t="shared" si="307"/>
        <v>3920</v>
      </c>
      <c r="B3932" s="3">
        <f t="shared" ca="1" si="308"/>
        <v>-1.2635511946012532</v>
      </c>
      <c r="C3932" s="3">
        <f t="shared" ca="1" si="305"/>
        <v>21994.149641516753</v>
      </c>
      <c r="D3932" s="3">
        <f t="shared" ca="1" si="306"/>
        <v>0</v>
      </c>
      <c r="E3932" s="3">
        <f t="shared" ca="1" si="309"/>
        <v>258.6341224519785</v>
      </c>
    </row>
    <row r="3933" spans="1:5" x14ac:dyDescent="0.35">
      <c r="A3933" s="3">
        <f t="shared" si="307"/>
        <v>3921</v>
      </c>
      <c r="B3933" s="3">
        <f t="shared" ca="1" si="308"/>
        <v>0.45565297245373537</v>
      </c>
      <c r="C3933" s="3">
        <f t="shared" ca="1" si="305"/>
        <v>23176.172380225678</v>
      </c>
      <c r="D3933" s="3">
        <f t="shared" ca="1" si="306"/>
        <v>276.17238022567835</v>
      </c>
      <c r="E3933" s="3">
        <f t="shared" ca="1" si="309"/>
        <v>-17.538257773699854</v>
      </c>
    </row>
    <row r="3934" spans="1:5" x14ac:dyDescent="0.35">
      <c r="A3934" s="3">
        <f t="shared" si="307"/>
        <v>3922</v>
      </c>
      <c r="B3934" s="3">
        <f t="shared" ca="1" si="308"/>
        <v>0.22193070191244407</v>
      </c>
      <c r="C3934" s="3">
        <f t="shared" ca="1" si="305"/>
        <v>23011.821621239444</v>
      </c>
      <c r="D3934" s="3">
        <f t="shared" ca="1" si="306"/>
        <v>111.82162123944363</v>
      </c>
      <c r="E3934" s="3">
        <f t="shared" ca="1" si="309"/>
        <v>146.81250121253487</v>
      </c>
    </row>
    <row r="3935" spans="1:5" x14ac:dyDescent="0.35">
      <c r="A3935" s="3">
        <f t="shared" si="307"/>
        <v>3923</v>
      </c>
      <c r="B3935" s="3">
        <f t="shared" ca="1" si="308"/>
        <v>-0.24687842280916447</v>
      </c>
      <c r="C3935" s="3">
        <f t="shared" ca="1" si="305"/>
        <v>22685.665636907266</v>
      </c>
      <c r="D3935" s="3">
        <f t="shared" ca="1" si="306"/>
        <v>0</v>
      </c>
      <c r="E3935" s="3">
        <f t="shared" ca="1" si="309"/>
        <v>258.6341224519785</v>
      </c>
    </row>
    <row r="3936" spans="1:5" x14ac:dyDescent="0.35">
      <c r="A3936" s="3">
        <f t="shared" si="307"/>
        <v>3924</v>
      </c>
      <c r="B3936" s="3">
        <f t="shared" ca="1" si="308"/>
        <v>-0.24908185716409148</v>
      </c>
      <c r="C3936" s="3">
        <f t="shared" ca="1" si="305"/>
        <v>22684.143648237034</v>
      </c>
      <c r="D3936" s="3">
        <f t="shared" ca="1" si="306"/>
        <v>0</v>
      </c>
      <c r="E3936" s="3">
        <f t="shared" ca="1" si="309"/>
        <v>258.6341224519785</v>
      </c>
    </row>
    <row r="3937" spans="1:5" x14ac:dyDescent="0.35">
      <c r="A3937" s="3">
        <f t="shared" si="307"/>
        <v>3925</v>
      </c>
      <c r="B3937" s="3">
        <f t="shared" ca="1" si="308"/>
        <v>0.14172114287792267</v>
      </c>
      <c r="C3937" s="3">
        <f t="shared" ca="1" si="305"/>
        <v>22955.688235193225</v>
      </c>
      <c r="D3937" s="3">
        <f t="shared" ca="1" si="306"/>
        <v>55.68823519322541</v>
      </c>
      <c r="E3937" s="3">
        <f t="shared" ca="1" si="309"/>
        <v>202.94588725875309</v>
      </c>
    </row>
    <row r="3938" spans="1:5" x14ac:dyDescent="0.35">
      <c r="A3938" s="3">
        <f t="shared" si="307"/>
        <v>3926</v>
      </c>
      <c r="B3938" s="3">
        <f t="shared" ca="1" si="308"/>
        <v>-1.4496518469884756</v>
      </c>
      <c r="C3938" s="3">
        <f t="shared" ca="1" si="305"/>
        <v>21869.870137400863</v>
      </c>
      <c r="D3938" s="3">
        <f t="shared" ca="1" si="306"/>
        <v>0</v>
      </c>
      <c r="E3938" s="3">
        <f t="shared" ca="1" si="309"/>
        <v>258.6341224519785</v>
      </c>
    </row>
    <row r="3939" spans="1:5" x14ac:dyDescent="0.35">
      <c r="A3939" s="3">
        <f t="shared" si="307"/>
        <v>3927</v>
      </c>
      <c r="B3939" s="3">
        <f t="shared" ca="1" si="308"/>
        <v>2.355351148527848</v>
      </c>
      <c r="C3939" s="3">
        <f t="shared" ca="1" si="305"/>
        <v>24556.308403918461</v>
      </c>
      <c r="D3939" s="3">
        <f t="shared" ca="1" si="306"/>
        <v>1656.3084039184614</v>
      </c>
      <c r="E3939" s="3">
        <f t="shared" ca="1" si="309"/>
        <v>-1397.6742814664829</v>
      </c>
    </row>
    <row r="3940" spans="1:5" x14ac:dyDescent="0.35">
      <c r="A3940" s="3">
        <f t="shared" si="307"/>
        <v>3928</v>
      </c>
      <c r="B3940" s="3">
        <f t="shared" ca="1" si="308"/>
        <v>1.2612518919086839</v>
      </c>
      <c r="C3940" s="3">
        <f t="shared" ca="1" si="305"/>
        <v>23751.708241761393</v>
      </c>
      <c r="D3940" s="3">
        <f t="shared" ca="1" si="306"/>
        <v>851.70824176139286</v>
      </c>
      <c r="E3940" s="3">
        <f t="shared" ca="1" si="309"/>
        <v>-593.0741193094143</v>
      </c>
    </row>
    <row r="3941" spans="1:5" x14ac:dyDescent="0.35">
      <c r="A3941" s="3">
        <f t="shared" si="307"/>
        <v>3929</v>
      </c>
      <c r="B3941" s="3">
        <f t="shared" ca="1" si="308"/>
        <v>0.13277158288300495</v>
      </c>
      <c r="C3941" s="3">
        <f t="shared" ca="1" si="305"/>
        <v>22949.433525252665</v>
      </c>
      <c r="D3941" s="3">
        <f t="shared" ca="1" si="306"/>
        <v>49.433525252665277</v>
      </c>
      <c r="E3941" s="3">
        <f t="shared" ca="1" si="309"/>
        <v>209.20059719931322</v>
      </c>
    </row>
    <row r="3942" spans="1:5" x14ac:dyDescent="0.35">
      <c r="A3942" s="3">
        <f t="shared" si="307"/>
        <v>3930</v>
      </c>
      <c r="B3942" s="3">
        <f t="shared" ca="1" si="308"/>
        <v>1.2826728982119349</v>
      </c>
      <c r="C3942" s="3">
        <f t="shared" ca="1" si="305"/>
        <v>23767.205351419307</v>
      </c>
      <c r="D3942" s="3">
        <f t="shared" ca="1" si="306"/>
        <v>867.20535141930668</v>
      </c>
      <c r="E3942" s="3">
        <f t="shared" ca="1" si="309"/>
        <v>-608.57122896732812</v>
      </c>
    </row>
    <row r="3943" spans="1:5" x14ac:dyDescent="0.35">
      <c r="A3943" s="3">
        <f t="shared" si="307"/>
        <v>3931</v>
      </c>
      <c r="B3943" s="3">
        <f t="shared" ca="1" si="308"/>
        <v>-0.46493053779097948</v>
      </c>
      <c r="C3943" s="3">
        <f t="shared" ca="1" si="305"/>
        <v>22535.543331081029</v>
      </c>
      <c r="D3943" s="3">
        <f t="shared" ca="1" si="306"/>
        <v>0</v>
      </c>
      <c r="E3943" s="3">
        <f t="shared" ca="1" si="309"/>
        <v>258.6341224519785</v>
      </c>
    </row>
    <row r="3944" spans="1:5" x14ac:dyDescent="0.35">
      <c r="A3944" s="3">
        <f t="shared" si="307"/>
        <v>3932</v>
      </c>
      <c r="B3944" s="3">
        <f t="shared" ca="1" si="308"/>
        <v>1.004784691830207</v>
      </c>
      <c r="C3944" s="3">
        <f t="shared" ca="1" si="305"/>
        <v>23566.948909345378</v>
      </c>
      <c r="D3944" s="3">
        <f t="shared" ca="1" si="306"/>
        <v>666.94890934537761</v>
      </c>
      <c r="E3944" s="3">
        <f t="shared" ca="1" si="309"/>
        <v>-408.31478689339912</v>
      </c>
    </row>
    <row r="3945" spans="1:5" x14ac:dyDescent="0.35">
      <c r="A3945" s="3">
        <f t="shared" si="307"/>
        <v>3933</v>
      </c>
      <c r="B3945" s="3">
        <f t="shared" ca="1" si="308"/>
        <v>1.5130973810918606</v>
      </c>
      <c r="C3945" s="3">
        <f t="shared" ca="1" si="305"/>
        <v>23934.547572164825</v>
      </c>
      <c r="D3945" s="3">
        <f t="shared" ca="1" si="306"/>
        <v>1034.5475721648254</v>
      </c>
      <c r="E3945" s="3">
        <f t="shared" ca="1" si="309"/>
        <v>-775.91344971284684</v>
      </c>
    </row>
    <row r="3946" spans="1:5" x14ac:dyDescent="0.35">
      <c r="A3946" s="3">
        <f t="shared" si="307"/>
        <v>3934</v>
      </c>
      <c r="B3946" s="3">
        <f t="shared" ca="1" si="308"/>
        <v>-0.71601856986376622</v>
      </c>
      <c r="C3946" s="3">
        <f t="shared" ca="1" si="305"/>
        <v>22363.906980766209</v>
      </c>
      <c r="D3946" s="3">
        <f t="shared" ca="1" si="306"/>
        <v>0</v>
      </c>
      <c r="E3946" s="3">
        <f t="shared" ca="1" si="309"/>
        <v>258.6341224519785</v>
      </c>
    </row>
    <row r="3947" spans="1:5" x14ac:dyDescent="0.35">
      <c r="A3947" s="3">
        <f t="shared" si="307"/>
        <v>3935</v>
      </c>
      <c r="B3947" s="3">
        <f t="shared" ca="1" si="308"/>
        <v>-2.3445170397054902</v>
      </c>
      <c r="C3947" s="3">
        <f t="shared" ca="1" si="305"/>
        <v>21282.008921660981</v>
      </c>
      <c r="D3947" s="3">
        <f t="shared" ca="1" si="306"/>
        <v>0</v>
      </c>
      <c r="E3947" s="3">
        <f t="shared" ca="1" si="309"/>
        <v>258.6341224519785</v>
      </c>
    </row>
    <row r="3948" spans="1:5" x14ac:dyDescent="0.35">
      <c r="A3948" s="3">
        <f t="shared" si="307"/>
        <v>3936</v>
      </c>
      <c r="B3948" s="3">
        <f t="shared" ca="1" si="308"/>
        <v>-1.0955818001586666</v>
      </c>
      <c r="C3948" s="3">
        <f t="shared" ca="1" si="305"/>
        <v>22106.927216934764</v>
      </c>
      <c r="D3948" s="3">
        <f t="shared" ca="1" si="306"/>
        <v>0</v>
      </c>
      <c r="E3948" s="3">
        <f t="shared" ca="1" si="309"/>
        <v>258.6341224519785</v>
      </c>
    </row>
    <row r="3949" spans="1:5" x14ac:dyDescent="0.35">
      <c r="A3949" s="3">
        <f t="shared" si="307"/>
        <v>3937</v>
      </c>
      <c r="B3949" s="3">
        <f t="shared" ca="1" si="308"/>
        <v>0.72368919431695533</v>
      </c>
      <c r="C3949" s="3">
        <f t="shared" ca="1" si="305"/>
        <v>23366.097753680067</v>
      </c>
      <c r="D3949" s="3">
        <f t="shared" ca="1" si="306"/>
        <v>466.0977536800674</v>
      </c>
      <c r="E3949" s="3">
        <f t="shared" ca="1" si="309"/>
        <v>-207.4636312280889</v>
      </c>
    </row>
    <row r="3950" spans="1:5" x14ac:dyDescent="0.35">
      <c r="A3950" s="3">
        <f t="shared" si="307"/>
        <v>3938</v>
      </c>
      <c r="B3950" s="3">
        <f t="shared" ca="1" si="308"/>
        <v>0.70176009691760843</v>
      </c>
      <c r="C3950" s="3">
        <f t="shared" ca="1" si="305"/>
        <v>23350.500924874999</v>
      </c>
      <c r="D3950" s="3">
        <f t="shared" ca="1" si="306"/>
        <v>450.50092487499933</v>
      </c>
      <c r="E3950" s="3">
        <f t="shared" ca="1" si="309"/>
        <v>-191.86680242302083</v>
      </c>
    </row>
    <row r="3951" spans="1:5" x14ac:dyDescent="0.35">
      <c r="A3951" s="3">
        <f t="shared" si="307"/>
        <v>3939</v>
      </c>
      <c r="B3951" s="3">
        <f t="shared" ca="1" si="308"/>
        <v>-0.62222325779734988</v>
      </c>
      <c r="C3951" s="3">
        <f t="shared" ca="1" si="305"/>
        <v>22427.869192297985</v>
      </c>
      <c r="D3951" s="3">
        <f t="shared" ca="1" si="306"/>
        <v>0</v>
      </c>
      <c r="E3951" s="3">
        <f t="shared" ca="1" si="309"/>
        <v>258.6341224519785</v>
      </c>
    </row>
    <row r="3952" spans="1:5" x14ac:dyDescent="0.35">
      <c r="A3952" s="3">
        <f t="shared" si="307"/>
        <v>3940</v>
      </c>
      <c r="B3952" s="3">
        <f t="shared" ca="1" si="308"/>
        <v>-1.0542670288229232</v>
      </c>
      <c r="C3952" s="3">
        <f t="shared" ca="1" si="305"/>
        <v>22134.755171095941</v>
      </c>
      <c r="D3952" s="3">
        <f t="shared" ca="1" si="306"/>
        <v>0</v>
      </c>
      <c r="E3952" s="3">
        <f t="shared" ca="1" si="309"/>
        <v>258.6341224519785</v>
      </c>
    </row>
    <row r="3953" spans="1:5" x14ac:dyDescent="0.35">
      <c r="A3953" s="3">
        <f t="shared" si="307"/>
        <v>3941</v>
      </c>
      <c r="B3953" s="3">
        <f t="shared" ca="1" si="308"/>
        <v>-0.61302000852110738</v>
      </c>
      <c r="C3953" s="3">
        <f t="shared" ca="1" si="305"/>
        <v>22434.155047863947</v>
      </c>
      <c r="D3953" s="3">
        <f t="shared" ca="1" si="306"/>
        <v>0</v>
      </c>
      <c r="E3953" s="3">
        <f t="shared" ca="1" si="309"/>
        <v>258.6341224519785</v>
      </c>
    </row>
    <row r="3954" spans="1:5" x14ac:dyDescent="0.35">
      <c r="A3954" s="3">
        <f t="shared" si="307"/>
        <v>3942</v>
      </c>
      <c r="B3954" s="3">
        <f t="shared" ca="1" si="308"/>
        <v>0.55736217784912634</v>
      </c>
      <c r="C3954" s="3">
        <f t="shared" ca="1" si="305"/>
        <v>23248.059153028</v>
      </c>
      <c r="D3954" s="3">
        <f t="shared" ca="1" si="306"/>
        <v>348.05915302799986</v>
      </c>
      <c r="E3954" s="3">
        <f t="shared" ca="1" si="309"/>
        <v>-89.425030576021356</v>
      </c>
    </row>
    <row r="3955" spans="1:5" x14ac:dyDescent="0.35">
      <c r="A3955" s="3">
        <f t="shared" si="307"/>
        <v>3943</v>
      </c>
      <c r="B3955" s="3">
        <f t="shared" ca="1" si="308"/>
        <v>0.7881282510031109</v>
      </c>
      <c r="C3955" s="3">
        <f t="shared" ca="1" si="305"/>
        <v>23411.989633256599</v>
      </c>
      <c r="D3955" s="3">
        <f t="shared" ca="1" si="306"/>
        <v>511.98963325659861</v>
      </c>
      <c r="E3955" s="3">
        <f t="shared" ca="1" si="309"/>
        <v>-253.35551080462011</v>
      </c>
    </row>
    <row r="3956" spans="1:5" x14ac:dyDescent="0.35">
      <c r="A3956" s="3">
        <f t="shared" si="307"/>
        <v>3944</v>
      </c>
      <c r="B3956" s="3">
        <f t="shared" ca="1" si="308"/>
        <v>-0.2379448678881389</v>
      </c>
      <c r="C3956" s="3">
        <f t="shared" ca="1" si="305"/>
        <v>22691.837400085773</v>
      </c>
      <c r="D3956" s="3">
        <f t="shared" ca="1" si="306"/>
        <v>0</v>
      </c>
      <c r="E3956" s="3">
        <f t="shared" ca="1" si="309"/>
        <v>258.6341224519785</v>
      </c>
    </row>
    <row r="3957" spans="1:5" x14ac:dyDescent="0.35">
      <c r="A3957" s="3">
        <f t="shared" si="307"/>
        <v>3945</v>
      </c>
      <c r="B3957" s="3">
        <f t="shared" ca="1" si="308"/>
        <v>0.8755173145132551</v>
      </c>
      <c r="C3957" s="3">
        <f t="shared" ca="1" si="305"/>
        <v>23474.369966822025</v>
      </c>
      <c r="D3957" s="3">
        <f t="shared" ca="1" si="306"/>
        <v>574.36996682202516</v>
      </c>
      <c r="E3957" s="3">
        <f t="shared" ca="1" si="309"/>
        <v>-315.73584437004666</v>
      </c>
    </row>
    <row r="3958" spans="1:5" x14ac:dyDescent="0.35">
      <c r="A3958" s="3">
        <f t="shared" si="307"/>
        <v>3946</v>
      </c>
      <c r="B3958" s="3">
        <f t="shared" ca="1" si="308"/>
        <v>-1.306583763046938E-2</v>
      </c>
      <c r="C3958" s="3">
        <f t="shared" ca="1" si="305"/>
        <v>22847.749816386618</v>
      </c>
      <c r="D3958" s="3">
        <f t="shared" ca="1" si="306"/>
        <v>0</v>
      </c>
      <c r="E3958" s="3">
        <f t="shared" ca="1" si="309"/>
        <v>258.6341224519785</v>
      </c>
    </row>
    <row r="3959" spans="1:5" x14ac:dyDescent="0.35">
      <c r="A3959" s="3">
        <f t="shared" si="307"/>
        <v>3947</v>
      </c>
      <c r="B3959" s="3">
        <f t="shared" ca="1" si="308"/>
        <v>-1.2400019788580303</v>
      </c>
      <c r="C3959" s="3">
        <f t="shared" ca="1" si="305"/>
        <v>22009.926251319313</v>
      </c>
      <c r="D3959" s="3">
        <f t="shared" ca="1" si="306"/>
        <v>0</v>
      </c>
      <c r="E3959" s="3">
        <f t="shared" ca="1" si="309"/>
        <v>258.6341224519785</v>
      </c>
    </row>
    <row r="3960" spans="1:5" x14ac:dyDescent="0.35">
      <c r="A3960" s="3">
        <f t="shared" si="307"/>
        <v>3948</v>
      </c>
      <c r="B3960" s="3">
        <f t="shared" ca="1" si="308"/>
        <v>-0.22051448394113687</v>
      </c>
      <c r="C3960" s="3">
        <f t="shared" ca="1" si="305"/>
        <v>22703.884047944197</v>
      </c>
      <c r="D3960" s="3">
        <f t="shared" ca="1" si="306"/>
        <v>0</v>
      </c>
      <c r="E3960" s="3">
        <f t="shared" ca="1" si="309"/>
        <v>258.6341224519785</v>
      </c>
    </row>
    <row r="3961" spans="1:5" x14ac:dyDescent="0.35">
      <c r="A3961" s="3">
        <f t="shared" si="307"/>
        <v>3949</v>
      </c>
      <c r="B3961" s="3">
        <f t="shared" ca="1" si="308"/>
        <v>-0.43288595603519964</v>
      </c>
      <c r="C3961" s="3">
        <f t="shared" ca="1" si="305"/>
        <v>22557.542631990425</v>
      </c>
      <c r="D3961" s="3">
        <f t="shared" ca="1" si="306"/>
        <v>0</v>
      </c>
      <c r="E3961" s="3">
        <f t="shared" ca="1" si="309"/>
        <v>258.6341224519785</v>
      </c>
    </row>
    <row r="3962" spans="1:5" x14ac:dyDescent="0.35">
      <c r="A3962" s="3">
        <f t="shared" si="307"/>
        <v>3950</v>
      </c>
      <c r="B3962" s="3">
        <f t="shared" ca="1" si="308"/>
        <v>-1.630450640421345</v>
      </c>
      <c r="C3962" s="3">
        <f t="shared" ca="1" si="305"/>
        <v>21749.803818567456</v>
      </c>
      <c r="D3962" s="3">
        <f t="shared" ca="1" si="306"/>
        <v>0</v>
      </c>
      <c r="E3962" s="3">
        <f t="shared" ca="1" si="309"/>
        <v>258.6341224519785</v>
      </c>
    </row>
    <row r="3963" spans="1:5" x14ac:dyDescent="0.35">
      <c r="A3963" s="3">
        <f t="shared" si="307"/>
        <v>3951</v>
      </c>
      <c r="B3963" s="3">
        <f t="shared" ca="1" si="308"/>
        <v>-1.0978189249178139</v>
      </c>
      <c r="C3963" s="3">
        <f t="shared" ca="1" si="305"/>
        <v>22105.421379326901</v>
      </c>
      <c r="D3963" s="3">
        <f t="shared" ca="1" si="306"/>
        <v>0</v>
      </c>
      <c r="E3963" s="3">
        <f t="shared" ca="1" si="309"/>
        <v>258.6341224519785</v>
      </c>
    </row>
    <row r="3964" spans="1:5" x14ac:dyDescent="0.35">
      <c r="A3964" s="3">
        <f t="shared" si="307"/>
        <v>3952</v>
      </c>
      <c r="B3964" s="3">
        <f t="shared" ca="1" si="308"/>
        <v>-0.93208622449950329</v>
      </c>
      <c r="C3964" s="3">
        <f t="shared" ca="1" si="305"/>
        <v>22217.25634911986</v>
      </c>
      <c r="D3964" s="3">
        <f t="shared" ca="1" si="306"/>
        <v>0</v>
      </c>
      <c r="E3964" s="3">
        <f t="shared" ca="1" si="309"/>
        <v>258.6341224519785</v>
      </c>
    </row>
    <row r="3965" spans="1:5" x14ac:dyDescent="0.35">
      <c r="A3965" s="3">
        <f t="shared" si="307"/>
        <v>3953</v>
      </c>
      <c r="B3965" s="3">
        <f t="shared" ca="1" si="308"/>
        <v>1.5704253219852997</v>
      </c>
      <c r="C3965" s="3">
        <f t="shared" ca="1" si="305"/>
        <v>23976.363815531084</v>
      </c>
      <c r="D3965" s="3">
        <f t="shared" ca="1" si="306"/>
        <v>1076.3638155310837</v>
      </c>
      <c r="E3965" s="3">
        <f t="shared" ca="1" si="309"/>
        <v>-817.72969307910512</v>
      </c>
    </row>
    <row r="3966" spans="1:5" x14ac:dyDescent="0.35">
      <c r="A3966" s="3">
        <f t="shared" si="307"/>
        <v>3954</v>
      </c>
      <c r="B3966" s="3">
        <f t="shared" ca="1" si="308"/>
        <v>0.34645614943235548</v>
      </c>
      <c r="C3966" s="3">
        <f t="shared" ca="1" si="305"/>
        <v>23099.240869940313</v>
      </c>
      <c r="D3966" s="3">
        <f t="shared" ca="1" si="306"/>
        <v>199.24086994031313</v>
      </c>
      <c r="E3966" s="3">
        <f t="shared" ca="1" si="309"/>
        <v>59.393252511665366</v>
      </c>
    </row>
    <row r="3967" spans="1:5" x14ac:dyDescent="0.35">
      <c r="A3967" s="3">
        <f t="shared" si="307"/>
        <v>3955</v>
      </c>
      <c r="B3967" s="3">
        <f t="shared" ca="1" si="308"/>
        <v>-1.1635327365704498</v>
      </c>
      <c r="C3967" s="3">
        <f t="shared" ca="1" si="305"/>
        <v>22061.234291638371</v>
      </c>
      <c r="D3967" s="3">
        <f t="shared" ca="1" si="306"/>
        <v>0</v>
      </c>
      <c r="E3967" s="3">
        <f t="shared" ca="1" si="309"/>
        <v>258.6341224519785</v>
      </c>
    </row>
    <row r="3968" spans="1:5" x14ac:dyDescent="0.35">
      <c r="A3968" s="3">
        <f t="shared" si="307"/>
        <v>3956</v>
      </c>
      <c r="B3968" s="3">
        <f t="shared" ca="1" si="308"/>
        <v>-0.59729054619011668</v>
      </c>
      <c r="C3968" s="3">
        <f t="shared" ca="1" si="305"/>
        <v>22444.902411571362</v>
      </c>
      <c r="D3968" s="3">
        <f t="shared" ca="1" si="306"/>
        <v>0</v>
      </c>
      <c r="E3968" s="3">
        <f t="shared" ca="1" si="309"/>
        <v>258.6341224519785</v>
      </c>
    </row>
    <row r="3969" spans="1:5" x14ac:dyDescent="0.35">
      <c r="A3969" s="3">
        <f t="shared" si="307"/>
        <v>3957</v>
      </c>
      <c r="B3969" s="3">
        <f t="shared" ca="1" si="308"/>
        <v>0.37579734499555772</v>
      </c>
      <c r="C3969" s="3">
        <f t="shared" ca="1" si="305"/>
        <v>23119.887247990882</v>
      </c>
      <c r="D3969" s="3">
        <f t="shared" ca="1" si="306"/>
        <v>219.88724799088232</v>
      </c>
      <c r="E3969" s="3">
        <f t="shared" ca="1" si="309"/>
        <v>38.746874461096183</v>
      </c>
    </row>
    <row r="3970" spans="1:5" x14ac:dyDescent="0.35">
      <c r="A3970" s="3">
        <f t="shared" si="307"/>
        <v>3958</v>
      </c>
      <c r="B3970" s="3">
        <f t="shared" ca="1" si="308"/>
        <v>-1.1167119437708535</v>
      </c>
      <c r="C3970" s="3">
        <f t="shared" ca="1" si="305"/>
        <v>22092.708334227096</v>
      </c>
      <c r="D3970" s="3">
        <f t="shared" ca="1" si="306"/>
        <v>0</v>
      </c>
      <c r="E3970" s="3">
        <f t="shared" ca="1" si="309"/>
        <v>258.6341224519785</v>
      </c>
    </row>
    <row r="3971" spans="1:5" x14ac:dyDescent="0.35">
      <c r="A3971" s="3">
        <f t="shared" si="307"/>
        <v>3959</v>
      </c>
      <c r="B3971" s="3">
        <f t="shared" ca="1" si="308"/>
        <v>2.1617299020013179</v>
      </c>
      <c r="C3971" s="3">
        <f t="shared" ca="1" si="305"/>
        <v>24411.960376420535</v>
      </c>
      <c r="D3971" s="3">
        <f t="shared" ca="1" si="306"/>
        <v>1511.9603764205349</v>
      </c>
      <c r="E3971" s="3">
        <f t="shared" ca="1" si="309"/>
        <v>-1253.3262539685563</v>
      </c>
    </row>
    <row r="3972" spans="1:5" x14ac:dyDescent="0.35">
      <c r="A3972" s="3">
        <f t="shared" si="307"/>
        <v>3960</v>
      </c>
      <c r="B3972" s="3">
        <f t="shared" ca="1" si="308"/>
        <v>0.2387298304266543</v>
      </c>
      <c r="C3972" s="3">
        <f t="shared" ca="1" si="305"/>
        <v>23023.595598049047</v>
      </c>
      <c r="D3972" s="3">
        <f t="shared" ca="1" si="306"/>
        <v>123.59559804904711</v>
      </c>
      <c r="E3972" s="3">
        <f t="shared" ca="1" si="309"/>
        <v>135.03852440293139</v>
      </c>
    </row>
    <row r="3973" spans="1:5" x14ac:dyDescent="0.35">
      <c r="A3973" s="3">
        <f t="shared" si="307"/>
        <v>3961</v>
      </c>
      <c r="B3973" s="3">
        <f t="shared" ca="1" si="308"/>
        <v>-0.76752436631211607</v>
      </c>
      <c r="C3973" s="3">
        <f t="shared" ca="1" si="305"/>
        <v>22328.861048193503</v>
      </c>
      <c r="D3973" s="3">
        <f t="shared" ca="1" si="306"/>
        <v>0</v>
      </c>
      <c r="E3973" s="3">
        <f t="shared" ca="1" si="309"/>
        <v>258.6341224519785</v>
      </c>
    </row>
    <row r="3974" spans="1:5" x14ac:dyDescent="0.35">
      <c r="A3974" s="3">
        <f t="shared" si="307"/>
        <v>3962</v>
      </c>
      <c r="B3974" s="3">
        <f t="shared" ca="1" si="308"/>
        <v>1.4423894878655461</v>
      </c>
      <c r="C3974" s="3">
        <f t="shared" ca="1" si="305"/>
        <v>23883.07213626138</v>
      </c>
      <c r="D3974" s="3">
        <f t="shared" ca="1" si="306"/>
        <v>983.07213626138036</v>
      </c>
      <c r="E3974" s="3">
        <f t="shared" ca="1" si="309"/>
        <v>-724.43801380940181</v>
      </c>
    </row>
    <row r="3975" spans="1:5" x14ac:dyDescent="0.35">
      <c r="A3975" s="3">
        <f t="shared" si="307"/>
        <v>3963</v>
      </c>
      <c r="B3975" s="3">
        <f t="shared" ca="1" si="308"/>
        <v>-7.3186307408474635E-2</v>
      </c>
      <c r="C3975" s="3">
        <f t="shared" ca="1" si="305"/>
        <v>22805.96267205034</v>
      </c>
      <c r="D3975" s="3">
        <f t="shared" ca="1" si="306"/>
        <v>0</v>
      </c>
      <c r="E3975" s="3">
        <f t="shared" ca="1" si="309"/>
        <v>258.6341224519785</v>
      </c>
    </row>
    <row r="3976" spans="1:5" x14ac:dyDescent="0.35">
      <c r="A3976" s="3">
        <f t="shared" si="307"/>
        <v>3964</v>
      </c>
      <c r="B3976" s="3">
        <f t="shared" ca="1" si="308"/>
        <v>2.0888800690208043E-2</v>
      </c>
      <c r="C3976" s="3">
        <f t="shared" ca="1" si="305"/>
        <v>22871.384044004051</v>
      </c>
      <c r="D3976" s="3">
        <f t="shared" ca="1" si="306"/>
        <v>0</v>
      </c>
      <c r="E3976" s="3">
        <f t="shared" ca="1" si="309"/>
        <v>258.6341224519785</v>
      </c>
    </row>
    <row r="3977" spans="1:5" x14ac:dyDescent="0.35">
      <c r="A3977" s="3">
        <f t="shared" si="307"/>
        <v>3965</v>
      </c>
      <c r="B3977" s="3">
        <f t="shared" ca="1" si="308"/>
        <v>1.7205590688115462</v>
      </c>
      <c r="C3977" s="3">
        <f t="shared" ca="1" si="305"/>
        <v>24086.221145964126</v>
      </c>
      <c r="D3977" s="3">
        <f t="shared" ca="1" si="306"/>
        <v>1186.2211459641258</v>
      </c>
      <c r="E3977" s="3">
        <f t="shared" ca="1" si="309"/>
        <v>-927.5870235121472</v>
      </c>
    </row>
    <row r="3978" spans="1:5" x14ac:dyDescent="0.35">
      <c r="A3978" s="3">
        <f t="shared" si="307"/>
        <v>3966</v>
      </c>
      <c r="B3978" s="3">
        <f t="shared" ca="1" si="308"/>
        <v>0.24221728546324461</v>
      </c>
      <c r="C3978" s="3">
        <f t="shared" ca="1" si="305"/>
        <v>23026.040599772925</v>
      </c>
      <c r="D3978" s="3">
        <f t="shared" ca="1" si="306"/>
        <v>126.04059977292491</v>
      </c>
      <c r="E3978" s="3">
        <f t="shared" ca="1" si="309"/>
        <v>132.59352267905359</v>
      </c>
    </row>
    <row r="3979" spans="1:5" x14ac:dyDescent="0.35">
      <c r="A3979" s="3">
        <f t="shared" si="307"/>
        <v>3967</v>
      </c>
      <c r="B3979" s="3">
        <f t="shared" ca="1" si="308"/>
        <v>-1.2784560207325126</v>
      </c>
      <c r="C3979" s="3">
        <f t="shared" ca="1" si="305"/>
        <v>21984.17011609206</v>
      </c>
      <c r="D3979" s="3">
        <f t="shared" ca="1" si="306"/>
        <v>0</v>
      </c>
      <c r="E3979" s="3">
        <f t="shared" ca="1" si="309"/>
        <v>258.6341224519785</v>
      </c>
    </row>
    <row r="3980" spans="1:5" x14ac:dyDescent="0.35">
      <c r="A3980" s="3">
        <f t="shared" si="307"/>
        <v>3968</v>
      </c>
      <c r="B3980" s="3">
        <f t="shared" ca="1" si="308"/>
        <v>0.45924234808672137</v>
      </c>
      <c r="C3980" s="3">
        <f t="shared" ca="1" si="305"/>
        <v>23178.705517355978</v>
      </c>
      <c r="D3980" s="3">
        <f t="shared" ca="1" si="306"/>
        <v>278.70551735597837</v>
      </c>
      <c r="E3980" s="3">
        <f t="shared" ca="1" si="309"/>
        <v>-20.071394903999874</v>
      </c>
    </row>
    <row r="3981" spans="1:5" x14ac:dyDescent="0.35">
      <c r="A3981" s="3">
        <f t="shared" si="307"/>
        <v>3969</v>
      </c>
      <c r="B3981" s="3">
        <f t="shared" ca="1" si="308"/>
        <v>-0.20662361017459144</v>
      </c>
      <c r="C3981" s="3">
        <f t="shared" ca="1" si="305"/>
        <v>22713.489015866955</v>
      </c>
      <c r="D3981" s="3">
        <f t="shared" ca="1" si="306"/>
        <v>0</v>
      </c>
      <c r="E3981" s="3">
        <f t="shared" ca="1" si="309"/>
        <v>258.6341224519785</v>
      </c>
    </row>
    <row r="3982" spans="1:5" x14ac:dyDescent="0.35">
      <c r="A3982" s="3">
        <f t="shared" si="307"/>
        <v>3970</v>
      </c>
      <c r="B3982" s="3">
        <f t="shared" ca="1" si="308"/>
        <v>-0.38101246167648767</v>
      </c>
      <c r="C3982" s="3">
        <f t="shared" ref="C3982:C4045" ca="1" si="310">B$1*EXP(B$9*B$5 + $B$10*B3982)</f>
        <v>22593.200441930585</v>
      </c>
      <c r="D3982" s="3">
        <f t="shared" ref="D3982:D4045" ca="1" si="311">MAX(C3982 - B$2, 0)</f>
        <v>0</v>
      </c>
      <c r="E3982" s="3">
        <f t="shared" ca="1" si="309"/>
        <v>258.6341224519785</v>
      </c>
    </row>
    <row r="3983" spans="1:5" x14ac:dyDescent="0.35">
      <c r="A3983" s="3">
        <f t="shared" ref="A3983:A4046" si="312">A3982+1</f>
        <v>3971</v>
      </c>
      <c r="B3983" s="3">
        <f t="shared" ref="B3983:B4046" ca="1" si="313">_xlfn.NORM.S.INV(RAND())</f>
        <v>1.0928984932492871</v>
      </c>
      <c r="C3983" s="3">
        <f t="shared" ca="1" si="310"/>
        <v>23630.263583575979</v>
      </c>
      <c r="D3983" s="3">
        <f t="shared" ca="1" si="311"/>
        <v>730.26358357597928</v>
      </c>
      <c r="E3983" s="3">
        <f t="shared" ref="E3983:E4046" ca="1" si="314">$D$5014-D3983</f>
        <v>-471.62946112400078</v>
      </c>
    </row>
    <row r="3984" spans="1:5" x14ac:dyDescent="0.35">
      <c r="A3984" s="3">
        <f t="shared" si="312"/>
        <v>3972</v>
      </c>
      <c r="B3984" s="3">
        <f t="shared" ca="1" si="313"/>
        <v>0.25153520713225147</v>
      </c>
      <c r="C3984" s="3">
        <f t="shared" ca="1" si="310"/>
        <v>23032.574526764714</v>
      </c>
      <c r="D3984" s="3">
        <f t="shared" ca="1" si="311"/>
        <v>132.57452676471439</v>
      </c>
      <c r="E3984" s="3">
        <f t="shared" ca="1" si="314"/>
        <v>126.05959568726411</v>
      </c>
    </row>
    <row r="3985" spans="1:5" x14ac:dyDescent="0.35">
      <c r="A3985" s="3">
        <f t="shared" si="312"/>
        <v>3973</v>
      </c>
      <c r="B3985" s="3">
        <f t="shared" ca="1" si="313"/>
        <v>-0.41556452528210613</v>
      </c>
      <c r="C3985" s="3">
        <f t="shared" ca="1" si="310"/>
        <v>22569.443110577104</v>
      </c>
      <c r="D3985" s="3">
        <f t="shared" ca="1" si="311"/>
        <v>0</v>
      </c>
      <c r="E3985" s="3">
        <f t="shared" ca="1" si="314"/>
        <v>258.6341224519785</v>
      </c>
    </row>
    <row r="3986" spans="1:5" x14ac:dyDescent="0.35">
      <c r="A3986" s="3">
        <f t="shared" si="312"/>
        <v>3974</v>
      </c>
      <c r="B3986" s="3">
        <f t="shared" ca="1" si="313"/>
        <v>1.2542295740355123</v>
      </c>
      <c r="C3986" s="3">
        <f t="shared" ca="1" si="310"/>
        <v>23746.630118372461</v>
      </c>
      <c r="D3986" s="3">
        <f t="shared" ca="1" si="311"/>
        <v>846.63011837246086</v>
      </c>
      <c r="E3986" s="3">
        <f t="shared" ca="1" si="314"/>
        <v>-587.9959959204823</v>
      </c>
    </row>
    <row r="3987" spans="1:5" x14ac:dyDescent="0.35">
      <c r="A3987" s="3">
        <f t="shared" si="312"/>
        <v>3975</v>
      </c>
      <c r="B3987" s="3">
        <f t="shared" ca="1" si="313"/>
        <v>0.55219127591941952</v>
      </c>
      <c r="C3987" s="3">
        <f t="shared" ca="1" si="310"/>
        <v>23244.39905127609</v>
      </c>
      <c r="D3987" s="3">
        <f t="shared" ca="1" si="311"/>
        <v>344.39905127609018</v>
      </c>
      <c r="E3987" s="3">
        <f t="shared" ca="1" si="314"/>
        <v>-85.764928824111678</v>
      </c>
    </row>
    <row r="3988" spans="1:5" x14ac:dyDescent="0.35">
      <c r="A3988" s="3">
        <f t="shared" si="312"/>
        <v>3976</v>
      </c>
      <c r="B3988" s="3">
        <f t="shared" ca="1" si="313"/>
        <v>0.64402617359440884</v>
      </c>
      <c r="C3988" s="3">
        <f t="shared" ca="1" si="310"/>
        <v>23309.488075703135</v>
      </c>
      <c r="D3988" s="3">
        <f t="shared" ca="1" si="311"/>
        <v>409.48807570313511</v>
      </c>
      <c r="E3988" s="3">
        <f t="shared" ca="1" si="314"/>
        <v>-150.85395325115661</v>
      </c>
    </row>
    <row r="3989" spans="1:5" x14ac:dyDescent="0.35">
      <c r="A3989" s="3">
        <f t="shared" si="312"/>
        <v>3977</v>
      </c>
      <c r="B3989" s="3">
        <f t="shared" ca="1" si="313"/>
        <v>-7.886818215906552E-2</v>
      </c>
      <c r="C3989" s="3">
        <f t="shared" ca="1" si="310"/>
        <v>22802.01740102702</v>
      </c>
      <c r="D3989" s="3">
        <f t="shared" ca="1" si="311"/>
        <v>0</v>
      </c>
      <c r="E3989" s="3">
        <f t="shared" ca="1" si="314"/>
        <v>258.6341224519785</v>
      </c>
    </row>
    <row r="3990" spans="1:5" x14ac:dyDescent="0.35">
      <c r="A3990" s="3">
        <f t="shared" si="312"/>
        <v>3978</v>
      </c>
      <c r="B3990" s="3">
        <f t="shared" ca="1" si="313"/>
        <v>-0.14649438935446268</v>
      </c>
      <c r="C3990" s="3">
        <f t="shared" ca="1" si="310"/>
        <v>22755.112784975197</v>
      </c>
      <c r="D3990" s="3">
        <f t="shared" ca="1" si="311"/>
        <v>0</v>
      </c>
      <c r="E3990" s="3">
        <f t="shared" ca="1" si="314"/>
        <v>258.6341224519785</v>
      </c>
    </row>
    <row r="3991" spans="1:5" x14ac:dyDescent="0.35">
      <c r="A3991" s="3">
        <f t="shared" si="312"/>
        <v>3979</v>
      </c>
      <c r="B3991" s="3">
        <f t="shared" ca="1" si="313"/>
        <v>2.5136503128190415</v>
      </c>
      <c r="C3991" s="3">
        <f t="shared" ca="1" si="310"/>
        <v>24674.957143981039</v>
      </c>
      <c r="D3991" s="3">
        <f t="shared" ca="1" si="311"/>
        <v>1774.9571439810388</v>
      </c>
      <c r="E3991" s="3">
        <f t="shared" ca="1" si="314"/>
        <v>-1516.3230215290603</v>
      </c>
    </row>
    <row r="3992" spans="1:5" x14ac:dyDescent="0.35">
      <c r="A3992" s="3">
        <f t="shared" si="312"/>
        <v>3980</v>
      </c>
      <c r="B3992" s="3">
        <f t="shared" ca="1" si="313"/>
        <v>0.18054559894638916</v>
      </c>
      <c r="C3992" s="3">
        <f t="shared" ca="1" si="310"/>
        <v>22982.841794995209</v>
      </c>
      <c r="D3992" s="3">
        <f t="shared" ca="1" si="311"/>
        <v>82.841794995209057</v>
      </c>
      <c r="E3992" s="3">
        <f t="shared" ca="1" si="314"/>
        <v>175.79232745676944</v>
      </c>
    </row>
    <row r="3993" spans="1:5" x14ac:dyDescent="0.35">
      <c r="A3993" s="3">
        <f t="shared" si="312"/>
        <v>3981</v>
      </c>
      <c r="B3993" s="3">
        <f t="shared" ca="1" si="313"/>
        <v>4.9424975796677845E-2</v>
      </c>
      <c r="C3993" s="3">
        <f t="shared" ca="1" si="310"/>
        <v>22891.26564006718</v>
      </c>
      <c r="D3993" s="3">
        <f t="shared" ca="1" si="311"/>
        <v>0</v>
      </c>
      <c r="E3993" s="3">
        <f t="shared" ca="1" si="314"/>
        <v>258.6341224519785</v>
      </c>
    </row>
    <row r="3994" spans="1:5" x14ac:dyDescent="0.35">
      <c r="A3994" s="3">
        <f t="shared" si="312"/>
        <v>3982</v>
      </c>
      <c r="B3994" s="3">
        <f t="shared" ca="1" si="313"/>
        <v>0.61566578654644821</v>
      </c>
      <c r="C3994" s="3">
        <f t="shared" ca="1" si="310"/>
        <v>23289.367901766156</v>
      </c>
      <c r="D3994" s="3">
        <f t="shared" ca="1" si="311"/>
        <v>389.36790176615614</v>
      </c>
      <c r="E3994" s="3">
        <f t="shared" ca="1" si="314"/>
        <v>-130.73377931417764</v>
      </c>
    </row>
    <row r="3995" spans="1:5" x14ac:dyDescent="0.35">
      <c r="A3995" s="3">
        <f t="shared" si="312"/>
        <v>3983</v>
      </c>
      <c r="B3995" s="3">
        <f t="shared" ca="1" si="313"/>
        <v>0.74426259662572058</v>
      </c>
      <c r="C3995" s="3">
        <f t="shared" ca="1" si="310"/>
        <v>23380.739830811908</v>
      </c>
      <c r="D3995" s="3">
        <f t="shared" ca="1" si="311"/>
        <v>480.73983081190818</v>
      </c>
      <c r="E3995" s="3">
        <f t="shared" ca="1" si="314"/>
        <v>-222.10570835992968</v>
      </c>
    </row>
    <row r="3996" spans="1:5" x14ac:dyDescent="0.35">
      <c r="A3996" s="3">
        <f t="shared" si="312"/>
        <v>3984</v>
      </c>
      <c r="B3996" s="3">
        <f t="shared" ca="1" si="313"/>
        <v>-0.23029198692007322</v>
      </c>
      <c r="C3996" s="3">
        <f t="shared" ca="1" si="310"/>
        <v>22697.125742505395</v>
      </c>
      <c r="D3996" s="3">
        <f t="shared" ca="1" si="311"/>
        <v>0</v>
      </c>
      <c r="E3996" s="3">
        <f t="shared" ca="1" si="314"/>
        <v>258.6341224519785</v>
      </c>
    </row>
    <row r="3997" spans="1:5" x14ac:dyDescent="0.35">
      <c r="A3997" s="3">
        <f t="shared" si="312"/>
        <v>3985</v>
      </c>
      <c r="B3997" s="3">
        <f t="shared" ca="1" si="313"/>
        <v>-9.867113458324335E-2</v>
      </c>
      <c r="C3997" s="3">
        <f t="shared" ca="1" si="310"/>
        <v>22788.27234125428</v>
      </c>
      <c r="D3997" s="3">
        <f t="shared" ca="1" si="311"/>
        <v>0</v>
      </c>
      <c r="E3997" s="3">
        <f t="shared" ca="1" si="314"/>
        <v>258.6341224519785</v>
      </c>
    </row>
    <row r="3998" spans="1:5" x14ac:dyDescent="0.35">
      <c r="A3998" s="3">
        <f t="shared" si="312"/>
        <v>3986</v>
      </c>
      <c r="B3998" s="3">
        <f t="shared" ca="1" si="313"/>
        <v>-0.77701011295886435</v>
      </c>
      <c r="C3998" s="3">
        <f t="shared" ca="1" si="310"/>
        <v>22322.412681596215</v>
      </c>
      <c r="D3998" s="3">
        <f t="shared" ca="1" si="311"/>
        <v>0</v>
      </c>
      <c r="E3998" s="3">
        <f t="shared" ca="1" si="314"/>
        <v>258.6341224519785</v>
      </c>
    </row>
    <row r="3999" spans="1:5" x14ac:dyDescent="0.35">
      <c r="A3999" s="3">
        <f t="shared" si="312"/>
        <v>3987</v>
      </c>
      <c r="B3999" s="3">
        <f t="shared" ca="1" si="313"/>
        <v>1.5839564018904762</v>
      </c>
      <c r="C3999" s="3">
        <f t="shared" ca="1" si="310"/>
        <v>23986.244330798021</v>
      </c>
      <c r="D3999" s="3">
        <f t="shared" ca="1" si="311"/>
        <v>1086.2443307980211</v>
      </c>
      <c r="E3999" s="3">
        <f t="shared" ca="1" si="314"/>
        <v>-827.61020834604255</v>
      </c>
    </row>
    <row r="4000" spans="1:5" x14ac:dyDescent="0.35">
      <c r="A4000" s="3">
        <f t="shared" si="312"/>
        <v>3988</v>
      </c>
      <c r="B4000" s="3">
        <f t="shared" ca="1" si="313"/>
        <v>-8.8079371608084059E-2</v>
      </c>
      <c r="C4000" s="3">
        <f t="shared" ca="1" si="310"/>
        <v>22795.622962299545</v>
      </c>
      <c r="D4000" s="3">
        <f t="shared" ca="1" si="311"/>
        <v>0</v>
      </c>
      <c r="E4000" s="3">
        <f t="shared" ca="1" si="314"/>
        <v>258.6341224519785</v>
      </c>
    </row>
    <row r="4001" spans="1:5" x14ac:dyDescent="0.35">
      <c r="A4001" s="3">
        <f t="shared" si="312"/>
        <v>3989</v>
      </c>
      <c r="B4001" s="3">
        <f t="shared" ca="1" si="313"/>
        <v>-0.82591388391473464</v>
      </c>
      <c r="C4001" s="3">
        <f t="shared" ca="1" si="310"/>
        <v>22289.197661597405</v>
      </c>
      <c r="D4001" s="3">
        <f t="shared" ca="1" si="311"/>
        <v>0</v>
      </c>
      <c r="E4001" s="3">
        <f t="shared" ca="1" si="314"/>
        <v>258.6341224519785</v>
      </c>
    </row>
    <row r="4002" spans="1:5" x14ac:dyDescent="0.35">
      <c r="A4002" s="3">
        <f t="shared" si="312"/>
        <v>3990</v>
      </c>
      <c r="B4002" s="3">
        <f t="shared" ca="1" si="313"/>
        <v>1.0693137362807119</v>
      </c>
      <c r="C4002" s="3">
        <f t="shared" ca="1" si="310"/>
        <v>23613.2999694475</v>
      </c>
      <c r="D4002" s="3">
        <f t="shared" ca="1" si="311"/>
        <v>713.29996944750019</v>
      </c>
      <c r="E4002" s="3">
        <f t="shared" ca="1" si="314"/>
        <v>-454.66584699552169</v>
      </c>
    </row>
    <row r="4003" spans="1:5" x14ac:dyDescent="0.35">
      <c r="A4003" s="3">
        <f t="shared" si="312"/>
        <v>3991</v>
      </c>
      <c r="B4003" s="3">
        <f t="shared" ca="1" si="313"/>
        <v>-0.50177732377018502</v>
      </c>
      <c r="C4003" s="3">
        <f t="shared" ca="1" si="310"/>
        <v>22510.273730083234</v>
      </c>
      <c r="D4003" s="3">
        <f t="shared" ca="1" si="311"/>
        <v>0</v>
      </c>
      <c r="E4003" s="3">
        <f t="shared" ca="1" si="314"/>
        <v>258.6341224519785</v>
      </c>
    </row>
    <row r="4004" spans="1:5" x14ac:dyDescent="0.35">
      <c r="A4004" s="3">
        <f t="shared" si="312"/>
        <v>3992</v>
      </c>
      <c r="B4004" s="3">
        <f t="shared" ca="1" si="313"/>
        <v>3.6300836925851253E-2</v>
      </c>
      <c r="C4004" s="3">
        <f t="shared" ca="1" si="310"/>
        <v>22882.11970330061</v>
      </c>
      <c r="D4004" s="3">
        <f t="shared" ca="1" si="311"/>
        <v>0</v>
      </c>
      <c r="E4004" s="3">
        <f t="shared" ca="1" si="314"/>
        <v>258.6341224519785</v>
      </c>
    </row>
    <row r="4005" spans="1:5" x14ac:dyDescent="0.35">
      <c r="A4005" s="3">
        <f t="shared" si="312"/>
        <v>3993</v>
      </c>
      <c r="B4005" s="3">
        <f t="shared" ca="1" si="313"/>
        <v>1.273858537063165</v>
      </c>
      <c r="C4005" s="3">
        <f t="shared" ca="1" si="310"/>
        <v>23760.827343915651</v>
      </c>
      <c r="D4005" s="3">
        <f t="shared" ca="1" si="311"/>
        <v>860.827343915651</v>
      </c>
      <c r="E4005" s="3">
        <f t="shared" ca="1" si="314"/>
        <v>-602.19322146367244</v>
      </c>
    </row>
    <row r="4006" spans="1:5" x14ac:dyDescent="0.35">
      <c r="A4006" s="3">
        <f t="shared" si="312"/>
        <v>3994</v>
      </c>
      <c r="B4006" s="3">
        <f t="shared" ca="1" si="313"/>
        <v>1.7570467367895153</v>
      </c>
      <c r="C4006" s="3">
        <f t="shared" ca="1" si="310"/>
        <v>24112.996202623101</v>
      </c>
      <c r="D4006" s="3">
        <f t="shared" ca="1" si="311"/>
        <v>1212.9962026231005</v>
      </c>
      <c r="E4006" s="3">
        <f t="shared" ca="1" si="314"/>
        <v>-954.36208017112199</v>
      </c>
    </row>
    <row r="4007" spans="1:5" x14ac:dyDescent="0.35">
      <c r="A4007" s="3">
        <f t="shared" si="312"/>
        <v>3995</v>
      </c>
      <c r="B4007" s="3">
        <f t="shared" ca="1" si="313"/>
        <v>1.7375715174172055</v>
      </c>
      <c r="C4007" s="3">
        <f t="shared" ca="1" si="310"/>
        <v>24098.701368546877</v>
      </c>
      <c r="D4007" s="3">
        <f t="shared" ca="1" si="311"/>
        <v>1198.7013685468773</v>
      </c>
      <c r="E4007" s="3">
        <f t="shared" ca="1" si="314"/>
        <v>-940.06724609489879</v>
      </c>
    </row>
    <row r="4008" spans="1:5" x14ac:dyDescent="0.35">
      <c r="A4008" s="3">
        <f t="shared" si="312"/>
        <v>3996</v>
      </c>
      <c r="B4008" s="3">
        <f t="shared" ca="1" si="313"/>
        <v>-0.12545843803590739</v>
      </c>
      <c r="C4008" s="3">
        <f t="shared" ca="1" si="310"/>
        <v>22769.692686494065</v>
      </c>
      <c r="D4008" s="3">
        <f t="shared" ca="1" si="311"/>
        <v>0</v>
      </c>
      <c r="E4008" s="3">
        <f t="shared" ca="1" si="314"/>
        <v>258.6341224519785</v>
      </c>
    </row>
    <row r="4009" spans="1:5" x14ac:dyDescent="0.35">
      <c r="A4009" s="3">
        <f t="shared" si="312"/>
        <v>3997</v>
      </c>
      <c r="B4009" s="3">
        <f t="shared" ca="1" si="313"/>
        <v>0.64113487825055704</v>
      </c>
      <c r="C4009" s="3">
        <f t="shared" ca="1" si="310"/>
        <v>23307.43606122458</v>
      </c>
      <c r="D4009" s="3">
        <f t="shared" ca="1" si="311"/>
        <v>407.43606122458004</v>
      </c>
      <c r="E4009" s="3">
        <f t="shared" ca="1" si="314"/>
        <v>-148.80193877260155</v>
      </c>
    </row>
    <row r="4010" spans="1:5" x14ac:dyDescent="0.35">
      <c r="A4010" s="3">
        <f t="shared" si="312"/>
        <v>3998</v>
      </c>
      <c r="B4010" s="3">
        <f t="shared" ca="1" si="313"/>
        <v>-1.3592302152386107</v>
      </c>
      <c r="C4010" s="3">
        <f t="shared" ca="1" si="310"/>
        <v>21930.166468729545</v>
      </c>
      <c r="D4010" s="3">
        <f t="shared" ca="1" si="311"/>
        <v>0</v>
      </c>
      <c r="E4010" s="3">
        <f t="shared" ca="1" si="314"/>
        <v>258.6341224519785</v>
      </c>
    </row>
    <row r="4011" spans="1:5" x14ac:dyDescent="0.35">
      <c r="A4011" s="3">
        <f t="shared" si="312"/>
        <v>3999</v>
      </c>
      <c r="B4011" s="3">
        <f t="shared" ca="1" si="313"/>
        <v>3.945643105767694E-2</v>
      </c>
      <c r="C4011" s="3">
        <f t="shared" ca="1" si="310"/>
        <v>22884.318436848906</v>
      </c>
      <c r="D4011" s="3">
        <f t="shared" ca="1" si="311"/>
        <v>0</v>
      </c>
      <c r="E4011" s="3">
        <f t="shared" ca="1" si="314"/>
        <v>258.6341224519785</v>
      </c>
    </row>
    <row r="4012" spans="1:5" x14ac:dyDescent="0.35">
      <c r="A4012" s="3">
        <f t="shared" si="312"/>
        <v>4000</v>
      </c>
      <c r="B4012" s="3">
        <f t="shared" ca="1" si="313"/>
        <v>1.2999977849986006</v>
      </c>
      <c r="C4012" s="3">
        <f t="shared" ca="1" si="310"/>
        <v>23779.746503233539</v>
      </c>
      <c r="D4012" s="3">
        <f t="shared" ca="1" si="311"/>
        <v>879.74650323353853</v>
      </c>
      <c r="E4012" s="3">
        <f t="shared" ca="1" si="314"/>
        <v>-621.11238078155998</v>
      </c>
    </row>
    <row r="4013" spans="1:5" x14ac:dyDescent="0.35">
      <c r="A4013" s="3">
        <f t="shared" si="312"/>
        <v>4001</v>
      </c>
      <c r="B4013" s="3">
        <f t="shared" ca="1" si="313"/>
        <v>1.2692690546289636</v>
      </c>
      <c r="C4013" s="3">
        <f t="shared" ca="1" si="310"/>
        <v>23757.507105495286</v>
      </c>
      <c r="D4013" s="3">
        <f t="shared" ca="1" si="311"/>
        <v>857.50710549528594</v>
      </c>
      <c r="E4013" s="3">
        <f t="shared" ca="1" si="314"/>
        <v>-598.87298304330739</v>
      </c>
    </row>
    <row r="4014" spans="1:5" x14ac:dyDescent="0.35">
      <c r="A4014" s="3">
        <f t="shared" si="312"/>
        <v>4002</v>
      </c>
      <c r="B4014" s="3">
        <f t="shared" ca="1" si="313"/>
        <v>-0.67174451551516123</v>
      </c>
      <c r="C4014" s="3">
        <f t="shared" ca="1" si="310"/>
        <v>22394.076201070457</v>
      </c>
      <c r="D4014" s="3">
        <f t="shared" ca="1" si="311"/>
        <v>0</v>
      </c>
      <c r="E4014" s="3">
        <f t="shared" ca="1" si="314"/>
        <v>258.6341224519785</v>
      </c>
    </row>
    <row r="4015" spans="1:5" x14ac:dyDescent="0.35">
      <c r="A4015" s="3">
        <f t="shared" si="312"/>
        <v>4003</v>
      </c>
      <c r="B4015" s="3">
        <f t="shared" ca="1" si="313"/>
        <v>0.81116848477822523</v>
      </c>
      <c r="C4015" s="3">
        <f t="shared" ca="1" si="310"/>
        <v>23428.420175605032</v>
      </c>
      <c r="D4015" s="3">
        <f t="shared" ca="1" si="311"/>
        <v>528.42017560503155</v>
      </c>
      <c r="E4015" s="3">
        <f t="shared" ca="1" si="314"/>
        <v>-269.78605315305305</v>
      </c>
    </row>
    <row r="4016" spans="1:5" x14ac:dyDescent="0.35">
      <c r="A4016" s="3">
        <f t="shared" si="312"/>
        <v>4004</v>
      </c>
      <c r="B4016" s="3">
        <f t="shared" ca="1" si="313"/>
        <v>-0.64118248408430401</v>
      </c>
      <c r="C4016" s="3">
        <f t="shared" ca="1" si="310"/>
        <v>22414.92551673721</v>
      </c>
      <c r="D4016" s="3">
        <f t="shared" ca="1" si="311"/>
        <v>0</v>
      </c>
      <c r="E4016" s="3">
        <f t="shared" ca="1" si="314"/>
        <v>258.6341224519785</v>
      </c>
    </row>
    <row r="4017" spans="1:5" x14ac:dyDescent="0.35">
      <c r="A4017" s="3">
        <f t="shared" si="312"/>
        <v>4005</v>
      </c>
      <c r="B4017" s="3">
        <f t="shared" ca="1" si="313"/>
        <v>-0.23703873632497252</v>
      </c>
      <c r="C4017" s="3">
        <f t="shared" ca="1" si="310"/>
        <v>22692.463496559583</v>
      </c>
      <c r="D4017" s="3">
        <f t="shared" ca="1" si="311"/>
        <v>0</v>
      </c>
      <c r="E4017" s="3">
        <f t="shared" ca="1" si="314"/>
        <v>258.6341224519785</v>
      </c>
    </row>
    <row r="4018" spans="1:5" x14ac:dyDescent="0.35">
      <c r="A4018" s="3">
        <f t="shared" si="312"/>
        <v>4006</v>
      </c>
      <c r="B4018" s="3">
        <f t="shared" ca="1" si="313"/>
        <v>0.44574963863017303</v>
      </c>
      <c r="C4018" s="3">
        <f t="shared" ca="1" si="310"/>
        <v>23169.184716486972</v>
      </c>
      <c r="D4018" s="3">
        <f t="shared" ca="1" si="311"/>
        <v>269.18471648697232</v>
      </c>
      <c r="E4018" s="3">
        <f t="shared" ca="1" si="314"/>
        <v>-10.550594034993821</v>
      </c>
    </row>
    <row r="4019" spans="1:5" x14ac:dyDescent="0.35">
      <c r="A4019" s="3">
        <f t="shared" si="312"/>
        <v>4007</v>
      </c>
      <c r="B4019" s="3">
        <f t="shared" ca="1" si="313"/>
        <v>-1.798644932087591</v>
      </c>
      <c r="C4019" s="3">
        <f t="shared" ca="1" si="310"/>
        <v>21638.699912892887</v>
      </c>
      <c r="D4019" s="3">
        <f t="shared" ca="1" si="311"/>
        <v>0</v>
      </c>
      <c r="E4019" s="3">
        <f t="shared" ca="1" si="314"/>
        <v>258.6341224519785</v>
      </c>
    </row>
    <row r="4020" spans="1:5" x14ac:dyDescent="0.35">
      <c r="A4020" s="3">
        <f t="shared" si="312"/>
        <v>4008</v>
      </c>
      <c r="B4020" s="3">
        <f t="shared" ca="1" si="313"/>
        <v>-1.635901121343992</v>
      </c>
      <c r="C4020" s="3">
        <f t="shared" ca="1" si="310"/>
        <v>21746.194472909177</v>
      </c>
      <c r="D4020" s="3">
        <f t="shared" ca="1" si="311"/>
        <v>0</v>
      </c>
      <c r="E4020" s="3">
        <f t="shared" ca="1" si="314"/>
        <v>258.6341224519785</v>
      </c>
    </row>
    <row r="4021" spans="1:5" x14ac:dyDescent="0.35">
      <c r="A4021" s="3">
        <f t="shared" si="312"/>
        <v>4009</v>
      </c>
      <c r="B4021" s="3">
        <f t="shared" ca="1" si="313"/>
        <v>-0.8675607384190368</v>
      </c>
      <c r="C4021" s="3">
        <f t="shared" ca="1" si="310"/>
        <v>22260.950445707658</v>
      </c>
      <c r="D4021" s="3">
        <f t="shared" ca="1" si="311"/>
        <v>0</v>
      </c>
      <c r="E4021" s="3">
        <f t="shared" ca="1" si="314"/>
        <v>258.6341224519785</v>
      </c>
    </row>
    <row r="4022" spans="1:5" x14ac:dyDescent="0.35">
      <c r="A4022" s="3">
        <f t="shared" si="312"/>
        <v>4010</v>
      </c>
      <c r="B4022" s="3">
        <f t="shared" ca="1" si="313"/>
        <v>-0.85368925985785726</v>
      </c>
      <c r="C4022" s="3">
        <f t="shared" ca="1" si="310"/>
        <v>22270.354876691541</v>
      </c>
      <c r="D4022" s="3">
        <f t="shared" ca="1" si="311"/>
        <v>0</v>
      </c>
      <c r="E4022" s="3">
        <f t="shared" ca="1" si="314"/>
        <v>258.6341224519785</v>
      </c>
    </row>
    <row r="4023" spans="1:5" x14ac:dyDescent="0.35">
      <c r="A4023" s="3">
        <f t="shared" si="312"/>
        <v>4011</v>
      </c>
      <c r="B4023" s="3">
        <f t="shared" ca="1" si="313"/>
        <v>-0.4684689534933909</v>
      </c>
      <c r="C4023" s="3">
        <f t="shared" ca="1" si="310"/>
        <v>22533.115447620221</v>
      </c>
      <c r="D4023" s="3">
        <f t="shared" ca="1" si="311"/>
        <v>0</v>
      </c>
      <c r="E4023" s="3">
        <f t="shared" ca="1" si="314"/>
        <v>258.6341224519785</v>
      </c>
    </row>
    <row r="4024" spans="1:5" x14ac:dyDescent="0.35">
      <c r="A4024" s="3">
        <f t="shared" si="312"/>
        <v>4012</v>
      </c>
      <c r="B4024" s="3">
        <f t="shared" ca="1" si="313"/>
        <v>-1.3072318859937903E-2</v>
      </c>
      <c r="C4024" s="3">
        <f t="shared" ca="1" si="310"/>
        <v>22847.745307439571</v>
      </c>
      <c r="D4024" s="3">
        <f t="shared" ca="1" si="311"/>
        <v>0</v>
      </c>
      <c r="E4024" s="3">
        <f t="shared" ca="1" si="314"/>
        <v>258.6341224519785</v>
      </c>
    </row>
    <row r="4025" spans="1:5" x14ac:dyDescent="0.35">
      <c r="A4025" s="3">
        <f t="shared" si="312"/>
        <v>4013</v>
      </c>
      <c r="B4025" s="3">
        <f t="shared" ca="1" si="313"/>
        <v>1.3943065155152006</v>
      </c>
      <c r="C4025" s="3">
        <f t="shared" ca="1" si="310"/>
        <v>23848.130924722151</v>
      </c>
      <c r="D4025" s="3">
        <f t="shared" ca="1" si="311"/>
        <v>948.13092472215067</v>
      </c>
      <c r="E4025" s="3">
        <f t="shared" ca="1" si="314"/>
        <v>-689.49680227017211</v>
      </c>
    </row>
    <row r="4026" spans="1:5" x14ac:dyDescent="0.35">
      <c r="A4026" s="3">
        <f t="shared" si="312"/>
        <v>4014</v>
      </c>
      <c r="B4026" s="3">
        <f t="shared" ca="1" si="313"/>
        <v>-4.7396468259717647E-2</v>
      </c>
      <c r="C4026" s="3">
        <f t="shared" ca="1" si="310"/>
        <v>22823.878707774344</v>
      </c>
      <c r="D4026" s="3">
        <f t="shared" ca="1" si="311"/>
        <v>0</v>
      </c>
      <c r="E4026" s="3">
        <f t="shared" ca="1" si="314"/>
        <v>258.6341224519785</v>
      </c>
    </row>
    <row r="4027" spans="1:5" x14ac:dyDescent="0.35">
      <c r="A4027" s="3">
        <f t="shared" si="312"/>
        <v>4015</v>
      </c>
      <c r="B4027" s="3">
        <f t="shared" ca="1" si="313"/>
        <v>0.78708245139005872</v>
      </c>
      <c r="C4027" s="3">
        <f t="shared" ca="1" si="310"/>
        <v>23411.244121956937</v>
      </c>
      <c r="D4027" s="3">
        <f t="shared" ca="1" si="311"/>
        <v>511.24412195693731</v>
      </c>
      <c r="E4027" s="3">
        <f t="shared" ca="1" si="314"/>
        <v>-252.60999950495881</v>
      </c>
    </row>
    <row r="4028" spans="1:5" x14ac:dyDescent="0.35">
      <c r="A4028" s="3">
        <f t="shared" si="312"/>
        <v>4016</v>
      </c>
      <c r="B4028" s="3">
        <f t="shared" ca="1" si="313"/>
        <v>1.3098628023252223</v>
      </c>
      <c r="C4028" s="3">
        <f t="shared" ca="1" si="310"/>
        <v>23786.890555886497</v>
      </c>
      <c r="D4028" s="3">
        <f t="shared" ca="1" si="311"/>
        <v>886.89055588649717</v>
      </c>
      <c r="E4028" s="3">
        <f t="shared" ca="1" si="314"/>
        <v>-628.25643343451861</v>
      </c>
    </row>
    <row r="4029" spans="1:5" x14ac:dyDescent="0.35">
      <c r="A4029" s="3">
        <f t="shared" si="312"/>
        <v>4017</v>
      </c>
      <c r="B4029" s="3">
        <f t="shared" ca="1" si="313"/>
        <v>-1.444470682808819</v>
      </c>
      <c r="C4029" s="3">
        <f t="shared" ca="1" si="310"/>
        <v>21873.320638433735</v>
      </c>
      <c r="D4029" s="3">
        <f t="shared" ca="1" si="311"/>
        <v>0</v>
      </c>
      <c r="E4029" s="3">
        <f t="shared" ca="1" si="314"/>
        <v>258.6341224519785</v>
      </c>
    </row>
    <row r="4030" spans="1:5" x14ac:dyDescent="0.35">
      <c r="A4030" s="3">
        <f t="shared" si="312"/>
        <v>4018</v>
      </c>
      <c r="B4030" s="3">
        <f t="shared" ca="1" si="313"/>
        <v>0.38588145299997328</v>
      </c>
      <c r="C4030" s="3">
        <f t="shared" ca="1" si="310"/>
        <v>23126.987344020508</v>
      </c>
      <c r="D4030" s="3">
        <f t="shared" ca="1" si="311"/>
        <v>226.98734402050832</v>
      </c>
      <c r="E4030" s="3">
        <f t="shared" ca="1" si="314"/>
        <v>31.646778431470182</v>
      </c>
    </row>
    <row r="4031" spans="1:5" x14ac:dyDescent="0.35">
      <c r="A4031" s="3">
        <f t="shared" si="312"/>
        <v>4019</v>
      </c>
      <c r="B4031" s="3">
        <f t="shared" ca="1" si="313"/>
        <v>-1.2988579516843961</v>
      </c>
      <c r="C4031" s="3">
        <f t="shared" ca="1" si="310"/>
        <v>21970.517345106276</v>
      </c>
      <c r="D4031" s="3">
        <f t="shared" ca="1" si="311"/>
        <v>0</v>
      </c>
      <c r="E4031" s="3">
        <f t="shared" ca="1" si="314"/>
        <v>258.6341224519785</v>
      </c>
    </row>
    <row r="4032" spans="1:5" x14ac:dyDescent="0.35">
      <c r="A4032" s="3">
        <f t="shared" si="312"/>
        <v>4020</v>
      </c>
      <c r="B4032" s="3">
        <f t="shared" ca="1" si="313"/>
        <v>0.72124229068181578</v>
      </c>
      <c r="C4032" s="3">
        <f t="shared" ca="1" si="310"/>
        <v>23364.356904200708</v>
      </c>
      <c r="D4032" s="3">
        <f t="shared" ca="1" si="311"/>
        <v>464.3569042007075</v>
      </c>
      <c r="E4032" s="3">
        <f t="shared" ca="1" si="314"/>
        <v>-205.72278174872901</v>
      </c>
    </row>
    <row r="4033" spans="1:5" x14ac:dyDescent="0.35">
      <c r="A4033" s="3">
        <f t="shared" si="312"/>
        <v>4021</v>
      </c>
      <c r="B4033" s="3">
        <f t="shared" ca="1" si="313"/>
        <v>0.23288515252610223</v>
      </c>
      <c r="C4033" s="3">
        <f t="shared" ca="1" si="310"/>
        <v>23019.498565334259</v>
      </c>
      <c r="D4033" s="3">
        <f t="shared" ca="1" si="311"/>
        <v>119.49856533425918</v>
      </c>
      <c r="E4033" s="3">
        <f t="shared" ca="1" si="314"/>
        <v>139.13555711771932</v>
      </c>
    </row>
    <row r="4034" spans="1:5" x14ac:dyDescent="0.35">
      <c r="A4034" s="3">
        <f t="shared" si="312"/>
        <v>4022</v>
      </c>
      <c r="B4034" s="3">
        <f t="shared" ca="1" si="313"/>
        <v>0.86317196138708929</v>
      </c>
      <c r="C4034" s="3">
        <f t="shared" ca="1" si="310"/>
        <v>23465.547496968386</v>
      </c>
      <c r="D4034" s="3">
        <f t="shared" ca="1" si="311"/>
        <v>565.54749696838553</v>
      </c>
      <c r="E4034" s="3">
        <f t="shared" ca="1" si="314"/>
        <v>-306.91337451640703</v>
      </c>
    </row>
    <row r="4035" spans="1:5" x14ac:dyDescent="0.35">
      <c r="A4035" s="3">
        <f t="shared" si="312"/>
        <v>4023</v>
      </c>
      <c r="B4035" s="3">
        <f t="shared" ca="1" si="313"/>
        <v>-1.918995113643083</v>
      </c>
      <c r="C4035" s="3">
        <f t="shared" ca="1" si="310"/>
        <v>21559.548849427338</v>
      </c>
      <c r="D4035" s="3">
        <f t="shared" ca="1" si="311"/>
        <v>0</v>
      </c>
      <c r="E4035" s="3">
        <f t="shared" ca="1" si="314"/>
        <v>258.6341224519785</v>
      </c>
    </row>
    <row r="4036" spans="1:5" x14ac:dyDescent="0.35">
      <c r="A4036" s="3">
        <f t="shared" si="312"/>
        <v>4024</v>
      </c>
      <c r="B4036" s="3">
        <f t="shared" ca="1" si="313"/>
        <v>-0.83180921945708464</v>
      </c>
      <c r="C4036" s="3">
        <f t="shared" ca="1" si="310"/>
        <v>22285.196940002093</v>
      </c>
      <c r="D4036" s="3">
        <f t="shared" ca="1" si="311"/>
        <v>0</v>
      </c>
      <c r="E4036" s="3">
        <f t="shared" ca="1" si="314"/>
        <v>258.6341224519785</v>
      </c>
    </row>
    <row r="4037" spans="1:5" x14ac:dyDescent="0.35">
      <c r="A4037" s="3">
        <f t="shared" si="312"/>
        <v>4025</v>
      </c>
      <c r="B4037" s="3">
        <f t="shared" ca="1" si="313"/>
        <v>0.11555131824124285</v>
      </c>
      <c r="C4037" s="3">
        <f t="shared" ca="1" si="310"/>
        <v>22937.403340906316</v>
      </c>
      <c r="D4037" s="3">
        <f t="shared" ca="1" si="311"/>
        <v>37.403340906315862</v>
      </c>
      <c r="E4037" s="3">
        <f t="shared" ca="1" si="314"/>
        <v>221.23078154566264</v>
      </c>
    </row>
    <row r="4038" spans="1:5" x14ac:dyDescent="0.35">
      <c r="A4038" s="3">
        <f t="shared" si="312"/>
        <v>4026</v>
      </c>
      <c r="B4038" s="3">
        <f t="shared" ca="1" si="313"/>
        <v>2.4652657748757174</v>
      </c>
      <c r="C4038" s="3">
        <f t="shared" ca="1" si="310"/>
        <v>24638.631152723494</v>
      </c>
      <c r="D4038" s="3">
        <f t="shared" ca="1" si="311"/>
        <v>1738.6311527234939</v>
      </c>
      <c r="E4038" s="3">
        <f t="shared" ca="1" si="314"/>
        <v>-1479.9970302715153</v>
      </c>
    </row>
    <row r="4039" spans="1:5" x14ac:dyDescent="0.35">
      <c r="A4039" s="3">
        <f t="shared" si="312"/>
        <v>4027</v>
      </c>
      <c r="B4039" s="3">
        <f t="shared" ca="1" si="313"/>
        <v>0.30756000071329309</v>
      </c>
      <c r="C4039" s="3">
        <f t="shared" ca="1" si="310"/>
        <v>23071.899422553142</v>
      </c>
      <c r="D4039" s="3">
        <f t="shared" ca="1" si="311"/>
        <v>171.89942255314236</v>
      </c>
      <c r="E4039" s="3">
        <f t="shared" ca="1" si="314"/>
        <v>86.734699898836141</v>
      </c>
    </row>
    <row r="4040" spans="1:5" x14ac:dyDescent="0.35">
      <c r="A4040" s="3">
        <f t="shared" si="312"/>
        <v>4028</v>
      </c>
      <c r="B4040" s="3">
        <f t="shared" ca="1" si="313"/>
        <v>-0.91269672780948297</v>
      </c>
      <c r="C4040" s="3">
        <f t="shared" ca="1" si="310"/>
        <v>22230.377124949511</v>
      </c>
      <c r="D4040" s="3">
        <f t="shared" ca="1" si="311"/>
        <v>0</v>
      </c>
      <c r="E4040" s="3">
        <f t="shared" ca="1" si="314"/>
        <v>258.6341224519785</v>
      </c>
    </row>
    <row r="4041" spans="1:5" x14ac:dyDescent="0.35">
      <c r="A4041" s="3">
        <f t="shared" si="312"/>
        <v>4029</v>
      </c>
      <c r="B4041" s="3">
        <f t="shared" ca="1" si="313"/>
        <v>1.5711956750895784</v>
      </c>
      <c r="C4041" s="3">
        <f t="shared" ca="1" si="310"/>
        <v>23976.926224963296</v>
      </c>
      <c r="D4041" s="3">
        <f t="shared" ca="1" si="311"/>
        <v>1076.9262249632957</v>
      </c>
      <c r="E4041" s="3">
        <f t="shared" ca="1" si="314"/>
        <v>-818.29210251131713</v>
      </c>
    </row>
    <row r="4042" spans="1:5" x14ac:dyDescent="0.35">
      <c r="A4042" s="3">
        <f t="shared" si="312"/>
        <v>4030</v>
      </c>
      <c r="B4042" s="3">
        <f t="shared" ca="1" si="313"/>
        <v>0.98244165340117795</v>
      </c>
      <c r="C4042" s="3">
        <f t="shared" ca="1" si="310"/>
        <v>23550.921172043629</v>
      </c>
      <c r="D4042" s="3">
        <f t="shared" ca="1" si="311"/>
        <v>650.92117204362876</v>
      </c>
      <c r="E4042" s="3">
        <f t="shared" ca="1" si="314"/>
        <v>-392.28704959165026</v>
      </c>
    </row>
    <row r="4043" spans="1:5" x14ac:dyDescent="0.35">
      <c r="A4043" s="3">
        <f t="shared" si="312"/>
        <v>4031</v>
      </c>
      <c r="B4043" s="3">
        <f t="shared" ca="1" si="313"/>
        <v>1.4678568718207281</v>
      </c>
      <c r="C4043" s="3">
        <f t="shared" ca="1" si="310"/>
        <v>23901.599655423874</v>
      </c>
      <c r="D4043" s="3">
        <f t="shared" ca="1" si="311"/>
        <v>1001.5996554238736</v>
      </c>
      <c r="E4043" s="3">
        <f t="shared" ca="1" si="314"/>
        <v>-742.96553297189507</v>
      </c>
    </row>
    <row r="4044" spans="1:5" x14ac:dyDescent="0.35">
      <c r="A4044" s="3">
        <f t="shared" si="312"/>
        <v>4032</v>
      </c>
      <c r="B4044" s="3">
        <f t="shared" ca="1" si="313"/>
        <v>0.74038967519743148</v>
      </c>
      <c r="C4044" s="3">
        <f t="shared" ca="1" si="310"/>
        <v>23377.982774264467</v>
      </c>
      <c r="D4044" s="3">
        <f t="shared" ca="1" si="311"/>
        <v>477.98277426446657</v>
      </c>
      <c r="E4044" s="3">
        <f t="shared" ca="1" si="314"/>
        <v>-219.34865181248807</v>
      </c>
    </row>
    <row r="4045" spans="1:5" x14ac:dyDescent="0.35">
      <c r="A4045" s="3">
        <f t="shared" si="312"/>
        <v>4033</v>
      </c>
      <c r="B4045" s="3">
        <f t="shared" ca="1" si="313"/>
        <v>-0.97484899614866249</v>
      </c>
      <c r="C4045" s="3">
        <f t="shared" ca="1" si="310"/>
        <v>22188.346361660475</v>
      </c>
      <c r="D4045" s="3">
        <f t="shared" ca="1" si="311"/>
        <v>0</v>
      </c>
      <c r="E4045" s="3">
        <f t="shared" ca="1" si="314"/>
        <v>258.6341224519785</v>
      </c>
    </row>
    <row r="4046" spans="1:5" x14ac:dyDescent="0.35">
      <c r="A4046" s="3">
        <f t="shared" si="312"/>
        <v>4034</v>
      </c>
      <c r="B4046" s="3">
        <f t="shared" ca="1" si="313"/>
        <v>1.6209409995612347</v>
      </c>
      <c r="C4046" s="3">
        <f t="shared" ref="C4046:C4109" ca="1" si="315">B$1*EXP(B$9*B$5 + $B$10*B4046)</f>
        <v>24013.271593307465</v>
      </c>
      <c r="D4046" s="3">
        <f t="shared" ref="D4046:D4109" ca="1" si="316">MAX(C4046 - B$2, 0)</f>
        <v>1113.2715933074651</v>
      </c>
      <c r="E4046" s="3">
        <f t="shared" ca="1" si="314"/>
        <v>-854.63747085548653</v>
      </c>
    </row>
    <row r="4047" spans="1:5" x14ac:dyDescent="0.35">
      <c r="A4047" s="3">
        <f t="shared" ref="A4047:A4110" si="317">A4046+1</f>
        <v>4035</v>
      </c>
      <c r="B4047" s="3">
        <f t="shared" ref="B4047:B4110" ca="1" si="318">_xlfn.NORM.S.INV(RAND())</f>
        <v>-0.7498751310777767</v>
      </c>
      <c r="C4047" s="3">
        <f t="shared" ca="1" si="315"/>
        <v>22340.863874148439</v>
      </c>
      <c r="D4047" s="3">
        <f t="shared" ca="1" si="316"/>
        <v>0</v>
      </c>
      <c r="E4047" s="3">
        <f t="shared" ref="E4047:E4110" ca="1" si="319">$D$5014-D4047</f>
        <v>258.6341224519785</v>
      </c>
    </row>
    <row r="4048" spans="1:5" x14ac:dyDescent="0.35">
      <c r="A4048" s="3">
        <f t="shared" si="317"/>
        <v>4036</v>
      </c>
      <c r="B4048" s="3">
        <f t="shared" ca="1" si="318"/>
        <v>-0.84991727535774719</v>
      </c>
      <c r="C4048" s="3">
        <f t="shared" ca="1" si="315"/>
        <v>22272.912851850124</v>
      </c>
      <c r="D4048" s="3">
        <f t="shared" ca="1" si="316"/>
        <v>0</v>
      </c>
      <c r="E4048" s="3">
        <f t="shared" ca="1" si="319"/>
        <v>258.6341224519785</v>
      </c>
    </row>
    <row r="4049" spans="1:5" x14ac:dyDescent="0.35">
      <c r="A4049" s="3">
        <f t="shared" si="317"/>
        <v>4037</v>
      </c>
      <c r="B4049" s="3">
        <f t="shared" ca="1" si="318"/>
        <v>0.30513691366407003</v>
      </c>
      <c r="C4049" s="3">
        <f t="shared" ca="1" si="315"/>
        <v>23070.197222145256</v>
      </c>
      <c r="D4049" s="3">
        <f t="shared" ca="1" si="316"/>
        <v>170.19722214525609</v>
      </c>
      <c r="E4049" s="3">
        <f t="shared" ca="1" si="319"/>
        <v>88.436900306722407</v>
      </c>
    </row>
    <row r="4050" spans="1:5" x14ac:dyDescent="0.35">
      <c r="A4050" s="3">
        <f t="shared" si="317"/>
        <v>4038</v>
      </c>
      <c r="B4050" s="3">
        <f t="shared" ca="1" si="318"/>
        <v>0.61347311799640736</v>
      </c>
      <c r="C4050" s="3">
        <f t="shared" ca="1" si="315"/>
        <v>23287.81304446809</v>
      </c>
      <c r="D4050" s="3">
        <f t="shared" ca="1" si="316"/>
        <v>387.81304446809008</v>
      </c>
      <c r="E4050" s="3">
        <f t="shared" ca="1" si="319"/>
        <v>-129.17892201611158</v>
      </c>
    </row>
    <row r="4051" spans="1:5" x14ac:dyDescent="0.35">
      <c r="A4051" s="3">
        <f t="shared" si="317"/>
        <v>4039</v>
      </c>
      <c r="B4051" s="3">
        <f t="shared" ca="1" si="318"/>
        <v>-0.74129665540028045</v>
      </c>
      <c r="C4051" s="3">
        <f t="shared" ca="1" si="315"/>
        <v>22346.700221799136</v>
      </c>
      <c r="D4051" s="3">
        <f t="shared" ca="1" si="316"/>
        <v>0</v>
      </c>
      <c r="E4051" s="3">
        <f t="shared" ca="1" si="319"/>
        <v>258.6341224519785</v>
      </c>
    </row>
    <row r="4052" spans="1:5" x14ac:dyDescent="0.35">
      <c r="A4052" s="3">
        <f t="shared" si="317"/>
        <v>4040</v>
      </c>
      <c r="B4052" s="3">
        <f t="shared" ca="1" si="318"/>
        <v>-0.30981210196145281</v>
      </c>
      <c r="C4052" s="3">
        <f t="shared" ca="1" si="315"/>
        <v>22642.235325177342</v>
      </c>
      <c r="D4052" s="3">
        <f t="shared" ca="1" si="316"/>
        <v>0</v>
      </c>
      <c r="E4052" s="3">
        <f t="shared" ca="1" si="319"/>
        <v>258.6341224519785</v>
      </c>
    </row>
    <row r="4053" spans="1:5" x14ac:dyDescent="0.35">
      <c r="A4053" s="3">
        <f t="shared" si="317"/>
        <v>4041</v>
      </c>
      <c r="B4053" s="3">
        <f t="shared" ca="1" si="318"/>
        <v>1.570685904209989</v>
      </c>
      <c r="C4053" s="3">
        <f t="shared" ca="1" si="315"/>
        <v>23976.554056555378</v>
      </c>
      <c r="D4053" s="3">
        <f t="shared" ca="1" si="316"/>
        <v>1076.5540565553783</v>
      </c>
      <c r="E4053" s="3">
        <f t="shared" ca="1" si="319"/>
        <v>-817.91993410339978</v>
      </c>
    </row>
    <row r="4054" spans="1:5" x14ac:dyDescent="0.35">
      <c r="A4054" s="3">
        <f t="shared" si="317"/>
        <v>4042</v>
      </c>
      <c r="B4054" s="3">
        <f t="shared" ca="1" si="318"/>
        <v>1.2151362320006971</v>
      </c>
      <c r="C4054" s="3">
        <f t="shared" ca="1" si="315"/>
        <v>23718.379973776689</v>
      </c>
      <c r="D4054" s="3">
        <f t="shared" ca="1" si="316"/>
        <v>818.37997377668944</v>
      </c>
      <c r="E4054" s="3">
        <f t="shared" ca="1" si="319"/>
        <v>-559.74585132471088</v>
      </c>
    </row>
    <row r="4055" spans="1:5" x14ac:dyDescent="0.35">
      <c r="A4055" s="3">
        <f t="shared" si="317"/>
        <v>4043</v>
      </c>
      <c r="B4055" s="3">
        <f t="shared" ca="1" si="318"/>
        <v>-0.33110733251335872</v>
      </c>
      <c r="C4055" s="3">
        <f t="shared" ca="1" si="315"/>
        <v>22627.558396080094</v>
      </c>
      <c r="D4055" s="3">
        <f t="shared" ca="1" si="316"/>
        <v>0</v>
      </c>
      <c r="E4055" s="3">
        <f t="shared" ca="1" si="319"/>
        <v>258.6341224519785</v>
      </c>
    </row>
    <row r="4056" spans="1:5" x14ac:dyDescent="0.35">
      <c r="A4056" s="3">
        <f t="shared" si="317"/>
        <v>4044</v>
      </c>
      <c r="B4056" s="3">
        <f t="shared" ca="1" si="318"/>
        <v>-0.14767562169274775</v>
      </c>
      <c r="C4056" s="3">
        <f t="shared" ca="1" si="315"/>
        <v>22754.294356265829</v>
      </c>
      <c r="D4056" s="3">
        <f t="shared" ca="1" si="316"/>
        <v>0</v>
      </c>
      <c r="E4056" s="3">
        <f t="shared" ca="1" si="319"/>
        <v>258.6341224519785</v>
      </c>
    </row>
    <row r="4057" spans="1:5" x14ac:dyDescent="0.35">
      <c r="A4057" s="3">
        <f t="shared" si="317"/>
        <v>4045</v>
      </c>
      <c r="B4057" s="3">
        <f t="shared" ca="1" si="318"/>
        <v>0.80898764782293331</v>
      </c>
      <c r="C4057" s="3">
        <f t="shared" ca="1" si="315"/>
        <v>23426.864474615824</v>
      </c>
      <c r="D4057" s="3">
        <f t="shared" ca="1" si="316"/>
        <v>526.86447461582429</v>
      </c>
      <c r="E4057" s="3">
        <f t="shared" ca="1" si="319"/>
        <v>-268.23035216384579</v>
      </c>
    </row>
    <row r="4058" spans="1:5" x14ac:dyDescent="0.35">
      <c r="A4058" s="3">
        <f t="shared" si="317"/>
        <v>4046</v>
      </c>
      <c r="B4058" s="3">
        <f t="shared" ca="1" si="318"/>
        <v>-0.31641206469879662</v>
      </c>
      <c r="C4058" s="3">
        <f t="shared" ca="1" si="315"/>
        <v>22637.685533721848</v>
      </c>
      <c r="D4058" s="3">
        <f t="shared" ca="1" si="316"/>
        <v>0</v>
      </c>
      <c r="E4058" s="3">
        <f t="shared" ca="1" si="319"/>
        <v>258.6341224519785</v>
      </c>
    </row>
    <row r="4059" spans="1:5" x14ac:dyDescent="0.35">
      <c r="A4059" s="3">
        <f t="shared" si="317"/>
        <v>4047</v>
      </c>
      <c r="B4059" s="3">
        <f t="shared" ca="1" si="318"/>
        <v>0.86673729800978805</v>
      </c>
      <c r="C4059" s="3">
        <f t="shared" ca="1" si="315"/>
        <v>23468.095084713048</v>
      </c>
      <c r="D4059" s="3">
        <f t="shared" ca="1" si="316"/>
        <v>568.09508471304798</v>
      </c>
      <c r="E4059" s="3">
        <f t="shared" ca="1" si="319"/>
        <v>-309.46096226106948</v>
      </c>
    </row>
    <row r="4060" spans="1:5" x14ac:dyDescent="0.35">
      <c r="A4060" s="3">
        <f t="shared" si="317"/>
        <v>4048</v>
      </c>
      <c r="B4060" s="3">
        <f t="shared" ca="1" si="318"/>
        <v>-2.0328017107616523</v>
      </c>
      <c r="C4060" s="3">
        <f t="shared" ca="1" si="315"/>
        <v>21484.967680293128</v>
      </c>
      <c r="D4060" s="3">
        <f t="shared" ca="1" si="316"/>
        <v>0</v>
      </c>
      <c r="E4060" s="3">
        <f t="shared" ca="1" si="319"/>
        <v>258.6341224519785</v>
      </c>
    </row>
    <row r="4061" spans="1:5" x14ac:dyDescent="0.35">
      <c r="A4061" s="3">
        <f t="shared" si="317"/>
        <v>4049</v>
      </c>
      <c r="B4061" s="3">
        <f t="shared" ca="1" si="318"/>
        <v>0.38512045277960832</v>
      </c>
      <c r="C4061" s="3">
        <f t="shared" ca="1" si="315"/>
        <v>23126.451457098112</v>
      </c>
      <c r="D4061" s="3">
        <f t="shared" ca="1" si="316"/>
        <v>226.45145709811186</v>
      </c>
      <c r="E4061" s="3">
        <f t="shared" ca="1" si="319"/>
        <v>32.182665353866639</v>
      </c>
    </row>
    <row r="4062" spans="1:5" x14ac:dyDescent="0.35">
      <c r="A4062" s="3">
        <f t="shared" si="317"/>
        <v>4050</v>
      </c>
      <c r="B4062" s="3">
        <f t="shared" ca="1" si="318"/>
        <v>-1.9146388249925799</v>
      </c>
      <c r="C4062" s="3">
        <f t="shared" ca="1" si="315"/>
        <v>21562.408806182877</v>
      </c>
      <c r="D4062" s="3">
        <f t="shared" ca="1" si="316"/>
        <v>0</v>
      </c>
      <c r="E4062" s="3">
        <f t="shared" ca="1" si="319"/>
        <v>258.6341224519785</v>
      </c>
    </row>
    <row r="4063" spans="1:5" x14ac:dyDescent="0.35">
      <c r="A4063" s="3">
        <f t="shared" si="317"/>
        <v>4051</v>
      </c>
      <c r="B4063" s="3">
        <f t="shared" ca="1" si="318"/>
        <v>0.5915371896510514</v>
      </c>
      <c r="C4063" s="3">
        <f t="shared" ca="1" si="315"/>
        <v>23272.263630026919</v>
      </c>
      <c r="D4063" s="3">
        <f t="shared" ca="1" si="316"/>
        <v>372.26363002691869</v>
      </c>
      <c r="E4063" s="3">
        <f t="shared" ca="1" si="319"/>
        <v>-113.62950757494019</v>
      </c>
    </row>
    <row r="4064" spans="1:5" x14ac:dyDescent="0.35">
      <c r="A4064" s="3">
        <f t="shared" si="317"/>
        <v>4052</v>
      </c>
      <c r="B4064" s="3">
        <f t="shared" ca="1" si="318"/>
        <v>-0.34162627483517122</v>
      </c>
      <c r="C4064" s="3">
        <f t="shared" ca="1" si="315"/>
        <v>22620.31212520288</v>
      </c>
      <c r="D4064" s="3">
        <f t="shared" ca="1" si="316"/>
        <v>0</v>
      </c>
      <c r="E4064" s="3">
        <f t="shared" ca="1" si="319"/>
        <v>258.6341224519785</v>
      </c>
    </row>
    <row r="4065" spans="1:5" x14ac:dyDescent="0.35">
      <c r="A4065" s="3">
        <f t="shared" si="317"/>
        <v>4053</v>
      </c>
      <c r="B4065" s="3">
        <f t="shared" ca="1" si="318"/>
        <v>0.54659581550932723</v>
      </c>
      <c r="C4065" s="3">
        <f t="shared" ca="1" si="315"/>
        <v>23240.439084895661</v>
      </c>
      <c r="D4065" s="3">
        <f t="shared" ca="1" si="316"/>
        <v>340.43908489566093</v>
      </c>
      <c r="E4065" s="3">
        <f t="shared" ca="1" si="319"/>
        <v>-81.804962443682427</v>
      </c>
    </row>
    <row r="4066" spans="1:5" x14ac:dyDescent="0.35">
      <c r="A4066" s="3">
        <f t="shared" si="317"/>
        <v>4054</v>
      </c>
      <c r="B4066" s="3">
        <f t="shared" ca="1" si="318"/>
        <v>1.1820827025215215</v>
      </c>
      <c r="C4066" s="3">
        <f t="shared" ca="1" si="315"/>
        <v>23694.520619901497</v>
      </c>
      <c r="D4066" s="3">
        <f t="shared" ca="1" si="316"/>
        <v>794.52061990149741</v>
      </c>
      <c r="E4066" s="3">
        <f t="shared" ca="1" si="319"/>
        <v>-535.88649744951886</v>
      </c>
    </row>
    <row r="4067" spans="1:5" x14ac:dyDescent="0.35">
      <c r="A4067" s="3">
        <f t="shared" si="317"/>
        <v>4055</v>
      </c>
      <c r="B4067" s="3">
        <f t="shared" ca="1" si="318"/>
        <v>-0.3775946707766657</v>
      </c>
      <c r="C4067" s="3">
        <f t="shared" ca="1" si="315"/>
        <v>22595.551807680833</v>
      </c>
      <c r="D4067" s="3">
        <f t="shared" ca="1" si="316"/>
        <v>0</v>
      </c>
      <c r="E4067" s="3">
        <f t="shared" ca="1" si="319"/>
        <v>258.6341224519785</v>
      </c>
    </row>
    <row r="4068" spans="1:5" x14ac:dyDescent="0.35">
      <c r="A4068" s="3">
        <f t="shared" si="317"/>
        <v>4056</v>
      </c>
      <c r="B4068" s="3">
        <f t="shared" ca="1" si="318"/>
        <v>1.0053509764426378</v>
      </c>
      <c r="C4068" s="3">
        <f t="shared" ca="1" si="315"/>
        <v>23567.355274266025</v>
      </c>
      <c r="D4068" s="3">
        <f t="shared" ca="1" si="316"/>
        <v>667.35527426602494</v>
      </c>
      <c r="E4068" s="3">
        <f t="shared" ca="1" si="319"/>
        <v>-408.72115181404644</v>
      </c>
    </row>
    <row r="4069" spans="1:5" x14ac:dyDescent="0.35">
      <c r="A4069" s="3">
        <f t="shared" si="317"/>
        <v>4057</v>
      </c>
      <c r="B4069" s="3">
        <f t="shared" ca="1" si="318"/>
        <v>-0.45759127592324161</v>
      </c>
      <c r="C4069" s="3">
        <f t="shared" ca="1" si="315"/>
        <v>22540.579998679597</v>
      </c>
      <c r="D4069" s="3">
        <f t="shared" ca="1" si="316"/>
        <v>0</v>
      </c>
      <c r="E4069" s="3">
        <f t="shared" ca="1" si="319"/>
        <v>258.6341224519785</v>
      </c>
    </row>
    <row r="4070" spans="1:5" x14ac:dyDescent="0.35">
      <c r="A4070" s="3">
        <f t="shared" si="317"/>
        <v>4058</v>
      </c>
      <c r="B4070" s="3">
        <f t="shared" ca="1" si="318"/>
        <v>-0.15552683581579763</v>
      </c>
      <c r="C4070" s="3">
        <f t="shared" ca="1" si="315"/>
        <v>22748.855311561951</v>
      </c>
      <c r="D4070" s="3">
        <f t="shared" ca="1" si="316"/>
        <v>0</v>
      </c>
      <c r="E4070" s="3">
        <f t="shared" ca="1" si="319"/>
        <v>258.6341224519785</v>
      </c>
    </row>
    <row r="4071" spans="1:5" x14ac:dyDescent="0.35">
      <c r="A4071" s="3">
        <f t="shared" si="317"/>
        <v>4059</v>
      </c>
      <c r="B4071" s="3">
        <f t="shared" ca="1" si="318"/>
        <v>1.2750514351818996</v>
      </c>
      <c r="C4071" s="3">
        <f t="shared" ca="1" si="315"/>
        <v>23761.690416149133</v>
      </c>
      <c r="D4071" s="3">
        <f t="shared" ca="1" si="316"/>
        <v>861.69041614913294</v>
      </c>
      <c r="E4071" s="3">
        <f t="shared" ca="1" si="319"/>
        <v>-603.05629369715439</v>
      </c>
    </row>
    <row r="4072" spans="1:5" x14ac:dyDescent="0.35">
      <c r="A4072" s="3">
        <f t="shared" si="317"/>
        <v>4060</v>
      </c>
      <c r="B4072" s="3">
        <f t="shared" ca="1" si="318"/>
        <v>1.7771469183167456</v>
      </c>
      <c r="C4072" s="3">
        <f t="shared" ca="1" si="315"/>
        <v>24127.758651629996</v>
      </c>
      <c r="D4072" s="3">
        <f t="shared" ca="1" si="316"/>
        <v>1227.7586516299962</v>
      </c>
      <c r="E4072" s="3">
        <f t="shared" ca="1" si="319"/>
        <v>-969.12452917801761</v>
      </c>
    </row>
    <row r="4073" spans="1:5" x14ac:dyDescent="0.35">
      <c r="A4073" s="3">
        <f t="shared" si="317"/>
        <v>4061</v>
      </c>
      <c r="B4073" s="3">
        <f t="shared" ca="1" si="318"/>
        <v>-1.1995235447210724</v>
      </c>
      <c r="C4073" s="3">
        <f t="shared" ca="1" si="315"/>
        <v>22037.070904979846</v>
      </c>
      <c r="D4073" s="3">
        <f t="shared" ca="1" si="316"/>
        <v>0</v>
      </c>
      <c r="E4073" s="3">
        <f t="shared" ca="1" si="319"/>
        <v>258.6341224519785</v>
      </c>
    </row>
    <row r="4074" spans="1:5" x14ac:dyDescent="0.35">
      <c r="A4074" s="3">
        <f t="shared" si="317"/>
        <v>4062</v>
      </c>
      <c r="B4074" s="3">
        <f t="shared" ca="1" si="318"/>
        <v>-0.11579982519828921</v>
      </c>
      <c r="C4074" s="3">
        <f t="shared" ca="1" si="315"/>
        <v>22776.390146608512</v>
      </c>
      <c r="D4074" s="3">
        <f t="shared" ca="1" si="316"/>
        <v>0</v>
      </c>
      <c r="E4074" s="3">
        <f t="shared" ca="1" si="319"/>
        <v>258.6341224519785</v>
      </c>
    </row>
    <row r="4075" spans="1:5" x14ac:dyDescent="0.35">
      <c r="A4075" s="3">
        <f t="shared" si="317"/>
        <v>4063</v>
      </c>
      <c r="B4075" s="3">
        <f t="shared" ca="1" si="318"/>
        <v>0.60824923202713677</v>
      </c>
      <c r="C4075" s="3">
        <f t="shared" ca="1" si="315"/>
        <v>23284.109119334244</v>
      </c>
      <c r="D4075" s="3">
        <f t="shared" ca="1" si="316"/>
        <v>384.10911933424359</v>
      </c>
      <c r="E4075" s="3">
        <f t="shared" ca="1" si="319"/>
        <v>-125.47499688226509</v>
      </c>
    </row>
    <row r="4076" spans="1:5" x14ac:dyDescent="0.35">
      <c r="A4076" s="3">
        <f t="shared" si="317"/>
        <v>4064</v>
      </c>
      <c r="B4076" s="3">
        <f t="shared" ca="1" si="318"/>
        <v>-0.50686501540442364</v>
      </c>
      <c r="C4076" s="3">
        <f t="shared" ca="1" si="315"/>
        <v>22506.786807838631</v>
      </c>
      <c r="D4076" s="3">
        <f t="shared" ca="1" si="316"/>
        <v>0</v>
      </c>
      <c r="E4076" s="3">
        <f t="shared" ca="1" si="319"/>
        <v>258.6341224519785</v>
      </c>
    </row>
    <row r="4077" spans="1:5" x14ac:dyDescent="0.35">
      <c r="A4077" s="3">
        <f t="shared" si="317"/>
        <v>4065</v>
      </c>
      <c r="B4077" s="3">
        <f t="shared" ca="1" si="318"/>
        <v>0.25581135915301545</v>
      </c>
      <c r="C4077" s="3">
        <f t="shared" ca="1" si="315"/>
        <v>23035.573677133547</v>
      </c>
      <c r="D4077" s="3">
        <f t="shared" ca="1" si="316"/>
        <v>135.57367713354688</v>
      </c>
      <c r="E4077" s="3">
        <f t="shared" ca="1" si="319"/>
        <v>123.06044531843162</v>
      </c>
    </row>
    <row r="4078" spans="1:5" x14ac:dyDescent="0.35">
      <c r="A4078" s="3">
        <f t="shared" si="317"/>
        <v>4066</v>
      </c>
      <c r="B4078" s="3">
        <f t="shared" ca="1" si="318"/>
        <v>-1.1097584903944926</v>
      </c>
      <c r="C4078" s="3">
        <f t="shared" ca="1" si="315"/>
        <v>22097.386437746896</v>
      </c>
      <c r="D4078" s="3">
        <f t="shared" ca="1" si="316"/>
        <v>0</v>
      </c>
      <c r="E4078" s="3">
        <f t="shared" ca="1" si="319"/>
        <v>258.6341224519785</v>
      </c>
    </row>
    <row r="4079" spans="1:5" x14ac:dyDescent="0.35">
      <c r="A4079" s="3">
        <f t="shared" si="317"/>
        <v>4067</v>
      </c>
      <c r="B4079" s="3">
        <f t="shared" ca="1" si="318"/>
        <v>-0.35182632246946072</v>
      </c>
      <c r="C4079" s="3">
        <f t="shared" ca="1" si="315"/>
        <v>22613.287750049625</v>
      </c>
      <c r="D4079" s="3">
        <f t="shared" ca="1" si="316"/>
        <v>0</v>
      </c>
      <c r="E4079" s="3">
        <f t="shared" ca="1" si="319"/>
        <v>258.6341224519785</v>
      </c>
    </row>
    <row r="4080" spans="1:5" x14ac:dyDescent="0.35">
      <c r="A4080" s="3">
        <f t="shared" si="317"/>
        <v>4068</v>
      </c>
      <c r="B4080" s="3">
        <f t="shared" ca="1" si="318"/>
        <v>0.18977303288487862</v>
      </c>
      <c r="C4080" s="3">
        <f t="shared" ca="1" si="315"/>
        <v>22989.300121987519</v>
      </c>
      <c r="D4080" s="3">
        <f t="shared" ca="1" si="316"/>
        <v>89.300121987518651</v>
      </c>
      <c r="E4080" s="3">
        <f t="shared" ca="1" si="319"/>
        <v>169.33400046445985</v>
      </c>
    </row>
    <row r="4081" spans="1:5" x14ac:dyDescent="0.35">
      <c r="A4081" s="3">
        <f t="shared" si="317"/>
        <v>4069</v>
      </c>
      <c r="B4081" s="3">
        <f t="shared" ca="1" si="318"/>
        <v>0.68788654775099678</v>
      </c>
      <c r="C4081" s="3">
        <f t="shared" ca="1" si="315"/>
        <v>23340.638893117757</v>
      </c>
      <c r="D4081" s="3">
        <f t="shared" ca="1" si="316"/>
        <v>440.63889311775711</v>
      </c>
      <c r="E4081" s="3">
        <f t="shared" ca="1" si="319"/>
        <v>-182.00477066577861</v>
      </c>
    </row>
    <row r="4082" spans="1:5" x14ac:dyDescent="0.35">
      <c r="A4082" s="3">
        <f t="shared" si="317"/>
        <v>4070</v>
      </c>
      <c r="B4082" s="3">
        <f t="shared" ca="1" si="318"/>
        <v>-0.54103564001059634</v>
      </c>
      <c r="C4082" s="3">
        <f t="shared" ca="1" si="315"/>
        <v>22483.381473713067</v>
      </c>
      <c r="D4082" s="3">
        <f t="shared" ca="1" si="316"/>
        <v>0</v>
      </c>
      <c r="E4082" s="3">
        <f t="shared" ca="1" si="319"/>
        <v>258.6341224519785</v>
      </c>
    </row>
    <row r="4083" spans="1:5" x14ac:dyDescent="0.35">
      <c r="A4083" s="3">
        <f t="shared" si="317"/>
        <v>4071</v>
      </c>
      <c r="B4083" s="3">
        <f t="shared" ca="1" si="318"/>
        <v>-0.57396659489156443</v>
      </c>
      <c r="C4083" s="3">
        <f t="shared" ca="1" si="315"/>
        <v>22460.848288880079</v>
      </c>
      <c r="D4083" s="3">
        <f t="shared" ca="1" si="316"/>
        <v>0</v>
      </c>
      <c r="E4083" s="3">
        <f t="shared" ca="1" si="319"/>
        <v>258.6341224519785</v>
      </c>
    </row>
    <row r="4084" spans="1:5" x14ac:dyDescent="0.35">
      <c r="A4084" s="3">
        <f t="shared" si="317"/>
        <v>4072</v>
      </c>
      <c r="B4084" s="3">
        <f t="shared" ca="1" si="318"/>
        <v>-1.5234987836949441</v>
      </c>
      <c r="C4084" s="3">
        <f t="shared" ca="1" si="315"/>
        <v>21820.749402643276</v>
      </c>
      <c r="D4084" s="3">
        <f t="shared" ca="1" si="316"/>
        <v>0</v>
      </c>
      <c r="E4084" s="3">
        <f t="shared" ca="1" si="319"/>
        <v>258.6341224519785</v>
      </c>
    </row>
    <row r="4085" spans="1:5" x14ac:dyDescent="0.35">
      <c r="A4085" s="3">
        <f t="shared" si="317"/>
        <v>4073</v>
      </c>
      <c r="B4085" s="3">
        <f t="shared" ca="1" si="318"/>
        <v>0.29997383988045739</v>
      </c>
      <c r="C4085" s="3">
        <f t="shared" ca="1" si="315"/>
        <v>23066.570620565417</v>
      </c>
      <c r="D4085" s="3">
        <f t="shared" ca="1" si="316"/>
        <v>166.5706205654169</v>
      </c>
      <c r="E4085" s="3">
        <f t="shared" ca="1" si="319"/>
        <v>92.063501886561596</v>
      </c>
    </row>
    <row r="4086" spans="1:5" x14ac:dyDescent="0.35">
      <c r="A4086" s="3">
        <f t="shared" si="317"/>
        <v>4074</v>
      </c>
      <c r="B4086" s="3">
        <f t="shared" ca="1" si="318"/>
        <v>0.76863860822720909</v>
      </c>
      <c r="C4086" s="3">
        <f t="shared" ca="1" si="315"/>
        <v>23398.100098800074</v>
      </c>
      <c r="D4086" s="3">
        <f t="shared" ca="1" si="316"/>
        <v>498.10009880007419</v>
      </c>
      <c r="E4086" s="3">
        <f t="shared" ca="1" si="319"/>
        <v>-239.46597634809569</v>
      </c>
    </row>
    <row r="4087" spans="1:5" x14ac:dyDescent="0.35">
      <c r="A4087" s="3">
        <f t="shared" si="317"/>
        <v>4075</v>
      </c>
      <c r="B4087" s="3">
        <f t="shared" ca="1" si="318"/>
        <v>-0.32106169303465149</v>
      </c>
      <c r="C4087" s="3">
        <f t="shared" ca="1" si="315"/>
        <v>22634.480785873988</v>
      </c>
      <c r="D4087" s="3">
        <f t="shared" ca="1" si="316"/>
        <v>0</v>
      </c>
      <c r="E4087" s="3">
        <f t="shared" ca="1" si="319"/>
        <v>258.6341224519785</v>
      </c>
    </row>
    <row r="4088" spans="1:5" x14ac:dyDescent="0.35">
      <c r="A4088" s="3">
        <f t="shared" si="317"/>
        <v>4076</v>
      </c>
      <c r="B4088" s="3">
        <f t="shared" ca="1" si="318"/>
        <v>0.90866366895287154</v>
      </c>
      <c r="C4088" s="3">
        <f t="shared" ca="1" si="315"/>
        <v>23498.07405424731</v>
      </c>
      <c r="D4088" s="3">
        <f t="shared" ca="1" si="316"/>
        <v>598.07405424731041</v>
      </c>
      <c r="E4088" s="3">
        <f t="shared" ca="1" si="319"/>
        <v>-339.43993179533192</v>
      </c>
    </row>
    <row r="4089" spans="1:5" x14ac:dyDescent="0.35">
      <c r="A4089" s="3">
        <f t="shared" si="317"/>
        <v>4077</v>
      </c>
      <c r="B4089" s="3">
        <f t="shared" ca="1" si="318"/>
        <v>0.39209135222245467</v>
      </c>
      <c r="C4089" s="3">
        <f t="shared" ca="1" si="315"/>
        <v>23131.360742204895</v>
      </c>
      <c r="D4089" s="3">
        <f t="shared" ca="1" si="316"/>
        <v>231.36074220489536</v>
      </c>
      <c r="E4089" s="3">
        <f t="shared" ca="1" si="319"/>
        <v>27.273380247083139</v>
      </c>
    </row>
    <row r="4090" spans="1:5" x14ac:dyDescent="0.35">
      <c r="A4090" s="3">
        <f t="shared" si="317"/>
        <v>4078</v>
      </c>
      <c r="B4090" s="3">
        <f t="shared" ca="1" si="318"/>
        <v>-0.30795323667941066</v>
      </c>
      <c r="C4090" s="3">
        <f t="shared" ca="1" si="315"/>
        <v>22643.516929170652</v>
      </c>
      <c r="D4090" s="3">
        <f t="shared" ca="1" si="316"/>
        <v>0</v>
      </c>
      <c r="E4090" s="3">
        <f t="shared" ca="1" si="319"/>
        <v>258.6341224519785</v>
      </c>
    </row>
    <row r="4091" spans="1:5" x14ac:dyDescent="0.35">
      <c r="A4091" s="3">
        <f t="shared" si="317"/>
        <v>4079</v>
      </c>
      <c r="B4091" s="3">
        <f t="shared" ca="1" si="318"/>
        <v>1.7520960243261194</v>
      </c>
      <c r="C4091" s="3">
        <f t="shared" ca="1" si="315"/>
        <v>24109.36157022971</v>
      </c>
      <c r="D4091" s="3">
        <f t="shared" ca="1" si="316"/>
        <v>1209.3615702297102</v>
      </c>
      <c r="E4091" s="3">
        <f t="shared" ca="1" si="319"/>
        <v>-950.72744777773164</v>
      </c>
    </row>
    <row r="4092" spans="1:5" x14ac:dyDescent="0.35">
      <c r="A4092" s="3">
        <f t="shared" si="317"/>
        <v>4080</v>
      </c>
      <c r="B4092" s="3">
        <f t="shared" ca="1" si="318"/>
        <v>-0.54766052292833667</v>
      </c>
      <c r="C4092" s="3">
        <f t="shared" ca="1" si="315"/>
        <v>22478.846545891545</v>
      </c>
      <c r="D4092" s="3">
        <f t="shared" ca="1" si="316"/>
        <v>0</v>
      </c>
      <c r="E4092" s="3">
        <f t="shared" ca="1" si="319"/>
        <v>258.6341224519785</v>
      </c>
    </row>
    <row r="4093" spans="1:5" x14ac:dyDescent="0.35">
      <c r="A4093" s="3">
        <f t="shared" si="317"/>
        <v>4081</v>
      </c>
      <c r="B4093" s="3">
        <f t="shared" ca="1" si="318"/>
        <v>1.3784343842443147</v>
      </c>
      <c r="C4093" s="3">
        <f t="shared" ca="1" si="315"/>
        <v>23836.608098881963</v>
      </c>
      <c r="D4093" s="3">
        <f t="shared" ca="1" si="316"/>
        <v>936.60809888196309</v>
      </c>
      <c r="E4093" s="3">
        <f t="shared" ca="1" si="319"/>
        <v>-677.97397642998453</v>
      </c>
    </row>
    <row r="4094" spans="1:5" x14ac:dyDescent="0.35">
      <c r="A4094" s="3">
        <f t="shared" si="317"/>
        <v>4082</v>
      </c>
      <c r="B4094" s="3">
        <f t="shared" ca="1" si="318"/>
        <v>0.64039427995418763</v>
      </c>
      <c r="C4094" s="3">
        <f t="shared" ca="1" si="315"/>
        <v>23306.910471751042</v>
      </c>
      <c r="D4094" s="3">
        <f t="shared" ca="1" si="316"/>
        <v>406.91047175104177</v>
      </c>
      <c r="E4094" s="3">
        <f t="shared" ca="1" si="319"/>
        <v>-148.27634929906327</v>
      </c>
    </row>
    <row r="4095" spans="1:5" x14ac:dyDescent="0.35">
      <c r="A4095" s="3">
        <f t="shared" si="317"/>
        <v>4083</v>
      </c>
      <c r="B4095" s="3">
        <f t="shared" ca="1" si="318"/>
        <v>-0.57256727601517454</v>
      </c>
      <c r="C4095" s="3">
        <f t="shared" ca="1" si="315"/>
        <v>22461.805320847365</v>
      </c>
      <c r="D4095" s="3">
        <f t="shared" ca="1" si="316"/>
        <v>0</v>
      </c>
      <c r="E4095" s="3">
        <f t="shared" ca="1" si="319"/>
        <v>258.6341224519785</v>
      </c>
    </row>
    <row r="4096" spans="1:5" x14ac:dyDescent="0.35">
      <c r="A4096" s="3">
        <f t="shared" si="317"/>
        <v>4084</v>
      </c>
      <c r="B4096" s="3">
        <f t="shared" ca="1" si="318"/>
        <v>1.272080490828521</v>
      </c>
      <c r="C4096" s="3">
        <f t="shared" ca="1" si="315"/>
        <v>23759.540970082526</v>
      </c>
      <c r="D4096" s="3">
        <f t="shared" ca="1" si="316"/>
        <v>859.54097008252575</v>
      </c>
      <c r="E4096" s="3">
        <f t="shared" ca="1" si="319"/>
        <v>-600.90684763054719</v>
      </c>
    </row>
    <row r="4097" spans="1:5" x14ac:dyDescent="0.35">
      <c r="A4097" s="3">
        <f t="shared" si="317"/>
        <v>4085</v>
      </c>
      <c r="B4097" s="3">
        <f t="shared" ca="1" si="318"/>
        <v>0.69885515036256374</v>
      </c>
      <c r="C4097" s="3">
        <f t="shared" ca="1" si="315"/>
        <v>23348.43559471831</v>
      </c>
      <c r="D4097" s="3">
        <f t="shared" ca="1" si="316"/>
        <v>448.43559471831031</v>
      </c>
      <c r="E4097" s="3">
        <f t="shared" ca="1" si="319"/>
        <v>-189.80147226633181</v>
      </c>
    </row>
    <row r="4098" spans="1:5" x14ac:dyDescent="0.35">
      <c r="A4098" s="3">
        <f t="shared" si="317"/>
        <v>4086</v>
      </c>
      <c r="B4098" s="3">
        <f t="shared" ca="1" si="318"/>
        <v>-0.58629672215229145</v>
      </c>
      <c r="C4098" s="3">
        <f t="shared" ca="1" si="315"/>
        <v>22452.417144330979</v>
      </c>
      <c r="D4098" s="3">
        <f t="shared" ca="1" si="316"/>
        <v>0</v>
      </c>
      <c r="E4098" s="3">
        <f t="shared" ca="1" si="319"/>
        <v>258.6341224519785</v>
      </c>
    </row>
    <row r="4099" spans="1:5" x14ac:dyDescent="0.35">
      <c r="A4099" s="3">
        <f t="shared" si="317"/>
        <v>4087</v>
      </c>
      <c r="B4099" s="3">
        <f t="shared" ca="1" si="318"/>
        <v>-1.3376932288258181</v>
      </c>
      <c r="C4099" s="3">
        <f t="shared" ca="1" si="315"/>
        <v>21944.552586675891</v>
      </c>
      <c r="D4099" s="3">
        <f t="shared" ca="1" si="316"/>
        <v>0</v>
      </c>
      <c r="E4099" s="3">
        <f t="shared" ca="1" si="319"/>
        <v>258.6341224519785</v>
      </c>
    </row>
    <row r="4100" spans="1:5" x14ac:dyDescent="0.35">
      <c r="A4100" s="3">
        <f t="shared" si="317"/>
        <v>4088</v>
      </c>
      <c r="B4100" s="3">
        <f t="shared" ca="1" si="318"/>
        <v>-1.0468547886020316</v>
      </c>
      <c r="C4100" s="3">
        <f t="shared" ca="1" si="315"/>
        <v>22139.751460240452</v>
      </c>
      <c r="D4100" s="3">
        <f t="shared" ca="1" si="316"/>
        <v>0</v>
      </c>
      <c r="E4100" s="3">
        <f t="shared" ca="1" si="319"/>
        <v>258.6341224519785</v>
      </c>
    </row>
    <row r="4101" spans="1:5" x14ac:dyDescent="0.35">
      <c r="A4101" s="3">
        <f t="shared" si="317"/>
        <v>4089</v>
      </c>
      <c r="B4101" s="3">
        <f t="shared" ca="1" si="318"/>
        <v>-1.2956036662838154E-3</v>
      </c>
      <c r="C4101" s="3">
        <f t="shared" ca="1" si="315"/>
        <v>22855.93975604184</v>
      </c>
      <c r="D4101" s="3">
        <f t="shared" ca="1" si="316"/>
        <v>0</v>
      </c>
      <c r="E4101" s="3">
        <f t="shared" ca="1" si="319"/>
        <v>258.6341224519785</v>
      </c>
    </row>
    <row r="4102" spans="1:5" x14ac:dyDescent="0.35">
      <c r="A4102" s="3">
        <f t="shared" si="317"/>
        <v>4090</v>
      </c>
      <c r="B4102" s="3">
        <f t="shared" ca="1" si="318"/>
        <v>4.9802303031541699E-2</v>
      </c>
      <c r="C4102" s="3">
        <f t="shared" ca="1" si="315"/>
        <v>22891.528645547565</v>
      </c>
      <c r="D4102" s="3">
        <f t="shared" ca="1" si="316"/>
        <v>0</v>
      </c>
      <c r="E4102" s="3">
        <f t="shared" ca="1" si="319"/>
        <v>258.6341224519785</v>
      </c>
    </row>
    <row r="4103" spans="1:5" x14ac:dyDescent="0.35">
      <c r="A4103" s="3">
        <f t="shared" si="317"/>
        <v>4091</v>
      </c>
      <c r="B4103" s="3">
        <f t="shared" ca="1" si="318"/>
        <v>3.2996726358083937</v>
      </c>
      <c r="C4103" s="3">
        <f t="shared" ca="1" si="315"/>
        <v>25272.643204865057</v>
      </c>
      <c r="D4103" s="3">
        <f t="shared" ca="1" si="316"/>
        <v>2372.6432048650568</v>
      </c>
      <c r="E4103" s="3">
        <f t="shared" ca="1" si="319"/>
        <v>-2114.0090824130784</v>
      </c>
    </row>
    <row r="4104" spans="1:5" x14ac:dyDescent="0.35">
      <c r="A4104" s="3">
        <f t="shared" si="317"/>
        <v>4092</v>
      </c>
      <c r="B4104" s="3">
        <f t="shared" ca="1" si="318"/>
        <v>1.9153095010959236</v>
      </c>
      <c r="C4104" s="3">
        <f t="shared" ca="1" si="315"/>
        <v>24229.476136006389</v>
      </c>
      <c r="D4104" s="3">
        <f t="shared" ca="1" si="316"/>
        <v>1329.4761360063894</v>
      </c>
      <c r="E4104" s="3">
        <f t="shared" ca="1" si="319"/>
        <v>-1070.8420135544109</v>
      </c>
    </row>
    <row r="4105" spans="1:5" x14ac:dyDescent="0.35">
      <c r="A4105" s="3">
        <f t="shared" si="317"/>
        <v>4093</v>
      </c>
      <c r="B4105" s="3">
        <f t="shared" ca="1" si="318"/>
        <v>-1.5599805224997241</v>
      </c>
      <c r="C4105" s="3">
        <f t="shared" ca="1" si="315"/>
        <v>21796.523590568384</v>
      </c>
      <c r="D4105" s="3">
        <f t="shared" ca="1" si="316"/>
        <v>0</v>
      </c>
      <c r="E4105" s="3">
        <f t="shared" ca="1" si="319"/>
        <v>258.6341224519785</v>
      </c>
    </row>
    <row r="4106" spans="1:5" x14ac:dyDescent="0.35">
      <c r="A4106" s="3">
        <f t="shared" si="317"/>
        <v>4094</v>
      </c>
      <c r="B4106" s="3">
        <f t="shared" ca="1" si="318"/>
        <v>-0.49490921990229197</v>
      </c>
      <c r="C4106" s="3">
        <f t="shared" ca="1" si="315"/>
        <v>22514.981740207462</v>
      </c>
      <c r="D4106" s="3">
        <f t="shared" ca="1" si="316"/>
        <v>0</v>
      </c>
      <c r="E4106" s="3">
        <f t="shared" ca="1" si="319"/>
        <v>258.6341224519785</v>
      </c>
    </row>
    <row r="4107" spans="1:5" x14ac:dyDescent="0.35">
      <c r="A4107" s="3">
        <f t="shared" si="317"/>
        <v>4095</v>
      </c>
      <c r="B4107" s="3">
        <f t="shared" ca="1" si="318"/>
        <v>3.6408354916015795E-2</v>
      </c>
      <c r="C4107" s="3">
        <f t="shared" ca="1" si="315"/>
        <v>22882.194615482556</v>
      </c>
      <c r="D4107" s="3">
        <f t="shared" ca="1" si="316"/>
        <v>0</v>
      </c>
      <c r="E4107" s="3">
        <f t="shared" ca="1" si="319"/>
        <v>258.6341224519785</v>
      </c>
    </row>
    <row r="4108" spans="1:5" x14ac:dyDescent="0.35">
      <c r="A4108" s="3">
        <f t="shared" si="317"/>
        <v>4096</v>
      </c>
      <c r="B4108" s="3">
        <f t="shared" ca="1" si="318"/>
        <v>0.30175261755281735</v>
      </c>
      <c r="C4108" s="3">
        <f t="shared" ca="1" si="315"/>
        <v>23067.819989799777</v>
      </c>
      <c r="D4108" s="3">
        <f t="shared" ca="1" si="316"/>
        <v>167.81998979977652</v>
      </c>
      <c r="E4108" s="3">
        <f t="shared" ca="1" si="319"/>
        <v>90.814132652201977</v>
      </c>
    </row>
    <row r="4109" spans="1:5" x14ac:dyDescent="0.35">
      <c r="A4109" s="3">
        <f t="shared" si="317"/>
        <v>4097</v>
      </c>
      <c r="B4109" s="3">
        <f t="shared" ca="1" si="318"/>
        <v>3.8821140896025556E-2</v>
      </c>
      <c r="C4109" s="3">
        <f t="shared" ca="1" si="315"/>
        <v>22883.875766679466</v>
      </c>
      <c r="D4109" s="3">
        <f t="shared" ca="1" si="316"/>
        <v>0</v>
      </c>
      <c r="E4109" s="3">
        <f t="shared" ca="1" si="319"/>
        <v>258.6341224519785</v>
      </c>
    </row>
    <row r="4110" spans="1:5" x14ac:dyDescent="0.35">
      <c r="A4110" s="3">
        <f t="shared" si="317"/>
        <v>4098</v>
      </c>
      <c r="B4110" s="3">
        <f t="shared" ca="1" si="318"/>
        <v>0.57289802372727561</v>
      </c>
      <c r="C4110" s="3">
        <f t="shared" ref="C4110:C4173" ca="1" si="320">B$1*EXP(B$9*B$5 + $B$10*B4110)</f>
        <v>23259.059304805112</v>
      </c>
      <c r="D4110" s="3">
        <f t="shared" ref="D4110:D4173" ca="1" si="321">MAX(C4110 - B$2, 0)</f>
        <v>359.05930480511233</v>
      </c>
      <c r="E4110" s="3">
        <f t="shared" ca="1" si="319"/>
        <v>-100.42518235313383</v>
      </c>
    </row>
    <row r="4111" spans="1:5" x14ac:dyDescent="0.35">
      <c r="A4111" s="3">
        <f t="shared" ref="A4111:A4174" si="322">A4110+1</f>
        <v>4099</v>
      </c>
      <c r="B4111" s="3">
        <f t="shared" ref="B4111:B4174" ca="1" si="323">_xlfn.NORM.S.INV(RAND())</f>
        <v>0.28874689415884253</v>
      </c>
      <c r="C4111" s="3">
        <f t="shared" ca="1" si="320"/>
        <v>23058.686654072306</v>
      </c>
      <c r="D4111" s="3">
        <f t="shared" ca="1" si="321"/>
        <v>158.68665407230583</v>
      </c>
      <c r="E4111" s="3">
        <f t="shared" ref="E4111:E4174" ca="1" si="324">$D$5014-D4111</f>
        <v>99.947468379672671</v>
      </c>
    </row>
    <row r="4112" spans="1:5" x14ac:dyDescent="0.35">
      <c r="A4112" s="3">
        <f t="shared" si="322"/>
        <v>4100</v>
      </c>
      <c r="B4112" s="3">
        <f t="shared" ca="1" si="323"/>
        <v>0.4543672073533383</v>
      </c>
      <c r="C4112" s="3">
        <f t="shared" ca="1" si="320"/>
        <v>23175.265042037827</v>
      </c>
      <c r="D4112" s="3">
        <f t="shared" ca="1" si="321"/>
        <v>275.26504203782679</v>
      </c>
      <c r="E4112" s="3">
        <f t="shared" ca="1" si="324"/>
        <v>-16.630919585848289</v>
      </c>
    </row>
    <row r="4113" spans="1:5" x14ac:dyDescent="0.35">
      <c r="A4113" s="3">
        <f t="shared" si="322"/>
        <v>4101</v>
      </c>
      <c r="B4113" s="3">
        <f t="shared" ca="1" si="323"/>
        <v>-1.841817019308936</v>
      </c>
      <c r="C4113" s="3">
        <f t="shared" ca="1" si="320"/>
        <v>21610.273429607078</v>
      </c>
      <c r="D4113" s="3">
        <f t="shared" ca="1" si="321"/>
        <v>0</v>
      </c>
      <c r="E4113" s="3">
        <f t="shared" ca="1" si="324"/>
        <v>258.6341224519785</v>
      </c>
    </row>
    <row r="4114" spans="1:5" x14ac:dyDescent="0.35">
      <c r="A4114" s="3">
        <f t="shared" si="322"/>
        <v>4102</v>
      </c>
      <c r="B4114" s="3">
        <f t="shared" ca="1" si="323"/>
        <v>-0.3199587884198718</v>
      </c>
      <c r="C4114" s="3">
        <f t="shared" ca="1" si="320"/>
        <v>22635.240919820764</v>
      </c>
      <c r="D4114" s="3">
        <f t="shared" ca="1" si="321"/>
        <v>0</v>
      </c>
      <c r="E4114" s="3">
        <f t="shared" ca="1" si="324"/>
        <v>258.6341224519785</v>
      </c>
    </row>
    <row r="4115" spans="1:5" x14ac:dyDescent="0.35">
      <c r="A4115" s="3">
        <f t="shared" si="322"/>
        <v>4103</v>
      </c>
      <c r="B4115" s="3">
        <f t="shared" ca="1" si="323"/>
        <v>0.47518944594163942</v>
      </c>
      <c r="C4115" s="3">
        <f t="shared" ca="1" si="320"/>
        <v>23189.963242149657</v>
      </c>
      <c r="D4115" s="3">
        <f t="shared" ca="1" si="321"/>
        <v>289.96324214965716</v>
      </c>
      <c r="E4115" s="3">
        <f t="shared" ca="1" si="324"/>
        <v>-31.329119697678664</v>
      </c>
    </row>
    <row r="4116" spans="1:5" x14ac:dyDescent="0.35">
      <c r="A4116" s="3">
        <f t="shared" si="322"/>
        <v>4104</v>
      </c>
      <c r="B4116" s="3">
        <f t="shared" ca="1" si="323"/>
        <v>0.58700456868371009</v>
      </c>
      <c r="C4116" s="3">
        <f t="shared" ca="1" si="320"/>
        <v>23269.051948989149</v>
      </c>
      <c r="D4116" s="3">
        <f t="shared" ca="1" si="321"/>
        <v>369.05194898914851</v>
      </c>
      <c r="E4116" s="3">
        <f t="shared" ca="1" si="324"/>
        <v>-110.41782653717001</v>
      </c>
    </row>
    <row r="4117" spans="1:5" x14ac:dyDescent="0.35">
      <c r="A4117" s="3">
        <f t="shared" si="322"/>
        <v>4105</v>
      </c>
      <c r="B4117" s="3">
        <f t="shared" ca="1" si="323"/>
        <v>-0.8930557013742999</v>
      </c>
      <c r="C4117" s="3">
        <f t="shared" ca="1" si="320"/>
        <v>22243.676009852305</v>
      </c>
      <c r="D4117" s="3">
        <f t="shared" ca="1" si="321"/>
        <v>0</v>
      </c>
      <c r="E4117" s="3">
        <f t="shared" ca="1" si="324"/>
        <v>258.6341224519785</v>
      </c>
    </row>
    <row r="4118" spans="1:5" x14ac:dyDescent="0.35">
      <c r="A4118" s="3">
        <f t="shared" si="322"/>
        <v>4106</v>
      </c>
      <c r="B4118" s="3">
        <f t="shared" ca="1" si="323"/>
        <v>0.42148478735517902</v>
      </c>
      <c r="C4118" s="3">
        <f t="shared" ca="1" si="320"/>
        <v>23152.072656137992</v>
      </c>
      <c r="D4118" s="3">
        <f t="shared" ca="1" si="321"/>
        <v>252.07265613799245</v>
      </c>
      <c r="E4118" s="3">
        <f t="shared" ca="1" si="324"/>
        <v>6.5614663139860454</v>
      </c>
    </row>
    <row r="4119" spans="1:5" x14ac:dyDescent="0.35">
      <c r="A4119" s="3">
        <f t="shared" si="322"/>
        <v>4107</v>
      </c>
      <c r="B4119" s="3">
        <f t="shared" ca="1" si="323"/>
        <v>-0.40358006789045897</v>
      </c>
      <c r="C4119" s="3">
        <f t="shared" ca="1" si="320"/>
        <v>22577.680560870853</v>
      </c>
      <c r="D4119" s="3">
        <f t="shared" ca="1" si="321"/>
        <v>0</v>
      </c>
      <c r="E4119" s="3">
        <f t="shared" ca="1" si="324"/>
        <v>258.6341224519785</v>
      </c>
    </row>
    <row r="4120" spans="1:5" x14ac:dyDescent="0.35">
      <c r="A4120" s="3">
        <f t="shared" si="322"/>
        <v>4108</v>
      </c>
      <c r="B4120" s="3">
        <f t="shared" ca="1" si="323"/>
        <v>0.82625630165935848</v>
      </c>
      <c r="C4120" s="3">
        <f t="shared" ca="1" si="320"/>
        <v>23439.185906441002</v>
      </c>
      <c r="D4120" s="3">
        <f t="shared" ca="1" si="321"/>
        <v>539.18590644100186</v>
      </c>
      <c r="E4120" s="3">
        <f t="shared" ca="1" si="324"/>
        <v>-280.55178398902336</v>
      </c>
    </row>
    <row r="4121" spans="1:5" x14ac:dyDescent="0.35">
      <c r="A4121" s="3">
        <f t="shared" si="322"/>
        <v>4109</v>
      </c>
      <c r="B4121" s="3">
        <f t="shared" ca="1" si="323"/>
        <v>-0.30073308338582511</v>
      </c>
      <c r="C4121" s="3">
        <f t="shared" ca="1" si="320"/>
        <v>22648.495588208934</v>
      </c>
      <c r="D4121" s="3">
        <f t="shared" ca="1" si="321"/>
        <v>0</v>
      </c>
      <c r="E4121" s="3">
        <f t="shared" ca="1" si="324"/>
        <v>258.6341224519785</v>
      </c>
    </row>
    <row r="4122" spans="1:5" x14ac:dyDescent="0.35">
      <c r="A4122" s="3">
        <f t="shared" si="322"/>
        <v>4110</v>
      </c>
      <c r="B4122" s="3">
        <f t="shared" ca="1" si="323"/>
        <v>-9.4032785292475371E-2</v>
      </c>
      <c r="C4122" s="3">
        <f t="shared" ca="1" si="320"/>
        <v>22791.49103654912</v>
      </c>
      <c r="D4122" s="3">
        <f t="shared" ca="1" si="321"/>
        <v>0</v>
      </c>
      <c r="E4122" s="3">
        <f t="shared" ca="1" si="324"/>
        <v>258.6341224519785</v>
      </c>
    </row>
    <row r="4123" spans="1:5" x14ac:dyDescent="0.35">
      <c r="A4123" s="3">
        <f t="shared" si="322"/>
        <v>4111</v>
      </c>
      <c r="B4123" s="3">
        <f t="shared" ca="1" si="323"/>
        <v>-0.16777100430459918</v>
      </c>
      <c r="C4123" s="3">
        <f t="shared" ca="1" si="320"/>
        <v>22740.37557743294</v>
      </c>
      <c r="D4123" s="3">
        <f t="shared" ca="1" si="321"/>
        <v>0</v>
      </c>
      <c r="E4123" s="3">
        <f t="shared" ca="1" si="324"/>
        <v>258.6341224519785</v>
      </c>
    </row>
    <row r="4124" spans="1:5" x14ac:dyDescent="0.35">
      <c r="A4124" s="3">
        <f t="shared" si="322"/>
        <v>4112</v>
      </c>
      <c r="B4124" s="3">
        <f t="shared" ca="1" si="323"/>
        <v>-1.5726200457808528</v>
      </c>
      <c r="C4124" s="3">
        <f t="shared" ca="1" si="320"/>
        <v>21788.136550801555</v>
      </c>
      <c r="D4124" s="3">
        <f t="shared" ca="1" si="321"/>
        <v>0</v>
      </c>
      <c r="E4124" s="3">
        <f t="shared" ca="1" si="324"/>
        <v>258.6341224519785</v>
      </c>
    </row>
    <row r="4125" spans="1:5" x14ac:dyDescent="0.35">
      <c r="A4125" s="3">
        <f t="shared" si="322"/>
        <v>4113</v>
      </c>
      <c r="B4125" s="3">
        <f t="shared" ca="1" si="323"/>
        <v>-1.0876634111887096</v>
      </c>
      <c r="C4125" s="3">
        <f t="shared" ca="1" si="320"/>
        <v>22112.258011116781</v>
      </c>
      <c r="D4125" s="3">
        <f t="shared" ca="1" si="321"/>
        <v>0</v>
      </c>
      <c r="E4125" s="3">
        <f t="shared" ca="1" si="324"/>
        <v>258.6341224519785</v>
      </c>
    </row>
    <row r="4126" spans="1:5" x14ac:dyDescent="0.35">
      <c r="A4126" s="3">
        <f t="shared" si="322"/>
        <v>4114</v>
      </c>
      <c r="B4126" s="3">
        <f t="shared" ca="1" si="323"/>
        <v>1.0520318070376611</v>
      </c>
      <c r="C4126" s="3">
        <f t="shared" ca="1" si="320"/>
        <v>23600.877469886829</v>
      </c>
      <c r="D4126" s="3">
        <f t="shared" ca="1" si="321"/>
        <v>700.8774698868292</v>
      </c>
      <c r="E4126" s="3">
        <f t="shared" ca="1" si="324"/>
        <v>-442.2433474348507</v>
      </c>
    </row>
    <row r="4127" spans="1:5" x14ac:dyDescent="0.35">
      <c r="A4127" s="3">
        <f t="shared" si="322"/>
        <v>4115</v>
      </c>
      <c r="B4127" s="3">
        <f t="shared" ca="1" si="323"/>
        <v>-0.29668357055870392</v>
      </c>
      <c r="C4127" s="3">
        <f t="shared" ca="1" si="320"/>
        <v>22651.288410223329</v>
      </c>
      <c r="D4127" s="3">
        <f t="shared" ca="1" si="321"/>
        <v>0</v>
      </c>
      <c r="E4127" s="3">
        <f t="shared" ca="1" si="324"/>
        <v>258.6341224519785</v>
      </c>
    </row>
    <row r="4128" spans="1:5" x14ac:dyDescent="0.35">
      <c r="A4128" s="3">
        <f t="shared" si="322"/>
        <v>4116</v>
      </c>
      <c r="B4128" s="3">
        <f t="shared" ca="1" si="323"/>
        <v>1.2899731552263116</v>
      </c>
      <c r="C4128" s="3">
        <f t="shared" ca="1" si="320"/>
        <v>23772.4890603327</v>
      </c>
      <c r="D4128" s="3">
        <f t="shared" ca="1" si="321"/>
        <v>872.48906033270032</v>
      </c>
      <c r="E4128" s="3">
        <f t="shared" ca="1" si="324"/>
        <v>-613.85493788072176</v>
      </c>
    </row>
    <row r="4129" spans="1:5" x14ac:dyDescent="0.35">
      <c r="A4129" s="3">
        <f t="shared" si="322"/>
        <v>4117</v>
      </c>
      <c r="B4129" s="3">
        <f t="shared" ca="1" si="323"/>
        <v>-0.51455888307579067</v>
      </c>
      <c r="C4129" s="3">
        <f t="shared" ca="1" si="320"/>
        <v>22501.514731568252</v>
      </c>
      <c r="D4129" s="3">
        <f t="shared" ca="1" si="321"/>
        <v>0</v>
      </c>
      <c r="E4129" s="3">
        <f t="shared" ca="1" si="324"/>
        <v>258.6341224519785</v>
      </c>
    </row>
    <row r="4130" spans="1:5" x14ac:dyDescent="0.35">
      <c r="A4130" s="3">
        <f t="shared" si="322"/>
        <v>4118</v>
      </c>
      <c r="B4130" s="3">
        <f t="shared" ca="1" si="323"/>
        <v>0.94313279833365493</v>
      </c>
      <c r="C4130" s="3">
        <f t="shared" ca="1" si="320"/>
        <v>23522.749491384282</v>
      </c>
      <c r="D4130" s="3">
        <f t="shared" ca="1" si="321"/>
        <v>622.74949138428201</v>
      </c>
      <c r="E4130" s="3">
        <f t="shared" ca="1" si="324"/>
        <v>-364.11536893230351</v>
      </c>
    </row>
    <row r="4131" spans="1:5" x14ac:dyDescent="0.35">
      <c r="A4131" s="3">
        <f t="shared" si="322"/>
        <v>4119</v>
      </c>
      <c r="B4131" s="3">
        <f t="shared" ca="1" si="323"/>
        <v>-2.5854471518657545</v>
      </c>
      <c r="C4131" s="3">
        <f t="shared" ca="1" si="320"/>
        <v>21126.453193458328</v>
      </c>
      <c r="D4131" s="3">
        <f t="shared" ca="1" si="321"/>
        <v>0</v>
      </c>
      <c r="E4131" s="3">
        <f t="shared" ca="1" si="324"/>
        <v>258.6341224519785</v>
      </c>
    </row>
    <row r="4132" spans="1:5" x14ac:dyDescent="0.35">
      <c r="A4132" s="3">
        <f t="shared" si="322"/>
        <v>4120</v>
      </c>
      <c r="B4132" s="3">
        <f t="shared" ca="1" si="323"/>
        <v>0.84646810458700117</v>
      </c>
      <c r="C4132" s="3">
        <f t="shared" ca="1" si="320"/>
        <v>23453.615548890673</v>
      </c>
      <c r="D4132" s="3">
        <f t="shared" ca="1" si="321"/>
        <v>553.61554889067338</v>
      </c>
      <c r="E4132" s="3">
        <f t="shared" ca="1" si="324"/>
        <v>-294.98142643869488</v>
      </c>
    </row>
    <row r="4133" spans="1:5" x14ac:dyDescent="0.35">
      <c r="A4133" s="3">
        <f t="shared" si="322"/>
        <v>4121</v>
      </c>
      <c r="B4133" s="3">
        <f t="shared" ca="1" si="323"/>
        <v>-0.92690651676312186</v>
      </c>
      <c r="C4133" s="3">
        <f t="shared" ca="1" si="320"/>
        <v>22220.760673298257</v>
      </c>
      <c r="D4133" s="3">
        <f t="shared" ca="1" si="321"/>
        <v>0</v>
      </c>
      <c r="E4133" s="3">
        <f t="shared" ca="1" si="324"/>
        <v>258.6341224519785</v>
      </c>
    </row>
    <row r="4134" spans="1:5" x14ac:dyDescent="0.35">
      <c r="A4134" s="3">
        <f t="shared" si="322"/>
        <v>4122</v>
      </c>
      <c r="B4134" s="3">
        <f t="shared" ca="1" si="323"/>
        <v>-0.1756449387312628</v>
      </c>
      <c r="C4134" s="3">
        <f t="shared" ca="1" si="320"/>
        <v>22734.924131474494</v>
      </c>
      <c r="D4134" s="3">
        <f t="shared" ca="1" si="321"/>
        <v>0</v>
      </c>
      <c r="E4134" s="3">
        <f t="shared" ca="1" si="324"/>
        <v>258.6341224519785</v>
      </c>
    </row>
    <row r="4135" spans="1:5" x14ac:dyDescent="0.35">
      <c r="A4135" s="3">
        <f t="shared" si="322"/>
        <v>4123</v>
      </c>
      <c r="B4135" s="3">
        <f t="shared" ca="1" si="323"/>
        <v>-0.45191145069536265</v>
      </c>
      <c r="C4135" s="3">
        <f t="shared" ca="1" si="320"/>
        <v>22544.478628133998</v>
      </c>
      <c r="D4135" s="3">
        <f t="shared" ca="1" si="321"/>
        <v>0</v>
      </c>
      <c r="E4135" s="3">
        <f t="shared" ca="1" si="324"/>
        <v>258.6341224519785</v>
      </c>
    </row>
    <row r="4136" spans="1:5" x14ac:dyDescent="0.35">
      <c r="A4136" s="3">
        <f t="shared" si="322"/>
        <v>4124</v>
      </c>
      <c r="B4136" s="3">
        <f t="shared" ca="1" si="323"/>
        <v>1.8071509539092898</v>
      </c>
      <c r="C4136" s="3">
        <f t="shared" ca="1" si="320"/>
        <v>24149.81173894876</v>
      </c>
      <c r="D4136" s="3">
        <f t="shared" ca="1" si="321"/>
        <v>1249.8117389487597</v>
      </c>
      <c r="E4136" s="3">
        <f t="shared" ca="1" si="324"/>
        <v>-991.17761649678118</v>
      </c>
    </row>
    <row r="4137" spans="1:5" x14ac:dyDescent="0.35">
      <c r="A4137" s="3">
        <f t="shared" si="322"/>
        <v>4125</v>
      </c>
      <c r="B4137" s="3">
        <f t="shared" ca="1" si="323"/>
        <v>-0.90296740191377345</v>
      </c>
      <c r="C4137" s="3">
        <f t="shared" ca="1" si="320"/>
        <v>22236.963830625933</v>
      </c>
      <c r="D4137" s="3">
        <f t="shared" ca="1" si="321"/>
        <v>0</v>
      </c>
      <c r="E4137" s="3">
        <f t="shared" ca="1" si="324"/>
        <v>258.6341224519785</v>
      </c>
    </row>
    <row r="4138" spans="1:5" x14ac:dyDescent="0.35">
      <c r="A4138" s="3">
        <f t="shared" si="322"/>
        <v>4126</v>
      </c>
      <c r="B4138" s="3">
        <f t="shared" ca="1" si="323"/>
        <v>-0.42362903505975619</v>
      </c>
      <c r="C4138" s="3">
        <f t="shared" ca="1" si="320"/>
        <v>22563.901706239882</v>
      </c>
      <c r="D4138" s="3">
        <f t="shared" ca="1" si="321"/>
        <v>0</v>
      </c>
      <c r="E4138" s="3">
        <f t="shared" ca="1" si="324"/>
        <v>258.6341224519785</v>
      </c>
    </row>
    <row r="4139" spans="1:5" x14ac:dyDescent="0.35">
      <c r="A4139" s="3">
        <f t="shared" si="322"/>
        <v>4127</v>
      </c>
      <c r="B4139" s="3">
        <f t="shared" ca="1" si="323"/>
        <v>-0.19220458648966485</v>
      </c>
      <c r="C4139" s="3">
        <f t="shared" ca="1" si="320"/>
        <v>22723.463475862074</v>
      </c>
      <c r="D4139" s="3">
        <f t="shared" ca="1" si="321"/>
        <v>0</v>
      </c>
      <c r="E4139" s="3">
        <f t="shared" ca="1" si="324"/>
        <v>258.6341224519785</v>
      </c>
    </row>
    <row r="4140" spans="1:5" x14ac:dyDescent="0.35">
      <c r="A4140" s="3">
        <f t="shared" si="322"/>
        <v>4128</v>
      </c>
      <c r="B4140" s="3">
        <f t="shared" ca="1" si="323"/>
        <v>-0.14905816748424128</v>
      </c>
      <c r="C4140" s="3">
        <f t="shared" ca="1" si="320"/>
        <v>22753.336482893854</v>
      </c>
      <c r="D4140" s="3">
        <f t="shared" ca="1" si="321"/>
        <v>0</v>
      </c>
      <c r="E4140" s="3">
        <f t="shared" ca="1" si="324"/>
        <v>258.6341224519785</v>
      </c>
    </row>
    <row r="4141" spans="1:5" x14ac:dyDescent="0.35">
      <c r="A4141" s="3">
        <f t="shared" si="322"/>
        <v>4129</v>
      </c>
      <c r="B4141" s="3">
        <f t="shared" ca="1" si="323"/>
        <v>0.50795565673119958</v>
      </c>
      <c r="C4141" s="3">
        <f t="shared" ca="1" si="320"/>
        <v>23213.111445687191</v>
      </c>
      <c r="D4141" s="3">
        <f t="shared" ca="1" si="321"/>
        <v>313.11144568719101</v>
      </c>
      <c r="E4141" s="3">
        <f t="shared" ca="1" si="324"/>
        <v>-54.477323235212509</v>
      </c>
    </row>
    <row r="4142" spans="1:5" x14ac:dyDescent="0.35">
      <c r="A4142" s="3">
        <f t="shared" si="322"/>
        <v>4130</v>
      </c>
      <c r="B4142" s="3">
        <f t="shared" ca="1" si="323"/>
        <v>0.48517806630585447</v>
      </c>
      <c r="C4142" s="3">
        <f t="shared" ca="1" si="320"/>
        <v>23197.017412749392</v>
      </c>
      <c r="D4142" s="3">
        <f t="shared" ca="1" si="321"/>
        <v>297.01741274939195</v>
      </c>
      <c r="E4142" s="3">
        <f t="shared" ca="1" si="324"/>
        <v>-38.383290297413453</v>
      </c>
    </row>
    <row r="4143" spans="1:5" x14ac:dyDescent="0.35">
      <c r="A4143" s="3">
        <f t="shared" si="322"/>
        <v>4131</v>
      </c>
      <c r="B4143" s="3">
        <f t="shared" ca="1" si="323"/>
        <v>0.13598210681180042</v>
      </c>
      <c r="C4143" s="3">
        <f t="shared" ca="1" si="320"/>
        <v>22951.677115039554</v>
      </c>
      <c r="D4143" s="3">
        <f t="shared" ca="1" si="321"/>
        <v>51.677115039554337</v>
      </c>
      <c r="E4143" s="3">
        <f t="shared" ca="1" si="324"/>
        <v>206.95700741242416</v>
      </c>
    </row>
    <row r="4144" spans="1:5" x14ac:dyDescent="0.35">
      <c r="A4144" s="3">
        <f t="shared" si="322"/>
        <v>4132</v>
      </c>
      <c r="B4144" s="3">
        <f t="shared" ca="1" si="323"/>
        <v>1.0015945792202126</v>
      </c>
      <c r="C4144" s="3">
        <f t="shared" ca="1" si="320"/>
        <v>23564.659820618184</v>
      </c>
      <c r="D4144" s="3">
        <f t="shared" ca="1" si="321"/>
        <v>664.65982061818431</v>
      </c>
      <c r="E4144" s="3">
        <f t="shared" ca="1" si="324"/>
        <v>-406.02569816620581</v>
      </c>
    </row>
    <row r="4145" spans="1:5" x14ac:dyDescent="0.35">
      <c r="A4145" s="3">
        <f t="shared" si="322"/>
        <v>4133</v>
      </c>
      <c r="B4145" s="3">
        <f t="shared" ca="1" si="323"/>
        <v>-1.9342879178909282</v>
      </c>
      <c r="C4145" s="3">
        <f t="shared" ca="1" si="320"/>
        <v>21549.511939373657</v>
      </c>
      <c r="D4145" s="3">
        <f t="shared" ca="1" si="321"/>
        <v>0</v>
      </c>
      <c r="E4145" s="3">
        <f t="shared" ca="1" si="324"/>
        <v>258.6341224519785</v>
      </c>
    </row>
    <row r="4146" spans="1:5" x14ac:dyDescent="0.35">
      <c r="A4146" s="3">
        <f t="shared" si="322"/>
        <v>4134</v>
      </c>
      <c r="B4146" s="3">
        <f t="shared" ca="1" si="323"/>
        <v>0.17574083198469231</v>
      </c>
      <c r="C4146" s="3">
        <f t="shared" ca="1" si="320"/>
        <v>22979.479633013896</v>
      </c>
      <c r="D4146" s="3">
        <f t="shared" ca="1" si="321"/>
        <v>79.479633013896091</v>
      </c>
      <c r="E4146" s="3">
        <f t="shared" ca="1" si="324"/>
        <v>179.15448943808241</v>
      </c>
    </row>
    <row r="4147" spans="1:5" x14ac:dyDescent="0.35">
      <c r="A4147" s="3">
        <f t="shared" si="322"/>
        <v>4135</v>
      </c>
      <c r="B4147" s="3">
        <f t="shared" ca="1" si="323"/>
        <v>0.46269310726410312</v>
      </c>
      <c r="C4147" s="3">
        <f t="shared" ca="1" si="320"/>
        <v>23181.141089459721</v>
      </c>
      <c r="D4147" s="3">
        <f t="shared" ca="1" si="321"/>
        <v>281.14108945972112</v>
      </c>
      <c r="E4147" s="3">
        <f t="shared" ca="1" si="324"/>
        <v>-22.506967007742617</v>
      </c>
    </row>
    <row r="4148" spans="1:5" x14ac:dyDescent="0.35">
      <c r="A4148" s="3">
        <f t="shared" si="322"/>
        <v>4136</v>
      </c>
      <c r="B4148" s="3">
        <f t="shared" ca="1" si="323"/>
        <v>0.62661389230630304</v>
      </c>
      <c r="C4148" s="3">
        <f t="shared" ca="1" si="320"/>
        <v>23297.132936826318</v>
      </c>
      <c r="D4148" s="3">
        <f t="shared" ca="1" si="321"/>
        <v>397.13293682631775</v>
      </c>
      <c r="E4148" s="3">
        <f t="shared" ca="1" si="324"/>
        <v>-138.49881437433925</v>
      </c>
    </row>
    <row r="4149" spans="1:5" x14ac:dyDescent="0.35">
      <c r="A4149" s="3">
        <f t="shared" si="322"/>
        <v>4137</v>
      </c>
      <c r="B4149" s="3">
        <f t="shared" ca="1" si="323"/>
        <v>-0.93716022585388092</v>
      </c>
      <c r="C4149" s="3">
        <f t="shared" ca="1" si="320"/>
        <v>22213.82407629694</v>
      </c>
      <c r="D4149" s="3">
        <f t="shared" ca="1" si="321"/>
        <v>0</v>
      </c>
      <c r="E4149" s="3">
        <f t="shared" ca="1" si="324"/>
        <v>258.6341224519785</v>
      </c>
    </row>
    <row r="4150" spans="1:5" x14ac:dyDescent="0.35">
      <c r="A4150" s="3">
        <f t="shared" si="322"/>
        <v>4138</v>
      </c>
      <c r="B4150" s="3">
        <f t="shared" ca="1" si="323"/>
        <v>-0.77098237365139044</v>
      </c>
      <c r="C4150" s="3">
        <f t="shared" ca="1" si="320"/>
        <v>22326.510095105561</v>
      </c>
      <c r="D4150" s="3">
        <f t="shared" ca="1" si="321"/>
        <v>0</v>
      </c>
      <c r="E4150" s="3">
        <f t="shared" ca="1" si="324"/>
        <v>258.6341224519785</v>
      </c>
    </row>
    <row r="4151" spans="1:5" x14ac:dyDescent="0.35">
      <c r="A4151" s="3">
        <f t="shared" si="322"/>
        <v>4139</v>
      </c>
      <c r="B4151" s="3">
        <f t="shared" ca="1" si="323"/>
        <v>0.47843756622330041</v>
      </c>
      <c r="C4151" s="3">
        <f t="shared" ca="1" si="320"/>
        <v>23192.25689657504</v>
      </c>
      <c r="D4151" s="3">
        <f t="shared" ca="1" si="321"/>
        <v>292.25689657503972</v>
      </c>
      <c r="E4151" s="3">
        <f t="shared" ca="1" si="324"/>
        <v>-33.62277412306122</v>
      </c>
    </row>
    <row r="4152" spans="1:5" x14ac:dyDescent="0.35">
      <c r="A4152" s="3">
        <f t="shared" si="322"/>
        <v>4140</v>
      </c>
      <c r="B4152" s="3">
        <f t="shared" ca="1" si="323"/>
        <v>-1.1549090260712751</v>
      </c>
      <c r="C4152" s="3">
        <f t="shared" ca="1" si="320"/>
        <v>22067.027982805976</v>
      </c>
      <c r="D4152" s="3">
        <f t="shared" ca="1" si="321"/>
        <v>0</v>
      </c>
      <c r="E4152" s="3">
        <f t="shared" ca="1" si="324"/>
        <v>258.6341224519785</v>
      </c>
    </row>
    <row r="4153" spans="1:5" x14ac:dyDescent="0.35">
      <c r="A4153" s="3">
        <f t="shared" si="322"/>
        <v>4141</v>
      </c>
      <c r="B4153" s="3">
        <f t="shared" ca="1" si="323"/>
        <v>0.68253797526822302</v>
      </c>
      <c r="C4153" s="3">
        <f t="shared" ca="1" si="320"/>
        <v>23336.837965436403</v>
      </c>
      <c r="D4153" s="3">
        <f t="shared" ca="1" si="321"/>
        <v>436.83796543640346</v>
      </c>
      <c r="E4153" s="3">
        <f t="shared" ca="1" si="324"/>
        <v>-178.20384298442497</v>
      </c>
    </row>
    <row r="4154" spans="1:5" x14ac:dyDescent="0.35">
      <c r="A4154" s="3">
        <f t="shared" si="322"/>
        <v>4142</v>
      </c>
      <c r="B4154" s="3">
        <f t="shared" ca="1" si="323"/>
        <v>0.33087789739837481</v>
      </c>
      <c r="C4154" s="3">
        <f t="shared" ca="1" si="320"/>
        <v>23088.286490495229</v>
      </c>
      <c r="D4154" s="3">
        <f t="shared" ca="1" si="321"/>
        <v>188.28649049522937</v>
      </c>
      <c r="E4154" s="3">
        <f t="shared" ca="1" si="324"/>
        <v>70.347631956749126</v>
      </c>
    </row>
    <row r="4155" spans="1:5" x14ac:dyDescent="0.35">
      <c r="A4155" s="3">
        <f t="shared" si="322"/>
        <v>4143</v>
      </c>
      <c r="B4155" s="3">
        <f t="shared" ca="1" si="323"/>
        <v>-0.4908553138227551</v>
      </c>
      <c r="C4155" s="3">
        <f t="shared" ca="1" si="320"/>
        <v>22517.761110629912</v>
      </c>
      <c r="D4155" s="3">
        <f t="shared" ca="1" si="321"/>
        <v>0</v>
      </c>
      <c r="E4155" s="3">
        <f t="shared" ca="1" si="324"/>
        <v>258.6341224519785</v>
      </c>
    </row>
    <row r="4156" spans="1:5" x14ac:dyDescent="0.35">
      <c r="A4156" s="3">
        <f t="shared" si="322"/>
        <v>4144</v>
      </c>
      <c r="B4156" s="3">
        <f t="shared" ca="1" si="323"/>
        <v>-0.92728458223939003</v>
      </c>
      <c r="C4156" s="3">
        <f t="shared" ca="1" si="320"/>
        <v>22220.504874919196</v>
      </c>
      <c r="D4156" s="3">
        <f t="shared" ca="1" si="321"/>
        <v>0</v>
      </c>
      <c r="E4156" s="3">
        <f t="shared" ca="1" si="324"/>
        <v>258.6341224519785</v>
      </c>
    </row>
    <row r="4157" spans="1:5" x14ac:dyDescent="0.35">
      <c r="A4157" s="3">
        <f t="shared" si="322"/>
        <v>4145</v>
      </c>
      <c r="B4157" s="3">
        <f t="shared" ca="1" si="323"/>
        <v>-0.13943260245087555</v>
      </c>
      <c r="C4157" s="3">
        <f t="shared" ca="1" si="320"/>
        <v>22760.006229155875</v>
      </c>
      <c r="D4157" s="3">
        <f t="shared" ca="1" si="321"/>
        <v>0</v>
      </c>
      <c r="E4157" s="3">
        <f t="shared" ca="1" si="324"/>
        <v>258.6341224519785</v>
      </c>
    </row>
    <row r="4158" spans="1:5" x14ac:dyDescent="0.35">
      <c r="A4158" s="3">
        <f t="shared" si="322"/>
        <v>4146</v>
      </c>
      <c r="B4158" s="3">
        <f t="shared" ca="1" si="323"/>
        <v>-0.87647439918538994</v>
      </c>
      <c r="C4158" s="3">
        <f t="shared" ca="1" si="320"/>
        <v>22254.909356976503</v>
      </c>
      <c r="D4158" s="3">
        <f t="shared" ca="1" si="321"/>
        <v>0</v>
      </c>
      <c r="E4158" s="3">
        <f t="shared" ca="1" si="324"/>
        <v>258.6341224519785</v>
      </c>
    </row>
    <row r="4159" spans="1:5" x14ac:dyDescent="0.35">
      <c r="A4159" s="3">
        <f t="shared" si="322"/>
        <v>4147</v>
      </c>
      <c r="B4159" s="3">
        <f t="shared" ca="1" si="323"/>
        <v>0.70720900366224027</v>
      </c>
      <c r="C4159" s="3">
        <f t="shared" ca="1" si="320"/>
        <v>23354.375427419414</v>
      </c>
      <c r="D4159" s="3">
        <f t="shared" ca="1" si="321"/>
        <v>454.37542741941434</v>
      </c>
      <c r="E4159" s="3">
        <f t="shared" ca="1" si="324"/>
        <v>-195.74130496743584</v>
      </c>
    </row>
    <row r="4160" spans="1:5" x14ac:dyDescent="0.35">
      <c r="A4160" s="3">
        <f t="shared" si="322"/>
        <v>4148</v>
      </c>
      <c r="B4160" s="3">
        <f t="shared" ca="1" si="323"/>
        <v>-0.17462214013548163</v>
      </c>
      <c r="C4160" s="3">
        <f t="shared" ca="1" si="320"/>
        <v>22735.632182800211</v>
      </c>
      <c r="D4160" s="3">
        <f t="shared" ca="1" si="321"/>
        <v>0</v>
      </c>
      <c r="E4160" s="3">
        <f t="shared" ca="1" si="324"/>
        <v>258.6341224519785</v>
      </c>
    </row>
    <row r="4161" spans="1:5" x14ac:dyDescent="0.35">
      <c r="A4161" s="3">
        <f t="shared" si="322"/>
        <v>4149</v>
      </c>
      <c r="B4161" s="3">
        <f t="shared" ca="1" si="323"/>
        <v>0.11559471728250122</v>
      </c>
      <c r="C4161" s="3">
        <f t="shared" ca="1" si="320"/>
        <v>22937.433651819389</v>
      </c>
      <c r="D4161" s="3">
        <f t="shared" ca="1" si="321"/>
        <v>37.433651819388615</v>
      </c>
      <c r="E4161" s="3">
        <f t="shared" ca="1" si="324"/>
        <v>221.20047063258988</v>
      </c>
    </row>
    <row r="4162" spans="1:5" x14ac:dyDescent="0.35">
      <c r="A4162" s="3">
        <f t="shared" si="322"/>
        <v>4150</v>
      </c>
      <c r="B4162" s="3">
        <f t="shared" ca="1" si="323"/>
        <v>-1.3055837566543982</v>
      </c>
      <c r="C4162" s="3">
        <f t="shared" ca="1" si="320"/>
        <v>21966.018361313501</v>
      </c>
      <c r="D4162" s="3">
        <f t="shared" ca="1" si="321"/>
        <v>0</v>
      </c>
      <c r="E4162" s="3">
        <f t="shared" ca="1" si="324"/>
        <v>258.6341224519785</v>
      </c>
    </row>
    <row r="4163" spans="1:5" x14ac:dyDescent="0.35">
      <c r="A4163" s="3">
        <f t="shared" si="322"/>
        <v>4151</v>
      </c>
      <c r="B4163" s="3">
        <f t="shared" ca="1" si="323"/>
        <v>0.19783893388279597</v>
      </c>
      <c r="C4163" s="3">
        <f t="shared" ca="1" si="320"/>
        <v>22994.94697280772</v>
      </c>
      <c r="D4163" s="3">
        <f t="shared" ca="1" si="321"/>
        <v>94.946972807720158</v>
      </c>
      <c r="E4163" s="3">
        <f t="shared" ca="1" si="324"/>
        <v>163.68714964425834</v>
      </c>
    </row>
    <row r="4164" spans="1:5" x14ac:dyDescent="0.35">
      <c r="A4164" s="3">
        <f t="shared" si="322"/>
        <v>4152</v>
      </c>
      <c r="B4164" s="3">
        <f t="shared" ca="1" si="323"/>
        <v>-0.94443356611493445</v>
      </c>
      <c r="C4164" s="3">
        <f t="shared" ca="1" si="320"/>
        <v>22208.905000794599</v>
      </c>
      <c r="D4164" s="3">
        <f t="shared" ca="1" si="321"/>
        <v>0</v>
      </c>
      <c r="E4164" s="3">
        <f t="shared" ca="1" si="324"/>
        <v>258.6341224519785</v>
      </c>
    </row>
    <row r="4165" spans="1:5" x14ac:dyDescent="0.35">
      <c r="A4165" s="3">
        <f t="shared" si="322"/>
        <v>4153</v>
      </c>
      <c r="B4165" s="3">
        <f t="shared" ca="1" si="323"/>
        <v>1.2421536712403323</v>
      </c>
      <c r="C4165" s="3">
        <f t="shared" ca="1" si="320"/>
        <v>23737.90008108359</v>
      </c>
      <c r="D4165" s="3">
        <f t="shared" ca="1" si="321"/>
        <v>837.90008108358961</v>
      </c>
      <c r="E4165" s="3">
        <f t="shared" ca="1" si="324"/>
        <v>-579.26595863161106</v>
      </c>
    </row>
    <row r="4166" spans="1:5" x14ac:dyDescent="0.35">
      <c r="A4166" s="3">
        <f t="shared" si="322"/>
        <v>4154</v>
      </c>
      <c r="B4166" s="3">
        <f t="shared" ca="1" si="323"/>
        <v>-1.3104244443010857</v>
      </c>
      <c r="C4166" s="3">
        <f t="shared" ca="1" si="320"/>
        <v>21962.780928669268</v>
      </c>
      <c r="D4166" s="3">
        <f t="shared" ca="1" si="321"/>
        <v>0</v>
      </c>
      <c r="E4166" s="3">
        <f t="shared" ca="1" si="324"/>
        <v>258.6341224519785</v>
      </c>
    </row>
    <row r="4167" spans="1:5" x14ac:dyDescent="0.35">
      <c r="A4167" s="3">
        <f t="shared" si="322"/>
        <v>4155</v>
      </c>
      <c r="B4167" s="3">
        <f t="shared" ca="1" si="323"/>
        <v>-1.0874799868505962</v>
      </c>
      <c r="C4167" s="3">
        <f t="shared" ca="1" si="320"/>
        <v>22112.381510734071</v>
      </c>
      <c r="D4167" s="3">
        <f t="shared" ca="1" si="321"/>
        <v>0</v>
      </c>
      <c r="E4167" s="3">
        <f t="shared" ca="1" si="324"/>
        <v>258.6341224519785</v>
      </c>
    </row>
    <row r="4168" spans="1:5" x14ac:dyDescent="0.35">
      <c r="A4168" s="3">
        <f t="shared" si="322"/>
        <v>4156</v>
      </c>
      <c r="B4168" s="3">
        <f t="shared" ca="1" si="323"/>
        <v>-0.26398689296826539</v>
      </c>
      <c r="C4168" s="3">
        <f t="shared" ca="1" si="320"/>
        <v>22673.850903312159</v>
      </c>
      <c r="D4168" s="3">
        <f t="shared" ca="1" si="321"/>
        <v>0</v>
      </c>
      <c r="E4168" s="3">
        <f t="shared" ca="1" si="324"/>
        <v>258.6341224519785</v>
      </c>
    </row>
    <row r="4169" spans="1:5" x14ac:dyDescent="0.35">
      <c r="A4169" s="3">
        <f t="shared" si="322"/>
        <v>4157</v>
      </c>
      <c r="B4169" s="3">
        <f t="shared" ca="1" si="323"/>
        <v>-0.89843129148863554</v>
      </c>
      <c r="C4169" s="3">
        <f t="shared" ca="1" si="320"/>
        <v>22240.035422047386</v>
      </c>
      <c r="D4169" s="3">
        <f t="shared" ca="1" si="321"/>
        <v>0</v>
      </c>
      <c r="E4169" s="3">
        <f t="shared" ca="1" si="324"/>
        <v>258.6341224519785</v>
      </c>
    </row>
    <row r="4170" spans="1:5" x14ac:dyDescent="0.35">
      <c r="A4170" s="3">
        <f t="shared" si="322"/>
        <v>4158</v>
      </c>
      <c r="B4170" s="3">
        <f t="shared" ca="1" si="323"/>
        <v>-0.16965845636400348</v>
      </c>
      <c r="C4170" s="3">
        <f t="shared" ca="1" si="320"/>
        <v>22739.068698286021</v>
      </c>
      <c r="D4170" s="3">
        <f t="shared" ca="1" si="321"/>
        <v>0</v>
      </c>
      <c r="E4170" s="3">
        <f t="shared" ca="1" si="324"/>
        <v>258.6341224519785</v>
      </c>
    </row>
    <row r="4171" spans="1:5" x14ac:dyDescent="0.35">
      <c r="A4171" s="3">
        <f t="shared" si="322"/>
        <v>4159</v>
      </c>
      <c r="B4171" s="3">
        <f t="shared" ca="1" si="323"/>
        <v>1.1616236766792092</v>
      </c>
      <c r="C4171" s="3">
        <f t="shared" ca="1" si="320"/>
        <v>23679.764507456843</v>
      </c>
      <c r="D4171" s="3">
        <f t="shared" ca="1" si="321"/>
        <v>779.76450745684269</v>
      </c>
      <c r="E4171" s="3">
        <f t="shared" ca="1" si="324"/>
        <v>-521.13038500486414</v>
      </c>
    </row>
    <row r="4172" spans="1:5" x14ac:dyDescent="0.35">
      <c r="A4172" s="3">
        <f t="shared" si="322"/>
        <v>4160</v>
      </c>
      <c r="B4172" s="3">
        <f t="shared" ca="1" si="323"/>
        <v>1.2201028873290423</v>
      </c>
      <c r="C4172" s="3">
        <f t="shared" ca="1" si="320"/>
        <v>23721.967179050112</v>
      </c>
      <c r="D4172" s="3">
        <f t="shared" ca="1" si="321"/>
        <v>821.96717905011246</v>
      </c>
      <c r="E4172" s="3">
        <f t="shared" ca="1" si="324"/>
        <v>-563.33305659813391</v>
      </c>
    </row>
    <row r="4173" spans="1:5" x14ac:dyDescent="0.35">
      <c r="A4173" s="3">
        <f t="shared" si="322"/>
        <v>4161</v>
      </c>
      <c r="B4173" s="3">
        <f t="shared" ca="1" si="323"/>
        <v>0.79377928551527632</v>
      </c>
      <c r="C4173" s="3">
        <f t="shared" ca="1" si="320"/>
        <v>23416.018454448033</v>
      </c>
      <c r="D4173" s="3">
        <f t="shared" ca="1" si="321"/>
        <v>516.01845444803257</v>
      </c>
      <c r="E4173" s="3">
        <f t="shared" ca="1" si="324"/>
        <v>-257.38433199605407</v>
      </c>
    </row>
    <row r="4174" spans="1:5" x14ac:dyDescent="0.35">
      <c r="A4174" s="3">
        <f t="shared" si="322"/>
        <v>4162</v>
      </c>
      <c r="B4174" s="3">
        <f t="shared" ca="1" si="323"/>
        <v>0.26297456406742176</v>
      </c>
      <c r="C4174" s="3">
        <f t="shared" ref="C4174:C4237" ca="1" si="325">B$1*EXP(B$9*B$5 + $B$10*B4174)</f>
        <v>23040.598585149022</v>
      </c>
      <c r="D4174" s="3">
        <f t="shared" ref="D4174:D4237" ca="1" si="326">MAX(C4174 - B$2, 0)</f>
        <v>140.59858514902226</v>
      </c>
      <c r="E4174" s="3">
        <f t="shared" ca="1" si="324"/>
        <v>118.03553730295624</v>
      </c>
    </row>
    <row r="4175" spans="1:5" x14ac:dyDescent="0.35">
      <c r="A4175" s="3">
        <f t="shared" ref="A4175:A4238" si="327">A4174+1</f>
        <v>4163</v>
      </c>
      <c r="B4175" s="3">
        <f t="shared" ref="B4175:B4238" ca="1" si="328">_xlfn.NORM.S.INV(RAND())</f>
        <v>-1.2088646586600904</v>
      </c>
      <c r="C4175" s="3">
        <f t="shared" ca="1" si="325"/>
        <v>22030.803826657484</v>
      </c>
      <c r="D4175" s="3">
        <f t="shared" ca="1" si="326"/>
        <v>0</v>
      </c>
      <c r="E4175" s="3">
        <f t="shared" ref="E4175:E4238" ca="1" si="329">$D$5014-D4175</f>
        <v>258.6341224519785</v>
      </c>
    </row>
    <row r="4176" spans="1:5" x14ac:dyDescent="0.35">
      <c r="A4176" s="3">
        <f t="shared" si="327"/>
        <v>4164</v>
      </c>
      <c r="B4176" s="3">
        <f t="shared" ca="1" si="328"/>
        <v>-0.11491773335528038</v>
      </c>
      <c r="C4176" s="3">
        <f t="shared" ca="1" si="325"/>
        <v>22777.001903509292</v>
      </c>
      <c r="D4176" s="3">
        <f t="shared" ca="1" si="326"/>
        <v>0</v>
      </c>
      <c r="E4176" s="3">
        <f t="shared" ca="1" si="329"/>
        <v>258.6341224519785</v>
      </c>
    </row>
    <row r="4177" spans="1:5" x14ac:dyDescent="0.35">
      <c r="A4177" s="3">
        <f t="shared" si="327"/>
        <v>4165</v>
      </c>
      <c r="B4177" s="3">
        <f t="shared" ca="1" si="328"/>
        <v>-0.97184997240984328</v>
      </c>
      <c r="C4177" s="3">
        <f t="shared" ca="1" si="325"/>
        <v>22190.37263959333</v>
      </c>
      <c r="D4177" s="3">
        <f t="shared" ca="1" si="326"/>
        <v>0</v>
      </c>
      <c r="E4177" s="3">
        <f t="shared" ca="1" si="329"/>
        <v>258.6341224519785</v>
      </c>
    </row>
    <row r="4178" spans="1:5" x14ac:dyDescent="0.35">
      <c r="A4178" s="3">
        <f t="shared" si="327"/>
        <v>4166</v>
      </c>
      <c r="B4178" s="3">
        <f t="shared" ca="1" si="328"/>
        <v>2.5235785702958418</v>
      </c>
      <c r="C4178" s="3">
        <f t="shared" ca="1" si="325"/>
        <v>24682.417669675327</v>
      </c>
      <c r="D4178" s="3">
        <f t="shared" ca="1" si="326"/>
        <v>1782.4176696753275</v>
      </c>
      <c r="E4178" s="3">
        <f t="shared" ca="1" si="329"/>
        <v>-1523.7835472233489</v>
      </c>
    </row>
    <row r="4179" spans="1:5" x14ac:dyDescent="0.35">
      <c r="A4179" s="3">
        <f t="shared" si="327"/>
        <v>4167</v>
      </c>
      <c r="B4179" s="3">
        <f t="shared" ca="1" si="328"/>
        <v>-0.5472062976878922</v>
      </c>
      <c r="C4179" s="3">
        <f t="shared" ca="1" si="325"/>
        <v>22479.157447260681</v>
      </c>
      <c r="D4179" s="3">
        <f t="shared" ca="1" si="326"/>
        <v>0</v>
      </c>
      <c r="E4179" s="3">
        <f t="shared" ca="1" si="329"/>
        <v>258.6341224519785</v>
      </c>
    </row>
    <row r="4180" spans="1:5" x14ac:dyDescent="0.35">
      <c r="A4180" s="3">
        <f t="shared" si="327"/>
        <v>4168</v>
      </c>
      <c r="B4180" s="3">
        <f t="shared" ca="1" si="328"/>
        <v>-0.93865492734213685</v>
      </c>
      <c r="C4180" s="3">
        <f t="shared" ca="1" si="325"/>
        <v>22212.81309701085</v>
      </c>
      <c r="D4180" s="3">
        <f t="shared" ca="1" si="326"/>
        <v>0</v>
      </c>
      <c r="E4180" s="3">
        <f t="shared" ca="1" si="329"/>
        <v>258.6341224519785</v>
      </c>
    </row>
    <row r="4181" spans="1:5" x14ac:dyDescent="0.35">
      <c r="A4181" s="3">
        <f t="shared" si="327"/>
        <v>4169</v>
      </c>
      <c r="B4181" s="3">
        <f t="shared" ca="1" si="328"/>
        <v>0.67625274650701372</v>
      </c>
      <c r="C4181" s="3">
        <f t="shared" ca="1" si="325"/>
        <v>23332.372200203547</v>
      </c>
      <c r="D4181" s="3">
        <f t="shared" ca="1" si="326"/>
        <v>432.37220020354653</v>
      </c>
      <c r="E4181" s="3">
        <f t="shared" ca="1" si="329"/>
        <v>-173.73807775156803</v>
      </c>
    </row>
    <row r="4182" spans="1:5" x14ac:dyDescent="0.35">
      <c r="A4182" s="3">
        <f t="shared" si="327"/>
        <v>4170</v>
      </c>
      <c r="B4182" s="3">
        <f t="shared" ca="1" si="328"/>
        <v>1.2121774634369116</v>
      </c>
      <c r="C4182" s="3">
        <f t="shared" ca="1" si="325"/>
        <v>23716.243238105839</v>
      </c>
      <c r="D4182" s="3">
        <f t="shared" ca="1" si="326"/>
        <v>816.24323810583883</v>
      </c>
      <c r="E4182" s="3">
        <f t="shared" ca="1" si="329"/>
        <v>-557.60911565386027</v>
      </c>
    </row>
    <row r="4183" spans="1:5" x14ac:dyDescent="0.35">
      <c r="A4183" s="3">
        <f t="shared" si="327"/>
        <v>4171</v>
      </c>
      <c r="B4183" s="3">
        <f t="shared" ca="1" si="328"/>
        <v>-1.5561196653637293</v>
      </c>
      <c r="C4183" s="3">
        <f t="shared" ca="1" si="325"/>
        <v>21799.086131650944</v>
      </c>
      <c r="D4183" s="3">
        <f t="shared" ca="1" si="326"/>
        <v>0</v>
      </c>
      <c r="E4183" s="3">
        <f t="shared" ca="1" si="329"/>
        <v>258.6341224519785</v>
      </c>
    </row>
    <row r="4184" spans="1:5" x14ac:dyDescent="0.35">
      <c r="A4184" s="3">
        <f t="shared" si="327"/>
        <v>4172</v>
      </c>
      <c r="B4184" s="3">
        <f t="shared" ca="1" si="328"/>
        <v>-0.15278809862329046</v>
      </c>
      <c r="C4184" s="3">
        <f t="shared" ca="1" si="325"/>
        <v>22750.752464583333</v>
      </c>
      <c r="D4184" s="3">
        <f t="shared" ca="1" si="326"/>
        <v>0</v>
      </c>
      <c r="E4184" s="3">
        <f t="shared" ca="1" si="329"/>
        <v>258.6341224519785</v>
      </c>
    </row>
    <row r="4185" spans="1:5" x14ac:dyDescent="0.35">
      <c r="A4185" s="3">
        <f t="shared" si="327"/>
        <v>4173</v>
      </c>
      <c r="B4185" s="3">
        <f t="shared" ca="1" si="328"/>
        <v>-0.47795047313555661</v>
      </c>
      <c r="C4185" s="3">
        <f t="shared" ca="1" si="325"/>
        <v>22526.610993624421</v>
      </c>
      <c r="D4185" s="3">
        <f t="shared" ca="1" si="326"/>
        <v>0</v>
      </c>
      <c r="E4185" s="3">
        <f t="shared" ca="1" si="329"/>
        <v>258.6341224519785</v>
      </c>
    </row>
    <row r="4186" spans="1:5" x14ac:dyDescent="0.35">
      <c r="A4186" s="3">
        <f t="shared" si="327"/>
        <v>4174</v>
      </c>
      <c r="B4186" s="3">
        <f t="shared" ca="1" si="328"/>
        <v>-0.39713502195494238</v>
      </c>
      <c r="C4186" s="3">
        <f t="shared" ca="1" si="325"/>
        <v>22582.111770555595</v>
      </c>
      <c r="D4186" s="3">
        <f t="shared" ca="1" si="326"/>
        <v>0</v>
      </c>
      <c r="E4186" s="3">
        <f t="shared" ca="1" si="329"/>
        <v>258.6341224519785</v>
      </c>
    </row>
    <row r="4187" spans="1:5" x14ac:dyDescent="0.35">
      <c r="A4187" s="3">
        <f t="shared" si="327"/>
        <v>4175</v>
      </c>
      <c r="B4187" s="3">
        <f t="shared" ca="1" si="328"/>
        <v>0.51540955930103627</v>
      </c>
      <c r="C4187" s="3">
        <f t="shared" ca="1" si="325"/>
        <v>23218.380597349722</v>
      </c>
      <c r="D4187" s="3">
        <f t="shared" ca="1" si="326"/>
        <v>318.38059734972194</v>
      </c>
      <c r="E4187" s="3">
        <f t="shared" ca="1" si="329"/>
        <v>-59.74647489774344</v>
      </c>
    </row>
    <row r="4188" spans="1:5" x14ac:dyDescent="0.35">
      <c r="A4188" s="3">
        <f t="shared" si="327"/>
        <v>4176</v>
      </c>
      <c r="B4188" s="3">
        <f t="shared" ca="1" si="328"/>
        <v>-3.0237851821205749E-2</v>
      </c>
      <c r="C4188" s="3">
        <f t="shared" ca="1" si="325"/>
        <v>22835.8064849857</v>
      </c>
      <c r="D4188" s="3">
        <f t="shared" ca="1" si="326"/>
        <v>0</v>
      </c>
      <c r="E4188" s="3">
        <f t="shared" ca="1" si="329"/>
        <v>258.6341224519785</v>
      </c>
    </row>
    <row r="4189" spans="1:5" x14ac:dyDescent="0.35">
      <c r="A4189" s="3">
        <f t="shared" si="327"/>
        <v>4177</v>
      </c>
      <c r="B4189" s="3">
        <f t="shared" ca="1" si="328"/>
        <v>-0.92776503101100671</v>
      </c>
      <c r="C4189" s="3">
        <f t="shared" ca="1" si="325"/>
        <v>22220.179808446879</v>
      </c>
      <c r="D4189" s="3">
        <f t="shared" ca="1" si="326"/>
        <v>0</v>
      </c>
      <c r="E4189" s="3">
        <f t="shared" ca="1" si="329"/>
        <v>258.6341224519785</v>
      </c>
    </row>
    <row r="4190" spans="1:5" x14ac:dyDescent="0.35">
      <c r="A4190" s="3">
        <f t="shared" si="327"/>
        <v>4178</v>
      </c>
      <c r="B4190" s="3">
        <f t="shared" ca="1" si="328"/>
        <v>-0.16066246391352501</v>
      </c>
      <c r="C4190" s="3">
        <f t="shared" ca="1" si="325"/>
        <v>22745.298232616544</v>
      </c>
      <c r="D4190" s="3">
        <f t="shared" ca="1" si="326"/>
        <v>0</v>
      </c>
      <c r="E4190" s="3">
        <f t="shared" ca="1" si="329"/>
        <v>258.6341224519785</v>
      </c>
    </row>
    <row r="4191" spans="1:5" x14ac:dyDescent="0.35">
      <c r="A4191" s="3">
        <f t="shared" si="327"/>
        <v>4179</v>
      </c>
      <c r="B4191" s="3">
        <f t="shared" ca="1" si="328"/>
        <v>-1.6419425654811943</v>
      </c>
      <c r="C4191" s="3">
        <f t="shared" ca="1" si="325"/>
        <v>21742.194487272813</v>
      </c>
      <c r="D4191" s="3">
        <f t="shared" ca="1" si="326"/>
        <v>0</v>
      </c>
      <c r="E4191" s="3">
        <f t="shared" ca="1" si="329"/>
        <v>258.6341224519785</v>
      </c>
    </row>
    <row r="4192" spans="1:5" x14ac:dyDescent="0.35">
      <c r="A4192" s="3">
        <f t="shared" si="327"/>
        <v>4180</v>
      </c>
      <c r="B4192" s="3">
        <f t="shared" ca="1" si="328"/>
        <v>-1.2443201705491151</v>
      </c>
      <c r="C4192" s="3">
        <f t="shared" ca="1" si="325"/>
        <v>22007.032466069046</v>
      </c>
      <c r="D4192" s="3">
        <f t="shared" ca="1" si="326"/>
        <v>0</v>
      </c>
      <c r="E4192" s="3">
        <f t="shared" ca="1" si="329"/>
        <v>258.6341224519785</v>
      </c>
    </row>
    <row r="4193" spans="1:5" x14ac:dyDescent="0.35">
      <c r="A4193" s="3">
        <f t="shared" si="327"/>
        <v>4181</v>
      </c>
      <c r="B4193" s="3">
        <f t="shared" ca="1" si="328"/>
        <v>5.1900388436382811E-2</v>
      </c>
      <c r="C4193" s="3">
        <f t="shared" ca="1" si="325"/>
        <v>22892.991112884389</v>
      </c>
      <c r="D4193" s="3">
        <f t="shared" ca="1" si="326"/>
        <v>0</v>
      </c>
      <c r="E4193" s="3">
        <f t="shared" ca="1" si="329"/>
        <v>258.6341224519785</v>
      </c>
    </row>
    <row r="4194" spans="1:5" x14ac:dyDescent="0.35">
      <c r="A4194" s="3">
        <f t="shared" si="327"/>
        <v>4182</v>
      </c>
      <c r="B4194" s="3">
        <f t="shared" ca="1" si="328"/>
        <v>2.442242566793587</v>
      </c>
      <c r="C4194" s="3">
        <f t="shared" ca="1" si="325"/>
        <v>24621.364643664139</v>
      </c>
      <c r="D4194" s="3">
        <f t="shared" ca="1" si="326"/>
        <v>1721.3646436641393</v>
      </c>
      <c r="E4194" s="3">
        <f t="shared" ca="1" si="329"/>
        <v>-1462.7305212121607</v>
      </c>
    </row>
    <row r="4195" spans="1:5" x14ac:dyDescent="0.35">
      <c r="A4195" s="3">
        <f t="shared" si="327"/>
        <v>4183</v>
      </c>
      <c r="B4195" s="3">
        <f t="shared" ca="1" si="328"/>
        <v>0.47279199640595992</v>
      </c>
      <c r="C4195" s="3">
        <f t="shared" ca="1" si="325"/>
        <v>23188.270432881338</v>
      </c>
      <c r="D4195" s="3">
        <f t="shared" ca="1" si="326"/>
        <v>288.27043288133791</v>
      </c>
      <c r="E4195" s="3">
        <f t="shared" ca="1" si="329"/>
        <v>-29.636310429359412</v>
      </c>
    </row>
    <row r="4196" spans="1:5" x14ac:dyDescent="0.35">
      <c r="A4196" s="3">
        <f t="shared" si="327"/>
        <v>4184</v>
      </c>
      <c r="B4196" s="3">
        <f t="shared" ca="1" si="328"/>
        <v>1.1648744660666732</v>
      </c>
      <c r="C4196" s="3">
        <f t="shared" ca="1" si="325"/>
        <v>23682.108531444544</v>
      </c>
      <c r="D4196" s="3">
        <f t="shared" ca="1" si="326"/>
        <v>782.1085314445445</v>
      </c>
      <c r="E4196" s="3">
        <f t="shared" ca="1" si="329"/>
        <v>-523.47440899256594</v>
      </c>
    </row>
    <row r="4197" spans="1:5" x14ac:dyDescent="0.35">
      <c r="A4197" s="3">
        <f t="shared" si="327"/>
        <v>4185</v>
      </c>
      <c r="B4197" s="3">
        <f t="shared" ca="1" si="328"/>
        <v>0.42289010457532084</v>
      </c>
      <c r="C4197" s="3">
        <f t="shared" ca="1" si="325"/>
        <v>23153.063369183528</v>
      </c>
      <c r="D4197" s="3">
        <f t="shared" ca="1" si="326"/>
        <v>253.06336918352827</v>
      </c>
      <c r="E4197" s="3">
        <f t="shared" ca="1" si="329"/>
        <v>5.5707532684502326</v>
      </c>
    </row>
    <row r="4198" spans="1:5" x14ac:dyDescent="0.35">
      <c r="A4198" s="3">
        <f t="shared" si="327"/>
        <v>4186</v>
      </c>
      <c r="B4198" s="3">
        <f t="shared" ca="1" si="328"/>
        <v>-0.48064787757629041</v>
      </c>
      <c r="C4198" s="3">
        <f t="shared" ca="1" si="325"/>
        <v>22524.760879844696</v>
      </c>
      <c r="D4198" s="3">
        <f t="shared" ca="1" si="326"/>
        <v>0</v>
      </c>
      <c r="E4198" s="3">
        <f t="shared" ca="1" si="329"/>
        <v>258.6341224519785</v>
      </c>
    </row>
    <row r="4199" spans="1:5" x14ac:dyDescent="0.35">
      <c r="A4199" s="3">
        <f t="shared" si="327"/>
        <v>4187</v>
      </c>
      <c r="B4199" s="3">
        <f t="shared" ca="1" si="328"/>
        <v>-8.4067113228129972E-2</v>
      </c>
      <c r="C4199" s="3">
        <f t="shared" ca="1" si="325"/>
        <v>22798.408065114454</v>
      </c>
      <c r="D4199" s="3">
        <f t="shared" ca="1" si="326"/>
        <v>0</v>
      </c>
      <c r="E4199" s="3">
        <f t="shared" ca="1" si="329"/>
        <v>258.6341224519785</v>
      </c>
    </row>
    <row r="4200" spans="1:5" x14ac:dyDescent="0.35">
      <c r="A4200" s="3">
        <f t="shared" si="327"/>
        <v>4188</v>
      </c>
      <c r="B4200" s="3">
        <f t="shared" ca="1" si="328"/>
        <v>0.39539485097080546</v>
      </c>
      <c r="C4200" s="3">
        <f t="shared" ca="1" si="325"/>
        <v>23133.68760896775</v>
      </c>
      <c r="D4200" s="3">
        <f t="shared" ca="1" si="326"/>
        <v>233.68760896774984</v>
      </c>
      <c r="E4200" s="3">
        <f t="shared" ca="1" si="329"/>
        <v>24.94651348422866</v>
      </c>
    </row>
    <row r="4201" spans="1:5" x14ac:dyDescent="0.35">
      <c r="A4201" s="3">
        <f t="shared" si="327"/>
        <v>4189</v>
      </c>
      <c r="B4201" s="3">
        <f t="shared" ca="1" si="328"/>
        <v>-0.50630182882727748</v>
      </c>
      <c r="C4201" s="3">
        <f t="shared" ca="1" si="325"/>
        <v>22507.172769228382</v>
      </c>
      <c r="D4201" s="3">
        <f t="shared" ca="1" si="326"/>
        <v>0</v>
      </c>
      <c r="E4201" s="3">
        <f t="shared" ca="1" si="329"/>
        <v>258.6341224519785</v>
      </c>
    </row>
    <row r="4202" spans="1:5" x14ac:dyDescent="0.35">
      <c r="A4202" s="3">
        <f t="shared" si="327"/>
        <v>4190</v>
      </c>
      <c r="B4202" s="3">
        <f t="shared" ca="1" si="328"/>
        <v>-0.63189555085389204</v>
      </c>
      <c r="C4202" s="3">
        <f t="shared" ca="1" si="325"/>
        <v>22421.264876142635</v>
      </c>
      <c r="D4202" s="3">
        <f t="shared" ca="1" si="326"/>
        <v>0</v>
      </c>
      <c r="E4202" s="3">
        <f t="shared" ca="1" si="329"/>
        <v>258.6341224519785</v>
      </c>
    </row>
    <row r="4203" spans="1:5" x14ac:dyDescent="0.35">
      <c r="A4203" s="3">
        <f t="shared" si="327"/>
        <v>4191</v>
      </c>
      <c r="B4203" s="3">
        <f t="shared" ca="1" si="328"/>
        <v>-0.33958404442188067</v>
      </c>
      <c r="C4203" s="3">
        <f t="shared" ca="1" si="325"/>
        <v>22621.718791820498</v>
      </c>
      <c r="D4203" s="3">
        <f t="shared" ca="1" si="326"/>
        <v>0</v>
      </c>
      <c r="E4203" s="3">
        <f t="shared" ca="1" si="329"/>
        <v>258.6341224519785</v>
      </c>
    </row>
    <row r="4204" spans="1:5" x14ac:dyDescent="0.35">
      <c r="A4204" s="3">
        <f t="shared" si="327"/>
        <v>4192</v>
      </c>
      <c r="B4204" s="3">
        <f t="shared" ca="1" si="328"/>
        <v>-0.14352552078363012</v>
      </c>
      <c r="C4204" s="3">
        <f t="shared" ca="1" si="325"/>
        <v>22757.169925406426</v>
      </c>
      <c r="D4204" s="3">
        <f t="shared" ca="1" si="326"/>
        <v>0</v>
      </c>
      <c r="E4204" s="3">
        <f t="shared" ca="1" si="329"/>
        <v>258.6341224519785</v>
      </c>
    </row>
    <row r="4205" spans="1:5" x14ac:dyDescent="0.35">
      <c r="A4205" s="3">
        <f t="shared" si="327"/>
        <v>4193</v>
      </c>
      <c r="B4205" s="3">
        <f t="shared" ca="1" si="328"/>
        <v>-1.5718458674920992</v>
      </c>
      <c r="C4205" s="3">
        <f t="shared" ca="1" si="325"/>
        <v>21788.650169161978</v>
      </c>
      <c r="D4205" s="3">
        <f t="shared" ca="1" si="326"/>
        <v>0</v>
      </c>
      <c r="E4205" s="3">
        <f t="shared" ca="1" si="329"/>
        <v>258.6341224519785</v>
      </c>
    </row>
    <row r="4206" spans="1:5" x14ac:dyDescent="0.35">
      <c r="A4206" s="3">
        <f t="shared" si="327"/>
        <v>4194</v>
      </c>
      <c r="B4206" s="3">
        <f t="shared" ca="1" si="328"/>
        <v>-1.395387243441194</v>
      </c>
      <c r="C4206" s="3">
        <f t="shared" ca="1" si="325"/>
        <v>21906.03576677835</v>
      </c>
      <c r="D4206" s="3">
        <f t="shared" ca="1" si="326"/>
        <v>0</v>
      </c>
      <c r="E4206" s="3">
        <f t="shared" ca="1" si="329"/>
        <v>258.6341224519785</v>
      </c>
    </row>
    <row r="4207" spans="1:5" x14ac:dyDescent="0.35">
      <c r="A4207" s="3">
        <f t="shared" si="327"/>
        <v>4195</v>
      </c>
      <c r="B4207" s="3">
        <f t="shared" ca="1" si="328"/>
        <v>-1.2349251794913436</v>
      </c>
      <c r="C4207" s="3">
        <f t="shared" ca="1" si="325"/>
        <v>22013.3288952209</v>
      </c>
      <c r="D4207" s="3">
        <f t="shared" ca="1" si="326"/>
        <v>0</v>
      </c>
      <c r="E4207" s="3">
        <f t="shared" ca="1" si="329"/>
        <v>258.6341224519785</v>
      </c>
    </row>
    <row r="4208" spans="1:5" x14ac:dyDescent="0.35">
      <c r="A4208" s="3">
        <f t="shared" si="327"/>
        <v>4196</v>
      </c>
      <c r="B4208" s="3">
        <f t="shared" ca="1" si="328"/>
        <v>0.71084120407998719</v>
      </c>
      <c r="C4208" s="3">
        <f t="shared" ca="1" si="325"/>
        <v>23356.958498889398</v>
      </c>
      <c r="D4208" s="3">
        <f t="shared" ca="1" si="326"/>
        <v>456.95849888939847</v>
      </c>
      <c r="E4208" s="3">
        <f t="shared" ca="1" si="329"/>
        <v>-198.32437643741997</v>
      </c>
    </row>
    <row r="4209" spans="1:5" x14ac:dyDescent="0.35">
      <c r="A4209" s="3">
        <f t="shared" si="327"/>
        <v>4197</v>
      </c>
      <c r="B4209" s="3">
        <f t="shared" ca="1" si="328"/>
        <v>-0.71303630315808664</v>
      </c>
      <c r="C4209" s="3">
        <f t="shared" ca="1" si="325"/>
        <v>22365.937879277113</v>
      </c>
      <c r="D4209" s="3">
        <f t="shared" ca="1" si="326"/>
        <v>0</v>
      </c>
      <c r="E4209" s="3">
        <f t="shared" ca="1" si="329"/>
        <v>258.6341224519785</v>
      </c>
    </row>
    <row r="4210" spans="1:5" x14ac:dyDescent="0.35">
      <c r="A4210" s="3">
        <f t="shared" si="327"/>
        <v>4198</v>
      </c>
      <c r="B4210" s="3">
        <f t="shared" ca="1" si="328"/>
        <v>-1.4650275325576991</v>
      </c>
      <c r="C4210" s="3">
        <f t="shared" ca="1" si="325"/>
        <v>21859.633592882856</v>
      </c>
      <c r="D4210" s="3">
        <f t="shared" ca="1" si="326"/>
        <v>0</v>
      </c>
      <c r="E4210" s="3">
        <f t="shared" ca="1" si="329"/>
        <v>258.6341224519785</v>
      </c>
    </row>
    <row r="4211" spans="1:5" x14ac:dyDescent="0.35">
      <c r="A4211" s="3">
        <f t="shared" si="327"/>
        <v>4199</v>
      </c>
      <c r="B4211" s="3">
        <f t="shared" ca="1" si="328"/>
        <v>-1.0130972908579581</v>
      </c>
      <c r="C4211" s="3">
        <f t="shared" ca="1" si="325"/>
        <v>22162.520281891222</v>
      </c>
      <c r="D4211" s="3">
        <f t="shared" ca="1" si="326"/>
        <v>0</v>
      </c>
      <c r="E4211" s="3">
        <f t="shared" ca="1" si="329"/>
        <v>258.6341224519785</v>
      </c>
    </row>
    <row r="4212" spans="1:5" x14ac:dyDescent="0.35">
      <c r="A4212" s="3">
        <f t="shared" si="327"/>
        <v>4200</v>
      </c>
      <c r="B4212" s="3">
        <f t="shared" ca="1" si="328"/>
        <v>-0.98008473847004407</v>
      </c>
      <c r="C4212" s="3">
        <f t="shared" ca="1" si="325"/>
        <v>22184.809297576434</v>
      </c>
      <c r="D4212" s="3">
        <f t="shared" ca="1" si="326"/>
        <v>0</v>
      </c>
      <c r="E4212" s="3">
        <f t="shared" ca="1" si="329"/>
        <v>258.6341224519785</v>
      </c>
    </row>
    <row r="4213" spans="1:5" x14ac:dyDescent="0.35">
      <c r="A4213" s="3">
        <f t="shared" si="327"/>
        <v>4201</v>
      </c>
      <c r="B4213" s="3">
        <f t="shared" ca="1" si="328"/>
        <v>-1.6541597347265533</v>
      </c>
      <c r="C4213" s="3">
        <f t="shared" ca="1" si="325"/>
        <v>21734.107857972322</v>
      </c>
      <c r="D4213" s="3">
        <f t="shared" ca="1" si="326"/>
        <v>0</v>
      </c>
      <c r="E4213" s="3">
        <f t="shared" ca="1" si="329"/>
        <v>258.6341224519785</v>
      </c>
    </row>
    <row r="4214" spans="1:5" x14ac:dyDescent="0.35">
      <c r="A4214" s="3">
        <f t="shared" si="327"/>
        <v>4202</v>
      </c>
      <c r="B4214" s="3">
        <f t="shared" ca="1" si="328"/>
        <v>0.51993258204041537</v>
      </c>
      <c r="C4214" s="3">
        <f t="shared" ca="1" si="325"/>
        <v>23221.578497861792</v>
      </c>
      <c r="D4214" s="3">
        <f t="shared" ca="1" si="326"/>
        <v>321.57849786179213</v>
      </c>
      <c r="E4214" s="3">
        <f t="shared" ca="1" si="329"/>
        <v>-62.944375409813631</v>
      </c>
    </row>
    <row r="4215" spans="1:5" x14ac:dyDescent="0.35">
      <c r="A4215" s="3">
        <f t="shared" si="327"/>
        <v>4203</v>
      </c>
      <c r="B4215" s="3">
        <f t="shared" ca="1" si="328"/>
        <v>1.6194458518890917</v>
      </c>
      <c r="C4215" s="3">
        <f t="shared" ca="1" si="325"/>
        <v>24012.178392657457</v>
      </c>
      <c r="D4215" s="3">
        <f t="shared" ca="1" si="326"/>
        <v>1112.1783926574572</v>
      </c>
      <c r="E4215" s="3">
        <f t="shared" ca="1" si="329"/>
        <v>-853.5442702054786</v>
      </c>
    </row>
    <row r="4216" spans="1:5" x14ac:dyDescent="0.35">
      <c r="A4216" s="3">
        <f t="shared" si="327"/>
        <v>4204</v>
      </c>
      <c r="B4216" s="3">
        <f t="shared" ca="1" si="328"/>
        <v>0.85521616016286905</v>
      </c>
      <c r="C4216" s="3">
        <f t="shared" ca="1" si="325"/>
        <v>23459.863728761986</v>
      </c>
      <c r="D4216" s="3">
        <f t="shared" ca="1" si="326"/>
        <v>559.86372876198584</v>
      </c>
      <c r="E4216" s="3">
        <f t="shared" ca="1" si="329"/>
        <v>-301.22960631000734</v>
      </c>
    </row>
    <row r="4217" spans="1:5" x14ac:dyDescent="0.35">
      <c r="A4217" s="3">
        <f t="shared" si="327"/>
        <v>4205</v>
      </c>
      <c r="B4217" s="3">
        <f t="shared" ca="1" si="328"/>
        <v>-1.3982992400358716</v>
      </c>
      <c r="C4217" s="3">
        <f t="shared" ca="1" si="325"/>
        <v>21904.093496132395</v>
      </c>
      <c r="D4217" s="3">
        <f t="shared" ca="1" si="326"/>
        <v>0</v>
      </c>
      <c r="E4217" s="3">
        <f t="shared" ca="1" si="329"/>
        <v>258.6341224519785</v>
      </c>
    </row>
    <row r="4218" spans="1:5" x14ac:dyDescent="0.35">
      <c r="A4218" s="3">
        <f t="shared" si="327"/>
        <v>4206</v>
      </c>
      <c r="B4218" s="3">
        <f t="shared" ca="1" si="328"/>
        <v>1.7737738625143948</v>
      </c>
      <c r="C4218" s="3">
        <f t="shared" ca="1" si="325"/>
        <v>24125.280701572712</v>
      </c>
      <c r="D4218" s="3">
        <f t="shared" ca="1" si="326"/>
        <v>1225.2807015727121</v>
      </c>
      <c r="E4218" s="3">
        <f t="shared" ca="1" si="329"/>
        <v>-966.64657912073358</v>
      </c>
    </row>
    <row r="4219" spans="1:5" x14ac:dyDescent="0.35">
      <c r="A4219" s="3">
        <f t="shared" si="327"/>
        <v>4207</v>
      </c>
      <c r="B4219" s="3">
        <f t="shared" ca="1" si="328"/>
        <v>0.42209550944017704</v>
      </c>
      <c r="C4219" s="3">
        <f t="shared" ca="1" si="325"/>
        <v>23152.503194530775</v>
      </c>
      <c r="D4219" s="3">
        <f t="shared" ca="1" si="326"/>
        <v>252.50319453077464</v>
      </c>
      <c r="E4219" s="3">
        <f t="shared" ca="1" si="329"/>
        <v>6.1309279212038632</v>
      </c>
    </row>
    <row r="4220" spans="1:5" x14ac:dyDescent="0.35">
      <c r="A4220" s="3">
        <f t="shared" si="327"/>
        <v>4208</v>
      </c>
      <c r="B4220" s="3">
        <f t="shared" ca="1" si="328"/>
        <v>0.62905963127287701</v>
      </c>
      <c r="C4220" s="3">
        <f t="shared" ca="1" si="325"/>
        <v>23298.867951280488</v>
      </c>
      <c r="D4220" s="3">
        <f t="shared" ca="1" si="326"/>
        <v>398.86795128048834</v>
      </c>
      <c r="E4220" s="3">
        <f t="shared" ca="1" si="329"/>
        <v>-140.23382882850984</v>
      </c>
    </row>
    <row r="4221" spans="1:5" x14ac:dyDescent="0.35">
      <c r="A4221" s="3">
        <f t="shared" si="327"/>
        <v>4209</v>
      </c>
      <c r="B4221" s="3">
        <f t="shared" ca="1" si="328"/>
        <v>0.38935565639323733</v>
      </c>
      <c r="C4221" s="3">
        <f t="shared" ca="1" si="325"/>
        <v>23129.433992739996</v>
      </c>
      <c r="D4221" s="3">
        <f t="shared" ca="1" si="326"/>
        <v>229.43399273999603</v>
      </c>
      <c r="E4221" s="3">
        <f t="shared" ca="1" si="329"/>
        <v>29.20012971198247</v>
      </c>
    </row>
    <row r="4222" spans="1:5" x14ac:dyDescent="0.35">
      <c r="A4222" s="3">
        <f t="shared" si="327"/>
        <v>4210</v>
      </c>
      <c r="B4222" s="3">
        <f t="shared" ca="1" si="328"/>
        <v>0.20293433225532936</v>
      </c>
      <c r="C4222" s="3">
        <f t="shared" ca="1" si="325"/>
        <v>22998.514921434416</v>
      </c>
      <c r="D4222" s="3">
        <f t="shared" ca="1" si="326"/>
        <v>98.514921434416465</v>
      </c>
      <c r="E4222" s="3">
        <f t="shared" ca="1" si="329"/>
        <v>160.11920101756203</v>
      </c>
    </row>
    <row r="4223" spans="1:5" x14ac:dyDescent="0.35">
      <c r="A4223" s="3">
        <f t="shared" si="327"/>
        <v>4211</v>
      </c>
      <c r="B4223" s="3">
        <f t="shared" ca="1" si="328"/>
        <v>-0.69965200744678135</v>
      </c>
      <c r="C4223" s="3">
        <f t="shared" ca="1" si="325"/>
        <v>22375.054743396133</v>
      </c>
      <c r="D4223" s="3">
        <f t="shared" ca="1" si="326"/>
        <v>0</v>
      </c>
      <c r="E4223" s="3">
        <f t="shared" ca="1" si="329"/>
        <v>258.6341224519785</v>
      </c>
    </row>
    <row r="4224" spans="1:5" x14ac:dyDescent="0.35">
      <c r="A4224" s="3">
        <f t="shared" si="327"/>
        <v>4212</v>
      </c>
      <c r="B4224" s="3">
        <f t="shared" ca="1" si="328"/>
        <v>0.88297861005882627</v>
      </c>
      <c r="C4224" s="3">
        <f t="shared" ca="1" si="325"/>
        <v>23479.703707142002</v>
      </c>
      <c r="D4224" s="3">
        <f t="shared" ca="1" si="326"/>
        <v>579.7037071420018</v>
      </c>
      <c r="E4224" s="3">
        <f t="shared" ca="1" si="329"/>
        <v>-321.06958469002331</v>
      </c>
    </row>
    <row r="4225" spans="1:5" x14ac:dyDescent="0.35">
      <c r="A4225" s="3">
        <f t="shared" si="327"/>
        <v>4213</v>
      </c>
      <c r="B4225" s="3">
        <f t="shared" ca="1" si="328"/>
        <v>-0.20863388146204415</v>
      </c>
      <c r="C4225" s="3">
        <f t="shared" ca="1" si="325"/>
        <v>22712.098744512736</v>
      </c>
      <c r="D4225" s="3">
        <f t="shared" ca="1" si="326"/>
        <v>0</v>
      </c>
      <c r="E4225" s="3">
        <f t="shared" ca="1" si="329"/>
        <v>258.6341224519785</v>
      </c>
    </row>
    <row r="4226" spans="1:5" x14ac:dyDescent="0.35">
      <c r="A4226" s="3">
        <f t="shared" si="327"/>
        <v>4214</v>
      </c>
      <c r="B4226" s="3">
        <f t="shared" ca="1" si="328"/>
        <v>-2.4255413600152367</v>
      </c>
      <c r="C4226" s="3">
        <f t="shared" ca="1" si="325"/>
        <v>21229.568431164</v>
      </c>
      <c r="D4226" s="3">
        <f t="shared" ca="1" si="326"/>
        <v>0</v>
      </c>
      <c r="E4226" s="3">
        <f t="shared" ca="1" si="329"/>
        <v>258.6341224519785</v>
      </c>
    </row>
    <row r="4227" spans="1:5" x14ac:dyDescent="0.35">
      <c r="A4227" s="3">
        <f t="shared" si="327"/>
        <v>4215</v>
      </c>
      <c r="B4227" s="3">
        <f t="shared" ca="1" si="328"/>
        <v>0.97873243434150914</v>
      </c>
      <c r="C4227" s="3">
        <f t="shared" ca="1" si="325"/>
        <v>23548.261425814399</v>
      </c>
      <c r="D4227" s="3">
        <f t="shared" ca="1" si="326"/>
        <v>648.26142581439854</v>
      </c>
      <c r="E4227" s="3">
        <f t="shared" ca="1" si="329"/>
        <v>-389.62730336242004</v>
      </c>
    </row>
    <row r="4228" spans="1:5" x14ac:dyDescent="0.35">
      <c r="A4228" s="3">
        <f t="shared" si="327"/>
        <v>4216</v>
      </c>
      <c r="B4228" s="3">
        <f t="shared" ca="1" si="328"/>
        <v>0.97254796103187091</v>
      </c>
      <c r="C4228" s="3">
        <f t="shared" ca="1" si="325"/>
        <v>23543.827432615271</v>
      </c>
      <c r="D4228" s="3">
        <f t="shared" ca="1" si="326"/>
        <v>643.82743261527139</v>
      </c>
      <c r="E4228" s="3">
        <f t="shared" ca="1" si="329"/>
        <v>-385.19331016329289</v>
      </c>
    </row>
    <row r="4229" spans="1:5" x14ac:dyDescent="0.35">
      <c r="A4229" s="3">
        <f t="shared" si="327"/>
        <v>4217</v>
      </c>
      <c r="B4229" s="3">
        <f t="shared" ca="1" si="328"/>
        <v>-0.12927016476945799</v>
      </c>
      <c r="C4229" s="3">
        <f t="shared" ca="1" si="325"/>
        <v>22767.050106944178</v>
      </c>
      <c r="D4229" s="3">
        <f t="shared" ca="1" si="326"/>
        <v>0</v>
      </c>
      <c r="E4229" s="3">
        <f t="shared" ca="1" si="329"/>
        <v>258.6341224519785</v>
      </c>
    </row>
    <row r="4230" spans="1:5" x14ac:dyDescent="0.35">
      <c r="A4230" s="3">
        <f t="shared" si="327"/>
        <v>4218</v>
      </c>
      <c r="B4230" s="3">
        <f t="shared" ca="1" si="328"/>
        <v>2.215091343420708</v>
      </c>
      <c r="C4230" s="3">
        <f t="shared" ca="1" si="325"/>
        <v>24451.657352371505</v>
      </c>
      <c r="D4230" s="3">
        <f t="shared" ca="1" si="326"/>
        <v>1551.6573523715051</v>
      </c>
      <c r="E4230" s="3">
        <f t="shared" ca="1" si="329"/>
        <v>-1293.0232299195266</v>
      </c>
    </row>
    <row r="4231" spans="1:5" x14ac:dyDescent="0.35">
      <c r="A4231" s="3">
        <f t="shared" si="327"/>
        <v>4219</v>
      </c>
      <c r="B4231" s="3">
        <f t="shared" ca="1" si="328"/>
        <v>-0.34039844368600192</v>
      </c>
      <c r="C4231" s="3">
        <f t="shared" ca="1" si="325"/>
        <v>22621.157831771368</v>
      </c>
      <c r="D4231" s="3">
        <f t="shared" ca="1" si="326"/>
        <v>0</v>
      </c>
      <c r="E4231" s="3">
        <f t="shared" ca="1" si="329"/>
        <v>258.6341224519785</v>
      </c>
    </row>
    <row r="4232" spans="1:5" x14ac:dyDescent="0.35">
      <c r="A4232" s="3">
        <f t="shared" si="327"/>
        <v>4220</v>
      </c>
      <c r="B4232" s="3">
        <f t="shared" ca="1" si="328"/>
        <v>-1.1311723854966944</v>
      </c>
      <c r="C4232" s="3">
        <f t="shared" ca="1" si="325"/>
        <v>22082.982894293185</v>
      </c>
      <c r="D4232" s="3">
        <f t="shared" ca="1" si="326"/>
        <v>0</v>
      </c>
      <c r="E4232" s="3">
        <f t="shared" ca="1" si="329"/>
        <v>258.6341224519785</v>
      </c>
    </row>
    <row r="4233" spans="1:5" x14ac:dyDescent="0.35">
      <c r="A4233" s="3">
        <f t="shared" si="327"/>
        <v>4221</v>
      </c>
      <c r="B4233" s="3">
        <f t="shared" ca="1" si="328"/>
        <v>0.58315897368542546</v>
      </c>
      <c r="C4233" s="3">
        <f t="shared" ca="1" si="325"/>
        <v>23266.327421763512</v>
      </c>
      <c r="D4233" s="3">
        <f t="shared" ca="1" si="326"/>
        <v>366.32742176351167</v>
      </c>
      <c r="E4233" s="3">
        <f t="shared" ca="1" si="329"/>
        <v>-107.69329931153317</v>
      </c>
    </row>
    <row r="4234" spans="1:5" x14ac:dyDescent="0.35">
      <c r="A4234" s="3">
        <f t="shared" si="327"/>
        <v>4222</v>
      </c>
      <c r="B4234" s="3">
        <f t="shared" ca="1" si="328"/>
        <v>2.0829932131250035</v>
      </c>
      <c r="C4234" s="3">
        <f t="shared" ca="1" si="325"/>
        <v>24353.503763088367</v>
      </c>
      <c r="D4234" s="3">
        <f t="shared" ca="1" si="326"/>
        <v>1453.5037630883671</v>
      </c>
      <c r="E4234" s="3">
        <f t="shared" ca="1" si="329"/>
        <v>-1194.8696406363886</v>
      </c>
    </row>
    <row r="4235" spans="1:5" x14ac:dyDescent="0.35">
      <c r="A4235" s="3">
        <f t="shared" si="327"/>
        <v>4223</v>
      </c>
      <c r="B4235" s="3">
        <f t="shared" ca="1" si="328"/>
        <v>0.94287915542894063</v>
      </c>
      <c r="C4235" s="3">
        <f t="shared" ca="1" si="325"/>
        <v>23522.567821278222</v>
      </c>
      <c r="D4235" s="3">
        <f t="shared" ca="1" si="326"/>
        <v>622.56782127822225</v>
      </c>
      <c r="E4235" s="3">
        <f t="shared" ca="1" si="329"/>
        <v>-363.93369882624376</v>
      </c>
    </row>
    <row r="4236" spans="1:5" x14ac:dyDescent="0.35">
      <c r="A4236" s="3">
        <f t="shared" si="327"/>
        <v>4224</v>
      </c>
      <c r="B4236" s="3">
        <f t="shared" ca="1" si="328"/>
        <v>1.3010753957832499</v>
      </c>
      <c r="C4236" s="3">
        <f t="shared" ca="1" si="325"/>
        <v>23780.526783493675</v>
      </c>
      <c r="D4236" s="3">
        <f t="shared" ca="1" si="326"/>
        <v>880.52678349367488</v>
      </c>
      <c r="E4236" s="3">
        <f t="shared" ca="1" si="329"/>
        <v>-621.89266104169633</v>
      </c>
    </row>
    <row r="4237" spans="1:5" x14ac:dyDescent="0.35">
      <c r="A4237" s="3">
        <f t="shared" si="327"/>
        <v>4225</v>
      </c>
      <c r="B4237" s="3">
        <f t="shared" ca="1" si="328"/>
        <v>0.18187849419556262</v>
      </c>
      <c r="C4237" s="3">
        <f t="shared" ca="1" si="325"/>
        <v>22983.774582899467</v>
      </c>
      <c r="D4237" s="3">
        <f t="shared" ca="1" si="326"/>
        <v>83.774582899466623</v>
      </c>
      <c r="E4237" s="3">
        <f t="shared" ca="1" si="329"/>
        <v>174.85953955251188</v>
      </c>
    </row>
    <row r="4238" spans="1:5" x14ac:dyDescent="0.35">
      <c r="A4238" s="3">
        <f t="shared" si="327"/>
        <v>4226</v>
      </c>
      <c r="B4238" s="3">
        <f t="shared" ca="1" si="328"/>
        <v>2.87347567624276E-2</v>
      </c>
      <c r="C4238" s="3">
        <f t="shared" ref="C4238:C4301" ca="1" si="330">B$1*EXP(B$9*B$5 + $B$10*B4238)</f>
        <v>22876.84872156557</v>
      </c>
      <c r="D4238" s="3">
        <f t="shared" ref="D4238:D4301" ca="1" si="331">MAX(C4238 - B$2, 0)</f>
        <v>0</v>
      </c>
      <c r="E4238" s="3">
        <f t="shared" ca="1" si="329"/>
        <v>258.6341224519785</v>
      </c>
    </row>
    <row r="4239" spans="1:5" x14ac:dyDescent="0.35">
      <c r="A4239" s="3">
        <f t="shared" ref="A4239:A4302" si="332">A4238+1</f>
        <v>4227</v>
      </c>
      <c r="B4239" s="3">
        <f t="shared" ref="B4239:B4302" ca="1" si="333">_xlfn.NORM.S.INV(RAND())</f>
        <v>0.11716712640792223</v>
      </c>
      <c r="C4239" s="3">
        <f t="shared" ca="1" si="330"/>
        <v>22938.531886421348</v>
      </c>
      <c r="D4239" s="3">
        <f t="shared" ca="1" si="331"/>
        <v>38.531886421347735</v>
      </c>
      <c r="E4239" s="3">
        <f t="shared" ref="E4239:E4302" ca="1" si="334">$D$5014-D4239</f>
        <v>220.10223603063076</v>
      </c>
    </row>
    <row r="4240" spans="1:5" x14ac:dyDescent="0.35">
      <c r="A4240" s="3">
        <f t="shared" si="332"/>
        <v>4228</v>
      </c>
      <c r="B4240" s="3">
        <f t="shared" ca="1" si="333"/>
        <v>-6.6034328429882438E-2</v>
      </c>
      <c r="C4240" s="3">
        <f t="shared" ca="1" si="330"/>
        <v>22810.929696216012</v>
      </c>
      <c r="D4240" s="3">
        <f t="shared" ca="1" si="331"/>
        <v>0</v>
      </c>
      <c r="E4240" s="3">
        <f t="shared" ca="1" si="334"/>
        <v>258.6341224519785</v>
      </c>
    </row>
    <row r="4241" spans="1:5" x14ac:dyDescent="0.35">
      <c r="A4241" s="3">
        <f t="shared" si="332"/>
        <v>4229</v>
      </c>
      <c r="B4241" s="3">
        <f t="shared" ca="1" si="333"/>
        <v>1.8721620517405948</v>
      </c>
      <c r="C4241" s="3">
        <f t="shared" ca="1" si="330"/>
        <v>24197.664336232618</v>
      </c>
      <c r="D4241" s="3">
        <f t="shared" ca="1" si="331"/>
        <v>1297.6643362326176</v>
      </c>
      <c r="E4241" s="3">
        <f t="shared" ca="1" si="334"/>
        <v>-1039.0302137806391</v>
      </c>
    </row>
    <row r="4242" spans="1:5" x14ac:dyDescent="0.35">
      <c r="A4242" s="3">
        <f t="shared" si="332"/>
        <v>4230</v>
      </c>
      <c r="B4242" s="3">
        <f t="shared" ca="1" si="333"/>
        <v>0.61102127432130571</v>
      </c>
      <c r="C4242" s="3">
        <f t="shared" ca="1" si="330"/>
        <v>23286.074524766176</v>
      </c>
      <c r="D4242" s="3">
        <f t="shared" ca="1" si="331"/>
        <v>386.07452476617618</v>
      </c>
      <c r="E4242" s="3">
        <f t="shared" ca="1" si="334"/>
        <v>-127.44040231419768</v>
      </c>
    </row>
    <row r="4243" spans="1:5" x14ac:dyDescent="0.35">
      <c r="A4243" s="3">
        <f t="shared" si="332"/>
        <v>4231</v>
      </c>
      <c r="B4243" s="3">
        <f t="shared" ca="1" si="333"/>
        <v>-0.63106911093496076</v>
      </c>
      <c r="C4243" s="3">
        <f t="shared" ca="1" si="330"/>
        <v>22421.829099687697</v>
      </c>
      <c r="D4243" s="3">
        <f t="shared" ca="1" si="331"/>
        <v>0</v>
      </c>
      <c r="E4243" s="3">
        <f t="shared" ca="1" si="334"/>
        <v>258.6341224519785</v>
      </c>
    </row>
    <row r="4244" spans="1:5" x14ac:dyDescent="0.35">
      <c r="A4244" s="3">
        <f t="shared" si="332"/>
        <v>4232</v>
      </c>
      <c r="B4244" s="3">
        <f t="shared" ca="1" si="333"/>
        <v>-2.0646379568955342</v>
      </c>
      <c r="C4244" s="3">
        <f t="shared" ca="1" si="330"/>
        <v>21464.150571045753</v>
      </c>
      <c r="D4244" s="3">
        <f t="shared" ca="1" si="331"/>
        <v>0</v>
      </c>
      <c r="E4244" s="3">
        <f t="shared" ca="1" si="334"/>
        <v>258.6341224519785</v>
      </c>
    </row>
    <row r="4245" spans="1:5" x14ac:dyDescent="0.35">
      <c r="A4245" s="3">
        <f t="shared" si="332"/>
        <v>4233</v>
      </c>
      <c r="B4245" s="3">
        <f t="shared" ca="1" si="333"/>
        <v>1.3111253974744564E-3</v>
      </c>
      <c r="C4245" s="3">
        <f t="shared" ca="1" si="330"/>
        <v>22857.753961869417</v>
      </c>
      <c r="D4245" s="3">
        <f t="shared" ca="1" si="331"/>
        <v>0</v>
      </c>
      <c r="E4245" s="3">
        <f t="shared" ca="1" si="334"/>
        <v>258.6341224519785</v>
      </c>
    </row>
    <row r="4246" spans="1:5" x14ac:dyDescent="0.35">
      <c r="A4246" s="3">
        <f t="shared" si="332"/>
        <v>4234</v>
      </c>
      <c r="B4246" s="3">
        <f t="shared" ca="1" si="333"/>
        <v>0.13895524298050932</v>
      </c>
      <c r="C4246" s="3">
        <f t="shared" ca="1" si="330"/>
        <v>22953.755008275599</v>
      </c>
      <c r="D4246" s="3">
        <f t="shared" ca="1" si="331"/>
        <v>53.755008275598811</v>
      </c>
      <c r="E4246" s="3">
        <f t="shared" ca="1" si="334"/>
        <v>204.87911417637969</v>
      </c>
    </row>
    <row r="4247" spans="1:5" x14ac:dyDescent="0.35">
      <c r="A4247" s="3">
        <f t="shared" si="332"/>
        <v>4235</v>
      </c>
      <c r="B4247" s="3">
        <f t="shared" ca="1" si="333"/>
        <v>-0.21956243677377837</v>
      </c>
      <c r="C4247" s="3">
        <f t="shared" ca="1" si="330"/>
        <v>22704.542219736359</v>
      </c>
      <c r="D4247" s="3">
        <f t="shared" ca="1" si="331"/>
        <v>0</v>
      </c>
      <c r="E4247" s="3">
        <f t="shared" ca="1" si="334"/>
        <v>258.6341224519785</v>
      </c>
    </row>
    <row r="4248" spans="1:5" x14ac:dyDescent="0.35">
      <c r="A4248" s="3">
        <f t="shared" si="332"/>
        <v>4236</v>
      </c>
      <c r="B4248" s="3">
        <f t="shared" ca="1" si="333"/>
        <v>1.8218588333799557</v>
      </c>
      <c r="C4248" s="3">
        <f t="shared" ca="1" si="330"/>
        <v>24160.6294507774</v>
      </c>
      <c r="D4248" s="3">
        <f t="shared" ca="1" si="331"/>
        <v>1260.6294507774001</v>
      </c>
      <c r="E4248" s="3">
        <f t="shared" ca="1" si="334"/>
        <v>-1001.9953283254215</v>
      </c>
    </row>
    <row r="4249" spans="1:5" x14ac:dyDescent="0.35">
      <c r="A4249" s="3">
        <f t="shared" si="332"/>
        <v>4237</v>
      </c>
      <c r="B4249" s="3">
        <f t="shared" ca="1" si="333"/>
        <v>-0.60921332859733657</v>
      </c>
      <c r="C4249" s="3">
        <f t="shared" ca="1" si="330"/>
        <v>22436.755540292834</v>
      </c>
      <c r="D4249" s="3">
        <f t="shared" ca="1" si="331"/>
        <v>0</v>
      </c>
      <c r="E4249" s="3">
        <f t="shared" ca="1" si="334"/>
        <v>258.6341224519785</v>
      </c>
    </row>
    <row r="4250" spans="1:5" x14ac:dyDescent="0.35">
      <c r="A4250" s="3">
        <f t="shared" si="332"/>
        <v>4238</v>
      </c>
      <c r="B4250" s="3">
        <f t="shared" ca="1" si="333"/>
        <v>-0.72491614117410508</v>
      </c>
      <c r="C4250" s="3">
        <f t="shared" ca="1" si="330"/>
        <v>22357.848905413553</v>
      </c>
      <c r="D4250" s="3">
        <f t="shared" ca="1" si="331"/>
        <v>0</v>
      </c>
      <c r="E4250" s="3">
        <f t="shared" ca="1" si="334"/>
        <v>258.6341224519785</v>
      </c>
    </row>
    <row r="4251" spans="1:5" x14ac:dyDescent="0.35">
      <c r="A4251" s="3">
        <f t="shared" si="332"/>
        <v>4239</v>
      </c>
      <c r="B4251" s="3">
        <f t="shared" ca="1" si="333"/>
        <v>0.62639901237446527</v>
      </c>
      <c r="C4251" s="3">
        <f t="shared" ca="1" si="330"/>
        <v>23296.98050654195</v>
      </c>
      <c r="D4251" s="3">
        <f t="shared" ca="1" si="331"/>
        <v>396.98050654194958</v>
      </c>
      <c r="E4251" s="3">
        <f t="shared" ca="1" si="334"/>
        <v>-138.34638408997108</v>
      </c>
    </row>
    <row r="4252" spans="1:5" x14ac:dyDescent="0.35">
      <c r="A4252" s="3">
        <f t="shared" si="332"/>
        <v>4240</v>
      </c>
      <c r="B4252" s="3">
        <f t="shared" ca="1" si="333"/>
        <v>1.4619234414745121</v>
      </c>
      <c r="C4252" s="3">
        <f t="shared" ca="1" si="330"/>
        <v>23897.281801650479</v>
      </c>
      <c r="D4252" s="3">
        <f t="shared" ca="1" si="331"/>
        <v>997.28180165047888</v>
      </c>
      <c r="E4252" s="3">
        <f t="shared" ca="1" si="334"/>
        <v>-738.64767919850033</v>
      </c>
    </row>
    <row r="4253" spans="1:5" x14ac:dyDescent="0.35">
      <c r="A4253" s="3">
        <f t="shared" si="332"/>
        <v>4241</v>
      </c>
      <c r="B4253" s="3">
        <f t="shared" ca="1" si="333"/>
        <v>0.26748367553983343</v>
      </c>
      <c r="C4253" s="3">
        <f t="shared" ca="1" si="330"/>
        <v>23043.762238487845</v>
      </c>
      <c r="D4253" s="3">
        <f t="shared" ca="1" si="331"/>
        <v>143.76223848784502</v>
      </c>
      <c r="E4253" s="3">
        <f t="shared" ca="1" si="334"/>
        <v>114.87188396413347</v>
      </c>
    </row>
    <row r="4254" spans="1:5" x14ac:dyDescent="0.35">
      <c r="A4254" s="3">
        <f t="shared" si="332"/>
        <v>4242</v>
      </c>
      <c r="B4254" s="3">
        <f t="shared" ca="1" si="333"/>
        <v>0.2333913138147343</v>
      </c>
      <c r="C4254" s="3">
        <f t="shared" ca="1" si="330"/>
        <v>23019.853348069941</v>
      </c>
      <c r="D4254" s="3">
        <f t="shared" ca="1" si="331"/>
        <v>119.85334806994069</v>
      </c>
      <c r="E4254" s="3">
        <f t="shared" ca="1" si="334"/>
        <v>138.78077438203781</v>
      </c>
    </row>
    <row r="4255" spans="1:5" x14ac:dyDescent="0.35">
      <c r="A4255" s="3">
        <f t="shared" si="332"/>
        <v>4243</v>
      </c>
      <c r="B4255" s="3">
        <f t="shared" ca="1" si="333"/>
        <v>1.0418901191960546</v>
      </c>
      <c r="C4255" s="3">
        <f t="shared" ca="1" si="330"/>
        <v>23593.590521728383</v>
      </c>
      <c r="D4255" s="3">
        <f t="shared" ca="1" si="331"/>
        <v>693.59052172838346</v>
      </c>
      <c r="E4255" s="3">
        <f t="shared" ca="1" si="334"/>
        <v>-434.95639927640497</v>
      </c>
    </row>
    <row r="4256" spans="1:5" x14ac:dyDescent="0.35">
      <c r="A4256" s="3">
        <f t="shared" si="332"/>
        <v>4244</v>
      </c>
      <c r="B4256" s="3">
        <f t="shared" ca="1" si="333"/>
        <v>1.8994605601274206</v>
      </c>
      <c r="C4256" s="3">
        <f t="shared" ca="1" si="330"/>
        <v>24217.786154356381</v>
      </c>
      <c r="D4256" s="3">
        <f t="shared" ca="1" si="331"/>
        <v>1317.7861543563813</v>
      </c>
      <c r="E4256" s="3">
        <f t="shared" ca="1" si="334"/>
        <v>-1059.1520319044027</v>
      </c>
    </row>
    <row r="4257" spans="1:5" x14ac:dyDescent="0.35">
      <c r="A4257" s="3">
        <f t="shared" si="332"/>
        <v>4245</v>
      </c>
      <c r="B4257" s="3">
        <f t="shared" ca="1" si="333"/>
        <v>-0.2165510622114715</v>
      </c>
      <c r="C4257" s="3">
        <f t="shared" ca="1" si="330"/>
        <v>22706.624176871766</v>
      </c>
      <c r="D4257" s="3">
        <f t="shared" ca="1" si="331"/>
        <v>0</v>
      </c>
      <c r="E4257" s="3">
        <f t="shared" ca="1" si="334"/>
        <v>258.6341224519785</v>
      </c>
    </row>
    <row r="4258" spans="1:5" x14ac:dyDescent="0.35">
      <c r="A4258" s="3">
        <f t="shared" si="332"/>
        <v>4246</v>
      </c>
      <c r="B4258" s="3">
        <f t="shared" ca="1" si="333"/>
        <v>-0.31865217447918343</v>
      </c>
      <c r="C4258" s="3">
        <f t="shared" ca="1" si="330"/>
        <v>22636.141485502929</v>
      </c>
      <c r="D4258" s="3">
        <f t="shared" ca="1" si="331"/>
        <v>0</v>
      </c>
      <c r="E4258" s="3">
        <f t="shared" ca="1" si="334"/>
        <v>258.6341224519785</v>
      </c>
    </row>
    <row r="4259" spans="1:5" x14ac:dyDescent="0.35">
      <c r="A4259" s="3">
        <f t="shared" si="332"/>
        <v>4247</v>
      </c>
      <c r="B4259" s="3">
        <f t="shared" ca="1" si="333"/>
        <v>0.4429274004015103</v>
      </c>
      <c r="C4259" s="3">
        <f t="shared" ca="1" si="330"/>
        <v>23167.193767615969</v>
      </c>
      <c r="D4259" s="3">
        <f t="shared" ca="1" si="331"/>
        <v>267.19376761596868</v>
      </c>
      <c r="E4259" s="3">
        <f t="shared" ca="1" si="334"/>
        <v>-8.5596451639901829</v>
      </c>
    </row>
    <row r="4260" spans="1:5" x14ac:dyDescent="0.35">
      <c r="A4260" s="3">
        <f t="shared" si="332"/>
        <v>4248</v>
      </c>
      <c r="B4260" s="3">
        <f t="shared" ca="1" si="333"/>
        <v>0.50106165888611265</v>
      </c>
      <c r="C4260" s="3">
        <f t="shared" ca="1" si="330"/>
        <v>23208.239154190807</v>
      </c>
      <c r="D4260" s="3">
        <f t="shared" ca="1" si="331"/>
        <v>308.23915419080731</v>
      </c>
      <c r="E4260" s="3">
        <f t="shared" ca="1" si="334"/>
        <v>-49.605031738828814</v>
      </c>
    </row>
    <row r="4261" spans="1:5" x14ac:dyDescent="0.35">
      <c r="A4261" s="3">
        <f t="shared" si="332"/>
        <v>4249</v>
      </c>
      <c r="B4261" s="3">
        <f t="shared" ca="1" si="333"/>
        <v>-2.5346770418432993</v>
      </c>
      <c r="C4261" s="3">
        <f t="shared" ca="1" si="330"/>
        <v>21159.137913811937</v>
      </c>
      <c r="D4261" s="3">
        <f t="shared" ca="1" si="331"/>
        <v>0</v>
      </c>
      <c r="E4261" s="3">
        <f t="shared" ca="1" si="334"/>
        <v>258.6341224519785</v>
      </c>
    </row>
    <row r="4262" spans="1:5" x14ac:dyDescent="0.35">
      <c r="A4262" s="3">
        <f t="shared" si="332"/>
        <v>4250</v>
      </c>
      <c r="B4262" s="3">
        <f t="shared" ca="1" si="333"/>
        <v>-0.39291601750561356</v>
      </c>
      <c r="C4262" s="3">
        <f t="shared" ca="1" si="330"/>
        <v>22585.012964600231</v>
      </c>
      <c r="D4262" s="3">
        <f t="shared" ca="1" si="331"/>
        <v>0</v>
      </c>
      <c r="E4262" s="3">
        <f t="shared" ca="1" si="334"/>
        <v>258.6341224519785</v>
      </c>
    </row>
    <row r="4263" spans="1:5" x14ac:dyDescent="0.35">
      <c r="A4263" s="3">
        <f t="shared" si="332"/>
        <v>4251</v>
      </c>
      <c r="B4263" s="3">
        <f t="shared" ca="1" si="333"/>
        <v>-2.1560996458328203</v>
      </c>
      <c r="C4263" s="3">
        <f t="shared" ca="1" si="330"/>
        <v>21404.457672217221</v>
      </c>
      <c r="D4263" s="3">
        <f t="shared" ca="1" si="331"/>
        <v>0</v>
      </c>
      <c r="E4263" s="3">
        <f t="shared" ca="1" si="334"/>
        <v>258.6341224519785</v>
      </c>
    </row>
    <row r="4264" spans="1:5" x14ac:dyDescent="0.35">
      <c r="A4264" s="3">
        <f t="shared" si="332"/>
        <v>4252</v>
      </c>
      <c r="B4264" s="3">
        <f t="shared" ca="1" si="333"/>
        <v>-0.85930317008332402</v>
      </c>
      <c r="C4264" s="3">
        <f t="shared" ca="1" si="330"/>
        <v>22266.548341687499</v>
      </c>
      <c r="D4264" s="3">
        <f t="shared" ca="1" si="331"/>
        <v>0</v>
      </c>
      <c r="E4264" s="3">
        <f t="shared" ca="1" si="334"/>
        <v>258.6341224519785</v>
      </c>
    </row>
    <row r="4265" spans="1:5" x14ac:dyDescent="0.35">
      <c r="A4265" s="3">
        <f t="shared" si="332"/>
        <v>4253</v>
      </c>
      <c r="B4265" s="3">
        <f t="shared" ca="1" si="333"/>
        <v>-0.9067065684277793</v>
      </c>
      <c r="C4265" s="3">
        <f t="shared" ca="1" si="330"/>
        <v>22234.432202466334</v>
      </c>
      <c r="D4265" s="3">
        <f t="shared" ca="1" si="331"/>
        <v>0</v>
      </c>
      <c r="E4265" s="3">
        <f t="shared" ca="1" si="334"/>
        <v>258.6341224519785</v>
      </c>
    </row>
    <row r="4266" spans="1:5" x14ac:dyDescent="0.35">
      <c r="A4266" s="3">
        <f t="shared" si="332"/>
        <v>4254</v>
      </c>
      <c r="B4266" s="3">
        <f t="shared" ca="1" si="333"/>
        <v>-0.55685364125402015</v>
      </c>
      <c r="C4266" s="3">
        <f t="shared" ca="1" si="330"/>
        <v>22472.555100448943</v>
      </c>
      <c r="D4266" s="3">
        <f t="shared" ca="1" si="331"/>
        <v>0</v>
      </c>
      <c r="E4266" s="3">
        <f t="shared" ca="1" si="334"/>
        <v>258.6341224519785</v>
      </c>
    </row>
    <row r="4267" spans="1:5" x14ac:dyDescent="0.35">
      <c r="A4267" s="3">
        <f t="shared" si="332"/>
        <v>4255</v>
      </c>
      <c r="B4267" s="3">
        <f t="shared" ca="1" si="333"/>
        <v>0.61169331523755455</v>
      </c>
      <c r="C4267" s="3">
        <f t="shared" ca="1" si="330"/>
        <v>23286.551033414278</v>
      </c>
      <c r="D4267" s="3">
        <f t="shared" ca="1" si="331"/>
        <v>386.55103341427821</v>
      </c>
      <c r="E4267" s="3">
        <f t="shared" ca="1" si="334"/>
        <v>-127.91691096229971</v>
      </c>
    </row>
    <row r="4268" spans="1:5" x14ac:dyDescent="0.35">
      <c r="A4268" s="3">
        <f t="shared" si="332"/>
        <v>4256</v>
      </c>
      <c r="B4268" s="3">
        <f t="shared" ca="1" si="333"/>
        <v>0.60138424557466075</v>
      </c>
      <c r="C4268" s="3">
        <f t="shared" ca="1" si="330"/>
        <v>23279.24249004458</v>
      </c>
      <c r="D4268" s="3">
        <f t="shared" ca="1" si="331"/>
        <v>379.24249004458034</v>
      </c>
      <c r="E4268" s="3">
        <f t="shared" ca="1" si="334"/>
        <v>-120.60836759260184</v>
      </c>
    </row>
    <row r="4269" spans="1:5" x14ac:dyDescent="0.35">
      <c r="A4269" s="3">
        <f t="shared" si="332"/>
        <v>4257</v>
      </c>
      <c r="B4269" s="3">
        <f t="shared" ca="1" si="333"/>
        <v>-1.8148343533255835</v>
      </c>
      <c r="C4269" s="3">
        <f t="shared" ca="1" si="330"/>
        <v>21628.035675760751</v>
      </c>
      <c r="D4269" s="3">
        <f t="shared" ca="1" si="331"/>
        <v>0</v>
      </c>
      <c r="E4269" s="3">
        <f t="shared" ca="1" si="334"/>
        <v>258.6341224519785</v>
      </c>
    </row>
    <row r="4270" spans="1:5" x14ac:dyDescent="0.35">
      <c r="A4270" s="3">
        <f t="shared" si="332"/>
        <v>4258</v>
      </c>
      <c r="B4270" s="3">
        <f t="shared" ca="1" si="333"/>
        <v>-0.73341350051410759</v>
      </c>
      <c r="C4270" s="3">
        <f t="shared" ca="1" si="330"/>
        <v>22352.06485374863</v>
      </c>
      <c r="D4270" s="3">
        <f t="shared" ca="1" si="331"/>
        <v>0</v>
      </c>
      <c r="E4270" s="3">
        <f t="shared" ca="1" si="334"/>
        <v>258.6341224519785</v>
      </c>
    </row>
    <row r="4271" spans="1:5" x14ac:dyDescent="0.35">
      <c r="A4271" s="3">
        <f t="shared" si="332"/>
        <v>4259</v>
      </c>
      <c r="B4271" s="3">
        <f t="shared" ca="1" si="333"/>
        <v>-1.4645131174350237</v>
      </c>
      <c r="C4271" s="3">
        <f t="shared" ca="1" si="330"/>
        <v>21859.975993352753</v>
      </c>
      <c r="D4271" s="3">
        <f t="shared" ca="1" si="331"/>
        <v>0</v>
      </c>
      <c r="E4271" s="3">
        <f t="shared" ca="1" si="334"/>
        <v>258.6341224519785</v>
      </c>
    </row>
    <row r="4272" spans="1:5" x14ac:dyDescent="0.35">
      <c r="A4272" s="3">
        <f t="shared" si="332"/>
        <v>4260</v>
      </c>
      <c r="B4272" s="3">
        <f t="shared" ca="1" si="333"/>
        <v>1.4283738794472614</v>
      </c>
      <c r="C4272" s="3">
        <f t="shared" ca="1" si="330"/>
        <v>23872.881910076478</v>
      </c>
      <c r="D4272" s="3">
        <f t="shared" ca="1" si="331"/>
        <v>972.88191007647765</v>
      </c>
      <c r="E4272" s="3">
        <f t="shared" ca="1" si="334"/>
        <v>-714.2477876244991</v>
      </c>
    </row>
    <row r="4273" spans="1:5" x14ac:dyDescent="0.35">
      <c r="A4273" s="3">
        <f t="shared" si="332"/>
        <v>4261</v>
      </c>
      <c r="B4273" s="3">
        <f t="shared" ca="1" si="333"/>
        <v>0.99880976702985802</v>
      </c>
      <c r="C4273" s="3">
        <f t="shared" ca="1" si="330"/>
        <v>23562.661739947973</v>
      </c>
      <c r="D4273" s="3">
        <f t="shared" ca="1" si="331"/>
        <v>662.66173994797282</v>
      </c>
      <c r="E4273" s="3">
        <f t="shared" ca="1" si="334"/>
        <v>-404.02761749599432</v>
      </c>
    </row>
    <row r="4274" spans="1:5" x14ac:dyDescent="0.35">
      <c r="A4274" s="3">
        <f t="shared" si="332"/>
        <v>4262</v>
      </c>
      <c r="B4274" s="3">
        <f t="shared" ca="1" si="333"/>
        <v>0.32118404827778901</v>
      </c>
      <c r="C4274" s="3">
        <f t="shared" ca="1" si="330"/>
        <v>23081.472551982675</v>
      </c>
      <c r="D4274" s="3">
        <f t="shared" ca="1" si="331"/>
        <v>181.47255198267521</v>
      </c>
      <c r="E4274" s="3">
        <f t="shared" ca="1" si="334"/>
        <v>77.161570469303285</v>
      </c>
    </row>
    <row r="4275" spans="1:5" x14ac:dyDescent="0.35">
      <c r="A4275" s="3">
        <f t="shared" si="332"/>
        <v>4263</v>
      </c>
      <c r="B4275" s="3">
        <f t="shared" ca="1" si="333"/>
        <v>-0.95022127477570484</v>
      </c>
      <c r="C4275" s="3">
        <f t="shared" ca="1" si="330"/>
        <v>22204.991459814137</v>
      </c>
      <c r="D4275" s="3">
        <f t="shared" ca="1" si="331"/>
        <v>0</v>
      </c>
      <c r="E4275" s="3">
        <f t="shared" ca="1" si="334"/>
        <v>258.6341224519785</v>
      </c>
    </row>
    <row r="4276" spans="1:5" x14ac:dyDescent="0.35">
      <c r="A4276" s="3">
        <f t="shared" si="332"/>
        <v>4264</v>
      </c>
      <c r="B4276" s="3">
        <f t="shared" ca="1" si="333"/>
        <v>0.87151754976936835</v>
      </c>
      <c r="C4276" s="3">
        <f t="shared" ca="1" si="330"/>
        <v>23471.511216067527</v>
      </c>
      <c r="D4276" s="3">
        <f t="shared" ca="1" si="331"/>
        <v>571.51121606752713</v>
      </c>
      <c r="E4276" s="3">
        <f t="shared" ca="1" si="334"/>
        <v>-312.87709361554863</v>
      </c>
    </row>
    <row r="4277" spans="1:5" x14ac:dyDescent="0.35">
      <c r="A4277" s="3">
        <f t="shared" si="332"/>
        <v>4265</v>
      </c>
      <c r="B4277" s="3">
        <f t="shared" ca="1" si="333"/>
        <v>-0.38536159291751004</v>
      </c>
      <c r="C4277" s="3">
        <f t="shared" ca="1" si="330"/>
        <v>22590.208688084957</v>
      </c>
      <c r="D4277" s="3">
        <f t="shared" ca="1" si="331"/>
        <v>0</v>
      </c>
      <c r="E4277" s="3">
        <f t="shared" ca="1" si="334"/>
        <v>258.6341224519785</v>
      </c>
    </row>
    <row r="4278" spans="1:5" x14ac:dyDescent="0.35">
      <c r="A4278" s="3">
        <f t="shared" si="332"/>
        <v>4266</v>
      </c>
      <c r="B4278" s="3">
        <f t="shared" ca="1" si="333"/>
        <v>-2.7804569953706801</v>
      </c>
      <c r="C4278" s="3">
        <f t="shared" ca="1" si="330"/>
        <v>21001.378710524386</v>
      </c>
      <c r="D4278" s="3">
        <f t="shared" ca="1" si="331"/>
        <v>0</v>
      </c>
      <c r="E4278" s="3">
        <f t="shared" ca="1" si="334"/>
        <v>258.6341224519785</v>
      </c>
    </row>
    <row r="4279" spans="1:5" x14ac:dyDescent="0.35">
      <c r="A4279" s="3">
        <f t="shared" si="332"/>
        <v>4267</v>
      </c>
      <c r="B4279" s="3">
        <f t="shared" ca="1" si="333"/>
        <v>-1.1161051190820492</v>
      </c>
      <c r="C4279" s="3">
        <f t="shared" ca="1" si="330"/>
        <v>22093.116550730505</v>
      </c>
      <c r="D4279" s="3">
        <f t="shared" ca="1" si="331"/>
        <v>0</v>
      </c>
      <c r="E4279" s="3">
        <f t="shared" ca="1" si="334"/>
        <v>258.6341224519785</v>
      </c>
    </row>
    <row r="4280" spans="1:5" x14ac:dyDescent="0.35">
      <c r="A4280" s="3">
        <f t="shared" si="332"/>
        <v>4268</v>
      </c>
      <c r="B4280" s="3">
        <f t="shared" ca="1" si="333"/>
        <v>0.45042989246680643</v>
      </c>
      <c r="C4280" s="3">
        <f t="shared" ca="1" si="330"/>
        <v>23172.486780218111</v>
      </c>
      <c r="D4280" s="3">
        <f t="shared" ca="1" si="331"/>
        <v>272.48678021811065</v>
      </c>
      <c r="E4280" s="3">
        <f t="shared" ca="1" si="334"/>
        <v>-13.852657766132154</v>
      </c>
    </row>
    <row r="4281" spans="1:5" x14ac:dyDescent="0.35">
      <c r="A4281" s="3">
        <f t="shared" si="332"/>
        <v>4269</v>
      </c>
      <c r="B4281" s="3">
        <f t="shared" ca="1" si="333"/>
        <v>0.20485887730941321</v>
      </c>
      <c r="C4281" s="3">
        <f t="shared" ca="1" si="330"/>
        <v>22999.862688830257</v>
      </c>
      <c r="D4281" s="3">
        <f t="shared" ca="1" si="331"/>
        <v>99.862688830256957</v>
      </c>
      <c r="E4281" s="3">
        <f t="shared" ca="1" si="334"/>
        <v>158.77143362172154</v>
      </c>
    </row>
    <row r="4282" spans="1:5" x14ac:dyDescent="0.35">
      <c r="A4282" s="3">
        <f t="shared" si="332"/>
        <v>4270</v>
      </c>
      <c r="B4282" s="3">
        <f t="shared" ca="1" si="333"/>
        <v>0.17415802030689509</v>
      </c>
      <c r="C4282" s="3">
        <f t="shared" ca="1" si="330"/>
        <v>22978.372159584193</v>
      </c>
      <c r="D4282" s="3">
        <f t="shared" ca="1" si="331"/>
        <v>78.372159584192559</v>
      </c>
      <c r="E4282" s="3">
        <f t="shared" ca="1" si="334"/>
        <v>180.26196286778594</v>
      </c>
    </row>
    <row r="4283" spans="1:5" x14ac:dyDescent="0.35">
      <c r="A4283" s="3">
        <f t="shared" si="332"/>
        <v>4271</v>
      </c>
      <c r="B4283" s="3">
        <f t="shared" ca="1" si="333"/>
        <v>-0.45709614827813627</v>
      </c>
      <c r="C4283" s="3">
        <f t="shared" ca="1" si="330"/>
        <v>22540.919827244383</v>
      </c>
      <c r="D4283" s="3">
        <f t="shared" ca="1" si="331"/>
        <v>0</v>
      </c>
      <c r="E4283" s="3">
        <f t="shared" ca="1" si="334"/>
        <v>258.6341224519785</v>
      </c>
    </row>
    <row r="4284" spans="1:5" x14ac:dyDescent="0.35">
      <c r="A4284" s="3">
        <f t="shared" si="332"/>
        <v>4272</v>
      </c>
      <c r="B4284" s="3">
        <f t="shared" ca="1" si="333"/>
        <v>2.9426433906359111E-2</v>
      </c>
      <c r="C4284" s="3">
        <f t="shared" ca="1" si="330"/>
        <v>22877.330534598921</v>
      </c>
      <c r="D4284" s="3">
        <f t="shared" ca="1" si="331"/>
        <v>0</v>
      </c>
      <c r="E4284" s="3">
        <f t="shared" ca="1" si="334"/>
        <v>258.6341224519785</v>
      </c>
    </row>
    <row r="4285" spans="1:5" x14ac:dyDescent="0.35">
      <c r="A4285" s="3">
        <f t="shared" si="332"/>
        <v>4273</v>
      </c>
      <c r="B4285" s="3">
        <f t="shared" ca="1" si="333"/>
        <v>0.38483540673653249</v>
      </c>
      <c r="C4285" s="3">
        <f t="shared" ca="1" si="330"/>
        <v>23126.25073440445</v>
      </c>
      <c r="D4285" s="3">
        <f t="shared" ca="1" si="331"/>
        <v>226.25073440444976</v>
      </c>
      <c r="E4285" s="3">
        <f t="shared" ca="1" si="334"/>
        <v>32.38338804752874</v>
      </c>
    </row>
    <row r="4286" spans="1:5" x14ac:dyDescent="0.35">
      <c r="A4286" s="3">
        <f t="shared" si="332"/>
        <v>4274</v>
      </c>
      <c r="B4286" s="3">
        <f t="shared" ca="1" si="333"/>
        <v>-0.91302730496598294</v>
      </c>
      <c r="C4286" s="3">
        <f t="shared" ca="1" si="330"/>
        <v>22230.153360118638</v>
      </c>
      <c r="D4286" s="3">
        <f t="shared" ca="1" si="331"/>
        <v>0</v>
      </c>
      <c r="E4286" s="3">
        <f t="shared" ca="1" si="334"/>
        <v>258.6341224519785</v>
      </c>
    </row>
    <row r="4287" spans="1:5" x14ac:dyDescent="0.35">
      <c r="A4287" s="3">
        <f t="shared" si="332"/>
        <v>4275</v>
      </c>
      <c r="B4287" s="3">
        <f t="shared" ca="1" si="333"/>
        <v>1.6758068523894918E-2</v>
      </c>
      <c r="C4287" s="3">
        <f t="shared" ca="1" si="330"/>
        <v>22868.50752984362</v>
      </c>
      <c r="D4287" s="3">
        <f t="shared" ca="1" si="331"/>
        <v>0</v>
      </c>
      <c r="E4287" s="3">
        <f t="shared" ca="1" si="334"/>
        <v>258.6341224519785</v>
      </c>
    </row>
    <row r="4288" spans="1:5" x14ac:dyDescent="0.35">
      <c r="A4288" s="3">
        <f t="shared" si="332"/>
        <v>4276</v>
      </c>
      <c r="B4288" s="3">
        <f t="shared" ca="1" si="333"/>
        <v>-1.3351170401295884</v>
      </c>
      <c r="C4288" s="3">
        <f t="shared" ca="1" si="330"/>
        <v>21946.274042094094</v>
      </c>
      <c r="D4288" s="3">
        <f t="shared" ca="1" si="331"/>
        <v>0</v>
      </c>
      <c r="E4288" s="3">
        <f t="shared" ca="1" si="334"/>
        <v>258.6341224519785</v>
      </c>
    </row>
    <row r="4289" spans="1:5" x14ac:dyDescent="0.35">
      <c r="A4289" s="3">
        <f t="shared" si="332"/>
        <v>4277</v>
      </c>
      <c r="B4289" s="3">
        <f t="shared" ca="1" si="333"/>
        <v>2.0903547089424452E-2</v>
      </c>
      <c r="C4289" s="3">
        <f t="shared" ca="1" si="330"/>
        <v>22871.394313588629</v>
      </c>
      <c r="D4289" s="3">
        <f t="shared" ca="1" si="331"/>
        <v>0</v>
      </c>
      <c r="E4289" s="3">
        <f t="shared" ca="1" si="334"/>
        <v>258.6341224519785</v>
      </c>
    </row>
    <row r="4290" spans="1:5" x14ac:dyDescent="0.35">
      <c r="A4290" s="3">
        <f t="shared" si="332"/>
        <v>4278</v>
      </c>
      <c r="B4290" s="3">
        <f t="shared" ca="1" si="333"/>
        <v>1.8702917805893564</v>
      </c>
      <c r="C4290" s="3">
        <f t="shared" ca="1" si="330"/>
        <v>24196.286365472573</v>
      </c>
      <c r="D4290" s="3">
        <f t="shared" ca="1" si="331"/>
        <v>1296.2863654725734</v>
      </c>
      <c r="E4290" s="3">
        <f t="shared" ca="1" si="334"/>
        <v>-1037.6522430205948</v>
      </c>
    </row>
    <row r="4291" spans="1:5" x14ac:dyDescent="0.35">
      <c r="A4291" s="3">
        <f t="shared" si="332"/>
        <v>4279</v>
      </c>
      <c r="B4291" s="3">
        <f t="shared" ca="1" si="333"/>
        <v>0.28207388720762022</v>
      </c>
      <c r="C4291" s="3">
        <f t="shared" ca="1" si="330"/>
        <v>23054.001904616674</v>
      </c>
      <c r="D4291" s="3">
        <f t="shared" ca="1" si="331"/>
        <v>154.00190461667444</v>
      </c>
      <c r="E4291" s="3">
        <f t="shared" ca="1" si="334"/>
        <v>104.63221783530406</v>
      </c>
    </row>
    <row r="4292" spans="1:5" x14ac:dyDescent="0.35">
      <c r="A4292" s="3">
        <f t="shared" si="332"/>
        <v>4280</v>
      </c>
      <c r="B4292" s="3">
        <f t="shared" ca="1" si="333"/>
        <v>-1.5601277650493504</v>
      </c>
      <c r="C4292" s="3">
        <f t="shared" ca="1" si="330"/>
        <v>21796.425868211561</v>
      </c>
      <c r="D4292" s="3">
        <f t="shared" ca="1" si="331"/>
        <v>0</v>
      </c>
      <c r="E4292" s="3">
        <f t="shared" ca="1" si="334"/>
        <v>258.6341224519785</v>
      </c>
    </row>
    <row r="4293" spans="1:5" x14ac:dyDescent="0.35">
      <c r="A4293" s="3">
        <f t="shared" si="332"/>
        <v>4281</v>
      </c>
      <c r="B4293" s="3">
        <f t="shared" ca="1" si="333"/>
        <v>-7.4685852128867317E-2</v>
      </c>
      <c r="C4293" s="3">
        <f t="shared" ca="1" si="330"/>
        <v>22804.921380698241</v>
      </c>
      <c r="D4293" s="3">
        <f t="shared" ca="1" si="331"/>
        <v>0</v>
      </c>
      <c r="E4293" s="3">
        <f t="shared" ca="1" si="334"/>
        <v>258.6341224519785</v>
      </c>
    </row>
    <row r="4294" spans="1:5" x14ac:dyDescent="0.35">
      <c r="A4294" s="3">
        <f t="shared" si="332"/>
        <v>4282</v>
      </c>
      <c r="B4294" s="3">
        <f t="shared" ca="1" si="333"/>
        <v>-0.85054662247769908</v>
      </c>
      <c r="C4294" s="3">
        <f t="shared" ca="1" si="330"/>
        <v>22272.486039034815</v>
      </c>
      <c r="D4294" s="3">
        <f t="shared" ca="1" si="331"/>
        <v>0</v>
      </c>
      <c r="E4294" s="3">
        <f t="shared" ca="1" si="334"/>
        <v>258.6341224519785</v>
      </c>
    </row>
    <row r="4295" spans="1:5" x14ac:dyDescent="0.35">
      <c r="A4295" s="3">
        <f t="shared" si="332"/>
        <v>4283</v>
      </c>
      <c r="B4295" s="3">
        <f t="shared" ca="1" si="333"/>
        <v>0.84978379299512985</v>
      </c>
      <c r="C4295" s="3">
        <f t="shared" ca="1" si="330"/>
        <v>23455.983538440159</v>
      </c>
      <c r="D4295" s="3">
        <f t="shared" ca="1" si="331"/>
        <v>555.98353844015946</v>
      </c>
      <c r="E4295" s="3">
        <f t="shared" ca="1" si="334"/>
        <v>-297.34941598818097</v>
      </c>
    </row>
    <row r="4296" spans="1:5" x14ac:dyDescent="0.35">
      <c r="A4296" s="3">
        <f t="shared" si="332"/>
        <v>4284</v>
      </c>
      <c r="B4296" s="3">
        <f t="shared" ca="1" si="333"/>
        <v>0.21272465573846264</v>
      </c>
      <c r="C4296" s="3">
        <f t="shared" ca="1" si="330"/>
        <v>23005.371949305991</v>
      </c>
      <c r="D4296" s="3">
        <f t="shared" ca="1" si="331"/>
        <v>105.37194930599071</v>
      </c>
      <c r="E4296" s="3">
        <f t="shared" ca="1" si="334"/>
        <v>153.26217314598779</v>
      </c>
    </row>
    <row r="4297" spans="1:5" x14ac:dyDescent="0.35">
      <c r="A4297" s="3">
        <f t="shared" si="332"/>
        <v>4285</v>
      </c>
      <c r="B4297" s="3">
        <f t="shared" ca="1" si="333"/>
        <v>1.6249974916193124</v>
      </c>
      <c r="C4297" s="3">
        <f t="shared" ca="1" si="330"/>
        <v>24016.237811741841</v>
      </c>
      <c r="D4297" s="3">
        <f t="shared" ca="1" si="331"/>
        <v>1116.2378117418411</v>
      </c>
      <c r="E4297" s="3">
        <f t="shared" ca="1" si="334"/>
        <v>-857.60368928986259</v>
      </c>
    </row>
    <row r="4298" spans="1:5" x14ac:dyDescent="0.35">
      <c r="A4298" s="3">
        <f t="shared" si="332"/>
        <v>4286</v>
      </c>
      <c r="B4298" s="3">
        <f t="shared" ca="1" si="333"/>
        <v>0.1263976754435171</v>
      </c>
      <c r="C4298" s="3">
        <f t="shared" ca="1" si="330"/>
        <v>22944.979938417484</v>
      </c>
      <c r="D4298" s="3">
        <f t="shared" ca="1" si="331"/>
        <v>44.979938417483936</v>
      </c>
      <c r="E4298" s="3">
        <f t="shared" ca="1" si="334"/>
        <v>213.65418403449456</v>
      </c>
    </row>
    <row r="4299" spans="1:5" x14ac:dyDescent="0.35">
      <c r="A4299" s="3">
        <f t="shared" si="332"/>
        <v>4287</v>
      </c>
      <c r="B4299" s="3">
        <f t="shared" ca="1" si="333"/>
        <v>-1.5640355087725825E-2</v>
      </c>
      <c r="C4299" s="3">
        <f t="shared" ca="1" si="330"/>
        <v>22845.958812210967</v>
      </c>
      <c r="D4299" s="3">
        <f t="shared" ca="1" si="331"/>
        <v>0</v>
      </c>
      <c r="E4299" s="3">
        <f t="shared" ca="1" si="334"/>
        <v>258.6341224519785</v>
      </c>
    </row>
    <row r="4300" spans="1:5" x14ac:dyDescent="0.35">
      <c r="A4300" s="3">
        <f t="shared" si="332"/>
        <v>4288</v>
      </c>
      <c r="B4300" s="3">
        <f t="shared" ca="1" si="333"/>
        <v>-0.61240690042465717</v>
      </c>
      <c r="C4300" s="3">
        <f t="shared" ca="1" si="330"/>
        <v>22434.573865698872</v>
      </c>
      <c r="D4300" s="3">
        <f t="shared" ca="1" si="331"/>
        <v>0</v>
      </c>
      <c r="E4300" s="3">
        <f t="shared" ca="1" si="334"/>
        <v>258.6341224519785</v>
      </c>
    </row>
    <row r="4301" spans="1:5" x14ac:dyDescent="0.35">
      <c r="A4301" s="3">
        <f t="shared" si="332"/>
        <v>4289</v>
      </c>
      <c r="B4301" s="3">
        <f t="shared" ca="1" si="333"/>
        <v>-0.87376671370003245</v>
      </c>
      <c r="C4301" s="3">
        <f t="shared" ca="1" si="330"/>
        <v>22256.744273430413</v>
      </c>
      <c r="D4301" s="3">
        <f t="shared" ca="1" si="331"/>
        <v>0</v>
      </c>
      <c r="E4301" s="3">
        <f t="shared" ca="1" si="334"/>
        <v>258.6341224519785</v>
      </c>
    </row>
    <row r="4302" spans="1:5" x14ac:dyDescent="0.35">
      <c r="A4302" s="3">
        <f t="shared" si="332"/>
        <v>4290</v>
      </c>
      <c r="B4302" s="3">
        <f t="shared" ca="1" si="333"/>
        <v>0.16723744170045843</v>
      </c>
      <c r="C4302" s="3">
        <f t="shared" ref="C4302:C4365" ca="1" si="335">B$1*EXP(B$9*B$5 + $B$10*B4302)</f>
        <v>22973.530544576952</v>
      </c>
      <c r="D4302" s="3">
        <f t="shared" ref="D4302:D4365" ca="1" si="336">MAX(C4302 - B$2, 0)</f>
        <v>73.530544576951797</v>
      </c>
      <c r="E4302" s="3">
        <f t="shared" ca="1" si="334"/>
        <v>185.1035778750267</v>
      </c>
    </row>
    <row r="4303" spans="1:5" x14ac:dyDescent="0.35">
      <c r="A4303" s="3">
        <f t="shared" ref="A4303:A4366" si="337">A4302+1</f>
        <v>4291</v>
      </c>
      <c r="B4303" s="3">
        <f t="shared" ref="B4303:B4366" ca="1" si="338">_xlfn.NORM.S.INV(RAND())</f>
        <v>-4.8025051811301234E-2</v>
      </c>
      <c r="C4303" s="3">
        <f t="shared" ca="1" si="335"/>
        <v>22823.441867519068</v>
      </c>
      <c r="D4303" s="3">
        <f t="shared" ca="1" si="336"/>
        <v>0</v>
      </c>
      <c r="E4303" s="3">
        <f t="shared" ref="E4303:E4366" ca="1" si="339">$D$5014-D4303</f>
        <v>258.6341224519785</v>
      </c>
    </row>
    <row r="4304" spans="1:5" x14ac:dyDescent="0.35">
      <c r="A4304" s="3">
        <f t="shared" si="337"/>
        <v>4292</v>
      </c>
      <c r="B4304" s="3">
        <f t="shared" ca="1" si="338"/>
        <v>-0.37939856571440544</v>
      </c>
      <c r="C4304" s="3">
        <f t="shared" ca="1" si="335"/>
        <v>22594.310736732397</v>
      </c>
      <c r="D4304" s="3">
        <f t="shared" ca="1" si="336"/>
        <v>0</v>
      </c>
      <c r="E4304" s="3">
        <f t="shared" ca="1" si="339"/>
        <v>258.6341224519785</v>
      </c>
    </row>
    <row r="4305" spans="1:5" x14ac:dyDescent="0.35">
      <c r="A4305" s="3">
        <f t="shared" si="337"/>
        <v>4293</v>
      </c>
      <c r="B4305" s="3">
        <f t="shared" ca="1" si="338"/>
        <v>-0.78451661589911603</v>
      </c>
      <c r="C4305" s="3">
        <f t="shared" ca="1" si="335"/>
        <v>22317.311115644225</v>
      </c>
      <c r="D4305" s="3">
        <f t="shared" ca="1" si="336"/>
        <v>0</v>
      </c>
      <c r="E4305" s="3">
        <f t="shared" ca="1" si="339"/>
        <v>258.6341224519785</v>
      </c>
    </row>
    <row r="4306" spans="1:5" x14ac:dyDescent="0.35">
      <c r="A4306" s="3">
        <f t="shared" si="337"/>
        <v>4294</v>
      </c>
      <c r="B4306" s="3">
        <f t="shared" ca="1" si="338"/>
        <v>-0.61997882499037615</v>
      </c>
      <c r="C4306" s="3">
        <f t="shared" ca="1" si="335"/>
        <v>22429.401986355369</v>
      </c>
      <c r="D4306" s="3">
        <f t="shared" ca="1" si="336"/>
        <v>0</v>
      </c>
      <c r="E4306" s="3">
        <f t="shared" ca="1" si="339"/>
        <v>258.6341224519785</v>
      </c>
    </row>
    <row r="4307" spans="1:5" x14ac:dyDescent="0.35">
      <c r="A4307" s="3">
        <f t="shared" si="337"/>
        <v>4295</v>
      </c>
      <c r="B4307" s="3">
        <f t="shared" ca="1" si="338"/>
        <v>-0.16311121760240099</v>
      </c>
      <c r="C4307" s="3">
        <f t="shared" ca="1" si="335"/>
        <v>22743.602353496342</v>
      </c>
      <c r="D4307" s="3">
        <f t="shared" ca="1" si="336"/>
        <v>0</v>
      </c>
      <c r="E4307" s="3">
        <f t="shared" ca="1" si="339"/>
        <v>258.6341224519785</v>
      </c>
    </row>
    <row r="4308" spans="1:5" x14ac:dyDescent="0.35">
      <c r="A4308" s="3">
        <f t="shared" si="337"/>
        <v>4296</v>
      </c>
      <c r="B4308" s="3">
        <f t="shared" ca="1" si="338"/>
        <v>2.258843382829629</v>
      </c>
      <c r="C4308" s="3">
        <f t="shared" ca="1" si="335"/>
        <v>24484.253799456234</v>
      </c>
      <c r="D4308" s="3">
        <f t="shared" ca="1" si="336"/>
        <v>1584.2537994562335</v>
      </c>
      <c r="E4308" s="3">
        <f t="shared" ca="1" si="339"/>
        <v>-1325.619677004255</v>
      </c>
    </row>
    <row r="4309" spans="1:5" x14ac:dyDescent="0.35">
      <c r="A4309" s="3">
        <f t="shared" si="337"/>
        <v>4297</v>
      </c>
      <c r="B4309" s="3">
        <f t="shared" ca="1" si="338"/>
        <v>1.6431359048345009</v>
      </c>
      <c r="C4309" s="3">
        <f t="shared" ca="1" si="335"/>
        <v>24029.505600476394</v>
      </c>
      <c r="D4309" s="3">
        <f t="shared" ca="1" si="336"/>
        <v>1129.5056004763937</v>
      </c>
      <c r="E4309" s="3">
        <f t="shared" ca="1" si="339"/>
        <v>-870.87147802441518</v>
      </c>
    </row>
    <row r="4310" spans="1:5" x14ac:dyDescent="0.35">
      <c r="A4310" s="3">
        <f t="shared" si="337"/>
        <v>4298</v>
      </c>
      <c r="B4310" s="3">
        <f t="shared" ca="1" si="338"/>
        <v>0.50114776430670094</v>
      </c>
      <c r="C4310" s="3">
        <f t="shared" ca="1" si="335"/>
        <v>23208.300002371547</v>
      </c>
      <c r="D4310" s="3">
        <f t="shared" ca="1" si="336"/>
        <v>308.30000237154673</v>
      </c>
      <c r="E4310" s="3">
        <f t="shared" ca="1" si="339"/>
        <v>-49.665879919568226</v>
      </c>
    </row>
    <row r="4311" spans="1:5" x14ac:dyDescent="0.35">
      <c r="A4311" s="3">
        <f t="shared" si="337"/>
        <v>4299</v>
      </c>
      <c r="B4311" s="3">
        <f t="shared" ca="1" si="338"/>
        <v>0.85056630718789616</v>
      </c>
      <c r="C4311" s="3">
        <f t="shared" ca="1" si="335"/>
        <v>23456.542427219618</v>
      </c>
      <c r="D4311" s="3">
        <f t="shared" ca="1" si="336"/>
        <v>556.54242721961782</v>
      </c>
      <c r="E4311" s="3">
        <f t="shared" ca="1" si="339"/>
        <v>-297.90830476763932</v>
      </c>
    </row>
    <row r="4312" spans="1:5" x14ac:dyDescent="0.35">
      <c r="A4312" s="3">
        <f t="shared" si="337"/>
        <v>4300</v>
      </c>
      <c r="B4312" s="3">
        <f t="shared" ca="1" si="338"/>
        <v>-1.3506336229661136</v>
      </c>
      <c r="C4312" s="3">
        <f t="shared" ca="1" si="335"/>
        <v>21935.907626001746</v>
      </c>
      <c r="D4312" s="3">
        <f t="shared" ca="1" si="336"/>
        <v>0</v>
      </c>
      <c r="E4312" s="3">
        <f t="shared" ca="1" si="339"/>
        <v>258.6341224519785</v>
      </c>
    </row>
    <row r="4313" spans="1:5" x14ac:dyDescent="0.35">
      <c r="A4313" s="3">
        <f t="shared" si="337"/>
        <v>4301</v>
      </c>
      <c r="B4313" s="3">
        <f t="shared" ca="1" si="338"/>
        <v>0.13292005760542314</v>
      </c>
      <c r="C4313" s="3">
        <f t="shared" ca="1" si="335"/>
        <v>22949.537278051001</v>
      </c>
      <c r="D4313" s="3">
        <f t="shared" ca="1" si="336"/>
        <v>49.537278051000612</v>
      </c>
      <c r="E4313" s="3">
        <f t="shared" ca="1" si="339"/>
        <v>209.09684440097789</v>
      </c>
    </row>
    <row r="4314" spans="1:5" x14ac:dyDescent="0.35">
      <c r="A4314" s="3">
        <f t="shared" si="337"/>
        <v>4302</v>
      </c>
      <c r="B4314" s="3">
        <f t="shared" ca="1" si="338"/>
        <v>2.0700142973619777</v>
      </c>
      <c r="C4314" s="3">
        <f t="shared" ca="1" si="335"/>
        <v>24343.881252482501</v>
      </c>
      <c r="D4314" s="3">
        <f t="shared" ca="1" si="336"/>
        <v>1443.8812524825007</v>
      </c>
      <c r="E4314" s="3">
        <f t="shared" ca="1" si="339"/>
        <v>-1185.2471300305222</v>
      </c>
    </row>
    <row r="4315" spans="1:5" x14ac:dyDescent="0.35">
      <c r="A4315" s="3">
        <f t="shared" si="337"/>
        <v>4303</v>
      </c>
      <c r="B4315" s="3">
        <f t="shared" ca="1" si="338"/>
        <v>-1.3614229188073683</v>
      </c>
      <c r="C4315" s="3">
        <f t="shared" ca="1" si="335"/>
        <v>21928.702331785818</v>
      </c>
      <c r="D4315" s="3">
        <f t="shared" ca="1" si="336"/>
        <v>0</v>
      </c>
      <c r="E4315" s="3">
        <f t="shared" ca="1" si="339"/>
        <v>258.6341224519785</v>
      </c>
    </row>
    <row r="4316" spans="1:5" x14ac:dyDescent="0.35">
      <c r="A4316" s="3">
        <f t="shared" si="337"/>
        <v>4304</v>
      </c>
      <c r="B4316" s="3">
        <f t="shared" ca="1" si="338"/>
        <v>-0.14382373304114709</v>
      </c>
      <c r="C4316" s="3">
        <f t="shared" ca="1" si="335"/>
        <v>22756.963284586574</v>
      </c>
      <c r="D4316" s="3">
        <f t="shared" ca="1" si="336"/>
        <v>0</v>
      </c>
      <c r="E4316" s="3">
        <f t="shared" ca="1" si="339"/>
        <v>258.6341224519785</v>
      </c>
    </row>
    <row r="4317" spans="1:5" x14ac:dyDescent="0.35">
      <c r="A4317" s="3">
        <f t="shared" si="337"/>
        <v>4305</v>
      </c>
      <c r="B4317" s="3">
        <f t="shared" ca="1" si="338"/>
        <v>1.1861271966961897</v>
      </c>
      <c r="C4317" s="3">
        <f t="shared" ca="1" si="335"/>
        <v>23697.438807639595</v>
      </c>
      <c r="D4317" s="3">
        <f t="shared" ca="1" si="336"/>
        <v>797.43880763959532</v>
      </c>
      <c r="E4317" s="3">
        <f t="shared" ca="1" si="339"/>
        <v>-538.80468518761677</v>
      </c>
    </row>
    <row r="4318" spans="1:5" x14ac:dyDescent="0.35">
      <c r="A4318" s="3">
        <f t="shared" si="337"/>
        <v>4306</v>
      </c>
      <c r="B4318" s="3">
        <f t="shared" ca="1" si="338"/>
        <v>-0.86560148697628714</v>
      </c>
      <c r="C4318" s="3">
        <f t="shared" ca="1" si="335"/>
        <v>22262.278516354076</v>
      </c>
      <c r="D4318" s="3">
        <f t="shared" ca="1" si="336"/>
        <v>0</v>
      </c>
      <c r="E4318" s="3">
        <f t="shared" ca="1" si="339"/>
        <v>258.6341224519785</v>
      </c>
    </row>
    <row r="4319" spans="1:5" x14ac:dyDescent="0.35">
      <c r="A4319" s="3">
        <f t="shared" si="337"/>
        <v>4307</v>
      </c>
      <c r="B4319" s="3">
        <f t="shared" ca="1" si="338"/>
        <v>-0.70050996484292427</v>
      </c>
      <c r="C4319" s="3">
        <f t="shared" ca="1" si="335"/>
        <v>22374.470224572622</v>
      </c>
      <c r="D4319" s="3">
        <f t="shared" ca="1" si="336"/>
        <v>0</v>
      </c>
      <c r="E4319" s="3">
        <f t="shared" ca="1" si="339"/>
        <v>258.6341224519785</v>
      </c>
    </row>
    <row r="4320" spans="1:5" x14ac:dyDescent="0.35">
      <c r="A4320" s="3">
        <f t="shared" si="337"/>
        <v>4308</v>
      </c>
      <c r="B4320" s="3">
        <f t="shared" ca="1" si="338"/>
        <v>-0.70594345566525207</v>
      </c>
      <c r="C4320" s="3">
        <f t="shared" ca="1" si="335"/>
        <v>22370.768789645721</v>
      </c>
      <c r="D4320" s="3">
        <f t="shared" ca="1" si="336"/>
        <v>0</v>
      </c>
      <c r="E4320" s="3">
        <f t="shared" ca="1" si="339"/>
        <v>258.6341224519785</v>
      </c>
    </row>
    <row r="4321" spans="1:5" x14ac:dyDescent="0.35">
      <c r="A4321" s="3">
        <f t="shared" si="337"/>
        <v>4309</v>
      </c>
      <c r="B4321" s="3">
        <f t="shared" ca="1" si="338"/>
        <v>0.59742390418608382</v>
      </c>
      <c r="C4321" s="3">
        <f t="shared" ca="1" si="335"/>
        <v>23276.435443404473</v>
      </c>
      <c r="D4321" s="3">
        <f t="shared" ca="1" si="336"/>
        <v>376.43544340447261</v>
      </c>
      <c r="E4321" s="3">
        <f t="shared" ca="1" si="339"/>
        <v>-117.80132095249411</v>
      </c>
    </row>
    <row r="4322" spans="1:5" x14ac:dyDescent="0.35">
      <c r="A4322" s="3">
        <f t="shared" si="337"/>
        <v>4310</v>
      </c>
      <c r="B4322" s="3">
        <f t="shared" ca="1" si="338"/>
        <v>0.96558053288189438</v>
      </c>
      <c r="C4322" s="3">
        <f t="shared" ca="1" si="335"/>
        <v>23538.833095627662</v>
      </c>
      <c r="D4322" s="3">
        <f t="shared" ca="1" si="336"/>
        <v>638.83309562766226</v>
      </c>
      <c r="E4322" s="3">
        <f t="shared" ca="1" si="339"/>
        <v>-380.19897317568376</v>
      </c>
    </row>
    <row r="4323" spans="1:5" x14ac:dyDescent="0.35">
      <c r="A4323" s="3">
        <f t="shared" si="337"/>
        <v>4311</v>
      </c>
      <c r="B4323" s="3">
        <f t="shared" ca="1" si="338"/>
        <v>0.32998498764999695</v>
      </c>
      <c r="C4323" s="3">
        <f t="shared" ca="1" si="335"/>
        <v>23087.658767976773</v>
      </c>
      <c r="D4323" s="3">
        <f t="shared" ca="1" si="336"/>
        <v>187.65876797677265</v>
      </c>
      <c r="E4323" s="3">
        <f t="shared" ca="1" si="339"/>
        <v>70.975354475205847</v>
      </c>
    </row>
    <row r="4324" spans="1:5" x14ac:dyDescent="0.35">
      <c r="A4324" s="3">
        <f t="shared" si="337"/>
        <v>4312</v>
      </c>
      <c r="B4324" s="3">
        <f t="shared" ca="1" si="338"/>
        <v>-0.50105849048360462</v>
      </c>
      <c r="C4324" s="3">
        <f t="shared" ca="1" si="335"/>
        <v>22510.766436313279</v>
      </c>
      <c r="D4324" s="3">
        <f t="shared" ca="1" si="336"/>
        <v>0</v>
      </c>
      <c r="E4324" s="3">
        <f t="shared" ca="1" si="339"/>
        <v>258.6341224519785</v>
      </c>
    </row>
    <row r="4325" spans="1:5" x14ac:dyDescent="0.35">
      <c r="A4325" s="3">
        <f t="shared" si="337"/>
        <v>4313</v>
      </c>
      <c r="B4325" s="3">
        <f t="shared" ca="1" si="338"/>
        <v>-5.7943709137344085E-3</v>
      </c>
      <c r="C4325" s="3">
        <f t="shared" ca="1" si="335"/>
        <v>22852.809086649377</v>
      </c>
      <c r="D4325" s="3">
        <f t="shared" ca="1" si="336"/>
        <v>0</v>
      </c>
      <c r="E4325" s="3">
        <f t="shared" ca="1" si="339"/>
        <v>258.6341224519785</v>
      </c>
    </row>
    <row r="4326" spans="1:5" x14ac:dyDescent="0.35">
      <c r="A4326" s="3">
        <f t="shared" si="337"/>
        <v>4314</v>
      </c>
      <c r="B4326" s="3">
        <f t="shared" ca="1" si="338"/>
        <v>0.71028026451241211</v>
      </c>
      <c r="C4326" s="3">
        <f t="shared" ca="1" si="335"/>
        <v>23356.559563098901</v>
      </c>
      <c r="D4326" s="3">
        <f t="shared" ca="1" si="336"/>
        <v>456.55956309890098</v>
      </c>
      <c r="E4326" s="3">
        <f t="shared" ca="1" si="339"/>
        <v>-197.92544064692248</v>
      </c>
    </row>
    <row r="4327" spans="1:5" x14ac:dyDescent="0.35">
      <c r="A4327" s="3">
        <f t="shared" si="337"/>
        <v>4315</v>
      </c>
      <c r="B4327" s="3">
        <f t="shared" ca="1" si="338"/>
        <v>0.32710895656458627</v>
      </c>
      <c r="C4327" s="3">
        <f t="shared" ca="1" si="335"/>
        <v>23085.637011700528</v>
      </c>
      <c r="D4327" s="3">
        <f t="shared" ca="1" si="336"/>
        <v>185.63701170052809</v>
      </c>
      <c r="E4327" s="3">
        <f t="shared" ca="1" si="339"/>
        <v>72.997110751450407</v>
      </c>
    </row>
    <row r="4328" spans="1:5" x14ac:dyDescent="0.35">
      <c r="A4328" s="3">
        <f t="shared" si="337"/>
        <v>4316</v>
      </c>
      <c r="B4328" s="3">
        <f t="shared" ca="1" si="338"/>
        <v>0.23626717970025704</v>
      </c>
      <c r="C4328" s="3">
        <f t="shared" ca="1" si="335"/>
        <v>23021.869227447452</v>
      </c>
      <c r="D4328" s="3">
        <f t="shared" ca="1" si="336"/>
        <v>121.86922744745243</v>
      </c>
      <c r="E4328" s="3">
        <f t="shared" ca="1" si="339"/>
        <v>136.76489500452607</v>
      </c>
    </row>
    <row r="4329" spans="1:5" x14ac:dyDescent="0.35">
      <c r="A4329" s="3">
        <f t="shared" si="337"/>
        <v>4317</v>
      </c>
      <c r="B4329" s="3">
        <f t="shared" ca="1" si="338"/>
        <v>2.1148517571861198</v>
      </c>
      <c r="C4329" s="3">
        <f t="shared" ca="1" si="335"/>
        <v>24377.139676262665</v>
      </c>
      <c r="D4329" s="3">
        <f t="shared" ca="1" si="336"/>
        <v>1477.1396762626646</v>
      </c>
      <c r="E4329" s="3">
        <f t="shared" ca="1" si="339"/>
        <v>-1218.505553810686</v>
      </c>
    </row>
    <row r="4330" spans="1:5" x14ac:dyDescent="0.35">
      <c r="A4330" s="3">
        <f t="shared" si="337"/>
        <v>4318</v>
      </c>
      <c r="B4330" s="3">
        <f t="shared" ca="1" si="338"/>
        <v>-0.15773474067756518</v>
      </c>
      <c r="C4330" s="3">
        <f t="shared" ca="1" si="335"/>
        <v>22747.325987044343</v>
      </c>
      <c r="D4330" s="3">
        <f t="shared" ca="1" si="336"/>
        <v>0</v>
      </c>
      <c r="E4330" s="3">
        <f t="shared" ca="1" si="339"/>
        <v>258.6341224519785</v>
      </c>
    </row>
    <row r="4331" spans="1:5" x14ac:dyDescent="0.35">
      <c r="A4331" s="3">
        <f t="shared" si="337"/>
        <v>4319</v>
      </c>
      <c r="B4331" s="3">
        <f t="shared" ca="1" si="338"/>
        <v>1.6855476208483087</v>
      </c>
      <c r="C4331" s="3">
        <f t="shared" ca="1" si="335"/>
        <v>24060.557307444109</v>
      </c>
      <c r="D4331" s="3">
        <f t="shared" ca="1" si="336"/>
        <v>1160.557307444109</v>
      </c>
      <c r="E4331" s="3">
        <f t="shared" ca="1" si="339"/>
        <v>-901.92318499213047</v>
      </c>
    </row>
    <row r="4332" spans="1:5" x14ac:dyDescent="0.35">
      <c r="A4332" s="3">
        <f t="shared" si="337"/>
        <v>4320</v>
      </c>
      <c r="B4332" s="3">
        <f t="shared" ca="1" si="338"/>
        <v>-0.69712439976090035</v>
      </c>
      <c r="C4332" s="3">
        <f t="shared" ca="1" si="335"/>
        <v>22376.776869031029</v>
      </c>
      <c r="D4332" s="3">
        <f t="shared" ca="1" si="336"/>
        <v>0</v>
      </c>
      <c r="E4332" s="3">
        <f t="shared" ca="1" si="339"/>
        <v>258.6341224519785</v>
      </c>
    </row>
    <row r="4333" spans="1:5" x14ac:dyDescent="0.35">
      <c r="A4333" s="3">
        <f t="shared" si="337"/>
        <v>4321</v>
      </c>
      <c r="B4333" s="3">
        <f t="shared" ca="1" si="338"/>
        <v>-1.4920545907056217</v>
      </c>
      <c r="C4333" s="3">
        <f t="shared" ca="1" si="335"/>
        <v>21841.65162115961</v>
      </c>
      <c r="D4333" s="3">
        <f t="shared" ca="1" si="336"/>
        <v>0</v>
      </c>
      <c r="E4333" s="3">
        <f t="shared" ca="1" si="339"/>
        <v>258.6341224519785</v>
      </c>
    </row>
    <row r="4334" spans="1:5" x14ac:dyDescent="0.35">
      <c r="A4334" s="3">
        <f t="shared" si="337"/>
        <v>4322</v>
      </c>
      <c r="B4334" s="3">
        <f t="shared" ca="1" si="338"/>
        <v>-1.80409931733937</v>
      </c>
      <c r="C4334" s="3">
        <f t="shared" ca="1" si="335"/>
        <v>21635.106432700119</v>
      </c>
      <c r="D4334" s="3">
        <f t="shared" ca="1" si="336"/>
        <v>0</v>
      </c>
      <c r="E4334" s="3">
        <f t="shared" ca="1" si="339"/>
        <v>258.6341224519785</v>
      </c>
    </row>
    <row r="4335" spans="1:5" x14ac:dyDescent="0.35">
      <c r="A4335" s="3">
        <f t="shared" si="337"/>
        <v>4323</v>
      </c>
      <c r="B4335" s="3">
        <f t="shared" ca="1" si="338"/>
        <v>0.12408837342465767</v>
      </c>
      <c r="C4335" s="3">
        <f t="shared" ca="1" si="335"/>
        <v>22943.366592502094</v>
      </c>
      <c r="D4335" s="3">
        <f t="shared" ca="1" si="336"/>
        <v>43.366592502094136</v>
      </c>
      <c r="E4335" s="3">
        <f t="shared" ca="1" si="339"/>
        <v>215.26752994988436</v>
      </c>
    </row>
    <row r="4336" spans="1:5" x14ac:dyDescent="0.35">
      <c r="A4336" s="3">
        <f t="shared" si="337"/>
        <v>4324</v>
      </c>
      <c r="B4336" s="3">
        <f t="shared" ca="1" si="338"/>
        <v>-0.20731912597872257</v>
      </c>
      <c r="C4336" s="3">
        <f t="shared" ca="1" si="335"/>
        <v>22713.007998672852</v>
      </c>
      <c r="D4336" s="3">
        <f t="shared" ca="1" si="336"/>
        <v>0</v>
      </c>
      <c r="E4336" s="3">
        <f t="shared" ca="1" si="339"/>
        <v>258.6341224519785</v>
      </c>
    </row>
    <row r="4337" spans="1:5" x14ac:dyDescent="0.35">
      <c r="A4337" s="3">
        <f t="shared" si="337"/>
        <v>4325</v>
      </c>
      <c r="B4337" s="3">
        <f t="shared" ca="1" si="338"/>
        <v>0.82557466999065376</v>
      </c>
      <c r="C4337" s="3">
        <f t="shared" ca="1" si="335"/>
        <v>23438.699429654578</v>
      </c>
      <c r="D4337" s="3">
        <f t="shared" ca="1" si="336"/>
        <v>538.69942965457813</v>
      </c>
      <c r="E4337" s="3">
        <f t="shared" ca="1" si="339"/>
        <v>-280.06530720259963</v>
      </c>
    </row>
    <row r="4338" spans="1:5" x14ac:dyDescent="0.35">
      <c r="A4338" s="3">
        <f t="shared" si="337"/>
        <v>4326</v>
      </c>
      <c r="B4338" s="3">
        <f t="shared" ca="1" si="338"/>
        <v>-1.3437266377574064</v>
      </c>
      <c r="C4338" s="3">
        <f t="shared" ca="1" si="335"/>
        <v>21940.52148320436</v>
      </c>
      <c r="D4338" s="3">
        <f t="shared" ca="1" si="336"/>
        <v>0</v>
      </c>
      <c r="E4338" s="3">
        <f t="shared" ca="1" si="339"/>
        <v>258.6341224519785</v>
      </c>
    </row>
    <row r="4339" spans="1:5" x14ac:dyDescent="0.35">
      <c r="A4339" s="3">
        <f t="shared" si="337"/>
        <v>4327</v>
      </c>
      <c r="B4339" s="3">
        <f t="shared" ca="1" si="338"/>
        <v>0.8913064309763814</v>
      </c>
      <c r="C4339" s="3">
        <f t="shared" ca="1" si="335"/>
        <v>23485.658318192964</v>
      </c>
      <c r="D4339" s="3">
        <f t="shared" ca="1" si="336"/>
        <v>585.65831819296363</v>
      </c>
      <c r="E4339" s="3">
        <f t="shared" ca="1" si="339"/>
        <v>-327.02419574098514</v>
      </c>
    </row>
    <row r="4340" spans="1:5" x14ac:dyDescent="0.35">
      <c r="A4340" s="3">
        <f t="shared" si="337"/>
        <v>4328</v>
      </c>
      <c r="B4340" s="3">
        <f t="shared" ca="1" si="338"/>
        <v>-1.877106598640873</v>
      </c>
      <c r="C4340" s="3">
        <f t="shared" ca="1" si="335"/>
        <v>21587.064891946509</v>
      </c>
      <c r="D4340" s="3">
        <f t="shared" ca="1" si="336"/>
        <v>0</v>
      </c>
      <c r="E4340" s="3">
        <f t="shared" ca="1" si="339"/>
        <v>258.6341224519785</v>
      </c>
    </row>
    <row r="4341" spans="1:5" x14ac:dyDescent="0.35">
      <c r="A4341" s="3">
        <f t="shared" si="337"/>
        <v>4329</v>
      </c>
      <c r="B4341" s="3">
        <f t="shared" ca="1" si="338"/>
        <v>1.2356395368766808</v>
      </c>
      <c r="C4341" s="3">
        <f t="shared" ca="1" si="335"/>
        <v>23733.192147964593</v>
      </c>
      <c r="D4341" s="3">
        <f t="shared" ca="1" si="336"/>
        <v>833.19214796459346</v>
      </c>
      <c r="E4341" s="3">
        <f t="shared" ca="1" si="339"/>
        <v>-574.5580255126149</v>
      </c>
    </row>
    <row r="4342" spans="1:5" x14ac:dyDescent="0.35">
      <c r="A4342" s="3">
        <f t="shared" si="337"/>
        <v>4330</v>
      </c>
      <c r="B4342" s="3">
        <f t="shared" ca="1" si="338"/>
        <v>1.3426188950069764</v>
      </c>
      <c r="C4342" s="3">
        <f t="shared" ca="1" si="335"/>
        <v>23810.627276060677</v>
      </c>
      <c r="D4342" s="3">
        <f t="shared" ca="1" si="336"/>
        <v>910.6272760606771</v>
      </c>
      <c r="E4342" s="3">
        <f t="shared" ca="1" si="339"/>
        <v>-651.99315360869855</v>
      </c>
    </row>
    <row r="4343" spans="1:5" x14ac:dyDescent="0.35">
      <c r="A4343" s="3">
        <f t="shared" si="337"/>
        <v>4331</v>
      </c>
      <c r="B4343" s="3">
        <f t="shared" ca="1" si="338"/>
        <v>-0.22025181372105387</v>
      </c>
      <c r="C4343" s="3">
        <f t="shared" ca="1" si="335"/>
        <v>22704.06563591689</v>
      </c>
      <c r="D4343" s="3">
        <f t="shared" ca="1" si="336"/>
        <v>0</v>
      </c>
      <c r="E4343" s="3">
        <f t="shared" ca="1" si="339"/>
        <v>258.6341224519785</v>
      </c>
    </row>
    <row r="4344" spans="1:5" x14ac:dyDescent="0.35">
      <c r="A4344" s="3">
        <f t="shared" si="337"/>
        <v>4332</v>
      </c>
      <c r="B4344" s="3">
        <f t="shared" ca="1" si="338"/>
        <v>-1.0416434383591981</v>
      </c>
      <c r="C4344" s="3">
        <f t="shared" ca="1" si="335"/>
        <v>22143.26489429182</v>
      </c>
      <c r="D4344" s="3">
        <f t="shared" ca="1" si="336"/>
        <v>0</v>
      </c>
      <c r="E4344" s="3">
        <f t="shared" ca="1" si="339"/>
        <v>258.6341224519785</v>
      </c>
    </row>
    <row r="4345" spans="1:5" x14ac:dyDescent="0.35">
      <c r="A4345" s="3">
        <f t="shared" si="337"/>
        <v>4333</v>
      </c>
      <c r="B4345" s="3">
        <f t="shared" ca="1" si="338"/>
        <v>1.5384900166290665</v>
      </c>
      <c r="C4345" s="3">
        <f t="shared" ca="1" si="335"/>
        <v>23953.060506142181</v>
      </c>
      <c r="D4345" s="3">
        <f t="shared" ca="1" si="336"/>
        <v>1053.0605061421811</v>
      </c>
      <c r="E4345" s="3">
        <f t="shared" ca="1" si="339"/>
        <v>-794.42638369020256</v>
      </c>
    </row>
    <row r="4346" spans="1:5" x14ac:dyDescent="0.35">
      <c r="A4346" s="3">
        <f t="shared" si="337"/>
        <v>4334</v>
      </c>
      <c r="B4346" s="3">
        <f t="shared" ca="1" si="338"/>
        <v>1.4695764089801084</v>
      </c>
      <c r="C4346" s="3">
        <f t="shared" ca="1" si="335"/>
        <v>23902.851136387646</v>
      </c>
      <c r="D4346" s="3">
        <f t="shared" ca="1" si="336"/>
        <v>1002.851136387646</v>
      </c>
      <c r="E4346" s="3">
        <f t="shared" ca="1" si="339"/>
        <v>-744.21701393566741</v>
      </c>
    </row>
    <row r="4347" spans="1:5" x14ac:dyDescent="0.35">
      <c r="A4347" s="3">
        <f t="shared" si="337"/>
        <v>4335</v>
      </c>
      <c r="B4347" s="3">
        <f t="shared" ca="1" si="338"/>
        <v>-8.0038474995732037E-2</v>
      </c>
      <c r="C4347" s="3">
        <f t="shared" ca="1" si="335"/>
        <v>22801.204880340436</v>
      </c>
      <c r="D4347" s="3">
        <f t="shared" ca="1" si="336"/>
        <v>0</v>
      </c>
      <c r="E4347" s="3">
        <f t="shared" ca="1" si="339"/>
        <v>258.6341224519785</v>
      </c>
    </row>
    <row r="4348" spans="1:5" x14ac:dyDescent="0.35">
      <c r="A4348" s="3">
        <f t="shared" si="337"/>
        <v>4336</v>
      </c>
      <c r="B4348" s="3">
        <f t="shared" ca="1" si="338"/>
        <v>0.7507930653974233</v>
      </c>
      <c r="C4348" s="3">
        <f t="shared" ca="1" si="335"/>
        <v>23385.389479403824</v>
      </c>
      <c r="D4348" s="3">
        <f t="shared" ca="1" si="336"/>
        <v>485.38947940382423</v>
      </c>
      <c r="E4348" s="3">
        <f t="shared" ca="1" si="339"/>
        <v>-226.75535695184573</v>
      </c>
    </row>
    <row r="4349" spans="1:5" x14ac:dyDescent="0.35">
      <c r="A4349" s="3">
        <f t="shared" si="337"/>
        <v>4337</v>
      </c>
      <c r="B4349" s="3">
        <f t="shared" ca="1" si="338"/>
        <v>0.54281554773414109</v>
      </c>
      <c r="C4349" s="3">
        <f t="shared" ca="1" si="335"/>
        <v>23237.764131353564</v>
      </c>
      <c r="D4349" s="3">
        <f t="shared" ca="1" si="336"/>
        <v>337.76413135356415</v>
      </c>
      <c r="E4349" s="3">
        <f t="shared" ca="1" si="339"/>
        <v>-79.130008901585654</v>
      </c>
    </row>
    <row r="4350" spans="1:5" x14ac:dyDescent="0.35">
      <c r="A4350" s="3">
        <f t="shared" si="337"/>
        <v>4338</v>
      </c>
      <c r="B4350" s="3">
        <f t="shared" ca="1" si="338"/>
        <v>-0.74126889646835814</v>
      </c>
      <c r="C4350" s="3">
        <f t="shared" ca="1" si="335"/>
        <v>22346.71911000396</v>
      </c>
      <c r="D4350" s="3">
        <f t="shared" ca="1" si="336"/>
        <v>0</v>
      </c>
      <c r="E4350" s="3">
        <f t="shared" ca="1" si="339"/>
        <v>258.6341224519785</v>
      </c>
    </row>
    <row r="4351" spans="1:5" x14ac:dyDescent="0.35">
      <c r="A4351" s="3">
        <f t="shared" si="337"/>
        <v>4339</v>
      </c>
      <c r="B4351" s="3">
        <f t="shared" ca="1" si="338"/>
        <v>-1.5258252381662292</v>
      </c>
      <c r="C4351" s="3">
        <f t="shared" ca="1" si="335"/>
        <v>21819.203709848491</v>
      </c>
      <c r="D4351" s="3">
        <f t="shared" ca="1" si="336"/>
        <v>0</v>
      </c>
      <c r="E4351" s="3">
        <f t="shared" ca="1" si="339"/>
        <v>258.6341224519785</v>
      </c>
    </row>
    <row r="4352" spans="1:5" x14ac:dyDescent="0.35">
      <c r="A4352" s="3">
        <f t="shared" si="337"/>
        <v>4340</v>
      </c>
      <c r="B4352" s="3">
        <f t="shared" ca="1" si="338"/>
        <v>-0.17684695260980587</v>
      </c>
      <c r="C4352" s="3">
        <f t="shared" ca="1" si="335"/>
        <v>22734.092043225239</v>
      </c>
      <c r="D4352" s="3">
        <f t="shared" ca="1" si="336"/>
        <v>0</v>
      </c>
      <c r="E4352" s="3">
        <f t="shared" ca="1" si="339"/>
        <v>258.6341224519785</v>
      </c>
    </row>
    <row r="4353" spans="1:5" x14ac:dyDescent="0.35">
      <c r="A4353" s="3">
        <f t="shared" si="337"/>
        <v>4341</v>
      </c>
      <c r="B4353" s="3">
        <f t="shared" ca="1" si="338"/>
        <v>0.64071423284817119</v>
      </c>
      <c r="C4353" s="3">
        <f t="shared" ca="1" si="335"/>
        <v>23307.137535190137</v>
      </c>
      <c r="D4353" s="3">
        <f t="shared" ca="1" si="336"/>
        <v>407.13753519013699</v>
      </c>
      <c r="E4353" s="3">
        <f t="shared" ca="1" si="339"/>
        <v>-148.50341273815849</v>
      </c>
    </row>
    <row r="4354" spans="1:5" x14ac:dyDescent="0.35">
      <c r="A4354" s="3">
        <f t="shared" si="337"/>
        <v>4342</v>
      </c>
      <c r="B4354" s="3">
        <f t="shared" ca="1" si="338"/>
        <v>-0.51270343732805801</v>
      </c>
      <c r="C4354" s="3">
        <f t="shared" ca="1" si="335"/>
        <v>22502.786027414837</v>
      </c>
      <c r="D4354" s="3">
        <f t="shared" ca="1" si="336"/>
        <v>0</v>
      </c>
      <c r="E4354" s="3">
        <f t="shared" ca="1" si="339"/>
        <v>258.6341224519785</v>
      </c>
    </row>
    <row r="4355" spans="1:5" x14ac:dyDescent="0.35">
      <c r="A4355" s="3">
        <f t="shared" si="337"/>
        <v>4343</v>
      </c>
      <c r="B4355" s="3">
        <f t="shared" ca="1" si="338"/>
        <v>0.94532180725701731</v>
      </c>
      <c r="C4355" s="3">
        <f t="shared" ca="1" si="335"/>
        <v>23524.317413313776</v>
      </c>
      <c r="D4355" s="3">
        <f t="shared" ca="1" si="336"/>
        <v>624.31741331377634</v>
      </c>
      <c r="E4355" s="3">
        <f t="shared" ca="1" si="339"/>
        <v>-365.68329086179784</v>
      </c>
    </row>
    <row r="4356" spans="1:5" x14ac:dyDescent="0.35">
      <c r="A4356" s="3">
        <f t="shared" si="337"/>
        <v>4344</v>
      </c>
      <c r="B4356" s="3">
        <f t="shared" ca="1" si="338"/>
        <v>-1.3277801145786876</v>
      </c>
      <c r="C4356" s="3">
        <f t="shared" ca="1" si="335"/>
        <v>21951.177447116363</v>
      </c>
      <c r="D4356" s="3">
        <f t="shared" ca="1" si="336"/>
        <v>0</v>
      </c>
      <c r="E4356" s="3">
        <f t="shared" ca="1" si="339"/>
        <v>258.6341224519785</v>
      </c>
    </row>
    <row r="4357" spans="1:5" x14ac:dyDescent="0.35">
      <c r="A4357" s="3">
        <f t="shared" si="337"/>
        <v>4345</v>
      </c>
      <c r="B4357" s="3">
        <f t="shared" ca="1" si="338"/>
        <v>-1.5132522473506629</v>
      </c>
      <c r="C4357" s="3">
        <f t="shared" ca="1" si="335"/>
        <v>21827.558489012466</v>
      </c>
      <c r="D4357" s="3">
        <f t="shared" ca="1" si="336"/>
        <v>0</v>
      </c>
      <c r="E4357" s="3">
        <f t="shared" ca="1" si="339"/>
        <v>258.6341224519785</v>
      </c>
    </row>
    <row r="4358" spans="1:5" x14ac:dyDescent="0.35">
      <c r="A4358" s="3">
        <f t="shared" si="337"/>
        <v>4346</v>
      </c>
      <c r="B4358" s="3">
        <f t="shared" ca="1" si="338"/>
        <v>-0.38069674966750627</v>
      </c>
      <c r="C4358" s="3">
        <f t="shared" ca="1" si="335"/>
        <v>22593.417634663372</v>
      </c>
      <c r="D4358" s="3">
        <f t="shared" ca="1" si="336"/>
        <v>0</v>
      </c>
      <c r="E4358" s="3">
        <f t="shared" ca="1" si="339"/>
        <v>258.6341224519785</v>
      </c>
    </row>
    <row r="4359" spans="1:5" x14ac:dyDescent="0.35">
      <c r="A4359" s="3">
        <f t="shared" si="337"/>
        <v>4347</v>
      </c>
      <c r="B4359" s="3">
        <f t="shared" ca="1" si="338"/>
        <v>0.8974626836947841</v>
      </c>
      <c r="C4359" s="3">
        <f t="shared" ca="1" si="335"/>
        <v>23490.061171626188</v>
      </c>
      <c r="D4359" s="3">
        <f t="shared" ca="1" si="336"/>
        <v>590.0611716261883</v>
      </c>
      <c r="E4359" s="3">
        <f t="shared" ca="1" si="339"/>
        <v>-331.4270491742098</v>
      </c>
    </row>
    <row r="4360" spans="1:5" x14ac:dyDescent="0.35">
      <c r="A4360" s="3">
        <f t="shared" si="337"/>
        <v>4348</v>
      </c>
      <c r="B4360" s="3">
        <f t="shared" ca="1" si="338"/>
        <v>0.96569239916403615</v>
      </c>
      <c r="C4360" s="3">
        <f t="shared" ca="1" si="335"/>
        <v>23538.913274366168</v>
      </c>
      <c r="D4360" s="3">
        <f t="shared" ca="1" si="336"/>
        <v>638.91327436616848</v>
      </c>
      <c r="E4360" s="3">
        <f t="shared" ca="1" si="339"/>
        <v>-380.27915191418998</v>
      </c>
    </row>
    <row r="4361" spans="1:5" x14ac:dyDescent="0.35">
      <c r="A4361" s="3">
        <f t="shared" si="337"/>
        <v>4349</v>
      </c>
      <c r="B4361" s="3">
        <f t="shared" ca="1" si="338"/>
        <v>0.69979301905014757</v>
      </c>
      <c r="C4361" s="3">
        <f t="shared" ca="1" si="335"/>
        <v>23349.102371348381</v>
      </c>
      <c r="D4361" s="3">
        <f t="shared" ca="1" si="336"/>
        <v>449.10237134838098</v>
      </c>
      <c r="E4361" s="3">
        <f t="shared" ca="1" si="339"/>
        <v>-190.46824889640249</v>
      </c>
    </row>
    <row r="4362" spans="1:5" x14ac:dyDescent="0.35">
      <c r="A4362" s="3">
        <f t="shared" si="337"/>
        <v>4350</v>
      </c>
      <c r="B4362" s="3">
        <f t="shared" ca="1" si="338"/>
        <v>9.4505941779705338E-2</v>
      </c>
      <c r="C4362" s="3">
        <f t="shared" ca="1" si="335"/>
        <v>22922.709472291979</v>
      </c>
      <c r="D4362" s="3">
        <f t="shared" ca="1" si="336"/>
        <v>22.709472291979182</v>
      </c>
      <c r="E4362" s="3">
        <f t="shared" ca="1" si="339"/>
        <v>235.92465015999932</v>
      </c>
    </row>
    <row r="4363" spans="1:5" x14ac:dyDescent="0.35">
      <c r="A4363" s="3">
        <f t="shared" si="337"/>
        <v>4351</v>
      </c>
      <c r="B4363" s="3">
        <f t="shared" ca="1" si="338"/>
        <v>0.91831736465053804</v>
      </c>
      <c r="C4363" s="3">
        <f t="shared" ca="1" si="335"/>
        <v>23504.982240680391</v>
      </c>
      <c r="D4363" s="3">
        <f t="shared" ca="1" si="336"/>
        <v>604.98224068039053</v>
      </c>
      <c r="E4363" s="3">
        <f t="shared" ca="1" si="339"/>
        <v>-346.34811822841203</v>
      </c>
    </row>
    <row r="4364" spans="1:5" x14ac:dyDescent="0.35">
      <c r="A4364" s="3">
        <f t="shared" si="337"/>
        <v>4352</v>
      </c>
      <c r="B4364" s="3">
        <f t="shared" ca="1" si="338"/>
        <v>1.1277431245258396</v>
      </c>
      <c r="C4364" s="3">
        <f t="shared" ca="1" si="335"/>
        <v>23655.348299968344</v>
      </c>
      <c r="D4364" s="3">
        <f t="shared" ca="1" si="336"/>
        <v>755.34829996834378</v>
      </c>
      <c r="E4364" s="3">
        <f t="shared" ca="1" si="339"/>
        <v>-496.71417751636528</v>
      </c>
    </row>
    <row r="4365" spans="1:5" x14ac:dyDescent="0.35">
      <c r="A4365" s="3">
        <f t="shared" si="337"/>
        <v>4353</v>
      </c>
      <c r="B4365" s="3">
        <f t="shared" ca="1" si="338"/>
        <v>0.27769828277034025</v>
      </c>
      <c r="C4365" s="3">
        <f t="shared" ca="1" si="335"/>
        <v>23050.930551199519</v>
      </c>
      <c r="D4365" s="3">
        <f t="shared" ca="1" si="336"/>
        <v>150.93055119951896</v>
      </c>
      <c r="E4365" s="3">
        <f t="shared" ca="1" si="339"/>
        <v>107.70357125245954</v>
      </c>
    </row>
    <row r="4366" spans="1:5" x14ac:dyDescent="0.35">
      <c r="A4366" s="3">
        <f t="shared" si="337"/>
        <v>4354</v>
      </c>
      <c r="B4366" s="3">
        <f t="shared" ca="1" si="338"/>
        <v>0.19710587503233237</v>
      </c>
      <c r="C4366" s="3">
        <f t="shared" ref="C4366:C4429" ca="1" si="340">B$1*EXP(B$9*B$5 + $B$10*B4366)</f>
        <v>22994.433708869186</v>
      </c>
      <c r="D4366" s="3">
        <f t="shared" ref="D4366:D4429" ca="1" si="341">MAX(C4366 - B$2, 0)</f>
        <v>94.433708869186376</v>
      </c>
      <c r="E4366" s="3">
        <f t="shared" ca="1" si="339"/>
        <v>164.20041358279212</v>
      </c>
    </row>
    <row r="4367" spans="1:5" x14ac:dyDescent="0.35">
      <c r="A4367" s="3">
        <f t="shared" ref="A4367:A4430" si="342">A4366+1</f>
        <v>4355</v>
      </c>
      <c r="B4367" s="3">
        <f t="shared" ref="B4367:B4430" ca="1" si="343">_xlfn.NORM.S.INV(RAND())</f>
        <v>5.9714299297111938E-3</v>
      </c>
      <c r="C4367" s="3">
        <f t="shared" ca="1" si="340"/>
        <v>22860.9977539557</v>
      </c>
      <c r="D4367" s="3">
        <f t="shared" ca="1" si="341"/>
        <v>0</v>
      </c>
      <c r="E4367" s="3">
        <f t="shared" ref="E4367:E4430" ca="1" si="344">$D$5014-D4367</f>
        <v>258.6341224519785</v>
      </c>
    </row>
    <row r="4368" spans="1:5" x14ac:dyDescent="0.35">
      <c r="A4368" s="3">
        <f t="shared" si="342"/>
        <v>4356</v>
      </c>
      <c r="B4368" s="3">
        <f t="shared" ca="1" si="343"/>
        <v>0.11346215510467936</v>
      </c>
      <c r="C4368" s="3">
        <f t="shared" ca="1" si="340"/>
        <v>22935.944267515079</v>
      </c>
      <c r="D4368" s="3">
        <f t="shared" ca="1" si="341"/>
        <v>35.944267515078536</v>
      </c>
      <c r="E4368" s="3">
        <f t="shared" ca="1" si="344"/>
        <v>222.68985493689996</v>
      </c>
    </row>
    <row r="4369" spans="1:5" x14ac:dyDescent="0.35">
      <c r="A4369" s="3">
        <f t="shared" si="342"/>
        <v>4357</v>
      </c>
      <c r="B4369" s="3">
        <f t="shared" ca="1" si="343"/>
        <v>1.4707979392450632</v>
      </c>
      <c r="C4369" s="3">
        <f t="shared" ca="1" si="340"/>
        <v>23903.740207215262</v>
      </c>
      <c r="D4369" s="3">
        <f t="shared" ca="1" si="341"/>
        <v>1003.7402072152618</v>
      </c>
      <c r="E4369" s="3">
        <f t="shared" ca="1" si="344"/>
        <v>-745.10608476328321</v>
      </c>
    </row>
    <row r="4370" spans="1:5" x14ac:dyDescent="0.35">
      <c r="A4370" s="3">
        <f t="shared" si="342"/>
        <v>4358</v>
      </c>
      <c r="B4370" s="3">
        <f t="shared" ca="1" si="343"/>
        <v>-0.1997903936428049</v>
      </c>
      <c r="C4370" s="3">
        <f t="shared" ca="1" si="340"/>
        <v>22718.215395051506</v>
      </c>
      <c r="D4370" s="3">
        <f t="shared" ca="1" si="341"/>
        <v>0</v>
      </c>
      <c r="E4370" s="3">
        <f t="shared" ca="1" si="344"/>
        <v>258.6341224519785</v>
      </c>
    </row>
    <row r="4371" spans="1:5" x14ac:dyDescent="0.35">
      <c r="A4371" s="3">
        <f t="shared" si="342"/>
        <v>4359</v>
      </c>
      <c r="B4371" s="3">
        <f t="shared" ca="1" si="343"/>
        <v>0.58234583263530459</v>
      </c>
      <c r="C4371" s="3">
        <f t="shared" ca="1" si="340"/>
        <v>23265.751368434718</v>
      </c>
      <c r="D4371" s="3">
        <f t="shared" ca="1" si="341"/>
        <v>365.75136843471773</v>
      </c>
      <c r="E4371" s="3">
        <f t="shared" ca="1" si="344"/>
        <v>-107.11724598273923</v>
      </c>
    </row>
    <row r="4372" spans="1:5" x14ac:dyDescent="0.35">
      <c r="A4372" s="3">
        <f t="shared" si="342"/>
        <v>4360</v>
      </c>
      <c r="B4372" s="3">
        <f t="shared" ca="1" si="343"/>
        <v>0.27638651985353002</v>
      </c>
      <c r="C4372" s="3">
        <f t="shared" ca="1" si="340"/>
        <v>23050.00986955758</v>
      </c>
      <c r="D4372" s="3">
        <f t="shared" ca="1" si="341"/>
        <v>150.0098695575798</v>
      </c>
      <c r="E4372" s="3">
        <f t="shared" ca="1" si="344"/>
        <v>108.62425289439869</v>
      </c>
    </row>
    <row r="4373" spans="1:5" x14ac:dyDescent="0.35">
      <c r="A4373" s="3">
        <f t="shared" si="342"/>
        <v>4361</v>
      </c>
      <c r="B4373" s="3">
        <f t="shared" ca="1" si="343"/>
        <v>0.15174182363808975</v>
      </c>
      <c r="C4373" s="3">
        <f t="shared" ca="1" si="340"/>
        <v>22962.69355791901</v>
      </c>
      <c r="D4373" s="3">
        <f t="shared" ca="1" si="341"/>
        <v>62.693557919010345</v>
      </c>
      <c r="E4373" s="3">
        <f t="shared" ca="1" si="344"/>
        <v>195.94056453296815</v>
      </c>
    </row>
    <row r="4374" spans="1:5" x14ac:dyDescent="0.35">
      <c r="A4374" s="3">
        <f t="shared" si="342"/>
        <v>4362</v>
      </c>
      <c r="B4374" s="3">
        <f t="shared" ca="1" si="343"/>
        <v>-1.5787302275286914E-2</v>
      </c>
      <c r="C4374" s="3">
        <f t="shared" ca="1" si="340"/>
        <v>22845.856590289164</v>
      </c>
      <c r="D4374" s="3">
        <f t="shared" ca="1" si="341"/>
        <v>0</v>
      </c>
      <c r="E4374" s="3">
        <f t="shared" ca="1" si="344"/>
        <v>258.6341224519785</v>
      </c>
    </row>
    <row r="4375" spans="1:5" x14ac:dyDescent="0.35">
      <c r="A4375" s="3">
        <f t="shared" si="342"/>
        <v>4363</v>
      </c>
      <c r="B4375" s="3">
        <f t="shared" ca="1" si="343"/>
        <v>1.5025948604282766</v>
      </c>
      <c r="C4375" s="3">
        <f t="shared" ca="1" si="340"/>
        <v>23926.8947138601</v>
      </c>
      <c r="D4375" s="3">
        <f t="shared" ca="1" si="341"/>
        <v>1026.8947138600997</v>
      </c>
      <c r="E4375" s="3">
        <f t="shared" ca="1" si="344"/>
        <v>-768.26059140812117</v>
      </c>
    </row>
    <row r="4376" spans="1:5" x14ac:dyDescent="0.35">
      <c r="A4376" s="3">
        <f t="shared" si="342"/>
        <v>4364</v>
      </c>
      <c r="B4376" s="3">
        <f t="shared" ca="1" si="343"/>
        <v>-1.2785055114424129</v>
      </c>
      <c r="C4376" s="3">
        <f t="shared" ca="1" si="340"/>
        <v>21984.136987133974</v>
      </c>
      <c r="D4376" s="3">
        <f t="shared" ca="1" si="341"/>
        <v>0</v>
      </c>
      <c r="E4376" s="3">
        <f t="shared" ca="1" si="344"/>
        <v>258.6341224519785</v>
      </c>
    </row>
    <row r="4377" spans="1:5" x14ac:dyDescent="0.35">
      <c r="A4377" s="3">
        <f t="shared" si="342"/>
        <v>4365</v>
      </c>
      <c r="B4377" s="3">
        <f t="shared" ca="1" si="343"/>
        <v>4.5779070917802117E-2</v>
      </c>
      <c r="C4377" s="3">
        <f t="shared" ca="1" si="340"/>
        <v>22888.724518876319</v>
      </c>
      <c r="D4377" s="3">
        <f t="shared" ca="1" si="341"/>
        <v>0</v>
      </c>
      <c r="E4377" s="3">
        <f t="shared" ca="1" si="344"/>
        <v>258.6341224519785</v>
      </c>
    </row>
    <row r="4378" spans="1:5" x14ac:dyDescent="0.35">
      <c r="A4378" s="3">
        <f t="shared" si="342"/>
        <v>4366</v>
      </c>
      <c r="B4378" s="3">
        <f t="shared" ca="1" si="343"/>
        <v>-0.33154770603752903</v>
      </c>
      <c r="C4378" s="3">
        <f t="shared" ca="1" si="340"/>
        <v>22627.254985774001</v>
      </c>
      <c r="D4378" s="3">
        <f t="shared" ca="1" si="341"/>
        <v>0</v>
      </c>
      <c r="E4378" s="3">
        <f t="shared" ca="1" si="344"/>
        <v>258.6341224519785</v>
      </c>
    </row>
    <row r="4379" spans="1:5" x14ac:dyDescent="0.35">
      <c r="A4379" s="3">
        <f t="shared" si="342"/>
        <v>4367</v>
      </c>
      <c r="B4379" s="3">
        <f t="shared" ca="1" si="343"/>
        <v>0.2266467941060461</v>
      </c>
      <c r="C4379" s="3">
        <f t="shared" ca="1" si="340"/>
        <v>23015.126372777471</v>
      </c>
      <c r="D4379" s="3">
        <f t="shared" ca="1" si="341"/>
        <v>115.12637277747126</v>
      </c>
      <c r="E4379" s="3">
        <f t="shared" ca="1" si="344"/>
        <v>143.50774967450724</v>
      </c>
    </row>
    <row r="4380" spans="1:5" x14ac:dyDescent="0.35">
      <c r="A4380" s="3">
        <f t="shared" si="342"/>
        <v>4368</v>
      </c>
      <c r="B4380" s="3">
        <f t="shared" ca="1" si="343"/>
        <v>1.1724399562770742</v>
      </c>
      <c r="C4380" s="3">
        <f t="shared" ca="1" si="340"/>
        <v>23687.564625011171</v>
      </c>
      <c r="D4380" s="3">
        <f t="shared" ca="1" si="341"/>
        <v>787.5646250111713</v>
      </c>
      <c r="E4380" s="3">
        <f t="shared" ca="1" si="344"/>
        <v>-528.93050255919275</v>
      </c>
    </row>
    <row r="4381" spans="1:5" x14ac:dyDescent="0.35">
      <c r="A4381" s="3">
        <f t="shared" si="342"/>
        <v>4369</v>
      </c>
      <c r="B4381" s="3">
        <f t="shared" ca="1" si="343"/>
        <v>0.39577753142226552</v>
      </c>
      <c r="C4381" s="3">
        <f t="shared" ca="1" si="340"/>
        <v>23133.957170564216</v>
      </c>
      <c r="D4381" s="3">
        <f t="shared" ca="1" si="341"/>
        <v>233.95717056421563</v>
      </c>
      <c r="E4381" s="3">
        <f t="shared" ca="1" si="344"/>
        <v>24.676951887762868</v>
      </c>
    </row>
    <row r="4382" spans="1:5" x14ac:dyDescent="0.35">
      <c r="A4382" s="3">
        <f t="shared" si="342"/>
        <v>4370</v>
      </c>
      <c r="B4382" s="3">
        <f t="shared" ca="1" si="343"/>
        <v>-1.2796248898175784</v>
      </c>
      <c r="C4382" s="3">
        <f t="shared" ca="1" si="340"/>
        <v>21983.387691368582</v>
      </c>
      <c r="D4382" s="3">
        <f t="shared" ca="1" si="341"/>
        <v>0</v>
      </c>
      <c r="E4382" s="3">
        <f t="shared" ca="1" si="344"/>
        <v>258.6341224519785</v>
      </c>
    </row>
    <row r="4383" spans="1:5" x14ac:dyDescent="0.35">
      <c r="A4383" s="3">
        <f t="shared" si="342"/>
        <v>4371</v>
      </c>
      <c r="B4383" s="3">
        <f t="shared" ca="1" si="343"/>
        <v>0.21346353882660093</v>
      </c>
      <c r="C4383" s="3">
        <f t="shared" ca="1" si="340"/>
        <v>23005.88953732677</v>
      </c>
      <c r="D4383" s="3">
        <f t="shared" ca="1" si="341"/>
        <v>105.88953732676964</v>
      </c>
      <c r="E4383" s="3">
        <f t="shared" ca="1" si="344"/>
        <v>152.74458512520886</v>
      </c>
    </row>
    <row r="4384" spans="1:5" x14ac:dyDescent="0.35">
      <c r="A4384" s="3">
        <f t="shared" si="342"/>
        <v>4372</v>
      </c>
      <c r="B4384" s="3">
        <f t="shared" ca="1" si="343"/>
        <v>0.20280911278174515</v>
      </c>
      <c r="C4384" s="3">
        <f t="shared" ca="1" si="340"/>
        <v>22998.42723242092</v>
      </c>
      <c r="D4384" s="3">
        <f t="shared" ca="1" si="341"/>
        <v>98.427232420919609</v>
      </c>
      <c r="E4384" s="3">
        <f t="shared" ca="1" si="344"/>
        <v>160.20689003105889</v>
      </c>
    </row>
    <row r="4385" spans="1:5" x14ac:dyDescent="0.35">
      <c r="A4385" s="3">
        <f t="shared" si="342"/>
        <v>4373</v>
      </c>
      <c r="B4385" s="3">
        <f t="shared" ca="1" si="343"/>
        <v>-0.59115587281191939</v>
      </c>
      <c r="C4385" s="3">
        <f t="shared" ca="1" si="340"/>
        <v>22449.095403963234</v>
      </c>
      <c r="D4385" s="3">
        <f t="shared" ca="1" si="341"/>
        <v>0</v>
      </c>
      <c r="E4385" s="3">
        <f t="shared" ca="1" si="344"/>
        <v>258.6341224519785</v>
      </c>
    </row>
    <row r="4386" spans="1:5" x14ac:dyDescent="0.35">
      <c r="A4386" s="3">
        <f t="shared" si="342"/>
        <v>4374</v>
      </c>
      <c r="B4386" s="3">
        <f t="shared" ca="1" si="343"/>
        <v>0.27090070579762743</v>
      </c>
      <c r="C4386" s="3">
        <f t="shared" ca="1" si="340"/>
        <v>23046.159962257734</v>
      </c>
      <c r="D4386" s="3">
        <f t="shared" ca="1" si="341"/>
        <v>146.15996225773415</v>
      </c>
      <c r="E4386" s="3">
        <f t="shared" ca="1" si="344"/>
        <v>112.47416019424435</v>
      </c>
    </row>
    <row r="4387" spans="1:5" x14ac:dyDescent="0.35">
      <c r="A4387" s="3">
        <f t="shared" si="342"/>
        <v>4375</v>
      </c>
      <c r="B4387" s="3">
        <f t="shared" ca="1" si="343"/>
        <v>-1.4304878787836419</v>
      </c>
      <c r="C4387" s="3">
        <f t="shared" ca="1" si="340"/>
        <v>21882.635486853913</v>
      </c>
      <c r="D4387" s="3">
        <f t="shared" ca="1" si="341"/>
        <v>0</v>
      </c>
      <c r="E4387" s="3">
        <f t="shared" ca="1" si="344"/>
        <v>258.6341224519785</v>
      </c>
    </row>
    <row r="4388" spans="1:5" x14ac:dyDescent="0.35">
      <c r="A4388" s="3">
        <f t="shared" si="342"/>
        <v>4376</v>
      </c>
      <c r="B4388" s="3">
        <f t="shared" ca="1" si="343"/>
        <v>-0.6699978650269871</v>
      </c>
      <c r="C4388" s="3">
        <f t="shared" ca="1" si="340"/>
        <v>22395.267237527587</v>
      </c>
      <c r="D4388" s="3">
        <f t="shared" ca="1" si="341"/>
        <v>0</v>
      </c>
      <c r="E4388" s="3">
        <f t="shared" ca="1" si="344"/>
        <v>258.6341224519785</v>
      </c>
    </row>
    <row r="4389" spans="1:5" x14ac:dyDescent="0.35">
      <c r="A4389" s="3">
        <f t="shared" si="342"/>
        <v>4377</v>
      </c>
      <c r="B4389" s="3">
        <f t="shared" ca="1" si="343"/>
        <v>0.94872641283189141</v>
      </c>
      <c r="C4389" s="3">
        <f t="shared" ca="1" si="340"/>
        <v>23526.756238621685</v>
      </c>
      <c r="D4389" s="3">
        <f t="shared" ca="1" si="341"/>
        <v>626.75623862168504</v>
      </c>
      <c r="E4389" s="3">
        <f t="shared" ca="1" si="344"/>
        <v>-368.12211616970654</v>
      </c>
    </row>
    <row r="4390" spans="1:5" x14ac:dyDescent="0.35">
      <c r="A4390" s="3">
        <f t="shared" si="342"/>
        <v>4378</v>
      </c>
      <c r="B4390" s="3">
        <f t="shared" ca="1" si="343"/>
        <v>0.4453814088581875</v>
      </c>
      <c r="C4390" s="3">
        <f t="shared" ca="1" si="340"/>
        <v>23168.924938969925</v>
      </c>
      <c r="D4390" s="3">
        <f t="shared" ca="1" si="341"/>
        <v>268.92493896992528</v>
      </c>
      <c r="E4390" s="3">
        <f t="shared" ca="1" si="344"/>
        <v>-10.29081651794678</v>
      </c>
    </row>
    <row r="4391" spans="1:5" x14ac:dyDescent="0.35">
      <c r="A4391" s="3">
        <f t="shared" si="342"/>
        <v>4379</v>
      </c>
      <c r="B4391" s="3">
        <f t="shared" ca="1" si="343"/>
        <v>-2.107358447742218</v>
      </c>
      <c r="C4391" s="3">
        <f t="shared" ca="1" si="340"/>
        <v>21436.248152378215</v>
      </c>
      <c r="D4391" s="3">
        <f t="shared" ca="1" si="341"/>
        <v>0</v>
      </c>
      <c r="E4391" s="3">
        <f t="shared" ca="1" si="344"/>
        <v>258.6341224519785</v>
      </c>
    </row>
    <row r="4392" spans="1:5" x14ac:dyDescent="0.35">
      <c r="A4392" s="3">
        <f t="shared" si="342"/>
        <v>4380</v>
      </c>
      <c r="B4392" s="3">
        <f t="shared" ca="1" si="343"/>
        <v>-0.31831588900947716</v>
      </c>
      <c r="C4392" s="3">
        <f t="shared" ca="1" si="340"/>
        <v>22636.373271433731</v>
      </c>
      <c r="D4392" s="3">
        <f t="shared" ca="1" si="341"/>
        <v>0</v>
      </c>
      <c r="E4392" s="3">
        <f t="shared" ca="1" si="344"/>
        <v>258.6341224519785</v>
      </c>
    </row>
    <row r="4393" spans="1:5" x14ac:dyDescent="0.35">
      <c r="A4393" s="3">
        <f t="shared" si="342"/>
        <v>4381</v>
      </c>
      <c r="B4393" s="3">
        <f t="shared" ca="1" si="343"/>
        <v>0.55831573187649219</v>
      </c>
      <c r="C4393" s="3">
        <f t="shared" ca="1" si="340"/>
        <v>23248.734166836002</v>
      </c>
      <c r="D4393" s="3">
        <f t="shared" ca="1" si="341"/>
        <v>348.73416683600226</v>
      </c>
      <c r="E4393" s="3">
        <f t="shared" ca="1" si="344"/>
        <v>-90.100044384023761</v>
      </c>
    </row>
    <row r="4394" spans="1:5" x14ac:dyDescent="0.35">
      <c r="A4394" s="3">
        <f t="shared" si="342"/>
        <v>4382</v>
      </c>
      <c r="B4394" s="3">
        <f t="shared" ca="1" si="343"/>
        <v>-0.1221016403043399</v>
      </c>
      <c r="C4394" s="3">
        <f t="shared" ca="1" si="340"/>
        <v>22772.020128576441</v>
      </c>
      <c r="D4394" s="3">
        <f t="shared" ca="1" si="341"/>
        <v>0</v>
      </c>
      <c r="E4394" s="3">
        <f t="shared" ca="1" si="344"/>
        <v>258.6341224519785</v>
      </c>
    </row>
    <row r="4395" spans="1:5" x14ac:dyDescent="0.35">
      <c r="A4395" s="3">
        <f t="shared" si="342"/>
        <v>4383</v>
      </c>
      <c r="B4395" s="3">
        <f t="shared" ca="1" si="343"/>
        <v>0.59413723449280842</v>
      </c>
      <c r="C4395" s="3">
        <f t="shared" ca="1" si="340"/>
        <v>23274.106144902162</v>
      </c>
      <c r="D4395" s="3">
        <f t="shared" ca="1" si="341"/>
        <v>374.10614490216176</v>
      </c>
      <c r="E4395" s="3">
        <f t="shared" ca="1" si="344"/>
        <v>-115.47202245018326</v>
      </c>
    </row>
    <row r="4396" spans="1:5" x14ac:dyDescent="0.35">
      <c r="A4396" s="3">
        <f t="shared" si="342"/>
        <v>4384</v>
      </c>
      <c r="B4396" s="3">
        <f t="shared" ca="1" si="343"/>
        <v>0.19513749576878836</v>
      </c>
      <c r="C4396" s="3">
        <f t="shared" ca="1" si="340"/>
        <v>22993.055570481025</v>
      </c>
      <c r="D4396" s="3">
        <f t="shared" ca="1" si="341"/>
        <v>93.055570481024915</v>
      </c>
      <c r="E4396" s="3">
        <f t="shared" ca="1" si="344"/>
        <v>165.57855197095358</v>
      </c>
    </row>
    <row r="4397" spans="1:5" x14ac:dyDescent="0.35">
      <c r="A4397" s="3">
        <f t="shared" si="342"/>
        <v>4385</v>
      </c>
      <c r="B4397" s="3">
        <f t="shared" ca="1" si="343"/>
        <v>-0.97465014105358916</v>
      </c>
      <c r="C4397" s="3">
        <f t="shared" ca="1" si="340"/>
        <v>22188.480711551849</v>
      </c>
      <c r="D4397" s="3">
        <f t="shared" ca="1" si="341"/>
        <v>0</v>
      </c>
      <c r="E4397" s="3">
        <f t="shared" ca="1" si="344"/>
        <v>258.6341224519785</v>
      </c>
    </row>
    <row r="4398" spans="1:5" x14ac:dyDescent="0.35">
      <c r="A4398" s="3">
        <f t="shared" si="342"/>
        <v>4386</v>
      </c>
      <c r="B4398" s="3">
        <f t="shared" ca="1" si="343"/>
        <v>-2.6359744999133632</v>
      </c>
      <c r="C4398" s="3">
        <f t="shared" ca="1" si="340"/>
        <v>21093.974885091582</v>
      </c>
      <c r="D4398" s="3">
        <f t="shared" ca="1" si="341"/>
        <v>0</v>
      </c>
      <c r="E4398" s="3">
        <f t="shared" ca="1" si="344"/>
        <v>258.6341224519785</v>
      </c>
    </row>
    <row r="4399" spans="1:5" x14ac:dyDescent="0.35">
      <c r="A4399" s="3">
        <f t="shared" si="342"/>
        <v>4387</v>
      </c>
      <c r="B4399" s="3">
        <f t="shared" ca="1" si="343"/>
        <v>-0.8737255795147395</v>
      </c>
      <c r="C4399" s="3">
        <f t="shared" ca="1" si="340"/>
        <v>22256.772149988668</v>
      </c>
      <c r="D4399" s="3">
        <f t="shared" ca="1" si="341"/>
        <v>0</v>
      </c>
      <c r="E4399" s="3">
        <f t="shared" ca="1" si="344"/>
        <v>258.6341224519785</v>
      </c>
    </row>
    <row r="4400" spans="1:5" x14ac:dyDescent="0.35">
      <c r="A4400" s="3">
        <f t="shared" si="342"/>
        <v>4388</v>
      </c>
      <c r="B4400" s="3">
        <f t="shared" ca="1" si="343"/>
        <v>-0.47833160401507852</v>
      </c>
      <c r="C4400" s="3">
        <f t="shared" ca="1" si="340"/>
        <v>22526.349571811763</v>
      </c>
      <c r="D4400" s="3">
        <f t="shared" ca="1" si="341"/>
        <v>0</v>
      </c>
      <c r="E4400" s="3">
        <f t="shared" ca="1" si="344"/>
        <v>258.6341224519785</v>
      </c>
    </row>
    <row r="4401" spans="1:5" x14ac:dyDescent="0.35">
      <c r="A4401" s="3">
        <f t="shared" si="342"/>
        <v>4389</v>
      </c>
      <c r="B4401" s="3">
        <f t="shared" ca="1" si="343"/>
        <v>-1.6176289932516585</v>
      </c>
      <c r="C4401" s="3">
        <f t="shared" ca="1" si="340"/>
        <v>21758.296763135735</v>
      </c>
      <c r="D4401" s="3">
        <f t="shared" ca="1" si="341"/>
        <v>0</v>
      </c>
      <c r="E4401" s="3">
        <f t="shared" ca="1" si="344"/>
        <v>258.6341224519785</v>
      </c>
    </row>
    <row r="4402" spans="1:5" x14ac:dyDescent="0.35">
      <c r="A4402" s="3">
        <f t="shared" si="342"/>
        <v>4390</v>
      </c>
      <c r="B4402" s="3">
        <f t="shared" ca="1" si="343"/>
        <v>1.1680684924730758</v>
      </c>
      <c r="C4402" s="3">
        <f t="shared" ca="1" si="340"/>
        <v>23684.411851735415</v>
      </c>
      <c r="D4402" s="3">
        <f t="shared" ca="1" si="341"/>
        <v>784.41185173541453</v>
      </c>
      <c r="E4402" s="3">
        <f t="shared" ca="1" si="344"/>
        <v>-525.77772928343597</v>
      </c>
    </row>
    <row r="4403" spans="1:5" x14ac:dyDescent="0.35">
      <c r="A4403" s="3">
        <f t="shared" si="342"/>
        <v>4391</v>
      </c>
      <c r="B4403" s="3">
        <f t="shared" ca="1" si="343"/>
        <v>-0.79054335563461031</v>
      </c>
      <c r="C4403" s="3">
        <f t="shared" ca="1" si="340"/>
        <v>22313.216069479524</v>
      </c>
      <c r="D4403" s="3">
        <f t="shared" ca="1" si="341"/>
        <v>0</v>
      </c>
      <c r="E4403" s="3">
        <f t="shared" ca="1" si="344"/>
        <v>258.6341224519785</v>
      </c>
    </row>
    <row r="4404" spans="1:5" x14ac:dyDescent="0.35">
      <c r="A4404" s="3">
        <f t="shared" si="342"/>
        <v>4392</v>
      </c>
      <c r="B4404" s="3">
        <f t="shared" ca="1" si="343"/>
        <v>-0.30321551051510093</v>
      </c>
      <c r="C4404" s="3">
        <f t="shared" ca="1" si="340"/>
        <v>22646.783706309147</v>
      </c>
      <c r="D4404" s="3">
        <f t="shared" ca="1" si="341"/>
        <v>0</v>
      </c>
      <c r="E4404" s="3">
        <f t="shared" ca="1" si="344"/>
        <v>258.6341224519785</v>
      </c>
    </row>
    <row r="4405" spans="1:5" x14ac:dyDescent="0.35">
      <c r="A4405" s="3">
        <f t="shared" si="342"/>
        <v>4393</v>
      </c>
      <c r="B4405" s="3">
        <f t="shared" ca="1" si="343"/>
        <v>0.41220089706069285</v>
      </c>
      <c r="C4405" s="3">
        <f t="shared" ca="1" si="340"/>
        <v>23145.528813627363</v>
      </c>
      <c r="D4405" s="3">
        <f t="shared" ca="1" si="341"/>
        <v>245.52881362736298</v>
      </c>
      <c r="E4405" s="3">
        <f t="shared" ca="1" si="344"/>
        <v>13.10530882461552</v>
      </c>
    </row>
    <row r="4406" spans="1:5" x14ac:dyDescent="0.35">
      <c r="A4406" s="3">
        <f t="shared" si="342"/>
        <v>4394</v>
      </c>
      <c r="B4406" s="3">
        <f t="shared" ca="1" si="343"/>
        <v>-0.4431367024704258</v>
      </c>
      <c r="C4406" s="3">
        <f t="shared" ca="1" si="340"/>
        <v>22550.502936926598</v>
      </c>
      <c r="D4406" s="3">
        <f t="shared" ca="1" si="341"/>
        <v>0</v>
      </c>
      <c r="E4406" s="3">
        <f t="shared" ca="1" si="344"/>
        <v>258.6341224519785</v>
      </c>
    </row>
    <row r="4407" spans="1:5" x14ac:dyDescent="0.35">
      <c r="A4407" s="3">
        <f t="shared" si="342"/>
        <v>4395</v>
      </c>
      <c r="B4407" s="3">
        <f t="shared" ca="1" si="343"/>
        <v>0.65186027822257364</v>
      </c>
      <c r="C4407" s="3">
        <f t="shared" ca="1" si="340"/>
        <v>23315.049016198147</v>
      </c>
      <c r="D4407" s="3">
        <f t="shared" ca="1" si="341"/>
        <v>415.049016198147</v>
      </c>
      <c r="E4407" s="3">
        <f t="shared" ca="1" si="344"/>
        <v>-156.4148937461685</v>
      </c>
    </row>
    <row r="4408" spans="1:5" x14ac:dyDescent="0.35">
      <c r="A4408" s="3">
        <f t="shared" si="342"/>
        <v>4396</v>
      </c>
      <c r="B4408" s="3">
        <f t="shared" ca="1" si="343"/>
        <v>1.1565644029934088</v>
      </c>
      <c r="C4408" s="3">
        <f t="shared" ca="1" si="340"/>
        <v>23676.116913842943</v>
      </c>
      <c r="D4408" s="3">
        <f t="shared" ca="1" si="341"/>
        <v>776.11691384294318</v>
      </c>
      <c r="E4408" s="3">
        <f t="shared" ca="1" si="344"/>
        <v>-517.48279139096462</v>
      </c>
    </row>
    <row r="4409" spans="1:5" x14ac:dyDescent="0.35">
      <c r="A4409" s="3">
        <f t="shared" si="342"/>
        <v>4397</v>
      </c>
      <c r="B4409" s="3">
        <f t="shared" ca="1" si="343"/>
        <v>-0.10438883367268376</v>
      </c>
      <c r="C4409" s="3">
        <f t="shared" ca="1" si="340"/>
        <v>22784.305276976444</v>
      </c>
      <c r="D4409" s="3">
        <f t="shared" ca="1" si="341"/>
        <v>0</v>
      </c>
      <c r="E4409" s="3">
        <f t="shared" ca="1" si="344"/>
        <v>258.6341224519785</v>
      </c>
    </row>
    <row r="4410" spans="1:5" x14ac:dyDescent="0.35">
      <c r="A4410" s="3">
        <f t="shared" si="342"/>
        <v>4398</v>
      </c>
      <c r="B4410" s="3">
        <f t="shared" ca="1" si="343"/>
        <v>-0.42772315867792782</v>
      </c>
      <c r="C4410" s="3">
        <f t="shared" ca="1" si="340"/>
        <v>22561.089012632026</v>
      </c>
      <c r="D4410" s="3">
        <f t="shared" ca="1" si="341"/>
        <v>0</v>
      </c>
      <c r="E4410" s="3">
        <f t="shared" ca="1" si="344"/>
        <v>258.6341224519785</v>
      </c>
    </row>
    <row r="4411" spans="1:5" x14ac:dyDescent="0.35">
      <c r="A4411" s="3">
        <f t="shared" si="342"/>
        <v>4399</v>
      </c>
      <c r="B4411" s="3">
        <f t="shared" ca="1" si="343"/>
        <v>0.58473629803354155</v>
      </c>
      <c r="C4411" s="3">
        <f t="shared" ca="1" si="340"/>
        <v>23267.444885959969</v>
      </c>
      <c r="D4411" s="3">
        <f t="shared" ca="1" si="341"/>
        <v>367.44488595996881</v>
      </c>
      <c r="E4411" s="3">
        <f t="shared" ca="1" si="344"/>
        <v>-108.81076350799032</v>
      </c>
    </row>
    <row r="4412" spans="1:5" x14ac:dyDescent="0.35">
      <c r="A4412" s="3">
        <f t="shared" si="342"/>
        <v>4400</v>
      </c>
      <c r="B4412" s="3">
        <f t="shared" ca="1" si="343"/>
        <v>-1.0791372034369848</v>
      </c>
      <c r="C4412" s="3">
        <f t="shared" ca="1" si="340"/>
        <v>22117.999436498685</v>
      </c>
      <c r="D4412" s="3">
        <f t="shared" ca="1" si="341"/>
        <v>0</v>
      </c>
      <c r="E4412" s="3">
        <f t="shared" ca="1" si="344"/>
        <v>258.6341224519785</v>
      </c>
    </row>
    <row r="4413" spans="1:5" x14ac:dyDescent="0.35">
      <c r="A4413" s="3">
        <f t="shared" si="342"/>
        <v>4401</v>
      </c>
      <c r="B4413" s="3">
        <f t="shared" ca="1" si="343"/>
        <v>-1.1652149532399618</v>
      </c>
      <c r="C4413" s="3">
        <f t="shared" ca="1" si="340"/>
        <v>22060.104300697854</v>
      </c>
      <c r="D4413" s="3">
        <f t="shared" ca="1" si="341"/>
        <v>0</v>
      </c>
      <c r="E4413" s="3">
        <f t="shared" ca="1" si="344"/>
        <v>258.6341224519785</v>
      </c>
    </row>
    <row r="4414" spans="1:5" x14ac:dyDescent="0.35">
      <c r="A4414" s="3">
        <f t="shared" si="342"/>
        <v>4402</v>
      </c>
      <c r="B4414" s="3">
        <f t="shared" ca="1" si="343"/>
        <v>0.24851916070511601</v>
      </c>
      <c r="C4414" s="3">
        <f t="shared" ca="1" si="340"/>
        <v>23030.459407255556</v>
      </c>
      <c r="D4414" s="3">
        <f t="shared" ca="1" si="341"/>
        <v>130.45940725555556</v>
      </c>
      <c r="E4414" s="3">
        <f t="shared" ca="1" si="344"/>
        <v>128.17471519642294</v>
      </c>
    </row>
    <row r="4415" spans="1:5" x14ac:dyDescent="0.35">
      <c r="A4415" s="3">
        <f t="shared" si="342"/>
        <v>4403</v>
      </c>
      <c r="B4415" s="3">
        <f t="shared" ca="1" si="343"/>
        <v>-0.43613210093871185</v>
      </c>
      <c r="C4415" s="3">
        <f t="shared" ca="1" si="340"/>
        <v>22555.313105837282</v>
      </c>
      <c r="D4415" s="3">
        <f t="shared" ca="1" si="341"/>
        <v>0</v>
      </c>
      <c r="E4415" s="3">
        <f t="shared" ca="1" si="344"/>
        <v>258.6341224519785</v>
      </c>
    </row>
    <row r="4416" spans="1:5" x14ac:dyDescent="0.35">
      <c r="A4416" s="3">
        <f t="shared" si="342"/>
        <v>4404</v>
      </c>
      <c r="B4416" s="3">
        <f t="shared" ca="1" si="343"/>
        <v>-1.8132755822302833</v>
      </c>
      <c r="C4416" s="3">
        <f t="shared" ca="1" si="340"/>
        <v>21629.062235134479</v>
      </c>
      <c r="D4416" s="3">
        <f t="shared" ca="1" si="341"/>
        <v>0</v>
      </c>
      <c r="E4416" s="3">
        <f t="shared" ca="1" si="344"/>
        <v>258.6341224519785</v>
      </c>
    </row>
    <row r="4417" spans="1:5" x14ac:dyDescent="0.35">
      <c r="A4417" s="3">
        <f t="shared" si="342"/>
        <v>4405</v>
      </c>
      <c r="B4417" s="3">
        <f t="shared" ca="1" si="343"/>
        <v>0.96537158025596426</v>
      </c>
      <c r="C4417" s="3">
        <f t="shared" ca="1" si="340"/>
        <v>23538.683332215453</v>
      </c>
      <c r="D4417" s="3">
        <f t="shared" ca="1" si="341"/>
        <v>638.68333221545254</v>
      </c>
      <c r="E4417" s="3">
        <f t="shared" ca="1" si="344"/>
        <v>-380.04920976347404</v>
      </c>
    </row>
    <row r="4418" spans="1:5" x14ac:dyDescent="0.35">
      <c r="A4418" s="3">
        <f t="shared" si="342"/>
        <v>4406</v>
      </c>
      <c r="B4418" s="3">
        <f t="shared" ca="1" si="343"/>
        <v>2.4689547323683443</v>
      </c>
      <c r="C4418" s="3">
        <f t="shared" ca="1" si="340"/>
        <v>24641.398852403992</v>
      </c>
      <c r="D4418" s="3">
        <f t="shared" ca="1" si="341"/>
        <v>1741.3988524039924</v>
      </c>
      <c r="E4418" s="3">
        <f t="shared" ca="1" si="344"/>
        <v>-1482.7647299520138</v>
      </c>
    </row>
    <row r="4419" spans="1:5" x14ac:dyDescent="0.35">
      <c r="A4419" s="3">
        <f t="shared" si="342"/>
        <v>4407</v>
      </c>
      <c r="B4419" s="3">
        <f t="shared" ca="1" si="343"/>
        <v>-2.4705800135579742E-2</v>
      </c>
      <c r="C4419" s="3">
        <f t="shared" ca="1" si="340"/>
        <v>22839.653408099413</v>
      </c>
      <c r="D4419" s="3">
        <f t="shared" ca="1" si="341"/>
        <v>0</v>
      </c>
      <c r="E4419" s="3">
        <f t="shared" ca="1" si="344"/>
        <v>258.6341224519785</v>
      </c>
    </row>
    <row r="4420" spans="1:5" x14ac:dyDescent="0.35">
      <c r="A4420" s="3">
        <f t="shared" si="342"/>
        <v>4408</v>
      </c>
      <c r="B4420" s="3">
        <f t="shared" ca="1" si="343"/>
        <v>1.8511100166445884</v>
      </c>
      <c r="C4420" s="3">
        <f t="shared" ca="1" si="340"/>
        <v>24182.158232274378</v>
      </c>
      <c r="D4420" s="3">
        <f t="shared" ca="1" si="341"/>
        <v>1282.158232274378</v>
      </c>
      <c r="E4420" s="3">
        <f t="shared" ca="1" si="344"/>
        <v>-1023.5241098223994</v>
      </c>
    </row>
    <row r="4421" spans="1:5" x14ac:dyDescent="0.35">
      <c r="A4421" s="3">
        <f t="shared" si="342"/>
        <v>4409</v>
      </c>
      <c r="B4421" s="3">
        <f t="shared" ca="1" si="343"/>
        <v>-0.62323967487914489</v>
      </c>
      <c r="C4421" s="3">
        <f t="shared" ca="1" si="340"/>
        <v>22427.175083427865</v>
      </c>
      <c r="D4421" s="3">
        <f t="shared" ca="1" si="341"/>
        <v>0</v>
      </c>
      <c r="E4421" s="3">
        <f t="shared" ca="1" si="344"/>
        <v>258.6341224519785</v>
      </c>
    </row>
    <row r="4422" spans="1:5" x14ac:dyDescent="0.35">
      <c r="A4422" s="3">
        <f t="shared" si="342"/>
        <v>4410</v>
      </c>
      <c r="B4422" s="3">
        <f t="shared" ca="1" si="343"/>
        <v>0.93150727052990101</v>
      </c>
      <c r="C4422" s="3">
        <f t="shared" ca="1" si="340"/>
        <v>23514.424222999656</v>
      </c>
      <c r="D4422" s="3">
        <f t="shared" ca="1" si="341"/>
        <v>614.42422299965619</v>
      </c>
      <c r="E4422" s="3">
        <f t="shared" ca="1" si="344"/>
        <v>-355.7901005476777</v>
      </c>
    </row>
    <row r="4423" spans="1:5" x14ac:dyDescent="0.35">
      <c r="A4423" s="3">
        <f t="shared" si="342"/>
        <v>4411</v>
      </c>
      <c r="B4423" s="3">
        <f t="shared" ca="1" si="343"/>
        <v>0.82579713046447645</v>
      </c>
      <c r="C4423" s="3">
        <f t="shared" ca="1" si="340"/>
        <v>23438.858197365702</v>
      </c>
      <c r="D4423" s="3">
        <f t="shared" ca="1" si="341"/>
        <v>538.85819736570193</v>
      </c>
      <c r="E4423" s="3">
        <f t="shared" ca="1" si="344"/>
        <v>-280.22407491372343</v>
      </c>
    </row>
    <row r="4424" spans="1:5" x14ac:dyDescent="0.35">
      <c r="A4424" s="3">
        <f t="shared" si="342"/>
        <v>4412</v>
      </c>
      <c r="B4424" s="3">
        <f t="shared" ca="1" si="343"/>
        <v>2.1264828461239849</v>
      </c>
      <c r="C4424" s="3">
        <f t="shared" ca="1" si="340"/>
        <v>24385.774517836824</v>
      </c>
      <c r="D4424" s="3">
        <f t="shared" ca="1" si="341"/>
        <v>1485.7745178368241</v>
      </c>
      <c r="E4424" s="3">
        <f t="shared" ca="1" si="344"/>
        <v>-1227.1403953848455</v>
      </c>
    </row>
    <row r="4425" spans="1:5" x14ac:dyDescent="0.35">
      <c r="A4425" s="3">
        <f t="shared" si="342"/>
        <v>4413</v>
      </c>
      <c r="B4425" s="3">
        <f t="shared" ca="1" si="343"/>
        <v>-1.4871977042893565</v>
      </c>
      <c r="C4425" s="3">
        <f t="shared" ca="1" si="340"/>
        <v>21844.88197340845</v>
      </c>
      <c r="D4425" s="3">
        <f t="shared" ca="1" si="341"/>
        <v>0</v>
      </c>
      <c r="E4425" s="3">
        <f t="shared" ca="1" si="344"/>
        <v>258.6341224519785</v>
      </c>
    </row>
    <row r="4426" spans="1:5" x14ac:dyDescent="0.35">
      <c r="A4426" s="3">
        <f t="shared" si="342"/>
        <v>4414</v>
      </c>
      <c r="B4426" s="3">
        <f t="shared" ca="1" si="343"/>
        <v>1.0531809848117626</v>
      </c>
      <c r="C4426" s="3">
        <f t="shared" ca="1" si="340"/>
        <v>23601.70331254365</v>
      </c>
      <c r="D4426" s="3">
        <f t="shared" ca="1" si="341"/>
        <v>701.7033125436501</v>
      </c>
      <c r="E4426" s="3">
        <f t="shared" ca="1" si="344"/>
        <v>-443.0691900916716</v>
      </c>
    </row>
    <row r="4427" spans="1:5" x14ac:dyDescent="0.35">
      <c r="A4427" s="3">
        <f t="shared" si="342"/>
        <v>4415</v>
      </c>
      <c r="B4427" s="3">
        <f t="shared" ca="1" si="343"/>
        <v>0.8379551942186767</v>
      </c>
      <c r="C4427" s="3">
        <f t="shared" ca="1" si="340"/>
        <v>23447.536915906974</v>
      </c>
      <c r="D4427" s="3">
        <f t="shared" ca="1" si="341"/>
        <v>547.53691590697417</v>
      </c>
      <c r="E4427" s="3">
        <f t="shared" ca="1" si="344"/>
        <v>-288.90279345499567</v>
      </c>
    </row>
    <row r="4428" spans="1:5" x14ac:dyDescent="0.35">
      <c r="A4428" s="3">
        <f t="shared" si="342"/>
        <v>4416</v>
      </c>
      <c r="B4428" s="3">
        <f t="shared" ca="1" si="343"/>
        <v>-1.777661308174989</v>
      </c>
      <c r="C4428" s="3">
        <f t="shared" ca="1" si="340"/>
        <v>21652.529994824254</v>
      </c>
      <c r="D4428" s="3">
        <f t="shared" ca="1" si="341"/>
        <v>0</v>
      </c>
      <c r="E4428" s="3">
        <f t="shared" ca="1" si="344"/>
        <v>258.6341224519785</v>
      </c>
    </row>
    <row r="4429" spans="1:5" x14ac:dyDescent="0.35">
      <c r="A4429" s="3">
        <f t="shared" si="342"/>
        <v>4417</v>
      </c>
      <c r="B4429" s="3">
        <f t="shared" ca="1" si="343"/>
        <v>1.9513523769351293</v>
      </c>
      <c r="C4429" s="3">
        <f t="shared" ca="1" si="340"/>
        <v>24256.081924873401</v>
      </c>
      <c r="D4429" s="3">
        <f t="shared" ca="1" si="341"/>
        <v>1356.0819248734006</v>
      </c>
      <c r="E4429" s="3">
        <f t="shared" ca="1" si="344"/>
        <v>-1097.447802421422</v>
      </c>
    </row>
    <row r="4430" spans="1:5" x14ac:dyDescent="0.35">
      <c r="A4430" s="3">
        <f t="shared" si="342"/>
        <v>4418</v>
      </c>
      <c r="B4430" s="3">
        <f t="shared" ca="1" si="343"/>
        <v>-2.3771418204718455</v>
      </c>
      <c r="C4430" s="3">
        <f t="shared" ref="C4430:C4493" ca="1" si="345">B$1*EXP(B$9*B$5 + $B$10*B4430)</f>
        <v>21260.877978931221</v>
      </c>
      <c r="D4430" s="3">
        <f t="shared" ref="D4430:D4493" ca="1" si="346">MAX(C4430 - B$2, 0)</f>
        <v>0</v>
      </c>
      <c r="E4430" s="3">
        <f t="shared" ca="1" si="344"/>
        <v>258.6341224519785</v>
      </c>
    </row>
    <row r="4431" spans="1:5" x14ac:dyDescent="0.35">
      <c r="A4431" s="3">
        <f t="shared" ref="A4431:A4494" si="347">A4430+1</f>
        <v>4419</v>
      </c>
      <c r="B4431" s="3">
        <f t="shared" ref="B4431:B4494" ca="1" si="348">_xlfn.NORM.S.INV(RAND())</f>
        <v>-1.8956539290796717</v>
      </c>
      <c r="C4431" s="3">
        <f t="shared" ca="1" si="345"/>
        <v>21574.877052523803</v>
      </c>
      <c r="D4431" s="3">
        <f t="shared" ca="1" si="346"/>
        <v>0</v>
      </c>
      <c r="E4431" s="3">
        <f t="shared" ref="E4431:E4494" ca="1" si="349">$D$5014-D4431</f>
        <v>258.6341224519785</v>
      </c>
    </row>
    <row r="4432" spans="1:5" x14ac:dyDescent="0.35">
      <c r="A4432" s="3">
        <f t="shared" si="347"/>
        <v>4420</v>
      </c>
      <c r="B4432" s="3">
        <f t="shared" ca="1" si="348"/>
        <v>-1.4706007028290022</v>
      </c>
      <c r="C4432" s="3">
        <f t="shared" ca="1" si="345"/>
        <v>21855.92437208529</v>
      </c>
      <c r="D4432" s="3">
        <f t="shared" ca="1" si="346"/>
        <v>0</v>
      </c>
      <c r="E4432" s="3">
        <f t="shared" ca="1" si="349"/>
        <v>258.6341224519785</v>
      </c>
    </row>
    <row r="4433" spans="1:5" x14ac:dyDescent="0.35">
      <c r="A4433" s="3">
        <f t="shared" si="347"/>
        <v>4421</v>
      </c>
      <c r="B4433" s="3">
        <f t="shared" ca="1" si="348"/>
        <v>0.2205202593820976</v>
      </c>
      <c r="C4433" s="3">
        <f t="shared" ca="1" si="345"/>
        <v>23010.833360793531</v>
      </c>
      <c r="D4433" s="3">
        <f t="shared" ca="1" si="346"/>
        <v>110.83336079353103</v>
      </c>
      <c r="E4433" s="3">
        <f t="shared" ca="1" si="349"/>
        <v>147.80076165844747</v>
      </c>
    </row>
    <row r="4434" spans="1:5" x14ac:dyDescent="0.35">
      <c r="A4434" s="3">
        <f t="shared" si="347"/>
        <v>4422</v>
      </c>
      <c r="B4434" s="3">
        <f t="shared" ca="1" si="348"/>
        <v>1.3353538131006117</v>
      </c>
      <c r="C4434" s="3">
        <f t="shared" ca="1" si="345"/>
        <v>23805.360587210627</v>
      </c>
      <c r="D4434" s="3">
        <f t="shared" ca="1" si="346"/>
        <v>905.36058721062727</v>
      </c>
      <c r="E4434" s="3">
        <f t="shared" ca="1" si="349"/>
        <v>-646.72646475864872</v>
      </c>
    </row>
    <row r="4435" spans="1:5" x14ac:dyDescent="0.35">
      <c r="A4435" s="3">
        <f t="shared" si="347"/>
        <v>4423</v>
      </c>
      <c r="B4435" s="3">
        <f t="shared" ca="1" si="348"/>
        <v>3.0946252884853559E-2</v>
      </c>
      <c r="C4435" s="3">
        <f t="shared" ca="1" si="345"/>
        <v>22878.389255786748</v>
      </c>
      <c r="D4435" s="3">
        <f t="shared" ca="1" si="346"/>
        <v>0</v>
      </c>
      <c r="E4435" s="3">
        <f t="shared" ca="1" si="349"/>
        <v>258.6341224519785</v>
      </c>
    </row>
    <row r="4436" spans="1:5" x14ac:dyDescent="0.35">
      <c r="A4436" s="3">
        <f t="shared" si="347"/>
        <v>4424</v>
      </c>
      <c r="B4436" s="3">
        <f t="shared" ca="1" si="348"/>
        <v>-0.13825378101566332</v>
      </c>
      <c r="C4436" s="3">
        <f t="shared" ca="1" si="345"/>
        <v>22760.823192442705</v>
      </c>
      <c r="D4436" s="3">
        <f t="shared" ca="1" si="346"/>
        <v>0</v>
      </c>
      <c r="E4436" s="3">
        <f t="shared" ca="1" si="349"/>
        <v>258.6341224519785</v>
      </c>
    </row>
    <row r="4437" spans="1:5" x14ac:dyDescent="0.35">
      <c r="A4437" s="3">
        <f t="shared" si="347"/>
        <v>4425</v>
      </c>
      <c r="B4437" s="3">
        <f t="shared" ca="1" si="348"/>
        <v>-0.83560234207076545</v>
      </c>
      <c r="C4437" s="3">
        <f t="shared" ca="1" si="345"/>
        <v>22282.623212142797</v>
      </c>
      <c r="D4437" s="3">
        <f t="shared" ca="1" si="346"/>
        <v>0</v>
      </c>
      <c r="E4437" s="3">
        <f t="shared" ca="1" si="349"/>
        <v>258.6341224519785</v>
      </c>
    </row>
    <row r="4438" spans="1:5" x14ac:dyDescent="0.35">
      <c r="A4438" s="3">
        <f t="shared" si="347"/>
        <v>4426</v>
      </c>
      <c r="B4438" s="3">
        <f t="shared" ca="1" si="348"/>
        <v>-0.31821766413238639</v>
      </c>
      <c r="C4438" s="3">
        <f t="shared" ca="1" si="345"/>
        <v>22636.440973720106</v>
      </c>
      <c r="D4438" s="3">
        <f t="shared" ca="1" si="346"/>
        <v>0</v>
      </c>
      <c r="E4438" s="3">
        <f t="shared" ca="1" si="349"/>
        <v>258.6341224519785</v>
      </c>
    </row>
    <row r="4439" spans="1:5" x14ac:dyDescent="0.35">
      <c r="A4439" s="3">
        <f t="shared" si="347"/>
        <v>4427</v>
      </c>
      <c r="B4439" s="3">
        <f t="shared" ca="1" si="348"/>
        <v>1.1304409354825529</v>
      </c>
      <c r="C4439" s="3">
        <f t="shared" ca="1" si="345"/>
        <v>23657.291569512236</v>
      </c>
      <c r="D4439" s="3">
        <f t="shared" ca="1" si="346"/>
        <v>757.29156951223558</v>
      </c>
      <c r="E4439" s="3">
        <f t="shared" ca="1" si="349"/>
        <v>-498.65744706025708</v>
      </c>
    </row>
    <row r="4440" spans="1:5" x14ac:dyDescent="0.35">
      <c r="A4440" s="3">
        <f t="shared" si="347"/>
        <v>4428</v>
      </c>
      <c r="B4440" s="3">
        <f t="shared" ca="1" si="348"/>
        <v>0.53503576279599618</v>
      </c>
      <c r="C4440" s="3">
        <f t="shared" ca="1" si="345"/>
        <v>23232.260050085657</v>
      </c>
      <c r="D4440" s="3">
        <f t="shared" ca="1" si="346"/>
        <v>332.26005008565699</v>
      </c>
      <c r="E4440" s="3">
        <f t="shared" ca="1" si="349"/>
        <v>-73.625927633678486</v>
      </c>
    </row>
    <row r="4441" spans="1:5" x14ac:dyDescent="0.35">
      <c r="A4441" s="3">
        <f t="shared" si="347"/>
        <v>4429</v>
      </c>
      <c r="B4441" s="3">
        <f t="shared" ca="1" si="348"/>
        <v>-1.1561382469391064</v>
      </c>
      <c r="C4441" s="3">
        <f t="shared" ca="1" si="345"/>
        <v>22066.202058992942</v>
      </c>
      <c r="D4441" s="3">
        <f t="shared" ca="1" si="346"/>
        <v>0</v>
      </c>
      <c r="E4441" s="3">
        <f t="shared" ca="1" si="349"/>
        <v>258.6341224519785</v>
      </c>
    </row>
    <row r="4442" spans="1:5" x14ac:dyDescent="0.35">
      <c r="A4442" s="3">
        <f t="shared" si="347"/>
        <v>4430</v>
      </c>
      <c r="B4442" s="3">
        <f t="shared" ca="1" si="348"/>
        <v>-0.10681487982631048</v>
      </c>
      <c r="C4442" s="3">
        <f t="shared" ca="1" si="345"/>
        <v>22782.622241951143</v>
      </c>
      <c r="D4442" s="3">
        <f t="shared" ca="1" si="346"/>
        <v>0</v>
      </c>
      <c r="E4442" s="3">
        <f t="shared" ca="1" si="349"/>
        <v>258.6341224519785</v>
      </c>
    </row>
    <row r="4443" spans="1:5" x14ac:dyDescent="0.35">
      <c r="A4443" s="3">
        <f t="shared" si="347"/>
        <v>4431</v>
      </c>
      <c r="B4443" s="3">
        <f t="shared" ca="1" si="348"/>
        <v>-0.1795838000543383</v>
      </c>
      <c r="C4443" s="3">
        <f t="shared" ca="1" si="345"/>
        <v>22732.19758752863</v>
      </c>
      <c r="D4443" s="3">
        <f t="shared" ca="1" si="346"/>
        <v>0</v>
      </c>
      <c r="E4443" s="3">
        <f t="shared" ca="1" si="349"/>
        <v>258.6341224519785</v>
      </c>
    </row>
    <row r="4444" spans="1:5" x14ac:dyDescent="0.35">
      <c r="A4444" s="3">
        <f t="shared" si="347"/>
        <v>4432</v>
      </c>
      <c r="B4444" s="3">
        <f t="shared" ca="1" si="348"/>
        <v>0.64639479401591549</v>
      </c>
      <c r="C4444" s="3">
        <f t="shared" ca="1" si="345"/>
        <v>23311.169271174233</v>
      </c>
      <c r="D4444" s="3">
        <f t="shared" ca="1" si="346"/>
        <v>411.16927117423256</v>
      </c>
      <c r="E4444" s="3">
        <f t="shared" ca="1" si="349"/>
        <v>-152.53514872225406</v>
      </c>
    </row>
    <row r="4445" spans="1:5" x14ac:dyDescent="0.35">
      <c r="A4445" s="3">
        <f t="shared" si="347"/>
        <v>4433</v>
      </c>
      <c r="B4445" s="3">
        <f t="shared" ca="1" si="348"/>
        <v>0.176202716737936</v>
      </c>
      <c r="C4445" s="3">
        <f t="shared" ca="1" si="345"/>
        <v>22979.802818028729</v>
      </c>
      <c r="D4445" s="3">
        <f t="shared" ca="1" si="346"/>
        <v>79.802818028729234</v>
      </c>
      <c r="E4445" s="3">
        <f t="shared" ca="1" si="349"/>
        <v>178.83130442324926</v>
      </c>
    </row>
    <row r="4446" spans="1:5" x14ac:dyDescent="0.35">
      <c r="A4446" s="3">
        <f t="shared" si="347"/>
        <v>4434</v>
      </c>
      <c r="B4446" s="3">
        <f t="shared" ca="1" si="348"/>
        <v>0.69216536153379893</v>
      </c>
      <c r="C4446" s="3">
        <f t="shared" ca="1" si="345"/>
        <v>23343.680049566261</v>
      </c>
      <c r="D4446" s="3">
        <f t="shared" ca="1" si="346"/>
        <v>443.680049566261</v>
      </c>
      <c r="E4446" s="3">
        <f t="shared" ca="1" si="349"/>
        <v>-185.04592711428251</v>
      </c>
    </row>
    <row r="4447" spans="1:5" x14ac:dyDescent="0.35">
      <c r="A4447" s="3">
        <f t="shared" si="347"/>
        <v>4435</v>
      </c>
      <c r="B4447" s="3">
        <f t="shared" ca="1" si="348"/>
        <v>-1.1338107467886682</v>
      </c>
      <c r="C4447" s="3">
        <f t="shared" ca="1" si="345"/>
        <v>22081.208913540977</v>
      </c>
      <c r="D4447" s="3">
        <f t="shared" ca="1" si="346"/>
        <v>0</v>
      </c>
      <c r="E4447" s="3">
        <f t="shared" ca="1" si="349"/>
        <v>258.6341224519785</v>
      </c>
    </row>
    <row r="4448" spans="1:5" x14ac:dyDescent="0.35">
      <c r="A4448" s="3">
        <f t="shared" si="347"/>
        <v>4436</v>
      </c>
      <c r="B4448" s="3">
        <f t="shared" ca="1" si="348"/>
        <v>2.7308429135346741</v>
      </c>
      <c r="C4448" s="3">
        <f t="shared" ca="1" si="345"/>
        <v>24838.681251992242</v>
      </c>
      <c r="D4448" s="3">
        <f t="shared" ca="1" si="346"/>
        <v>1938.6812519922423</v>
      </c>
      <c r="E4448" s="3">
        <f t="shared" ca="1" si="349"/>
        <v>-1680.0471295402638</v>
      </c>
    </row>
    <row r="4449" spans="1:5" x14ac:dyDescent="0.35">
      <c r="A4449" s="3">
        <f t="shared" si="347"/>
        <v>4437</v>
      </c>
      <c r="B4449" s="3">
        <f t="shared" ca="1" si="348"/>
        <v>0.75455307794783366</v>
      </c>
      <c r="C4449" s="3">
        <f t="shared" ca="1" si="345"/>
        <v>23388.06700177641</v>
      </c>
      <c r="D4449" s="3">
        <f t="shared" ca="1" si="346"/>
        <v>488.0670017764096</v>
      </c>
      <c r="E4449" s="3">
        <f t="shared" ca="1" si="349"/>
        <v>-229.4328793244311</v>
      </c>
    </row>
    <row r="4450" spans="1:5" x14ac:dyDescent="0.35">
      <c r="A4450" s="3">
        <f t="shared" si="347"/>
        <v>4438</v>
      </c>
      <c r="B4450" s="3">
        <f t="shared" ca="1" si="348"/>
        <v>9.5591695558321546E-2</v>
      </c>
      <c r="C4450" s="3">
        <f t="shared" ca="1" si="345"/>
        <v>22923.46731455945</v>
      </c>
      <c r="D4450" s="3">
        <f t="shared" ca="1" si="346"/>
        <v>23.467314559449733</v>
      </c>
      <c r="E4450" s="3">
        <f t="shared" ca="1" si="349"/>
        <v>235.16680789252877</v>
      </c>
    </row>
    <row r="4451" spans="1:5" x14ac:dyDescent="0.35">
      <c r="A4451" s="3">
        <f t="shared" si="347"/>
        <v>4439</v>
      </c>
      <c r="B4451" s="3">
        <f t="shared" ca="1" si="348"/>
        <v>-1.0665980429875455</v>
      </c>
      <c r="C4451" s="3">
        <f t="shared" ca="1" si="345"/>
        <v>22126.445834817758</v>
      </c>
      <c r="D4451" s="3">
        <f t="shared" ca="1" si="346"/>
        <v>0</v>
      </c>
      <c r="E4451" s="3">
        <f t="shared" ca="1" si="349"/>
        <v>258.6341224519785</v>
      </c>
    </row>
    <row r="4452" spans="1:5" x14ac:dyDescent="0.35">
      <c r="A4452" s="3">
        <f t="shared" si="347"/>
        <v>4440</v>
      </c>
      <c r="B4452" s="3">
        <f t="shared" ca="1" si="348"/>
        <v>-0.31236653548298132</v>
      </c>
      <c r="C4452" s="3">
        <f t="shared" ca="1" si="345"/>
        <v>22640.474276501602</v>
      </c>
      <c r="D4452" s="3">
        <f t="shared" ca="1" si="346"/>
        <v>0</v>
      </c>
      <c r="E4452" s="3">
        <f t="shared" ca="1" si="349"/>
        <v>258.6341224519785</v>
      </c>
    </row>
    <row r="4453" spans="1:5" x14ac:dyDescent="0.35">
      <c r="A4453" s="3">
        <f t="shared" si="347"/>
        <v>4441</v>
      </c>
      <c r="B4453" s="3">
        <f t="shared" ca="1" si="348"/>
        <v>-0.65166477134011513</v>
      </c>
      <c r="C4453" s="3">
        <f t="shared" ca="1" si="345"/>
        <v>22407.772349218714</v>
      </c>
      <c r="D4453" s="3">
        <f t="shared" ca="1" si="346"/>
        <v>0</v>
      </c>
      <c r="E4453" s="3">
        <f t="shared" ca="1" si="349"/>
        <v>258.6341224519785</v>
      </c>
    </row>
    <row r="4454" spans="1:5" x14ac:dyDescent="0.35">
      <c r="A4454" s="3">
        <f t="shared" si="347"/>
        <v>4442</v>
      </c>
      <c r="B4454" s="3">
        <f t="shared" ca="1" si="348"/>
        <v>0.49129462888562164</v>
      </c>
      <c r="C4454" s="3">
        <f t="shared" ca="1" si="345"/>
        <v>23201.338115208644</v>
      </c>
      <c r="D4454" s="3">
        <f t="shared" ca="1" si="346"/>
        <v>301.33811520864401</v>
      </c>
      <c r="E4454" s="3">
        <f t="shared" ca="1" si="349"/>
        <v>-42.703992756665514</v>
      </c>
    </row>
    <row r="4455" spans="1:5" x14ac:dyDescent="0.35">
      <c r="A4455" s="3">
        <f t="shared" si="347"/>
        <v>4443</v>
      </c>
      <c r="B4455" s="3">
        <f t="shared" ca="1" si="348"/>
        <v>0.24531392044766132</v>
      </c>
      <c r="C4455" s="3">
        <f t="shared" ca="1" si="345"/>
        <v>23028.211821129531</v>
      </c>
      <c r="D4455" s="3">
        <f t="shared" ca="1" si="346"/>
        <v>128.21182112953102</v>
      </c>
      <c r="E4455" s="3">
        <f t="shared" ca="1" si="349"/>
        <v>130.42230132244748</v>
      </c>
    </row>
    <row r="4456" spans="1:5" x14ac:dyDescent="0.35">
      <c r="A4456" s="3">
        <f t="shared" si="347"/>
        <v>4444</v>
      </c>
      <c r="B4456" s="3">
        <f t="shared" ca="1" si="348"/>
        <v>0.63859162151019722</v>
      </c>
      <c r="C4456" s="3">
        <f t="shared" ca="1" si="345"/>
        <v>23305.631206564409</v>
      </c>
      <c r="D4456" s="3">
        <f t="shared" ca="1" si="346"/>
        <v>405.63120656440879</v>
      </c>
      <c r="E4456" s="3">
        <f t="shared" ca="1" si="349"/>
        <v>-146.99708411243029</v>
      </c>
    </row>
    <row r="4457" spans="1:5" x14ac:dyDescent="0.35">
      <c r="A4457" s="3">
        <f t="shared" si="347"/>
        <v>4445</v>
      </c>
      <c r="B4457" s="3">
        <f t="shared" ca="1" si="348"/>
        <v>-1.545016656814661</v>
      </c>
      <c r="C4457" s="3">
        <f t="shared" ca="1" si="345"/>
        <v>21806.457136912828</v>
      </c>
      <c r="D4457" s="3">
        <f t="shared" ca="1" si="346"/>
        <v>0</v>
      </c>
      <c r="E4457" s="3">
        <f t="shared" ca="1" si="349"/>
        <v>258.6341224519785</v>
      </c>
    </row>
    <row r="4458" spans="1:5" x14ac:dyDescent="0.35">
      <c r="A4458" s="3">
        <f t="shared" si="347"/>
        <v>4446</v>
      </c>
      <c r="B4458" s="3">
        <f t="shared" ca="1" si="348"/>
        <v>1.0290383193693764</v>
      </c>
      <c r="C4458" s="3">
        <f t="shared" ca="1" si="345"/>
        <v>23584.359551229249</v>
      </c>
      <c r="D4458" s="3">
        <f t="shared" ca="1" si="346"/>
        <v>684.35955122924861</v>
      </c>
      <c r="E4458" s="3">
        <f t="shared" ca="1" si="349"/>
        <v>-425.72542877727011</v>
      </c>
    </row>
    <row r="4459" spans="1:5" x14ac:dyDescent="0.35">
      <c r="A4459" s="3">
        <f t="shared" si="347"/>
        <v>4447</v>
      </c>
      <c r="B4459" s="3">
        <f t="shared" ca="1" si="348"/>
        <v>-0.36449241898684237</v>
      </c>
      <c r="C4459" s="3">
        <f t="shared" ca="1" si="345"/>
        <v>22604.568139208834</v>
      </c>
      <c r="D4459" s="3">
        <f t="shared" ca="1" si="346"/>
        <v>0</v>
      </c>
      <c r="E4459" s="3">
        <f t="shared" ca="1" si="349"/>
        <v>258.6341224519785</v>
      </c>
    </row>
    <row r="4460" spans="1:5" x14ac:dyDescent="0.35">
      <c r="A4460" s="3">
        <f t="shared" si="347"/>
        <v>4448</v>
      </c>
      <c r="B4460" s="3">
        <f t="shared" ca="1" si="348"/>
        <v>-1.9066011994286165</v>
      </c>
      <c r="C4460" s="3">
        <f t="shared" ca="1" si="345"/>
        <v>21567.686601418762</v>
      </c>
      <c r="D4460" s="3">
        <f t="shared" ca="1" si="346"/>
        <v>0</v>
      </c>
      <c r="E4460" s="3">
        <f t="shared" ca="1" si="349"/>
        <v>258.6341224519785</v>
      </c>
    </row>
    <row r="4461" spans="1:5" x14ac:dyDescent="0.35">
      <c r="A4461" s="3">
        <f t="shared" si="347"/>
        <v>4449</v>
      </c>
      <c r="B4461" s="3">
        <f t="shared" ca="1" si="348"/>
        <v>1.2073144587824158</v>
      </c>
      <c r="C4461" s="3">
        <f t="shared" ca="1" si="345"/>
        <v>23712.731737296337</v>
      </c>
      <c r="D4461" s="3">
        <f t="shared" ca="1" si="346"/>
        <v>812.73173729633709</v>
      </c>
      <c r="E4461" s="3">
        <f t="shared" ca="1" si="349"/>
        <v>-554.09761484435853</v>
      </c>
    </row>
    <row r="4462" spans="1:5" x14ac:dyDescent="0.35">
      <c r="A4462" s="3">
        <f t="shared" si="347"/>
        <v>4450</v>
      </c>
      <c r="B4462" s="3">
        <f t="shared" ca="1" si="348"/>
        <v>1.3310964288928708</v>
      </c>
      <c r="C4462" s="3">
        <f t="shared" ca="1" si="345"/>
        <v>23802.274815415971</v>
      </c>
      <c r="D4462" s="3">
        <f t="shared" ca="1" si="346"/>
        <v>902.27481541597081</v>
      </c>
      <c r="E4462" s="3">
        <f t="shared" ca="1" si="349"/>
        <v>-643.64069296399225</v>
      </c>
    </row>
    <row r="4463" spans="1:5" x14ac:dyDescent="0.35">
      <c r="A4463" s="3">
        <f t="shared" si="347"/>
        <v>4451</v>
      </c>
      <c r="B4463" s="3">
        <f t="shared" ca="1" si="348"/>
        <v>-1.4859004991968234</v>
      </c>
      <c r="C4463" s="3">
        <f t="shared" ca="1" si="345"/>
        <v>21845.744835262423</v>
      </c>
      <c r="D4463" s="3">
        <f t="shared" ca="1" si="346"/>
        <v>0</v>
      </c>
      <c r="E4463" s="3">
        <f t="shared" ca="1" si="349"/>
        <v>258.6341224519785</v>
      </c>
    </row>
    <row r="4464" spans="1:5" x14ac:dyDescent="0.35">
      <c r="A4464" s="3">
        <f t="shared" si="347"/>
        <v>4452</v>
      </c>
      <c r="B4464" s="3">
        <f t="shared" ca="1" si="348"/>
        <v>-0.78882289401661898</v>
      </c>
      <c r="C4464" s="3">
        <f t="shared" ca="1" si="345"/>
        <v>22314.385011256196</v>
      </c>
      <c r="D4464" s="3">
        <f t="shared" ca="1" si="346"/>
        <v>0</v>
      </c>
      <c r="E4464" s="3">
        <f t="shared" ca="1" si="349"/>
        <v>258.6341224519785</v>
      </c>
    </row>
    <row r="4465" spans="1:5" x14ac:dyDescent="0.35">
      <c r="A4465" s="3">
        <f t="shared" si="347"/>
        <v>4453</v>
      </c>
      <c r="B4465" s="3">
        <f t="shared" ca="1" si="348"/>
        <v>-1.1561751909105529</v>
      </c>
      <c r="C4465" s="3">
        <f t="shared" ca="1" si="345"/>
        <v>22066.177236507108</v>
      </c>
      <c r="D4465" s="3">
        <f t="shared" ca="1" si="346"/>
        <v>0</v>
      </c>
      <c r="E4465" s="3">
        <f t="shared" ca="1" si="349"/>
        <v>258.6341224519785</v>
      </c>
    </row>
    <row r="4466" spans="1:5" x14ac:dyDescent="0.35">
      <c r="A4466" s="3">
        <f t="shared" si="347"/>
        <v>4454</v>
      </c>
      <c r="B4466" s="3">
        <f t="shared" ca="1" si="348"/>
        <v>-0.84721887760913361</v>
      </c>
      <c r="C4466" s="3">
        <f t="shared" ca="1" si="345"/>
        <v>22274.742953323163</v>
      </c>
      <c r="D4466" s="3">
        <f t="shared" ca="1" si="346"/>
        <v>0</v>
      </c>
      <c r="E4466" s="3">
        <f t="shared" ca="1" si="349"/>
        <v>258.6341224519785</v>
      </c>
    </row>
    <row r="4467" spans="1:5" x14ac:dyDescent="0.35">
      <c r="A4467" s="3">
        <f t="shared" si="347"/>
        <v>4455</v>
      </c>
      <c r="B4467" s="3">
        <f t="shared" ca="1" si="348"/>
        <v>1.7344804568265078</v>
      </c>
      <c r="C4467" s="3">
        <f t="shared" ca="1" si="345"/>
        <v>24096.433305798775</v>
      </c>
      <c r="D4467" s="3">
        <f t="shared" ca="1" si="346"/>
        <v>1196.4333057987751</v>
      </c>
      <c r="E4467" s="3">
        <f t="shared" ca="1" si="349"/>
        <v>-937.79918334679655</v>
      </c>
    </row>
    <row r="4468" spans="1:5" x14ac:dyDescent="0.35">
      <c r="A4468" s="3">
        <f t="shared" si="347"/>
        <v>4456</v>
      </c>
      <c r="B4468" s="3">
        <f t="shared" ca="1" si="348"/>
        <v>1.0055211083225848</v>
      </c>
      <c r="C4468" s="3">
        <f t="shared" ca="1" si="345"/>
        <v>23567.477361996294</v>
      </c>
      <c r="D4468" s="3">
        <f t="shared" ca="1" si="346"/>
        <v>667.47736199629435</v>
      </c>
      <c r="E4468" s="3">
        <f t="shared" ca="1" si="349"/>
        <v>-408.84323954431585</v>
      </c>
    </row>
    <row r="4469" spans="1:5" x14ac:dyDescent="0.35">
      <c r="A4469" s="3">
        <f t="shared" si="347"/>
        <v>4457</v>
      </c>
      <c r="B4469" s="3">
        <f t="shared" ca="1" si="348"/>
        <v>-1.0957932356994704</v>
      </c>
      <c r="C4469" s="3">
        <f t="shared" ca="1" si="345"/>
        <v>22106.78489254856</v>
      </c>
      <c r="D4469" s="3">
        <f t="shared" ca="1" si="346"/>
        <v>0</v>
      </c>
      <c r="E4469" s="3">
        <f t="shared" ca="1" si="349"/>
        <v>258.6341224519785</v>
      </c>
    </row>
    <row r="4470" spans="1:5" x14ac:dyDescent="0.35">
      <c r="A4470" s="3">
        <f t="shared" si="347"/>
        <v>4458</v>
      </c>
      <c r="B4470" s="3">
        <f t="shared" ca="1" si="348"/>
        <v>1.5809725879651133</v>
      </c>
      <c r="C4470" s="3">
        <f t="shared" ca="1" si="345"/>
        <v>23984.065173368501</v>
      </c>
      <c r="D4470" s="3">
        <f t="shared" ca="1" si="346"/>
        <v>1084.0651733685008</v>
      </c>
      <c r="E4470" s="3">
        <f t="shared" ca="1" si="349"/>
        <v>-825.43105091652228</v>
      </c>
    </row>
    <row r="4471" spans="1:5" x14ac:dyDescent="0.35">
      <c r="A4471" s="3">
        <f t="shared" si="347"/>
        <v>4459</v>
      </c>
      <c r="B4471" s="3">
        <f t="shared" ca="1" si="348"/>
        <v>-0.13704304328220504</v>
      </c>
      <c r="C4471" s="3">
        <f t="shared" ca="1" si="345"/>
        <v>22761.662305334419</v>
      </c>
      <c r="D4471" s="3">
        <f t="shared" ca="1" si="346"/>
        <v>0</v>
      </c>
      <c r="E4471" s="3">
        <f t="shared" ca="1" si="349"/>
        <v>258.6341224519785</v>
      </c>
    </row>
    <row r="4472" spans="1:5" x14ac:dyDescent="0.35">
      <c r="A4472" s="3">
        <f t="shared" si="347"/>
        <v>4460</v>
      </c>
      <c r="B4472" s="3">
        <f t="shared" ca="1" si="348"/>
        <v>-3.6754321082296038E-2</v>
      </c>
      <c r="C4472" s="3">
        <f t="shared" ca="1" si="345"/>
        <v>22831.275840713472</v>
      </c>
      <c r="D4472" s="3">
        <f t="shared" ca="1" si="346"/>
        <v>0</v>
      </c>
      <c r="E4472" s="3">
        <f t="shared" ca="1" si="349"/>
        <v>258.6341224519785</v>
      </c>
    </row>
    <row r="4473" spans="1:5" x14ac:dyDescent="0.35">
      <c r="A4473" s="3">
        <f t="shared" si="347"/>
        <v>4461</v>
      </c>
      <c r="B4473" s="3">
        <f t="shared" ca="1" si="348"/>
        <v>1.5431602301103668</v>
      </c>
      <c r="C4473" s="3">
        <f t="shared" ca="1" si="345"/>
        <v>23956.466963599065</v>
      </c>
      <c r="D4473" s="3">
        <f t="shared" ca="1" si="346"/>
        <v>1056.4669635990649</v>
      </c>
      <c r="E4473" s="3">
        <f t="shared" ca="1" si="349"/>
        <v>-797.83284114708636</v>
      </c>
    </row>
    <row r="4474" spans="1:5" x14ac:dyDescent="0.35">
      <c r="A4474" s="3">
        <f t="shared" si="347"/>
        <v>4462</v>
      </c>
      <c r="B4474" s="3">
        <f t="shared" ca="1" si="348"/>
        <v>-1.0455830282524541</v>
      </c>
      <c r="C4474" s="3">
        <f t="shared" ca="1" si="345"/>
        <v>22140.60881541987</v>
      </c>
      <c r="D4474" s="3">
        <f t="shared" ca="1" si="346"/>
        <v>0</v>
      </c>
      <c r="E4474" s="3">
        <f t="shared" ca="1" si="349"/>
        <v>258.6341224519785</v>
      </c>
    </row>
    <row r="4475" spans="1:5" x14ac:dyDescent="0.35">
      <c r="A4475" s="3">
        <f t="shared" si="347"/>
        <v>4463</v>
      </c>
      <c r="B4475" s="3">
        <f t="shared" ca="1" si="348"/>
        <v>-0.48086521745673483</v>
      </c>
      <c r="C4475" s="3">
        <f t="shared" ca="1" si="345"/>
        <v>22524.611815930399</v>
      </c>
      <c r="D4475" s="3">
        <f t="shared" ca="1" si="346"/>
        <v>0</v>
      </c>
      <c r="E4475" s="3">
        <f t="shared" ca="1" si="349"/>
        <v>258.6341224519785</v>
      </c>
    </row>
    <row r="4476" spans="1:5" x14ac:dyDescent="0.35">
      <c r="A4476" s="3">
        <f t="shared" si="347"/>
        <v>4464</v>
      </c>
      <c r="B4476" s="3">
        <f t="shared" ca="1" si="348"/>
        <v>-0.26629728764327781</v>
      </c>
      <c r="C4476" s="3">
        <f t="shared" ca="1" si="345"/>
        <v>22672.255867161501</v>
      </c>
      <c r="D4476" s="3">
        <f t="shared" ca="1" si="346"/>
        <v>0</v>
      </c>
      <c r="E4476" s="3">
        <f t="shared" ca="1" si="349"/>
        <v>258.6341224519785</v>
      </c>
    </row>
    <row r="4477" spans="1:5" x14ac:dyDescent="0.35">
      <c r="A4477" s="3">
        <f t="shared" si="347"/>
        <v>4465</v>
      </c>
      <c r="B4477" s="3">
        <f t="shared" ca="1" si="348"/>
        <v>-0.3242735801699726</v>
      </c>
      <c r="C4477" s="3">
        <f t="shared" ca="1" si="345"/>
        <v>22632.267263474525</v>
      </c>
      <c r="D4477" s="3">
        <f t="shared" ca="1" si="346"/>
        <v>0</v>
      </c>
      <c r="E4477" s="3">
        <f t="shared" ca="1" si="349"/>
        <v>258.6341224519785</v>
      </c>
    </row>
    <row r="4478" spans="1:5" x14ac:dyDescent="0.35">
      <c r="A4478" s="3">
        <f t="shared" si="347"/>
        <v>4466</v>
      </c>
      <c r="B4478" s="3">
        <f t="shared" ca="1" si="348"/>
        <v>-0.60362986317524936</v>
      </c>
      <c r="C4478" s="3">
        <f t="shared" ca="1" si="345"/>
        <v>22440.570369950339</v>
      </c>
      <c r="D4478" s="3">
        <f t="shared" ca="1" si="346"/>
        <v>0</v>
      </c>
      <c r="E4478" s="3">
        <f t="shared" ca="1" si="349"/>
        <v>258.6341224519785</v>
      </c>
    </row>
    <row r="4479" spans="1:5" x14ac:dyDescent="0.35">
      <c r="A4479" s="3">
        <f t="shared" si="347"/>
        <v>4467</v>
      </c>
      <c r="B4479" s="3">
        <f t="shared" ca="1" si="348"/>
        <v>1.0302287099319836</v>
      </c>
      <c r="C4479" s="3">
        <f t="shared" ca="1" si="345"/>
        <v>23585.214412768506</v>
      </c>
      <c r="D4479" s="3">
        <f t="shared" ca="1" si="346"/>
        <v>685.21441276850601</v>
      </c>
      <c r="E4479" s="3">
        <f t="shared" ca="1" si="349"/>
        <v>-426.58029031652751</v>
      </c>
    </row>
    <row r="4480" spans="1:5" x14ac:dyDescent="0.35">
      <c r="A4480" s="3">
        <f t="shared" si="347"/>
        <v>4468</v>
      </c>
      <c r="B4480" s="3">
        <f t="shared" ca="1" si="348"/>
        <v>4.8610849283236321E-2</v>
      </c>
      <c r="C4480" s="3">
        <f t="shared" ca="1" si="345"/>
        <v>22890.698186061669</v>
      </c>
      <c r="D4480" s="3">
        <f t="shared" ca="1" si="346"/>
        <v>0</v>
      </c>
      <c r="E4480" s="3">
        <f t="shared" ca="1" si="349"/>
        <v>258.6341224519785</v>
      </c>
    </row>
    <row r="4481" spans="1:5" x14ac:dyDescent="0.35">
      <c r="A4481" s="3">
        <f t="shared" si="347"/>
        <v>4469</v>
      </c>
      <c r="B4481" s="3">
        <f t="shared" ca="1" si="348"/>
        <v>1.0008319924171356</v>
      </c>
      <c r="C4481" s="3">
        <f t="shared" ca="1" si="345"/>
        <v>23564.112653786851</v>
      </c>
      <c r="D4481" s="3">
        <f t="shared" ca="1" si="346"/>
        <v>664.1126537868513</v>
      </c>
      <c r="E4481" s="3">
        <f t="shared" ca="1" si="349"/>
        <v>-405.4785313348728</v>
      </c>
    </row>
    <row r="4482" spans="1:5" x14ac:dyDescent="0.35">
      <c r="A4482" s="3">
        <f t="shared" si="347"/>
        <v>4470</v>
      </c>
      <c r="B4482" s="3">
        <f t="shared" ca="1" si="348"/>
        <v>-0.66561564242822602</v>
      </c>
      <c r="C4482" s="3">
        <f t="shared" ca="1" si="345"/>
        <v>22398.25574264472</v>
      </c>
      <c r="D4482" s="3">
        <f t="shared" ca="1" si="346"/>
        <v>0</v>
      </c>
      <c r="E4482" s="3">
        <f t="shared" ca="1" si="349"/>
        <v>258.6341224519785</v>
      </c>
    </row>
    <row r="4483" spans="1:5" x14ac:dyDescent="0.35">
      <c r="A4483" s="3">
        <f t="shared" si="347"/>
        <v>4471</v>
      </c>
      <c r="B4483" s="3">
        <f t="shared" ca="1" si="348"/>
        <v>-0.35765099488669139</v>
      </c>
      <c r="C4483" s="3">
        <f t="shared" ca="1" si="345"/>
        <v>22609.277503739155</v>
      </c>
      <c r="D4483" s="3">
        <f t="shared" ca="1" si="346"/>
        <v>0</v>
      </c>
      <c r="E4483" s="3">
        <f t="shared" ca="1" si="349"/>
        <v>258.6341224519785</v>
      </c>
    </row>
    <row r="4484" spans="1:5" x14ac:dyDescent="0.35">
      <c r="A4484" s="3">
        <f t="shared" si="347"/>
        <v>4472</v>
      </c>
      <c r="B4484" s="3">
        <f t="shared" ca="1" si="348"/>
        <v>0.87056650276805836</v>
      </c>
      <c r="C4484" s="3">
        <f t="shared" ca="1" si="345"/>
        <v>23470.831525739261</v>
      </c>
      <c r="D4484" s="3">
        <f t="shared" ca="1" si="346"/>
        <v>570.83152573926054</v>
      </c>
      <c r="E4484" s="3">
        <f t="shared" ca="1" si="349"/>
        <v>-312.19740328728204</v>
      </c>
    </row>
    <row r="4485" spans="1:5" x14ac:dyDescent="0.35">
      <c r="A4485" s="3">
        <f t="shared" si="347"/>
        <v>4473</v>
      </c>
      <c r="B4485" s="3">
        <f t="shared" ca="1" si="348"/>
        <v>8.4862859741027918E-2</v>
      </c>
      <c r="C4485" s="3">
        <f t="shared" ca="1" si="345"/>
        <v>22915.979823512786</v>
      </c>
      <c r="D4485" s="3">
        <f t="shared" ca="1" si="346"/>
        <v>15.979823512785515</v>
      </c>
      <c r="E4485" s="3">
        <f t="shared" ca="1" si="349"/>
        <v>242.65429893919298</v>
      </c>
    </row>
    <row r="4486" spans="1:5" x14ac:dyDescent="0.35">
      <c r="A4486" s="3">
        <f t="shared" si="347"/>
        <v>4474</v>
      </c>
      <c r="B4486" s="3">
        <f t="shared" ca="1" si="348"/>
        <v>0.21930563795256322</v>
      </c>
      <c r="C4486" s="3">
        <f t="shared" ca="1" si="345"/>
        <v>23009.982341118714</v>
      </c>
      <c r="D4486" s="3">
        <f t="shared" ca="1" si="346"/>
        <v>109.98234111871352</v>
      </c>
      <c r="E4486" s="3">
        <f t="shared" ca="1" si="349"/>
        <v>148.65178133326498</v>
      </c>
    </row>
    <row r="4487" spans="1:5" x14ac:dyDescent="0.35">
      <c r="A4487" s="3">
        <f t="shared" si="347"/>
        <v>4475</v>
      </c>
      <c r="B4487" s="3">
        <f t="shared" ca="1" si="348"/>
        <v>0.24246387129822136</v>
      </c>
      <c r="C4487" s="3">
        <f t="shared" ca="1" si="345"/>
        <v>23026.213487182347</v>
      </c>
      <c r="D4487" s="3">
        <f t="shared" ca="1" si="346"/>
        <v>126.21348718234731</v>
      </c>
      <c r="E4487" s="3">
        <f t="shared" ca="1" si="349"/>
        <v>132.42063526963119</v>
      </c>
    </row>
    <row r="4488" spans="1:5" x14ac:dyDescent="0.35">
      <c r="A4488" s="3">
        <f t="shared" si="347"/>
        <v>4476</v>
      </c>
      <c r="B4488" s="3">
        <f t="shared" ca="1" si="348"/>
        <v>-1.2807213206864512</v>
      </c>
      <c r="C4488" s="3">
        <f t="shared" ca="1" si="345"/>
        <v>21982.653781092111</v>
      </c>
      <c r="D4488" s="3">
        <f t="shared" ca="1" si="346"/>
        <v>0</v>
      </c>
      <c r="E4488" s="3">
        <f t="shared" ca="1" si="349"/>
        <v>258.6341224519785</v>
      </c>
    </row>
    <row r="4489" spans="1:5" x14ac:dyDescent="0.35">
      <c r="A4489" s="3">
        <f t="shared" si="347"/>
        <v>4477</v>
      </c>
      <c r="B4489" s="3">
        <f t="shared" ca="1" si="348"/>
        <v>-1.4943519311057487</v>
      </c>
      <c r="C4489" s="3">
        <f t="shared" ca="1" si="345"/>
        <v>21840.123808933287</v>
      </c>
      <c r="D4489" s="3">
        <f t="shared" ca="1" si="346"/>
        <v>0</v>
      </c>
      <c r="E4489" s="3">
        <f t="shared" ca="1" si="349"/>
        <v>258.6341224519785</v>
      </c>
    </row>
    <row r="4490" spans="1:5" x14ac:dyDescent="0.35">
      <c r="A4490" s="3">
        <f t="shared" si="347"/>
        <v>4478</v>
      </c>
      <c r="B4490" s="3">
        <f t="shared" ca="1" si="348"/>
        <v>-1.0642170421461783</v>
      </c>
      <c r="C4490" s="3">
        <f t="shared" ca="1" si="345"/>
        <v>22128.050045101783</v>
      </c>
      <c r="D4490" s="3">
        <f t="shared" ca="1" si="346"/>
        <v>0</v>
      </c>
      <c r="E4490" s="3">
        <f t="shared" ca="1" si="349"/>
        <v>258.6341224519785</v>
      </c>
    </row>
    <row r="4491" spans="1:5" x14ac:dyDescent="0.35">
      <c r="A4491" s="3">
        <f t="shared" si="347"/>
        <v>4479</v>
      </c>
      <c r="B4491" s="3">
        <f t="shared" ca="1" si="348"/>
        <v>-0.36360659619605351</v>
      </c>
      <c r="C4491" s="3">
        <f t="shared" ca="1" si="345"/>
        <v>22605.177849136126</v>
      </c>
      <c r="D4491" s="3">
        <f t="shared" ca="1" si="346"/>
        <v>0</v>
      </c>
      <c r="E4491" s="3">
        <f t="shared" ca="1" si="349"/>
        <v>258.6341224519785</v>
      </c>
    </row>
    <row r="4492" spans="1:5" x14ac:dyDescent="0.35">
      <c r="A4492" s="3">
        <f t="shared" si="347"/>
        <v>4480</v>
      </c>
      <c r="B4492" s="3">
        <f t="shared" ca="1" si="348"/>
        <v>0.58531121628541916</v>
      </c>
      <c r="C4492" s="3">
        <f t="shared" ca="1" si="345"/>
        <v>23267.852203335457</v>
      </c>
      <c r="D4492" s="3">
        <f t="shared" ca="1" si="346"/>
        <v>367.85220333545658</v>
      </c>
      <c r="E4492" s="3">
        <f t="shared" ca="1" si="349"/>
        <v>-109.21808088347808</v>
      </c>
    </row>
    <row r="4493" spans="1:5" x14ac:dyDescent="0.35">
      <c r="A4493" s="3">
        <f t="shared" si="347"/>
        <v>4481</v>
      </c>
      <c r="B4493" s="3">
        <f t="shared" ca="1" si="348"/>
        <v>-1.4881656292669114</v>
      </c>
      <c r="C4493" s="3">
        <f t="shared" ca="1" si="345"/>
        <v>21844.238160996629</v>
      </c>
      <c r="D4493" s="3">
        <f t="shared" ca="1" si="346"/>
        <v>0</v>
      </c>
      <c r="E4493" s="3">
        <f t="shared" ca="1" si="349"/>
        <v>258.6341224519785</v>
      </c>
    </row>
    <row r="4494" spans="1:5" x14ac:dyDescent="0.35">
      <c r="A4494" s="3">
        <f t="shared" si="347"/>
        <v>4482</v>
      </c>
      <c r="B4494" s="3">
        <f t="shared" ca="1" si="348"/>
        <v>-0.33361357516157225</v>
      </c>
      <c r="C4494" s="3">
        <f t="shared" ref="C4494:C4557" ca="1" si="350">B$1*EXP(B$9*B$5 + $B$10*B4494)</f>
        <v>22625.831689338691</v>
      </c>
      <c r="D4494" s="3">
        <f t="shared" ref="D4494:D4557" ca="1" si="351">MAX(C4494 - B$2, 0)</f>
        <v>0</v>
      </c>
      <c r="E4494" s="3">
        <f t="shared" ca="1" si="349"/>
        <v>258.6341224519785</v>
      </c>
    </row>
    <row r="4495" spans="1:5" x14ac:dyDescent="0.35">
      <c r="A4495" s="3">
        <f t="shared" ref="A4495:A4558" si="352">A4494+1</f>
        <v>4483</v>
      </c>
      <c r="B4495" s="3">
        <f t="shared" ref="B4495:B4558" ca="1" si="353">_xlfn.NORM.S.INV(RAND())</f>
        <v>-0.80341352402819843</v>
      </c>
      <c r="C4495" s="3">
        <f t="shared" ca="1" si="350"/>
        <v>22304.473569268754</v>
      </c>
      <c r="D4495" s="3">
        <f t="shared" ca="1" si="351"/>
        <v>0</v>
      </c>
      <c r="E4495" s="3">
        <f t="shared" ref="E4495:E4558" ca="1" si="354">$D$5014-D4495</f>
        <v>258.6341224519785</v>
      </c>
    </row>
    <row r="4496" spans="1:5" x14ac:dyDescent="0.35">
      <c r="A4496" s="3">
        <f t="shared" si="352"/>
        <v>4484</v>
      </c>
      <c r="B4496" s="3">
        <f t="shared" ca="1" si="353"/>
        <v>0.40642034879008077</v>
      </c>
      <c r="C4496" s="3">
        <f t="shared" ca="1" si="350"/>
        <v>23141.455271003204</v>
      </c>
      <c r="D4496" s="3">
        <f t="shared" ca="1" si="351"/>
        <v>241.45527100320396</v>
      </c>
      <c r="E4496" s="3">
        <f t="shared" ca="1" si="354"/>
        <v>17.178851448774537</v>
      </c>
    </row>
    <row r="4497" spans="1:5" x14ac:dyDescent="0.35">
      <c r="A4497" s="3">
        <f t="shared" si="352"/>
        <v>4485</v>
      </c>
      <c r="B4497" s="3">
        <f t="shared" ca="1" si="353"/>
        <v>-3.250253899854471E-2</v>
      </c>
      <c r="C4497" s="3">
        <f t="shared" ca="1" si="350"/>
        <v>22834.231835315684</v>
      </c>
      <c r="D4497" s="3">
        <f t="shared" ca="1" si="351"/>
        <v>0</v>
      </c>
      <c r="E4497" s="3">
        <f t="shared" ca="1" si="354"/>
        <v>258.6341224519785</v>
      </c>
    </row>
    <row r="4498" spans="1:5" x14ac:dyDescent="0.35">
      <c r="A4498" s="3">
        <f t="shared" si="352"/>
        <v>4486</v>
      </c>
      <c r="B4498" s="3">
        <f t="shared" ca="1" si="353"/>
        <v>0.18346100436959487</v>
      </c>
      <c r="C4498" s="3">
        <f t="shared" ca="1" si="350"/>
        <v>22984.882105693127</v>
      </c>
      <c r="D4498" s="3">
        <f t="shared" ca="1" si="351"/>
        <v>84.882105693126505</v>
      </c>
      <c r="E4498" s="3">
        <f t="shared" ca="1" si="354"/>
        <v>173.75201675885199</v>
      </c>
    </row>
    <row r="4499" spans="1:5" x14ac:dyDescent="0.35">
      <c r="A4499" s="3">
        <f t="shared" si="352"/>
        <v>4487</v>
      </c>
      <c r="B4499" s="3">
        <f t="shared" ca="1" si="353"/>
        <v>1.1901964935249336</v>
      </c>
      <c r="C4499" s="3">
        <f t="shared" ca="1" si="350"/>
        <v>23700.375253728271</v>
      </c>
      <c r="D4499" s="3">
        <f t="shared" ca="1" si="351"/>
        <v>800.37525372827076</v>
      </c>
      <c r="E4499" s="3">
        <f t="shared" ca="1" si="354"/>
        <v>-541.74113127629221</v>
      </c>
    </row>
    <row r="4500" spans="1:5" x14ac:dyDescent="0.35">
      <c r="A4500" s="3">
        <f t="shared" si="352"/>
        <v>4488</v>
      </c>
      <c r="B4500" s="3">
        <f t="shared" ca="1" si="353"/>
        <v>0.95347301142665697</v>
      </c>
      <c r="C4500" s="3">
        <f t="shared" ca="1" si="350"/>
        <v>23530.156797422736</v>
      </c>
      <c r="D4500" s="3">
        <f t="shared" ca="1" si="351"/>
        <v>630.15679742273642</v>
      </c>
      <c r="E4500" s="3">
        <f t="shared" ca="1" si="354"/>
        <v>-371.52267497075792</v>
      </c>
    </row>
    <row r="4501" spans="1:5" x14ac:dyDescent="0.35">
      <c r="A4501" s="3">
        <f t="shared" si="352"/>
        <v>4489</v>
      </c>
      <c r="B4501" s="3">
        <f t="shared" ca="1" si="353"/>
        <v>-1.493549403582795</v>
      </c>
      <c r="C4501" s="3">
        <f t="shared" ca="1" si="350"/>
        <v>21840.657505836847</v>
      </c>
      <c r="D4501" s="3">
        <f t="shared" ca="1" si="351"/>
        <v>0</v>
      </c>
      <c r="E4501" s="3">
        <f t="shared" ca="1" si="354"/>
        <v>258.6341224519785</v>
      </c>
    </row>
    <row r="4502" spans="1:5" x14ac:dyDescent="0.35">
      <c r="A4502" s="3">
        <f t="shared" si="352"/>
        <v>4490</v>
      </c>
      <c r="B4502" s="3">
        <f t="shared" ca="1" si="353"/>
        <v>-0.78054411740091512</v>
      </c>
      <c r="C4502" s="3">
        <f t="shared" ca="1" si="350"/>
        <v>22320.01075792234</v>
      </c>
      <c r="D4502" s="3">
        <f t="shared" ca="1" si="351"/>
        <v>0</v>
      </c>
      <c r="E4502" s="3">
        <f t="shared" ca="1" si="354"/>
        <v>258.6341224519785</v>
      </c>
    </row>
    <row r="4503" spans="1:5" x14ac:dyDescent="0.35">
      <c r="A4503" s="3">
        <f t="shared" si="352"/>
        <v>4491</v>
      </c>
      <c r="B4503" s="3">
        <f t="shared" ca="1" si="353"/>
        <v>0.47645859813201147</v>
      </c>
      <c r="C4503" s="3">
        <f t="shared" ca="1" si="350"/>
        <v>23190.859424735496</v>
      </c>
      <c r="D4503" s="3">
        <f t="shared" ca="1" si="351"/>
        <v>290.85942473549585</v>
      </c>
      <c r="E4503" s="3">
        <f t="shared" ca="1" si="354"/>
        <v>-32.225302283517351</v>
      </c>
    </row>
    <row r="4504" spans="1:5" x14ac:dyDescent="0.35">
      <c r="A4504" s="3">
        <f t="shared" si="352"/>
        <v>4492</v>
      </c>
      <c r="B4504" s="3">
        <f t="shared" ca="1" si="353"/>
        <v>0.59324527323906484</v>
      </c>
      <c r="C4504" s="3">
        <f t="shared" ca="1" si="350"/>
        <v>23273.474042490092</v>
      </c>
      <c r="D4504" s="3">
        <f t="shared" ca="1" si="351"/>
        <v>373.47404249009196</v>
      </c>
      <c r="E4504" s="3">
        <f t="shared" ca="1" si="354"/>
        <v>-114.83992003811346</v>
      </c>
    </row>
    <row r="4505" spans="1:5" x14ac:dyDescent="0.35">
      <c r="A4505" s="3">
        <f t="shared" si="352"/>
        <v>4493</v>
      </c>
      <c r="B4505" s="3">
        <f t="shared" ca="1" si="353"/>
        <v>1.0851502191757623</v>
      </c>
      <c r="C4505" s="3">
        <f t="shared" ca="1" si="350"/>
        <v>23624.689202490452</v>
      </c>
      <c r="D4505" s="3">
        <f t="shared" ca="1" si="351"/>
        <v>724.68920249045186</v>
      </c>
      <c r="E4505" s="3">
        <f t="shared" ca="1" si="354"/>
        <v>-466.05508003847336</v>
      </c>
    </row>
    <row r="4506" spans="1:5" x14ac:dyDescent="0.35">
      <c r="A4506" s="3">
        <f t="shared" si="352"/>
        <v>4494</v>
      </c>
      <c r="B4506" s="3">
        <f t="shared" ca="1" si="353"/>
        <v>-1.6332486726106266</v>
      </c>
      <c r="C4506" s="3">
        <f t="shared" ca="1" si="350"/>
        <v>21747.950867735977</v>
      </c>
      <c r="D4506" s="3">
        <f t="shared" ca="1" si="351"/>
        <v>0</v>
      </c>
      <c r="E4506" s="3">
        <f t="shared" ca="1" si="354"/>
        <v>258.6341224519785</v>
      </c>
    </row>
    <row r="4507" spans="1:5" x14ac:dyDescent="0.35">
      <c r="A4507" s="3">
        <f t="shared" si="352"/>
        <v>4495</v>
      </c>
      <c r="B4507" s="3">
        <f t="shared" ca="1" si="353"/>
        <v>1.6211551178549199</v>
      </c>
      <c r="C4507" s="3">
        <f t="shared" ca="1" si="350"/>
        <v>24013.428153327273</v>
      </c>
      <c r="D4507" s="3">
        <f t="shared" ca="1" si="351"/>
        <v>1113.4281533272733</v>
      </c>
      <c r="E4507" s="3">
        <f t="shared" ca="1" si="354"/>
        <v>-854.79403087529477</v>
      </c>
    </row>
    <row r="4508" spans="1:5" x14ac:dyDescent="0.35">
      <c r="A4508" s="3">
        <f t="shared" si="352"/>
        <v>4496</v>
      </c>
      <c r="B4508" s="3">
        <f t="shared" ca="1" si="353"/>
        <v>0.17865859617937394</v>
      </c>
      <c r="C4508" s="3">
        <f t="shared" ca="1" si="350"/>
        <v>22981.521295823666</v>
      </c>
      <c r="D4508" s="3">
        <f t="shared" ca="1" si="351"/>
        <v>81.521295823666151</v>
      </c>
      <c r="E4508" s="3">
        <f t="shared" ca="1" si="354"/>
        <v>177.11282662831235</v>
      </c>
    </row>
    <row r="4509" spans="1:5" x14ac:dyDescent="0.35">
      <c r="A4509" s="3">
        <f t="shared" si="352"/>
        <v>4497</v>
      </c>
      <c r="B4509" s="3">
        <f t="shared" ca="1" si="353"/>
        <v>1.8706371778251998</v>
      </c>
      <c r="C4509" s="3">
        <f t="shared" ca="1" si="350"/>
        <v>24196.540839933121</v>
      </c>
      <c r="D4509" s="3">
        <f t="shared" ca="1" si="351"/>
        <v>1296.5408399331209</v>
      </c>
      <c r="E4509" s="3">
        <f t="shared" ca="1" si="354"/>
        <v>-1037.9067174811423</v>
      </c>
    </row>
    <row r="4510" spans="1:5" x14ac:dyDescent="0.35">
      <c r="A4510" s="3">
        <f t="shared" si="352"/>
        <v>4498</v>
      </c>
      <c r="B4510" s="3">
        <f t="shared" ca="1" si="353"/>
        <v>-2.1051258411655982</v>
      </c>
      <c r="C4510" s="3">
        <f t="shared" ca="1" si="350"/>
        <v>21437.705456129326</v>
      </c>
      <c r="D4510" s="3">
        <f t="shared" ca="1" si="351"/>
        <v>0</v>
      </c>
      <c r="E4510" s="3">
        <f t="shared" ca="1" si="354"/>
        <v>258.6341224519785</v>
      </c>
    </row>
    <row r="4511" spans="1:5" x14ac:dyDescent="0.35">
      <c r="A4511" s="3">
        <f t="shared" si="352"/>
        <v>4499</v>
      </c>
      <c r="B4511" s="3">
        <f t="shared" ca="1" si="353"/>
        <v>-2.2961265988728174E-2</v>
      </c>
      <c r="C4511" s="3">
        <f t="shared" ca="1" si="350"/>
        <v>22840.86667084898</v>
      </c>
      <c r="D4511" s="3">
        <f t="shared" ca="1" si="351"/>
        <v>0</v>
      </c>
      <c r="E4511" s="3">
        <f t="shared" ca="1" si="354"/>
        <v>258.6341224519785</v>
      </c>
    </row>
    <row r="4512" spans="1:5" x14ac:dyDescent="0.35">
      <c r="A4512" s="3">
        <f t="shared" si="352"/>
        <v>4500</v>
      </c>
      <c r="B4512" s="3">
        <f t="shared" ca="1" si="353"/>
        <v>1.3171113957591274</v>
      </c>
      <c r="C4512" s="3">
        <f t="shared" ca="1" si="350"/>
        <v>23792.14121337195</v>
      </c>
      <c r="D4512" s="3">
        <f t="shared" ca="1" si="351"/>
        <v>892.14121337194956</v>
      </c>
      <c r="E4512" s="3">
        <f t="shared" ca="1" si="354"/>
        <v>-633.50709091997101</v>
      </c>
    </row>
    <row r="4513" spans="1:5" x14ac:dyDescent="0.35">
      <c r="A4513" s="3">
        <f t="shared" si="352"/>
        <v>4501</v>
      </c>
      <c r="B4513" s="3">
        <f t="shared" ca="1" si="353"/>
        <v>-3.4305957810560223E-4</v>
      </c>
      <c r="C4513" s="3">
        <f t="shared" ca="1" si="350"/>
        <v>22856.602681674907</v>
      </c>
      <c r="D4513" s="3">
        <f t="shared" ca="1" si="351"/>
        <v>0</v>
      </c>
      <c r="E4513" s="3">
        <f t="shared" ca="1" si="354"/>
        <v>258.6341224519785</v>
      </c>
    </row>
    <row r="4514" spans="1:5" x14ac:dyDescent="0.35">
      <c r="A4514" s="3">
        <f t="shared" si="352"/>
        <v>4502</v>
      </c>
      <c r="B4514" s="3">
        <f t="shared" ca="1" si="353"/>
        <v>1.4191058650833583</v>
      </c>
      <c r="C4514" s="3">
        <f t="shared" ca="1" si="350"/>
        <v>23866.145870733133</v>
      </c>
      <c r="D4514" s="3">
        <f t="shared" ca="1" si="351"/>
        <v>966.14587073313305</v>
      </c>
      <c r="E4514" s="3">
        <f t="shared" ca="1" si="354"/>
        <v>-707.5117482811545</v>
      </c>
    </row>
    <row r="4515" spans="1:5" x14ac:dyDescent="0.35">
      <c r="A4515" s="3">
        <f t="shared" si="352"/>
        <v>4503</v>
      </c>
      <c r="B4515" s="3">
        <f t="shared" ca="1" si="353"/>
        <v>-0.11893300869929664</v>
      </c>
      <c r="C4515" s="3">
        <f t="shared" ca="1" si="350"/>
        <v>22774.217323590754</v>
      </c>
      <c r="D4515" s="3">
        <f t="shared" ca="1" si="351"/>
        <v>0</v>
      </c>
      <c r="E4515" s="3">
        <f t="shared" ca="1" si="354"/>
        <v>258.6341224519785</v>
      </c>
    </row>
    <row r="4516" spans="1:5" x14ac:dyDescent="0.35">
      <c r="A4516" s="3">
        <f t="shared" si="352"/>
        <v>4504</v>
      </c>
      <c r="B4516" s="3">
        <f t="shared" ca="1" si="353"/>
        <v>0.66598693324049163</v>
      </c>
      <c r="C4516" s="3">
        <f t="shared" ca="1" si="350"/>
        <v>23325.079997606143</v>
      </c>
      <c r="D4516" s="3">
        <f t="shared" ca="1" si="351"/>
        <v>425.07999760614257</v>
      </c>
      <c r="E4516" s="3">
        <f t="shared" ca="1" si="354"/>
        <v>-166.44587515416407</v>
      </c>
    </row>
    <row r="4517" spans="1:5" x14ac:dyDescent="0.35">
      <c r="A4517" s="3">
        <f t="shared" si="352"/>
        <v>4505</v>
      </c>
      <c r="B4517" s="3">
        <f t="shared" ca="1" si="353"/>
        <v>-0.35672518938175757</v>
      </c>
      <c r="C4517" s="3">
        <f t="shared" ca="1" si="350"/>
        <v>22609.914866829306</v>
      </c>
      <c r="D4517" s="3">
        <f t="shared" ca="1" si="351"/>
        <v>0</v>
      </c>
      <c r="E4517" s="3">
        <f t="shared" ca="1" si="354"/>
        <v>258.6341224519785</v>
      </c>
    </row>
    <row r="4518" spans="1:5" x14ac:dyDescent="0.35">
      <c r="A4518" s="3">
        <f t="shared" si="352"/>
        <v>4506</v>
      </c>
      <c r="B4518" s="3">
        <f t="shared" ca="1" si="353"/>
        <v>0.33551079338367679</v>
      </c>
      <c r="C4518" s="3">
        <f t="shared" ca="1" si="350"/>
        <v>23091.543726528329</v>
      </c>
      <c r="D4518" s="3">
        <f t="shared" ca="1" si="351"/>
        <v>191.54372652832899</v>
      </c>
      <c r="E4518" s="3">
        <f t="shared" ca="1" si="354"/>
        <v>67.09039592364951</v>
      </c>
    </row>
    <row r="4519" spans="1:5" x14ac:dyDescent="0.35">
      <c r="A4519" s="3">
        <f t="shared" si="352"/>
        <v>4507</v>
      </c>
      <c r="B4519" s="3">
        <f t="shared" ca="1" si="353"/>
        <v>-0.78469558526964422</v>
      </c>
      <c r="C4519" s="3">
        <f t="shared" ca="1" si="350"/>
        <v>22317.18949879711</v>
      </c>
      <c r="D4519" s="3">
        <f t="shared" ca="1" si="351"/>
        <v>0</v>
      </c>
      <c r="E4519" s="3">
        <f t="shared" ca="1" si="354"/>
        <v>258.6341224519785</v>
      </c>
    </row>
    <row r="4520" spans="1:5" x14ac:dyDescent="0.35">
      <c r="A4520" s="3">
        <f t="shared" si="352"/>
        <v>4508</v>
      </c>
      <c r="B4520" s="3">
        <f t="shared" ca="1" si="353"/>
        <v>-1.4107521987090037</v>
      </c>
      <c r="C4520" s="3">
        <f t="shared" ca="1" si="350"/>
        <v>21895.789448320629</v>
      </c>
      <c r="D4520" s="3">
        <f t="shared" ca="1" si="351"/>
        <v>0</v>
      </c>
      <c r="E4520" s="3">
        <f t="shared" ca="1" si="354"/>
        <v>258.6341224519785</v>
      </c>
    </row>
    <row r="4521" spans="1:5" x14ac:dyDescent="0.35">
      <c r="A4521" s="3">
        <f t="shared" si="352"/>
        <v>4509</v>
      </c>
      <c r="B4521" s="3">
        <f t="shared" ca="1" si="353"/>
        <v>0.65434127888502314</v>
      </c>
      <c r="C4521" s="3">
        <f t="shared" ca="1" si="350"/>
        <v>23316.810399855825</v>
      </c>
      <c r="D4521" s="3">
        <f t="shared" ca="1" si="351"/>
        <v>416.81039985582538</v>
      </c>
      <c r="E4521" s="3">
        <f t="shared" ca="1" si="354"/>
        <v>-158.17627740384688</v>
      </c>
    </row>
    <row r="4522" spans="1:5" x14ac:dyDescent="0.35">
      <c r="A4522" s="3">
        <f t="shared" si="352"/>
        <v>4510</v>
      </c>
      <c r="B4522" s="3">
        <f t="shared" ca="1" si="353"/>
        <v>0.28477458236874548</v>
      </c>
      <c r="C4522" s="3">
        <f t="shared" ca="1" si="350"/>
        <v>23055.897798795711</v>
      </c>
      <c r="D4522" s="3">
        <f t="shared" ca="1" si="351"/>
        <v>155.89779879571142</v>
      </c>
      <c r="E4522" s="3">
        <f t="shared" ca="1" si="354"/>
        <v>102.73632365626707</v>
      </c>
    </row>
    <row r="4523" spans="1:5" x14ac:dyDescent="0.35">
      <c r="A4523" s="3">
        <f t="shared" si="352"/>
        <v>4511</v>
      </c>
      <c r="B4523" s="3">
        <f t="shared" ca="1" si="353"/>
        <v>-0.37259594394794499</v>
      </c>
      <c r="C4523" s="3">
        <f t="shared" ca="1" si="350"/>
        <v>22598.991263638189</v>
      </c>
      <c r="D4523" s="3">
        <f t="shared" ca="1" si="351"/>
        <v>0</v>
      </c>
      <c r="E4523" s="3">
        <f t="shared" ca="1" si="354"/>
        <v>258.6341224519785</v>
      </c>
    </row>
    <row r="4524" spans="1:5" x14ac:dyDescent="0.35">
      <c r="A4524" s="3">
        <f t="shared" si="352"/>
        <v>4512</v>
      </c>
      <c r="B4524" s="3">
        <f t="shared" ca="1" si="353"/>
        <v>0.69836296599857328</v>
      </c>
      <c r="C4524" s="3">
        <f t="shared" ca="1" si="350"/>
        <v>23348.085684447324</v>
      </c>
      <c r="D4524" s="3">
        <f t="shared" ca="1" si="351"/>
        <v>448.08568444732373</v>
      </c>
      <c r="E4524" s="3">
        <f t="shared" ca="1" si="354"/>
        <v>-189.45156199534523</v>
      </c>
    </row>
    <row r="4525" spans="1:5" x14ac:dyDescent="0.35">
      <c r="A4525" s="3">
        <f t="shared" si="352"/>
        <v>4513</v>
      </c>
      <c r="B4525" s="3">
        <f t="shared" ca="1" si="353"/>
        <v>1.1461616843333653</v>
      </c>
      <c r="C4525" s="3">
        <f t="shared" ca="1" si="350"/>
        <v>23668.618612429746</v>
      </c>
      <c r="D4525" s="3">
        <f t="shared" ca="1" si="351"/>
        <v>768.61861242974555</v>
      </c>
      <c r="E4525" s="3">
        <f t="shared" ca="1" si="354"/>
        <v>-509.98448997776705</v>
      </c>
    </row>
    <row r="4526" spans="1:5" x14ac:dyDescent="0.35">
      <c r="A4526" s="3">
        <f t="shared" si="352"/>
        <v>4514</v>
      </c>
      <c r="B4526" s="3">
        <f t="shared" ca="1" si="353"/>
        <v>-0.45108410518816433</v>
      </c>
      <c r="C4526" s="3">
        <f t="shared" ca="1" si="350"/>
        <v>22545.046573976222</v>
      </c>
      <c r="D4526" s="3">
        <f t="shared" ca="1" si="351"/>
        <v>0</v>
      </c>
      <c r="E4526" s="3">
        <f t="shared" ca="1" si="354"/>
        <v>258.6341224519785</v>
      </c>
    </row>
    <row r="4527" spans="1:5" x14ac:dyDescent="0.35">
      <c r="A4527" s="3">
        <f t="shared" si="352"/>
        <v>4515</v>
      </c>
      <c r="B4527" s="3">
        <f t="shared" ca="1" si="353"/>
        <v>0.34138841661766944</v>
      </c>
      <c r="C4527" s="3">
        <f t="shared" ca="1" si="350"/>
        <v>23095.676750454106</v>
      </c>
      <c r="D4527" s="3">
        <f t="shared" ca="1" si="351"/>
        <v>195.67675045410579</v>
      </c>
      <c r="E4527" s="3">
        <f t="shared" ca="1" si="354"/>
        <v>62.957371997872713</v>
      </c>
    </row>
    <row r="4528" spans="1:5" x14ac:dyDescent="0.35">
      <c r="A4528" s="3">
        <f t="shared" si="352"/>
        <v>4516</v>
      </c>
      <c r="B4528" s="3">
        <f t="shared" ca="1" si="353"/>
        <v>1.6694040327124831</v>
      </c>
      <c r="C4528" s="3">
        <f t="shared" ca="1" si="350"/>
        <v>24048.733064049273</v>
      </c>
      <c r="D4528" s="3">
        <f t="shared" ca="1" si="351"/>
        <v>1148.7330640492728</v>
      </c>
      <c r="E4528" s="3">
        <f t="shared" ca="1" si="354"/>
        <v>-890.09894159729424</v>
      </c>
    </row>
    <row r="4529" spans="1:5" x14ac:dyDescent="0.35">
      <c r="A4529" s="3">
        <f t="shared" si="352"/>
        <v>4517</v>
      </c>
      <c r="B4529" s="3">
        <f t="shared" ca="1" si="353"/>
        <v>0.14168377215571418</v>
      </c>
      <c r="C4529" s="3">
        <f t="shared" ca="1" si="350"/>
        <v>22955.662113825863</v>
      </c>
      <c r="D4529" s="3">
        <f t="shared" ca="1" si="351"/>
        <v>55.662113825863344</v>
      </c>
      <c r="E4529" s="3">
        <f t="shared" ca="1" si="354"/>
        <v>202.97200862611516</v>
      </c>
    </row>
    <row r="4530" spans="1:5" x14ac:dyDescent="0.35">
      <c r="A4530" s="3">
        <f t="shared" si="352"/>
        <v>4518</v>
      </c>
      <c r="B4530" s="3">
        <f t="shared" ca="1" si="353"/>
        <v>-0.35276923251949371</v>
      </c>
      <c r="C4530" s="3">
        <f t="shared" ca="1" si="350"/>
        <v>22612.638514810249</v>
      </c>
      <c r="D4530" s="3">
        <f t="shared" ca="1" si="351"/>
        <v>0</v>
      </c>
      <c r="E4530" s="3">
        <f t="shared" ca="1" si="354"/>
        <v>258.6341224519785</v>
      </c>
    </row>
    <row r="4531" spans="1:5" x14ac:dyDescent="0.35">
      <c r="A4531" s="3">
        <f t="shared" si="352"/>
        <v>4519</v>
      </c>
      <c r="B4531" s="3">
        <f t="shared" ca="1" si="353"/>
        <v>-0.38322567441804695</v>
      </c>
      <c r="C4531" s="3">
        <f t="shared" ca="1" si="350"/>
        <v>22591.67793026548</v>
      </c>
      <c r="D4531" s="3">
        <f t="shared" ca="1" si="351"/>
        <v>0</v>
      </c>
      <c r="E4531" s="3">
        <f t="shared" ca="1" si="354"/>
        <v>258.6341224519785</v>
      </c>
    </row>
    <row r="4532" spans="1:5" x14ac:dyDescent="0.35">
      <c r="A4532" s="3">
        <f t="shared" si="352"/>
        <v>4520</v>
      </c>
      <c r="B4532" s="3">
        <f t="shared" ca="1" si="353"/>
        <v>-0.18312985128802856</v>
      </c>
      <c r="C4532" s="3">
        <f t="shared" ca="1" si="350"/>
        <v>22729.743232823643</v>
      </c>
      <c r="D4532" s="3">
        <f t="shared" ca="1" si="351"/>
        <v>0</v>
      </c>
      <c r="E4532" s="3">
        <f t="shared" ca="1" si="354"/>
        <v>258.6341224519785</v>
      </c>
    </row>
    <row r="4533" spans="1:5" x14ac:dyDescent="0.35">
      <c r="A4533" s="3">
        <f t="shared" si="352"/>
        <v>4521</v>
      </c>
      <c r="B4533" s="3">
        <f t="shared" ca="1" si="353"/>
        <v>-0.16772954929777542</v>
      </c>
      <c r="C4533" s="3">
        <f t="shared" ca="1" si="350"/>
        <v>22740.404281883839</v>
      </c>
      <c r="D4533" s="3">
        <f t="shared" ca="1" si="351"/>
        <v>0</v>
      </c>
      <c r="E4533" s="3">
        <f t="shared" ca="1" si="354"/>
        <v>258.6341224519785</v>
      </c>
    </row>
    <row r="4534" spans="1:5" x14ac:dyDescent="0.35">
      <c r="A4534" s="3">
        <f t="shared" si="352"/>
        <v>4522</v>
      </c>
      <c r="B4534" s="3">
        <f t="shared" ca="1" si="353"/>
        <v>-0.94688424044090913</v>
      </c>
      <c r="C4534" s="3">
        <f t="shared" ca="1" si="350"/>
        <v>22207.247816193827</v>
      </c>
      <c r="D4534" s="3">
        <f t="shared" ca="1" si="351"/>
        <v>0</v>
      </c>
      <c r="E4534" s="3">
        <f t="shared" ca="1" si="354"/>
        <v>258.6341224519785</v>
      </c>
    </row>
    <row r="4535" spans="1:5" x14ac:dyDescent="0.35">
      <c r="A4535" s="3">
        <f t="shared" si="352"/>
        <v>4523</v>
      </c>
      <c r="B4535" s="3">
        <f t="shared" ca="1" si="353"/>
        <v>0.48893043561838173</v>
      </c>
      <c r="C4535" s="3">
        <f t="shared" ca="1" si="350"/>
        <v>23199.667968112601</v>
      </c>
      <c r="D4535" s="3">
        <f t="shared" ca="1" si="351"/>
        <v>299.66796811260065</v>
      </c>
      <c r="E4535" s="3">
        <f t="shared" ca="1" si="354"/>
        <v>-41.033845660622148</v>
      </c>
    </row>
    <row r="4536" spans="1:5" x14ac:dyDescent="0.35">
      <c r="A4536" s="3">
        <f t="shared" si="352"/>
        <v>4524</v>
      </c>
      <c r="B4536" s="3">
        <f t="shared" ca="1" si="353"/>
        <v>6.0462206459950263E-2</v>
      </c>
      <c r="C4536" s="3">
        <f t="shared" ca="1" si="350"/>
        <v>22898.96008416394</v>
      </c>
      <c r="D4536" s="3">
        <f t="shared" ca="1" si="351"/>
        <v>0</v>
      </c>
      <c r="E4536" s="3">
        <f t="shared" ca="1" si="354"/>
        <v>258.6341224519785</v>
      </c>
    </row>
    <row r="4537" spans="1:5" x14ac:dyDescent="0.35">
      <c r="A4537" s="3">
        <f t="shared" si="352"/>
        <v>4525</v>
      </c>
      <c r="B4537" s="3">
        <f t="shared" ca="1" si="353"/>
        <v>0.50819928935483616</v>
      </c>
      <c r="C4537" s="3">
        <f t="shared" ca="1" si="350"/>
        <v>23213.283650289683</v>
      </c>
      <c r="D4537" s="3">
        <f t="shared" ca="1" si="351"/>
        <v>313.28365028968256</v>
      </c>
      <c r="E4537" s="3">
        <f t="shared" ca="1" si="354"/>
        <v>-54.649527837704056</v>
      </c>
    </row>
    <row r="4538" spans="1:5" x14ac:dyDescent="0.35">
      <c r="A4538" s="3">
        <f t="shared" si="352"/>
        <v>4526</v>
      </c>
      <c r="B4538" s="3">
        <f t="shared" ca="1" si="353"/>
        <v>5.5955824021518066E-2</v>
      </c>
      <c r="C4538" s="3">
        <f t="shared" ca="1" si="350"/>
        <v>22895.818213121896</v>
      </c>
      <c r="D4538" s="3">
        <f t="shared" ca="1" si="351"/>
        <v>0</v>
      </c>
      <c r="E4538" s="3">
        <f t="shared" ca="1" si="354"/>
        <v>258.6341224519785</v>
      </c>
    </row>
    <row r="4539" spans="1:5" x14ac:dyDescent="0.35">
      <c r="A4539" s="3">
        <f t="shared" si="352"/>
        <v>4527</v>
      </c>
      <c r="B4539" s="3">
        <f t="shared" ca="1" si="353"/>
        <v>-0.78232314577752393</v>
      </c>
      <c r="C4539" s="3">
        <f t="shared" ca="1" si="350"/>
        <v>22318.801720182615</v>
      </c>
      <c r="D4539" s="3">
        <f t="shared" ca="1" si="351"/>
        <v>0</v>
      </c>
      <c r="E4539" s="3">
        <f t="shared" ca="1" si="354"/>
        <v>258.6341224519785</v>
      </c>
    </row>
    <row r="4540" spans="1:5" x14ac:dyDescent="0.35">
      <c r="A4540" s="3">
        <f t="shared" si="352"/>
        <v>4528</v>
      </c>
      <c r="B4540" s="3">
        <f t="shared" ca="1" si="353"/>
        <v>-1.1839679982188014</v>
      </c>
      <c r="C4540" s="3">
        <f t="shared" ca="1" si="350"/>
        <v>22047.511285893852</v>
      </c>
      <c r="D4540" s="3">
        <f t="shared" ca="1" si="351"/>
        <v>0</v>
      </c>
      <c r="E4540" s="3">
        <f t="shared" ca="1" si="354"/>
        <v>258.6341224519785</v>
      </c>
    </row>
    <row r="4541" spans="1:5" x14ac:dyDescent="0.35">
      <c r="A4541" s="3">
        <f t="shared" si="352"/>
        <v>4529</v>
      </c>
      <c r="B4541" s="3">
        <f t="shared" ca="1" si="353"/>
        <v>-1.8796820365208531</v>
      </c>
      <c r="C4541" s="3">
        <f t="shared" ca="1" si="350"/>
        <v>21585.372106202878</v>
      </c>
      <c r="D4541" s="3">
        <f t="shared" ca="1" si="351"/>
        <v>0</v>
      </c>
      <c r="E4541" s="3">
        <f t="shared" ca="1" si="354"/>
        <v>258.6341224519785</v>
      </c>
    </row>
    <row r="4542" spans="1:5" x14ac:dyDescent="0.35">
      <c r="A4542" s="3">
        <f t="shared" si="352"/>
        <v>4530</v>
      </c>
      <c r="B4542" s="3">
        <f t="shared" ca="1" si="353"/>
        <v>-1.5195719919739423</v>
      </c>
      <c r="C4542" s="3">
        <f t="shared" ca="1" si="350"/>
        <v>21823.358605453377</v>
      </c>
      <c r="D4542" s="3">
        <f t="shared" ca="1" si="351"/>
        <v>0</v>
      </c>
      <c r="E4542" s="3">
        <f t="shared" ca="1" si="354"/>
        <v>258.6341224519785</v>
      </c>
    </row>
    <row r="4543" spans="1:5" x14ac:dyDescent="0.35">
      <c r="A4543" s="3">
        <f t="shared" si="352"/>
        <v>4531</v>
      </c>
      <c r="B4543" s="3">
        <f t="shared" ca="1" si="353"/>
        <v>-1.608503863487001</v>
      </c>
      <c r="C4543" s="3">
        <f t="shared" ca="1" si="350"/>
        <v>21764.343187524108</v>
      </c>
      <c r="D4543" s="3">
        <f t="shared" ca="1" si="351"/>
        <v>0</v>
      </c>
      <c r="E4543" s="3">
        <f t="shared" ca="1" si="354"/>
        <v>258.6341224519785</v>
      </c>
    </row>
    <row r="4544" spans="1:5" x14ac:dyDescent="0.35">
      <c r="A4544" s="3">
        <f t="shared" si="352"/>
        <v>4532</v>
      </c>
      <c r="B4544" s="3">
        <f t="shared" ca="1" si="353"/>
        <v>-8.3761657641508808E-2</v>
      </c>
      <c r="C4544" s="3">
        <f t="shared" ca="1" si="350"/>
        <v>22798.620110565542</v>
      </c>
      <c r="D4544" s="3">
        <f t="shared" ca="1" si="351"/>
        <v>0</v>
      </c>
      <c r="E4544" s="3">
        <f t="shared" ca="1" si="354"/>
        <v>258.6341224519785</v>
      </c>
    </row>
    <row r="4545" spans="1:5" x14ac:dyDescent="0.35">
      <c r="A4545" s="3">
        <f t="shared" si="352"/>
        <v>4533</v>
      </c>
      <c r="B4545" s="3">
        <f t="shared" ca="1" si="353"/>
        <v>1.2590344887008396</v>
      </c>
      <c r="C4545" s="3">
        <f t="shared" ca="1" si="350"/>
        <v>23750.10463010161</v>
      </c>
      <c r="D4545" s="3">
        <f t="shared" ca="1" si="351"/>
        <v>850.10463010161038</v>
      </c>
      <c r="E4545" s="3">
        <f t="shared" ca="1" si="354"/>
        <v>-591.47050764963183</v>
      </c>
    </row>
    <row r="4546" spans="1:5" x14ac:dyDescent="0.35">
      <c r="A4546" s="3">
        <f t="shared" si="352"/>
        <v>4534</v>
      </c>
      <c r="B4546" s="3">
        <f t="shared" ca="1" si="353"/>
        <v>-1.1240274655815838</v>
      </c>
      <c r="C4546" s="3">
        <f t="shared" ca="1" si="350"/>
        <v>22087.787709497814</v>
      </c>
      <c r="D4546" s="3">
        <f t="shared" ca="1" si="351"/>
        <v>0</v>
      </c>
      <c r="E4546" s="3">
        <f t="shared" ca="1" si="354"/>
        <v>258.6341224519785</v>
      </c>
    </row>
    <row r="4547" spans="1:5" x14ac:dyDescent="0.35">
      <c r="A4547" s="3">
        <f t="shared" si="352"/>
        <v>4535</v>
      </c>
      <c r="B4547" s="3">
        <f t="shared" ca="1" si="353"/>
        <v>0.5205968677675592</v>
      </c>
      <c r="C4547" s="3">
        <f t="shared" ca="1" si="350"/>
        <v>23222.048203092407</v>
      </c>
      <c r="D4547" s="3">
        <f t="shared" ca="1" si="351"/>
        <v>322.04820309240677</v>
      </c>
      <c r="E4547" s="3">
        <f t="shared" ca="1" si="354"/>
        <v>-63.414080640428267</v>
      </c>
    </row>
    <row r="4548" spans="1:5" x14ac:dyDescent="0.35">
      <c r="A4548" s="3">
        <f t="shared" si="352"/>
        <v>4536</v>
      </c>
      <c r="B4548" s="3">
        <f t="shared" ca="1" si="353"/>
        <v>0.513173392069734</v>
      </c>
      <c r="C4548" s="3">
        <f t="shared" ca="1" si="350"/>
        <v>23216.799728780727</v>
      </c>
      <c r="D4548" s="3">
        <f t="shared" ca="1" si="351"/>
        <v>316.79972878072658</v>
      </c>
      <c r="E4548" s="3">
        <f t="shared" ca="1" si="354"/>
        <v>-58.165606328748083</v>
      </c>
    </row>
    <row r="4549" spans="1:5" x14ac:dyDescent="0.35">
      <c r="A4549" s="3">
        <f t="shared" si="352"/>
        <v>4537</v>
      </c>
      <c r="B4549" s="3">
        <f t="shared" ca="1" si="353"/>
        <v>-1.6928427370443078E-2</v>
      </c>
      <c r="C4549" s="3">
        <f t="shared" ca="1" si="350"/>
        <v>22845.062796854207</v>
      </c>
      <c r="D4549" s="3">
        <f t="shared" ca="1" si="351"/>
        <v>0</v>
      </c>
      <c r="E4549" s="3">
        <f t="shared" ca="1" si="354"/>
        <v>258.6341224519785</v>
      </c>
    </row>
    <row r="4550" spans="1:5" x14ac:dyDescent="0.35">
      <c r="A4550" s="3">
        <f t="shared" si="352"/>
        <v>4538</v>
      </c>
      <c r="B4550" s="3">
        <f t="shared" ca="1" si="353"/>
        <v>0.71331957116022238</v>
      </c>
      <c r="C4550" s="3">
        <f t="shared" ca="1" si="350"/>
        <v>23358.721175545434</v>
      </c>
      <c r="D4550" s="3">
        <f t="shared" ca="1" si="351"/>
        <v>458.72117554543365</v>
      </c>
      <c r="E4550" s="3">
        <f t="shared" ca="1" si="354"/>
        <v>-200.08705309345515</v>
      </c>
    </row>
    <row r="4551" spans="1:5" x14ac:dyDescent="0.35">
      <c r="A4551" s="3">
        <f t="shared" si="352"/>
        <v>4539</v>
      </c>
      <c r="B4551" s="3">
        <f t="shared" ca="1" si="353"/>
        <v>0.29752980399950296</v>
      </c>
      <c r="C4551" s="3">
        <f t="shared" ca="1" si="350"/>
        <v>23064.85410085617</v>
      </c>
      <c r="D4551" s="3">
        <f t="shared" ca="1" si="351"/>
        <v>164.85410085616968</v>
      </c>
      <c r="E4551" s="3">
        <f t="shared" ca="1" si="354"/>
        <v>93.780021595808819</v>
      </c>
    </row>
    <row r="4552" spans="1:5" x14ac:dyDescent="0.35">
      <c r="A4552" s="3">
        <f t="shared" si="352"/>
        <v>4540</v>
      </c>
      <c r="B4552" s="3">
        <f t="shared" ca="1" si="353"/>
        <v>0.61208673553011106</v>
      </c>
      <c r="C4552" s="3">
        <f t="shared" ca="1" si="350"/>
        <v>23286.829991448205</v>
      </c>
      <c r="D4552" s="3">
        <f t="shared" ca="1" si="351"/>
        <v>386.82999144820496</v>
      </c>
      <c r="E4552" s="3">
        <f t="shared" ca="1" si="354"/>
        <v>-128.19586899622647</v>
      </c>
    </row>
    <row r="4553" spans="1:5" x14ac:dyDescent="0.35">
      <c r="A4553" s="3">
        <f t="shared" si="352"/>
        <v>4541</v>
      </c>
      <c r="B4553" s="3">
        <f t="shared" ca="1" si="353"/>
        <v>2.0385761381655825</v>
      </c>
      <c r="C4553" s="3">
        <f t="shared" ca="1" si="350"/>
        <v>24320.588896206496</v>
      </c>
      <c r="D4553" s="3">
        <f t="shared" ca="1" si="351"/>
        <v>1420.5888962064964</v>
      </c>
      <c r="E4553" s="3">
        <f t="shared" ca="1" si="354"/>
        <v>-1161.9547737545179</v>
      </c>
    </row>
    <row r="4554" spans="1:5" x14ac:dyDescent="0.35">
      <c r="A4554" s="3">
        <f t="shared" si="352"/>
        <v>4542</v>
      </c>
      <c r="B4554" s="3">
        <f t="shared" ca="1" si="353"/>
        <v>-1.5406931400438444</v>
      </c>
      <c r="C4554" s="3">
        <f t="shared" ca="1" si="350"/>
        <v>21809.328084026871</v>
      </c>
      <c r="D4554" s="3">
        <f t="shared" ca="1" si="351"/>
        <v>0</v>
      </c>
      <c r="E4554" s="3">
        <f t="shared" ca="1" si="354"/>
        <v>258.6341224519785</v>
      </c>
    </row>
    <row r="4555" spans="1:5" x14ac:dyDescent="0.35">
      <c r="A4555" s="3">
        <f t="shared" si="352"/>
        <v>4543</v>
      </c>
      <c r="B4555" s="3">
        <f t="shared" ca="1" si="353"/>
        <v>1.5961685266944441</v>
      </c>
      <c r="C4555" s="3">
        <f t="shared" ca="1" si="350"/>
        <v>23995.165228941121</v>
      </c>
      <c r="D4555" s="3">
        <f t="shared" ca="1" si="351"/>
        <v>1095.1652289411213</v>
      </c>
      <c r="E4555" s="3">
        <f t="shared" ca="1" si="354"/>
        <v>-836.53110648914276</v>
      </c>
    </row>
    <row r="4556" spans="1:5" x14ac:dyDescent="0.35">
      <c r="A4556" s="3">
        <f t="shared" si="352"/>
        <v>4544</v>
      </c>
      <c r="B4556" s="3">
        <f t="shared" ca="1" si="353"/>
        <v>-1.0640603838352904</v>
      </c>
      <c r="C4556" s="3">
        <f t="shared" ca="1" si="350"/>
        <v>22128.15559843825</v>
      </c>
      <c r="D4556" s="3">
        <f t="shared" ca="1" si="351"/>
        <v>0</v>
      </c>
      <c r="E4556" s="3">
        <f t="shared" ca="1" si="354"/>
        <v>258.6341224519785</v>
      </c>
    </row>
    <row r="4557" spans="1:5" x14ac:dyDescent="0.35">
      <c r="A4557" s="3">
        <f t="shared" si="352"/>
        <v>4545</v>
      </c>
      <c r="B4557" s="3">
        <f t="shared" ca="1" si="353"/>
        <v>-1.465763318257902</v>
      </c>
      <c r="C4557" s="3">
        <f t="shared" ca="1" si="350"/>
        <v>21859.143854997634</v>
      </c>
      <c r="D4557" s="3">
        <f t="shared" ca="1" si="351"/>
        <v>0</v>
      </c>
      <c r="E4557" s="3">
        <f t="shared" ca="1" si="354"/>
        <v>258.6341224519785</v>
      </c>
    </row>
    <row r="4558" spans="1:5" x14ac:dyDescent="0.35">
      <c r="A4558" s="3">
        <f t="shared" si="352"/>
        <v>4546</v>
      </c>
      <c r="B4558" s="3">
        <f t="shared" ca="1" si="353"/>
        <v>0.78630808175762001</v>
      </c>
      <c r="C4558" s="3">
        <f t="shared" ref="C4558:C4621" ca="1" si="355">B$1*EXP(B$9*B$5 + $B$10*B4558)</f>
        <v>23410.692118201761</v>
      </c>
      <c r="D4558" s="3">
        <f t="shared" ref="D4558:D4621" ca="1" si="356">MAX(C4558 - B$2, 0)</f>
        <v>510.69211820176133</v>
      </c>
      <c r="E4558" s="3">
        <f t="shared" ca="1" si="354"/>
        <v>-252.05799574978283</v>
      </c>
    </row>
    <row r="4559" spans="1:5" x14ac:dyDescent="0.35">
      <c r="A4559" s="3">
        <f t="shared" ref="A4559:A4622" si="357">A4558+1</f>
        <v>4547</v>
      </c>
      <c r="B4559" s="3">
        <f t="shared" ref="B4559:B4622" ca="1" si="358">_xlfn.NORM.S.INV(RAND())</f>
        <v>1.4607550801677274</v>
      </c>
      <c r="C4559" s="3">
        <f t="shared" ca="1" si="355"/>
        <v>23896.43165804843</v>
      </c>
      <c r="D4559" s="3">
        <f t="shared" ca="1" si="356"/>
        <v>996.43165804843011</v>
      </c>
      <c r="E4559" s="3">
        <f t="shared" ref="E4559:E4622" ca="1" si="359">$D$5014-D4559</f>
        <v>-737.79753559645155</v>
      </c>
    </row>
    <row r="4560" spans="1:5" x14ac:dyDescent="0.35">
      <c r="A4560" s="3">
        <f t="shared" si="357"/>
        <v>4548</v>
      </c>
      <c r="B4560" s="3">
        <f t="shared" ca="1" si="358"/>
        <v>-1.5366780576956476</v>
      </c>
      <c r="C4560" s="3">
        <f t="shared" ca="1" si="355"/>
        <v>21811.994559760165</v>
      </c>
      <c r="D4560" s="3">
        <f t="shared" ca="1" si="356"/>
        <v>0</v>
      </c>
      <c r="E4560" s="3">
        <f t="shared" ca="1" si="359"/>
        <v>258.6341224519785</v>
      </c>
    </row>
    <row r="4561" spans="1:5" x14ac:dyDescent="0.35">
      <c r="A4561" s="3">
        <f t="shared" si="357"/>
        <v>4549</v>
      </c>
      <c r="B4561" s="3">
        <f t="shared" ca="1" si="358"/>
        <v>1.5031247923995104</v>
      </c>
      <c r="C4561" s="3">
        <f t="shared" ca="1" si="355"/>
        <v>23927.280800087228</v>
      </c>
      <c r="D4561" s="3">
        <f t="shared" ca="1" si="356"/>
        <v>1027.2808000872283</v>
      </c>
      <c r="E4561" s="3">
        <f t="shared" ca="1" si="359"/>
        <v>-768.64667763524972</v>
      </c>
    </row>
    <row r="4562" spans="1:5" x14ac:dyDescent="0.35">
      <c r="A4562" s="3">
        <f t="shared" si="357"/>
        <v>4550</v>
      </c>
      <c r="B4562" s="3">
        <f t="shared" ca="1" si="358"/>
        <v>-0.38228786792537162</v>
      </c>
      <c r="C4562" s="3">
        <f t="shared" ca="1" si="355"/>
        <v>22592.3230528844</v>
      </c>
      <c r="D4562" s="3">
        <f t="shared" ca="1" si="356"/>
        <v>0</v>
      </c>
      <c r="E4562" s="3">
        <f t="shared" ca="1" si="359"/>
        <v>258.6341224519785</v>
      </c>
    </row>
    <row r="4563" spans="1:5" x14ac:dyDescent="0.35">
      <c r="A4563" s="3">
        <f t="shared" si="357"/>
        <v>4551</v>
      </c>
      <c r="B4563" s="3">
        <f t="shared" ca="1" si="358"/>
        <v>0.19702804981747241</v>
      </c>
      <c r="C4563" s="3">
        <f t="shared" ca="1" si="355"/>
        <v>22994.379218860453</v>
      </c>
      <c r="D4563" s="3">
        <f t="shared" ca="1" si="356"/>
        <v>94.379218860452966</v>
      </c>
      <c r="E4563" s="3">
        <f t="shared" ca="1" si="359"/>
        <v>164.25490359152553</v>
      </c>
    </row>
    <row r="4564" spans="1:5" x14ac:dyDescent="0.35">
      <c r="A4564" s="3">
        <f t="shared" si="357"/>
        <v>4552</v>
      </c>
      <c r="B4564" s="3">
        <f t="shared" ca="1" si="358"/>
        <v>8.1131559777177689E-2</v>
      </c>
      <c r="C4564" s="3">
        <f t="shared" ca="1" si="355"/>
        <v>22913.376379338984</v>
      </c>
      <c r="D4564" s="3">
        <f t="shared" ca="1" si="356"/>
        <v>13.376379338984407</v>
      </c>
      <c r="E4564" s="3">
        <f t="shared" ca="1" si="359"/>
        <v>245.25774311299409</v>
      </c>
    </row>
    <row r="4565" spans="1:5" x14ac:dyDescent="0.35">
      <c r="A4565" s="3">
        <f t="shared" si="357"/>
        <v>4553</v>
      </c>
      <c r="B4565" s="3">
        <f t="shared" ca="1" si="358"/>
        <v>-0.21468165270332182</v>
      </c>
      <c r="C4565" s="3">
        <f t="shared" ca="1" si="355"/>
        <v>22707.91671607663</v>
      </c>
      <c r="D4565" s="3">
        <f t="shared" ca="1" si="356"/>
        <v>0</v>
      </c>
      <c r="E4565" s="3">
        <f t="shared" ca="1" si="359"/>
        <v>258.6341224519785</v>
      </c>
    </row>
    <row r="4566" spans="1:5" x14ac:dyDescent="0.35">
      <c r="A4566" s="3">
        <f t="shared" si="357"/>
        <v>4554</v>
      </c>
      <c r="B4566" s="3">
        <f t="shared" ca="1" si="358"/>
        <v>0.74121734570903175</v>
      </c>
      <c r="C4566" s="3">
        <f t="shared" ca="1" si="355"/>
        <v>23378.571949296867</v>
      </c>
      <c r="D4566" s="3">
        <f t="shared" ca="1" si="356"/>
        <v>478.57194929686739</v>
      </c>
      <c r="E4566" s="3">
        <f t="shared" ca="1" si="359"/>
        <v>-219.93782684488889</v>
      </c>
    </row>
    <row r="4567" spans="1:5" x14ac:dyDescent="0.35">
      <c r="A4567" s="3">
        <f t="shared" si="357"/>
        <v>4555</v>
      </c>
      <c r="B4567" s="3">
        <f t="shared" ca="1" si="358"/>
        <v>-1.0151587642471516</v>
      </c>
      <c r="C4567" s="3">
        <f t="shared" ca="1" si="355"/>
        <v>22161.129184314676</v>
      </c>
      <c r="D4567" s="3">
        <f t="shared" ca="1" si="356"/>
        <v>0</v>
      </c>
      <c r="E4567" s="3">
        <f t="shared" ca="1" si="359"/>
        <v>258.6341224519785</v>
      </c>
    </row>
    <row r="4568" spans="1:5" x14ac:dyDescent="0.35">
      <c r="A4568" s="3">
        <f t="shared" si="357"/>
        <v>4556</v>
      </c>
      <c r="B4568" s="3">
        <f t="shared" ca="1" si="358"/>
        <v>7.8871720545749216E-2</v>
      </c>
      <c r="C4568" s="3">
        <f t="shared" ca="1" si="355"/>
        <v>22911.799762952058</v>
      </c>
      <c r="D4568" s="3">
        <f t="shared" ca="1" si="356"/>
        <v>11.79976295205779</v>
      </c>
      <c r="E4568" s="3">
        <f t="shared" ca="1" si="359"/>
        <v>246.83435949992071</v>
      </c>
    </row>
    <row r="4569" spans="1:5" x14ac:dyDescent="0.35">
      <c r="A4569" s="3">
        <f t="shared" si="357"/>
        <v>4557</v>
      </c>
      <c r="B4569" s="3">
        <f t="shared" ca="1" si="358"/>
        <v>-0.73423788264876011</v>
      </c>
      <c r="C4569" s="3">
        <f t="shared" ca="1" si="355"/>
        <v>22351.503786245983</v>
      </c>
      <c r="D4569" s="3">
        <f t="shared" ca="1" si="356"/>
        <v>0</v>
      </c>
      <c r="E4569" s="3">
        <f t="shared" ca="1" si="359"/>
        <v>258.6341224519785</v>
      </c>
    </row>
    <row r="4570" spans="1:5" x14ac:dyDescent="0.35">
      <c r="A4570" s="3">
        <f t="shared" si="357"/>
        <v>4558</v>
      </c>
      <c r="B4570" s="3">
        <f t="shared" ca="1" si="358"/>
        <v>0.90235884324895599</v>
      </c>
      <c r="C4570" s="3">
        <f t="shared" ca="1" si="355"/>
        <v>23493.563415856104</v>
      </c>
      <c r="D4570" s="3">
        <f t="shared" ca="1" si="356"/>
        <v>593.56341585610426</v>
      </c>
      <c r="E4570" s="3">
        <f t="shared" ca="1" si="359"/>
        <v>-334.92929340412576</v>
      </c>
    </row>
    <row r="4571" spans="1:5" x14ac:dyDescent="0.35">
      <c r="A4571" s="3">
        <f t="shared" si="357"/>
        <v>4559</v>
      </c>
      <c r="B4571" s="3">
        <f t="shared" ca="1" si="358"/>
        <v>-0.5795256862564071</v>
      </c>
      <c r="C4571" s="3">
        <f t="shared" ca="1" si="355"/>
        <v>22457.046678930379</v>
      </c>
      <c r="D4571" s="3">
        <f t="shared" ca="1" si="356"/>
        <v>0</v>
      </c>
      <c r="E4571" s="3">
        <f t="shared" ca="1" si="359"/>
        <v>258.6341224519785</v>
      </c>
    </row>
    <row r="4572" spans="1:5" x14ac:dyDescent="0.35">
      <c r="A4572" s="3">
        <f t="shared" si="357"/>
        <v>4560</v>
      </c>
      <c r="B4572" s="3">
        <f t="shared" ca="1" si="358"/>
        <v>-1.2236296490476108</v>
      </c>
      <c r="C4572" s="3">
        <f t="shared" ca="1" si="355"/>
        <v>22020.901431896647</v>
      </c>
      <c r="D4572" s="3">
        <f t="shared" ca="1" si="356"/>
        <v>0</v>
      </c>
      <c r="E4572" s="3">
        <f t="shared" ca="1" si="359"/>
        <v>258.6341224519785</v>
      </c>
    </row>
    <row r="4573" spans="1:5" x14ac:dyDescent="0.35">
      <c r="A4573" s="3">
        <f t="shared" si="357"/>
        <v>4561</v>
      </c>
      <c r="B4573" s="3">
        <f t="shared" ca="1" si="358"/>
        <v>-0.4256912582561575</v>
      </c>
      <c r="C4573" s="3">
        <f t="shared" ca="1" si="355"/>
        <v>22562.484899622035</v>
      </c>
      <c r="D4573" s="3">
        <f t="shared" ca="1" si="356"/>
        <v>0</v>
      </c>
      <c r="E4573" s="3">
        <f t="shared" ca="1" si="359"/>
        <v>258.6341224519785</v>
      </c>
    </row>
    <row r="4574" spans="1:5" x14ac:dyDescent="0.35">
      <c r="A4574" s="3">
        <f t="shared" si="357"/>
        <v>4562</v>
      </c>
      <c r="B4574" s="3">
        <f t="shared" ca="1" si="358"/>
        <v>0.2574619253366312</v>
      </c>
      <c r="C4574" s="3">
        <f t="shared" ca="1" si="355"/>
        <v>23036.731433650304</v>
      </c>
      <c r="D4574" s="3">
        <f t="shared" ca="1" si="356"/>
        <v>136.7314336503041</v>
      </c>
      <c r="E4574" s="3">
        <f t="shared" ca="1" si="359"/>
        <v>121.9026888016744</v>
      </c>
    </row>
    <row r="4575" spans="1:5" x14ac:dyDescent="0.35">
      <c r="A4575" s="3">
        <f t="shared" si="357"/>
        <v>4563</v>
      </c>
      <c r="B4575" s="3">
        <f t="shared" ca="1" si="358"/>
        <v>-0.59721479267378574</v>
      </c>
      <c r="C4575" s="3">
        <f t="shared" ca="1" si="355"/>
        <v>22444.954183621645</v>
      </c>
      <c r="D4575" s="3">
        <f t="shared" ca="1" si="356"/>
        <v>0</v>
      </c>
      <c r="E4575" s="3">
        <f t="shared" ca="1" si="359"/>
        <v>258.6341224519785</v>
      </c>
    </row>
    <row r="4576" spans="1:5" x14ac:dyDescent="0.35">
      <c r="A4576" s="3">
        <f t="shared" si="357"/>
        <v>4564</v>
      </c>
      <c r="B4576" s="3">
        <f t="shared" ca="1" si="358"/>
        <v>-0.88255927851850735</v>
      </c>
      <c r="C4576" s="3">
        <f t="shared" ca="1" si="355"/>
        <v>22250.786370473619</v>
      </c>
      <c r="D4576" s="3">
        <f t="shared" ca="1" si="356"/>
        <v>0</v>
      </c>
      <c r="E4576" s="3">
        <f t="shared" ca="1" si="359"/>
        <v>258.6341224519785</v>
      </c>
    </row>
    <row r="4577" spans="1:5" x14ac:dyDescent="0.35">
      <c r="A4577" s="3">
        <f t="shared" si="357"/>
        <v>4565</v>
      </c>
      <c r="B4577" s="3">
        <f t="shared" ca="1" si="358"/>
        <v>-1.2832353477375247</v>
      </c>
      <c r="C4577" s="3">
        <f t="shared" ca="1" si="355"/>
        <v>21980.971076851853</v>
      </c>
      <c r="D4577" s="3">
        <f t="shared" ca="1" si="356"/>
        <v>0</v>
      </c>
      <c r="E4577" s="3">
        <f t="shared" ca="1" si="359"/>
        <v>258.6341224519785</v>
      </c>
    </row>
    <row r="4578" spans="1:5" x14ac:dyDescent="0.35">
      <c r="A4578" s="3">
        <f t="shared" si="357"/>
        <v>4566</v>
      </c>
      <c r="B4578" s="3">
        <f t="shared" ca="1" si="358"/>
        <v>-1.6711606908541292</v>
      </c>
      <c r="C4578" s="3">
        <f t="shared" ca="1" si="355"/>
        <v>21722.859811411774</v>
      </c>
      <c r="D4578" s="3">
        <f t="shared" ca="1" si="356"/>
        <v>0</v>
      </c>
      <c r="E4578" s="3">
        <f t="shared" ca="1" si="359"/>
        <v>258.6341224519785</v>
      </c>
    </row>
    <row r="4579" spans="1:5" x14ac:dyDescent="0.35">
      <c r="A4579" s="3">
        <f t="shared" si="357"/>
        <v>4567</v>
      </c>
      <c r="B4579" s="3">
        <f t="shared" ca="1" si="358"/>
        <v>-1.017416300218777</v>
      </c>
      <c r="C4579" s="3">
        <f t="shared" ca="1" si="355"/>
        <v>22159.605882417054</v>
      </c>
      <c r="D4579" s="3">
        <f t="shared" ca="1" si="356"/>
        <v>0</v>
      </c>
      <c r="E4579" s="3">
        <f t="shared" ca="1" si="359"/>
        <v>258.6341224519785</v>
      </c>
    </row>
    <row r="4580" spans="1:5" x14ac:dyDescent="0.35">
      <c r="A4580" s="3">
        <f t="shared" si="357"/>
        <v>4568</v>
      </c>
      <c r="B4580" s="3">
        <f t="shared" ca="1" si="358"/>
        <v>-1.0785806517902639</v>
      </c>
      <c r="C4580" s="3">
        <f t="shared" ca="1" si="355"/>
        <v>22118.374262180656</v>
      </c>
      <c r="D4580" s="3">
        <f t="shared" ca="1" si="356"/>
        <v>0</v>
      </c>
      <c r="E4580" s="3">
        <f t="shared" ca="1" si="359"/>
        <v>258.6341224519785</v>
      </c>
    </row>
    <row r="4581" spans="1:5" x14ac:dyDescent="0.35">
      <c r="A4581" s="3">
        <f t="shared" si="357"/>
        <v>4569</v>
      </c>
      <c r="B4581" s="3">
        <f t="shared" ca="1" si="358"/>
        <v>-3.4026671400972472E-2</v>
      </c>
      <c r="C4581" s="3">
        <f t="shared" ca="1" si="355"/>
        <v>22833.172158652869</v>
      </c>
      <c r="D4581" s="3">
        <f t="shared" ca="1" si="356"/>
        <v>0</v>
      </c>
      <c r="E4581" s="3">
        <f t="shared" ca="1" si="359"/>
        <v>258.6341224519785</v>
      </c>
    </row>
    <row r="4582" spans="1:5" x14ac:dyDescent="0.35">
      <c r="A4582" s="3">
        <f t="shared" si="357"/>
        <v>4570</v>
      </c>
      <c r="B4582" s="3">
        <f t="shared" ca="1" si="358"/>
        <v>-0.39441310693655085</v>
      </c>
      <c r="C4582" s="3">
        <f t="shared" ca="1" si="355"/>
        <v>22583.983449940421</v>
      </c>
      <c r="D4582" s="3">
        <f t="shared" ca="1" si="356"/>
        <v>0</v>
      </c>
      <c r="E4582" s="3">
        <f t="shared" ca="1" si="359"/>
        <v>258.6341224519785</v>
      </c>
    </row>
    <row r="4583" spans="1:5" x14ac:dyDescent="0.35">
      <c r="A4583" s="3">
        <f t="shared" si="357"/>
        <v>4571</v>
      </c>
      <c r="B4583" s="3">
        <f t="shared" ca="1" si="358"/>
        <v>-0.27086841970028075</v>
      </c>
      <c r="C4583" s="3">
        <f t="shared" ca="1" si="355"/>
        <v>22669.100407565544</v>
      </c>
      <c r="D4583" s="3">
        <f t="shared" ca="1" si="356"/>
        <v>0</v>
      </c>
      <c r="E4583" s="3">
        <f t="shared" ca="1" si="359"/>
        <v>258.6341224519785</v>
      </c>
    </row>
    <row r="4584" spans="1:5" x14ac:dyDescent="0.35">
      <c r="A4584" s="3">
        <f t="shared" si="357"/>
        <v>4572</v>
      </c>
      <c r="B4584" s="3">
        <f t="shared" ca="1" si="358"/>
        <v>1.282913253711246</v>
      </c>
      <c r="C4584" s="3">
        <f t="shared" ca="1" si="355"/>
        <v>23767.37929488394</v>
      </c>
      <c r="D4584" s="3">
        <f t="shared" ca="1" si="356"/>
        <v>867.37929488394002</v>
      </c>
      <c r="E4584" s="3">
        <f t="shared" ca="1" si="359"/>
        <v>-608.74517243196146</v>
      </c>
    </row>
    <row r="4585" spans="1:5" x14ac:dyDescent="0.35">
      <c r="A4585" s="3">
        <f t="shared" si="357"/>
        <v>4573</v>
      </c>
      <c r="B4585" s="3">
        <f t="shared" ca="1" si="358"/>
        <v>-0.67001442417773438</v>
      </c>
      <c r="C4585" s="3">
        <f t="shared" ca="1" si="355"/>
        <v>22395.255945588036</v>
      </c>
      <c r="D4585" s="3">
        <f t="shared" ca="1" si="356"/>
        <v>0</v>
      </c>
      <c r="E4585" s="3">
        <f t="shared" ca="1" si="359"/>
        <v>258.6341224519785</v>
      </c>
    </row>
    <row r="4586" spans="1:5" x14ac:dyDescent="0.35">
      <c r="A4586" s="3">
        <f t="shared" si="357"/>
        <v>4574</v>
      </c>
      <c r="B4586" s="3">
        <f t="shared" ca="1" si="358"/>
        <v>0.32924892456303734</v>
      </c>
      <c r="C4586" s="3">
        <f t="shared" ca="1" si="355"/>
        <v>23087.141322717805</v>
      </c>
      <c r="D4586" s="3">
        <f t="shared" ca="1" si="356"/>
        <v>187.14132271780545</v>
      </c>
      <c r="E4586" s="3">
        <f t="shared" ca="1" si="359"/>
        <v>71.492799734173047</v>
      </c>
    </row>
    <row r="4587" spans="1:5" x14ac:dyDescent="0.35">
      <c r="A4587" s="3">
        <f t="shared" si="357"/>
        <v>4575</v>
      </c>
      <c r="B4587" s="3">
        <f t="shared" ca="1" si="358"/>
        <v>-0.9118753073007021</v>
      </c>
      <c r="C4587" s="3">
        <f t="shared" ca="1" si="355"/>
        <v>22230.933147171039</v>
      </c>
      <c r="D4587" s="3">
        <f t="shared" ca="1" si="356"/>
        <v>0</v>
      </c>
      <c r="E4587" s="3">
        <f t="shared" ca="1" si="359"/>
        <v>258.6341224519785</v>
      </c>
    </row>
    <row r="4588" spans="1:5" x14ac:dyDescent="0.35">
      <c r="A4588" s="3">
        <f t="shared" si="357"/>
        <v>4576</v>
      </c>
      <c r="B4588" s="3">
        <f t="shared" ca="1" si="358"/>
        <v>0.53707246062008518</v>
      </c>
      <c r="C4588" s="3">
        <f t="shared" ca="1" si="355"/>
        <v>23233.700857290482</v>
      </c>
      <c r="D4588" s="3">
        <f t="shared" ca="1" si="356"/>
        <v>333.70085729048151</v>
      </c>
      <c r="E4588" s="3">
        <f t="shared" ca="1" si="359"/>
        <v>-75.06673483850301</v>
      </c>
    </row>
    <row r="4589" spans="1:5" x14ac:dyDescent="0.35">
      <c r="A4589" s="3">
        <f t="shared" si="357"/>
        <v>4577</v>
      </c>
      <c r="B4589" s="3">
        <f t="shared" ca="1" si="358"/>
        <v>-1.2433063715693375</v>
      </c>
      <c r="C4589" s="3">
        <f t="shared" ca="1" si="355"/>
        <v>22007.711817324605</v>
      </c>
      <c r="D4589" s="3">
        <f t="shared" ca="1" si="356"/>
        <v>0</v>
      </c>
      <c r="E4589" s="3">
        <f t="shared" ca="1" si="359"/>
        <v>258.6341224519785</v>
      </c>
    </row>
    <row r="4590" spans="1:5" x14ac:dyDescent="0.35">
      <c r="A4590" s="3">
        <f t="shared" si="357"/>
        <v>4578</v>
      </c>
      <c r="B4590" s="3">
        <f t="shared" ca="1" si="358"/>
        <v>1.1851856868304456</v>
      </c>
      <c r="C4590" s="3">
        <f t="shared" ca="1" si="355"/>
        <v>23696.759456347569</v>
      </c>
      <c r="D4590" s="3">
        <f t="shared" ca="1" si="356"/>
        <v>796.75945634756863</v>
      </c>
      <c r="E4590" s="3">
        <f t="shared" ca="1" si="359"/>
        <v>-538.12533389559007</v>
      </c>
    </row>
    <row r="4591" spans="1:5" x14ac:dyDescent="0.35">
      <c r="A4591" s="3">
        <f t="shared" si="357"/>
        <v>4579</v>
      </c>
      <c r="B4591" s="3">
        <f t="shared" ca="1" si="358"/>
        <v>-1.5802514892232045</v>
      </c>
      <c r="C4591" s="3">
        <f t="shared" ca="1" si="355"/>
        <v>21783.074218310758</v>
      </c>
      <c r="D4591" s="3">
        <f t="shared" ca="1" si="356"/>
        <v>0</v>
      </c>
      <c r="E4591" s="3">
        <f t="shared" ca="1" si="359"/>
        <v>258.6341224519785</v>
      </c>
    </row>
    <row r="4592" spans="1:5" x14ac:dyDescent="0.35">
      <c r="A4592" s="3">
        <f t="shared" si="357"/>
        <v>4580</v>
      </c>
      <c r="B4592" s="3">
        <f t="shared" ca="1" si="358"/>
        <v>-0.24187853148947314</v>
      </c>
      <c r="C4592" s="3">
        <f t="shared" ca="1" si="355"/>
        <v>22689.119614340227</v>
      </c>
      <c r="D4592" s="3">
        <f t="shared" ca="1" si="356"/>
        <v>0</v>
      </c>
      <c r="E4592" s="3">
        <f t="shared" ca="1" si="359"/>
        <v>258.6341224519785</v>
      </c>
    </row>
    <row r="4593" spans="1:5" x14ac:dyDescent="0.35">
      <c r="A4593" s="3">
        <f t="shared" si="357"/>
        <v>4581</v>
      </c>
      <c r="B4593" s="3">
        <f t="shared" ca="1" si="358"/>
        <v>-0.8360872292110455</v>
      </c>
      <c r="C4593" s="3">
        <f t="shared" ca="1" si="355"/>
        <v>22282.294225608603</v>
      </c>
      <c r="D4593" s="3">
        <f t="shared" ca="1" si="356"/>
        <v>0</v>
      </c>
      <c r="E4593" s="3">
        <f t="shared" ca="1" si="359"/>
        <v>258.6341224519785</v>
      </c>
    </row>
    <row r="4594" spans="1:5" x14ac:dyDescent="0.35">
      <c r="A4594" s="3">
        <f t="shared" si="357"/>
        <v>4582</v>
      </c>
      <c r="B4594" s="3">
        <f t="shared" ca="1" si="358"/>
        <v>0.21601526527632398</v>
      </c>
      <c r="C4594" s="3">
        <f t="shared" ca="1" si="355"/>
        <v>23007.677112698948</v>
      </c>
      <c r="D4594" s="3">
        <f t="shared" ca="1" si="356"/>
        <v>107.67711269894789</v>
      </c>
      <c r="E4594" s="3">
        <f t="shared" ca="1" si="359"/>
        <v>150.9570097530306</v>
      </c>
    </row>
    <row r="4595" spans="1:5" x14ac:dyDescent="0.35">
      <c r="A4595" s="3">
        <f t="shared" si="357"/>
        <v>4583</v>
      </c>
      <c r="B4595" s="3">
        <f t="shared" ca="1" si="358"/>
        <v>0.97350569191604841</v>
      </c>
      <c r="C4595" s="3">
        <f t="shared" ca="1" si="355"/>
        <v>23544.514028563179</v>
      </c>
      <c r="D4595" s="3">
        <f t="shared" ca="1" si="356"/>
        <v>644.51402856317873</v>
      </c>
      <c r="E4595" s="3">
        <f t="shared" ca="1" si="359"/>
        <v>-385.87990611120023</v>
      </c>
    </row>
    <row r="4596" spans="1:5" x14ac:dyDescent="0.35">
      <c r="A4596" s="3">
        <f t="shared" si="357"/>
        <v>4584</v>
      </c>
      <c r="B4596" s="3">
        <f t="shared" ca="1" si="358"/>
        <v>-2.2167502436366804</v>
      </c>
      <c r="C4596" s="3">
        <f t="shared" ca="1" si="355"/>
        <v>21364.965347120895</v>
      </c>
      <c r="D4596" s="3">
        <f t="shared" ca="1" si="356"/>
        <v>0</v>
      </c>
      <c r="E4596" s="3">
        <f t="shared" ca="1" si="359"/>
        <v>258.6341224519785</v>
      </c>
    </row>
    <row r="4597" spans="1:5" x14ac:dyDescent="0.35">
      <c r="A4597" s="3">
        <f t="shared" si="357"/>
        <v>4585</v>
      </c>
      <c r="B4597" s="3">
        <f t="shared" ca="1" si="358"/>
        <v>0.24744177511590743</v>
      </c>
      <c r="C4597" s="3">
        <f t="shared" ca="1" si="355"/>
        <v>23029.703895919385</v>
      </c>
      <c r="D4597" s="3">
        <f t="shared" ca="1" si="356"/>
        <v>129.7038959193851</v>
      </c>
      <c r="E4597" s="3">
        <f t="shared" ca="1" si="359"/>
        <v>128.93022653259339</v>
      </c>
    </row>
    <row r="4598" spans="1:5" x14ac:dyDescent="0.35">
      <c r="A4598" s="3">
        <f t="shared" si="357"/>
        <v>4586</v>
      </c>
      <c r="B4598" s="3">
        <f t="shared" ca="1" si="358"/>
        <v>0.24754212118698718</v>
      </c>
      <c r="C4598" s="3">
        <f t="shared" ca="1" si="355"/>
        <v>23029.774262060622</v>
      </c>
      <c r="D4598" s="3">
        <f t="shared" ca="1" si="356"/>
        <v>129.77426206062228</v>
      </c>
      <c r="E4598" s="3">
        <f t="shared" ca="1" si="359"/>
        <v>128.85986039135622</v>
      </c>
    </row>
    <row r="4599" spans="1:5" x14ac:dyDescent="0.35">
      <c r="A4599" s="3">
        <f t="shared" si="357"/>
        <v>4587</v>
      </c>
      <c r="B4599" s="3">
        <f t="shared" ca="1" si="358"/>
        <v>0.90355498496506625</v>
      </c>
      <c r="C4599" s="3">
        <f t="shared" ca="1" si="355"/>
        <v>23494.419100591964</v>
      </c>
      <c r="D4599" s="3">
        <f t="shared" ca="1" si="356"/>
        <v>594.4191005919638</v>
      </c>
      <c r="E4599" s="3">
        <f t="shared" ca="1" si="359"/>
        <v>-335.7849781399853</v>
      </c>
    </row>
    <row r="4600" spans="1:5" x14ac:dyDescent="0.35">
      <c r="A4600" s="3">
        <f t="shared" si="357"/>
        <v>4588</v>
      </c>
      <c r="B4600" s="3">
        <f t="shared" ca="1" si="358"/>
        <v>-0.97928105953671418</v>
      </c>
      <c r="C4600" s="3">
        <f t="shared" ca="1" si="355"/>
        <v>22185.352195203403</v>
      </c>
      <c r="D4600" s="3">
        <f t="shared" ca="1" si="356"/>
        <v>0</v>
      </c>
      <c r="E4600" s="3">
        <f t="shared" ca="1" si="359"/>
        <v>258.6341224519785</v>
      </c>
    </row>
    <row r="4601" spans="1:5" x14ac:dyDescent="0.35">
      <c r="A4601" s="3">
        <f t="shared" si="357"/>
        <v>4589</v>
      </c>
      <c r="B4601" s="3">
        <f t="shared" ca="1" si="358"/>
        <v>0.22959852677314152</v>
      </c>
      <c r="C4601" s="3">
        <f t="shared" ca="1" si="355"/>
        <v>23017.195009583698</v>
      </c>
      <c r="D4601" s="3">
        <f t="shared" ca="1" si="356"/>
        <v>117.19500958369827</v>
      </c>
      <c r="E4601" s="3">
        <f t="shared" ca="1" si="359"/>
        <v>141.43911286828023</v>
      </c>
    </row>
    <row r="4602" spans="1:5" x14ac:dyDescent="0.35">
      <c r="A4602" s="3">
        <f t="shared" si="357"/>
        <v>4590</v>
      </c>
      <c r="B4602" s="3">
        <f t="shared" ca="1" si="358"/>
        <v>-1.2467563468901998E-2</v>
      </c>
      <c r="C4602" s="3">
        <f t="shared" ca="1" si="355"/>
        <v>22848.166035464154</v>
      </c>
      <c r="D4602" s="3">
        <f t="shared" ca="1" si="356"/>
        <v>0</v>
      </c>
      <c r="E4602" s="3">
        <f t="shared" ca="1" si="359"/>
        <v>258.6341224519785</v>
      </c>
    </row>
    <row r="4603" spans="1:5" x14ac:dyDescent="0.35">
      <c r="A4603" s="3">
        <f t="shared" si="357"/>
        <v>4591</v>
      </c>
      <c r="B4603" s="3">
        <f t="shared" ca="1" si="358"/>
        <v>-0.32706156226701588</v>
      </c>
      <c r="C4603" s="3">
        <f t="shared" ca="1" si="355"/>
        <v>22630.346057382689</v>
      </c>
      <c r="D4603" s="3">
        <f t="shared" ca="1" si="356"/>
        <v>0</v>
      </c>
      <c r="E4603" s="3">
        <f t="shared" ca="1" si="359"/>
        <v>258.6341224519785</v>
      </c>
    </row>
    <row r="4604" spans="1:5" x14ac:dyDescent="0.35">
      <c r="A4604" s="3">
        <f t="shared" si="357"/>
        <v>4592</v>
      </c>
      <c r="B4604" s="3">
        <f t="shared" ca="1" si="358"/>
        <v>-5.3254449284176837E-2</v>
      </c>
      <c r="C4604" s="3">
        <f t="shared" ca="1" si="355"/>
        <v>22819.807970963509</v>
      </c>
      <c r="D4604" s="3">
        <f t="shared" ca="1" si="356"/>
        <v>0</v>
      </c>
      <c r="E4604" s="3">
        <f t="shared" ca="1" si="359"/>
        <v>258.6341224519785</v>
      </c>
    </row>
    <row r="4605" spans="1:5" x14ac:dyDescent="0.35">
      <c r="A4605" s="3">
        <f t="shared" si="357"/>
        <v>4593</v>
      </c>
      <c r="B4605" s="3">
        <f t="shared" ca="1" si="358"/>
        <v>1.2554806876545044</v>
      </c>
      <c r="C4605" s="3">
        <f t="shared" ca="1" si="355"/>
        <v>23747.534769974878</v>
      </c>
      <c r="D4605" s="3">
        <f t="shared" ca="1" si="356"/>
        <v>847.53476997487815</v>
      </c>
      <c r="E4605" s="3">
        <f t="shared" ca="1" si="359"/>
        <v>-588.90064752289959</v>
      </c>
    </row>
    <row r="4606" spans="1:5" x14ac:dyDescent="0.35">
      <c r="A4606" s="3">
        <f t="shared" si="357"/>
        <v>4594</v>
      </c>
      <c r="B4606" s="3">
        <f t="shared" ca="1" si="358"/>
        <v>-6.2751480234983961E-2</v>
      </c>
      <c r="C4606" s="3">
        <f t="shared" ca="1" si="355"/>
        <v>22813.209984931094</v>
      </c>
      <c r="D4606" s="3">
        <f t="shared" ca="1" si="356"/>
        <v>0</v>
      </c>
      <c r="E4606" s="3">
        <f t="shared" ca="1" si="359"/>
        <v>258.6341224519785</v>
      </c>
    </row>
    <row r="4607" spans="1:5" x14ac:dyDescent="0.35">
      <c r="A4607" s="3">
        <f t="shared" si="357"/>
        <v>4595</v>
      </c>
      <c r="B4607" s="3">
        <f t="shared" ca="1" si="358"/>
        <v>1.6365943696399432</v>
      </c>
      <c r="C4607" s="3">
        <f t="shared" ca="1" si="355"/>
        <v>24024.719788728409</v>
      </c>
      <c r="D4607" s="3">
        <f t="shared" ca="1" si="356"/>
        <v>1124.7197887284092</v>
      </c>
      <c r="E4607" s="3">
        <f t="shared" ca="1" si="359"/>
        <v>-866.08566627643063</v>
      </c>
    </row>
    <row r="4608" spans="1:5" x14ac:dyDescent="0.35">
      <c r="A4608" s="3">
        <f t="shared" si="357"/>
        <v>4596</v>
      </c>
      <c r="B4608" s="3">
        <f t="shared" ca="1" si="358"/>
        <v>0.88933294053202561</v>
      </c>
      <c r="C4608" s="3">
        <f t="shared" ca="1" si="355"/>
        <v>23484.247084089948</v>
      </c>
      <c r="D4608" s="3">
        <f t="shared" ca="1" si="356"/>
        <v>584.24708408994775</v>
      </c>
      <c r="E4608" s="3">
        <f t="shared" ca="1" si="359"/>
        <v>-325.61296163796925</v>
      </c>
    </row>
    <row r="4609" spans="1:5" x14ac:dyDescent="0.35">
      <c r="A4609" s="3">
        <f t="shared" si="357"/>
        <v>4597</v>
      </c>
      <c r="B4609" s="3">
        <f t="shared" ca="1" si="358"/>
        <v>0.40343046349616507</v>
      </c>
      <c r="C4609" s="3">
        <f t="shared" ca="1" si="355"/>
        <v>23139.348585193355</v>
      </c>
      <c r="D4609" s="3">
        <f t="shared" ca="1" si="356"/>
        <v>239.34858519335467</v>
      </c>
      <c r="E4609" s="3">
        <f t="shared" ca="1" si="359"/>
        <v>19.285537258623833</v>
      </c>
    </row>
    <row r="4610" spans="1:5" x14ac:dyDescent="0.35">
      <c r="A4610" s="3">
        <f t="shared" si="357"/>
        <v>4598</v>
      </c>
      <c r="B4610" s="3">
        <f t="shared" ca="1" si="358"/>
        <v>7.0174657935339793E-2</v>
      </c>
      <c r="C4610" s="3">
        <f t="shared" ca="1" si="355"/>
        <v>22905.733117092033</v>
      </c>
      <c r="D4610" s="3">
        <f t="shared" ca="1" si="356"/>
        <v>5.7331170920333534</v>
      </c>
      <c r="E4610" s="3">
        <f t="shared" ca="1" si="359"/>
        <v>252.90100535994515</v>
      </c>
    </row>
    <row r="4611" spans="1:5" x14ac:dyDescent="0.35">
      <c r="A4611" s="3">
        <f t="shared" si="357"/>
        <v>4599</v>
      </c>
      <c r="B4611" s="3">
        <f t="shared" ca="1" si="358"/>
        <v>-0.55898573825584585</v>
      </c>
      <c r="C4611" s="3">
        <f t="shared" ca="1" si="355"/>
        <v>22471.096220143674</v>
      </c>
      <c r="D4611" s="3">
        <f t="shared" ca="1" si="356"/>
        <v>0</v>
      </c>
      <c r="E4611" s="3">
        <f t="shared" ca="1" si="359"/>
        <v>258.6341224519785</v>
      </c>
    </row>
    <row r="4612" spans="1:5" x14ac:dyDescent="0.35">
      <c r="A4612" s="3">
        <f t="shared" si="357"/>
        <v>4600</v>
      </c>
      <c r="B4612" s="3">
        <f t="shared" ca="1" si="358"/>
        <v>1.0173015156389524</v>
      </c>
      <c r="C4612" s="3">
        <f t="shared" ca="1" si="355"/>
        <v>23575.932596247862</v>
      </c>
      <c r="D4612" s="3">
        <f t="shared" ca="1" si="356"/>
        <v>675.93259624786151</v>
      </c>
      <c r="E4612" s="3">
        <f t="shared" ca="1" si="359"/>
        <v>-417.29847379588301</v>
      </c>
    </row>
    <row r="4613" spans="1:5" x14ac:dyDescent="0.35">
      <c r="A4613" s="3">
        <f t="shared" si="357"/>
        <v>4601</v>
      </c>
      <c r="B4613" s="3">
        <f t="shared" ca="1" si="358"/>
        <v>0.24286726282707888</v>
      </c>
      <c r="C4613" s="3">
        <f t="shared" ca="1" si="355"/>
        <v>23026.496317729172</v>
      </c>
      <c r="D4613" s="3">
        <f t="shared" ca="1" si="356"/>
        <v>126.49631772917201</v>
      </c>
      <c r="E4613" s="3">
        <f t="shared" ca="1" si="359"/>
        <v>132.13780472280649</v>
      </c>
    </row>
    <row r="4614" spans="1:5" x14ac:dyDescent="0.35">
      <c r="A4614" s="3">
        <f t="shared" si="357"/>
        <v>4602</v>
      </c>
      <c r="B4614" s="3">
        <f t="shared" ca="1" si="358"/>
        <v>-0.94692678991898172</v>
      </c>
      <c r="C4614" s="3">
        <f t="shared" ca="1" si="355"/>
        <v>22207.219044658337</v>
      </c>
      <c r="D4614" s="3">
        <f t="shared" ca="1" si="356"/>
        <v>0</v>
      </c>
      <c r="E4614" s="3">
        <f t="shared" ca="1" si="359"/>
        <v>258.6341224519785</v>
      </c>
    </row>
    <row r="4615" spans="1:5" x14ac:dyDescent="0.35">
      <c r="A4615" s="3">
        <f t="shared" si="357"/>
        <v>4603</v>
      </c>
      <c r="B4615" s="3">
        <f t="shared" ca="1" si="358"/>
        <v>-1.0436428023848257</v>
      </c>
      <c r="C4615" s="3">
        <f t="shared" ca="1" si="355"/>
        <v>22141.916879509597</v>
      </c>
      <c r="D4615" s="3">
        <f t="shared" ca="1" si="356"/>
        <v>0</v>
      </c>
      <c r="E4615" s="3">
        <f t="shared" ca="1" si="359"/>
        <v>258.6341224519785</v>
      </c>
    </row>
    <row r="4616" spans="1:5" x14ac:dyDescent="0.35">
      <c r="A4616" s="3">
        <f t="shared" si="357"/>
        <v>4604</v>
      </c>
      <c r="B4616" s="3">
        <f t="shared" ca="1" si="358"/>
        <v>-1.0108560167970846</v>
      </c>
      <c r="C4616" s="3">
        <f t="shared" ca="1" si="355"/>
        <v>22164.032809376906</v>
      </c>
      <c r="D4616" s="3">
        <f t="shared" ca="1" si="356"/>
        <v>0</v>
      </c>
      <c r="E4616" s="3">
        <f t="shared" ca="1" si="359"/>
        <v>258.6341224519785</v>
      </c>
    </row>
    <row r="4617" spans="1:5" x14ac:dyDescent="0.35">
      <c r="A4617" s="3">
        <f t="shared" si="357"/>
        <v>4605</v>
      </c>
      <c r="B4617" s="3">
        <f t="shared" ca="1" si="358"/>
        <v>0.26725434034173168</v>
      </c>
      <c r="C4617" s="3">
        <f t="shared" ca="1" si="355"/>
        <v>23043.601323339732</v>
      </c>
      <c r="D4617" s="3">
        <f t="shared" ca="1" si="356"/>
        <v>143.60132333973161</v>
      </c>
      <c r="E4617" s="3">
        <f t="shared" ca="1" si="359"/>
        <v>115.03279911224689</v>
      </c>
    </row>
    <row r="4618" spans="1:5" x14ac:dyDescent="0.35">
      <c r="A4618" s="3">
        <f t="shared" si="357"/>
        <v>4606</v>
      </c>
      <c r="B4618" s="3">
        <f t="shared" ca="1" si="358"/>
        <v>-0.4746042221275783</v>
      </c>
      <c r="C4618" s="3">
        <f t="shared" ca="1" si="355"/>
        <v>22528.906353813876</v>
      </c>
      <c r="D4618" s="3">
        <f t="shared" ca="1" si="356"/>
        <v>0</v>
      </c>
      <c r="E4618" s="3">
        <f t="shared" ca="1" si="359"/>
        <v>258.6341224519785</v>
      </c>
    </row>
    <row r="4619" spans="1:5" x14ac:dyDescent="0.35">
      <c r="A4619" s="3">
        <f t="shared" si="357"/>
        <v>4607</v>
      </c>
      <c r="B4619" s="3">
        <f t="shared" ca="1" si="358"/>
        <v>-0.47998363406765565</v>
      </c>
      <c r="C4619" s="3">
        <f t="shared" ca="1" si="355"/>
        <v>22525.216461517954</v>
      </c>
      <c r="D4619" s="3">
        <f t="shared" ca="1" si="356"/>
        <v>0</v>
      </c>
      <c r="E4619" s="3">
        <f t="shared" ca="1" si="359"/>
        <v>258.6341224519785</v>
      </c>
    </row>
    <row r="4620" spans="1:5" x14ac:dyDescent="0.35">
      <c r="A4620" s="3">
        <f t="shared" si="357"/>
        <v>4608</v>
      </c>
      <c r="B4620" s="3">
        <f t="shared" ca="1" si="358"/>
        <v>-1.0918542211704478</v>
      </c>
      <c r="C4620" s="3">
        <f t="shared" ca="1" si="355"/>
        <v>22109.43652642077</v>
      </c>
      <c r="D4620" s="3">
        <f t="shared" ca="1" si="356"/>
        <v>0</v>
      </c>
      <c r="E4620" s="3">
        <f t="shared" ca="1" si="359"/>
        <v>258.6341224519785</v>
      </c>
    </row>
    <row r="4621" spans="1:5" x14ac:dyDescent="0.35">
      <c r="A4621" s="3">
        <f t="shared" si="357"/>
        <v>4609</v>
      </c>
      <c r="B4621" s="3">
        <f t="shared" ca="1" si="358"/>
        <v>0.59310464764700355</v>
      </c>
      <c r="C4621" s="3">
        <f t="shared" ca="1" si="355"/>
        <v>23273.374387512737</v>
      </c>
      <c r="D4621" s="3">
        <f t="shared" ca="1" si="356"/>
        <v>373.37438751273658</v>
      </c>
      <c r="E4621" s="3">
        <f t="shared" ca="1" si="359"/>
        <v>-114.74026506075808</v>
      </c>
    </row>
    <row r="4622" spans="1:5" x14ac:dyDescent="0.35">
      <c r="A4622" s="3">
        <f t="shared" si="357"/>
        <v>4610</v>
      </c>
      <c r="B4622" s="3">
        <f t="shared" ca="1" si="358"/>
        <v>-0.80841949862808204</v>
      </c>
      <c r="C4622" s="3">
        <f t="shared" ref="C4622:C4685" ca="1" si="360">B$1*EXP(B$9*B$5 + $B$10*B4622)</f>
        <v>22301.074015883154</v>
      </c>
      <c r="D4622" s="3">
        <f t="shared" ref="D4622:D4685" ca="1" si="361">MAX(C4622 - B$2, 0)</f>
        <v>0</v>
      </c>
      <c r="E4622" s="3">
        <f t="shared" ca="1" si="359"/>
        <v>258.6341224519785</v>
      </c>
    </row>
    <row r="4623" spans="1:5" x14ac:dyDescent="0.35">
      <c r="A4623" s="3">
        <f t="shared" ref="A4623:A4686" si="362">A4622+1</f>
        <v>4611</v>
      </c>
      <c r="B4623" s="3">
        <f t="shared" ref="B4623:B4686" ca="1" si="363">_xlfn.NORM.S.INV(RAND())</f>
        <v>0.27508027956107989</v>
      </c>
      <c r="C4623" s="3">
        <f t="shared" ca="1" si="360"/>
        <v>23049.093100598504</v>
      </c>
      <c r="D4623" s="3">
        <f t="shared" ca="1" si="361"/>
        <v>149.09310059850395</v>
      </c>
      <c r="E4623" s="3">
        <f t="shared" ref="E4623:E4686" ca="1" si="364">$D$5014-D4623</f>
        <v>109.54102185347455</v>
      </c>
    </row>
    <row r="4624" spans="1:5" x14ac:dyDescent="0.35">
      <c r="A4624" s="3">
        <f t="shared" si="362"/>
        <v>4612</v>
      </c>
      <c r="B4624" s="3">
        <f t="shared" ca="1" si="363"/>
        <v>0.47881137263745616</v>
      </c>
      <c r="C4624" s="3">
        <f t="shared" ca="1" si="360"/>
        <v>23192.520873872872</v>
      </c>
      <c r="D4624" s="3">
        <f t="shared" ca="1" si="361"/>
        <v>292.52087387287247</v>
      </c>
      <c r="E4624" s="3">
        <f t="shared" ca="1" si="364"/>
        <v>-33.886751420893972</v>
      </c>
    </row>
    <row r="4625" spans="1:5" x14ac:dyDescent="0.35">
      <c r="A4625" s="3">
        <f t="shared" si="362"/>
        <v>4613</v>
      </c>
      <c r="B4625" s="3">
        <f t="shared" ca="1" si="363"/>
        <v>-9.5386266532603264E-2</v>
      </c>
      <c r="C4625" s="3">
        <f t="shared" ca="1" si="360"/>
        <v>22790.551766714798</v>
      </c>
      <c r="D4625" s="3">
        <f t="shared" ca="1" si="361"/>
        <v>0</v>
      </c>
      <c r="E4625" s="3">
        <f t="shared" ca="1" si="364"/>
        <v>258.6341224519785</v>
      </c>
    </row>
    <row r="4626" spans="1:5" x14ac:dyDescent="0.35">
      <c r="A4626" s="3">
        <f t="shared" si="362"/>
        <v>4614</v>
      </c>
      <c r="B4626" s="3">
        <f t="shared" ca="1" si="363"/>
        <v>0.27806186901251145</v>
      </c>
      <c r="C4626" s="3">
        <f t="shared" ca="1" si="360"/>
        <v>23051.185746488569</v>
      </c>
      <c r="D4626" s="3">
        <f t="shared" ca="1" si="361"/>
        <v>151.18574648856884</v>
      </c>
      <c r="E4626" s="3">
        <f t="shared" ca="1" si="364"/>
        <v>107.44837596340966</v>
      </c>
    </row>
    <row r="4627" spans="1:5" x14ac:dyDescent="0.35">
      <c r="A4627" s="3">
        <f t="shared" si="362"/>
        <v>4615</v>
      </c>
      <c r="B4627" s="3">
        <f t="shared" ca="1" si="363"/>
        <v>-1.0832211244644143</v>
      </c>
      <c r="C4627" s="3">
        <f t="shared" ca="1" si="360"/>
        <v>22115.249196963272</v>
      </c>
      <c r="D4627" s="3">
        <f t="shared" ca="1" si="361"/>
        <v>0</v>
      </c>
      <c r="E4627" s="3">
        <f t="shared" ca="1" si="364"/>
        <v>258.6341224519785</v>
      </c>
    </row>
    <row r="4628" spans="1:5" x14ac:dyDescent="0.35">
      <c r="A4628" s="3">
        <f t="shared" si="362"/>
        <v>4616</v>
      </c>
      <c r="B4628" s="3">
        <f t="shared" ca="1" si="363"/>
        <v>2.9016098676078027E-2</v>
      </c>
      <c r="C4628" s="3">
        <f t="shared" ca="1" si="360"/>
        <v>22877.044699349692</v>
      </c>
      <c r="D4628" s="3">
        <f t="shared" ca="1" si="361"/>
        <v>0</v>
      </c>
      <c r="E4628" s="3">
        <f t="shared" ca="1" si="364"/>
        <v>258.6341224519785</v>
      </c>
    </row>
    <row r="4629" spans="1:5" x14ac:dyDescent="0.35">
      <c r="A4629" s="3">
        <f t="shared" si="362"/>
        <v>4617</v>
      </c>
      <c r="B4629" s="3">
        <f t="shared" ca="1" si="363"/>
        <v>0.22924929646516257</v>
      </c>
      <c r="C4629" s="3">
        <f t="shared" ca="1" si="360"/>
        <v>23016.950251885479</v>
      </c>
      <c r="D4629" s="3">
        <f t="shared" ca="1" si="361"/>
        <v>116.95025188547879</v>
      </c>
      <c r="E4629" s="3">
        <f t="shared" ca="1" si="364"/>
        <v>141.68387056649971</v>
      </c>
    </row>
    <row r="4630" spans="1:5" x14ac:dyDescent="0.35">
      <c r="A4630" s="3">
        <f t="shared" si="362"/>
        <v>4618</v>
      </c>
      <c r="B4630" s="3">
        <f t="shared" ca="1" si="363"/>
        <v>-0.93248804155860743</v>
      </c>
      <c r="C4630" s="3">
        <f t="shared" ca="1" si="360"/>
        <v>22216.98452343855</v>
      </c>
      <c r="D4630" s="3">
        <f t="shared" ca="1" si="361"/>
        <v>0</v>
      </c>
      <c r="E4630" s="3">
        <f t="shared" ca="1" si="364"/>
        <v>258.6341224519785</v>
      </c>
    </row>
    <row r="4631" spans="1:5" x14ac:dyDescent="0.35">
      <c r="A4631" s="3">
        <f t="shared" si="362"/>
        <v>4619</v>
      </c>
      <c r="B4631" s="3">
        <f t="shared" ca="1" si="363"/>
        <v>1.9623329735349848</v>
      </c>
      <c r="C4631" s="3">
        <f t="shared" ca="1" si="360"/>
        <v>24264.193282280499</v>
      </c>
      <c r="D4631" s="3">
        <f t="shared" ca="1" si="361"/>
        <v>1364.1932822804993</v>
      </c>
      <c r="E4631" s="3">
        <f t="shared" ca="1" si="364"/>
        <v>-1105.5591598285207</v>
      </c>
    </row>
    <row r="4632" spans="1:5" x14ac:dyDescent="0.35">
      <c r="A4632" s="3">
        <f t="shared" si="362"/>
        <v>4620</v>
      </c>
      <c r="B4632" s="3">
        <f t="shared" ca="1" si="363"/>
        <v>-1.3345767088948333</v>
      </c>
      <c r="C4632" s="3">
        <f t="shared" ca="1" si="360"/>
        <v>21946.635118232483</v>
      </c>
      <c r="D4632" s="3">
        <f t="shared" ca="1" si="361"/>
        <v>0</v>
      </c>
      <c r="E4632" s="3">
        <f t="shared" ca="1" si="364"/>
        <v>258.6341224519785</v>
      </c>
    </row>
    <row r="4633" spans="1:5" x14ac:dyDescent="0.35">
      <c r="A4633" s="3">
        <f t="shared" si="362"/>
        <v>4621</v>
      </c>
      <c r="B4633" s="3">
        <f t="shared" ca="1" si="363"/>
        <v>-0.43109656326611129</v>
      </c>
      <c r="C4633" s="3">
        <f t="shared" ca="1" si="360"/>
        <v>22558.771721866597</v>
      </c>
      <c r="D4633" s="3">
        <f t="shared" ca="1" si="361"/>
        <v>0</v>
      </c>
      <c r="E4633" s="3">
        <f t="shared" ca="1" si="364"/>
        <v>258.6341224519785</v>
      </c>
    </row>
    <row r="4634" spans="1:5" x14ac:dyDescent="0.35">
      <c r="A4634" s="3">
        <f t="shared" si="362"/>
        <v>4622</v>
      </c>
      <c r="B4634" s="3">
        <f t="shared" ca="1" si="363"/>
        <v>-9.673346205433872E-2</v>
      </c>
      <c r="C4634" s="3">
        <f t="shared" ca="1" si="360"/>
        <v>22789.616897394153</v>
      </c>
      <c r="D4634" s="3">
        <f t="shared" ca="1" si="361"/>
        <v>0</v>
      </c>
      <c r="E4634" s="3">
        <f t="shared" ca="1" si="364"/>
        <v>258.6341224519785</v>
      </c>
    </row>
    <row r="4635" spans="1:5" x14ac:dyDescent="0.35">
      <c r="A4635" s="3">
        <f t="shared" si="362"/>
        <v>4623</v>
      </c>
      <c r="B4635" s="3">
        <f t="shared" ca="1" si="363"/>
        <v>1.6263795797295637E-2</v>
      </c>
      <c r="C4635" s="3">
        <f t="shared" ca="1" si="360"/>
        <v>22868.163357834947</v>
      </c>
      <c r="D4635" s="3">
        <f t="shared" ca="1" si="361"/>
        <v>0</v>
      </c>
      <c r="E4635" s="3">
        <f t="shared" ca="1" si="364"/>
        <v>258.6341224519785</v>
      </c>
    </row>
    <row r="4636" spans="1:5" x14ac:dyDescent="0.35">
      <c r="A4636" s="3">
        <f t="shared" si="362"/>
        <v>4624</v>
      </c>
      <c r="B4636" s="3">
        <f t="shared" ca="1" si="363"/>
        <v>1.8864476200147435</v>
      </c>
      <c r="C4636" s="3">
        <f t="shared" ca="1" si="360"/>
        <v>24208.192188281344</v>
      </c>
      <c r="D4636" s="3">
        <f t="shared" ca="1" si="361"/>
        <v>1308.192188281344</v>
      </c>
      <c r="E4636" s="3">
        <f t="shared" ca="1" si="364"/>
        <v>-1049.5580658293654</v>
      </c>
    </row>
    <row r="4637" spans="1:5" x14ac:dyDescent="0.35">
      <c r="A4637" s="3">
        <f t="shared" si="362"/>
        <v>4625</v>
      </c>
      <c r="B4637" s="3">
        <f t="shared" ca="1" si="363"/>
        <v>0.97489023180908285</v>
      </c>
      <c r="C4637" s="3">
        <f t="shared" ca="1" si="360"/>
        <v>23545.50663869585</v>
      </c>
      <c r="D4637" s="3">
        <f t="shared" ca="1" si="361"/>
        <v>645.50663869584969</v>
      </c>
      <c r="E4637" s="3">
        <f t="shared" ca="1" si="364"/>
        <v>-386.87251624387119</v>
      </c>
    </row>
    <row r="4638" spans="1:5" x14ac:dyDescent="0.35">
      <c r="A4638" s="3">
        <f t="shared" si="362"/>
        <v>4626</v>
      </c>
      <c r="B4638" s="3">
        <f t="shared" ca="1" si="363"/>
        <v>-0.42980723753295175</v>
      </c>
      <c r="C4638" s="3">
        <f t="shared" ca="1" si="360"/>
        <v>22559.657369507968</v>
      </c>
      <c r="D4638" s="3">
        <f t="shared" ca="1" si="361"/>
        <v>0</v>
      </c>
      <c r="E4638" s="3">
        <f t="shared" ca="1" si="364"/>
        <v>258.6341224519785</v>
      </c>
    </row>
    <row r="4639" spans="1:5" x14ac:dyDescent="0.35">
      <c r="A4639" s="3">
        <f t="shared" si="362"/>
        <v>4627</v>
      </c>
      <c r="B4639" s="3">
        <f t="shared" ca="1" si="363"/>
        <v>-2.3471185320961774</v>
      </c>
      <c r="C4639" s="3">
        <f t="shared" ca="1" si="360"/>
        <v>21280.323174933463</v>
      </c>
      <c r="D4639" s="3">
        <f t="shared" ca="1" si="361"/>
        <v>0</v>
      </c>
      <c r="E4639" s="3">
        <f t="shared" ca="1" si="364"/>
        <v>258.6341224519785</v>
      </c>
    </row>
    <row r="4640" spans="1:5" x14ac:dyDescent="0.35">
      <c r="A4640" s="3">
        <f t="shared" si="362"/>
        <v>4628</v>
      </c>
      <c r="B4640" s="3">
        <f t="shared" ca="1" si="363"/>
        <v>8.0305129611021556E-2</v>
      </c>
      <c r="C4640" s="3">
        <f t="shared" ca="1" si="360"/>
        <v>22912.799793288457</v>
      </c>
      <c r="D4640" s="3">
        <f t="shared" ca="1" si="361"/>
        <v>12.799793288457295</v>
      </c>
      <c r="E4640" s="3">
        <f t="shared" ca="1" si="364"/>
        <v>245.8343291635212</v>
      </c>
    </row>
    <row r="4641" spans="1:5" x14ac:dyDescent="0.35">
      <c r="A4641" s="3">
        <f t="shared" si="362"/>
        <v>4629</v>
      </c>
      <c r="B4641" s="3">
        <f t="shared" ca="1" si="363"/>
        <v>1.1496697006244596</v>
      </c>
      <c r="C4641" s="3">
        <f t="shared" ca="1" si="360"/>
        <v>23671.14693250701</v>
      </c>
      <c r="D4641" s="3">
        <f t="shared" ca="1" si="361"/>
        <v>771.14693250701021</v>
      </c>
      <c r="E4641" s="3">
        <f t="shared" ca="1" si="364"/>
        <v>-512.51281005503165</v>
      </c>
    </row>
    <row r="4642" spans="1:5" x14ac:dyDescent="0.35">
      <c r="A4642" s="3">
        <f t="shared" si="362"/>
        <v>4630</v>
      </c>
      <c r="B4642" s="3">
        <f t="shared" ca="1" si="363"/>
        <v>-0.55572641858672356</v>
      </c>
      <c r="C4642" s="3">
        <f t="shared" ca="1" si="360"/>
        <v>22473.326437096079</v>
      </c>
      <c r="D4642" s="3">
        <f t="shared" ca="1" si="361"/>
        <v>0</v>
      </c>
      <c r="E4642" s="3">
        <f t="shared" ca="1" si="364"/>
        <v>258.6341224519785</v>
      </c>
    </row>
    <row r="4643" spans="1:5" x14ac:dyDescent="0.35">
      <c r="A4643" s="3">
        <f t="shared" si="362"/>
        <v>4631</v>
      </c>
      <c r="B4643" s="3">
        <f t="shared" ca="1" si="363"/>
        <v>0.50744760291250024</v>
      </c>
      <c r="C4643" s="3">
        <f t="shared" ca="1" si="360"/>
        <v>23212.752346797384</v>
      </c>
      <c r="D4643" s="3">
        <f t="shared" ca="1" si="361"/>
        <v>312.75234679738423</v>
      </c>
      <c r="E4643" s="3">
        <f t="shared" ca="1" si="364"/>
        <v>-54.118224345405736</v>
      </c>
    </row>
    <row r="4644" spans="1:5" x14ac:dyDescent="0.35">
      <c r="A4644" s="3">
        <f t="shared" si="362"/>
        <v>4632</v>
      </c>
      <c r="B4644" s="3">
        <f t="shared" ca="1" si="363"/>
        <v>1.0242158426778081</v>
      </c>
      <c r="C4644" s="3">
        <f t="shared" ca="1" si="360"/>
        <v>23580.896677272984</v>
      </c>
      <c r="D4644" s="3">
        <f t="shared" ca="1" si="361"/>
        <v>680.89667727298365</v>
      </c>
      <c r="E4644" s="3">
        <f t="shared" ca="1" si="364"/>
        <v>-422.26255482100515</v>
      </c>
    </row>
    <row r="4645" spans="1:5" x14ac:dyDescent="0.35">
      <c r="A4645" s="3">
        <f t="shared" si="362"/>
        <v>4633</v>
      </c>
      <c r="B4645" s="3">
        <f t="shared" ca="1" si="363"/>
        <v>0.64809521125392988</v>
      </c>
      <c r="C4645" s="3">
        <f t="shared" ca="1" si="360"/>
        <v>23312.376265268842</v>
      </c>
      <c r="D4645" s="3">
        <f t="shared" ca="1" si="361"/>
        <v>412.37626526884196</v>
      </c>
      <c r="E4645" s="3">
        <f t="shared" ca="1" si="364"/>
        <v>-153.74214281686346</v>
      </c>
    </row>
    <row r="4646" spans="1:5" x14ac:dyDescent="0.35">
      <c r="A4646" s="3">
        <f t="shared" si="362"/>
        <v>4634</v>
      </c>
      <c r="B4646" s="3">
        <f t="shared" ca="1" si="363"/>
        <v>-1.3780033350983272</v>
      </c>
      <c r="C4646" s="3">
        <f t="shared" ca="1" si="360"/>
        <v>21917.634231543354</v>
      </c>
      <c r="D4646" s="3">
        <f t="shared" ca="1" si="361"/>
        <v>0</v>
      </c>
      <c r="E4646" s="3">
        <f t="shared" ca="1" si="364"/>
        <v>258.6341224519785</v>
      </c>
    </row>
    <row r="4647" spans="1:5" x14ac:dyDescent="0.35">
      <c r="A4647" s="3">
        <f t="shared" si="362"/>
        <v>4635</v>
      </c>
      <c r="B4647" s="3">
        <f t="shared" ca="1" si="363"/>
        <v>0.891687758418375</v>
      </c>
      <c r="C4647" s="3">
        <f t="shared" ca="1" si="360"/>
        <v>23485.931013500569</v>
      </c>
      <c r="D4647" s="3">
        <f t="shared" ca="1" si="361"/>
        <v>585.93101350056895</v>
      </c>
      <c r="E4647" s="3">
        <f t="shared" ca="1" si="364"/>
        <v>-327.29689104859045</v>
      </c>
    </row>
    <row r="4648" spans="1:5" x14ac:dyDescent="0.35">
      <c r="A4648" s="3">
        <f t="shared" si="362"/>
        <v>4636</v>
      </c>
      <c r="B4648" s="3">
        <f t="shared" ca="1" si="363"/>
        <v>-1.0234061028148407</v>
      </c>
      <c r="C4648" s="3">
        <f t="shared" ca="1" si="360"/>
        <v>22155.564692289427</v>
      </c>
      <c r="D4648" s="3">
        <f t="shared" ca="1" si="361"/>
        <v>0</v>
      </c>
      <c r="E4648" s="3">
        <f t="shared" ca="1" si="364"/>
        <v>258.6341224519785</v>
      </c>
    </row>
    <row r="4649" spans="1:5" x14ac:dyDescent="0.35">
      <c r="A4649" s="3">
        <f t="shared" si="362"/>
        <v>4637</v>
      </c>
      <c r="B4649" s="3">
        <f t="shared" ca="1" si="363"/>
        <v>0.9921811021649164</v>
      </c>
      <c r="C4649" s="3">
        <f t="shared" ca="1" si="360"/>
        <v>23557.906407012655</v>
      </c>
      <c r="D4649" s="3">
        <f t="shared" ca="1" si="361"/>
        <v>657.90640701265511</v>
      </c>
      <c r="E4649" s="3">
        <f t="shared" ca="1" si="364"/>
        <v>-399.27228456067661</v>
      </c>
    </row>
    <row r="4650" spans="1:5" x14ac:dyDescent="0.35">
      <c r="A4650" s="3">
        <f t="shared" si="362"/>
        <v>4638</v>
      </c>
      <c r="B4650" s="3">
        <f t="shared" ca="1" si="363"/>
        <v>-0.14405911905394458</v>
      </c>
      <c r="C4650" s="3">
        <f t="shared" ca="1" si="360"/>
        <v>22756.800179407976</v>
      </c>
      <c r="D4650" s="3">
        <f t="shared" ca="1" si="361"/>
        <v>0</v>
      </c>
      <c r="E4650" s="3">
        <f t="shared" ca="1" si="364"/>
        <v>258.6341224519785</v>
      </c>
    </row>
    <row r="4651" spans="1:5" x14ac:dyDescent="0.35">
      <c r="A4651" s="3">
        <f t="shared" si="362"/>
        <v>4639</v>
      </c>
      <c r="B4651" s="3">
        <f t="shared" ca="1" si="363"/>
        <v>-1.4744906063885188</v>
      </c>
      <c r="C4651" s="3">
        <f t="shared" ca="1" si="360"/>
        <v>21853.33582160289</v>
      </c>
      <c r="D4651" s="3">
        <f t="shared" ca="1" si="361"/>
        <v>0</v>
      </c>
      <c r="E4651" s="3">
        <f t="shared" ca="1" si="364"/>
        <v>258.6341224519785</v>
      </c>
    </row>
    <row r="4652" spans="1:5" x14ac:dyDescent="0.35">
      <c r="A4652" s="3">
        <f t="shared" si="362"/>
        <v>4640</v>
      </c>
      <c r="B4652" s="3">
        <f t="shared" ca="1" si="363"/>
        <v>0.28304356156037408</v>
      </c>
      <c r="C4652" s="3">
        <f t="shared" ca="1" si="360"/>
        <v>23054.682600290289</v>
      </c>
      <c r="D4652" s="3">
        <f t="shared" ca="1" si="361"/>
        <v>154.68260029028897</v>
      </c>
      <c r="E4652" s="3">
        <f t="shared" ca="1" si="364"/>
        <v>103.95152216168952</v>
      </c>
    </row>
    <row r="4653" spans="1:5" x14ac:dyDescent="0.35">
      <c r="A4653" s="3">
        <f t="shared" si="362"/>
        <v>4641</v>
      </c>
      <c r="B4653" s="3">
        <f t="shared" ca="1" si="363"/>
        <v>-5.2811335430233607E-2</v>
      </c>
      <c r="C4653" s="3">
        <f t="shared" ca="1" si="360"/>
        <v>22820.115867347875</v>
      </c>
      <c r="D4653" s="3">
        <f t="shared" ca="1" si="361"/>
        <v>0</v>
      </c>
      <c r="E4653" s="3">
        <f t="shared" ca="1" si="364"/>
        <v>258.6341224519785</v>
      </c>
    </row>
    <row r="4654" spans="1:5" x14ac:dyDescent="0.35">
      <c r="A4654" s="3">
        <f t="shared" si="362"/>
        <v>4642</v>
      </c>
      <c r="B4654" s="3">
        <f t="shared" ca="1" si="363"/>
        <v>0.10405421840294578</v>
      </c>
      <c r="C4654" s="3">
        <f t="shared" ca="1" si="360"/>
        <v>22929.37490612964</v>
      </c>
      <c r="D4654" s="3">
        <f t="shared" ca="1" si="361"/>
        <v>29.374906129640294</v>
      </c>
      <c r="E4654" s="3">
        <f t="shared" ca="1" si="364"/>
        <v>229.2592163223382</v>
      </c>
    </row>
    <row r="4655" spans="1:5" x14ac:dyDescent="0.35">
      <c r="A4655" s="3">
        <f t="shared" si="362"/>
        <v>4643</v>
      </c>
      <c r="B4655" s="3">
        <f t="shared" ca="1" si="363"/>
        <v>-0.33414933091410881</v>
      </c>
      <c r="C4655" s="3">
        <f t="shared" ca="1" si="360"/>
        <v>22625.46259090873</v>
      </c>
      <c r="D4655" s="3">
        <f t="shared" ca="1" si="361"/>
        <v>0</v>
      </c>
      <c r="E4655" s="3">
        <f t="shared" ca="1" si="364"/>
        <v>258.6341224519785</v>
      </c>
    </row>
    <row r="4656" spans="1:5" x14ac:dyDescent="0.35">
      <c r="A4656" s="3">
        <f t="shared" si="362"/>
        <v>4644</v>
      </c>
      <c r="B4656" s="3">
        <f t="shared" ca="1" si="363"/>
        <v>-0.88149430879729074</v>
      </c>
      <c r="C4656" s="3">
        <f t="shared" ca="1" si="360"/>
        <v>22251.507916453098</v>
      </c>
      <c r="D4656" s="3">
        <f t="shared" ca="1" si="361"/>
        <v>0</v>
      </c>
      <c r="E4656" s="3">
        <f t="shared" ca="1" si="364"/>
        <v>258.6341224519785</v>
      </c>
    </row>
    <row r="4657" spans="1:5" x14ac:dyDescent="0.35">
      <c r="A4657" s="3">
        <f t="shared" si="362"/>
        <v>4645</v>
      </c>
      <c r="B4657" s="3">
        <f t="shared" ca="1" si="363"/>
        <v>0.32705677872148198</v>
      </c>
      <c r="C4657" s="3">
        <f t="shared" ca="1" si="360"/>
        <v>23085.60033400969</v>
      </c>
      <c r="D4657" s="3">
        <f t="shared" ca="1" si="361"/>
        <v>185.60033400969041</v>
      </c>
      <c r="E4657" s="3">
        <f t="shared" ca="1" si="364"/>
        <v>73.033788442288085</v>
      </c>
    </row>
    <row r="4658" spans="1:5" x14ac:dyDescent="0.35">
      <c r="A4658" s="3">
        <f t="shared" si="362"/>
        <v>4646</v>
      </c>
      <c r="B4658" s="3">
        <f t="shared" ca="1" si="363"/>
        <v>1.6588459533596875</v>
      </c>
      <c r="C4658" s="3">
        <f t="shared" ca="1" si="360"/>
        <v>24041.003025472095</v>
      </c>
      <c r="D4658" s="3">
        <f t="shared" ca="1" si="361"/>
        <v>1141.003025472095</v>
      </c>
      <c r="E4658" s="3">
        <f t="shared" ca="1" si="364"/>
        <v>-882.36890302011648</v>
      </c>
    </row>
    <row r="4659" spans="1:5" x14ac:dyDescent="0.35">
      <c r="A4659" s="3">
        <f t="shared" si="362"/>
        <v>4647</v>
      </c>
      <c r="B4659" s="3">
        <f t="shared" ca="1" si="363"/>
        <v>0.274569254730818</v>
      </c>
      <c r="C4659" s="3">
        <f t="shared" ca="1" si="360"/>
        <v>23048.734453921639</v>
      </c>
      <c r="D4659" s="3">
        <f t="shared" ca="1" si="361"/>
        <v>148.73445392163921</v>
      </c>
      <c r="E4659" s="3">
        <f t="shared" ca="1" si="364"/>
        <v>109.89966853033928</v>
      </c>
    </row>
    <row r="4660" spans="1:5" x14ac:dyDescent="0.35">
      <c r="A4660" s="3">
        <f t="shared" si="362"/>
        <v>4648</v>
      </c>
      <c r="B4660" s="3">
        <f t="shared" ca="1" si="363"/>
        <v>-0.75074857931207584</v>
      </c>
      <c r="C4660" s="3">
        <f t="shared" ca="1" si="360"/>
        <v>22340.269711011762</v>
      </c>
      <c r="D4660" s="3">
        <f t="shared" ca="1" si="361"/>
        <v>0</v>
      </c>
      <c r="E4660" s="3">
        <f t="shared" ca="1" si="364"/>
        <v>258.6341224519785</v>
      </c>
    </row>
    <row r="4661" spans="1:5" x14ac:dyDescent="0.35">
      <c r="A4661" s="3">
        <f t="shared" si="362"/>
        <v>4649</v>
      </c>
      <c r="B4661" s="3">
        <f t="shared" ca="1" si="363"/>
        <v>9.947980088722462E-2</v>
      </c>
      <c r="C4661" s="3">
        <f t="shared" ca="1" si="360"/>
        <v>22926.181367924957</v>
      </c>
      <c r="D4661" s="3">
        <f t="shared" ca="1" si="361"/>
        <v>26.181367924957158</v>
      </c>
      <c r="E4661" s="3">
        <f t="shared" ca="1" si="364"/>
        <v>232.45275452702134</v>
      </c>
    </row>
    <row r="4662" spans="1:5" x14ac:dyDescent="0.35">
      <c r="A4662" s="3">
        <f t="shared" si="362"/>
        <v>4650</v>
      </c>
      <c r="B4662" s="3">
        <f t="shared" ca="1" si="363"/>
        <v>-0.3094437359458887</v>
      </c>
      <c r="C4662" s="3">
        <f t="shared" ca="1" si="360"/>
        <v>22642.489291211463</v>
      </c>
      <c r="D4662" s="3">
        <f t="shared" ca="1" si="361"/>
        <v>0</v>
      </c>
      <c r="E4662" s="3">
        <f t="shared" ca="1" si="364"/>
        <v>258.6341224519785</v>
      </c>
    </row>
    <row r="4663" spans="1:5" x14ac:dyDescent="0.35">
      <c r="A4663" s="3">
        <f t="shared" si="362"/>
        <v>4651</v>
      </c>
      <c r="B4663" s="3">
        <f t="shared" ca="1" si="363"/>
        <v>-0.71544681669372301</v>
      </c>
      <c r="C4663" s="3">
        <f t="shared" ca="1" si="360"/>
        <v>22364.296325570944</v>
      </c>
      <c r="D4663" s="3">
        <f t="shared" ca="1" si="361"/>
        <v>0</v>
      </c>
      <c r="E4663" s="3">
        <f t="shared" ca="1" si="364"/>
        <v>258.6341224519785</v>
      </c>
    </row>
    <row r="4664" spans="1:5" x14ac:dyDescent="0.35">
      <c r="A4664" s="3">
        <f t="shared" si="362"/>
        <v>4652</v>
      </c>
      <c r="B4664" s="3">
        <f t="shared" ca="1" si="363"/>
        <v>1.4882412499037851</v>
      </c>
      <c r="C4664" s="3">
        <f t="shared" ca="1" si="360"/>
        <v>23916.439643982128</v>
      </c>
      <c r="D4664" s="3">
        <f t="shared" ca="1" si="361"/>
        <v>1016.4396439821285</v>
      </c>
      <c r="E4664" s="3">
        <f t="shared" ca="1" si="364"/>
        <v>-757.80552153014992</v>
      </c>
    </row>
    <row r="4665" spans="1:5" x14ac:dyDescent="0.35">
      <c r="A4665" s="3">
        <f t="shared" si="362"/>
        <v>4653</v>
      </c>
      <c r="B4665" s="3">
        <f t="shared" ca="1" si="363"/>
        <v>0.72011916257435493</v>
      </c>
      <c r="C4665" s="3">
        <f t="shared" ca="1" si="360"/>
        <v>23363.557898188992</v>
      </c>
      <c r="D4665" s="3">
        <f t="shared" ca="1" si="361"/>
        <v>463.55789818899211</v>
      </c>
      <c r="E4665" s="3">
        <f t="shared" ca="1" si="364"/>
        <v>-204.92377573701361</v>
      </c>
    </row>
    <row r="4666" spans="1:5" x14ac:dyDescent="0.35">
      <c r="A4666" s="3">
        <f t="shared" si="362"/>
        <v>4654</v>
      </c>
      <c r="B4666" s="3">
        <f t="shared" ca="1" si="363"/>
        <v>1.0869638548821563</v>
      </c>
      <c r="C4666" s="3">
        <f t="shared" ca="1" si="360"/>
        <v>23625.99387796396</v>
      </c>
      <c r="D4666" s="3">
        <f t="shared" ca="1" si="361"/>
        <v>725.99387796395968</v>
      </c>
      <c r="E4666" s="3">
        <f t="shared" ca="1" si="364"/>
        <v>-467.35975551198118</v>
      </c>
    </row>
    <row r="4667" spans="1:5" x14ac:dyDescent="0.35">
      <c r="A4667" s="3">
        <f t="shared" si="362"/>
        <v>4655</v>
      </c>
      <c r="B4667" s="3">
        <f t="shared" ca="1" si="363"/>
        <v>0.49517119255257619</v>
      </c>
      <c r="C4667" s="3">
        <f t="shared" ca="1" si="360"/>
        <v>23204.076912761899</v>
      </c>
      <c r="D4667" s="3">
        <f t="shared" ca="1" si="361"/>
        <v>304.07691276189871</v>
      </c>
      <c r="E4667" s="3">
        <f t="shared" ca="1" si="364"/>
        <v>-45.442790309920213</v>
      </c>
    </row>
    <row r="4668" spans="1:5" x14ac:dyDescent="0.35">
      <c r="A4668" s="3">
        <f t="shared" si="362"/>
        <v>4656</v>
      </c>
      <c r="B4668" s="3">
        <f t="shared" ca="1" si="363"/>
        <v>-0.29183702739144041</v>
      </c>
      <c r="C4668" s="3">
        <f t="shared" ca="1" si="360"/>
        <v>22654.631371806136</v>
      </c>
      <c r="D4668" s="3">
        <f t="shared" ca="1" si="361"/>
        <v>0</v>
      </c>
      <c r="E4668" s="3">
        <f t="shared" ca="1" si="364"/>
        <v>258.6341224519785</v>
      </c>
    </row>
    <row r="4669" spans="1:5" x14ac:dyDescent="0.35">
      <c r="A4669" s="3">
        <f t="shared" si="362"/>
        <v>4657</v>
      </c>
      <c r="B4669" s="3">
        <f t="shared" ca="1" si="363"/>
        <v>2.7412314468379568E-4</v>
      </c>
      <c r="C4669" s="3">
        <f t="shared" ca="1" si="360"/>
        <v>22857.032221924375</v>
      </c>
      <c r="D4669" s="3">
        <f t="shared" ca="1" si="361"/>
        <v>0</v>
      </c>
      <c r="E4669" s="3">
        <f t="shared" ca="1" si="364"/>
        <v>258.6341224519785</v>
      </c>
    </row>
    <row r="4670" spans="1:5" x14ac:dyDescent="0.35">
      <c r="A4670" s="3">
        <f t="shared" si="362"/>
        <v>4658</v>
      </c>
      <c r="B4670" s="3">
        <f t="shared" ca="1" si="363"/>
        <v>0.42414065029444897</v>
      </c>
      <c r="C4670" s="3">
        <f t="shared" ca="1" si="360"/>
        <v>23153.945007888702</v>
      </c>
      <c r="D4670" s="3">
        <f t="shared" ca="1" si="361"/>
        <v>253.94500788870209</v>
      </c>
      <c r="E4670" s="3">
        <f t="shared" ca="1" si="364"/>
        <v>4.6891145632764051</v>
      </c>
    </row>
    <row r="4671" spans="1:5" x14ac:dyDescent="0.35">
      <c r="A4671" s="3">
        <f t="shared" si="362"/>
        <v>4659</v>
      </c>
      <c r="B4671" s="3">
        <f t="shared" ca="1" si="363"/>
        <v>0.84869121011884729</v>
      </c>
      <c r="C4671" s="3">
        <f t="shared" ca="1" si="360"/>
        <v>23455.203214090692</v>
      </c>
      <c r="D4671" s="3">
        <f t="shared" ca="1" si="361"/>
        <v>555.2032140906922</v>
      </c>
      <c r="E4671" s="3">
        <f t="shared" ca="1" si="364"/>
        <v>-296.5690916387137</v>
      </c>
    </row>
    <row r="4672" spans="1:5" x14ac:dyDescent="0.35">
      <c r="A4672" s="3">
        <f t="shared" si="362"/>
        <v>4660</v>
      </c>
      <c r="B4672" s="3">
        <f t="shared" ca="1" si="363"/>
        <v>-0.31268390808194241</v>
      </c>
      <c r="C4672" s="3">
        <f t="shared" ca="1" si="360"/>
        <v>22640.2554866391</v>
      </c>
      <c r="D4672" s="3">
        <f t="shared" ca="1" si="361"/>
        <v>0</v>
      </c>
      <c r="E4672" s="3">
        <f t="shared" ca="1" si="364"/>
        <v>258.6341224519785</v>
      </c>
    </row>
    <row r="4673" spans="1:5" x14ac:dyDescent="0.35">
      <c r="A4673" s="3">
        <f t="shared" si="362"/>
        <v>4661</v>
      </c>
      <c r="B4673" s="3">
        <f t="shared" ca="1" si="363"/>
        <v>0.58952817581029637</v>
      </c>
      <c r="C4673" s="3">
        <f t="shared" ca="1" si="360"/>
        <v>23270.840047599246</v>
      </c>
      <c r="D4673" s="3">
        <f t="shared" ca="1" si="361"/>
        <v>370.84004759924574</v>
      </c>
      <c r="E4673" s="3">
        <f t="shared" ca="1" si="364"/>
        <v>-112.20592514726724</v>
      </c>
    </row>
    <row r="4674" spans="1:5" x14ac:dyDescent="0.35">
      <c r="A4674" s="3">
        <f t="shared" si="362"/>
        <v>4662</v>
      </c>
      <c r="B4674" s="3">
        <f t="shared" ca="1" si="363"/>
        <v>0.86474173496750939</v>
      </c>
      <c r="C4674" s="3">
        <f t="shared" ca="1" si="360"/>
        <v>23466.669134238273</v>
      </c>
      <c r="D4674" s="3">
        <f t="shared" ca="1" si="361"/>
        <v>566.66913423827282</v>
      </c>
      <c r="E4674" s="3">
        <f t="shared" ca="1" si="364"/>
        <v>-308.03501178629432</v>
      </c>
    </row>
    <row r="4675" spans="1:5" x14ac:dyDescent="0.35">
      <c r="A4675" s="3">
        <f t="shared" si="362"/>
        <v>4663</v>
      </c>
      <c r="B4675" s="3">
        <f t="shared" ca="1" si="363"/>
        <v>-1.3134193720433873</v>
      </c>
      <c r="C4675" s="3">
        <f t="shared" ca="1" si="360"/>
        <v>21960.778171839182</v>
      </c>
      <c r="D4675" s="3">
        <f t="shared" ca="1" si="361"/>
        <v>0</v>
      </c>
      <c r="E4675" s="3">
        <f t="shared" ca="1" si="364"/>
        <v>258.6341224519785</v>
      </c>
    </row>
    <row r="4676" spans="1:5" x14ac:dyDescent="0.35">
      <c r="A4676" s="3">
        <f t="shared" si="362"/>
        <v>4664</v>
      </c>
      <c r="B4676" s="3">
        <f t="shared" ca="1" si="363"/>
        <v>-0.4843327346188675</v>
      </c>
      <c r="C4676" s="3">
        <f t="shared" ca="1" si="360"/>
        <v>22522.233731043907</v>
      </c>
      <c r="D4676" s="3">
        <f t="shared" ca="1" si="361"/>
        <v>0</v>
      </c>
      <c r="E4676" s="3">
        <f t="shared" ca="1" si="364"/>
        <v>258.6341224519785</v>
      </c>
    </row>
    <row r="4677" spans="1:5" x14ac:dyDescent="0.35">
      <c r="A4677" s="3">
        <f t="shared" si="362"/>
        <v>4665</v>
      </c>
      <c r="B4677" s="3">
        <f t="shared" ca="1" si="363"/>
        <v>-0.10403551671494568</v>
      </c>
      <c r="C4677" s="3">
        <f t="shared" ca="1" si="360"/>
        <v>22784.550395964197</v>
      </c>
      <c r="D4677" s="3">
        <f t="shared" ca="1" si="361"/>
        <v>0</v>
      </c>
      <c r="E4677" s="3">
        <f t="shared" ca="1" si="364"/>
        <v>258.6341224519785</v>
      </c>
    </row>
    <row r="4678" spans="1:5" x14ac:dyDescent="0.35">
      <c r="A4678" s="3">
        <f t="shared" si="362"/>
        <v>4666</v>
      </c>
      <c r="B4678" s="3">
        <f t="shared" ca="1" si="363"/>
        <v>1.8037595007185052</v>
      </c>
      <c r="C4678" s="3">
        <f t="shared" ca="1" si="360"/>
        <v>24147.317997073224</v>
      </c>
      <c r="D4678" s="3">
        <f t="shared" ca="1" si="361"/>
        <v>1247.3179970732235</v>
      </c>
      <c r="E4678" s="3">
        <f t="shared" ca="1" si="364"/>
        <v>-988.68387462124497</v>
      </c>
    </row>
    <row r="4679" spans="1:5" x14ac:dyDescent="0.35">
      <c r="A4679" s="3">
        <f t="shared" si="362"/>
        <v>4667</v>
      </c>
      <c r="B4679" s="3">
        <f t="shared" ca="1" si="363"/>
        <v>-1.7395591623690101</v>
      </c>
      <c r="C4679" s="3">
        <f t="shared" ca="1" si="360"/>
        <v>21677.665312705354</v>
      </c>
      <c r="D4679" s="3">
        <f t="shared" ca="1" si="361"/>
        <v>0</v>
      </c>
      <c r="E4679" s="3">
        <f t="shared" ca="1" si="364"/>
        <v>258.6341224519785</v>
      </c>
    </row>
    <row r="4680" spans="1:5" x14ac:dyDescent="0.35">
      <c r="A4680" s="3">
        <f t="shared" si="362"/>
        <v>4668</v>
      </c>
      <c r="B4680" s="3">
        <f t="shared" ca="1" si="363"/>
        <v>0.12090261057284195</v>
      </c>
      <c r="C4680" s="3">
        <f t="shared" ca="1" si="360"/>
        <v>22941.141111611505</v>
      </c>
      <c r="D4680" s="3">
        <f t="shared" ca="1" si="361"/>
        <v>41.141111611505039</v>
      </c>
      <c r="E4680" s="3">
        <f t="shared" ca="1" si="364"/>
        <v>217.49301084047346</v>
      </c>
    </row>
    <row r="4681" spans="1:5" x14ac:dyDescent="0.35">
      <c r="A4681" s="3">
        <f t="shared" si="362"/>
        <v>4669</v>
      </c>
      <c r="B4681" s="3">
        <f t="shared" ca="1" si="363"/>
        <v>1.7368141535058619</v>
      </c>
      <c r="C4681" s="3">
        <f t="shared" ca="1" si="360"/>
        <v>24098.145633757842</v>
      </c>
      <c r="D4681" s="3">
        <f t="shared" ca="1" si="361"/>
        <v>1198.145633757842</v>
      </c>
      <c r="E4681" s="3">
        <f t="shared" ca="1" si="364"/>
        <v>-939.51151130586345</v>
      </c>
    </row>
    <row r="4682" spans="1:5" x14ac:dyDescent="0.35">
      <c r="A4682" s="3">
        <f t="shared" si="362"/>
        <v>4670</v>
      </c>
      <c r="B4682" s="3">
        <f t="shared" ca="1" si="363"/>
        <v>-1.1561691423411603E-2</v>
      </c>
      <c r="C4682" s="3">
        <f t="shared" ca="1" si="360"/>
        <v>22848.796264689638</v>
      </c>
      <c r="D4682" s="3">
        <f t="shared" ca="1" si="361"/>
        <v>0</v>
      </c>
      <c r="E4682" s="3">
        <f t="shared" ca="1" si="364"/>
        <v>258.6341224519785</v>
      </c>
    </row>
    <row r="4683" spans="1:5" x14ac:dyDescent="0.35">
      <c r="A4683" s="3">
        <f t="shared" si="362"/>
        <v>4671</v>
      </c>
      <c r="B4683" s="3">
        <f t="shared" ca="1" si="363"/>
        <v>1.0848133217298033</v>
      </c>
      <c r="C4683" s="3">
        <f t="shared" ca="1" si="360"/>
        <v>23624.446856443523</v>
      </c>
      <c r="D4683" s="3">
        <f t="shared" ca="1" si="361"/>
        <v>724.44685644352285</v>
      </c>
      <c r="E4683" s="3">
        <f t="shared" ca="1" si="364"/>
        <v>-465.81273399154435</v>
      </c>
    </row>
    <row r="4684" spans="1:5" x14ac:dyDescent="0.35">
      <c r="A4684" s="3">
        <f t="shared" si="362"/>
        <v>4672</v>
      </c>
      <c r="B4684" s="3">
        <f t="shared" ca="1" si="363"/>
        <v>1.3461770479563937</v>
      </c>
      <c r="C4684" s="3">
        <f t="shared" ca="1" si="360"/>
        <v>23813.207119321334</v>
      </c>
      <c r="D4684" s="3">
        <f t="shared" ca="1" si="361"/>
        <v>913.20711932133418</v>
      </c>
      <c r="E4684" s="3">
        <f t="shared" ca="1" si="364"/>
        <v>-654.57299686935562</v>
      </c>
    </row>
    <row r="4685" spans="1:5" x14ac:dyDescent="0.35">
      <c r="A4685" s="3">
        <f t="shared" si="362"/>
        <v>4673</v>
      </c>
      <c r="B4685" s="3">
        <f t="shared" ca="1" si="363"/>
        <v>9.0903766446131684E-2</v>
      </c>
      <c r="C4685" s="3">
        <f t="shared" ca="1" si="360"/>
        <v>22920.195379365348</v>
      </c>
      <c r="D4685" s="3">
        <f t="shared" ca="1" si="361"/>
        <v>20.195379365348344</v>
      </c>
      <c r="E4685" s="3">
        <f t="shared" ca="1" si="364"/>
        <v>238.43874308663015</v>
      </c>
    </row>
    <row r="4686" spans="1:5" x14ac:dyDescent="0.35">
      <c r="A4686" s="3">
        <f t="shared" si="362"/>
        <v>4674</v>
      </c>
      <c r="B4686" s="3">
        <f t="shared" ca="1" si="363"/>
        <v>1.2523197042885634</v>
      </c>
      <c r="C4686" s="3">
        <f t="shared" ref="C4686:C4749" ca="1" si="365">B$1*EXP(B$9*B$5 + $B$10*B4686)</f>
        <v>23745.249201759503</v>
      </c>
      <c r="D4686" s="3">
        <f t="shared" ref="D4686:D4749" ca="1" si="366">MAX(C4686 - B$2, 0)</f>
        <v>845.24920175950319</v>
      </c>
      <c r="E4686" s="3">
        <f t="shared" ca="1" si="364"/>
        <v>-586.61507930752464</v>
      </c>
    </row>
    <row r="4687" spans="1:5" x14ac:dyDescent="0.35">
      <c r="A4687" s="3">
        <f t="shared" ref="A4687:A4750" si="367">A4686+1</f>
        <v>4675</v>
      </c>
      <c r="B4687" s="3">
        <f t="shared" ref="B4687:B4750" ca="1" si="368">_xlfn.NORM.S.INV(RAND())</f>
        <v>7.6511237778904478E-2</v>
      </c>
      <c r="C4687" s="3">
        <f t="shared" ca="1" si="365"/>
        <v>22910.153046679254</v>
      </c>
      <c r="D4687" s="3">
        <f t="shared" ca="1" si="366"/>
        <v>10.153046679253748</v>
      </c>
      <c r="E4687" s="3">
        <f t="shared" ref="E4687:E4750" ca="1" si="369">$D$5014-D4687</f>
        <v>248.48107577272475</v>
      </c>
    </row>
    <row r="4688" spans="1:5" x14ac:dyDescent="0.35">
      <c r="A4688" s="3">
        <f t="shared" si="367"/>
        <v>4676</v>
      </c>
      <c r="B4688" s="3">
        <f t="shared" ca="1" si="368"/>
        <v>-0.60638409348776445</v>
      </c>
      <c r="C4688" s="3">
        <f t="shared" ca="1" si="365"/>
        <v>22438.688497088453</v>
      </c>
      <c r="D4688" s="3">
        <f t="shared" ca="1" si="366"/>
        <v>0</v>
      </c>
      <c r="E4688" s="3">
        <f t="shared" ca="1" si="369"/>
        <v>258.6341224519785</v>
      </c>
    </row>
    <row r="4689" spans="1:5" x14ac:dyDescent="0.35">
      <c r="A4689" s="3">
        <f t="shared" si="367"/>
        <v>4677</v>
      </c>
      <c r="B4689" s="3">
        <f t="shared" ca="1" si="368"/>
        <v>-1.728078711750558</v>
      </c>
      <c r="C4689" s="3">
        <f t="shared" ca="1" si="365"/>
        <v>21685.244483556107</v>
      </c>
      <c r="D4689" s="3">
        <f t="shared" ca="1" si="366"/>
        <v>0</v>
      </c>
      <c r="E4689" s="3">
        <f t="shared" ca="1" si="369"/>
        <v>258.6341224519785</v>
      </c>
    </row>
    <row r="4690" spans="1:5" x14ac:dyDescent="0.35">
      <c r="A4690" s="3">
        <f t="shared" si="367"/>
        <v>4678</v>
      </c>
      <c r="B4690" s="3">
        <f t="shared" ca="1" si="368"/>
        <v>-0.32752865814057008</v>
      </c>
      <c r="C4690" s="3">
        <f t="shared" ca="1" si="365"/>
        <v>22630.024196289094</v>
      </c>
      <c r="D4690" s="3">
        <f t="shared" ca="1" si="366"/>
        <v>0</v>
      </c>
      <c r="E4690" s="3">
        <f t="shared" ca="1" si="369"/>
        <v>258.6341224519785</v>
      </c>
    </row>
    <row r="4691" spans="1:5" x14ac:dyDescent="0.35">
      <c r="A4691" s="3">
        <f t="shared" si="367"/>
        <v>4679</v>
      </c>
      <c r="B4691" s="3">
        <f t="shared" ca="1" si="368"/>
        <v>-0.19877517830209601</v>
      </c>
      <c r="C4691" s="3">
        <f t="shared" ca="1" si="365"/>
        <v>22718.917680132028</v>
      </c>
      <c r="D4691" s="3">
        <f t="shared" ca="1" si="366"/>
        <v>0</v>
      </c>
      <c r="E4691" s="3">
        <f t="shared" ca="1" si="369"/>
        <v>258.6341224519785</v>
      </c>
    </row>
    <row r="4692" spans="1:5" x14ac:dyDescent="0.35">
      <c r="A4692" s="3">
        <f t="shared" si="367"/>
        <v>4680</v>
      </c>
      <c r="B4692" s="3">
        <f t="shared" ca="1" si="368"/>
        <v>0.36838509162911975</v>
      </c>
      <c r="C4692" s="3">
        <f t="shared" ca="1" si="365"/>
        <v>23114.669761844918</v>
      </c>
      <c r="D4692" s="3">
        <f t="shared" ca="1" si="366"/>
        <v>214.66976184491796</v>
      </c>
      <c r="E4692" s="3">
        <f t="shared" ca="1" si="369"/>
        <v>43.964360607060541</v>
      </c>
    </row>
    <row r="4693" spans="1:5" x14ac:dyDescent="0.35">
      <c r="A4693" s="3">
        <f t="shared" si="367"/>
        <v>4681</v>
      </c>
      <c r="B4693" s="3">
        <f t="shared" ca="1" si="368"/>
        <v>-0.10381319457135622</v>
      </c>
      <c r="C4693" s="3">
        <f t="shared" ca="1" si="365"/>
        <v>22784.704636668444</v>
      </c>
      <c r="D4693" s="3">
        <f t="shared" ca="1" si="366"/>
        <v>0</v>
      </c>
      <c r="E4693" s="3">
        <f t="shared" ca="1" si="369"/>
        <v>258.6341224519785</v>
      </c>
    </row>
    <row r="4694" spans="1:5" x14ac:dyDescent="0.35">
      <c r="A4694" s="3">
        <f t="shared" si="367"/>
        <v>4682</v>
      </c>
      <c r="B4694" s="3">
        <f t="shared" ca="1" si="368"/>
        <v>8.729731243627957E-2</v>
      </c>
      <c r="C4694" s="3">
        <f t="shared" ca="1" si="365"/>
        <v>22917.678576419996</v>
      </c>
      <c r="D4694" s="3">
        <f t="shared" ca="1" si="366"/>
        <v>17.678576419995807</v>
      </c>
      <c r="E4694" s="3">
        <f t="shared" ca="1" si="369"/>
        <v>240.95554603198269</v>
      </c>
    </row>
    <row r="4695" spans="1:5" x14ac:dyDescent="0.35">
      <c r="A4695" s="3">
        <f t="shared" si="367"/>
        <v>4683</v>
      </c>
      <c r="B4695" s="3">
        <f t="shared" ca="1" si="368"/>
        <v>-7.7710002619276894E-2</v>
      </c>
      <c r="C4695" s="3">
        <f t="shared" ca="1" si="365"/>
        <v>22802.821540098834</v>
      </c>
      <c r="D4695" s="3">
        <f t="shared" ca="1" si="366"/>
        <v>0</v>
      </c>
      <c r="E4695" s="3">
        <f t="shared" ca="1" si="369"/>
        <v>258.6341224519785</v>
      </c>
    </row>
    <row r="4696" spans="1:5" x14ac:dyDescent="0.35">
      <c r="A4696" s="3">
        <f t="shared" si="367"/>
        <v>4684</v>
      </c>
      <c r="B4696" s="3">
        <f t="shared" ca="1" si="368"/>
        <v>0.64595123518334663</v>
      </c>
      <c r="C4696" s="3">
        <f t="shared" ca="1" si="365"/>
        <v>23310.854433495191</v>
      </c>
      <c r="D4696" s="3">
        <f t="shared" ca="1" si="366"/>
        <v>410.85443349519119</v>
      </c>
      <c r="E4696" s="3">
        <f t="shared" ca="1" si="369"/>
        <v>-152.22031104321269</v>
      </c>
    </row>
    <row r="4697" spans="1:5" x14ac:dyDescent="0.35">
      <c r="A4697" s="3">
        <f t="shared" si="367"/>
        <v>4685</v>
      </c>
      <c r="B4697" s="3">
        <f t="shared" ca="1" si="368"/>
        <v>3.4535889139345945E-2</v>
      </c>
      <c r="C4697" s="3">
        <f t="shared" ca="1" si="365"/>
        <v>22880.890027034988</v>
      </c>
      <c r="D4697" s="3">
        <f t="shared" ca="1" si="366"/>
        <v>0</v>
      </c>
      <c r="E4697" s="3">
        <f t="shared" ca="1" si="369"/>
        <v>258.6341224519785</v>
      </c>
    </row>
    <row r="4698" spans="1:5" x14ac:dyDescent="0.35">
      <c r="A4698" s="3">
        <f t="shared" si="367"/>
        <v>4686</v>
      </c>
      <c r="B4698" s="3">
        <f t="shared" ca="1" si="368"/>
        <v>-0.9470822142857257</v>
      </c>
      <c r="C4698" s="3">
        <f t="shared" ca="1" si="365"/>
        <v>22207.113948558264</v>
      </c>
      <c r="D4698" s="3">
        <f t="shared" ca="1" si="366"/>
        <v>0</v>
      </c>
      <c r="E4698" s="3">
        <f t="shared" ca="1" si="369"/>
        <v>258.6341224519785</v>
      </c>
    </row>
    <row r="4699" spans="1:5" x14ac:dyDescent="0.35">
      <c r="A4699" s="3">
        <f t="shared" si="367"/>
        <v>4687</v>
      </c>
      <c r="B4699" s="3">
        <f t="shared" ca="1" si="368"/>
        <v>1.1075414168829123</v>
      </c>
      <c r="C4699" s="3">
        <f t="shared" ca="1" si="365"/>
        <v>23640.80181011487</v>
      </c>
      <c r="D4699" s="3">
        <f t="shared" ca="1" si="366"/>
        <v>740.80181011487002</v>
      </c>
      <c r="E4699" s="3">
        <f t="shared" ca="1" si="369"/>
        <v>-482.16768766289152</v>
      </c>
    </row>
    <row r="4700" spans="1:5" x14ac:dyDescent="0.35">
      <c r="A4700" s="3">
        <f t="shared" si="367"/>
        <v>4688</v>
      </c>
      <c r="B4700" s="3">
        <f t="shared" ca="1" si="368"/>
        <v>-1.013938535605287</v>
      </c>
      <c r="C4700" s="3">
        <f t="shared" ca="1" si="365"/>
        <v>22161.95259313241</v>
      </c>
      <c r="D4700" s="3">
        <f t="shared" ca="1" si="366"/>
        <v>0</v>
      </c>
      <c r="E4700" s="3">
        <f t="shared" ca="1" si="369"/>
        <v>258.6341224519785</v>
      </c>
    </row>
    <row r="4701" spans="1:5" x14ac:dyDescent="0.35">
      <c r="A4701" s="3">
        <f t="shared" si="367"/>
        <v>4689</v>
      </c>
      <c r="B4701" s="3">
        <f t="shared" ca="1" si="368"/>
        <v>0.59298809407683128</v>
      </c>
      <c r="C4701" s="3">
        <f t="shared" ca="1" si="365"/>
        <v>23273.291791608623</v>
      </c>
      <c r="D4701" s="3">
        <f t="shared" ca="1" si="366"/>
        <v>373.29179160862259</v>
      </c>
      <c r="E4701" s="3">
        <f t="shared" ca="1" si="369"/>
        <v>-114.65766915664409</v>
      </c>
    </row>
    <row r="4702" spans="1:5" x14ac:dyDescent="0.35">
      <c r="A4702" s="3">
        <f t="shared" si="367"/>
        <v>4690</v>
      </c>
      <c r="B4702" s="3">
        <f t="shared" ca="1" si="368"/>
        <v>0.52127233906253323</v>
      </c>
      <c r="C4702" s="3">
        <f t="shared" ca="1" si="365"/>
        <v>23222.525827191417</v>
      </c>
      <c r="D4702" s="3">
        <f t="shared" ca="1" si="366"/>
        <v>322.52582719141719</v>
      </c>
      <c r="E4702" s="3">
        <f t="shared" ca="1" si="369"/>
        <v>-63.891704739438694</v>
      </c>
    </row>
    <row r="4703" spans="1:5" x14ac:dyDescent="0.35">
      <c r="A4703" s="3">
        <f t="shared" si="367"/>
        <v>4691</v>
      </c>
      <c r="B4703" s="3">
        <f t="shared" ca="1" si="368"/>
        <v>0.66366121002794642</v>
      </c>
      <c r="C4703" s="3">
        <f t="shared" ca="1" si="365"/>
        <v>23323.428263497393</v>
      </c>
      <c r="D4703" s="3">
        <f t="shared" ca="1" si="366"/>
        <v>423.42826349739335</v>
      </c>
      <c r="E4703" s="3">
        <f t="shared" ca="1" si="369"/>
        <v>-164.79414104541485</v>
      </c>
    </row>
    <row r="4704" spans="1:5" x14ac:dyDescent="0.35">
      <c r="A4704" s="3">
        <f t="shared" si="367"/>
        <v>4692</v>
      </c>
      <c r="B4704" s="3">
        <f t="shared" ca="1" si="368"/>
        <v>-0.3173053169319297</v>
      </c>
      <c r="C4704" s="3">
        <f t="shared" ca="1" si="365"/>
        <v>22637.0698260395</v>
      </c>
      <c r="D4704" s="3">
        <f t="shared" ca="1" si="366"/>
        <v>0</v>
      </c>
      <c r="E4704" s="3">
        <f t="shared" ca="1" si="369"/>
        <v>258.6341224519785</v>
      </c>
    </row>
    <row r="4705" spans="1:5" x14ac:dyDescent="0.35">
      <c r="A4705" s="3">
        <f t="shared" si="367"/>
        <v>4693</v>
      </c>
      <c r="B4705" s="3">
        <f t="shared" ca="1" si="368"/>
        <v>0.37655304501806575</v>
      </c>
      <c r="C4705" s="3">
        <f t="shared" ca="1" si="365"/>
        <v>23120.419251490017</v>
      </c>
      <c r="D4705" s="3">
        <f t="shared" ca="1" si="366"/>
        <v>220.4192514900169</v>
      </c>
      <c r="E4705" s="3">
        <f t="shared" ca="1" si="369"/>
        <v>38.214870961961594</v>
      </c>
    </row>
    <row r="4706" spans="1:5" x14ac:dyDescent="0.35">
      <c r="A4706" s="3">
        <f t="shared" si="367"/>
        <v>4694</v>
      </c>
      <c r="B4706" s="3">
        <f t="shared" ca="1" si="368"/>
        <v>1.2938376502070719</v>
      </c>
      <c r="C4706" s="3">
        <f t="shared" ca="1" si="365"/>
        <v>23775.286542334219</v>
      </c>
      <c r="D4706" s="3">
        <f t="shared" ca="1" si="366"/>
        <v>875.28654233421912</v>
      </c>
      <c r="E4706" s="3">
        <f t="shared" ca="1" si="369"/>
        <v>-616.65241988224057</v>
      </c>
    </row>
    <row r="4707" spans="1:5" x14ac:dyDescent="0.35">
      <c r="A4707" s="3">
        <f t="shared" si="367"/>
        <v>4695</v>
      </c>
      <c r="B4707" s="3">
        <f t="shared" ca="1" si="368"/>
        <v>0.8638182186854948</v>
      </c>
      <c r="C4707" s="3">
        <f t="shared" ca="1" si="365"/>
        <v>23466.009255332254</v>
      </c>
      <c r="D4707" s="3">
        <f t="shared" ca="1" si="366"/>
        <v>566.00925533225382</v>
      </c>
      <c r="E4707" s="3">
        <f t="shared" ca="1" si="369"/>
        <v>-307.37513288027532</v>
      </c>
    </row>
    <row r="4708" spans="1:5" x14ac:dyDescent="0.35">
      <c r="A4708" s="3">
        <f t="shared" si="367"/>
        <v>4696</v>
      </c>
      <c r="B4708" s="3">
        <f t="shared" ca="1" si="368"/>
        <v>1.0171169830798592</v>
      </c>
      <c r="C4708" s="3">
        <f t="shared" ca="1" si="365"/>
        <v>23575.800127018181</v>
      </c>
      <c r="D4708" s="3">
        <f t="shared" ca="1" si="366"/>
        <v>675.80012701818123</v>
      </c>
      <c r="E4708" s="3">
        <f t="shared" ca="1" si="369"/>
        <v>-417.16600456620273</v>
      </c>
    </row>
    <row r="4709" spans="1:5" x14ac:dyDescent="0.35">
      <c r="A4709" s="3">
        <f t="shared" si="367"/>
        <v>4697</v>
      </c>
      <c r="B4709" s="3">
        <f t="shared" ca="1" si="368"/>
        <v>1.0733587326779286</v>
      </c>
      <c r="C4709" s="3">
        <f t="shared" ca="1" si="365"/>
        <v>23616.208515295402</v>
      </c>
      <c r="D4709" s="3">
        <f t="shared" ca="1" si="366"/>
        <v>716.20851529540232</v>
      </c>
      <c r="E4709" s="3">
        <f t="shared" ca="1" si="369"/>
        <v>-457.57439284342382</v>
      </c>
    </row>
    <row r="4710" spans="1:5" x14ac:dyDescent="0.35">
      <c r="A4710" s="3">
        <f t="shared" si="367"/>
        <v>4698</v>
      </c>
      <c r="B4710" s="3">
        <f t="shared" ca="1" si="368"/>
        <v>-0.72088166353770877</v>
      </c>
      <c r="C4710" s="3">
        <f t="shared" ca="1" si="365"/>
        <v>22360.595650463427</v>
      </c>
      <c r="D4710" s="3">
        <f t="shared" ca="1" si="366"/>
        <v>0</v>
      </c>
      <c r="E4710" s="3">
        <f t="shared" ca="1" si="369"/>
        <v>258.6341224519785</v>
      </c>
    </row>
    <row r="4711" spans="1:5" x14ac:dyDescent="0.35">
      <c r="A4711" s="3">
        <f t="shared" si="367"/>
        <v>4699</v>
      </c>
      <c r="B4711" s="3">
        <f t="shared" ca="1" si="368"/>
        <v>-0.82643557324998107</v>
      </c>
      <c r="C4711" s="3">
        <f t="shared" ca="1" si="365"/>
        <v>22288.84360125089</v>
      </c>
      <c r="D4711" s="3">
        <f t="shared" ca="1" si="366"/>
        <v>0</v>
      </c>
      <c r="E4711" s="3">
        <f t="shared" ca="1" si="369"/>
        <v>258.6341224519785</v>
      </c>
    </row>
    <row r="4712" spans="1:5" x14ac:dyDescent="0.35">
      <c r="A4712" s="3">
        <f t="shared" si="367"/>
        <v>4700</v>
      </c>
      <c r="B4712" s="3">
        <f t="shared" ca="1" si="368"/>
        <v>-0.22537962585672533</v>
      </c>
      <c r="C4712" s="3">
        <f t="shared" ca="1" si="365"/>
        <v>22700.520962891351</v>
      </c>
      <c r="D4712" s="3">
        <f t="shared" ca="1" si="366"/>
        <v>0</v>
      </c>
      <c r="E4712" s="3">
        <f t="shared" ca="1" si="369"/>
        <v>258.6341224519785</v>
      </c>
    </row>
    <row r="4713" spans="1:5" x14ac:dyDescent="0.35">
      <c r="A4713" s="3">
        <f t="shared" si="367"/>
        <v>4701</v>
      </c>
      <c r="B4713" s="3">
        <f t="shared" ca="1" si="368"/>
        <v>-0.21704557926343523</v>
      </c>
      <c r="C4713" s="3">
        <f t="shared" ca="1" si="365"/>
        <v>22706.28227229137</v>
      </c>
      <c r="D4713" s="3">
        <f t="shared" ca="1" si="366"/>
        <v>0</v>
      </c>
      <c r="E4713" s="3">
        <f t="shared" ca="1" si="369"/>
        <v>258.6341224519785</v>
      </c>
    </row>
    <row r="4714" spans="1:5" x14ac:dyDescent="0.35">
      <c r="A4714" s="3">
        <f t="shared" si="367"/>
        <v>4702</v>
      </c>
      <c r="B4714" s="3">
        <f t="shared" ca="1" si="368"/>
        <v>-0.31066206742261321</v>
      </c>
      <c r="C4714" s="3">
        <f t="shared" ca="1" si="365"/>
        <v>22641.649336393632</v>
      </c>
      <c r="D4714" s="3">
        <f t="shared" ca="1" si="366"/>
        <v>0</v>
      </c>
      <c r="E4714" s="3">
        <f t="shared" ca="1" si="369"/>
        <v>258.6341224519785</v>
      </c>
    </row>
    <row r="4715" spans="1:5" x14ac:dyDescent="0.35">
      <c r="A4715" s="3">
        <f t="shared" si="367"/>
        <v>4703</v>
      </c>
      <c r="B4715" s="3">
        <f t="shared" ca="1" si="368"/>
        <v>-0.65068210038253471</v>
      </c>
      <c r="C4715" s="3">
        <f t="shared" ca="1" si="365"/>
        <v>22408.442832027624</v>
      </c>
      <c r="D4715" s="3">
        <f t="shared" ca="1" si="366"/>
        <v>0</v>
      </c>
      <c r="E4715" s="3">
        <f t="shared" ca="1" si="369"/>
        <v>258.6341224519785</v>
      </c>
    </row>
    <row r="4716" spans="1:5" x14ac:dyDescent="0.35">
      <c r="A4716" s="3">
        <f t="shared" si="367"/>
        <v>4704</v>
      </c>
      <c r="B4716" s="3">
        <f t="shared" ca="1" si="368"/>
        <v>-2.3380827724213407</v>
      </c>
      <c r="C4716" s="3">
        <f t="shared" ca="1" si="365"/>
        <v>21286.178850153887</v>
      </c>
      <c r="D4716" s="3">
        <f t="shared" ca="1" si="366"/>
        <v>0</v>
      </c>
      <c r="E4716" s="3">
        <f t="shared" ca="1" si="369"/>
        <v>258.6341224519785</v>
      </c>
    </row>
    <row r="4717" spans="1:5" x14ac:dyDescent="0.35">
      <c r="A4717" s="3">
        <f t="shared" si="367"/>
        <v>4705</v>
      </c>
      <c r="B4717" s="3">
        <f t="shared" ca="1" si="368"/>
        <v>0.98392587814332044</v>
      </c>
      <c r="C4717" s="3">
        <f t="shared" ca="1" si="365"/>
        <v>23551.985539836769</v>
      </c>
      <c r="D4717" s="3">
        <f t="shared" ca="1" si="366"/>
        <v>651.98553983676902</v>
      </c>
      <c r="E4717" s="3">
        <f t="shared" ca="1" si="369"/>
        <v>-393.35141738479052</v>
      </c>
    </row>
    <row r="4718" spans="1:5" x14ac:dyDescent="0.35">
      <c r="A4718" s="3">
        <f t="shared" si="367"/>
        <v>4706</v>
      </c>
      <c r="B4718" s="3">
        <f t="shared" ca="1" si="368"/>
        <v>-7.2354323664106466E-3</v>
      </c>
      <c r="C4718" s="3">
        <f t="shared" ca="1" si="365"/>
        <v>22851.806349950515</v>
      </c>
      <c r="D4718" s="3">
        <f t="shared" ca="1" si="366"/>
        <v>0</v>
      </c>
      <c r="E4718" s="3">
        <f t="shared" ca="1" si="369"/>
        <v>258.6341224519785</v>
      </c>
    </row>
    <row r="4719" spans="1:5" x14ac:dyDescent="0.35">
      <c r="A4719" s="3">
        <f t="shared" si="367"/>
        <v>4707</v>
      </c>
      <c r="B4719" s="3">
        <f t="shared" ca="1" si="368"/>
        <v>-2.0629145995681246</v>
      </c>
      <c r="C4719" s="3">
        <f t="shared" ca="1" si="365"/>
        <v>21465.276924723097</v>
      </c>
      <c r="D4719" s="3">
        <f t="shared" ca="1" si="366"/>
        <v>0</v>
      </c>
      <c r="E4719" s="3">
        <f t="shared" ca="1" si="369"/>
        <v>258.6341224519785</v>
      </c>
    </row>
    <row r="4720" spans="1:5" x14ac:dyDescent="0.35">
      <c r="A4720" s="3">
        <f t="shared" si="367"/>
        <v>4708</v>
      </c>
      <c r="B4720" s="3">
        <f t="shared" ca="1" si="368"/>
        <v>-2.1324264856147885</v>
      </c>
      <c r="C4720" s="3">
        <f t="shared" ca="1" si="365"/>
        <v>21419.892128889773</v>
      </c>
      <c r="D4720" s="3">
        <f t="shared" ca="1" si="366"/>
        <v>0</v>
      </c>
      <c r="E4720" s="3">
        <f t="shared" ca="1" si="369"/>
        <v>258.6341224519785</v>
      </c>
    </row>
    <row r="4721" spans="1:5" x14ac:dyDescent="0.35">
      <c r="A4721" s="3">
        <f t="shared" si="367"/>
        <v>4709</v>
      </c>
      <c r="B4721" s="3">
        <f t="shared" ca="1" si="368"/>
        <v>2.0940378634447168</v>
      </c>
      <c r="C4721" s="3">
        <f t="shared" ca="1" si="365"/>
        <v>24361.695213313029</v>
      </c>
      <c r="D4721" s="3">
        <f t="shared" ca="1" si="366"/>
        <v>1461.6952133130289</v>
      </c>
      <c r="E4721" s="3">
        <f t="shared" ca="1" si="369"/>
        <v>-1203.0610908610504</v>
      </c>
    </row>
    <row r="4722" spans="1:5" x14ac:dyDescent="0.35">
      <c r="A4722" s="3">
        <f t="shared" si="367"/>
        <v>4710</v>
      </c>
      <c r="B4722" s="3">
        <f t="shared" ca="1" si="368"/>
        <v>7.4730963238199402E-2</v>
      </c>
      <c r="C4722" s="3">
        <f t="shared" ca="1" si="365"/>
        <v>22908.911172647768</v>
      </c>
      <c r="D4722" s="3">
        <f t="shared" ca="1" si="366"/>
        <v>8.9111726477676712</v>
      </c>
      <c r="E4722" s="3">
        <f t="shared" ca="1" si="369"/>
        <v>249.72294980421083</v>
      </c>
    </row>
    <row r="4723" spans="1:5" x14ac:dyDescent="0.35">
      <c r="A4723" s="3">
        <f t="shared" si="367"/>
        <v>4711</v>
      </c>
      <c r="B4723" s="3">
        <f t="shared" ca="1" si="368"/>
        <v>-0.22491877877605559</v>
      </c>
      <c r="C4723" s="3">
        <f t="shared" ca="1" si="365"/>
        <v>22700.839507351866</v>
      </c>
      <c r="D4723" s="3">
        <f t="shared" ca="1" si="366"/>
        <v>0</v>
      </c>
      <c r="E4723" s="3">
        <f t="shared" ca="1" si="369"/>
        <v>258.6341224519785</v>
      </c>
    </row>
    <row r="4724" spans="1:5" x14ac:dyDescent="0.35">
      <c r="A4724" s="3">
        <f t="shared" si="367"/>
        <v>4712</v>
      </c>
      <c r="B4724" s="3">
        <f t="shared" ca="1" si="368"/>
        <v>-1.7812699728479968</v>
      </c>
      <c r="C4724" s="3">
        <f t="shared" ca="1" si="365"/>
        <v>21650.150933361303</v>
      </c>
      <c r="D4724" s="3">
        <f t="shared" ca="1" si="366"/>
        <v>0</v>
      </c>
      <c r="E4724" s="3">
        <f t="shared" ca="1" si="369"/>
        <v>258.6341224519785</v>
      </c>
    </row>
    <row r="4725" spans="1:5" x14ac:dyDescent="0.35">
      <c r="A4725" s="3">
        <f t="shared" si="367"/>
        <v>4713</v>
      </c>
      <c r="B4725" s="3">
        <f t="shared" ca="1" si="368"/>
        <v>-1.01641400775073</v>
      </c>
      <c r="C4725" s="3">
        <f t="shared" ca="1" si="365"/>
        <v>22160.282179432899</v>
      </c>
      <c r="D4725" s="3">
        <f t="shared" ca="1" si="366"/>
        <v>0</v>
      </c>
      <c r="E4725" s="3">
        <f t="shared" ca="1" si="369"/>
        <v>258.6341224519785</v>
      </c>
    </row>
    <row r="4726" spans="1:5" x14ac:dyDescent="0.35">
      <c r="A4726" s="3">
        <f t="shared" si="367"/>
        <v>4714</v>
      </c>
      <c r="B4726" s="3">
        <f t="shared" ca="1" si="368"/>
        <v>-7.0613103464926413E-2</v>
      </c>
      <c r="C4726" s="3">
        <f t="shared" ca="1" si="365"/>
        <v>22807.749628534129</v>
      </c>
      <c r="D4726" s="3">
        <f t="shared" ca="1" si="366"/>
        <v>0</v>
      </c>
      <c r="E4726" s="3">
        <f t="shared" ca="1" si="369"/>
        <v>258.6341224519785</v>
      </c>
    </row>
    <row r="4727" spans="1:5" x14ac:dyDescent="0.35">
      <c r="A4727" s="3">
        <f t="shared" si="367"/>
        <v>4715</v>
      </c>
      <c r="B4727" s="3">
        <f t="shared" ca="1" si="368"/>
        <v>-0.7859408772329679</v>
      </c>
      <c r="C4727" s="3">
        <f t="shared" ca="1" si="365"/>
        <v>22316.343291438028</v>
      </c>
      <c r="D4727" s="3">
        <f t="shared" ca="1" si="366"/>
        <v>0</v>
      </c>
      <c r="E4727" s="3">
        <f t="shared" ca="1" si="369"/>
        <v>258.6341224519785</v>
      </c>
    </row>
    <row r="4728" spans="1:5" x14ac:dyDescent="0.35">
      <c r="A4728" s="3">
        <f t="shared" si="367"/>
        <v>4716</v>
      </c>
      <c r="B4728" s="3">
        <f t="shared" ca="1" si="368"/>
        <v>0.27218608401736011</v>
      </c>
      <c r="C4728" s="3">
        <f t="shared" ca="1" si="365"/>
        <v>23047.061974335553</v>
      </c>
      <c r="D4728" s="3">
        <f t="shared" ca="1" si="366"/>
        <v>147.0619743355528</v>
      </c>
      <c r="E4728" s="3">
        <f t="shared" ca="1" si="369"/>
        <v>111.57214811642569</v>
      </c>
    </row>
    <row r="4729" spans="1:5" x14ac:dyDescent="0.35">
      <c r="A4729" s="3">
        <f t="shared" si="367"/>
        <v>4717</v>
      </c>
      <c r="B4729" s="3">
        <f t="shared" ca="1" si="368"/>
        <v>0.58482584652586012</v>
      </c>
      <c r="C4729" s="3">
        <f t="shared" ca="1" si="365"/>
        <v>23267.508328696775</v>
      </c>
      <c r="D4729" s="3">
        <f t="shared" ca="1" si="366"/>
        <v>367.5083286967747</v>
      </c>
      <c r="E4729" s="3">
        <f t="shared" ca="1" si="369"/>
        <v>-108.8742062447962</v>
      </c>
    </row>
    <row r="4730" spans="1:5" x14ac:dyDescent="0.35">
      <c r="A4730" s="3">
        <f t="shared" si="367"/>
        <v>4718</v>
      </c>
      <c r="B4730" s="3">
        <f t="shared" ca="1" si="368"/>
        <v>1.6356163050602905</v>
      </c>
      <c r="C4730" s="3">
        <f t="shared" ca="1" si="365"/>
        <v>24024.004314918962</v>
      </c>
      <c r="D4730" s="3">
        <f t="shared" ca="1" si="366"/>
        <v>1124.0043149189623</v>
      </c>
      <c r="E4730" s="3">
        <f t="shared" ca="1" si="369"/>
        <v>-865.37019246698378</v>
      </c>
    </row>
    <row r="4731" spans="1:5" x14ac:dyDescent="0.35">
      <c r="A4731" s="3">
        <f t="shared" si="367"/>
        <v>4719</v>
      </c>
      <c r="B4731" s="3">
        <f t="shared" ca="1" si="368"/>
        <v>-0.65507576467388473</v>
      </c>
      <c r="C4731" s="3">
        <f t="shared" ca="1" si="365"/>
        <v>22405.445161874635</v>
      </c>
      <c r="D4731" s="3">
        <f t="shared" ca="1" si="366"/>
        <v>0</v>
      </c>
      <c r="E4731" s="3">
        <f t="shared" ca="1" si="369"/>
        <v>258.6341224519785</v>
      </c>
    </row>
    <row r="4732" spans="1:5" x14ac:dyDescent="0.35">
      <c r="A4732" s="3">
        <f t="shared" si="367"/>
        <v>4720</v>
      </c>
      <c r="B4732" s="3">
        <f t="shared" ca="1" si="368"/>
        <v>0.64903405023324456</v>
      </c>
      <c r="C4732" s="3">
        <f t="shared" ca="1" si="365"/>
        <v>23313.042700901155</v>
      </c>
      <c r="D4732" s="3">
        <f t="shared" ca="1" si="366"/>
        <v>413.0427009011546</v>
      </c>
      <c r="E4732" s="3">
        <f t="shared" ca="1" si="369"/>
        <v>-154.4085784491761</v>
      </c>
    </row>
    <row r="4733" spans="1:5" x14ac:dyDescent="0.35">
      <c r="A4733" s="3">
        <f t="shared" si="367"/>
        <v>4721</v>
      </c>
      <c r="B4733" s="3">
        <f t="shared" ca="1" si="368"/>
        <v>-0.17684017644362018</v>
      </c>
      <c r="C4733" s="3">
        <f t="shared" ca="1" si="365"/>
        <v>22734.096733907896</v>
      </c>
      <c r="D4733" s="3">
        <f t="shared" ca="1" si="366"/>
        <v>0</v>
      </c>
      <c r="E4733" s="3">
        <f t="shared" ca="1" si="369"/>
        <v>258.6341224519785</v>
      </c>
    </row>
    <row r="4734" spans="1:5" x14ac:dyDescent="0.35">
      <c r="A4734" s="3">
        <f t="shared" si="367"/>
        <v>4722</v>
      </c>
      <c r="B4734" s="3">
        <f t="shared" ca="1" si="368"/>
        <v>0.94031275697977301</v>
      </c>
      <c r="C4734" s="3">
        <f t="shared" ca="1" si="365"/>
        <v>23520.729733742737</v>
      </c>
      <c r="D4734" s="3">
        <f t="shared" ca="1" si="366"/>
        <v>620.72973374273715</v>
      </c>
      <c r="E4734" s="3">
        <f t="shared" ca="1" si="369"/>
        <v>-362.09561129075865</v>
      </c>
    </row>
    <row r="4735" spans="1:5" x14ac:dyDescent="0.35">
      <c r="A4735" s="3">
        <f t="shared" si="367"/>
        <v>4723</v>
      </c>
      <c r="B4735" s="3">
        <f t="shared" ca="1" si="368"/>
        <v>0.57745314523206859</v>
      </c>
      <c r="C4735" s="3">
        <f t="shared" ca="1" si="365"/>
        <v>23262.285544094313</v>
      </c>
      <c r="D4735" s="3">
        <f t="shared" ca="1" si="366"/>
        <v>362.28554409431308</v>
      </c>
      <c r="E4735" s="3">
        <f t="shared" ca="1" si="369"/>
        <v>-103.65142164233458</v>
      </c>
    </row>
    <row r="4736" spans="1:5" x14ac:dyDescent="0.35">
      <c r="A4736" s="3">
        <f t="shared" si="367"/>
        <v>4724</v>
      </c>
      <c r="B4736" s="3">
        <f t="shared" ca="1" si="368"/>
        <v>1.0577325604785095</v>
      </c>
      <c r="C4736" s="3">
        <f t="shared" ca="1" si="365"/>
        <v>23604.974531046049</v>
      </c>
      <c r="D4736" s="3">
        <f t="shared" ca="1" si="366"/>
        <v>704.97453104604938</v>
      </c>
      <c r="E4736" s="3">
        <f t="shared" ca="1" si="369"/>
        <v>-446.34040859407088</v>
      </c>
    </row>
    <row r="4737" spans="1:5" x14ac:dyDescent="0.35">
      <c r="A4737" s="3">
        <f t="shared" si="367"/>
        <v>4725</v>
      </c>
      <c r="B4737" s="3">
        <f t="shared" ca="1" si="368"/>
        <v>0.1032662750660391</v>
      </c>
      <c r="C4737" s="3">
        <f t="shared" ca="1" si="365"/>
        <v>22928.824787518322</v>
      </c>
      <c r="D4737" s="3">
        <f t="shared" ca="1" si="366"/>
        <v>28.82478751832241</v>
      </c>
      <c r="E4737" s="3">
        <f t="shared" ca="1" si="369"/>
        <v>229.80933493365609</v>
      </c>
    </row>
    <row r="4738" spans="1:5" x14ac:dyDescent="0.35">
      <c r="A4738" s="3">
        <f t="shared" si="367"/>
        <v>4726</v>
      </c>
      <c r="B4738" s="3">
        <f t="shared" ca="1" si="368"/>
        <v>0.28945178071193822</v>
      </c>
      <c r="C4738" s="3">
        <f t="shared" ca="1" si="365"/>
        <v>23059.181571559584</v>
      </c>
      <c r="D4738" s="3">
        <f t="shared" ca="1" si="366"/>
        <v>159.18157155958397</v>
      </c>
      <c r="E4738" s="3">
        <f t="shared" ca="1" si="369"/>
        <v>99.452550892394527</v>
      </c>
    </row>
    <row r="4739" spans="1:5" x14ac:dyDescent="0.35">
      <c r="A4739" s="3">
        <f t="shared" si="367"/>
        <v>4727</v>
      </c>
      <c r="B4739" s="3">
        <f t="shared" ca="1" si="368"/>
        <v>0.24300581129759982</v>
      </c>
      <c r="C4739" s="3">
        <f t="shared" ca="1" si="365"/>
        <v>23026.593459241049</v>
      </c>
      <c r="D4739" s="3">
        <f t="shared" ca="1" si="366"/>
        <v>126.59345924104855</v>
      </c>
      <c r="E4739" s="3">
        <f t="shared" ca="1" si="369"/>
        <v>132.04066321092995</v>
      </c>
    </row>
    <row r="4740" spans="1:5" x14ac:dyDescent="0.35">
      <c r="A4740" s="3">
        <f t="shared" si="367"/>
        <v>4728</v>
      </c>
      <c r="B4740" s="3">
        <f t="shared" ca="1" si="368"/>
        <v>1.1003070787214826</v>
      </c>
      <c r="C4740" s="3">
        <f t="shared" ca="1" si="365"/>
        <v>23635.594810796945</v>
      </c>
      <c r="D4740" s="3">
        <f t="shared" ca="1" si="366"/>
        <v>735.59481079694524</v>
      </c>
      <c r="E4740" s="3">
        <f t="shared" ca="1" si="369"/>
        <v>-476.96068834496674</v>
      </c>
    </row>
    <row r="4741" spans="1:5" x14ac:dyDescent="0.35">
      <c r="A4741" s="3">
        <f t="shared" si="367"/>
        <v>4729</v>
      </c>
      <c r="B4741" s="3">
        <f t="shared" ca="1" si="368"/>
        <v>2.7799793061024019E-2</v>
      </c>
      <c r="C4741" s="3">
        <f t="shared" ca="1" si="365"/>
        <v>22876.197454503872</v>
      </c>
      <c r="D4741" s="3">
        <f t="shared" ca="1" si="366"/>
        <v>0</v>
      </c>
      <c r="E4741" s="3">
        <f t="shared" ca="1" si="369"/>
        <v>258.6341224519785</v>
      </c>
    </row>
    <row r="4742" spans="1:5" x14ac:dyDescent="0.35">
      <c r="A4742" s="3">
        <f t="shared" si="367"/>
        <v>4730</v>
      </c>
      <c r="B4742" s="3">
        <f t="shared" ca="1" si="368"/>
        <v>-1.5323929542312369</v>
      </c>
      <c r="C4742" s="3">
        <f t="shared" ca="1" si="365"/>
        <v>21814.840720158321</v>
      </c>
      <c r="D4742" s="3">
        <f t="shared" ca="1" si="366"/>
        <v>0</v>
      </c>
      <c r="E4742" s="3">
        <f t="shared" ca="1" si="369"/>
        <v>258.6341224519785</v>
      </c>
    </row>
    <row r="4743" spans="1:5" x14ac:dyDescent="0.35">
      <c r="A4743" s="3">
        <f t="shared" si="367"/>
        <v>4731</v>
      </c>
      <c r="B4743" s="3">
        <f t="shared" ca="1" si="368"/>
        <v>0.69159529634585248</v>
      </c>
      <c r="C4743" s="3">
        <f t="shared" ca="1" si="365"/>
        <v>23343.274854247837</v>
      </c>
      <c r="D4743" s="3">
        <f t="shared" ca="1" si="366"/>
        <v>443.27485424783663</v>
      </c>
      <c r="E4743" s="3">
        <f t="shared" ca="1" si="369"/>
        <v>-184.64073179585813</v>
      </c>
    </row>
    <row r="4744" spans="1:5" x14ac:dyDescent="0.35">
      <c r="A4744" s="3">
        <f t="shared" si="367"/>
        <v>4732</v>
      </c>
      <c r="B4744" s="3">
        <f t="shared" ca="1" si="368"/>
        <v>0.54509192024749087</v>
      </c>
      <c r="C4744" s="3">
        <f t="shared" ca="1" si="365"/>
        <v>23239.374877380149</v>
      </c>
      <c r="D4744" s="3">
        <f t="shared" ca="1" si="366"/>
        <v>339.37487738014897</v>
      </c>
      <c r="E4744" s="3">
        <f t="shared" ca="1" si="369"/>
        <v>-80.740754928170475</v>
      </c>
    </row>
    <row r="4745" spans="1:5" x14ac:dyDescent="0.35">
      <c r="A4745" s="3">
        <f t="shared" si="367"/>
        <v>4733</v>
      </c>
      <c r="B4745" s="3">
        <f t="shared" ca="1" si="368"/>
        <v>1.7717162130561379</v>
      </c>
      <c r="C4745" s="3">
        <f t="shared" ca="1" si="365"/>
        <v>24123.769214261876</v>
      </c>
      <c r="D4745" s="3">
        <f t="shared" ca="1" si="366"/>
        <v>1223.7692142618762</v>
      </c>
      <c r="E4745" s="3">
        <f t="shared" ca="1" si="369"/>
        <v>-965.13509180989763</v>
      </c>
    </row>
    <row r="4746" spans="1:5" x14ac:dyDescent="0.35">
      <c r="A4746" s="3">
        <f t="shared" si="367"/>
        <v>4734</v>
      </c>
      <c r="B4746" s="3">
        <f t="shared" ca="1" si="368"/>
        <v>-1.6264959419640002</v>
      </c>
      <c r="C4746" s="3">
        <f t="shared" ca="1" si="365"/>
        <v>21752.423021885119</v>
      </c>
      <c r="D4746" s="3">
        <f t="shared" ca="1" si="366"/>
        <v>0</v>
      </c>
      <c r="E4746" s="3">
        <f t="shared" ca="1" si="369"/>
        <v>258.6341224519785</v>
      </c>
    </row>
    <row r="4747" spans="1:5" x14ac:dyDescent="0.35">
      <c r="A4747" s="3">
        <f t="shared" si="367"/>
        <v>4735</v>
      </c>
      <c r="B4747" s="3">
        <f t="shared" ca="1" si="368"/>
        <v>-0.62761555899082111</v>
      </c>
      <c r="C4747" s="3">
        <f t="shared" ca="1" si="365"/>
        <v>22424.187047618692</v>
      </c>
      <c r="D4747" s="3">
        <f t="shared" ca="1" si="366"/>
        <v>0</v>
      </c>
      <c r="E4747" s="3">
        <f t="shared" ca="1" si="369"/>
        <v>258.6341224519785</v>
      </c>
    </row>
    <row r="4748" spans="1:5" x14ac:dyDescent="0.35">
      <c r="A4748" s="3">
        <f t="shared" si="367"/>
        <v>4736</v>
      </c>
      <c r="B4748" s="3">
        <f t="shared" ca="1" si="368"/>
        <v>-0.86327679434760518</v>
      </c>
      <c r="C4748" s="3">
        <f t="shared" ca="1" si="365"/>
        <v>22263.854402604429</v>
      </c>
      <c r="D4748" s="3">
        <f t="shared" ca="1" si="366"/>
        <v>0</v>
      </c>
      <c r="E4748" s="3">
        <f t="shared" ca="1" si="369"/>
        <v>258.6341224519785</v>
      </c>
    </row>
    <row r="4749" spans="1:5" x14ac:dyDescent="0.35">
      <c r="A4749" s="3">
        <f t="shared" si="367"/>
        <v>4737</v>
      </c>
      <c r="B4749" s="3">
        <f t="shared" ca="1" si="368"/>
        <v>0.18116804809302817</v>
      </c>
      <c r="C4749" s="3">
        <f t="shared" ca="1" si="365"/>
        <v>22983.277393182936</v>
      </c>
      <c r="D4749" s="3">
        <f t="shared" ca="1" si="366"/>
        <v>83.277393182936066</v>
      </c>
      <c r="E4749" s="3">
        <f t="shared" ca="1" si="369"/>
        <v>175.35672926904243</v>
      </c>
    </row>
    <row r="4750" spans="1:5" x14ac:dyDescent="0.35">
      <c r="A4750" s="3">
        <f t="shared" si="367"/>
        <v>4738</v>
      </c>
      <c r="B4750" s="3">
        <f t="shared" ca="1" si="368"/>
        <v>0.69935994435975746</v>
      </c>
      <c r="C4750" s="3">
        <f t="shared" ref="C4750:C4813" ca="1" si="370">B$1*EXP(B$9*B$5 + $B$10*B4750)</f>
        <v>23348.794475045117</v>
      </c>
      <c r="D4750" s="3">
        <f t="shared" ref="D4750:D4813" ca="1" si="371">MAX(C4750 - B$2, 0)</f>
        <v>448.794475045117</v>
      </c>
      <c r="E4750" s="3">
        <f t="shared" ca="1" si="369"/>
        <v>-190.1603525931385</v>
      </c>
    </row>
    <row r="4751" spans="1:5" x14ac:dyDescent="0.35">
      <c r="A4751" s="3">
        <f t="shared" ref="A4751:A4814" si="372">A4750+1</f>
        <v>4739</v>
      </c>
      <c r="B4751" s="3">
        <f t="shared" ref="B4751:B4814" ca="1" si="373">_xlfn.NORM.S.INV(RAND())</f>
        <v>0.63547372097146504</v>
      </c>
      <c r="C4751" s="3">
        <f t="shared" ca="1" si="370"/>
        <v>23303.41873928345</v>
      </c>
      <c r="D4751" s="3">
        <f t="shared" ca="1" si="371"/>
        <v>403.41873928345012</v>
      </c>
      <c r="E4751" s="3">
        <f t="shared" ref="E4751:E4814" ca="1" si="374">$D$5014-D4751</f>
        <v>-144.78461683147162</v>
      </c>
    </row>
    <row r="4752" spans="1:5" x14ac:dyDescent="0.35">
      <c r="A4752" s="3">
        <f t="shared" si="372"/>
        <v>4740</v>
      </c>
      <c r="B4752" s="3">
        <f t="shared" ca="1" si="373"/>
        <v>3.0982050268245975E-2</v>
      </c>
      <c r="C4752" s="3">
        <f t="shared" ca="1" si="370"/>
        <v>22878.414193194691</v>
      </c>
      <c r="D4752" s="3">
        <f t="shared" ca="1" si="371"/>
        <v>0</v>
      </c>
      <c r="E4752" s="3">
        <f t="shared" ca="1" si="374"/>
        <v>258.6341224519785</v>
      </c>
    </row>
    <row r="4753" spans="1:5" x14ac:dyDescent="0.35">
      <c r="A4753" s="3">
        <f t="shared" si="372"/>
        <v>4741</v>
      </c>
      <c r="B4753" s="3">
        <f t="shared" ca="1" si="373"/>
        <v>-1.1332957853175256</v>
      </c>
      <c r="C4753" s="3">
        <f t="shared" ca="1" si="370"/>
        <v>22081.555152021843</v>
      </c>
      <c r="D4753" s="3">
        <f t="shared" ca="1" si="371"/>
        <v>0</v>
      </c>
      <c r="E4753" s="3">
        <f t="shared" ca="1" si="374"/>
        <v>258.6341224519785</v>
      </c>
    </row>
    <row r="4754" spans="1:5" x14ac:dyDescent="0.35">
      <c r="A4754" s="3">
        <f t="shared" si="372"/>
        <v>4742</v>
      </c>
      <c r="B4754" s="3">
        <f t="shared" ca="1" si="373"/>
        <v>0.47564358891125696</v>
      </c>
      <c r="C4754" s="3">
        <f t="shared" ca="1" si="370"/>
        <v>23190.283920767943</v>
      </c>
      <c r="D4754" s="3">
        <f t="shared" ca="1" si="371"/>
        <v>290.28392076794262</v>
      </c>
      <c r="E4754" s="3">
        <f t="shared" ca="1" si="374"/>
        <v>-31.649798315964119</v>
      </c>
    </row>
    <row r="4755" spans="1:5" x14ac:dyDescent="0.35">
      <c r="A4755" s="3">
        <f t="shared" si="372"/>
        <v>4743</v>
      </c>
      <c r="B4755" s="3">
        <f t="shared" ca="1" si="373"/>
        <v>-0.8580748818400229</v>
      </c>
      <c r="C4755" s="3">
        <f t="shared" ca="1" si="370"/>
        <v>22267.381131994072</v>
      </c>
      <c r="D4755" s="3">
        <f t="shared" ca="1" si="371"/>
        <v>0</v>
      </c>
      <c r="E4755" s="3">
        <f t="shared" ca="1" si="374"/>
        <v>258.6341224519785</v>
      </c>
    </row>
    <row r="4756" spans="1:5" x14ac:dyDescent="0.35">
      <c r="A4756" s="3">
        <f t="shared" si="372"/>
        <v>4744</v>
      </c>
      <c r="B4756" s="3">
        <f t="shared" ca="1" si="373"/>
        <v>0.20453790890271586</v>
      </c>
      <c r="C4756" s="3">
        <f t="shared" ca="1" si="370"/>
        <v>22999.637907750726</v>
      </c>
      <c r="D4756" s="3">
        <f t="shared" ca="1" si="371"/>
        <v>99.637907750726299</v>
      </c>
      <c r="E4756" s="3">
        <f t="shared" ca="1" si="374"/>
        <v>158.9962147012522</v>
      </c>
    </row>
    <row r="4757" spans="1:5" x14ac:dyDescent="0.35">
      <c r="A4757" s="3">
        <f t="shared" si="372"/>
        <v>4745</v>
      </c>
      <c r="B4757" s="3">
        <f t="shared" ca="1" si="373"/>
        <v>0.54717830289020375</v>
      </c>
      <c r="C4757" s="3">
        <f t="shared" ca="1" si="370"/>
        <v>23240.851285901055</v>
      </c>
      <c r="D4757" s="3">
        <f t="shared" ca="1" si="371"/>
        <v>340.85128590105523</v>
      </c>
      <c r="E4757" s="3">
        <f t="shared" ca="1" si="374"/>
        <v>-82.217163449076736</v>
      </c>
    </row>
    <row r="4758" spans="1:5" x14ac:dyDescent="0.35">
      <c r="A4758" s="3">
        <f t="shared" si="372"/>
        <v>4746</v>
      </c>
      <c r="B4758" s="3">
        <f t="shared" ca="1" si="373"/>
        <v>-0.57777515805966428</v>
      </c>
      <c r="C4758" s="3">
        <f t="shared" ca="1" si="370"/>
        <v>22458.243716198926</v>
      </c>
      <c r="D4758" s="3">
        <f t="shared" ca="1" si="371"/>
        <v>0</v>
      </c>
      <c r="E4758" s="3">
        <f t="shared" ca="1" si="374"/>
        <v>258.6341224519785</v>
      </c>
    </row>
    <row r="4759" spans="1:5" x14ac:dyDescent="0.35">
      <c r="A4759" s="3">
        <f t="shared" si="372"/>
        <v>4747</v>
      </c>
      <c r="B4759" s="3">
        <f t="shared" ca="1" si="373"/>
        <v>-0.50212116038437926</v>
      </c>
      <c r="C4759" s="3">
        <f t="shared" ca="1" si="370"/>
        <v>22510.038059720886</v>
      </c>
      <c r="D4759" s="3">
        <f t="shared" ca="1" si="371"/>
        <v>0</v>
      </c>
      <c r="E4759" s="3">
        <f t="shared" ca="1" si="374"/>
        <v>258.6341224519785</v>
      </c>
    </row>
    <row r="4760" spans="1:5" x14ac:dyDescent="0.35">
      <c r="A4760" s="3">
        <f t="shared" si="372"/>
        <v>4748</v>
      </c>
      <c r="B4760" s="3">
        <f t="shared" ca="1" si="373"/>
        <v>-1.0085506689454224</v>
      </c>
      <c r="C4760" s="3">
        <f t="shared" ca="1" si="370"/>
        <v>22165.58868486006</v>
      </c>
      <c r="D4760" s="3">
        <f t="shared" ca="1" si="371"/>
        <v>0</v>
      </c>
      <c r="E4760" s="3">
        <f t="shared" ca="1" si="374"/>
        <v>258.6341224519785</v>
      </c>
    </row>
    <row r="4761" spans="1:5" x14ac:dyDescent="0.35">
      <c r="A4761" s="3">
        <f t="shared" si="372"/>
        <v>4749</v>
      </c>
      <c r="B4761" s="3">
        <f t="shared" ca="1" si="373"/>
        <v>1.3719206822921734E-2</v>
      </c>
      <c r="C4761" s="3">
        <f t="shared" ca="1" si="370"/>
        <v>22866.391591491141</v>
      </c>
      <c r="D4761" s="3">
        <f t="shared" ca="1" si="371"/>
        <v>0</v>
      </c>
      <c r="E4761" s="3">
        <f t="shared" ca="1" si="374"/>
        <v>258.6341224519785</v>
      </c>
    </row>
    <row r="4762" spans="1:5" x14ac:dyDescent="0.35">
      <c r="A4762" s="3">
        <f t="shared" si="372"/>
        <v>4750</v>
      </c>
      <c r="B4762" s="3">
        <f t="shared" ca="1" si="373"/>
        <v>-0.37710335566381603</v>
      </c>
      <c r="C4762" s="3">
        <f t="shared" ca="1" si="370"/>
        <v>22595.889841902055</v>
      </c>
      <c r="D4762" s="3">
        <f t="shared" ca="1" si="371"/>
        <v>0</v>
      </c>
      <c r="E4762" s="3">
        <f t="shared" ca="1" si="374"/>
        <v>258.6341224519785</v>
      </c>
    </row>
    <row r="4763" spans="1:5" x14ac:dyDescent="0.35">
      <c r="A4763" s="3">
        <f t="shared" si="372"/>
        <v>4751</v>
      </c>
      <c r="B4763" s="3">
        <f t="shared" ca="1" si="373"/>
        <v>1.5220010952592338</v>
      </c>
      <c r="C4763" s="3">
        <f t="shared" ca="1" si="370"/>
        <v>23941.037347304293</v>
      </c>
      <c r="D4763" s="3">
        <f t="shared" ca="1" si="371"/>
        <v>1041.0373473042928</v>
      </c>
      <c r="E4763" s="3">
        <f t="shared" ca="1" si="374"/>
        <v>-782.40322485231422</v>
      </c>
    </row>
    <row r="4764" spans="1:5" x14ac:dyDescent="0.35">
      <c r="A4764" s="3">
        <f t="shared" si="372"/>
        <v>4752</v>
      </c>
      <c r="B4764" s="3">
        <f t="shared" ca="1" si="373"/>
        <v>0.40868396564960352</v>
      </c>
      <c r="C4764" s="3">
        <f t="shared" ca="1" si="370"/>
        <v>23143.05035257859</v>
      </c>
      <c r="D4764" s="3">
        <f t="shared" ca="1" si="371"/>
        <v>243.05035257858981</v>
      </c>
      <c r="E4764" s="3">
        <f t="shared" ca="1" si="374"/>
        <v>15.58376987338869</v>
      </c>
    </row>
    <row r="4765" spans="1:5" x14ac:dyDescent="0.35">
      <c r="A4765" s="3">
        <f t="shared" si="372"/>
        <v>4753</v>
      </c>
      <c r="B4765" s="3">
        <f t="shared" ca="1" si="373"/>
        <v>0.85120989276629422</v>
      </c>
      <c r="C4765" s="3">
        <f t="shared" ca="1" si="370"/>
        <v>23457.002100119284</v>
      </c>
      <c r="D4765" s="3">
        <f t="shared" ca="1" si="371"/>
        <v>557.00210011928357</v>
      </c>
      <c r="E4765" s="3">
        <f t="shared" ca="1" si="374"/>
        <v>-298.36797766730507</v>
      </c>
    </row>
    <row r="4766" spans="1:5" x14ac:dyDescent="0.35">
      <c r="A4766" s="3">
        <f t="shared" si="372"/>
        <v>4754</v>
      </c>
      <c r="B4766" s="3">
        <f t="shared" ca="1" si="373"/>
        <v>-0.50344049319745388</v>
      </c>
      <c r="C4766" s="3">
        <f t="shared" ca="1" si="370"/>
        <v>22509.13379369336</v>
      </c>
      <c r="D4766" s="3">
        <f t="shared" ca="1" si="371"/>
        <v>0</v>
      </c>
      <c r="E4766" s="3">
        <f t="shared" ca="1" si="374"/>
        <v>258.6341224519785</v>
      </c>
    </row>
    <row r="4767" spans="1:5" x14ac:dyDescent="0.35">
      <c r="A4767" s="3">
        <f t="shared" si="372"/>
        <v>4755</v>
      </c>
      <c r="B4767" s="3">
        <f t="shared" ca="1" si="373"/>
        <v>0.99490006928877295</v>
      </c>
      <c r="C4767" s="3">
        <f t="shared" ca="1" si="370"/>
        <v>23559.856848703275</v>
      </c>
      <c r="D4767" s="3">
        <f t="shared" ca="1" si="371"/>
        <v>659.85684870327532</v>
      </c>
      <c r="E4767" s="3">
        <f t="shared" ca="1" si="374"/>
        <v>-401.22272625129682</v>
      </c>
    </row>
    <row r="4768" spans="1:5" x14ac:dyDescent="0.35">
      <c r="A4768" s="3">
        <f t="shared" si="372"/>
        <v>4756</v>
      </c>
      <c r="B4768" s="3">
        <f t="shared" ca="1" si="373"/>
        <v>1.3106952937407805</v>
      </c>
      <c r="C4768" s="3">
        <f t="shared" ca="1" si="370"/>
        <v>23787.493528084226</v>
      </c>
      <c r="D4768" s="3">
        <f t="shared" ca="1" si="371"/>
        <v>887.49352808422555</v>
      </c>
      <c r="E4768" s="3">
        <f t="shared" ca="1" si="374"/>
        <v>-628.85940563224699</v>
      </c>
    </row>
    <row r="4769" spans="1:5" x14ac:dyDescent="0.35">
      <c r="A4769" s="3">
        <f t="shared" si="372"/>
        <v>4757</v>
      </c>
      <c r="B4769" s="3">
        <f t="shared" ca="1" si="373"/>
        <v>0.53423202566640626</v>
      </c>
      <c r="C4769" s="3">
        <f t="shared" ca="1" si="370"/>
        <v>23231.691492415448</v>
      </c>
      <c r="D4769" s="3">
        <f t="shared" ca="1" si="371"/>
        <v>331.69149241544801</v>
      </c>
      <c r="E4769" s="3">
        <f t="shared" ca="1" si="374"/>
        <v>-73.057369963469512</v>
      </c>
    </row>
    <row r="4770" spans="1:5" x14ac:dyDescent="0.35">
      <c r="A4770" s="3">
        <f t="shared" si="372"/>
        <v>4758</v>
      </c>
      <c r="B4770" s="3">
        <f t="shared" ca="1" si="373"/>
        <v>-1.4022588426460787</v>
      </c>
      <c r="C4770" s="3">
        <f t="shared" ca="1" si="370"/>
        <v>21901.452759735821</v>
      </c>
      <c r="D4770" s="3">
        <f t="shared" ca="1" si="371"/>
        <v>0</v>
      </c>
      <c r="E4770" s="3">
        <f t="shared" ca="1" si="374"/>
        <v>258.6341224519785</v>
      </c>
    </row>
    <row r="4771" spans="1:5" x14ac:dyDescent="0.35">
      <c r="A4771" s="3">
        <f t="shared" si="372"/>
        <v>4759</v>
      </c>
      <c r="B4771" s="3">
        <f t="shared" ca="1" si="373"/>
        <v>-1.0427739993756235</v>
      </c>
      <c r="C4771" s="3">
        <f t="shared" ca="1" si="370"/>
        <v>22142.502635342924</v>
      </c>
      <c r="D4771" s="3">
        <f t="shared" ca="1" si="371"/>
        <v>0</v>
      </c>
      <c r="E4771" s="3">
        <f t="shared" ca="1" si="374"/>
        <v>258.6341224519785</v>
      </c>
    </row>
    <row r="4772" spans="1:5" x14ac:dyDescent="0.35">
      <c r="A4772" s="3">
        <f t="shared" si="372"/>
        <v>4760</v>
      </c>
      <c r="B4772" s="3">
        <f t="shared" ca="1" si="373"/>
        <v>-0.4394705965858241</v>
      </c>
      <c r="C4772" s="3">
        <f t="shared" ca="1" si="370"/>
        <v>22553.020380945847</v>
      </c>
      <c r="D4772" s="3">
        <f t="shared" ca="1" si="371"/>
        <v>0</v>
      </c>
      <c r="E4772" s="3">
        <f t="shared" ca="1" si="374"/>
        <v>258.6341224519785</v>
      </c>
    </row>
    <row r="4773" spans="1:5" x14ac:dyDescent="0.35">
      <c r="A4773" s="3">
        <f t="shared" si="372"/>
        <v>4761</v>
      </c>
      <c r="B4773" s="3">
        <f t="shared" ca="1" si="373"/>
        <v>-3.9839022791501269E-2</v>
      </c>
      <c r="C4773" s="3">
        <f t="shared" ca="1" si="370"/>
        <v>22829.131482652771</v>
      </c>
      <c r="D4773" s="3">
        <f t="shared" ca="1" si="371"/>
        <v>0</v>
      </c>
      <c r="E4773" s="3">
        <f t="shared" ca="1" si="374"/>
        <v>258.6341224519785</v>
      </c>
    </row>
    <row r="4774" spans="1:5" x14ac:dyDescent="0.35">
      <c r="A4774" s="3">
        <f t="shared" si="372"/>
        <v>4762</v>
      </c>
      <c r="B4774" s="3">
        <f t="shared" ca="1" si="373"/>
        <v>-0.91209153966336054</v>
      </c>
      <c r="C4774" s="3">
        <f t="shared" ca="1" si="370"/>
        <v>22230.786777430894</v>
      </c>
      <c r="D4774" s="3">
        <f t="shared" ca="1" si="371"/>
        <v>0</v>
      </c>
      <c r="E4774" s="3">
        <f t="shared" ca="1" si="374"/>
        <v>258.6341224519785</v>
      </c>
    </row>
    <row r="4775" spans="1:5" x14ac:dyDescent="0.35">
      <c r="A4775" s="3">
        <f t="shared" si="372"/>
        <v>4763</v>
      </c>
      <c r="B4775" s="3">
        <f t="shared" ca="1" si="373"/>
        <v>0.8353425223056683</v>
      </c>
      <c r="C4775" s="3">
        <f t="shared" ca="1" si="370"/>
        <v>23445.671656773287</v>
      </c>
      <c r="D4775" s="3">
        <f t="shared" ca="1" si="371"/>
        <v>545.6716567732874</v>
      </c>
      <c r="E4775" s="3">
        <f t="shared" ca="1" si="374"/>
        <v>-287.0375343213089</v>
      </c>
    </row>
    <row r="4776" spans="1:5" x14ac:dyDescent="0.35">
      <c r="A4776" s="3">
        <f t="shared" si="372"/>
        <v>4764</v>
      </c>
      <c r="B4776" s="3">
        <f t="shared" ca="1" si="373"/>
        <v>1.6076799639056933</v>
      </c>
      <c r="C4776" s="3">
        <f t="shared" ca="1" si="370"/>
        <v>24003.577315911869</v>
      </c>
      <c r="D4776" s="3">
        <f t="shared" ca="1" si="371"/>
        <v>1103.5773159118689</v>
      </c>
      <c r="E4776" s="3">
        <f t="shared" ca="1" si="374"/>
        <v>-844.94319345989038</v>
      </c>
    </row>
    <row r="4777" spans="1:5" x14ac:dyDescent="0.35">
      <c r="A4777" s="3">
        <f t="shared" si="372"/>
        <v>4765</v>
      </c>
      <c r="B4777" s="3">
        <f t="shared" ca="1" si="373"/>
        <v>0.42859461382983693</v>
      </c>
      <c r="C4777" s="3">
        <f t="shared" ca="1" si="370"/>
        <v>23157.085339055746</v>
      </c>
      <c r="D4777" s="3">
        <f t="shared" ca="1" si="371"/>
        <v>257.08533905574586</v>
      </c>
      <c r="E4777" s="3">
        <f t="shared" ca="1" si="374"/>
        <v>1.5487833962326363</v>
      </c>
    </row>
    <row r="4778" spans="1:5" x14ac:dyDescent="0.35">
      <c r="A4778" s="3">
        <f t="shared" si="372"/>
        <v>4766</v>
      </c>
      <c r="B4778" s="3">
        <f t="shared" ca="1" si="373"/>
        <v>-1.5809822715268078</v>
      </c>
      <c r="C4778" s="3">
        <f t="shared" ca="1" si="370"/>
        <v>21782.589514195966</v>
      </c>
      <c r="D4778" s="3">
        <f t="shared" ca="1" si="371"/>
        <v>0</v>
      </c>
      <c r="E4778" s="3">
        <f t="shared" ca="1" si="374"/>
        <v>258.6341224519785</v>
      </c>
    </row>
    <row r="4779" spans="1:5" x14ac:dyDescent="0.35">
      <c r="A4779" s="3">
        <f t="shared" si="372"/>
        <v>4767</v>
      </c>
      <c r="B4779" s="3">
        <f t="shared" ca="1" si="373"/>
        <v>-2.5512748450644641E-2</v>
      </c>
      <c r="C4779" s="3">
        <f t="shared" ca="1" si="370"/>
        <v>22839.092225446191</v>
      </c>
      <c r="D4779" s="3">
        <f t="shared" ca="1" si="371"/>
        <v>0</v>
      </c>
      <c r="E4779" s="3">
        <f t="shared" ca="1" si="374"/>
        <v>258.6341224519785</v>
      </c>
    </row>
    <row r="4780" spans="1:5" x14ac:dyDescent="0.35">
      <c r="A4780" s="3">
        <f t="shared" si="372"/>
        <v>4768</v>
      </c>
      <c r="B4780" s="3">
        <f t="shared" ca="1" si="373"/>
        <v>0.43327907255951975</v>
      </c>
      <c r="C4780" s="3">
        <f t="shared" ca="1" si="370"/>
        <v>23160.388643732258</v>
      </c>
      <c r="D4780" s="3">
        <f t="shared" ca="1" si="371"/>
        <v>260.38864373225806</v>
      </c>
      <c r="E4780" s="3">
        <f t="shared" ca="1" si="374"/>
        <v>-1.7545212802795618</v>
      </c>
    </row>
    <row r="4781" spans="1:5" x14ac:dyDescent="0.35">
      <c r="A4781" s="3">
        <f t="shared" si="372"/>
        <v>4769</v>
      </c>
      <c r="B4781" s="3">
        <f t="shared" ca="1" si="373"/>
        <v>1.5503373041798656</v>
      </c>
      <c r="C4781" s="3">
        <f t="shared" ca="1" si="370"/>
        <v>23961.702871497786</v>
      </c>
      <c r="D4781" s="3">
        <f t="shared" ca="1" si="371"/>
        <v>1061.702871497786</v>
      </c>
      <c r="E4781" s="3">
        <f t="shared" ca="1" si="374"/>
        <v>-803.06874904580741</v>
      </c>
    </row>
    <row r="4782" spans="1:5" x14ac:dyDescent="0.35">
      <c r="A4782" s="3">
        <f t="shared" si="372"/>
        <v>4770</v>
      </c>
      <c r="B4782" s="3">
        <f t="shared" ca="1" si="373"/>
        <v>0.78298251770314886</v>
      </c>
      <c r="C4782" s="3">
        <f t="shared" ca="1" si="370"/>
        <v>23408.321662041853</v>
      </c>
      <c r="D4782" s="3">
        <f t="shared" ca="1" si="371"/>
        <v>508.32166204185341</v>
      </c>
      <c r="E4782" s="3">
        <f t="shared" ca="1" si="374"/>
        <v>-249.68753958987492</v>
      </c>
    </row>
    <row r="4783" spans="1:5" x14ac:dyDescent="0.35">
      <c r="A4783" s="3">
        <f t="shared" si="372"/>
        <v>4771</v>
      </c>
      <c r="B4783" s="3">
        <f t="shared" ca="1" si="373"/>
        <v>-2.5574549215893585</v>
      </c>
      <c r="C4783" s="3">
        <f t="shared" ca="1" si="370"/>
        <v>21144.467748319465</v>
      </c>
      <c r="D4783" s="3">
        <f t="shared" ca="1" si="371"/>
        <v>0</v>
      </c>
      <c r="E4783" s="3">
        <f t="shared" ca="1" si="374"/>
        <v>258.6341224519785</v>
      </c>
    </row>
    <row r="4784" spans="1:5" x14ac:dyDescent="0.35">
      <c r="A4784" s="3">
        <f t="shared" si="372"/>
        <v>4772</v>
      </c>
      <c r="B4784" s="3">
        <f t="shared" ca="1" si="373"/>
        <v>-0.60722915373319497</v>
      </c>
      <c r="C4784" s="3">
        <f t="shared" ca="1" si="370"/>
        <v>22438.111127507946</v>
      </c>
      <c r="D4784" s="3">
        <f t="shared" ca="1" si="371"/>
        <v>0</v>
      </c>
      <c r="E4784" s="3">
        <f t="shared" ca="1" si="374"/>
        <v>258.6341224519785</v>
      </c>
    </row>
    <row r="4785" spans="1:5" x14ac:dyDescent="0.35">
      <c r="A4785" s="3">
        <f t="shared" si="372"/>
        <v>4773</v>
      </c>
      <c r="B4785" s="3">
        <f t="shared" ca="1" si="373"/>
        <v>0.20680434028809994</v>
      </c>
      <c r="C4785" s="3">
        <f t="shared" ca="1" si="370"/>
        <v>23001.225185415762</v>
      </c>
      <c r="D4785" s="3">
        <f t="shared" ca="1" si="371"/>
        <v>101.2251854157621</v>
      </c>
      <c r="E4785" s="3">
        <f t="shared" ca="1" si="374"/>
        <v>157.4089370362164</v>
      </c>
    </row>
    <row r="4786" spans="1:5" x14ac:dyDescent="0.35">
      <c r="A4786" s="3">
        <f t="shared" si="372"/>
        <v>4774</v>
      </c>
      <c r="B4786" s="3">
        <f t="shared" ca="1" si="373"/>
        <v>-1.2759639572261805</v>
      </c>
      <c r="C4786" s="3">
        <f t="shared" ca="1" si="370"/>
        <v>21985.838361753758</v>
      </c>
      <c r="D4786" s="3">
        <f t="shared" ca="1" si="371"/>
        <v>0</v>
      </c>
      <c r="E4786" s="3">
        <f t="shared" ca="1" si="374"/>
        <v>258.6341224519785</v>
      </c>
    </row>
    <row r="4787" spans="1:5" x14ac:dyDescent="0.35">
      <c r="A4787" s="3">
        <f t="shared" si="372"/>
        <v>4775</v>
      </c>
      <c r="B4787" s="3">
        <f t="shared" ca="1" si="373"/>
        <v>1.3625061810305001</v>
      </c>
      <c r="C4787" s="3">
        <f t="shared" ca="1" si="370"/>
        <v>23825.050163095875</v>
      </c>
      <c r="D4787" s="3">
        <f t="shared" ca="1" si="371"/>
        <v>925.05016309587518</v>
      </c>
      <c r="E4787" s="3">
        <f t="shared" ca="1" si="374"/>
        <v>-666.41604064389662</v>
      </c>
    </row>
    <row r="4788" spans="1:5" x14ac:dyDescent="0.35">
      <c r="A4788" s="3">
        <f t="shared" si="372"/>
        <v>4776</v>
      </c>
      <c r="B4788" s="3">
        <f t="shared" ca="1" si="373"/>
        <v>1.0866200294921167</v>
      </c>
      <c r="C4788" s="3">
        <f t="shared" ca="1" si="370"/>
        <v>23625.746534690996</v>
      </c>
      <c r="D4788" s="3">
        <f t="shared" ca="1" si="371"/>
        <v>725.74653469099576</v>
      </c>
      <c r="E4788" s="3">
        <f t="shared" ca="1" si="374"/>
        <v>-467.11241223901726</v>
      </c>
    </row>
    <row r="4789" spans="1:5" x14ac:dyDescent="0.35">
      <c r="A4789" s="3">
        <f t="shared" si="372"/>
        <v>4777</v>
      </c>
      <c r="B4789" s="3">
        <f t="shared" ca="1" si="373"/>
        <v>-2.172758677800235</v>
      </c>
      <c r="C4789" s="3">
        <f t="shared" ca="1" si="370"/>
        <v>21393.602963057139</v>
      </c>
      <c r="D4789" s="3">
        <f t="shared" ca="1" si="371"/>
        <v>0</v>
      </c>
      <c r="E4789" s="3">
        <f t="shared" ca="1" si="374"/>
        <v>258.6341224519785</v>
      </c>
    </row>
    <row r="4790" spans="1:5" x14ac:dyDescent="0.35">
      <c r="A4790" s="3">
        <f t="shared" si="372"/>
        <v>4778</v>
      </c>
      <c r="B4790" s="3">
        <f t="shared" ca="1" si="373"/>
        <v>-0.64654884848477367</v>
      </c>
      <c r="C4790" s="3">
        <f t="shared" ca="1" si="370"/>
        <v>22411.263196442611</v>
      </c>
      <c r="D4790" s="3">
        <f t="shared" ca="1" si="371"/>
        <v>0</v>
      </c>
      <c r="E4790" s="3">
        <f t="shared" ca="1" si="374"/>
        <v>258.6341224519785</v>
      </c>
    </row>
    <row r="4791" spans="1:5" x14ac:dyDescent="0.35">
      <c r="A4791" s="3">
        <f t="shared" si="372"/>
        <v>4779</v>
      </c>
      <c r="B4791" s="3">
        <f t="shared" ca="1" si="373"/>
        <v>0.79943814710451333</v>
      </c>
      <c r="C4791" s="3">
        <f t="shared" ca="1" si="370"/>
        <v>23420.053550573371</v>
      </c>
      <c r="D4791" s="3">
        <f t="shared" ca="1" si="371"/>
        <v>520.05355057337147</v>
      </c>
      <c r="E4791" s="3">
        <f t="shared" ca="1" si="374"/>
        <v>-261.41942812139297</v>
      </c>
    </row>
    <row r="4792" spans="1:5" x14ac:dyDescent="0.35">
      <c r="A4792" s="3">
        <f t="shared" si="372"/>
        <v>4780</v>
      </c>
      <c r="B4792" s="3">
        <f t="shared" ca="1" si="373"/>
        <v>6.057337544504026E-2</v>
      </c>
      <c r="C4792" s="3">
        <f t="shared" ca="1" si="370"/>
        <v>22899.037597152401</v>
      </c>
      <c r="D4792" s="3">
        <f t="shared" ca="1" si="371"/>
        <v>0</v>
      </c>
      <c r="E4792" s="3">
        <f t="shared" ca="1" si="374"/>
        <v>258.6341224519785</v>
      </c>
    </row>
    <row r="4793" spans="1:5" x14ac:dyDescent="0.35">
      <c r="A4793" s="3">
        <f t="shared" si="372"/>
        <v>4781</v>
      </c>
      <c r="B4793" s="3">
        <f t="shared" ca="1" si="373"/>
        <v>0.31776031747063554</v>
      </c>
      <c r="C4793" s="3">
        <f t="shared" ca="1" si="370"/>
        <v>23079.066445567121</v>
      </c>
      <c r="D4793" s="3">
        <f t="shared" ca="1" si="371"/>
        <v>179.06644556712126</v>
      </c>
      <c r="E4793" s="3">
        <f t="shared" ca="1" si="374"/>
        <v>79.567676884857235</v>
      </c>
    </row>
    <row r="4794" spans="1:5" x14ac:dyDescent="0.35">
      <c r="A4794" s="3">
        <f t="shared" si="372"/>
        <v>4782</v>
      </c>
      <c r="B4794" s="3">
        <f t="shared" ca="1" si="373"/>
        <v>-0.97085458037214378</v>
      </c>
      <c r="C4794" s="3">
        <f t="shared" ca="1" si="370"/>
        <v>22191.04521298916</v>
      </c>
      <c r="D4794" s="3">
        <f t="shared" ca="1" si="371"/>
        <v>0</v>
      </c>
      <c r="E4794" s="3">
        <f t="shared" ca="1" si="374"/>
        <v>258.6341224519785</v>
      </c>
    </row>
    <row r="4795" spans="1:5" x14ac:dyDescent="0.35">
      <c r="A4795" s="3">
        <f t="shared" si="372"/>
        <v>4783</v>
      </c>
      <c r="B4795" s="3">
        <f t="shared" ca="1" si="373"/>
        <v>0.75162335388032275</v>
      </c>
      <c r="C4795" s="3">
        <f t="shared" ca="1" si="370"/>
        <v>23385.980705310834</v>
      </c>
      <c r="D4795" s="3">
        <f t="shared" ca="1" si="371"/>
        <v>485.98070531083431</v>
      </c>
      <c r="E4795" s="3">
        <f t="shared" ca="1" si="374"/>
        <v>-227.34658285885581</v>
      </c>
    </row>
    <row r="4796" spans="1:5" x14ac:dyDescent="0.35">
      <c r="A4796" s="3">
        <f t="shared" si="372"/>
        <v>4784</v>
      </c>
      <c r="B4796" s="3">
        <f t="shared" ca="1" si="373"/>
        <v>-1.2826823134164793</v>
      </c>
      <c r="C4796" s="3">
        <f t="shared" ca="1" si="370"/>
        <v>21981.341226176126</v>
      </c>
      <c r="D4796" s="3">
        <f t="shared" ca="1" si="371"/>
        <v>0</v>
      </c>
      <c r="E4796" s="3">
        <f t="shared" ca="1" si="374"/>
        <v>258.6341224519785</v>
      </c>
    </row>
    <row r="4797" spans="1:5" x14ac:dyDescent="0.35">
      <c r="A4797" s="3">
        <f t="shared" si="372"/>
        <v>4785</v>
      </c>
      <c r="B4797" s="3">
        <f t="shared" ca="1" si="373"/>
        <v>-1.5772699728519921</v>
      </c>
      <c r="C4797" s="3">
        <f t="shared" ca="1" si="370"/>
        <v>21785.051872841184</v>
      </c>
      <c r="D4797" s="3">
        <f t="shared" ca="1" si="371"/>
        <v>0</v>
      </c>
      <c r="E4797" s="3">
        <f t="shared" ca="1" si="374"/>
        <v>258.6341224519785</v>
      </c>
    </row>
    <row r="4798" spans="1:5" x14ac:dyDescent="0.35">
      <c r="A4798" s="3">
        <f t="shared" si="372"/>
        <v>4786</v>
      </c>
      <c r="B4798" s="3">
        <f t="shared" ca="1" si="373"/>
        <v>-0.16055555123498236</v>
      </c>
      <c r="C4798" s="3">
        <f t="shared" ca="1" si="370"/>
        <v>22745.372277643917</v>
      </c>
      <c r="D4798" s="3">
        <f t="shared" ca="1" si="371"/>
        <v>0</v>
      </c>
      <c r="E4798" s="3">
        <f t="shared" ca="1" si="374"/>
        <v>258.6341224519785</v>
      </c>
    </row>
    <row r="4799" spans="1:5" x14ac:dyDescent="0.35">
      <c r="A4799" s="3">
        <f t="shared" si="372"/>
        <v>4787</v>
      </c>
      <c r="B4799" s="3">
        <f t="shared" ca="1" si="373"/>
        <v>1.5270305909855346</v>
      </c>
      <c r="C4799" s="3">
        <f t="shared" ca="1" si="370"/>
        <v>23944.704044175134</v>
      </c>
      <c r="D4799" s="3">
        <f t="shared" ca="1" si="371"/>
        <v>1044.7040441751342</v>
      </c>
      <c r="E4799" s="3">
        <f t="shared" ca="1" si="374"/>
        <v>-786.06992172315563</v>
      </c>
    </row>
    <row r="4800" spans="1:5" x14ac:dyDescent="0.35">
      <c r="A4800" s="3">
        <f t="shared" si="372"/>
        <v>4788</v>
      </c>
      <c r="B4800" s="3">
        <f t="shared" ca="1" si="373"/>
        <v>-0.35542161779443682</v>
      </c>
      <c r="C4800" s="3">
        <f t="shared" ca="1" si="370"/>
        <v>22610.812330293546</v>
      </c>
      <c r="D4800" s="3">
        <f t="shared" ca="1" si="371"/>
        <v>0</v>
      </c>
      <c r="E4800" s="3">
        <f t="shared" ca="1" si="374"/>
        <v>258.6341224519785</v>
      </c>
    </row>
    <row r="4801" spans="1:5" x14ac:dyDescent="0.35">
      <c r="A4801" s="3">
        <f t="shared" si="372"/>
        <v>4789</v>
      </c>
      <c r="B4801" s="3">
        <f t="shared" ca="1" si="373"/>
        <v>0.87287200257764708</v>
      </c>
      <c r="C4801" s="3">
        <f t="shared" ca="1" si="370"/>
        <v>23472.479244763002</v>
      </c>
      <c r="D4801" s="3">
        <f t="shared" ca="1" si="371"/>
        <v>572.4792447630025</v>
      </c>
      <c r="E4801" s="3">
        <f t="shared" ca="1" si="374"/>
        <v>-313.845122311024</v>
      </c>
    </row>
    <row r="4802" spans="1:5" x14ac:dyDescent="0.35">
      <c r="A4802" s="3">
        <f t="shared" si="372"/>
        <v>4790</v>
      </c>
      <c r="B4802" s="3">
        <f t="shared" ca="1" si="373"/>
        <v>1.1116449607432586</v>
      </c>
      <c r="C4802" s="3">
        <f t="shared" ca="1" si="370"/>
        <v>23643.755893565987</v>
      </c>
      <c r="D4802" s="3">
        <f t="shared" ca="1" si="371"/>
        <v>743.75589356598721</v>
      </c>
      <c r="E4802" s="3">
        <f t="shared" ca="1" si="374"/>
        <v>-485.12177111400871</v>
      </c>
    </row>
    <row r="4803" spans="1:5" x14ac:dyDescent="0.35">
      <c r="A4803" s="3">
        <f t="shared" si="372"/>
        <v>4791</v>
      </c>
      <c r="B4803" s="3">
        <f t="shared" ca="1" si="373"/>
        <v>1.4480748226292164</v>
      </c>
      <c r="C4803" s="3">
        <f t="shared" ca="1" si="370"/>
        <v>23887.206971121581</v>
      </c>
      <c r="D4803" s="3">
        <f t="shared" ca="1" si="371"/>
        <v>987.20697112158086</v>
      </c>
      <c r="E4803" s="3">
        <f t="shared" ca="1" si="374"/>
        <v>-728.57284866960231</v>
      </c>
    </row>
    <row r="4804" spans="1:5" x14ac:dyDescent="0.35">
      <c r="A4804" s="3">
        <f t="shared" si="372"/>
        <v>4792</v>
      </c>
      <c r="B4804" s="3">
        <f t="shared" ca="1" si="373"/>
        <v>-1.5464224796003254</v>
      </c>
      <c r="C4804" s="3">
        <f t="shared" ca="1" si="370"/>
        <v>21805.523709093355</v>
      </c>
      <c r="D4804" s="3">
        <f t="shared" ca="1" si="371"/>
        <v>0</v>
      </c>
      <c r="E4804" s="3">
        <f t="shared" ca="1" si="374"/>
        <v>258.6341224519785</v>
      </c>
    </row>
    <row r="4805" spans="1:5" x14ac:dyDescent="0.35">
      <c r="A4805" s="3">
        <f t="shared" si="372"/>
        <v>4793</v>
      </c>
      <c r="B4805" s="3">
        <f t="shared" ca="1" si="373"/>
        <v>1.9180317202960364</v>
      </c>
      <c r="C4805" s="3">
        <f t="shared" ca="1" si="370"/>
        <v>24231.484578778687</v>
      </c>
      <c r="D4805" s="3">
        <f t="shared" ca="1" si="371"/>
        <v>1331.4845787786871</v>
      </c>
      <c r="E4805" s="3">
        <f t="shared" ca="1" si="374"/>
        <v>-1072.8504563267086</v>
      </c>
    </row>
    <row r="4806" spans="1:5" x14ac:dyDescent="0.35">
      <c r="A4806" s="3">
        <f t="shared" si="372"/>
        <v>4794</v>
      </c>
      <c r="B4806" s="3">
        <f t="shared" ca="1" si="373"/>
        <v>0.1274404173218629</v>
      </c>
      <c r="C4806" s="3">
        <f t="shared" ca="1" si="370"/>
        <v>22945.708465562042</v>
      </c>
      <c r="D4806" s="3">
        <f t="shared" ca="1" si="371"/>
        <v>45.708465562041965</v>
      </c>
      <c r="E4806" s="3">
        <f t="shared" ca="1" si="374"/>
        <v>212.92565688993653</v>
      </c>
    </row>
    <row r="4807" spans="1:5" x14ac:dyDescent="0.35">
      <c r="A4807" s="3">
        <f t="shared" si="372"/>
        <v>4795</v>
      </c>
      <c r="B4807" s="3">
        <f t="shared" ca="1" si="373"/>
        <v>1.7199869020551464</v>
      </c>
      <c r="C4807" s="3">
        <f t="shared" ca="1" si="370"/>
        <v>24085.801520482502</v>
      </c>
      <c r="D4807" s="3">
        <f t="shared" ca="1" si="371"/>
        <v>1185.8015204825024</v>
      </c>
      <c r="E4807" s="3">
        <f t="shared" ca="1" si="374"/>
        <v>-927.16739803052383</v>
      </c>
    </row>
    <row r="4808" spans="1:5" x14ac:dyDescent="0.35">
      <c r="A4808" s="3">
        <f t="shared" si="372"/>
        <v>4796</v>
      </c>
      <c r="B4808" s="3">
        <f t="shared" ca="1" si="373"/>
        <v>-7.9882844431899441E-2</v>
      </c>
      <c r="C4808" s="3">
        <f t="shared" ca="1" si="370"/>
        <v>22801.312931159177</v>
      </c>
      <c r="D4808" s="3">
        <f t="shared" ca="1" si="371"/>
        <v>0</v>
      </c>
      <c r="E4808" s="3">
        <f t="shared" ca="1" si="374"/>
        <v>258.6341224519785</v>
      </c>
    </row>
    <row r="4809" spans="1:5" x14ac:dyDescent="0.35">
      <c r="A4809" s="3">
        <f t="shared" si="372"/>
        <v>4797</v>
      </c>
      <c r="B4809" s="3">
        <f t="shared" ca="1" si="373"/>
        <v>0.43655421125017296</v>
      </c>
      <c r="C4809" s="3">
        <f t="shared" ca="1" si="370"/>
        <v>23162.698428637119</v>
      </c>
      <c r="D4809" s="3">
        <f t="shared" ca="1" si="371"/>
        <v>262.69842863711892</v>
      </c>
      <c r="E4809" s="3">
        <f t="shared" ca="1" si="374"/>
        <v>-4.0643061851404241</v>
      </c>
    </row>
    <row r="4810" spans="1:5" x14ac:dyDescent="0.35">
      <c r="A4810" s="3">
        <f t="shared" si="372"/>
        <v>4798</v>
      </c>
      <c r="B4810" s="3">
        <f t="shared" ca="1" si="373"/>
        <v>1.2960466293860795</v>
      </c>
      <c r="C4810" s="3">
        <f t="shared" ca="1" si="370"/>
        <v>23776.885755413823</v>
      </c>
      <c r="D4810" s="3">
        <f t="shared" ca="1" si="371"/>
        <v>876.88575541382306</v>
      </c>
      <c r="E4810" s="3">
        <f t="shared" ca="1" si="374"/>
        <v>-618.25163296184451</v>
      </c>
    </row>
    <row r="4811" spans="1:5" x14ac:dyDescent="0.35">
      <c r="A4811" s="3">
        <f t="shared" si="372"/>
        <v>4799</v>
      </c>
      <c r="B4811" s="3">
        <f t="shared" ca="1" si="373"/>
        <v>-0.21570030748202187</v>
      </c>
      <c r="C4811" s="3">
        <f t="shared" ca="1" si="370"/>
        <v>22707.212392981197</v>
      </c>
      <c r="D4811" s="3">
        <f t="shared" ca="1" si="371"/>
        <v>0</v>
      </c>
      <c r="E4811" s="3">
        <f t="shared" ca="1" si="374"/>
        <v>258.6341224519785</v>
      </c>
    </row>
    <row r="4812" spans="1:5" x14ac:dyDescent="0.35">
      <c r="A4812" s="3">
        <f t="shared" si="372"/>
        <v>4800</v>
      </c>
      <c r="B4812" s="3">
        <f t="shared" ca="1" si="373"/>
        <v>-0.96486537926307936</v>
      </c>
      <c r="C4812" s="3">
        <f t="shared" ca="1" si="370"/>
        <v>22195.092468290801</v>
      </c>
      <c r="D4812" s="3">
        <f t="shared" ca="1" si="371"/>
        <v>0</v>
      </c>
      <c r="E4812" s="3">
        <f t="shared" ca="1" si="374"/>
        <v>258.6341224519785</v>
      </c>
    </row>
    <row r="4813" spans="1:5" x14ac:dyDescent="0.35">
      <c r="A4813" s="3">
        <f t="shared" si="372"/>
        <v>4801</v>
      </c>
      <c r="B4813" s="3">
        <f t="shared" ca="1" si="373"/>
        <v>0.10766340578568358</v>
      </c>
      <c r="C4813" s="3">
        <f t="shared" ca="1" si="370"/>
        <v>22931.894902149725</v>
      </c>
      <c r="D4813" s="3">
        <f t="shared" ca="1" si="371"/>
        <v>31.894902149724658</v>
      </c>
      <c r="E4813" s="3">
        <f t="shared" ca="1" si="374"/>
        <v>226.73922030225384</v>
      </c>
    </row>
    <row r="4814" spans="1:5" x14ac:dyDescent="0.35">
      <c r="A4814" s="3">
        <f t="shared" si="372"/>
        <v>4802</v>
      </c>
      <c r="B4814" s="3">
        <f t="shared" ca="1" si="373"/>
        <v>0.61778752428597006</v>
      </c>
      <c r="C4814" s="3">
        <f t="shared" ref="C4814:C4877" ca="1" si="375">B$1*EXP(B$9*B$5 + $B$10*B4814)</f>
        <v>23290.872559690975</v>
      </c>
      <c r="D4814" s="3">
        <f t="shared" ref="D4814:D4877" ca="1" si="376">MAX(C4814 - B$2, 0)</f>
        <v>390.87255969097532</v>
      </c>
      <c r="E4814" s="3">
        <f t="shared" ca="1" si="374"/>
        <v>-132.23843723899682</v>
      </c>
    </row>
    <row r="4815" spans="1:5" x14ac:dyDescent="0.35">
      <c r="A4815" s="3">
        <f t="shared" ref="A4815:A4878" si="377">A4814+1</f>
        <v>4803</v>
      </c>
      <c r="B4815" s="3">
        <f t="shared" ref="B4815:B4878" ca="1" si="378">_xlfn.NORM.S.INV(RAND())</f>
        <v>1.3249257388059461</v>
      </c>
      <c r="C4815" s="3">
        <f t="shared" ca="1" si="375"/>
        <v>23797.802980670807</v>
      </c>
      <c r="D4815" s="3">
        <f t="shared" ca="1" si="376"/>
        <v>897.8029806708073</v>
      </c>
      <c r="E4815" s="3">
        <f t="shared" ref="E4815:E4878" ca="1" si="379">$D$5014-D4815</f>
        <v>-639.16885821882875</v>
      </c>
    </row>
    <row r="4816" spans="1:5" x14ac:dyDescent="0.35">
      <c r="A4816" s="3">
        <f t="shared" si="377"/>
        <v>4804</v>
      </c>
      <c r="B4816" s="3">
        <f t="shared" ca="1" si="378"/>
        <v>-0.64344392012850171</v>
      </c>
      <c r="C4816" s="3">
        <f t="shared" ca="1" si="375"/>
        <v>22413.382107828023</v>
      </c>
      <c r="D4816" s="3">
        <f t="shared" ca="1" si="376"/>
        <v>0</v>
      </c>
      <c r="E4816" s="3">
        <f t="shared" ca="1" si="379"/>
        <v>258.6341224519785</v>
      </c>
    </row>
    <row r="4817" spans="1:5" x14ac:dyDescent="0.35">
      <c r="A4817" s="3">
        <f t="shared" si="377"/>
        <v>4805</v>
      </c>
      <c r="B4817" s="3">
        <f t="shared" ca="1" si="378"/>
        <v>-8.2098827372375199E-2</v>
      </c>
      <c r="C4817" s="3">
        <f t="shared" ca="1" si="375"/>
        <v>22799.774472037756</v>
      </c>
      <c r="D4817" s="3">
        <f t="shared" ca="1" si="376"/>
        <v>0</v>
      </c>
      <c r="E4817" s="3">
        <f t="shared" ca="1" si="379"/>
        <v>258.6341224519785</v>
      </c>
    </row>
    <row r="4818" spans="1:5" x14ac:dyDescent="0.35">
      <c r="A4818" s="3">
        <f t="shared" si="377"/>
        <v>4806</v>
      </c>
      <c r="B4818" s="3">
        <f t="shared" ca="1" si="378"/>
        <v>-1.2631207035810055</v>
      </c>
      <c r="C4818" s="3">
        <f t="shared" ca="1" si="375"/>
        <v>21994.437944053632</v>
      </c>
      <c r="D4818" s="3">
        <f t="shared" ca="1" si="376"/>
        <v>0</v>
      </c>
      <c r="E4818" s="3">
        <f t="shared" ca="1" si="379"/>
        <v>258.6341224519785</v>
      </c>
    </row>
    <row r="4819" spans="1:5" x14ac:dyDescent="0.35">
      <c r="A4819" s="3">
        <f t="shared" si="377"/>
        <v>4807</v>
      </c>
      <c r="B4819" s="3">
        <f t="shared" ca="1" si="378"/>
        <v>0.31344039480852537</v>
      </c>
      <c r="C4819" s="3">
        <f t="shared" ca="1" si="375"/>
        <v>23076.030877386263</v>
      </c>
      <c r="D4819" s="3">
        <f t="shared" ca="1" si="376"/>
        <v>176.03087738626346</v>
      </c>
      <c r="E4819" s="3">
        <f t="shared" ca="1" si="379"/>
        <v>82.603245065715043</v>
      </c>
    </row>
    <row r="4820" spans="1:5" x14ac:dyDescent="0.35">
      <c r="A4820" s="3">
        <f t="shared" si="377"/>
        <v>4808</v>
      </c>
      <c r="B4820" s="3">
        <f t="shared" ca="1" si="378"/>
        <v>0.21431241330702711</v>
      </c>
      <c r="C4820" s="3">
        <f t="shared" ca="1" si="375"/>
        <v>23006.484188754275</v>
      </c>
      <c r="D4820" s="3">
        <f t="shared" ca="1" si="376"/>
        <v>106.48418875427524</v>
      </c>
      <c r="E4820" s="3">
        <f t="shared" ca="1" si="379"/>
        <v>152.14993369770326</v>
      </c>
    </row>
    <row r="4821" spans="1:5" x14ac:dyDescent="0.35">
      <c r="A4821" s="3">
        <f t="shared" si="377"/>
        <v>4809</v>
      </c>
      <c r="B4821" s="3">
        <f t="shared" ca="1" si="378"/>
        <v>-0.10915154258374837</v>
      </c>
      <c r="C4821" s="3">
        <f t="shared" ca="1" si="375"/>
        <v>22781.001332922617</v>
      </c>
      <c r="D4821" s="3">
        <f t="shared" ca="1" si="376"/>
        <v>0</v>
      </c>
      <c r="E4821" s="3">
        <f t="shared" ca="1" si="379"/>
        <v>258.6341224519785</v>
      </c>
    </row>
    <row r="4822" spans="1:5" x14ac:dyDescent="0.35">
      <c r="A4822" s="3">
        <f t="shared" si="377"/>
        <v>4810</v>
      </c>
      <c r="B4822" s="3">
        <f t="shared" ca="1" si="378"/>
        <v>0.31457942963982038</v>
      </c>
      <c r="C4822" s="3">
        <f t="shared" ca="1" si="375"/>
        <v>23076.831227466319</v>
      </c>
      <c r="D4822" s="3">
        <f t="shared" ca="1" si="376"/>
        <v>176.83122746631852</v>
      </c>
      <c r="E4822" s="3">
        <f t="shared" ca="1" si="379"/>
        <v>81.802894985659975</v>
      </c>
    </row>
    <row r="4823" spans="1:5" x14ac:dyDescent="0.35">
      <c r="A4823" s="3">
        <f t="shared" si="377"/>
        <v>4811</v>
      </c>
      <c r="B4823" s="3">
        <f t="shared" ca="1" si="378"/>
        <v>-0.11752862525415173</v>
      </c>
      <c r="C4823" s="3">
        <f t="shared" ca="1" si="375"/>
        <v>22775.191220063483</v>
      </c>
      <c r="D4823" s="3">
        <f t="shared" ca="1" si="376"/>
        <v>0</v>
      </c>
      <c r="E4823" s="3">
        <f t="shared" ca="1" si="379"/>
        <v>258.6341224519785</v>
      </c>
    </row>
    <row r="4824" spans="1:5" x14ac:dyDescent="0.35">
      <c r="A4824" s="3">
        <f t="shared" si="377"/>
        <v>4812</v>
      </c>
      <c r="B4824" s="3">
        <f t="shared" ca="1" si="378"/>
        <v>-6.1127587413478124E-2</v>
      </c>
      <c r="C4824" s="3">
        <f t="shared" ca="1" si="375"/>
        <v>22814.338036210167</v>
      </c>
      <c r="D4824" s="3">
        <f t="shared" ca="1" si="376"/>
        <v>0</v>
      </c>
      <c r="E4824" s="3">
        <f t="shared" ca="1" si="379"/>
        <v>258.6341224519785</v>
      </c>
    </row>
    <row r="4825" spans="1:5" x14ac:dyDescent="0.35">
      <c r="A4825" s="3">
        <f t="shared" si="377"/>
        <v>4813</v>
      </c>
      <c r="B4825" s="3">
        <f t="shared" ca="1" si="378"/>
        <v>0.55948572881221004</v>
      </c>
      <c r="C4825" s="3">
        <f t="shared" ca="1" si="375"/>
        <v>23249.562425747226</v>
      </c>
      <c r="D4825" s="3">
        <f t="shared" ca="1" si="376"/>
        <v>349.56242574722637</v>
      </c>
      <c r="E4825" s="3">
        <f t="shared" ca="1" si="379"/>
        <v>-90.928303295247872</v>
      </c>
    </row>
    <row r="4826" spans="1:5" x14ac:dyDescent="0.35">
      <c r="A4826" s="3">
        <f t="shared" si="377"/>
        <v>4814</v>
      </c>
      <c r="B4826" s="3">
        <f t="shared" ca="1" si="378"/>
        <v>0.14582996714882571</v>
      </c>
      <c r="C4826" s="3">
        <f t="shared" ca="1" si="375"/>
        <v>22958.560400275885</v>
      </c>
      <c r="D4826" s="3">
        <f t="shared" ca="1" si="376"/>
        <v>58.560400275884604</v>
      </c>
      <c r="E4826" s="3">
        <f t="shared" ca="1" si="379"/>
        <v>200.0737221760939</v>
      </c>
    </row>
    <row r="4827" spans="1:5" x14ac:dyDescent="0.35">
      <c r="A4827" s="3">
        <f t="shared" si="377"/>
        <v>4815</v>
      </c>
      <c r="B4827" s="3">
        <f t="shared" ca="1" si="378"/>
        <v>-1.5517574360611386</v>
      </c>
      <c r="C4827" s="3">
        <f t="shared" ca="1" si="375"/>
        <v>21801.981807649492</v>
      </c>
      <c r="D4827" s="3">
        <f t="shared" ca="1" si="376"/>
        <v>0</v>
      </c>
      <c r="E4827" s="3">
        <f t="shared" ca="1" si="379"/>
        <v>258.6341224519785</v>
      </c>
    </row>
    <row r="4828" spans="1:5" x14ac:dyDescent="0.35">
      <c r="A4828" s="3">
        <f t="shared" si="377"/>
        <v>4816</v>
      </c>
      <c r="B4828" s="3">
        <f t="shared" ca="1" si="378"/>
        <v>0.80956245244791158</v>
      </c>
      <c r="C4828" s="3">
        <f t="shared" ca="1" si="375"/>
        <v>23427.274501718883</v>
      </c>
      <c r="D4828" s="3">
        <f t="shared" ca="1" si="376"/>
        <v>527.27450171888268</v>
      </c>
      <c r="E4828" s="3">
        <f t="shared" ca="1" si="379"/>
        <v>-268.64037926690418</v>
      </c>
    </row>
    <row r="4829" spans="1:5" x14ac:dyDescent="0.35">
      <c r="A4829" s="3">
        <f t="shared" si="377"/>
        <v>4817</v>
      </c>
      <c r="B4829" s="3">
        <f t="shared" ca="1" si="378"/>
        <v>-1.5824263105306891</v>
      </c>
      <c r="C4829" s="3">
        <f t="shared" ca="1" si="375"/>
        <v>21781.63176184089</v>
      </c>
      <c r="D4829" s="3">
        <f t="shared" ca="1" si="376"/>
        <v>0</v>
      </c>
      <c r="E4829" s="3">
        <f t="shared" ca="1" si="379"/>
        <v>258.6341224519785</v>
      </c>
    </row>
    <row r="4830" spans="1:5" x14ac:dyDescent="0.35">
      <c r="A4830" s="3">
        <f t="shared" si="377"/>
        <v>4818</v>
      </c>
      <c r="B4830" s="3">
        <f t="shared" ca="1" si="378"/>
        <v>0.61516564758132852</v>
      </c>
      <c r="C4830" s="3">
        <f t="shared" ca="1" si="375"/>
        <v>23289.013235869017</v>
      </c>
      <c r="D4830" s="3">
        <f t="shared" ca="1" si="376"/>
        <v>389.01323586901708</v>
      </c>
      <c r="E4830" s="3">
        <f t="shared" ca="1" si="379"/>
        <v>-130.37911341703858</v>
      </c>
    </row>
    <row r="4831" spans="1:5" x14ac:dyDescent="0.35">
      <c r="A4831" s="3">
        <f t="shared" si="377"/>
        <v>4819</v>
      </c>
      <c r="B4831" s="3">
        <f t="shared" ca="1" si="378"/>
        <v>1.650616891678405</v>
      </c>
      <c r="C4831" s="3">
        <f t="shared" ca="1" si="375"/>
        <v>24034.979887148394</v>
      </c>
      <c r="D4831" s="3">
        <f t="shared" ca="1" si="376"/>
        <v>1134.9798871483945</v>
      </c>
      <c r="E4831" s="3">
        <f t="shared" ca="1" si="379"/>
        <v>-876.34576469641593</v>
      </c>
    </row>
    <row r="4832" spans="1:5" x14ac:dyDescent="0.35">
      <c r="A4832" s="3">
        <f t="shared" si="377"/>
        <v>4820</v>
      </c>
      <c r="B4832" s="3">
        <f t="shared" ca="1" si="378"/>
        <v>0.72149063937031088</v>
      </c>
      <c r="C4832" s="3">
        <f t="shared" ca="1" si="375"/>
        <v>23364.533585949754</v>
      </c>
      <c r="D4832" s="3">
        <f t="shared" ca="1" si="376"/>
        <v>464.53358594975361</v>
      </c>
      <c r="E4832" s="3">
        <f t="shared" ca="1" si="379"/>
        <v>-205.89946349777512</v>
      </c>
    </row>
    <row r="4833" spans="1:5" x14ac:dyDescent="0.35">
      <c r="A4833" s="3">
        <f t="shared" si="377"/>
        <v>4821</v>
      </c>
      <c r="B4833" s="3">
        <f t="shared" ca="1" si="378"/>
        <v>1.0859751235884827</v>
      </c>
      <c r="C4833" s="3">
        <f t="shared" ca="1" si="375"/>
        <v>23625.28260520687</v>
      </c>
      <c r="D4833" s="3">
        <f t="shared" ca="1" si="376"/>
        <v>725.28260520687036</v>
      </c>
      <c r="E4833" s="3">
        <f t="shared" ca="1" si="379"/>
        <v>-466.64848275489186</v>
      </c>
    </row>
    <row r="4834" spans="1:5" x14ac:dyDescent="0.35">
      <c r="A4834" s="3">
        <f t="shared" si="377"/>
        <v>4822</v>
      </c>
      <c r="B4834" s="3">
        <f t="shared" ca="1" si="378"/>
        <v>2.0623148465345364</v>
      </c>
      <c r="C4834" s="3">
        <f t="shared" ca="1" si="375"/>
        <v>24338.17471060708</v>
      </c>
      <c r="D4834" s="3">
        <f t="shared" ca="1" si="376"/>
        <v>1438.1747106070798</v>
      </c>
      <c r="E4834" s="3">
        <f t="shared" ca="1" si="379"/>
        <v>-1179.5405881551012</v>
      </c>
    </row>
    <row r="4835" spans="1:5" x14ac:dyDescent="0.35">
      <c r="A4835" s="3">
        <f t="shared" si="377"/>
        <v>4823</v>
      </c>
      <c r="B4835" s="3">
        <f t="shared" ca="1" si="378"/>
        <v>-2.9994659088191389</v>
      </c>
      <c r="C4835" s="3">
        <f t="shared" ca="1" si="375"/>
        <v>20861.794378055743</v>
      </c>
      <c r="D4835" s="3">
        <f t="shared" ca="1" si="376"/>
        <v>0</v>
      </c>
      <c r="E4835" s="3">
        <f t="shared" ca="1" si="379"/>
        <v>258.6341224519785</v>
      </c>
    </row>
    <row r="4836" spans="1:5" x14ac:dyDescent="0.35">
      <c r="A4836" s="3">
        <f t="shared" si="377"/>
        <v>4824</v>
      </c>
      <c r="B4836" s="3">
        <f t="shared" ca="1" si="378"/>
        <v>0.14890473926592687</v>
      </c>
      <c r="C4836" s="3">
        <f t="shared" ca="1" si="375"/>
        <v>22960.709973591132</v>
      </c>
      <c r="D4836" s="3">
        <f t="shared" ca="1" si="376"/>
        <v>60.709973591132439</v>
      </c>
      <c r="E4836" s="3">
        <f t="shared" ca="1" si="379"/>
        <v>197.92414886084606</v>
      </c>
    </row>
    <row r="4837" spans="1:5" x14ac:dyDescent="0.35">
      <c r="A4837" s="3">
        <f t="shared" si="377"/>
        <v>4825</v>
      </c>
      <c r="B4837" s="3">
        <f t="shared" ca="1" si="378"/>
        <v>-0.57216952656547071</v>
      </c>
      <c r="C4837" s="3">
        <f t="shared" ca="1" si="375"/>
        <v>22462.077359879731</v>
      </c>
      <c r="D4837" s="3">
        <f t="shared" ca="1" si="376"/>
        <v>0</v>
      </c>
      <c r="E4837" s="3">
        <f t="shared" ca="1" si="379"/>
        <v>258.6341224519785</v>
      </c>
    </row>
    <row r="4838" spans="1:5" x14ac:dyDescent="0.35">
      <c r="A4838" s="3">
        <f t="shared" si="377"/>
        <v>4826</v>
      </c>
      <c r="B4838" s="3">
        <f t="shared" ca="1" si="378"/>
        <v>1.2962117232589687</v>
      </c>
      <c r="C4838" s="3">
        <f t="shared" ca="1" si="375"/>
        <v>23777.005281132453</v>
      </c>
      <c r="D4838" s="3">
        <f t="shared" ca="1" si="376"/>
        <v>877.00528113245309</v>
      </c>
      <c r="E4838" s="3">
        <f t="shared" ca="1" si="379"/>
        <v>-618.37115868047454</v>
      </c>
    </row>
    <row r="4839" spans="1:5" x14ac:dyDescent="0.35">
      <c r="A4839" s="3">
        <f t="shared" si="377"/>
        <v>4827</v>
      </c>
      <c r="B4839" s="3">
        <f t="shared" ca="1" si="378"/>
        <v>-0.69403981104029611</v>
      </c>
      <c r="C4839" s="3">
        <f t="shared" ca="1" si="375"/>
        <v>22378.878660079048</v>
      </c>
      <c r="D4839" s="3">
        <f t="shared" ca="1" si="376"/>
        <v>0</v>
      </c>
      <c r="E4839" s="3">
        <f t="shared" ca="1" si="379"/>
        <v>258.6341224519785</v>
      </c>
    </row>
    <row r="4840" spans="1:5" x14ac:dyDescent="0.35">
      <c r="A4840" s="3">
        <f t="shared" si="377"/>
        <v>4828</v>
      </c>
      <c r="B4840" s="3">
        <f t="shared" ca="1" si="378"/>
        <v>0.60227853565658485</v>
      </c>
      <c r="C4840" s="3">
        <f t="shared" ca="1" si="375"/>
        <v>23279.876399918765</v>
      </c>
      <c r="D4840" s="3">
        <f t="shared" ca="1" si="376"/>
        <v>379.87639991876495</v>
      </c>
      <c r="E4840" s="3">
        <f t="shared" ca="1" si="379"/>
        <v>-121.24227746678645</v>
      </c>
    </row>
    <row r="4841" spans="1:5" x14ac:dyDescent="0.35">
      <c r="A4841" s="3">
        <f t="shared" si="377"/>
        <v>4829</v>
      </c>
      <c r="B4841" s="3">
        <f t="shared" ca="1" si="378"/>
        <v>0.92842532977994241</v>
      </c>
      <c r="C4841" s="3">
        <f t="shared" ca="1" si="375"/>
        <v>23512.217678948913</v>
      </c>
      <c r="D4841" s="3">
        <f t="shared" ca="1" si="376"/>
        <v>612.21767894891309</v>
      </c>
      <c r="E4841" s="3">
        <f t="shared" ca="1" si="379"/>
        <v>-353.58355649693459</v>
      </c>
    </row>
    <row r="4842" spans="1:5" x14ac:dyDescent="0.35">
      <c r="A4842" s="3">
        <f t="shared" si="377"/>
        <v>4830</v>
      </c>
      <c r="B4842" s="3">
        <f t="shared" ca="1" si="378"/>
        <v>1.7659208977166043</v>
      </c>
      <c r="C4842" s="3">
        <f t="shared" ca="1" si="375"/>
        <v>24119.512659111922</v>
      </c>
      <c r="D4842" s="3">
        <f t="shared" ca="1" si="376"/>
        <v>1219.5126591119224</v>
      </c>
      <c r="E4842" s="3">
        <f t="shared" ca="1" si="379"/>
        <v>-960.87853665994385</v>
      </c>
    </row>
    <row r="4843" spans="1:5" x14ac:dyDescent="0.35">
      <c r="A4843" s="3">
        <f t="shared" si="377"/>
        <v>4831</v>
      </c>
      <c r="B4843" s="3">
        <f t="shared" ca="1" si="378"/>
        <v>-0.64588671787383056</v>
      </c>
      <c r="C4843" s="3">
        <f t="shared" ca="1" si="375"/>
        <v>22411.715040656563</v>
      </c>
      <c r="D4843" s="3">
        <f t="shared" ca="1" si="376"/>
        <v>0</v>
      </c>
      <c r="E4843" s="3">
        <f t="shared" ca="1" si="379"/>
        <v>258.6341224519785</v>
      </c>
    </row>
    <row r="4844" spans="1:5" x14ac:dyDescent="0.35">
      <c r="A4844" s="3">
        <f t="shared" si="377"/>
        <v>4832</v>
      </c>
      <c r="B4844" s="3">
        <f t="shared" ca="1" si="378"/>
        <v>1.5626951814429988</v>
      </c>
      <c r="C4844" s="3">
        <f t="shared" ca="1" si="375"/>
        <v>23970.72102479231</v>
      </c>
      <c r="D4844" s="3">
        <f t="shared" ca="1" si="376"/>
        <v>1070.7210247923103</v>
      </c>
      <c r="E4844" s="3">
        <f t="shared" ca="1" si="379"/>
        <v>-812.08690234033179</v>
      </c>
    </row>
    <row r="4845" spans="1:5" x14ac:dyDescent="0.35">
      <c r="A4845" s="3">
        <f t="shared" si="377"/>
        <v>4833</v>
      </c>
      <c r="B4845" s="3">
        <f t="shared" ca="1" si="378"/>
        <v>-1.4847274927801353</v>
      </c>
      <c r="C4845" s="3">
        <f t="shared" ca="1" si="375"/>
        <v>21846.525113232696</v>
      </c>
      <c r="D4845" s="3">
        <f t="shared" ca="1" si="376"/>
        <v>0</v>
      </c>
      <c r="E4845" s="3">
        <f t="shared" ca="1" si="379"/>
        <v>258.6341224519785</v>
      </c>
    </row>
    <row r="4846" spans="1:5" x14ac:dyDescent="0.35">
      <c r="A4846" s="3">
        <f t="shared" si="377"/>
        <v>4834</v>
      </c>
      <c r="B4846" s="3">
        <f t="shared" ca="1" si="378"/>
        <v>-0.36579504758803733</v>
      </c>
      <c r="C4846" s="3">
        <f t="shared" ca="1" si="375"/>
        <v>22603.671572608499</v>
      </c>
      <c r="D4846" s="3">
        <f t="shared" ca="1" si="376"/>
        <v>0</v>
      </c>
      <c r="E4846" s="3">
        <f t="shared" ca="1" si="379"/>
        <v>258.6341224519785</v>
      </c>
    </row>
    <row r="4847" spans="1:5" x14ac:dyDescent="0.35">
      <c r="A4847" s="3">
        <f t="shared" si="377"/>
        <v>4835</v>
      </c>
      <c r="B4847" s="3">
        <f t="shared" ca="1" si="378"/>
        <v>-0.6019271749331595</v>
      </c>
      <c r="C4847" s="3">
        <f t="shared" ca="1" si="375"/>
        <v>22441.73383845541</v>
      </c>
      <c r="D4847" s="3">
        <f t="shared" ca="1" si="376"/>
        <v>0</v>
      </c>
      <c r="E4847" s="3">
        <f t="shared" ca="1" si="379"/>
        <v>258.6341224519785</v>
      </c>
    </row>
    <row r="4848" spans="1:5" x14ac:dyDescent="0.35">
      <c r="A4848" s="3">
        <f t="shared" si="377"/>
        <v>4836</v>
      </c>
      <c r="B4848" s="3">
        <f t="shared" ca="1" si="378"/>
        <v>-0.80644203990466912</v>
      </c>
      <c r="C4848" s="3">
        <f t="shared" ca="1" si="375"/>
        <v>22302.416844618525</v>
      </c>
      <c r="D4848" s="3">
        <f t="shared" ca="1" si="376"/>
        <v>0</v>
      </c>
      <c r="E4848" s="3">
        <f t="shared" ca="1" si="379"/>
        <v>258.6341224519785</v>
      </c>
    </row>
    <row r="4849" spans="1:5" x14ac:dyDescent="0.35">
      <c r="A4849" s="3">
        <f t="shared" si="377"/>
        <v>4837</v>
      </c>
      <c r="B4849" s="3">
        <f t="shared" ca="1" si="378"/>
        <v>-2.7582981066629921</v>
      </c>
      <c r="C4849" s="3">
        <f t="shared" ca="1" si="375"/>
        <v>21015.553501040977</v>
      </c>
      <c r="D4849" s="3">
        <f t="shared" ca="1" si="376"/>
        <v>0</v>
      </c>
      <c r="E4849" s="3">
        <f t="shared" ca="1" si="379"/>
        <v>258.6341224519785</v>
      </c>
    </row>
    <row r="4850" spans="1:5" x14ac:dyDescent="0.35">
      <c r="A4850" s="3">
        <f t="shared" si="377"/>
        <v>4838</v>
      </c>
      <c r="B4850" s="3">
        <f t="shared" ca="1" si="378"/>
        <v>-1.651401684590778</v>
      </c>
      <c r="C4850" s="3">
        <f t="shared" ca="1" si="375"/>
        <v>21735.933167647701</v>
      </c>
      <c r="D4850" s="3">
        <f t="shared" ca="1" si="376"/>
        <v>0</v>
      </c>
      <c r="E4850" s="3">
        <f t="shared" ca="1" si="379"/>
        <v>258.6341224519785</v>
      </c>
    </row>
    <row r="4851" spans="1:5" x14ac:dyDescent="0.35">
      <c r="A4851" s="3">
        <f t="shared" si="377"/>
        <v>4839</v>
      </c>
      <c r="B4851" s="3">
        <f t="shared" ca="1" si="378"/>
        <v>-0.25744946705135396</v>
      </c>
      <c r="C4851" s="3">
        <f t="shared" ca="1" si="375"/>
        <v>22678.364779451742</v>
      </c>
      <c r="D4851" s="3">
        <f t="shared" ca="1" si="376"/>
        <v>0</v>
      </c>
      <c r="E4851" s="3">
        <f t="shared" ca="1" si="379"/>
        <v>258.6341224519785</v>
      </c>
    </row>
    <row r="4852" spans="1:5" x14ac:dyDescent="0.35">
      <c r="A4852" s="3">
        <f t="shared" si="377"/>
        <v>4840</v>
      </c>
      <c r="B4852" s="3">
        <f t="shared" ca="1" si="378"/>
        <v>0.50666920998725407</v>
      </c>
      <c r="C4852" s="3">
        <f t="shared" ca="1" si="375"/>
        <v>23212.202179570028</v>
      </c>
      <c r="D4852" s="3">
        <f t="shared" ca="1" si="376"/>
        <v>312.20217957002751</v>
      </c>
      <c r="E4852" s="3">
        <f t="shared" ca="1" si="379"/>
        <v>-53.568057118049012</v>
      </c>
    </row>
    <row r="4853" spans="1:5" x14ac:dyDescent="0.35">
      <c r="A4853" s="3">
        <f t="shared" si="377"/>
        <v>4841</v>
      </c>
      <c r="B4853" s="3">
        <f t="shared" ca="1" si="378"/>
        <v>3.1833716000493739</v>
      </c>
      <c r="C4853" s="3">
        <f t="shared" ca="1" si="375"/>
        <v>25183.304460204065</v>
      </c>
      <c r="D4853" s="3">
        <f t="shared" ca="1" si="376"/>
        <v>2283.3044602040645</v>
      </c>
      <c r="E4853" s="3">
        <f t="shared" ca="1" si="379"/>
        <v>-2024.670337752086</v>
      </c>
    </row>
    <row r="4854" spans="1:5" x14ac:dyDescent="0.35">
      <c r="A4854" s="3">
        <f t="shared" si="377"/>
        <v>4842</v>
      </c>
      <c r="B4854" s="3">
        <f t="shared" ca="1" si="378"/>
        <v>-0.6792635866374519</v>
      </c>
      <c r="C4854" s="3">
        <f t="shared" ca="1" si="375"/>
        <v>22388.949689109326</v>
      </c>
      <c r="D4854" s="3">
        <f t="shared" ca="1" si="376"/>
        <v>0</v>
      </c>
      <c r="E4854" s="3">
        <f t="shared" ca="1" si="379"/>
        <v>258.6341224519785</v>
      </c>
    </row>
    <row r="4855" spans="1:5" x14ac:dyDescent="0.35">
      <c r="A4855" s="3">
        <f t="shared" si="377"/>
        <v>4843</v>
      </c>
      <c r="B4855" s="3">
        <f t="shared" ca="1" si="378"/>
        <v>-0.38566164341158471</v>
      </c>
      <c r="C4855" s="3">
        <f t="shared" ca="1" si="375"/>
        <v>22590.00229889312</v>
      </c>
      <c r="D4855" s="3">
        <f t="shared" ca="1" si="376"/>
        <v>0</v>
      </c>
      <c r="E4855" s="3">
        <f t="shared" ca="1" si="379"/>
        <v>258.6341224519785</v>
      </c>
    </row>
    <row r="4856" spans="1:5" x14ac:dyDescent="0.35">
      <c r="A4856" s="3">
        <f t="shared" si="377"/>
        <v>4844</v>
      </c>
      <c r="B4856" s="3">
        <f t="shared" ca="1" si="378"/>
        <v>0.5141449091227478</v>
      </c>
      <c r="C4856" s="3">
        <f t="shared" ca="1" si="375"/>
        <v>23217.486533945048</v>
      </c>
      <c r="D4856" s="3">
        <f t="shared" ca="1" si="376"/>
        <v>317.486533945048</v>
      </c>
      <c r="E4856" s="3">
        <f t="shared" ca="1" si="379"/>
        <v>-58.852411493069496</v>
      </c>
    </row>
    <row r="4857" spans="1:5" x14ac:dyDescent="0.35">
      <c r="A4857" s="3">
        <f t="shared" si="377"/>
        <v>4845</v>
      </c>
      <c r="B4857" s="3">
        <f t="shared" ca="1" si="378"/>
        <v>1.1930625992587323</v>
      </c>
      <c r="C4857" s="3">
        <f t="shared" ca="1" si="375"/>
        <v>23702.443683243047</v>
      </c>
      <c r="D4857" s="3">
        <f t="shared" ca="1" si="376"/>
        <v>802.44368324304742</v>
      </c>
      <c r="E4857" s="3">
        <f t="shared" ca="1" si="379"/>
        <v>-543.80956079106886</v>
      </c>
    </row>
    <row r="4858" spans="1:5" x14ac:dyDescent="0.35">
      <c r="A4858" s="3">
        <f t="shared" si="377"/>
        <v>4846</v>
      </c>
      <c r="B4858" s="3">
        <f t="shared" ca="1" si="378"/>
        <v>-1.2738554060635903</v>
      </c>
      <c r="C4858" s="3">
        <f t="shared" ca="1" si="375"/>
        <v>21987.249974141763</v>
      </c>
      <c r="D4858" s="3">
        <f t="shared" ca="1" si="376"/>
        <v>0</v>
      </c>
      <c r="E4858" s="3">
        <f t="shared" ca="1" si="379"/>
        <v>258.6341224519785</v>
      </c>
    </row>
    <row r="4859" spans="1:5" x14ac:dyDescent="0.35">
      <c r="A4859" s="3">
        <f t="shared" si="377"/>
        <v>4847</v>
      </c>
      <c r="B4859" s="3">
        <f t="shared" ca="1" si="378"/>
        <v>1.3001926410785041</v>
      </c>
      <c r="C4859" s="3">
        <f t="shared" ca="1" si="375"/>
        <v>23779.887593422602</v>
      </c>
      <c r="D4859" s="3">
        <f t="shared" ca="1" si="376"/>
        <v>879.88759342260164</v>
      </c>
      <c r="E4859" s="3">
        <f t="shared" ca="1" si="379"/>
        <v>-621.25347097062308</v>
      </c>
    </row>
    <row r="4860" spans="1:5" x14ac:dyDescent="0.35">
      <c r="A4860" s="3">
        <f t="shared" si="377"/>
        <v>4848</v>
      </c>
      <c r="B4860" s="3">
        <f t="shared" ca="1" si="378"/>
        <v>1.7235196668610206</v>
      </c>
      <c r="C4860" s="3">
        <f t="shared" ca="1" si="375"/>
        <v>24088.392556990322</v>
      </c>
      <c r="D4860" s="3">
        <f t="shared" ca="1" si="376"/>
        <v>1188.3925569903222</v>
      </c>
      <c r="E4860" s="3">
        <f t="shared" ca="1" si="379"/>
        <v>-929.75843453834364</v>
      </c>
    </row>
    <row r="4861" spans="1:5" x14ac:dyDescent="0.35">
      <c r="A4861" s="3">
        <f t="shared" si="377"/>
        <v>4849</v>
      </c>
      <c r="B4861" s="3">
        <f t="shared" ca="1" si="378"/>
        <v>-0.12486396645293921</v>
      </c>
      <c r="C4861" s="3">
        <f t="shared" ca="1" si="375"/>
        <v>22770.10484716111</v>
      </c>
      <c r="D4861" s="3">
        <f t="shared" ca="1" si="376"/>
        <v>0</v>
      </c>
      <c r="E4861" s="3">
        <f t="shared" ca="1" si="379"/>
        <v>258.6341224519785</v>
      </c>
    </row>
    <row r="4862" spans="1:5" x14ac:dyDescent="0.35">
      <c r="A4862" s="3">
        <f t="shared" si="377"/>
        <v>4850</v>
      </c>
      <c r="B4862" s="3">
        <f t="shared" ca="1" si="378"/>
        <v>0.68473423022827851</v>
      </c>
      <c r="C4862" s="3">
        <f t="shared" ca="1" si="375"/>
        <v>23338.398644602454</v>
      </c>
      <c r="D4862" s="3">
        <f t="shared" ca="1" si="376"/>
        <v>438.39864460245371</v>
      </c>
      <c r="E4862" s="3">
        <f t="shared" ca="1" si="379"/>
        <v>-179.76452215047522</v>
      </c>
    </row>
    <row r="4863" spans="1:5" x14ac:dyDescent="0.35">
      <c r="A4863" s="3">
        <f t="shared" si="377"/>
        <v>4851</v>
      </c>
      <c r="B4863" s="3">
        <f t="shared" ca="1" si="378"/>
        <v>-0.15675178808628831</v>
      </c>
      <c r="C4863" s="3">
        <f t="shared" ca="1" si="375"/>
        <v>22748.006825013799</v>
      </c>
      <c r="D4863" s="3">
        <f t="shared" ca="1" si="376"/>
        <v>0</v>
      </c>
      <c r="E4863" s="3">
        <f t="shared" ca="1" si="379"/>
        <v>258.6341224519785</v>
      </c>
    </row>
    <row r="4864" spans="1:5" x14ac:dyDescent="0.35">
      <c r="A4864" s="3">
        <f t="shared" si="377"/>
        <v>4852</v>
      </c>
      <c r="B4864" s="3">
        <f t="shared" ca="1" si="378"/>
        <v>-0.76855672292089761</v>
      </c>
      <c r="C4864" s="3">
        <f t="shared" ca="1" si="375"/>
        <v>22328.159166633312</v>
      </c>
      <c r="D4864" s="3">
        <f t="shared" ca="1" si="376"/>
        <v>0</v>
      </c>
      <c r="E4864" s="3">
        <f t="shared" ca="1" si="379"/>
        <v>258.6341224519785</v>
      </c>
    </row>
    <row r="4865" spans="1:5" x14ac:dyDescent="0.35">
      <c r="A4865" s="3">
        <f t="shared" si="377"/>
        <v>4853</v>
      </c>
      <c r="B4865" s="3">
        <f t="shared" ca="1" si="378"/>
        <v>1.3037033585485862</v>
      </c>
      <c r="C4865" s="3">
        <f t="shared" ca="1" si="375"/>
        <v>23782.429755500008</v>
      </c>
      <c r="D4865" s="3">
        <f t="shared" ca="1" si="376"/>
        <v>882.42975550000847</v>
      </c>
      <c r="E4865" s="3">
        <f t="shared" ca="1" si="379"/>
        <v>-623.79563304802991</v>
      </c>
    </row>
    <row r="4866" spans="1:5" x14ac:dyDescent="0.35">
      <c r="A4866" s="3">
        <f t="shared" si="377"/>
        <v>4854</v>
      </c>
      <c r="B4866" s="3">
        <f t="shared" ca="1" si="378"/>
        <v>1.4321973368353311E-2</v>
      </c>
      <c r="C4866" s="3">
        <f t="shared" ca="1" si="375"/>
        <v>22866.811278095458</v>
      </c>
      <c r="D4866" s="3">
        <f t="shared" ca="1" si="376"/>
        <v>0</v>
      </c>
      <c r="E4866" s="3">
        <f t="shared" ca="1" si="379"/>
        <v>258.6341224519785</v>
      </c>
    </row>
    <row r="4867" spans="1:5" x14ac:dyDescent="0.35">
      <c r="A4867" s="3">
        <f t="shared" si="377"/>
        <v>4855</v>
      </c>
      <c r="B4867" s="3">
        <f t="shared" ca="1" si="378"/>
        <v>-6.0453340357183104E-2</v>
      </c>
      <c r="C4867" s="3">
        <f t="shared" ca="1" si="375"/>
        <v>22814.806424182607</v>
      </c>
      <c r="D4867" s="3">
        <f t="shared" ca="1" si="376"/>
        <v>0</v>
      </c>
      <c r="E4867" s="3">
        <f t="shared" ca="1" si="379"/>
        <v>258.6341224519785</v>
      </c>
    </row>
    <row r="4868" spans="1:5" x14ac:dyDescent="0.35">
      <c r="A4868" s="3">
        <f t="shared" si="377"/>
        <v>4856</v>
      </c>
      <c r="B4868" s="3">
        <f t="shared" ca="1" si="378"/>
        <v>-1.6068160844858226</v>
      </c>
      <c r="C4868" s="3">
        <f t="shared" ca="1" si="375"/>
        <v>21765.46171498104</v>
      </c>
      <c r="D4868" s="3">
        <f t="shared" ca="1" si="376"/>
        <v>0</v>
      </c>
      <c r="E4868" s="3">
        <f t="shared" ca="1" si="379"/>
        <v>258.6341224519785</v>
      </c>
    </row>
    <row r="4869" spans="1:5" x14ac:dyDescent="0.35">
      <c r="A4869" s="3">
        <f t="shared" si="377"/>
        <v>4857</v>
      </c>
      <c r="B4869" s="3">
        <f t="shared" ca="1" si="378"/>
        <v>3.0581319684344854</v>
      </c>
      <c r="C4869" s="3">
        <f t="shared" ca="1" si="375"/>
        <v>25087.45249323592</v>
      </c>
      <c r="D4869" s="3">
        <f t="shared" ca="1" si="376"/>
        <v>2187.45249323592</v>
      </c>
      <c r="E4869" s="3">
        <f t="shared" ca="1" si="379"/>
        <v>-1928.8183707839414</v>
      </c>
    </row>
    <row r="4870" spans="1:5" x14ac:dyDescent="0.35">
      <c r="A4870" s="3">
        <f t="shared" si="377"/>
        <v>4858</v>
      </c>
      <c r="B4870" s="3">
        <f t="shared" ca="1" si="378"/>
        <v>0.83071178105348054</v>
      </c>
      <c r="C4870" s="3">
        <f t="shared" ca="1" si="375"/>
        <v>23442.366006376178</v>
      </c>
      <c r="D4870" s="3">
        <f t="shared" ca="1" si="376"/>
        <v>542.36600637617812</v>
      </c>
      <c r="E4870" s="3">
        <f t="shared" ca="1" si="379"/>
        <v>-283.73188392419962</v>
      </c>
    </row>
    <row r="4871" spans="1:5" x14ac:dyDescent="0.35">
      <c r="A4871" s="3">
        <f t="shared" si="377"/>
        <v>4859</v>
      </c>
      <c r="B4871" s="3">
        <f t="shared" ca="1" si="378"/>
        <v>1.8305491055883742</v>
      </c>
      <c r="C4871" s="3">
        <f t="shared" ca="1" si="375"/>
        <v>24167.02346254007</v>
      </c>
      <c r="D4871" s="3">
        <f t="shared" ca="1" si="376"/>
        <v>1267.0234625400699</v>
      </c>
      <c r="E4871" s="3">
        <f t="shared" ca="1" si="379"/>
        <v>-1008.3893400880913</v>
      </c>
    </row>
    <row r="4872" spans="1:5" x14ac:dyDescent="0.35">
      <c r="A4872" s="3">
        <f t="shared" si="377"/>
        <v>4860</v>
      </c>
      <c r="B4872" s="3">
        <f t="shared" ca="1" si="378"/>
        <v>1.3865125083835625</v>
      </c>
      <c r="C4872" s="3">
        <f t="shared" ca="1" si="375"/>
        <v>23842.471947330545</v>
      </c>
      <c r="D4872" s="3">
        <f t="shared" ca="1" si="376"/>
        <v>942.47194733054494</v>
      </c>
      <c r="E4872" s="3">
        <f t="shared" ca="1" si="379"/>
        <v>-683.83782487856638</v>
      </c>
    </row>
    <row r="4873" spans="1:5" x14ac:dyDescent="0.35">
      <c r="A4873" s="3">
        <f t="shared" si="377"/>
        <v>4861</v>
      </c>
      <c r="B4873" s="3">
        <f t="shared" ca="1" si="378"/>
        <v>-0.66864774796507442</v>
      </c>
      <c r="C4873" s="3">
        <f t="shared" ca="1" si="375"/>
        <v>22396.187922271751</v>
      </c>
      <c r="D4873" s="3">
        <f t="shared" ca="1" si="376"/>
        <v>0</v>
      </c>
      <c r="E4873" s="3">
        <f t="shared" ca="1" si="379"/>
        <v>258.6341224519785</v>
      </c>
    </row>
    <row r="4874" spans="1:5" x14ac:dyDescent="0.35">
      <c r="A4874" s="3">
        <f t="shared" si="377"/>
        <v>4862</v>
      </c>
      <c r="B4874" s="3">
        <f t="shared" ca="1" si="378"/>
        <v>-1.0377825601457591</v>
      </c>
      <c r="C4874" s="3">
        <f t="shared" ca="1" si="375"/>
        <v>22145.868214750302</v>
      </c>
      <c r="D4874" s="3">
        <f t="shared" ca="1" si="376"/>
        <v>0</v>
      </c>
      <c r="E4874" s="3">
        <f t="shared" ca="1" si="379"/>
        <v>258.6341224519785</v>
      </c>
    </row>
    <row r="4875" spans="1:5" x14ac:dyDescent="0.35">
      <c r="A4875" s="3">
        <f t="shared" si="377"/>
        <v>4863</v>
      </c>
      <c r="B4875" s="3">
        <f t="shared" ca="1" si="378"/>
        <v>-1.3588509002542748</v>
      </c>
      <c r="C4875" s="3">
        <f t="shared" ca="1" si="375"/>
        <v>21930.419759159293</v>
      </c>
      <c r="D4875" s="3">
        <f t="shared" ca="1" si="376"/>
        <v>0</v>
      </c>
      <c r="E4875" s="3">
        <f t="shared" ca="1" si="379"/>
        <v>258.6341224519785</v>
      </c>
    </row>
    <row r="4876" spans="1:5" x14ac:dyDescent="0.35">
      <c r="A4876" s="3">
        <f t="shared" si="377"/>
        <v>4864</v>
      </c>
      <c r="B4876" s="3">
        <f t="shared" ca="1" si="378"/>
        <v>-0.18813661536299373</v>
      </c>
      <c r="C4876" s="3">
        <f t="shared" ca="1" si="375"/>
        <v>22726.278315324806</v>
      </c>
      <c r="D4876" s="3">
        <f t="shared" ca="1" si="376"/>
        <v>0</v>
      </c>
      <c r="E4876" s="3">
        <f t="shared" ca="1" si="379"/>
        <v>258.6341224519785</v>
      </c>
    </row>
    <row r="4877" spans="1:5" x14ac:dyDescent="0.35">
      <c r="A4877" s="3">
        <f t="shared" si="377"/>
        <v>4865</v>
      </c>
      <c r="B4877" s="3">
        <f t="shared" ca="1" si="378"/>
        <v>1.2282667115380296E-2</v>
      </c>
      <c r="C4877" s="3">
        <f t="shared" ca="1" si="375"/>
        <v>22865.391406994677</v>
      </c>
      <c r="D4877" s="3">
        <f t="shared" ca="1" si="376"/>
        <v>0</v>
      </c>
      <c r="E4877" s="3">
        <f t="shared" ca="1" si="379"/>
        <v>258.6341224519785</v>
      </c>
    </row>
    <row r="4878" spans="1:5" x14ac:dyDescent="0.35">
      <c r="A4878" s="3">
        <f t="shared" si="377"/>
        <v>4866</v>
      </c>
      <c r="B4878" s="3">
        <f t="shared" ca="1" si="378"/>
        <v>1.7738577950892358</v>
      </c>
      <c r="C4878" s="3">
        <f t="shared" ref="C4878:C4941" ca="1" si="380">B$1*EXP(B$9*B$5 + $B$10*B4878)</f>
        <v>24125.342357924186</v>
      </c>
      <c r="D4878" s="3">
        <f t="shared" ref="D4878:D4941" ca="1" si="381">MAX(C4878 - B$2, 0)</f>
        <v>1225.3423579241862</v>
      </c>
      <c r="E4878" s="3">
        <f t="shared" ca="1" si="379"/>
        <v>-966.70823547220766</v>
      </c>
    </row>
    <row r="4879" spans="1:5" x14ac:dyDescent="0.35">
      <c r="A4879" s="3">
        <f t="shared" ref="A4879:A4942" si="382">A4878+1</f>
        <v>4867</v>
      </c>
      <c r="B4879" s="3">
        <f t="shared" ref="B4879:B4942" ca="1" si="383">_xlfn.NORM.S.INV(RAND())</f>
        <v>-0.97826479242896236</v>
      </c>
      <c r="C4879" s="3">
        <f t="shared" ca="1" si="380"/>
        <v>22186.038718472493</v>
      </c>
      <c r="D4879" s="3">
        <f t="shared" ca="1" si="381"/>
        <v>0</v>
      </c>
      <c r="E4879" s="3">
        <f t="shared" ref="E4879:E4942" ca="1" si="384">$D$5014-D4879</f>
        <v>258.6341224519785</v>
      </c>
    </row>
    <row r="4880" spans="1:5" x14ac:dyDescent="0.35">
      <c r="A4880" s="3">
        <f t="shared" si="382"/>
        <v>4868</v>
      </c>
      <c r="B4880" s="3">
        <f t="shared" ca="1" si="383"/>
        <v>-1.3537122438920717</v>
      </c>
      <c r="C4880" s="3">
        <f t="shared" ca="1" si="380"/>
        <v>21933.851423821303</v>
      </c>
      <c r="D4880" s="3">
        <f t="shared" ca="1" si="381"/>
        <v>0</v>
      </c>
      <c r="E4880" s="3">
        <f t="shared" ca="1" si="384"/>
        <v>258.6341224519785</v>
      </c>
    </row>
    <row r="4881" spans="1:5" x14ac:dyDescent="0.35">
      <c r="A4881" s="3">
        <f t="shared" si="382"/>
        <v>4869</v>
      </c>
      <c r="B4881" s="3">
        <f t="shared" ca="1" si="383"/>
        <v>-0.51184860686029587</v>
      </c>
      <c r="C4881" s="3">
        <f t="shared" ca="1" si="380"/>
        <v>22503.371755813147</v>
      </c>
      <c r="D4881" s="3">
        <f t="shared" ca="1" si="381"/>
        <v>0</v>
      </c>
      <c r="E4881" s="3">
        <f t="shared" ca="1" si="384"/>
        <v>258.6341224519785</v>
      </c>
    </row>
    <row r="4882" spans="1:5" x14ac:dyDescent="0.35">
      <c r="A4882" s="3">
        <f t="shared" si="382"/>
        <v>4870</v>
      </c>
      <c r="B4882" s="3">
        <f t="shared" ca="1" si="383"/>
        <v>1.3580618911429179</v>
      </c>
      <c r="C4882" s="3">
        <f t="shared" ca="1" si="380"/>
        <v>23821.826266061165</v>
      </c>
      <c r="D4882" s="3">
        <f t="shared" ca="1" si="381"/>
        <v>921.82626606116537</v>
      </c>
      <c r="E4882" s="3">
        <f t="shared" ca="1" si="384"/>
        <v>-663.19214360918681</v>
      </c>
    </row>
    <row r="4883" spans="1:5" x14ac:dyDescent="0.35">
      <c r="A4883" s="3">
        <f t="shared" si="382"/>
        <v>4871</v>
      </c>
      <c r="B4883" s="3">
        <f t="shared" ca="1" si="383"/>
        <v>0.51715010740216105</v>
      </c>
      <c r="C4883" s="3">
        <f t="shared" ca="1" si="380"/>
        <v>23219.611160226628</v>
      </c>
      <c r="D4883" s="3">
        <f t="shared" ca="1" si="381"/>
        <v>319.61116022662827</v>
      </c>
      <c r="E4883" s="3">
        <f t="shared" ca="1" si="384"/>
        <v>-60.977037774649773</v>
      </c>
    </row>
    <row r="4884" spans="1:5" x14ac:dyDescent="0.35">
      <c r="A4884" s="3">
        <f t="shared" si="382"/>
        <v>4872</v>
      </c>
      <c r="B4884" s="3">
        <f t="shared" ca="1" si="383"/>
        <v>9.4978898412732424E-2</v>
      </c>
      <c r="C4884" s="3">
        <f t="shared" ca="1" si="380"/>
        <v>22923.039586900184</v>
      </c>
      <c r="D4884" s="3">
        <f t="shared" ca="1" si="381"/>
        <v>23.039586900184077</v>
      </c>
      <c r="E4884" s="3">
        <f t="shared" ca="1" si="384"/>
        <v>235.59453555179442</v>
      </c>
    </row>
    <row r="4885" spans="1:5" x14ac:dyDescent="0.35">
      <c r="A4885" s="3">
        <f t="shared" si="382"/>
        <v>4873</v>
      </c>
      <c r="B4885" s="3">
        <f t="shared" ca="1" si="383"/>
        <v>-1.0657397512474145</v>
      </c>
      <c r="C4885" s="3">
        <f t="shared" ca="1" si="380"/>
        <v>22127.024099425144</v>
      </c>
      <c r="D4885" s="3">
        <f t="shared" ca="1" si="381"/>
        <v>0</v>
      </c>
      <c r="E4885" s="3">
        <f t="shared" ca="1" si="384"/>
        <v>258.6341224519785</v>
      </c>
    </row>
    <row r="4886" spans="1:5" x14ac:dyDescent="0.35">
      <c r="A4886" s="3">
        <f t="shared" si="382"/>
        <v>4874</v>
      </c>
      <c r="B4886" s="3">
        <f t="shared" ca="1" si="383"/>
        <v>-0.10492790219922028</v>
      </c>
      <c r="C4886" s="3">
        <f t="shared" ca="1" si="380"/>
        <v>22783.931295107035</v>
      </c>
      <c r="D4886" s="3">
        <f t="shared" ca="1" si="381"/>
        <v>0</v>
      </c>
      <c r="E4886" s="3">
        <f t="shared" ca="1" si="384"/>
        <v>258.6341224519785</v>
      </c>
    </row>
    <row r="4887" spans="1:5" x14ac:dyDescent="0.35">
      <c r="A4887" s="3">
        <f t="shared" si="382"/>
        <v>4875</v>
      </c>
      <c r="B4887" s="3">
        <f t="shared" ca="1" si="383"/>
        <v>0.9066324902933961</v>
      </c>
      <c r="C4887" s="3">
        <f t="shared" ca="1" si="380"/>
        <v>23496.620800978839</v>
      </c>
      <c r="D4887" s="3">
        <f t="shared" ca="1" si="381"/>
        <v>596.62080097883882</v>
      </c>
      <c r="E4887" s="3">
        <f t="shared" ca="1" si="384"/>
        <v>-337.98667852686032</v>
      </c>
    </row>
    <row r="4888" spans="1:5" x14ac:dyDescent="0.35">
      <c r="A4888" s="3">
        <f t="shared" si="382"/>
        <v>4876</v>
      </c>
      <c r="B4888" s="3">
        <f t="shared" ca="1" si="383"/>
        <v>0.13757450274464508</v>
      </c>
      <c r="C4888" s="3">
        <f t="shared" ca="1" si="380"/>
        <v>22952.79000022031</v>
      </c>
      <c r="D4888" s="3">
        <f t="shared" ca="1" si="381"/>
        <v>52.790000220309594</v>
      </c>
      <c r="E4888" s="3">
        <f t="shared" ca="1" si="384"/>
        <v>205.8441222316689</v>
      </c>
    </row>
    <row r="4889" spans="1:5" x14ac:dyDescent="0.35">
      <c r="A4889" s="3">
        <f t="shared" si="382"/>
        <v>4877</v>
      </c>
      <c r="B4889" s="3">
        <f t="shared" ca="1" si="383"/>
        <v>1.3089281019735453</v>
      </c>
      <c r="C4889" s="3">
        <f t="shared" ca="1" si="380"/>
        <v>23786.213572134468</v>
      </c>
      <c r="D4889" s="3">
        <f t="shared" ca="1" si="381"/>
        <v>886.21357213446754</v>
      </c>
      <c r="E4889" s="3">
        <f t="shared" ca="1" si="384"/>
        <v>-627.57944968248898</v>
      </c>
    </row>
    <row r="4890" spans="1:5" x14ac:dyDescent="0.35">
      <c r="A4890" s="3">
        <f t="shared" si="382"/>
        <v>4878</v>
      </c>
      <c r="B4890" s="3">
        <f t="shared" ca="1" si="383"/>
        <v>-0.54574770114791293</v>
      </c>
      <c r="C4890" s="3">
        <f t="shared" ca="1" si="380"/>
        <v>22480.155834904752</v>
      </c>
      <c r="D4890" s="3">
        <f t="shared" ca="1" si="381"/>
        <v>0</v>
      </c>
      <c r="E4890" s="3">
        <f t="shared" ca="1" si="384"/>
        <v>258.6341224519785</v>
      </c>
    </row>
    <row r="4891" spans="1:5" x14ac:dyDescent="0.35">
      <c r="A4891" s="3">
        <f t="shared" si="382"/>
        <v>4879</v>
      </c>
      <c r="B4891" s="3">
        <f t="shared" ca="1" si="383"/>
        <v>-1.2799073720917722</v>
      </c>
      <c r="C4891" s="3">
        <f t="shared" ca="1" si="380"/>
        <v>21983.198605837599</v>
      </c>
      <c r="D4891" s="3">
        <f t="shared" ca="1" si="381"/>
        <v>0</v>
      </c>
      <c r="E4891" s="3">
        <f t="shared" ca="1" si="384"/>
        <v>258.6341224519785</v>
      </c>
    </row>
    <row r="4892" spans="1:5" x14ac:dyDescent="0.35">
      <c r="A4892" s="3">
        <f t="shared" si="382"/>
        <v>4880</v>
      </c>
      <c r="B4892" s="3">
        <f t="shared" ca="1" si="383"/>
        <v>0.22872321094436349</v>
      </c>
      <c r="C4892" s="3">
        <f t="shared" ca="1" si="380"/>
        <v>23016.581550308707</v>
      </c>
      <c r="D4892" s="3">
        <f t="shared" ca="1" si="381"/>
        <v>116.58155030870694</v>
      </c>
      <c r="E4892" s="3">
        <f t="shared" ca="1" si="384"/>
        <v>142.05257214327156</v>
      </c>
    </row>
    <row r="4893" spans="1:5" x14ac:dyDescent="0.35">
      <c r="A4893" s="3">
        <f t="shared" si="382"/>
        <v>4881</v>
      </c>
      <c r="B4893" s="3">
        <f t="shared" ca="1" si="383"/>
        <v>1.3707292257213715</v>
      </c>
      <c r="C4893" s="3">
        <f t="shared" ca="1" si="380"/>
        <v>23831.01632714607</v>
      </c>
      <c r="D4893" s="3">
        <f t="shared" ca="1" si="381"/>
        <v>931.01632714606967</v>
      </c>
      <c r="E4893" s="3">
        <f t="shared" ca="1" si="384"/>
        <v>-672.38220469409112</v>
      </c>
    </row>
    <row r="4894" spans="1:5" x14ac:dyDescent="0.35">
      <c r="A4894" s="3">
        <f t="shared" si="382"/>
        <v>4882</v>
      </c>
      <c r="B4894" s="3">
        <f t="shared" ca="1" si="383"/>
        <v>-1.5229384607519052</v>
      </c>
      <c r="C4894" s="3">
        <f t="shared" ca="1" si="380"/>
        <v>21821.121696712034</v>
      </c>
      <c r="D4894" s="3">
        <f t="shared" ca="1" si="381"/>
        <v>0</v>
      </c>
      <c r="E4894" s="3">
        <f t="shared" ca="1" si="384"/>
        <v>258.6341224519785</v>
      </c>
    </row>
    <row r="4895" spans="1:5" x14ac:dyDescent="0.35">
      <c r="A4895" s="3">
        <f t="shared" si="382"/>
        <v>4883</v>
      </c>
      <c r="B4895" s="3">
        <f t="shared" ca="1" si="383"/>
        <v>-0.12363115087730535</v>
      </c>
      <c r="C4895" s="3">
        <f t="shared" ca="1" si="380"/>
        <v>22770.959610013404</v>
      </c>
      <c r="D4895" s="3">
        <f t="shared" ca="1" si="381"/>
        <v>0</v>
      </c>
      <c r="E4895" s="3">
        <f t="shared" ca="1" si="384"/>
        <v>258.6341224519785</v>
      </c>
    </row>
    <row r="4896" spans="1:5" x14ac:dyDescent="0.35">
      <c r="A4896" s="3">
        <f t="shared" si="382"/>
        <v>4884</v>
      </c>
      <c r="B4896" s="3">
        <f t="shared" ca="1" si="383"/>
        <v>0.71916571520985573</v>
      </c>
      <c r="C4896" s="3">
        <f t="shared" ca="1" si="380"/>
        <v>23362.879626416758</v>
      </c>
      <c r="D4896" s="3">
        <f t="shared" ca="1" si="381"/>
        <v>462.87962641675767</v>
      </c>
      <c r="E4896" s="3">
        <f t="shared" ca="1" si="384"/>
        <v>-204.24550396477918</v>
      </c>
    </row>
    <row r="4897" spans="1:5" x14ac:dyDescent="0.35">
      <c r="A4897" s="3">
        <f t="shared" si="382"/>
        <v>4885</v>
      </c>
      <c r="B4897" s="3">
        <f t="shared" ca="1" si="383"/>
        <v>-0.39566072885727183</v>
      </c>
      <c r="C4897" s="3">
        <f t="shared" ca="1" si="380"/>
        <v>22583.12552431571</v>
      </c>
      <c r="D4897" s="3">
        <f t="shared" ca="1" si="381"/>
        <v>0</v>
      </c>
      <c r="E4897" s="3">
        <f t="shared" ca="1" si="384"/>
        <v>258.6341224519785</v>
      </c>
    </row>
    <row r="4898" spans="1:5" x14ac:dyDescent="0.35">
      <c r="A4898" s="3">
        <f t="shared" si="382"/>
        <v>4886</v>
      </c>
      <c r="B4898" s="3">
        <f t="shared" ca="1" si="383"/>
        <v>-0.97601281565359332</v>
      </c>
      <c r="C4898" s="3">
        <f t="shared" ca="1" si="380"/>
        <v>22187.560081680018</v>
      </c>
      <c r="D4898" s="3">
        <f t="shared" ca="1" si="381"/>
        <v>0</v>
      </c>
      <c r="E4898" s="3">
        <f t="shared" ca="1" si="384"/>
        <v>258.6341224519785</v>
      </c>
    </row>
    <row r="4899" spans="1:5" x14ac:dyDescent="0.35">
      <c r="A4899" s="3">
        <f t="shared" si="382"/>
        <v>4887</v>
      </c>
      <c r="B4899" s="3">
        <f t="shared" ca="1" si="383"/>
        <v>5.0588678682032318E-2</v>
      </c>
      <c r="C4899" s="3">
        <f t="shared" ca="1" si="380"/>
        <v>22892.076776588387</v>
      </c>
      <c r="D4899" s="3">
        <f t="shared" ca="1" si="381"/>
        <v>0</v>
      </c>
      <c r="E4899" s="3">
        <f t="shared" ca="1" si="384"/>
        <v>258.6341224519785</v>
      </c>
    </row>
    <row r="4900" spans="1:5" x14ac:dyDescent="0.35">
      <c r="A4900" s="3">
        <f t="shared" si="382"/>
        <v>4888</v>
      </c>
      <c r="B4900" s="3">
        <f t="shared" ca="1" si="383"/>
        <v>0.37665900289598814</v>
      </c>
      <c r="C4900" s="3">
        <f t="shared" ca="1" si="380"/>
        <v>23120.493845508303</v>
      </c>
      <c r="D4900" s="3">
        <f t="shared" ca="1" si="381"/>
        <v>220.49384550830291</v>
      </c>
      <c r="E4900" s="3">
        <f t="shared" ca="1" si="384"/>
        <v>38.140276943675588</v>
      </c>
    </row>
    <row r="4901" spans="1:5" x14ac:dyDescent="0.35">
      <c r="A4901" s="3">
        <f t="shared" si="382"/>
        <v>4889</v>
      </c>
      <c r="B4901" s="3">
        <f t="shared" ca="1" si="383"/>
        <v>-3.6474701997144386E-2</v>
      </c>
      <c r="C4901" s="3">
        <f t="shared" ca="1" si="380"/>
        <v>22831.470230384861</v>
      </c>
      <c r="D4901" s="3">
        <f t="shared" ca="1" si="381"/>
        <v>0</v>
      </c>
      <c r="E4901" s="3">
        <f t="shared" ca="1" si="384"/>
        <v>258.6341224519785</v>
      </c>
    </row>
    <row r="4902" spans="1:5" x14ac:dyDescent="0.35">
      <c r="A4902" s="3">
        <f t="shared" si="382"/>
        <v>4890</v>
      </c>
      <c r="B4902" s="3">
        <f t="shared" ca="1" si="383"/>
        <v>-0.10325061728769512</v>
      </c>
      <c r="C4902" s="3">
        <f t="shared" ca="1" si="380"/>
        <v>22785.094941259507</v>
      </c>
      <c r="D4902" s="3">
        <f t="shared" ca="1" si="381"/>
        <v>0</v>
      </c>
      <c r="E4902" s="3">
        <f t="shared" ca="1" si="384"/>
        <v>258.6341224519785</v>
      </c>
    </row>
    <row r="4903" spans="1:5" x14ac:dyDescent="0.35">
      <c r="A4903" s="3">
        <f t="shared" si="382"/>
        <v>4891</v>
      </c>
      <c r="B4903" s="3">
        <f t="shared" ca="1" si="383"/>
        <v>1.3270412911880209</v>
      </c>
      <c r="C4903" s="3">
        <f t="shared" ca="1" si="380"/>
        <v>23799.336004766516</v>
      </c>
      <c r="D4903" s="3">
        <f t="shared" ca="1" si="381"/>
        <v>899.33600476651554</v>
      </c>
      <c r="E4903" s="3">
        <f t="shared" ca="1" si="384"/>
        <v>-640.70188231453699</v>
      </c>
    </row>
    <row r="4904" spans="1:5" x14ac:dyDescent="0.35">
      <c r="A4904" s="3">
        <f t="shared" si="382"/>
        <v>4892</v>
      </c>
      <c r="B4904" s="3">
        <f t="shared" ca="1" si="383"/>
        <v>0.71050382407168688</v>
      </c>
      <c r="C4904" s="3">
        <f t="shared" ca="1" si="380"/>
        <v>23356.718556075255</v>
      </c>
      <c r="D4904" s="3">
        <f t="shared" ca="1" si="381"/>
        <v>456.71855607525504</v>
      </c>
      <c r="E4904" s="3">
        <f t="shared" ca="1" si="384"/>
        <v>-198.08443362327654</v>
      </c>
    </row>
    <row r="4905" spans="1:5" x14ac:dyDescent="0.35">
      <c r="A4905" s="3">
        <f t="shared" si="382"/>
        <v>4893</v>
      </c>
      <c r="B4905" s="3">
        <f t="shared" ca="1" si="383"/>
        <v>-1.0111211447759241</v>
      </c>
      <c r="C4905" s="3">
        <f t="shared" ca="1" si="380"/>
        <v>22163.853881941312</v>
      </c>
      <c r="D4905" s="3">
        <f t="shared" ca="1" si="381"/>
        <v>0</v>
      </c>
      <c r="E4905" s="3">
        <f t="shared" ca="1" si="384"/>
        <v>258.6341224519785</v>
      </c>
    </row>
    <row r="4906" spans="1:5" x14ac:dyDescent="0.35">
      <c r="A4906" s="3">
        <f t="shared" si="382"/>
        <v>4894</v>
      </c>
      <c r="B4906" s="3">
        <f t="shared" ca="1" si="383"/>
        <v>0.25475401512307855</v>
      </c>
      <c r="C4906" s="3">
        <f t="shared" ca="1" si="380"/>
        <v>23034.832054963725</v>
      </c>
      <c r="D4906" s="3">
        <f t="shared" ca="1" si="381"/>
        <v>134.83205496372466</v>
      </c>
      <c r="E4906" s="3">
        <f t="shared" ca="1" si="384"/>
        <v>123.80206748825384</v>
      </c>
    </row>
    <row r="4907" spans="1:5" x14ac:dyDescent="0.35">
      <c r="A4907" s="3">
        <f t="shared" si="382"/>
        <v>4895</v>
      </c>
      <c r="B4907" s="3">
        <f t="shared" ca="1" si="383"/>
        <v>0.12417108284741595</v>
      </c>
      <c r="C4907" s="3">
        <f t="shared" ca="1" si="380"/>
        <v>22943.424373764527</v>
      </c>
      <c r="D4907" s="3">
        <f t="shared" ca="1" si="381"/>
        <v>43.424373764526536</v>
      </c>
      <c r="E4907" s="3">
        <f t="shared" ca="1" si="384"/>
        <v>215.20974868745196</v>
      </c>
    </row>
    <row r="4908" spans="1:5" x14ac:dyDescent="0.35">
      <c r="A4908" s="3">
        <f t="shared" si="382"/>
        <v>4896</v>
      </c>
      <c r="B4908" s="3">
        <f t="shared" ca="1" si="383"/>
        <v>-1.0640786688024302</v>
      </c>
      <c r="C4908" s="3">
        <f t="shared" ca="1" si="380"/>
        <v>22128.143278355492</v>
      </c>
      <c r="D4908" s="3">
        <f t="shared" ca="1" si="381"/>
        <v>0</v>
      </c>
      <c r="E4908" s="3">
        <f t="shared" ca="1" si="384"/>
        <v>258.6341224519785</v>
      </c>
    </row>
    <row r="4909" spans="1:5" x14ac:dyDescent="0.35">
      <c r="A4909" s="3">
        <f t="shared" si="382"/>
        <v>4897</v>
      </c>
      <c r="B4909" s="3">
        <f t="shared" ca="1" si="383"/>
        <v>-9.2147011100153303E-2</v>
      </c>
      <c r="C4909" s="3">
        <f t="shared" ca="1" si="380"/>
        <v>22792.799764083931</v>
      </c>
      <c r="D4909" s="3">
        <f t="shared" ca="1" si="381"/>
        <v>0</v>
      </c>
      <c r="E4909" s="3">
        <f t="shared" ca="1" si="384"/>
        <v>258.6341224519785</v>
      </c>
    </row>
    <row r="4910" spans="1:5" x14ac:dyDescent="0.35">
      <c r="A4910" s="3">
        <f t="shared" si="382"/>
        <v>4898</v>
      </c>
      <c r="B4910" s="3">
        <f t="shared" ca="1" si="383"/>
        <v>-1.3956904434875581</v>
      </c>
      <c r="C4910" s="3">
        <f t="shared" ca="1" si="380"/>
        <v>21905.833527551527</v>
      </c>
      <c r="D4910" s="3">
        <f t="shared" ca="1" si="381"/>
        <v>0</v>
      </c>
      <c r="E4910" s="3">
        <f t="shared" ca="1" si="384"/>
        <v>258.6341224519785</v>
      </c>
    </row>
    <row r="4911" spans="1:5" x14ac:dyDescent="0.35">
      <c r="A4911" s="3">
        <f t="shared" si="382"/>
        <v>4899</v>
      </c>
      <c r="B4911" s="3">
        <f t="shared" ca="1" si="383"/>
        <v>0.17762128519802198</v>
      </c>
      <c r="C4911" s="3">
        <f t="shared" ca="1" si="380"/>
        <v>22980.795431859529</v>
      </c>
      <c r="D4911" s="3">
        <f t="shared" ca="1" si="381"/>
        <v>80.795431859529344</v>
      </c>
      <c r="E4911" s="3">
        <f t="shared" ca="1" si="384"/>
        <v>177.83869059244915</v>
      </c>
    </row>
    <row r="4912" spans="1:5" x14ac:dyDescent="0.35">
      <c r="A4912" s="3">
        <f t="shared" si="382"/>
        <v>4900</v>
      </c>
      <c r="B4912" s="3">
        <f t="shared" ca="1" si="383"/>
        <v>-0.7455448890657107</v>
      </c>
      <c r="C4912" s="3">
        <f t="shared" ca="1" si="380"/>
        <v>22343.809754531372</v>
      </c>
      <c r="D4912" s="3">
        <f t="shared" ca="1" si="381"/>
        <v>0</v>
      </c>
      <c r="E4912" s="3">
        <f t="shared" ca="1" si="384"/>
        <v>258.6341224519785</v>
      </c>
    </row>
    <row r="4913" spans="1:5" x14ac:dyDescent="0.35">
      <c r="A4913" s="3">
        <f t="shared" si="382"/>
        <v>4901</v>
      </c>
      <c r="B4913" s="3">
        <f t="shared" ca="1" si="383"/>
        <v>4.0965656826022039E-3</v>
      </c>
      <c r="C4913" s="3">
        <f t="shared" ca="1" si="380"/>
        <v>22859.692704538324</v>
      </c>
      <c r="D4913" s="3">
        <f t="shared" ca="1" si="381"/>
        <v>0</v>
      </c>
      <c r="E4913" s="3">
        <f t="shared" ca="1" si="384"/>
        <v>258.6341224519785</v>
      </c>
    </row>
    <row r="4914" spans="1:5" x14ac:dyDescent="0.35">
      <c r="A4914" s="3">
        <f t="shared" si="382"/>
        <v>4902</v>
      </c>
      <c r="B4914" s="3">
        <f t="shared" ca="1" si="383"/>
        <v>-0.11748815074406971</v>
      </c>
      <c r="C4914" s="3">
        <f t="shared" ca="1" si="380"/>
        <v>22775.21928850151</v>
      </c>
      <c r="D4914" s="3">
        <f t="shared" ca="1" si="381"/>
        <v>0</v>
      </c>
      <c r="E4914" s="3">
        <f t="shared" ca="1" si="384"/>
        <v>258.6341224519785</v>
      </c>
    </row>
    <row r="4915" spans="1:5" x14ac:dyDescent="0.35">
      <c r="A4915" s="3">
        <f t="shared" si="382"/>
        <v>4903</v>
      </c>
      <c r="B4915" s="3">
        <f t="shared" ca="1" si="383"/>
        <v>-0.51078373336263372</v>
      </c>
      <c r="C4915" s="3">
        <f t="shared" ca="1" si="380"/>
        <v>22504.101426667672</v>
      </c>
      <c r="D4915" s="3">
        <f t="shared" ca="1" si="381"/>
        <v>0</v>
      </c>
      <c r="E4915" s="3">
        <f t="shared" ca="1" si="384"/>
        <v>258.6341224519785</v>
      </c>
    </row>
    <row r="4916" spans="1:5" x14ac:dyDescent="0.35">
      <c r="A4916" s="3">
        <f t="shared" si="382"/>
        <v>4904</v>
      </c>
      <c r="B4916" s="3">
        <f t="shared" ca="1" si="383"/>
        <v>1.4229368720276094</v>
      </c>
      <c r="C4916" s="3">
        <f t="shared" ca="1" si="380"/>
        <v>23868.930035323745</v>
      </c>
      <c r="D4916" s="3">
        <f t="shared" ca="1" si="381"/>
        <v>968.93003532374496</v>
      </c>
      <c r="E4916" s="3">
        <f t="shared" ca="1" si="384"/>
        <v>-710.2959128717664</v>
      </c>
    </row>
    <row r="4917" spans="1:5" x14ac:dyDescent="0.35">
      <c r="A4917" s="3">
        <f t="shared" si="382"/>
        <v>4905</v>
      </c>
      <c r="B4917" s="3">
        <f t="shared" ca="1" si="383"/>
        <v>0.56178325068268653</v>
      </c>
      <c r="C4917" s="3">
        <f t="shared" ca="1" si="380"/>
        <v>23251.188962849021</v>
      </c>
      <c r="D4917" s="3">
        <f t="shared" ca="1" si="381"/>
        <v>351.18896284902075</v>
      </c>
      <c r="E4917" s="3">
        <f t="shared" ca="1" si="384"/>
        <v>-92.554840397042256</v>
      </c>
    </row>
    <row r="4918" spans="1:5" x14ac:dyDescent="0.35">
      <c r="A4918" s="3">
        <f t="shared" si="382"/>
        <v>4906</v>
      </c>
      <c r="B4918" s="3">
        <f t="shared" ca="1" si="383"/>
        <v>-0.8217084291128004</v>
      </c>
      <c r="C4918" s="3">
        <f t="shared" ca="1" si="380"/>
        <v>22292.0520269234</v>
      </c>
      <c r="D4918" s="3">
        <f t="shared" ca="1" si="381"/>
        <v>0</v>
      </c>
      <c r="E4918" s="3">
        <f t="shared" ca="1" si="384"/>
        <v>258.6341224519785</v>
      </c>
    </row>
    <row r="4919" spans="1:5" x14ac:dyDescent="0.35">
      <c r="A4919" s="3">
        <f t="shared" si="382"/>
        <v>4907</v>
      </c>
      <c r="B4919" s="3">
        <f t="shared" ca="1" si="383"/>
        <v>-2.4699893186946893</v>
      </c>
      <c r="C4919" s="3">
        <f t="shared" ca="1" si="380"/>
        <v>21200.855767928751</v>
      </c>
      <c r="D4919" s="3">
        <f t="shared" ca="1" si="381"/>
        <v>0</v>
      </c>
      <c r="E4919" s="3">
        <f t="shared" ca="1" si="384"/>
        <v>258.6341224519785</v>
      </c>
    </row>
    <row r="4920" spans="1:5" x14ac:dyDescent="0.35">
      <c r="A4920" s="3">
        <f t="shared" si="382"/>
        <v>4908</v>
      </c>
      <c r="B4920" s="3">
        <f t="shared" ca="1" si="383"/>
        <v>1.2337649282960614</v>
      </c>
      <c r="C4920" s="3">
        <f t="shared" ca="1" si="380"/>
        <v>23731.837492957977</v>
      </c>
      <c r="D4920" s="3">
        <f t="shared" ca="1" si="381"/>
        <v>831.83749295797679</v>
      </c>
      <c r="E4920" s="3">
        <f t="shared" ca="1" si="384"/>
        <v>-573.20337050599824</v>
      </c>
    </row>
    <row r="4921" spans="1:5" x14ac:dyDescent="0.35">
      <c r="A4921" s="3">
        <f t="shared" si="382"/>
        <v>4909</v>
      </c>
      <c r="B4921" s="3">
        <f t="shared" ca="1" si="383"/>
        <v>-1.2959056861317473</v>
      </c>
      <c r="C4921" s="3">
        <f t="shared" ca="1" si="380"/>
        <v>21972.492447285542</v>
      </c>
      <c r="D4921" s="3">
        <f t="shared" ca="1" si="381"/>
        <v>0</v>
      </c>
      <c r="E4921" s="3">
        <f t="shared" ca="1" si="384"/>
        <v>258.6341224519785</v>
      </c>
    </row>
    <row r="4922" spans="1:5" x14ac:dyDescent="0.35">
      <c r="A4922" s="3">
        <f t="shared" si="382"/>
        <v>4910</v>
      </c>
      <c r="B4922" s="3">
        <f t="shared" ca="1" si="383"/>
        <v>0.2060807916448045</v>
      </c>
      <c r="C4922" s="3">
        <f t="shared" ca="1" si="380"/>
        <v>23000.718441825</v>
      </c>
      <c r="D4922" s="3">
        <f t="shared" ca="1" si="381"/>
        <v>100.7184418249999</v>
      </c>
      <c r="E4922" s="3">
        <f t="shared" ca="1" si="384"/>
        <v>157.9156806269786</v>
      </c>
    </row>
    <row r="4923" spans="1:5" x14ac:dyDescent="0.35">
      <c r="A4923" s="3">
        <f t="shared" si="382"/>
        <v>4911</v>
      </c>
      <c r="B4923" s="3">
        <f t="shared" ca="1" si="383"/>
        <v>-2.2360216947378029</v>
      </c>
      <c r="C4923" s="3">
        <f t="shared" ca="1" si="380"/>
        <v>21352.432101814509</v>
      </c>
      <c r="D4923" s="3">
        <f t="shared" ca="1" si="381"/>
        <v>0</v>
      </c>
      <c r="E4923" s="3">
        <f t="shared" ca="1" si="384"/>
        <v>258.6341224519785</v>
      </c>
    </row>
    <row r="4924" spans="1:5" x14ac:dyDescent="0.35">
      <c r="A4924" s="3">
        <f t="shared" si="382"/>
        <v>4912</v>
      </c>
      <c r="B4924" s="3">
        <f t="shared" ca="1" si="383"/>
        <v>-0.55132445002604913</v>
      </c>
      <c r="C4924" s="3">
        <f t="shared" ca="1" si="380"/>
        <v>22476.338872532408</v>
      </c>
      <c r="D4924" s="3">
        <f t="shared" ca="1" si="381"/>
        <v>0</v>
      </c>
      <c r="E4924" s="3">
        <f t="shared" ca="1" si="384"/>
        <v>258.6341224519785</v>
      </c>
    </row>
    <row r="4925" spans="1:5" x14ac:dyDescent="0.35">
      <c r="A4925" s="3">
        <f t="shared" si="382"/>
        <v>4913</v>
      </c>
      <c r="B4925" s="3">
        <f t="shared" ca="1" si="383"/>
        <v>-0.85879825498395956</v>
      </c>
      <c r="C4925" s="3">
        <f t="shared" ca="1" si="380"/>
        <v>22266.890674826191</v>
      </c>
      <c r="D4925" s="3">
        <f t="shared" ca="1" si="381"/>
        <v>0</v>
      </c>
      <c r="E4925" s="3">
        <f t="shared" ca="1" si="384"/>
        <v>258.6341224519785</v>
      </c>
    </row>
    <row r="4926" spans="1:5" x14ac:dyDescent="0.35">
      <c r="A4926" s="3">
        <f t="shared" si="382"/>
        <v>4914</v>
      </c>
      <c r="B4926" s="3">
        <f t="shared" ca="1" si="383"/>
        <v>0.86345326583681525</v>
      </c>
      <c r="C4926" s="3">
        <f t="shared" ca="1" si="380"/>
        <v>23465.748491156064</v>
      </c>
      <c r="D4926" s="3">
        <f t="shared" ca="1" si="381"/>
        <v>565.74849115606412</v>
      </c>
      <c r="E4926" s="3">
        <f t="shared" ca="1" si="384"/>
        <v>-307.11436870408562</v>
      </c>
    </row>
    <row r="4927" spans="1:5" x14ac:dyDescent="0.35">
      <c r="A4927" s="3">
        <f t="shared" si="382"/>
        <v>4915</v>
      </c>
      <c r="B4927" s="3">
        <f t="shared" ca="1" si="383"/>
        <v>-0.80538996534183815</v>
      </c>
      <c r="C4927" s="3">
        <f t="shared" ca="1" si="380"/>
        <v>22303.131307631211</v>
      </c>
      <c r="D4927" s="3">
        <f t="shared" ca="1" si="381"/>
        <v>0</v>
      </c>
      <c r="E4927" s="3">
        <f t="shared" ca="1" si="384"/>
        <v>258.6341224519785</v>
      </c>
    </row>
    <row r="4928" spans="1:5" x14ac:dyDescent="0.35">
      <c r="A4928" s="3">
        <f t="shared" si="382"/>
        <v>4916</v>
      </c>
      <c r="B4928" s="3">
        <f t="shared" ca="1" si="383"/>
        <v>1.9508646327519035</v>
      </c>
      <c r="C4928" s="3">
        <f t="shared" ca="1" si="380"/>
        <v>24255.721691562405</v>
      </c>
      <c r="D4928" s="3">
        <f t="shared" ca="1" si="381"/>
        <v>1355.7216915624049</v>
      </c>
      <c r="E4928" s="3">
        <f t="shared" ca="1" si="384"/>
        <v>-1097.0875691104263</v>
      </c>
    </row>
    <row r="4929" spans="1:5" x14ac:dyDescent="0.35">
      <c r="A4929" s="3">
        <f t="shared" si="382"/>
        <v>4917</v>
      </c>
      <c r="B4929" s="3">
        <f t="shared" ca="1" si="383"/>
        <v>-2.0622225712869322</v>
      </c>
      <c r="C4929" s="3">
        <f t="shared" ca="1" si="380"/>
        <v>21465.729237920663</v>
      </c>
      <c r="D4929" s="3">
        <f t="shared" ca="1" si="381"/>
        <v>0</v>
      </c>
      <c r="E4929" s="3">
        <f t="shared" ca="1" si="384"/>
        <v>258.6341224519785</v>
      </c>
    </row>
    <row r="4930" spans="1:5" x14ac:dyDescent="0.35">
      <c r="A4930" s="3">
        <f t="shared" si="382"/>
        <v>4918</v>
      </c>
      <c r="B4930" s="3">
        <f t="shared" ca="1" si="383"/>
        <v>0.38187584641433231</v>
      </c>
      <c r="C4930" s="3">
        <f t="shared" ca="1" si="380"/>
        <v>23124.166784844183</v>
      </c>
      <c r="D4930" s="3">
        <f t="shared" ca="1" si="381"/>
        <v>224.16678484418298</v>
      </c>
      <c r="E4930" s="3">
        <f t="shared" ca="1" si="384"/>
        <v>34.467337607795514</v>
      </c>
    </row>
    <row r="4931" spans="1:5" x14ac:dyDescent="0.35">
      <c r="A4931" s="3">
        <f t="shared" si="382"/>
        <v>4919</v>
      </c>
      <c r="B4931" s="3">
        <f t="shared" ca="1" si="383"/>
        <v>0.59569590801720862</v>
      </c>
      <c r="C4931" s="3">
        <f t="shared" ca="1" si="380"/>
        <v>23275.21076469386</v>
      </c>
      <c r="D4931" s="3">
        <f t="shared" ca="1" si="381"/>
        <v>375.21076469386026</v>
      </c>
      <c r="E4931" s="3">
        <f t="shared" ca="1" si="384"/>
        <v>-116.57664224188176</v>
      </c>
    </row>
    <row r="4932" spans="1:5" x14ac:dyDescent="0.35">
      <c r="A4932" s="3">
        <f t="shared" si="382"/>
        <v>4920</v>
      </c>
      <c r="B4932" s="3">
        <f t="shared" ca="1" si="383"/>
        <v>0.83445420959786798</v>
      </c>
      <c r="C4932" s="3">
        <f t="shared" ca="1" si="380"/>
        <v>23445.037499430582</v>
      </c>
      <c r="D4932" s="3">
        <f t="shared" ca="1" si="381"/>
        <v>545.0374994305821</v>
      </c>
      <c r="E4932" s="3">
        <f t="shared" ca="1" si="384"/>
        <v>-286.4033769786036</v>
      </c>
    </row>
    <row r="4933" spans="1:5" x14ac:dyDescent="0.35">
      <c r="A4933" s="3">
        <f t="shared" si="382"/>
        <v>4921</v>
      </c>
      <c r="B4933" s="3">
        <f t="shared" ca="1" si="383"/>
        <v>-0.18988900877440701</v>
      </c>
      <c r="C4933" s="3">
        <f t="shared" ca="1" si="380"/>
        <v>22725.065701008894</v>
      </c>
      <c r="D4933" s="3">
        <f t="shared" ca="1" si="381"/>
        <v>0</v>
      </c>
      <c r="E4933" s="3">
        <f t="shared" ca="1" si="384"/>
        <v>258.6341224519785</v>
      </c>
    </row>
    <row r="4934" spans="1:5" x14ac:dyDescent="0.35">
      <c r="A4934" s="3">
        <f t="shared" si="382"/>
        <v>4922</v>
      </c>
      <c r="B4934" s="3">
        <f t="shared" ca="1" si="383"/>
        <v>0.41354824955535546</v>
      </c>
      <c r="C4934" s="3">
        <f t="shared" ca="1" si="380"/>
        <v>23146.478393700399</v>
      </c>
      <c r="D4934" s="3">
        <f t="shared" ca="1" si="381"/>
        <v>246.47839370039947</v>
      </c>
      <c r="E4934" s="3">
        <f t="shared" ca="1" si="384"/>
        <v>12.155728751579034</v>
      </c>
    </row>
    <row r="4935" spans="1:5" x14ac:dyDescent="0.35">
      <c r="A4935" s="3">
        <f t="shared" si="382"/>
        <v>4923</v>
      </c>
      <c r="B4935" s="3">
        <f t="shared" ca="1" si="383"/>
        <v>-1.3876875929296542</v>
      </c>
      <c r="C4935" s="3">
        <f t="shared" ca="1" si="380"/>
        <v>21911.172181252736</v>
      </c>
      <c r="D4935" s="3">
        <f t="shared" ca="1" si="381"/>
        <v>0</v>
      </c>
      <c r="E4935" s="3">
        <f t="shared" ca="1" si="384"/>
        <v>258.6341224519785</v>
      </c>
    </row>
    <row r="4936" spans="1:5" x14ac:dyDescent="0.35">
      <c r="A4936" s="3">
        <f t="shared" si="382"/>
        <v>4924</v>
      </c>
      <c r="B4936" s="3">
        <f t="shared" ca="1" si="383"/>
        <v>-0.89934209205559368</v>
      </c>
      <c r="C4936" s="3">
        <f t="shared" ca="1" si="380"/>
        <v>22239.418646581555</v>
      </c>
      <c r="D4936" s="3">
        <f t="shared" ca="1" si="381"/>
        <v>0</v>
      </c>
      <c r="E4936" s="3">
        <f t="shared" ca="1" si="384"/>
        <v>258.6341224519785</v>
      </c>
    </row>
    <row r="4937" spans="1:5" x14ac:dyDescent="0.35">
      <c r="A4937" s="3">
        <f t="shared" si="382"/>
        <v>4925</v>
      </c>
      <c r="B4937" s="3">
        <f t="shared" ca="1" si="383"/>
        <v>2.1246893821219519</v>
      </c>
      <c r="C4937" s="3">
        <f t="shared" ca="1" si="380"/>
        <v>24384.442862895834</v>
      </c>
      <c r="D4937" s="3">
        <f t="shared" ca="1" si="381"/>
        <v>1484.442862895834</v>
      </c>
      <c r="E4937" s="3">
        <f t="shared" ca="1" si="384"/>
        <v>-1225.8087404438554</v>
      </c>
    </row>
    <row r="4938" spans="1:5" x14ac:dyDescent="0.35">
      <c r="A4938" s="3">
        <f t="shared" si="382"/>
        <v>4926</v>
      </c>
      <c r="B4938" s="3">
        <f t="shared" ca="1" si="383"/>
        <v>0.57485413109419292</v>
      </c>
      <c r="C4938" s="3">
        <f t="shared" ca="1" si="380"/>
        <v>23260.444695012942</v>
      </c>
      <c r="D4938" s="3">
        <f t="shared" ca="1" si="381"/>
        <v>360.44469501294225</v>
      </c>
      <c r="E4938" s="3">
        <f t="shared" ca="1" si="384"/>
        <v>-101.81057256096375</v>
      </c>
    </row>
    <row r="4939" spans="1:5" x14ac:dyDescent="0.35">
      <c r="A4939" s="3">
        <f t="shared" si="382"/>
        <v>4927</v>
      </c>
      <c r="B4939" s="3">
        <f t="shared" ca="1" si="383"/>
        <v>1.2674250552894308</v>
      </c>
      <c r="C4939" s="3">
        <f t="shared" ca="1" si="380"/>
        <v>23756.173203931008</v>
      </c>
      <c r="D4939" s="3">
        <f t="shared" ca="1" si="381"/>
        <v>856.17320393100817</v>
      </c>
      <c r="E4939" s="3">
        <f t="shared" ca="1" si="384"/>
        <v>-597.53908147902962</v>
      </c>
    </row>
    <row r="4940" spans="1:5" x14ac:dyDescent="0.35">
      <c r="A4940" s="3">
        <f t="shared" si="382"/>
        <v>4928</v>
      </c>
      <c r="B4940" s="3">
        <f t="shared" ca="1" si="383"/>
        <v>-1.7668543103866379</v>
      </c>
      <c r="C4940" s="3">
        <f t="shared" ca="1" si="380"/>
        <v>21659.656219551776</v>
      </c>
      <c r="D4940" s="3">
        <f t="shared" ca="1" si="381"/>
        <v>0</v>
      </c>
      <c r="E4940" s="3">
        <f t="shared" ca="1" si="384"/>
        <v>258.6341224519785</v>
      </c>
    </row>
    <row r="4941" spans="1:5" x14ac:dyDescent="0.35">
      <c r="A4941" s="3">
        <f t="shared" si="382"/>
        <v>4929</v>
      </c>
      <c r="B4941" s="3">
        <f t="shared" ca="1" si="383"/>
        <v>-0.48260850605414218</v>
      </c>
      <c r="C4941" s="3">
        <f t="shared" ca="1" si="380"/>
        <v>22523.416206247959</v>
      </c>
      <c r="D4941" s="3">
        <f t="shared" ca="1" si="381"/>
        <v>0</v>
      </c>
      <c r="E4941" s="3">
        <f t="shared" ca="1" si="384"/>
        <v>258.6341224519785</v>
      </c>
    </row>
    <row r="4942" spans="1:5" x14ac:dyDescent="0.35">
      <c r="A4942" s="3">
        <f t="shared" si="382"/>
        <v>4930</v>
      </c>
      <c r="B4942" s="3">
        <f t="shared" ca="1" si="383"/>
        <v>-3.6328310014008644E-2</v>
      </c>
      <c r="C4942" s="3">
        <f t="shared" ref="C4942:C5005" ca="1" si="385">B$1*EXP(B$9*B$5 + $B$10*B4942)</f>
        <v>22831.572001957597</v>
      </c>
      <c r="D4942" s="3">
        <f t="shared" ref="D4942:D5005" ca="1" si="386">MAX(C4942 - B$2, 0)</f>
        <v>0</v>
      </c>
      <c r="E4942" s="3">
        <f t="shared" ca="1" si="384"/>
        <v>258.6341224519785</v>
      </c>
    </row>
    <row r="4943" spans="1:5" x14ac:dyDescent="0.35">
      <c r="A4943" s="3">
        <f t="shared" ref="A4943:A5006" si="387">A4942+1</f>
        <v>4931</v>
      </c>
      <c r="B4943" s="3">
        <f t="shared" ref="B4943:B5006" ca="1" si="388">_xlfn.NORM.S.INV(RAND())</f>
        <v>-1.5275151112469219</v>
      </c>
      <c r="C4943" s="3">
        <f t="shared" ca="1" si="385"/>
        <v>21818.081029407102</v>
      </c>
      <c r="D4943" s="3">
        <f t="shared" ca="1" si="386"/>
        <v>0</v>
      </c>
      <c r="E4943" s="3">
        <f t="shared" ref="E4943:E5006" ca="1" si="389">$D$5014-D4943</f>
        <v>258.6341224519785</v>
      </c>
    </row>
    <row r="4944" spans="1:5" x14ac:dyDescent="0.35">
      <c r="A4944" s="3">
        <f t="shared" si="387"/>
        <v>4932</v>
      </c>
      <c r="B4944" s="3">
        <f t="shared" ca="1" si="388"/>
        <v>1.2149505685295232</v>
      </c>
      <c r="C4944" s="3">
        <f t="shared" ca="1" si="385"/>
        <v>23718.245887415334</v>
      </c>
      <c r="D4944" s="3">
        <f t="shared" ca="1" si="386"/>
        <v>818.24588741533444</v>
      </c>
      <c r="E4944" s="3">
        <f t="shared" ca="1" si="389"/>
        <v>-559.61176496335588</v>
      </c>
    </row>
    <row r="4945" spans="1:5" x14ac:dyDescent="0.35">
      <c r="A4945" s="3">
        <f t="shared" si="387"/>
        <v>4933</v>
      </c>
      <c r="B4945" s="3">
        <f t="shared" ca="1" si="388"/>
        <v>-0.907508257871809</v>
      </c>
      <c r="C4945" s="3">
        <f t="shared" ca="1" si="385"/>
        <v>22233.889450690473</v>
      </c>
      <c r="D4945" s="3">
        <f t="shared" ca="1" si="386"/>
        <v>0</v>
      </c>
      <c r="E4945" s="3">
        <f t="shared" ca="1" si="389"/>
        <v>258.6341224519785</v>
      </c>
    </row>
    <row r="4946" spans="1:5" x14ac:dyDescent="0.35">
      <c r="A4946" s="3">
        <f t="shared" si="387"/>
        <v>4934</v>
      </c>
      <c r="B4946" s="3">
        <f t="shared" ca="1" si="388"/>
        <v>-2.0466040868174047</v>
      </c>
      <c r="C4946" s="3">
        <f t="shared" ca="1" si="385"/>
        <v>21475.940093997448</v>
      </c>
      <c r="D4946" s="3">
        <f t="shared" ca="1" si="386"/>
        <v>0</v>
      </c>
      <c r="E4946" s="3">
        <f t="shared" ca="1" si="389"/>
        <v>258.6341224519785</v>
      </c>
    </row>
    <row r="4947" spans="1:5" x14ac:dyDescent="0.35">
      <c r="A4947" s="3">
        <f t="shared" si="387"/>
        <v>4935</v>
      </c>
      <c r="B4947" s="3">
        <f t="shared" ca="1" si="388"/>
        <v>0.10803855977182003</v>
      </c>
      <c r="C4947" s="3">
        <f t="shared" ca="1" si="385"/>
        <v>22932.156856933434</v>
      </c>
      <c r="D4947" s="3">
        <f t="shared" ca="1" si="386"/>
        <v>32.156856933434028</v>
      </c>
      <c r="E4947" s="3">
        <f t="shared" ca="1" si="389"/>
        <v>226.47726551854447</v>
      </c>
    </row>
    <row r="4948" spans="1:5" x14ac:dyDescent="0.35">
      <c r="A4948" s="3">
        <f t="shared" si="387"/>
        <v>4936</v>
      </c>
      <c r="B4948" s="3">
        <f t="shared" ca="1" si="388"/>
        <v>-0.29392648672097982</v>
      </c>
      <c r="C4948" s="3">
        <f t="shared" ca="1" si="385"/>
        <v>22653.19008154533</v>
      </c>
      <c r="D4948" s="3">
        <f t="shared" ca="1" si="386"/>
        <v>0</v>
      </c>
      <c r="E4948" s="3">
        <f t="shared" ca="1" si="389"/>
        <v>258.6341224519785</v>
      </c>
    </row>
    <row r="4949" spans="1:5" x14ac:dyDescent="0.35">
      <c r="A4949" s="3">
        <f t="shared" si="387"/>
        <v>4937</v>
      </c>
      <c r="B4949" s="3">
        <f t="shared" ca="1" si="388"/>
        <v>0.3759692088773991</v>
      </c>
      <c r="C4949" s="3">
        <f t="shared" ca="1" si="385"/>
        <v>23120.008236969425</v>
      </c>
      <c r="D4949" s="3">
        <f t="shared" ca="1" si="386"/>
        <v>220.00823696942462</v>
      </c>
      <c r="E4949" s="3">
        <f t="shared" ca="1" si="389"/>
        <v>38.625885482553883</v>
      </c>
    </row>
    <row r="4950" spans="1:5" x14ac:dyDescent="0.35">
      <c r="A4950" s="3">
        <f t="shared" si="387"/>
        <v>4938</v>
      </c>
      <c r="B4950" s="3">
        <f t="shared" ca="1" si="388"/>
        <v>-0.56404392879199361</v>
      </c>
      <c r="C4950" s="3">
        <f t="shared" ca="1" si="385"/>
        <v>22467.635548891678</v>
      </c>
      <c r="D4950" s="3">
        <f t="shared" ca="1" si="386"/>
        <v>0</v>
      </c>
      <c r="E4950" s="3">
        <f t="shared" ca="1" si="389"/>
        <v>258.6341224519785</v>
      </c>
    </row>
    <row r="4951" spans="1:5" x14ac:dyDescent="0.35">
      <c r="A4951" s="3">
        <f t="shared" si="387"/>
        <v>4939</v>
      </c>
      <c r="B4951" s="3">
        <f t="shared" ca="1" si="388"/>
        <v>-0.2211771518239079</v>
      </c>
      <c r="C4951" s="3">
        <f t="shared" ca="1" si="385"/>
        <v>22703.425941874357</v>
      </c>
      <c r="D4951" s="3">
        <f t="shared" ca="1" si="386"/>
        <v>0</v>
      </c>
      <c r="E4951" s="3">
        <f t="shared" ca="1" si="389"/>
        <v>258.6341224519785</v>
      </c>
    </row>
    <row r="4952" spans="1:5" x14ac:dyDescent="0.35">
      <c r="A4952" s="3">
        <f t="shared" si="387"/>
        <v>4940</v>
      </c>
      <c r="B4952" s="3">
        <f t="shared" ca="1" si="388"/>
        <v>-1.6948260127983392</v>
      </c>
      <c r="C4952" s="3">
        <f t="shared" ca="1" si="385"/>
        <v>21707.212227200285</v>
      </c>
      <c r="D4952" s="3">
        <f t="shared" ca="1" si="386"/>
        <v>0</v>
      </c>
      <c r="E4952" s="3">
        <f t="shared" ca="1" si="389"/>
        <v>258.6341224519785</v>
      </c>
    </row>
    <row r="4953" spans="1:5" x14ac:dyDescent="0.35">
      <c r="A4953" s="3">
        <f t="shared" si="387"/>
        <v>4941</v>
      </c>
      <c r="B4953" s="3">
        <f t="shared" ca="1" si="388"/>
        <v>-0.16760659317280741</v>
      </c>
      <c r="C4953" s="3">
        <f t="shared" ca="1" si="385"/>
        <v>22740.489419896265</v>
      </c>
      <c r="D4953" s="3">
        <f t="shared" ca="1" si="386"/>
        <v>0</v>
      </c>
      <c r="E4953" s="3">
        <f t="shared" ca="1" si="389"/>
        <v>258.6341224519785</v>
      </c>
    </row>
    <row r="4954" spans="1:5" x14ac:dyDescent="0.35">
      <c r="A4954" s="3">
        <f t="shared" si="387"/>
        <v>4942</v>
      </c>
      <c r="B4954" s="3">
        <f t="shared" ca="1" si="388"/>
        <v>-0.71090607254492089</v>
      </c>
      <c r="C4954" s="3">
        <f t="shared" ca="1" si="385"/>
        <v>22367.388661302215</v>
      </c>
      <c r="D4954" s="3">
        <f t="shared" ca="1" si="386"/>
        <v>0</v>
      </c>
      <c r="E4954" s="3">
        <f t="shared" ca="1" si="389"/>
        <v>258.6341224519785</v>
      </c>
    </row>
    <row r="4955" spans="1:5" x14ac:dyDescent="0.35">
      <c r="A4955" s="3">
        <f t="shared" si="387"/>
        <v>4943</v>
      </c>
      <c r="B4955" s="3">
        <f t="shared" ca="1" si="388"/>
        <v>0.1737643827378938</v>
      </c>
      <c r="C4955" s="3">
        <f t="shared" ca="1" si="385"/>
        <v>22978.096744614042</v>
      </c>
      <c r="D4955" s="3">
        <f t="shared" ca="1" si="386"/>
        <v>78.096744614042109</v>
      </c>
      <c r="E4955" s="3">
        <f t="shared" ca="1" si="389"/>
        <v>180.53737783793639</v>
      </c>
    </row>
    <row r="4956" spans="1:5" x14ac:dyDescent="0.35">
      <c r="A4956" s="3">
        <f t="shared" si="387"/>
        <v>4944</v>
      </c>
      <c r="B4956" s="3">
        <f t="shared" ca="1" si="388"/>
        <v>-0.87620350474150033</v>
      </c>
      <c r="C4956" s="3">
        <f t="shared" ca="1" si="385"/>
        <v>22255.092927126909</v>
      </c>
      <c r="D4956" s="3">
        <f t="shared" ca="1" si="386"/>
        <v>0</v>
      </c>
      <c r="E4956" s="3">
        <f t="shared" ca="1" si="389"/>
        <v>258.6341224519785</v>
      </c>
    </row>
    <row r="4957" spans="1:5" x14ac:dyDescent="0.35">
      <c r="A4957" s="3">
        <f t="shared" si="387"/>
        <v>4945</v>
      </c>
      <c r="B4957" s="3">
        <f t="shared" ca="1" si="388"/>
        <v>-0.16957003700182971</v>
      </c>
      <c r="C4957" s="3">
        <f t="shared" ca="1" si="385"/>
        <v>22739.129918519466</v>
      </c>
      <c r="D4957" s="3">
        <f t="shared" ca="1" si="386"/>
        <v>0</v>
      </c>
      <c r="E4957" s="3">
        <f t="shared" ca="1" si="389"/>
        <v>258.6341224519785</v>
      </c>
    </row>
    <row r="4958" spans="1:5" x14ac:dyDescent="0.35">
      <c r="A4958" s="3">
        <f t="shared" si="387"/>
        <v>4946</v>
      </c>
      <c r="B4958" s="3">
        <f t="shared" ca="1" si="388"/>
        <v>-1.0590709196975729</v>
      </c>
      <c r="C4958" s="3">
        <f t="shared" ca="1" si="385"/>
        <v>22131.517666164244</v>
      </c>
      <c r="D4958" s="3">
        <f t="shared" ca="1" si="386"/>
        <v>0</v>
      </c>
      <c r="E4958" s="3">
        <f t="shared" ca="1" si="389"/>
        <v>258.6341224519785</v>
      </c>
    </row>
    <row r="4959" spans="1:5" x14ac:dyDescent="0.35">
      <c r="A4959" s="3">
        <f t="shared" si="387"/>
        <v>4947</v>
      </c>
      <c r="B4959" s="3">
        <f t="shared" ca="1" si="388"/>
        <v>-0.23430986657658559</v>
      </c>
      <c r="C4959" s="3">
        <f t="shared" ca="1" si="385"/>
        <v>22694.349128130052</v>
      </c>
      <c r="D4959" s="3">
        <f t="shared" ca="1" si="386"/>
        <v>0</v>
      </c>
      <c r="E4959" s="3">
        <f t="shared" ca="1" si="389"/>
        <v>258.6341224519785</v>
      </c>
    </row>
    <row r="4960" spans="1:5" x14ac:dyDescent="0.35">
      <c r="A4960" s="3">
        <f t="shared" si="387"/>
        <v>4948</v>
      </c>
      <c r="B4960" s="3">
        <f t="shared" ca="1" si="388"/>
        <v>-9.9399591269286908E-2</v>
      </c>
      <c r="C4960" s="3">
        <f t="shared" ca="1" si="385"/>
        <v>22787.766883732733</v>
      </c>
      <c r="D4960" s="3">
        <f t="shared" ca="1" si="386"/>
        <v>0</v>
      </c>
      <c r="E4960" s="3">
        <f t="shared" ca="1" si="389"/>
        <v>258.6341224519785</v>
      </c>
    </row>
    <row r="4961" spans="1:5" x14ac:dyDescent="0.35">
      <c r="A4961" s="3">
        <f t="shared" si="387"/>
        <v>4949</v>
      </c>
      <c r="B4961" s="3">
        <f t="shared" ca="1" si="388"/>
        <v>0.32810454337068168</v>
      </c>
      <c r="C4961" s="3">
        <f t="shared" ca="1" si="385"/>
        <v>23086.336856795733</v>
      </c>
      <c r="D4961" s="3">
        <f t="shared" ca="1" si="386"/>
        <v>186.33685679573318</v>
      </c>
      <c r="E4961" s="3">
        <f t="shared" ca="1" si="389"/>
        <v>72.297265656245315</v>
      </c>
    </row>
    <row r="4962" spans="1:5" x14ac:dyDescent="0.35">
      <c r="A4962" s="3">
        <f t="shared" si="387"/>
        <v>4950</v>
      </c>
      <c r="B4962" s="3">
        <f t="shared" ca="1" si="388"/>
        <v>2.0482598276060555</v>
      </c>
      <c r="C4962" s="3">
        <f t="shared" ca="1" si="385"/>
        <v>24327.761111447202</v>
      </c>
      <c r="D4962" s="3">
        <f t="shared" ca="1" si="386"/>
        <v>1427.761111447202</v>
      </c>
      <c r="E4962" s="3">
        <f t="shared" ca="1" si="389"/>
        <v>-1169.1269889952234</v>
      </c>
    </row>
    <row r="4963" spans="1:5" x14ac:dyDescent="0.35">
      <c r="A4963" s="3">
        <f t="shared" si="387"/>
        <v>4951</v>
      </c>
      <c r="B4963" s="3">
        <f t="shared" ca="1" si="388"/>
        <v>-0.33683730572638021</v>
      </c>
      <c r="C4963" s="3">
        <f t="shared" ca="1" si="385"/>
        <v>22623.610854205395</v>
      </c>
      <c r="D4963" s="3">
        <f t="shared" ca="1" si="386"/>
        <v>0</v>
      </c>
      <c r="E4963" s="3">
        <f t="shared" ca="1" si="389"/>
        <v>258.6341224519785</v>
      </c>
    </row>
    <row r="4964" spans="1:5" x14ac:dyDescent="0.35">
      <c r="A4964" s="3">
        <f t="shared" si="387"/>
        <v>4952</v>
      </c>
      <c r="B4964" s="3">
        <f t="shared" ca="1" si="388"/>
        <v>-5.9769192695677008E-2</v>
      </c>
      <c r="C4964" s="3">
        <f t="shared" ca="1" si="385"/>
        <v>22815.281699766292</v>
      </c>
      <c r="D4964" s="3">
        <f t="shared" ca="1" si="386"/>
        <v>0</v>
      </c>
      <c r="E4964" s="3">
        <f t="shared" ca="1" si="389"/>
        <v>258.6341224519785</v>
      </c>
    </row>
    <row r="4965" spans="1:5" x14ac:dyDescent="0.35">
      <c r="A4965" s="3">
        <f t="shared" si="387"/>
        <v>4953</v>
      </c>
      <c r="B4965" s="3">
        <f t="shared" ca="1" si="388"/>
        <v>-1.4935570802142502</v>
      </c>
      <c r="C4965" s="3">
        <f t="shared" ca="1" si="385"/>
        <v>21840.65240066114</v>
      </c>
      <c r="D4965" s="3">
        <f t="shared" ca="1" si="386"/>
        <v>0</v>
      </c>
      <c r="E4965" s="3">
        <f t="shared" ca="1" si="389"/>
        <v>258.6341224519785</v>
      </c>
    </row>
    <row r="4966" spans="1:5" x14ac:dyDescent="0.35">
      <c r="A4966" s="3">
        <f t="shared" si="387"/>
        <v>4954</v>
      </c>
      <c r="B4966" s="3">
        <f t="shared" ca="1" si="388"/>
        <v>-0.49735779166300648</v>
      </c>
      <c r="C4966" s="3">
        <f t="shared" ca="1" si="385"/>
        <v>22513.303158093982</v>
      </c>
      <c r="D4966" s="3">
        <f t="shared" ca="1" si="386"/>
        <v>0</v>
      </c>
      <c r="E4966" s="3">
        <f t="shared" ca="1" si="389"/>
        <v>258.6341224519785</v>
      </c>
    </row>
    <row r="4967" spans="1:5" x14ac:dyDescent="0.35">
      <c r="A4967" s="3">
        <f t="shared" si="387"/>
        <v>4955</v>
      </c>
      <c r="B4967" s="3">
        <f t="shared" ca="1" si="388"/>
        <v>1.0382050429072436</v>
      </c>
      <c r="C4967" s="3">
        <f t="shared" ca="1" si="385"/>
        <v>23590.943298890979</v>
      </c>
      <c r="D4967" s="3">
        <f t="shared" ca="1" si="386"/>
        <v>690.94329889097935</v>
      </c>
      <c r="E4967" s="3">
        <f t="shared" ca="1" si="389"/>
        <v>-432.30917643900085</v>
      </c>
    </row>
    <row r="4968" spans="1:5" x14ac:dyDescent="0.35">
      <c r="A4968" s="3">
        <f t="shared" si="387"/>
        <v>4956</v>
      </c>
      <c r="B4968" s="3">
        <f t="shared" ca="1" si="388"/>
        <v>0.10355259439525735</v>
      </c>
      <c r="C4968" s="3">
        <f t="shared" ca="1" si="385"/>
        <v>22929.024685634729</v>
      </c>
      <c r="D4968" s="3">
        <f t="shared" ca="1" si="386"/>
        <v>29.024685634729394</v>
      </c>
      <c r="E4968" s="3">
        <f t="shared" ca="1" si="389"/>
        <v>229.6094368172491</v>
      </c>
    </row>
    <row r="4969" spans="1:5" x14ac:dyDescent="0.35">
      <c r="A4969" s="3">
        <f t="shared" si="387"/>
        <v>4957</v>
      </c>
      <c r="B4969" s="3">
        <f t="shared" ca="1" si="388"/>
        <v>-5.8241742673760593E-3</v>
      </c>
      <c r="C4969" s="3">
        <f t="shared" ca="1" si="385"/>
        <v>22852.78834807609</v>
      </c>
      <c r="D4969" s="3">
        <f t="shared" ca="1" si="386"/>
        <v>0</v>
      </c>
      <c r="E4969" s="3">
        <f t="shared" ca="1" si="389"/>
        <v>258.6341224519785</v>
      </c>
    </row>
    <row r="4970" spans="1:5" x14ac:dyDescent="0.35">
      <c r="A4970" s="3">
        <f t="shared" si="387"/>
        <v>4958</v>
      </c>
      <c r="B4970" s="3">
        <f t="shared" ca="1" si="388"/>
        <v>0.16999674719123589</v>
      </c>
      <c r="C4970" s="3">
        <f t="shared" ca="1" si="385"/>
        <v>22975.460823715264</v>
      </c>
      <c r="D4970" s="3">
        <f t="shared" ca="1" si="386"/>
        <v>75.460823715264269</v>
      </c>
      <c r="E4970" s="3">
        <f t="shared" ca="1" si="389"/>
        <v>183.17329873671423</v>
      </c>
    </row>
    <row r="4971" spans="1:5" x14ac:dyDescent="0.35">
      <c r="A4971" s="3">
        <f t="shared" si="387"/>
        <v>4959</v>
      </c>
      <c r="B4971" s="3">
        <f t="shared" ca="1" si="388"/>
        <v>-1.5131744283733839</v>
      </c>
      <c r="C4971" s="3">
        <f t="shared" ca="1" si="385"/>
        <v>21827.610209848845</v>
      </c>
      <c r="D4971" s="3">
        <f t="shared" ca="1" si="386"/>
        <v>0</v>
      </c>
      <c r="E4971" s="3">
        <f t="shared" ca="1" si="389"/>
        <v>258.6341224519785</v>
      </c>
    </row>
    <row r="4972" spans="1:5" x14ac:dyDescent="0.35">
      <c r="A4972" s="3">
        <f t="shared" si="387"/>
        <v>4960</v>
      </c>
      <c r="B4972" s="3">
        <f t="shared" ca="1" si="388"/>
        <v>0.38026348735597693</v>
      </c>
      <c r="C4972" s="3">
        <f t="shared" ca="1" si="385"/>
        <v>23123.031534768877</v>
      </c>
      <c r="D4972" s="3">
        <f t="shared" ca="1" si="386"/>
        <v>223.03153476887746</v>
      </c>
      <c r="E4972" s="3">
        <f t="shared" ca="1" si="389"/>
        <v>35.602587683101035</v>
      </c>
    </row>
    <row r="4973" spans="1:5" x14ac:dyDescent="0.35">
      <c r="A4973" s="3">
        <f t="shared" si="387"/>
        <v>4961</v>
      </c>
      <c r="B4973" s="3">
        <f t="shared" ca="1" si="388"/>
        <v>0.34310935665348857</v>
      </c>
      <c r="C4973" s="3">
        <f t="shared" ca="1" si="385"/>
        <v>23096.887020137514</v>
      </c>
      <c r="D4973" s="3">
        <f t="shared" ca="1" si="386"/>
        <v>196.8870201375139</v>
      </c>
      <c r="E4973" s="3">
        <f t="shared" ca="1" si="389"/>
        <v>61.747102314464598</v>
      </c>
    </row>
    <row r="4974" spans="1:5" x14ac:dyDescent="0.35">
      <c r="A4974" s="3">
        <f t="shared" si="387"/>
        <v>4962</v>
      </c>
      <c r="B4974" s="3">
        <f t="shared" ca="1" si="388"/>
        <v>-2.3801459485388197</v>
      </c>
      <c r="C4974" s="3">
        <f t="shared" ca="1" si="385"/>
        <v>21258.933272188151</v>
      </c>
      <c r="D4974" s="3">
        <f t="shared" ca="1" si="386"/>
        <v>0</v>
      </c>
      <c r="E4974" s="3">
        <f t="shared" ca="1" si="389"/>
        <v>258.6341224519785</v>
      </c>
    </row>
    <row r="4975" spans="1:5" x14ac:dyDescent="0.35">
      <c r="A4975" s="3">
        <f t="shared" si="387"/>
        <v>4963</v>
      </c>
      <c r="B4975" s="3">
        <f t="shared" ca="1" si="388"/>
        <v>-3.8564142696459934E-2</v>
      </c>
      <c r="C4975" s="3">
        <f t="shared" ca="1" si="385"/>
        <v>22830.017702566336</v>
      </c>
      <c r="D4975" s="3">
        <f t="shared" ca="1" si="386"/>
        <v>0</v>
      </c>
      <c r="E4975" s="3">
        <f t="shared" ca="1" si="389"/>
        <v>258.6341224519785</v>
      </c>
    </row>
    <row r="4976" spans="1:5" x14ac:dyDescent="0.35">
      <c r="A4976" s="3">
        <f t="shared" si="387"/>
        <v>4964</v>
      </c>
      <c r="B4976" s="3">
        <f t="shared" ca="1" si="388"/>
        <v>-2.6297447587882368</v>
      </c>
      <c r="C4976" s="3">
        <f t="shared" ca="1" si="385"/>
        <v>21097.976579875416</v>
      </c>
      <c r="D4976" s="3">
        <f t="shared" ca="1" si="386"/>
        <v>0</v>
      </c>
      <c r="E4976" s="3">
        <f t="shared" ca="1" si="389"/>
        <v>258.6341224519785</v>
      </c>
    </row>
    <row r="4977" spans="1:5" x14ac:dyDescent="0.35">
      <c r="A4977" s="3">
        <f t="shared" si="387"/>
        <v>4965</v>
      </c>
      <c r="B4977" s="3">
        <f t="shared" ca="1" si="388"/>
        <v>1.340799704514716</v>
      </c>
      <c r="C4977" s="3">
        <f t="shared" ca="1" si="385"/>
        <v>23809.308377691545</v>
      </c>
      <c r="D4977" s="3">
        <f t="shared" ca="1" si="386"/>
        <v>909.30837769154459</v>
      </c>
      <c r="E4977" s="3">
        <f t="shared" ca="1" si="389"/>
        <v>-650.67425523956604</v>
      </c>
    </row>
    <row r="4978" spans="1:5" x14ac:dyDescent="0.35">
      <c r="A4978" s="3">
        <f t="shared" si="387"/>
        <v>4966</v>
      </c>
      <c r="B4978" s="3">
        <f t="shared" ca="1" si="388"/>
        <v>1.2097067508963761</v>
      </c>
      <c r="C4978" s="3">
        <f t="shared" ca="1" si="385"/>
        <v>23714.459109631247</v>
      </c>
      <c r="D4978" s="3">
        <f t="shared" ca="1" si="386"/>
        <v>814.45910963124697</v>
      </c>
      <c r="E4978" s="3">
        <f t="shared" ca="1" si="389"/>
        <v>-555.82498717926842</v>
      </c>
    </row>
    <row r="4979" spans="1:5" x14ac:dyDescent="0.35">
      <c r="A4979" s="3">
        <f t="shared" si="387"/>
        <v>4967</v>
      </c>
      <c r="B4979" s="3">
        <f t="shared" ca="1" si="388"/>
        <v>0.41095210359537226</v>
      </c>
      <c r="C4979" s="3">
        <f t="shared" ca="1" si="385"/>
        <v>23144.648730259771</v>
      </c>
      <c r="D4979" s="3">
        <f t="shared" ca="1" si="386"/>
        <v>244.64873025977067</v>
      </c>
      <c r="E4979" s="3">
        <f t="shared" ca="1" si="389"/>
        <v>13.985392192207826</v>
      </c>
    </row>
    <row r="4980" spans="1:5" x14ac:dyDescent="0.35">
      <c r="A4980" s="3">
        <f t="shared" si="387"/>
        <v>4968</v>
      </c>
      <c r="B4980" s="3">
        <f t="shared" ca="1" si="388"/>
        <v>1.5466562709461995</v>
      </c>
      <c r="C4980" s="3">
        <f t="shared" ca="1" si="385"/>
        <v>23959.01729564292</v>
      </c>
      <c r="D4980" s="3">
        <f t="shared" ca="1" si="386"/>
        <v>1059.0172956429196</v>
      </c>
      <c r="E4980" s="3">
        <f t="shared" ca="1" si="389"/>
        <v>-800.38317319094108</v>
      </c>
    </row>
    <row r="4981" spans="1:5" x14ac:dyDescent="0.35">
      <c r="A4981" s="3">
        <f t="shared" si="387"/>
        <v>4969</v>
      </c>
      <c r="B4981" s="3">
        <f t="shared" ca="1" si="388"/>
        <v>1.7310692424108014</v>
      </c>
      <c r="C4981" s="3">
        <f t="shared" ca="1" si="385"/>
        <v>24093.93057825572</v>
      </c>
      <c r="D4981" s="3">
        <f t="shared" ca="1" si="386"/>
        <v>1193.9305782557203</v>
      </c>
      <c r="E4981" s="3">
        <f t="shared" ca="1" si="389"/>
        <v>-935.29645580374176</v>
      </c>
    </row>
    <row r="4982" spans="1:5" x14ac:dyDescent="0.35">
      <c r="A4982" s="3">
        <f t="shared" si="387"/>
        <v>4970</v>
      </c>
      <c r="B4982" s="3">
        <f t="shared" ca="1" si="388"/>
        <v>-8.6746111764815892E-2</v>
      </c>
      <c r="C4982" s="3">
        <f t="shared" ca="1" si="385"/>
        <v>22796.548404766269</v>
      </c>
      <c r="D4982" s="3">
        <f t="shared" ca="1" si="386"/>
        <v>0</v>
      </c>
      <c r="E4982" s="3">
        <f t="shared" ca="1" si="389"/>
        <v>258.6341224519785</v>
      </c>
    </row>
    <row r="4983" spans="1:5" x14ac:dyDescent="0.35">
      <c r="A4983" s="3">
        <f t="shared" si="387"/>
        <v>4971</v>
      </c>
      <c r="B4983" s="3">
        <f t="shared" ca="1" si="388"/>
        <v>-1.1865427794164289</v>
      </c>
      <c r="C4983" s="3">
        <f t="shared" ca="1" si="385"/>
        <v>22045.782834291131</v>
      </c>
      <c r="D4983" s="3">
        <f t="shared" ca="1" si="386"/>
        <v>0</v>
      </c>
      <c r="E4983" s="3">
        <f t="shared" ca="1" si="389"/>
        <v>258.6341224519785</v>
      </c>
    </row>
    <row r="4984" spans="1:5" x14ac:dyDescent="0.35">
      <c r="A4984" s="3">
        <f t="shared" si="387"/>
        <v>4972</v>
      </c>
      <c r="B4984" s="3">
        <f t="shared" ca="1" si="388"/>
        <v>-2.7652576414019632</v>
      </c>
      <c r="C4984" s="3">
        <f t="shared" ca="1" si="385"/>
        <v>21011.100535136709</v>
      </c>
      <c r="D4984" s="3">
        <f t="shared" ca="1" si="386"/>
        <v>0</v>
      </c>
      <c r="E4984" s="3">
        <f t="shared" ca="1" si="389"/>
        <v>258.6341224519785</v>
      </c>
    </row>
    <row r="4985" spans="1:5" x14ac:dyDescent="0.35">
      <c r="A4985" s="3">
        <f t="shared" si="387"/>
        <v>4973</v>
      </c>
      <c r="B4985" s="3">
        <f t="shared" ca="1" si="388"/>
        <v>0.51286394285059189</v>
      </c>
      <c r="C4985" s="3">
        <f t="shared" ca="1" si="385"/>
        <v>23216.58097072973</v>
      </c>
      <c r="D4985" s="3">
        <f t="shared" ca="1" si="386"/>
        <v>316.58097072973032</v>
      </c>
      <c r="E4985" s="3">
        <f t="shared" ca="1" si="389"/>
        <v>-57.946848277751826</v>
      </c>
    </row>
    <row r="4986" spans="1:5" x14ac:dyDescent="0.35">
      <c r="A4986" s="3">
        <f t="shared" si="387"/>
        <v>4974</v>
      </c>
      <c r="B4986" s="3">
        <f t="shared" ca="1" si="388"/>
        <v>0.25228880861356656</v>
      </c>
      <c r="C4986" s="3">
        <f t="shared" ca="1" si="385"/>
        <v>23033.103049357105</v>
      </c>
      <c r="D4986" s="3">
        <f t="shared" ca="1" si="386"/>
        <v>133.10304935710519</v>
      </c>
      <c r="E4986" s="3">
        <f t="shared" ca="1" si="389"/>
        <v>125.53107309487331</v>
      </c>
    </row>
    <row r="4987" spans="1:5" x14ac:dyDescent="0.35">
      <c r="A4987" s="3">
        <f t="shared" si="387"/>
        <v>4975</v>
      </c>
      <c r="B4987" s="3">
        <f t="shared" ca="1" si="388"/>
        <v>-0.59668257965908222</v>
      </c>
      <c r="C4987" s="3">
        <f t="shared" ca="1" si="385"/>
        <v>22445.317916096814</v>
      </c>
      <c r="D4987" s="3">
        <f t="shared" ca="1" si="386"/>
        <v>0</v>
      </c>
      <c r="E4987" s="3">
        <f t="shared" ca="1" si="389"/>
        <v>258.6341224519785</v>
      </c>
    </row>
    <row r="4988" spans="1:5" x14ac:dyDescent="0.35">
      <c r="A4988" s="3">
        <f t="shared" si="387"/>
        <v>4976</v>
      </c>
      <c r="B4988" s="3">
        <f t="shared" ca="1" si="388"/>
        <v>1.7525510015677372</v>
      </c>
      <c r="C4988" s="3">
        <f t="shared" ca="1" si="385"/>
        <v>24109.695575051948</v>
      </c>
      <c r="D4988" s="3">
        <f t="shared" ca="1" si="386"/>
        <v>1209.6955750519483</v>
      </c>
      <c r="E4988" s="3">
        <f t="shared" ca="1" si="389"/>
        <v>-951.0614525999697</v>
      </c>
    </row>
    <row r="4989" spans="1:5" x14ac:dyDescent="0.35">
      <c r="A4989" s="3">
        <f t="shared" si="387"/>
        <v>4977</v>
      </c>
      <c r="B4989" s="3">
        <f t="shared" ca="1" si="388"/>
        <v>-0.84461352622740093</v>
      </c>
      <c r="C4989" s="3">
        <f t="shared" ca="1" si="385"/>
        <v>22276.510091776549</v>
      </c>
      <c r="D4989" s="3">
        <f t="shared" ca="1" si="386"/>
        <v>0</v>
      </c>
      <c r="E4989" s="3">
        <f t="shared" ca="1" si="389"/>
        <v>258.6341224519785</v>
      </c>
    </row>
    <row r="4990" spans="1:5" x14ac:dyDescent="0.35">
      <c r="A4990" s="3">
        <f t="shared" si="387"/>
        <v>4978</v>
      </c>
      <c r="B4990" s="3">
        <f t="shared" ca="1" si="388"/>
        <v>-0.43495844398241262</v>
      </c>
      <c r="C4990" s="3">
        <f t="shared" ca="1" si="385"/>
        <v>22556.119174695315</v>
      </c>
      <c r="D4990" s="3">
        <f t="shared" ca="1" si="386"/>
        <v>0</v>
      </c>
      <c r="E4990" s="3">
        <f t="shared" ca="1" si="389"/>
        <v>258.6341224519785</v>
      </c>
    </row>
    <row r="4991" spans="1:5" x14ac:dyDescent="0.35">
      <c r="A4991" s="3">
        <f t="shared" si="387"/>
        <v>4979</v>
      </c>
      <c r="B4991" s="3">
        <f t="shared" ca="1" si="388"/>
        <v>0.19851709125729378</v>
      </c>
      <c r="C4991" s="3">
        <f t="shared" ca="1" si="385"/>
        <v>22995.421806722141</v>
      </c>
      <c r="D4991" s="3">
        <f t="shared" ca="1" si="386"/>
        <v>95.4218067221409</v>
      </c>
      <c r="E4991" s="3">
        <f t="shared" ca="1" si="389"/>
        <v>163.2123157298376</v>
      </c>
    </row>
    <row r="4992" spans="1:5" x14ac:dyDescent="0.35">
      <c r="A4992" s="3">
        <f t="shared" si="387"/>
        <v>4980</v>
      </c>
      <c r="B4992" s="3">
        <f t="shared" ca="1" si="388"/>
        <v>0.58917821633536016</v>
      </c>
      <c r="C4992" s="3">
        <f t="shared" ca="1" si="385"/>
        <v>23270.592076053857</v>
      </c>
      <c r="D4992" s="3">
        <f t="shared" ca="1" si="386"/>
        <v>370.59207605385745</v>
      </c>
      <c r="E4992" s="3">
        <f t="shared" ca="1" si="389"/>
        <v>-111.95795360187896</v>
      </c>
    </row>
    <row r="4993" spans="1:5" x14ac:dyDescent="0.35">
      <c r="A4993" s="3">
        <f t="shared" si="387"/>
        <v>4981</v>
      </c>
      <c r="B4993" s="3">
        <f t="shared" ca="1" si="388"/>
        <v>1.4753851047398174</v>
      </c>
      <c r="C4993" s="3">
        <f t="shared" ca="1" si="385"/>
        <v>23907.079195878618</v>
      </c>
      <c r="D4993" s="3">
        <f t="shared" ca="1" si="386"/>
        <v>1007.0791958786176</v>
      </c>
      <c r="E4993" s="3">
        <f t="shared" ca="1" si="389"/>
        <v>-748.44507342663906</v>
      </c>
    </row>
    <row r="4994" spans="1:5" x14ac:dyDescent="0.35">
      <c r="A4994" s="3">
        <f t="shared" si="387"/>
        <v>4982</v>
      </c>
      <c r="B4994" s="3">
        <f t="shared" ca="1" si="388"/>
        <v>-0.74477474616817962</v>
      </c>
      <c r="C4994" s="3">
        <f t="shared" ca="1" si="385"/>
        <v>22344.333726407203</v>
      </c>
      <c r="D4994" s="3">
        <f t="shared" ca="1" si="386"/>
        <v>0</v>
      </c>
      <c r="E4994" s="3">
        <f t="shared" ca="1" si="389"/>
        <v>258.6341224519785</v>
      </c>
    </row>
    <row r="4995" spans="1:5" x14ac:dyDescent="0.35">
      <c r="A4995" s="3">
        <f t="shared" si="387"/>
        <v>4983</v>
      </c>
      <c r="B4995" s="3">
        <f t="shared" ca="1" si="388"/>
        <v>-0.79852384385316055</v>
      </c>
      <c r="C4995" s="3">
        <f t="shared" ca="1" si="385"/>
        <v>22307.794647507912</v>
      </c>
      <c r="D4995" s="3">
        <f t="shared" ca="1" si="386"/>
        <v>0</v>
      </c>
      <c r="E4995" s="3">
        <f t="shared" ca="1" si="389"/>
        <v>258.6341224519785</v>
      </c>
    </row>
    <row r="4996" spans="1:5" x14ac:dyDescent="0.35">
      <c r="A4996" s="3">
        <f t="shared" si="387"/>
        <v>4984</v>
      </c>
      <c r="B4996" s="3">
        <f t="shared" ca="1" si="388"/>
        <v>-1.1608519733177747</v>
      </c>
      <c r="C4996" s="3">
        <f t="shared" ca="1" si="385"/>
        <v>22063.03515324352</v>
      </c>
      <c r="D4996" s="3">
        <f t="shared" ca="1" si="386"/>
        <v>0</v>
      </c>
      <c r="E4996" s="3">
        <f t="shared" ca="1" si="389"/>
        <v>258.6341224519785</v>
      </c>
    </row>
    <row r="4997" spans="1:5" x14ac:dyDescent="0.35">
      <c r="A4997" s="3">
        <f t="shared" si="387"/>
        <v>4985</v>
      </c>
      <c r="B4997" s="3">
        <f t="shared" ca="1" si="388"/>
        <v>-0.74237142756439212</v>
      </c>
      <c r="C4997" s="3">
        <f t="shared" ca="1" si="385"/>
        <v>22345.968919309562</v>
      </c>
      <c r="D4997" s="3">
        <f t="shared" ca="1" si="386"/>
        <v>0</v>
      </c>
      <c r="E4997" s="3">
        <f t="shared" ca="1" si="389"/>
        <v>258.6341224519785</v>
      </c>
    </row>
    <row r="4998" spans="1:5" x14ac:dyDescent="0.35">
      <c r="A4998" s="3">
        <f t="shared" si="387"/>
        <v>4986</v>
      </c>
      <c r="B4998" s="3">
        <f t="shared" ca="1" si="388"/>
        <v>-2.3670857499285156</v>
      </c>
      <c r="C4998" s="3">
        <f t="shared" ca="1" si="385"/>
        <v>21267.389018628899</v>
      </c>
      <c r="D4998" s="3">
        <f t="shared" ca="1" si="386"/>
        <v>0</v>
      </c>
      <c r="E4998" s="3">
        <f t="shared" ca="1" si="389"/>
        <v>258.6341224519785</v>
      </c>
    </row>
    <row r="4999" spans="1:5" x14ac:dyDescent="0.35">
      <c r="A4999" s="3">
        <f t="shared" si="387"/>
        <v>4987</v>
      </c>
      <c r="B4999" s="3">
        <f t="shared" ca="1" si="388"/>
        <v>0.8217552765035232</v>
      </c>
      <c r="C4999" s="3">
        <f t="shared" ca="1" si="385"/>
        <v>23435.973736240107</v>
      </c>
      <c r="D4999" s="3">
        <f t="shared" ca="1" si="386"/>
        <v>535.97373624010652</v>
      </c>
      <c r="E4999" s="3">
        <f t="shared" ca="1" si="389"/>
        <v>-277.33961378812802</v>
      </c>
    </row>
    <row r="5000" spans="1:5" x14ac:dyDescent="0.35">
      <c r="A5000" s="3">
        <f t="shared" si="387"/>
        <v>4988</v>
      </c>
      <c r="B5000" s="3">
        <f t="shared" ca="1" si="388"/>
        <v>0.37935355614809935</v>
      </c>
      <c r="C5000" s="3">
        <f t="shared" ca="1" si="385"/>
        <v>23122.390883544398</v>
      </c>
      <c r="D5000" s="3">
        <f t="shared" ca="1" si="386"/>
        <v>222.39088354439809</v>
      </c>
      <c r="E5000" s="3">
        <f t="shared" ca="1" si="389"/>
        <v>36.243238907580405</v>
      </c>
    </row>
    <row r="5001" spans="1:5" x14ac:dyDescent="0.35">
      <c r="A5001" s="3">
        <f t="shared" si="387"/>
        <v>4989</v>
      </c>
      <c r="B5001" s="3">
        <f t="shared" ca="1" si="388"/>
        <v>-1.8659341324443537</v>
      </c>
      <c r="C5001" s="3">
        <f t="shared" ca="1" si="385"/>
        <v>21594.409876136437</v>
      </c>
      <c r="D5001" s="3">
        <f t="shared" ca="1" si="386"/>
        <v>0</v>
      </c>
      <c r="E5001" s="3">
        <f t="shared" ca="1" si="389"/>
        <v>258.6341224519785</v>
      </c>
    </row>
    <row r="5002" spans="1:5" x14ac:dyDescent="0.35">
      <c r="A5002" s="3">
        <f t="shared" si="387"/>
        <v>4990</v>
      </c>
      <c r="B5002" s="3">
        <f t="shared" ca="1" si="388"/>
        <v>0.68282448170021193</v>
      </c>
      <c r="C5002" s="3">
        <f t="shared" ca="1" si="385"/>
        <v>23337.041553647618</v>
      </c>
      <c r="D5002" s="3">
        <f t="shared" ca="1" si="386"/>
        <v>437.04155364761755</v>
      </c>
      <c r="E5002" s="3">
        <f t="shared" ca="1" si="389"/>
        <v>-178.40743119563905</v>
      </c>
    </row>
    <row r="5003" spans="1:5" x14ac:dyDescent="0.35">
      <c r="A5003" s="3">
        <f t="shared" si="387"/>
        <v>4991</v>
      </c>
      <c r="B5003" s="3">
        <f t="shared" ca="1" si="388"/>
        <v>-0.39474901624971592</v>
      </c>
      <c r="C5003" s="3">
        <f t="shared" ca="1" si="385"/>
        <v>22583.75245912285</v>
      </c>
      <c r="D5003" s="3">
        <f t="shared" ca="1" si="386"/>
        <v>0</v>
      </c>
      <c r="E5003" s="3">
        <f t="shared" ca="1" si="389"/>
        <v>258.6341224519785</v>
      </c>
    </row>
    <row r="5004" spans="1:5" x14ac:dyDescent="0.35">
      <c r="A5004" s="3">
        <f t="shared" si="387"/>
        <v>4992</v>
      </c>
      <c r="B5004" s="3">
        <f t="shared" ca="1" si="388"/>
        <v>-1.2323138861466185</v>
      </c>
      <c r="C5004" s="3">
        <f t="shared" ca="1" si="385"/>
        <v>22015.079277852059</v>
      </c>
      <c r="D5004" s="3">
        <f t="shared" ca="1" si="386"/>
        <v>0</v>
      </c>
      <c r="E5004" s="3">
        <f t="shared" ca="1" si="389"/>
        <v>258.6341224519785</v>
      </c>
    </row>
    <row r="5005" spans="1:5" x14ac:dyDescent="0.35">
      <c r="A5005" s="3">
        <f t="shared" si="387"/>
        <v>4993</v>
      </c>
      <c r="B5005" s="3">
        <f t="shared" ca="1" si="388"/>
        <v>1.1298790221131234</v>
      </c>
      <c r="C5005" s="3">
        <f t="shared" ca="1" si="385"/>
        <v>23656.886802587123</v>
      </c>
      <c r="D5005" s="3">
        <f t="shared" ca="1" si="386"/>
        <v>756.88680258712338</v>
      </c>
      <c r="E5005" s="3">
        <f t="shared" ca="1" si="389"/>
        <v>-498.25268013514489</v>
      </c>
    </row>
    <row r="5006" spans="1:5" x14ac:dyDescent="0.35">
      <c r="A5006" s="3">
        <f t="shared" si="387"/>
        <v>4994</v>
      </c>
      <c r="B5006" s="3">
        <f t="shared" ca="1" si="388"/>
        <v>0.4859482058953451</v>
      </c>
      <c r="C5006" s="3">
        <f t="shared" ref="C5006:C5012" ca="1" si="390">B$1*EXP(B$9*B$5 + $B$10*B5006)</f>
        <v>23197.561390372368</v>
      </c>
      <c r="D5006" s="3">
        <f t="shared" ref="D5006:D5012" ca="1" si="391">MAX(C5006 - B$2, 0)</f>
        <v>297.5613903723679</v>
      </c>
      <c r="E5006" s="3">
        <f t="shared" ca="1" si="389"/>
        <v>-38.927267920389397</v>
      </c>
    </row>
    <row r="5007" spans="1:5" x14ac:dyDescent="0.35">
      <c r="A5007" s="3">
        <f t="shared" ref="A5007:A5012" si="392">A5006+1</f>
        <v>4995</v>
      </c>
      <c r="B5007" s="3">
        <f t="shared" ref="B5007:B5012" ca="1" si="393">_xlfn.NORM.S.INV(RAND())</f>
        <v>-0.70087449988712602</v>
      </c>
      <c r="C5007" s="3">
        <f t="shared" ca="1" si="390"/>
        <v>22374.221874677416</v>
      </c>
      <c r="D5007" s="3">
        <f t="shared" ca="1" si="391"/>
        <v>0</v>
      </c>
      <c r="E5007" s="3">
        <f t="shared" ref="E5007:E5012" ca="1" si="394">$D$5014-D5007</f>
        <v>258.6341224519785</v>
      </c>
    </row>
    <row r="5008" spans="1:5" x14ac:dyDescent="0.35">
      <c r="A5008" s="3">
        <f t="shared" si="392"/>
        <v>4996</v>
      </c>
      <c r="B5008" s="3">
        <f t="shared" ca="1" si="393"/>
        <v>1.1675791269092068</v>
      </c>
      <c r="C5008" s="3">
        <f t="shared" ca="1" si="390"/>
        <v>23684.058939171904</v>
      </c>
      <c r="D5008" s="3">
        <f t="shared" ca="1" si="391"/>
        <v>784.05893917190406</v>
      </c>
      <c r="E5008" s="3">
        <f t="shared" ca="1" si="394"/>
        <v>-525.4248167199255</v>
      </c>
    </row>
    <row r="5009" spans="1:5" x14ac:dyDescent="0.35">
      <c r="A5009" s="3">
        <f t="shared" si="392"/>
        <v>4997</v>
      </c>
      <c r="B5009" s="3">
        <f t="shared" ca="1" si="393"/>
        <v>0.5498233050205219</v>
      </c>
      <c r="C5009" s="3">
        <f t="shared" ca="1" si="390"/>
        <v>23242.723130935916</v>
      </c>
      <c r="D5009" s="3">
        <f t="shared" ca="1" si="391"/>
        <v>342.72313093591583</v>
      </c>
      <c r="E5009" s="3">
        <f t="shared" ca="1" si="394"/>
        <v>-84.089008483937334</v>
      </c>
    </row>
    <row r="5010" spans="1:5" x14ac:dyDescent="0.35">
      <c r="A5010" s="3">
        <f t="shared" si="392"/>
        <v>4998</v>
      </c>
      <c r="B5010" s="3">
        <f t="shared" ca="1" si="393"/>
        <v>-1.1351655520366992</v>
      </c>
      <c r="C5010" s="3">
        <f t="shared" ca="1" si="390"/>
        <v>22080.298025281776</v>
      </c>
      <c r="D5010" s="3">
        <f t="shared" ca="1" si="391"/>
        <v>0</v>
      </c>
      <c r="E5010" s="3">
        <f t="shared" ca="1" si="394"/>
        <v>258.6341224519785</v>
      </c>
    </row>
    <row r="5011" spans="1:5" x14ac:dyDescent="0.35">
      <c r="A5011" s="3">
        <f t="shared" si="392"/>
        <v>4999</v>
      </c>
      <c r="B5011" s="3">
        <f t="shared" ca="1" si="393"/>
        <v>0.63775253660441222</v>
      </c>
      <c r="C5011" s="3">
        <f t="shared" ca="1" si="390"/>
        <v>23305.035769896407</v>
      </c>
      <c r="D5011" s="3">
        <f t="shared" ca="1" si="391"/>
        <v>405.03576989640715</v>
      </c>
      <c r="E5011" s="3">
        <f t="shared" ca="1" si="394"/>
        <v>-146.40164744442865</v>
      </c>
    </row>
    <row r="5012" spans="1:5" x14ac:dyDescent="0.35">
      <c r="A5012" s="3">
        <f t="shared" si="392"/>
        <v>5000</v>
      </c>
      <c r="B5012" s="3">
        <f t="shared" ca="1" si="393"/>
        <v>-0.30543323407365985</v>
      </c>
      <c r="C5012" s="3">
        <f t="shared" ca="1" si="390"/>
        <v>22645.254473440182</v>
      </c>
      <c r="D5012" s="3">
        <f t="shared" ca="1" si="391"/>
        <v>0</v>
      </c>
      <c r="E5012" s="3">
        <f t="shared" ca="1" si="394"/>
        <v>258.6341224519785</v>
      </c>
    </row>
    <row r="5014" spans="1:5" x14ac:dyDescent="0.35">
      <c r="C5014" s="1" t="s">
        <v>50</v>
      </c>
      <c r="D5014">
        <f ca="1">AVERAGE(D13:D5012)</f>
        <v>258.6341224519785</v>
      </c>
    </row>
    <row r="5015" spans="1:5" x14ac:dyDescent="0.35">
      <c r="C5015" s="12" t="s">
        <v>62</v>
      </c>
      <c r="D5015" s="13">
        <f ca="1">D5014*EXP(-B3*B5)</f>
        <v>258.18805334281512</v>
      </c>
    </row>
    <row r="5018" spans="1:5" x14ac:dyDescent="0.35">
      <c r="A5018" s="2" t="s">
        <v>52</v>
      </c>
      <c r="B5018" s="15">
        <f ca="1">COUNTIF(D13:D5012,"&gt;0")/5000</f>
        <v>0.45660000000000001</v>
      </c>
    </row>
    <row r="5019" spans="1:5" x14ac:dyDescent="0.35">
      <c r="A5019" s="2" t="s">
        <v>53</v>
      </c>
      <c r="B5019" s="15">
        <f ca="1">COUNTIF(D13:D5012, "&gt;" &amp; D5014) / 5000</f>
        <v>0.32540000000000002</v>
      </c>
    </row>
    <row r="5020" spans="1:5" x14ac:dyDescent="0.35">
      <c r="A5020" s="2" t="s">
        <v>54</v>
      </c>
      <c r="B5020" s="15">
        <f ca="1">COUNTIF(D13:D5012, "&lt;" &amp; D5014) / 5000</f>
        <v>0.67459999999999998</v>
      </c>
    </row>
    <row r="5021" spans="1:5" x14ac:dyDescent="0.35">
      <c r="A5021" s="2" t="s">
        <v>55</v>
      </c>
      <c r="B5021" s="15">
        <f ca="1">COUNTIF(D13:D5012, "=0") / 5000</f>
        <v>0.54339999999999999</v>
      </c>
    </row>
    <row r="5022" spans="1:5" x14ac:dyDescent="0.35">
      <c r="A5022" s="1"/>
      <c r="B5022" s="17"/>
    </row>
    <row r="5023" spans="1:5" ht="16" x14ac:dyDescent="0.4">
      <c r="A5023" s="14" t="s">
        <v>56</v>
      </c>
      <c r="B5023" s="8"/>
    </row>
    <row r="5024" spans="1:5" x14ac:dyDescent="0.35">
      <c r="A5024" s="2" t="s">
        <v>57</v>
      </c>
      <c r="B5024" s="16">
        <f ca="1">_xlfn.STDEV.P(D13:D5012)</f>
        <v>405.73073235153441</v>
      </c>
    </row>
    <row r="5025" spans="1:2" x14ac:dyDescent="0.35">
      <c r="A5025" s="2" t="s">
        <v>58</v>
      </c>
      <c r="B5025" s="16">
        <f ca="1">MIN(D13:D5012)</f>
        <v>0</v>
      </c>
    </row>
    <row r="5026" spans="1:2" x14ac:dyDescent="0.35">
      <c r="A5026" s="2" t="s">
        <v>59</v>
      </c>
      <c r="B5026" s="16">
        <f ca="1">MAX(D13:D5012)</f>
        <v>3245.6770875464754</v>
      </c>
    </row>
    <row r="5027" spans="1:2" x14ac:dyDescent="0.35">
      <c r="A5027" s="2" t="s">
        <v>60</v>
      </c>
      <c r="B5027" s="16">
        <f ca="1">_xlfn.PERCENTILE.INC(E13:E5012, 0.05)</f>
        <v>-891.84845944972949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711F-2F91-4638-A97D-9AA7CFB8433F}">
  <dimension ref="A1:I1245"/>
  <sheetViews>
    <sheetView zoomScale="77" zoomScaleNormal="62" workbookViewId="0">
      <selection sqref="A1:B1245"/>
    </sheetView>
  </sheetViews>
  <sheetFormatPr defaultRowHeight="14.5" x14ac:dyDescent="0.35"/>
  <cols>
    <col min="1" max="1" width="13.7265625" customWidth="1"/>
    <col min="2" max="3" width="14.08984375" customWidth="1"/>
    <col min="4" max="4" width="21.81640625" style="23" customWidth="1"/>
    <col min="5" max="5" width="19.6328125" customWidth="1"/>
    <col min="6" max="6" width="51.453125" customWidth="1"/>
    <col min="7" max="7" width="20.6328125" customWidth="1"/>
    <col min="8" max="8" width="26.08984375" customWidth="1"/>
  </cols>
  <sheetData>
    <row r="1" spans="1:9" s="1" customFormat="1" x14ac:dyDescent="0.35">
      <c r="A1" s="1" t="s">
        <v>68</v>
      </c>
      <c r="B1" s="1" t="s">
        <v>67</v>
      </c>
      <c r="C1" s="1" t="s">
        <v>69</v>
      </c>
      <c r="D1" s="21" t="s">
        <v>66</v>
      </c>
      <c r="E1" s="2" t="s">
        <v>65</v>
      </c>
      <c r="F1" s="19" t="s">
        <v>64</v>
      </c>
      <c r="G1" s="11">
        <f>COUNTA(D3:D1245)</f>
        <v>1243</v>
      </c>
    </row>
    <row r="2" spans="1:9" x14ac:dyDescent="0.35">
      <c r="A2" s="20">
        <v>45764</v>
      </c>
      <c r="B2">
        <v>23851.65</v>
      </c>
      <c r="C2">
        <v>23401.85</v>
      </c>
      <c r="D2" s="22">
        <f>(C2-B3)/B3</f>
        <v>-1.5082859727272107E-3</v>
      </c>
      <c r="E2" s="3"/>
      <c r="F2" s="19" t="s">
        <v>63</v>
      </c>
      <c r="G2" s="6">
        <f>SUM(G6:G7)</f>
        <v>16</v>
      </c>
    </row>
    <row r="3" spans="1:9" x14ac:dyDescent="0.35">
      <c r="A3" s="20">
        <v>45763</v>
      </c>
      <c r="B3">
        <v>23437.200000000001</v>
      </c>
      <c r="C3">
        <v>23344.1</v>
      </c>
      <c r="D3" s="22">
        <f t="shared" ref="D3:D66" si="0">(C3-B4)/B4</f>
        <v>6.6656521729808636E-4</v>
      </c>
      <c r="E3" s="3">
        <f t="shared" ref="E3:E66" si="1">IF(ABS(D3)&gt;2%,1,0)</f>
        <v>0</v>
      </c>
      <c r="F3" s="19" t="s">
        <v>70</v>
      </c>
      <c r="G3" s="18">
        <f>G2/G1</f>
        <v>1.2872083668543845E-2</v>
      </c>
    </row>
    <row r="4" spans="1:9" x14ac:dyDescent="0.35">
      <c r="A4" s="20">
        <v>45762</v>
      </c>
      <c r="B4">
        <v>23328.55</v>
      </c>
      <c r="C4">
        <v>23368.35</v>
      </c>
      <c r="D4" s="22">
        <f t="shared" si="0"/>
        <v>2.3645829454783562E-2</v>
      </c>
      <c r="E4" s="3">
        <f t="shared" si="1"/>
        <v>1</v>
      </c>
    </row>
    <row r="5" spans="1:9" x14ac:dyDescent="0.35">
      <c r="A5" s="20">
        <v>45758</v>
      </c>
      <c r="B5">
        <v>22828.55</v>
      </c>
      <c r="C5">
        <v>22695.4</v>
      </c>
      <c r="D5" s="22">
        <f t="shared" si="0"/>
        <v>1.3225948306074113E-2</v>
      </c>
      <c r="E5" s="3">
        <f t="shared" si="1"/>
        <v>0</v>
      </c>
    </row>
    <row r="6" spans="1:9" x14ac:dyDescent="0.35">
      <c r="A6" s="20">
        <v>45756</v>
      </c>
      <c r="B6">
        <v>22399.15</v>
      </c>
      <c r="C6">
        <v>22460.3</v>
      </c>
      <c r="D6" s="22">
        <f t="shared" si="0"/>
        <v>-3.3524362293855911E-3</v>
      </c>
      <c r="E6" s="3">
        <f t="shared" si="1"/>
        <v>0</v>
      </c>
      <c r="F6" s="12" t="s">
        <v>74</v>
      </c>
      <c r="G6" s="12">
        <f>COUNTIF(D:D, "&gt;0.02")</f>
        <v>6</v>
      </c>
      <c r="H6" s="12" t="s">
        <v>71</v>
      </c>
      <c r="I6" s="25">
        <f>G6/G1</f>
        <v>4.8270313757039418E-3</v>
      </c>
    </row>
    <row r="7" spans="1:9" x14ac:dyDescent="0.35">
      <c r="A7" s="20">
        <v>45755</v>
      </c>
      <c r="B7">
        <v>22535.85</v>
      </c>
      <c r="C7">
        <v>22446.75</v>
      </c>
      <c r="D7" s="22">
        <f t="shared" si="0"/>
        <v>1.2866850768897618E-2</v>
      </c>
      <c r="E7" s="3">
        <f t="shared" si="1"/>
        <v>0</v>
      </c>
      <c r="F7" s="24" t="s">
        <v>73</v>
      </c>
      <c r="G7" s="24">
        <f>COUNTIF(D:D, "&lt;-0.02")</f>
        <v>10</v>
      </c>
      <c r="H7" s="24" t="s">
        <v>72</v>
      </c>
      <c r="I7" s="26">
        <f>G7/G1</f>
        <v>8.0450522928399038E-3</v>
      </c>
    </row>
    <row r="8" spans="1:9" x14ac:dyDescent="0.35">
      <c r="A8" s="20">
        <v>45754</v>
      </c>
      <c r="B8">
        <v>22161.599999999999</v>
      </c>
      <c r="C8">
        <v>21758.400000000001</v>
      </c>
      <c r="D8" s="22">
        <f t="shared" si="0"/>
        <v>-5.0036128350604323E-2</v>
      </c>
      <c r="E8" s="3">
        <f t="shared" si="1"/>
        <v>1</v>
      </c>
      <c r="F8" s="27" t="s">
        <v>75</v>
      </c>
      <c r="G8" s="27">
        <f>G1-G2</f>
        <v>1227</v>
      </c>
      <c r="H8" s="27" t="s">
        <v>76</v>
      </c>
      <c r="I8" s="28">
        <f>G8/G1</f>
        <v>0.98712791633145613</v>
      </c>
    </row>
    <row r="9" spans="1:9" x14ac:dyDescent="0.35">
      <c r="A9" s="20">
        <v>45751</v>
      </c>
      <c r="B9">
        <v>22904.45</v>
      </c>
      <c r="C9">
        <v>23190.400000000001</v>
      </c>
      <c r="D9" s="22">
        <f t="shared" si="0"/>
        <v>-2.5677308914799114E-3</v>
      </c>
      <c r="E9" s="3">
        <f t="shared" si="1"/>
        <v>0</v>
      </c>
    </row>
    <row r="10" spans="1:9" x14ac:dyDescent="0.35">
      <c r="A10" s="20">
        <v>45750</v>
      </c>
      <c r="B10">
        <v>23250.1</v>
      </c>
      <c r="C10">
        <v>23150.3</v>
      </c>
      <c r="D10" s="22">
        <f t="shared" si="0"/>
        <v>-7.8024716755920121E-3</v>
      </c>
      <c r="E10" s="3">
        <f t="shared" si="1"/>
        <v>0</v>
      </c>
    </row>
    <row r="11" spans="1:9" x14ac:dyDescent="0.35">
      <c r="A11" s="20">
        <v>45749</v>
      </c>
      <c r="B11">
        <v>23332.35</v>
      </c>
      <c r="C11">
        <v>23192.6</v>
      </c>
      <c r="D11" s="22">
        <f t="shared" si="0"/>
        <v>1.1611995320667113E-3</v>
      </c>
      <c r="E11" s="3">
        <f t="shared" si="1"/>
        <v>0</v>
      </c>
    </row>
    <row r="12" spans="1:9" x14ac:dyDescent="0.35">
      <c r="A12" s="20">
        <v>45748</v>
      </c>
      <c r="B12">
        <v>23165.7</v>
      </c>
      <c r="C12">
        <v>23341.1</v>
      </c>
      <c r="D12" s="22">
        <f t="shared" si="0"/>
        <v>-7.5788659125358487E-3</v>
      </c>
      <c r="E12" s="3">
        <f t="shared" si="1"/>
        <v>0</v>
      </c>
    </row>
    <row r="13" spans="1:9" x14ac:dyDescent="0.35">
      <c r="A13" s="20">
        <v>45744</v>
      </c>
      <c r="B13">
        <v>23519.35</v>
      </c>
      <c r="C13">
        <v>23600.400000000001</v>
      </c>
      <c r="D13" s="22">
        <f t="shared" si="0"/>
        <v>3.5817302088215374E-4</v>
      </c>
      <c r="E13" s="3">
        <f t="shared" si="1"/>
        <v>0</v>
      </c>
    </row>
    <row r="14" spans="1:9" x14ac:dyDescent="0.35">
      <c r="A14" s="20">
        <v>45743</v>
      </c>
      <c r="B14">
        <v>23591.95</v>
      </c>
      <c r="C14">
        <v>23433.95</v>
      </c>
      <c r="D14" s="22">
        <f t="shared" si="0"/>
        <v>-2.2523241728881404E-3</v>
      </c>
      <c r="E14" s="3">
        <f t="shared" si="1"/>
        <v>0</v>
      </c>
    </row>
    <row r="15" spans="1:9" x14ac:dyDescent="0.35">
      <c r="A15" s="20">
        <v>45742</v>
      </c>
      <c r="B15">
        <v>23486.85</v>
      </c>
      <c r="C15">
        <v>23700.95</v>
      </c>
      <c r="D15" s="22">
        <f t="shared" si="0"/>
        <v>1.3646743688380735E-3</v>
      </c>
      <c r="E15" s="3">
        <f t="shared" si="1"/>
        <v>0</v>
      </c>
    </row>
    <row r="16" spans="1:9" x14ac:dyDescent="0.35">
      <c r="A16" s="20">
        <v>45741</v>
      </c>
      <c r="B16">
        <v>23668.65</v>
      </c>
      <c r="C16">
        <v>23751.5</v>
      </c>
      <c r="D16" s="22">
        <f t="shared" si="0"/>
        <v>3.9372990931320845E-3</v>
      </c>
      <c r="E16" s="3">
        <f t="shared" si="1"/>
        <v>0</v>
      </c>
    </row>
    <row r="17" spans="1:5" x14ac:dyDescent="0.35">
      <c r="A17" s="20">
        <v>45740</v>
      </c>
      <c r="B17">
        <v>23658.35</v>
      </c>
      <c r="C17">
        <v>23515.4</v>
      </c>
      <c r="D17" s="22">
        <f t="shared" si="0"/>
        <v>7.0662601068932429E-3</v>
      </c>
      <c r="E17" s="3">
        <f t="shared" si="1"/>
        <v>0</v>
      </c>
    </row>
    <row r="18" spans="1:5" x14ac:dyDescent="0.35">
      <c r="A18" s="20">
        <v>45737</v>
      </c>
      <c r="B18">
        <v>23350.400000000001</v>
      </c>
      <c r="C18">
        <v>23168.25</v>
      </c>
      <c r="D18" s="22">
        <f t="shared" si="0"/>
        <v>-9.659065183598327E-4</v>
      </c>
      <c r="E18" s="3">
        <f t="shared" si="1"/>
        <v>0</v>
      </c>
    </row>
    <row r="19" spans="1:5" x14ac:dyDescent="0.35">
      <c r="A19" s="20">
        <v>45736</v>
      </c>
      <c r="B19">
        <v>23190.65</v>
      </c>
      <c r="C19">
        <v>23036.6</v>
      </c>
      <c r="D19" s="22">
        <f t="shared" si="0"/>
        <v>5.6313188636085846E-3</v>
      </c>
      <c r="E19" s="3">
        <f t="shared" si="1"/>
        <v>0</v>
      </c>
    </row>
    <row r="20" spans="1:5" x14ac:dyDescent="0.35">
      <c r="A20" s="20">
        <v>45735</v>
      </c>
      <c r="B20">
        <v>22907.599999999999</v>
      </c>
      <c r="C20">
        <v>22874.95</v>
      </c>
      <c r="D20" s="22">
        <f t="shared" si="0"/>
        <v>1.7802166039686549E-3</v>
      </c>
      <c r="E20" s="3">
        <f t="shared" si="1"/>
        <v>0</v>
      </c>
    </row>
    <row r="21" spans="1:5" x14ac:dyDescent="0.35">
      <c r="A21" s="20">
        <v>45734</v>
      </c>
      <c r="B21">
        <v>22834.3</v>
      </c>
      <c r="C21">
        <v>22662.25</v>
      </c>
      <c r="D21" s="22">
        <f t="shared" si="0"/>
        <v>6.8195701671572165E-3</v>
      </c>
      <c r="E21" s="3">
        <f t="shared" si="1"/>
        <v>0</v>
      </c>
    </row>
    <row r="22" spans="1:5" x14ac:dyDescent="0.35">
      <c r="A22" s="20">
        <v>45733</v>
      </c>
      <c r="B22">
        <v>22508.75</v>
      </c>
      <c r="C22">
        <v>22353.15</v>
      </c>
      <c r="D22" s="22">
        <f t="shared" si="0"/>
        <v>-1.9667637026056502E-3</v>
      </c>
      <c r="E22" s="3">
        <f t="shared" si="1"/>
        <v>0</v>
      </c>
    </row>
    <row r="23" spans="1:5" x14ac:dyDescent="0.35">
      <c r="A23" s="20">
        <v>45729</v>
      </c>
      <c r="B23">
        <v>22397.200000000001</v>
      </c>
      <c r="C23">
        <v>22541.5</v>
      </c>
      <c r="D23" s="22">
        <f t="shared" si="0"/>
        <v>3.1596982710665094E-3</v>
      </c>
      <c r="E23" s="3">
        <f t="shared" si="1"/>
        <v>0</v>
      </c>
    </row>
    <row r="24" spans="1:5" x14ac:dyDescent="0.35">
      <c r="A24" s="20">
        <v>45728</v>
      </c>
      <c r="B24">
        <v>22470.5</v>
      </c>
      <c r="C24">
        <v>22536.35</v>
      </c>
      <c r="D24" s="22">
        <f t="shared" si="0"/>
        <v>1.7090484000727663E-3</v>
      </c>
      <c r="E24" s="3">
        <f t="shared" si="1"/>
        <v>0</v>
      </c>
    </row>
    <row r="25" spans="1:5" x14ac:dyDescent="0.35">
      <c r="A25" s="20">
        <v>45727</v>
      </c>
      <c r="B25">
        <v>22497.9</v>
      </c>
      <c r="C25">
        <v>22345.95</v>
      </c>
      <c r="D25" s="22">
        <f t="shared" si="0"/>
        <v>-5.0912053712549943E-3</v>
      </c>
      <c r="E25" s="3">
        <f t="shared" si="1"/>
        <v>0</v>
      </c>
    </row>
    <row r="26" spans="1:5" x14ac:dyDescent="0.35">
      <c r="A26" s="20">
        <v>45726</v>
      </c>
      <c r="B26">
        <v>22460.3</v>
      </c>
      <c r="C26">
        <v>22521.85</v>
      </c>
      <c r="D26" s="22">
        <f t="shared" si="0"/>
        <v>-1.3590511029819956E-3</v>
      </c>
      <c r="E26" s="3">
        <f t="shared" si="1"/>
        <v>0</v>
      </c>
    </row>
    <row r="27" spans="1:5" x14ac:dyDescent="0.35">
      <c r="A27" s="20">
        <v>45723</v>
      </c>
      <c r="B27">
        <v>22552.5</v>
      </c>
      <c r="C27">
        <v>22508.65</v>
      </c>
      <c r="D27" s="22">
        <f t="shared" si="0"/>
        <v>-1.5990454519243667E-3</v>
      </c>
      <c r="E27" s="3">
        <f t="shared" si="1"/>
        <v>0</v>
      </c>
    </row>
    <row r="28" spans="1:5" x14ac:dyDescent="0.35">
      <c r="A28" s="20">
        <v>45722</v>
      </c>
      <c r="B28">
        <v>22544.7</v>
      </c>
      <c r="C28">
        <v>22476.35</v>
      </c>
      <c r="D28" s="22">
        <f t="shared" si="0"/>
        <v>6.2250137662116407E-3</v>
      </c>
      <c r="E28" s="3">
        <f t="shared" si="1"/>
        <v>0</v>
      </c>
    </row>
    <row r="29" spans="1:5" x14ac:dyDescent="0.35">
      <c r="A29" s="20">
        <v>45721</v>
      </c>
      <c r="B29">
        <v>22337.3</v>
      </c>
      <c r="C29">
        <v>22073.05</v>
      </c>
      <c r="D29" s="22">
        <f t="shared" si="0"/>
        <v>-4.3473043316821948E-4</v>
      </c>
      <c r="E29" s="3">
        <f t="shared" si="1"/>
        <v>0</v>
      </c>
    </row>
    <row r="30" spans="1:5" x14ac:dyDescent="0.35">
      <c r="A30" s="20">
        <v>45720</v>
      </c>
      <c r="B30">
        <v>22082.65</v>
      </c>
      <c r="C30">
        <v>21974.45</v>
      </c>
      <c r="D30" s="22">
        <f t="shared" si="0"/>
        <v>-6.5485797470986222E-3</v>
      </c>
      <c r="E30" s="3">
        <f t="shared" si="1"/>
        <v>0</v>
      </c>
    </row>
    <row r="31" spans="1:5" x14ac:dyDescent="0.35">
      <c r="A31" s="20">
        <v>45719</v>
      </c>
      <c r="B31">
        <v>22119.3</v>
      </c>
      <c r="C31">
        <v>22194.55</v>
      </c>
      <c r="D31" s="22">
        <f t="shared" si="0"/>
        <v>3.1571049550953704E-3</v>
      </c>
      <c r="E31" s="3">
        <f t="shared" si="1"/>
        <v>0</v>
      </c>
    </row>
    <row r="32" spans="1:5" x14ac:dyDescent="0.35">
      <c r="A32" s="20">
        <v>45716</v>
      </c>
      <c r="B32">
        <v>22124.7</v>
      </c>
      <c r="C32">
        <v>22433.4</v>
      </c>
      <c r="D32" s="22">
        <f t="shared" si="0"/>
        <v>-4.9523066038885616E-3</v>
      </c>
      <c r="E32" s="3">
        <f t="shared" si="1"/>
        <v>0</v>
      </c>
    </row>
    <row r="33" spans="1:5" x14ac:dyDescent="0.35">
      <c r="A33" s="20">
        <v>45715</v>
      </c>
      <c r="B33">
        <v>22545.05</v>
      </c>
      <c r="C33">
        <v>22568.95</v>
      </c>
      <c r="D33" s="22">
        <f t="shared" si="0"/>
        <v>9.4910533516951757E-4</v>
      </c>
      <c r="E33" s="3">
        <f t="shared" si="1"/>
        <v>0</v>
      </c>
    </row>
    <row r="34" spans="1:5" x14ac:dyDescent="0.35">
      <c r="A34" s="20">
        <v>45713</v>
      </c>
      <c r="B34">
        <v>22547.55</v>
      </c>
      <c r="C34">
        <v>22516.45</v>
      </c>
      <c r="D34" s="22">
        <f t="shared" si="0"/>
        <v>-1.6361205763222679E-3</v>
      </c>
      <c r="E34" s="3">
        <f t="shared" si="1"/>
        <v>0</v>
      </c>
    </row>
    <row r="35" spans="1:5" x14ac:dyDescent="0.35">
      <c r="A35" s="20">
        <v>45712</v>
      </c>
      <c r="B35">
        <v>22553.35</v>
      </c>
      <c r="C35">
        <v>22609.35</v>
      </c>
      <c r="D35" s="22">
        <f t="shared" si="0"/>
        <v>-8.1834891362044439E-3</v>
      </c>
      <c r="E35" s="3">
        <f t="shared" si="1"/>
        <v>0</v>
      </c>
    </row>
    <row r="36" spans="1:5" x14ac:dyDescent="0.35">
      <c r="A36" s="20">
        <v>45709</v>
      </c>
      <c r="B36">
        <v>22795.9</v>
      </c>
      <c r="C36">
        <v>22857.200000000001</v>
      </c>
      <c r="D36" s="22">
        <f t="shared" si="0"/>
        <v>-2.4418292552530196E-3</v>
      </c>
      <c r="E36" s="3">
        <f t="shared" si="1"/>
        <v>0</v>
      </c>
    </row>
    <row r="37" spans="1:5" x14ac:dyDescent="0.35">
      <c r="A37" s="20">
        <v>45708</v>
      </c>
      <c r="B37">
        <v>22913.15</v>
      </c>
      <c r="C37">
        <v>22821.1</v>
      </c>
      <c r="D37" s="22">
        <f t="shared" si="0"/>
        <v>-4.8750921165662828E-3</v>
      </c>
      <c r="E37" s="3">
        <f t="shared" si="1"/>
        <v>0</v>
      </c>
    </row>
    <row r="38" spans="1:5" x14ac:dyDescent="0.35">
      <c r="A38" s="20">
        <v>45707</v>
      </c>
      <c r="B38">
        <v>22932.9</v>
      </c>
      <c r="C38">
        <v>22847.25</v>
      </c>
      <c r="D38" s="22">
        <f t="shared" si="0"/>
        <v>-4.2732062775382882E-3</v>
      </c>
      <c r="E38" s="3">
        <f t="shared" si="1"/>
        <v>0</v>
      </c>
    </row>
    <row r="39" spans="1:5" x14ac:dyDescent="0.35">
      <c r="A39" s="20">
        <v>45706</v>
      </c>
      <c r="B39">
        <v>22945.3</v>
      </c>
      <c r="C39">
        <v>22963.65</v>
      </c>
      <c r="D39" s="22">
        <f t="shared" si="0"/>
        <v>1.8075306518005425E-4</v>
      </c>
      <c r="E39" s="3">
        <f t="shared" si="1"/>
        <v>0</v>
      </c>
    </row>
    <row r="40" spans="1:5" x14ac:dyDescent="0.35">
      <c r="A40" s="20">
        <v>45705</v>
      </c>
      <c r="B40">
        <v>22959.5</v>
      </c>
      <c r="C40">
        <v>22809.9</v>
      </c>
      <c r="D40" s="22">
        <f t="shared" si="0"/>
        <v>-5.2051419038999765E-3</v>
      </c>
      <c r="E40" s="3">
        <f t="shared" si="1"/>
        <v>0</v>
      </c>
    </row>
    <row r="41" spans="1:5" x14ac:dyDescent="0.35">
      <c r="A41" s="20">
        <v>45702</v>
      </c>
      <c r="B41">
        <v>22929.25</v>
      </c>
      <c r="C41">
        <v>23096.45</v>
      </c>
      <c r="D41" s="22">
        <f t="shared" si="0"/>
        <v>2.8244049428171655E-3</v>
      </c>
      <c r="E41" s="3">
        <f t="shared" si="1"/>
        <v>0</v>
      </c>
    </row>
    <row r="42" spans="1:5" x14ac:dyDescent="0.35">
      <c r="A42" s="20">
        <v>45701</v>
      </c>
      <c r="B42">
        <v>23031.4</v>
      </c>
      <c r="C42">
        <v>23055.75</v>
      </c>
      <c r="D42" s="22">
        <f t="shared" si="0"/>
        <v>4.5562534578709278E-4</v>
      </c>
      <c r="E42" s="3">
        <f t="shared" si="1"/>
        <v>0</v>
      </c>
    </row>
    <row r="43" spans="1:5" x14ac:dyDescent="0.35">
      <c r="A43" s="20">
        <v>45700</v>
      </c>
      <c r="B43">
        <v>23045.25</v>
      </c>
      <c r="C43">
        <v>23050.799999999999</v>
      </c>
      <c r="D43" s="22">
        <f t="shared" si="0"/>
        <v>-9.1020206485839864E-4</v>
      </c>
      <c r="E43" s="3">
        <f t="shared" si="1"/>
        <v>0</v>
      </c>
    </row>
    <row r="44" spans="1:5" x14ac:dyDescent="0.35">
      <c r="A44" s="20">
        <v>45699</v>
      </c>
      <c r="B44">
        <v>23071.8</v>
      </c>
      <c r="C44">
        <v>23383.55</v>
      </c>
      <c r="D44" s="22">
        <f t="shared" si="0"/>
        <v>8.3398911964995033E-5</v>
      </c>
      <c r="E44" s="3">
        <f t="shared" si="1"/>
        <v>0</v>
      </c>
    </row>
    <row r="45" spans="1:5" x14ac:dyDescent="0.35">
      <c r="A45" s="20">
        <v>45698</v>
      </c>
      <c r="B45">
        <v>23381.599999999999</v>
      </c>
      <c r="C45">
        <v>23543.8</v>
      </c>
      <c r="D45" s="22">
        <f t="shared" si="0"/>
        <v>-6.854853257329262E-4</v>
      </c>
      <c r="E45" s="3">
        <f t="shared" si="1"/>
        <v>0</v>
      </c>
    </row>
    <row r="46" spans="1:5" x14ac:dyDescent="0.35">
      <c r="A46" s="20">
        <v>45695</v>
      </c>
      <c r="B46">
        <v>23559.95</v>
      </c>
      <c r="C46">
        <v>23649.5</v>
      </c>
      <c r="D46" s="22">
        <f t="shared" si="0"/>
        <v>1.9552309312026242E-3</v>
      </c>
      <c r="E46" s="3">
        <f t="shared" si="1"/>
        <v>0</v>
      </c>
    </row>
    <row r="47" spans="1:5" x14ac:dyDescent="0.35">
      <c r="A47" s="20">
        <v>45694</v>
      </c>
      <c r="B47">
        <v>23603.35</v>
      </c>
      <c r="C47">
        <v>23761.95</v>
      </c>
      <c r="D47" s="22">
        <f t="shared" si="0"/>
        <v>2.770474715461969E-3</v>
      </c>
      <c r="E47" s="3">
        <f t="shared" si="1"/>
        <v>0</v>
      </c>
    </row>
    <row r="48" spans="1:5" x14ac:dyDescent="0.35">
      <c r="A48" s="20">
        <v>45693</v>
      </c>
      <c r="B48">
        <v>23696.3</v>
      </c>
      <c r="C48">
        <v>23801.75</v>
      </c>
      <c r="D48" s="22">
        <f t="shared" si="0"/>
        <v>2.632770622492286E-3</v>
      </c>
      <c r="E48" s="3">
        <f t="shared" si="1"/>
        <v>0</v>
      </c>
    </row>
    <row r="49" spans="1:5" x14ac:dyDescent="0.35">
      <c r="A49" s="20">
        <v>45692</v>
      </c>
      <c r="B49">
        <v>23739.25</v>
      </c>
      <c r="C49">
        <v>23509.9</v>
      </c>
      <c r="D49" s="22">
        <f t="shared" si="0"/>
        <v>6.3717170247057468E-3</v>
      </c>
      <c r="E49" s="3">
        <f t="shared" si="1"/>
        <v>0</v>
      </c>
    </row>
    <row r="50" spans="1:5" x14ac:dyDescent="0.35">
      <c r="A50" s="20">
        <v>45691</v>
      </c>
      <c r="B50">
        <v>23361.05</v>
      </c>
      <c r="C50">
        <v>23319.35</v>
      </c>
      <c r="D50" s="22">
        <f t="shared" si="0"/>
        <v>-6.9329256477793939E-3</v>
      </c>
      <c r="E50" s="3">
        <f t="shared" si="1"/>
        <v>0</v>
      </c>
    </row>
    <row r="51" spans="1:5" x14ac:dyDescent="0.35">
      <c r="A51" s="20">
        <v>45689</v>
      </c>
      <c r="B51">
        <v>23482.15</v>
      </c>
      <c r="C51">
        <v>23528.6</v>
      </c>
      <c r="D51" s="22">
        <f t="shared" si="0"/>
        <v>8.5926732572174573E-4</v>
      </c>
      <c r="E51" s="3">
        <f t="shared" si="1"/>
        <v>0</v>
      </c>
    </row>
    <row r="52" spans="1:5" x14ac:dyDescent="0.35">
      <c r="A52" s="20">
        <v>45688</v>
      </c>
      <c r="B52">
        <v>23508.400000000001</v>
      </c>
      <c r="C52">
        <v>23296.75</v>
      </c>
      <c r="D52" s="22">
        <f t="shared" si="0"/>
        <v>2.0323017699305362E-3</v>
      </c>
      <c r="E52" s="3">
        <f t="shared" si="1"/>
        <v>0</v>
      </c>
    </row>
    <row r="53" spans="1:5" x14ac:dyDescent="0.35">
      <c r="A53" s="20">
        <v>45687</v>
      </c>
      <c r="B53">
        <v>23249.5</v>
      </c>
      <c r="C53">
        <v>23169.5</v>
      </c>
      <c r="D53" s="22">
        <f t="shared" si="0"/>
        <v>2.7630153131495591E-4</v>
      </c>
      <c r="E53" s="3">
        <f t="shared" si="1"/>
        <v>0</v>
      </c>
    </row>
    <row r="54" spans="1:5" x14ac:dyDescent="0.35">
      <c r="A54" s="20">
        <v>45686</v>
      </c>
      <c r="B54">
        <v>23163.1</v>
      </c>
      <c r="C54">
        <v>23026.75</v>
      </c>
      <c r="D54" s="22">
        <f t="shared" si="0"/>
        <v>3.0273660826100686E-3</v>
      </c>
      <c r="E54" s="3">
        <f t="shared" si="1"/>
        <v>0</v>
      </c>
    </row>
    <row r="55" spans="1:5" x14ac:dyDescent="0.35">
      <c r="A55" s="20">
        <v>45685</v>
      </c>
      <c r="B55">
        <v>22957.25</v>
      </c>
      <c r="C55">
        <v>22960.45</v>
      </c>
      <c r="D55" s="22">
        <f t="shared" si="0"/>
        <v>5.7514186905775842E-3</v>
      </c>
      <c r="E55" s="3">
        <f t="shared" si="1"/>
        <v>0</v>
      </c>
    </row>
    <row r="56" spans="1:5" x14ac:dyDescent="0.35">
      <c r="A56" s="20">
        <v>45684</v>
      </c>
      <c r="B56">
        <v>22829.15</v>
      </c>
      <c r="C56">
        <v>22940.15</v>
      </c>
      <c r="D56" s="22">
        <f t="shared" si="0"/>
        <v>-6.5844744112730389E-3</v>
      </c>
      <c r="E56" s="3">
        <f t="shared" si="1"/>
        <v>0</v>
      </c>
    </row>
    <row r="57" spans="1:5" x14ac:dyDescent="0.35">
      <c r="A57" s="20">
        <v>45681</v>
      </c>
      <c r="B57">
        <v>23092.2</v>
      </c>
      <c r="C57">
        <v>23183.9</v>
      </c>
      <c r="D57" s="22">
        <f t="shared" si="0"/>
        <v>-9.2435580588084607E-4</v>
      </c>
      <c r="E57" s="3">
        <f t="shared" si="1"/>
        <v>0</v>
      </c>
    </row>
    <row r="58" spans="1:5" x14ac:dyDescent="0.35">
      <c r="A58" s="20">
        <v>45680</v>
      </c>
      <c r="B58">
        <v>23205.35</v>
      </c>
      <c r="C58">
        <v>23128.3</v>
      </c>
      <c r="D58" s="22">
        <f t="shared" si="0"/>
        <v>-1.1681965506891183E-3</v>
      </c>
      <c r="E58" s="3">
        <f t="shared" si="1"/>
        <v>0</v>
      </c>
    </row>
    <row r="59" spans="1:5" x14ac:dyDescent="0.35">
      <c r="A59" s="20">
        <v>45679</v>
      </c>
      <c r="B59">
        <v>23155.35</v>
      </c>
      <c r="C59">
        <v>23099.15</v>
      </c>
      <c r="D59" s="22">
        <f t="shared" si="0"/>
        <v>3.2356626485093147E-3</v>
      </c>
      <c r="E59" s="3">
        <f t="shared" si="1"/>
        <v>0</v>
      </c>
    </row>
    <row r="60" spans="1:5" x14ac:dyDescent="0.35">
      <c r="A60" s="20">
        <v>45678</v>
      </c>
      <c r="B60">
        <v>23024.65</v>
      </c>
      <c r="C60">
        <v>23421.65</v>
      </c>
      <c r="D60" s="22">
        <f t="shared" si="0"/>
        <v>3.2941025284058067E-3</v>
      </c>
      <c r="E60" s="3">
        <f t="shared" si="1"/>
        <v>0</v>
      </c>
    </row>
    <row r="61" spans="1:5" x14ac:dyDescent="0.35">
      <c r="A61" s="20">
        <v>45677</v>
      </c>
      <c r="B61">
        <v>23344.75</v>
      </c>
      <c r="C61">
        <v>23290.400000000001</v>
      </c>
      <c r="D61" s="22">
        <f t="shared" si="0"/>
        <v>3.7581023307130365E-3</v>
      </c>
      <c r="E61" s="3">
        <f t="shared" si="1"/>
        <v>0</v>
      </c>
    </row>
    <row r="62" spans="1:5" x14ac:dyDescent="0.35">
      <c r="A62" s="20">
        <v>45674</v>
      </c>
      <c r="B62">
        <v>23203.200000000001</v>
      </c>
      <c r="C62">
        <v>23277.1</v>
      </c>
      <c r="D62" s="22">
        <f t="shared" si="0"/>
        <v>-1.4885165452689509E-3</v>
      </c>
      <c r="E62" s="3">
        <f t="shared" si="1"/>
        <v>0</v>
      </c>
    </row>
    <row r="63" spans="1:5" x14ac:dyDescent="0.35">
      <c r="A63" s="20">
        <v>45673</v>
      </c>
      <c r="B63">
        <v>23311.8</v>
      </c>
      <c r="C63">
        <v>23377.25</v>
      </c>
      <c r="D63" s="22">
        <f t="shared" si="0"/>
        <v>7.0670997535884437E-3</v>
      </c>
      <c r="E63" s="3">
        <f t="shared" si="1"/>
        <v>0</v>
      </c>
    </row>
    <row r="64" spans="1:5" x14ac:dyDescent="0.35">
      <c r="A64" s="20">
        <v>45672</v>
      </c>
      <c r="B64">
        <v>23213.200000000001</v>
      </c>
      <c r="C64">
        <v>23250.45</v>
      </c>
      <c r="D64" s="22">
        <f t="shared" si="0"/>
        <v>3.210210540622818E-3</v>
      </c>
      <c r="E64" s="3">
        <f t="shared" si="1"/>
        <v>0</v>
      </c>
    </row>
    <row r="65" spans="1:5" x14ac:dyDescent="0.35">
      <c r="A65" s="20">
        <v>45671</v>
      </c>
      <c r="B65">
        <v>23176.05</v>
      </c>
      <c r="C65">
        <v>23165.9</v>
      </c>
      <c r="D65" s="22">
        <f t="shared" si="0"/>
        <v>3.4631453329839459E-3</v>
      </c>
      <c r="E65" s="3">
        <f t="shared" si="1"/>
        <v>0</v>
      </c>
    </row>
    <row r="66" spans="1:5" x14ac:dyDescent="0.35">
      <c r="A66" s="20">
        <v>45670</v>
      </c>
      <c r="B66">
        <v>23085.95</v>
      </c>
      <c r="C66">
        <v>23195.4</v>
      </c>
      <c r="D66" s="22">
        <f t="shared" si="0"/>
        <v>-1.0076179501952437E-2</v>
      </c>
      <c r="E66" s="3">
        <f t="shared" si="1"/>
        <v>0</v>
      </c>
    </row>
    <row r="67" spans="1:5" x14ac:dyDescent="0.35">
      <c r="A67" s="20">
        <v>45667</v>
      </c>
      <c r="B67">
        <v>23431.5</v>
      </c>
      <c r="C67">
        <v>23551.9</v>
      </c>
      <c r="D67" s="22">
        <f t="shared" ref="D67:D130" si="2">(C67-B68)/B68</f>
        <v>1.0796336046586382E-3</v>
      </c>
      <c r="E67" s="3">
        <f t="shared" ref="E67:E130" si="3">IF(ABS(D67)&gt;2%,1,0)</f>
        <v>0</v>
      </c>
    </row>
    <row r="68" spans="1:5" x14ac:dyDescent="0.35">
      <c r="A68" s="20">
        <v>45666</v>
      </c>
      <c r="B68">
        <v>23526.5</v>
      </c>
      <c r="C68">
        <v>23674.75</v>
      </c>
      <c r="D68" s="22">
        <f t="shared" si="2"/>
        <v>-5.9943560183126424E-4</v>
      </c>
      <c r="E68" s="3">
        <f t="shared" si="3"/>
        <v>0</v>
      </c>
    </row>
    <row r="69" spans="1:5" x14ac:dyDescent="0.35">
      <c r="A69" s="20">
        <v>45665</v>
      </c>
      <c r="B69">
        <v>23688.95</v>
      </c>
      <c r="C69">
        <v>23746.65</v>
      </c>
      <c r="D69" s="22">
        <f t="shared" si="2"/>
        <v>1.6344762716225393E-3</v>
      </c>
      <c r="E69" s="3">
        <f t="shared" si="3"/>
        <v>0</v>
      </c>
    </row>
    <row r="70" spans="1:5" x14ac:dyDescent="0.35">
      <c r="A70" s="20">
        <v>45664</v>
      </c>
      <c r="B70">
        <v>23707.9</v>
      </c>
      <c r="C70">
        <v>23679.9</v>
      </c>
      <c r="D70" s="22">
        <f t="shared" si="2"/>
        <v>2.7036697500217939E-3</v>
      </c>
      <c r="E70" s="3">
        <f t="shared" si="3"/>
        <v>0</v>
      </c>
    </row>
    <row r="71" spans="1:5" x14ac:dyDescent="0.35">
      <c r="A71" s="20">
        <v>45663</v>
      </c>
      <c r="B71">
        <v>23616.05</v>
      </c>
      <c r="C71">
        <v>24045.8</v>
      </c>
      <c r="D71" s="22">
        <f t="shared" si="2"/>
        <v>1.7100782136868441E-3</v>
      </c>
      <c r="E71" s="3">
        <f t="shared" si="3"/>
        <v>0</v>
      </c>
    </row>
    <row r="72" spans="1:5" x14ac:dyDescent="0.35">
      <c r="A72" s="20">
        <v>45660</v>
      </c>
      <c r="B72">
        <v>24004.75</v>
      </c>
      <c r="C72">
        <v>24196.400000000001</v>
      </c>
      <c r="D72" s="22">
        <f t="shared" si="2"/>
        <v>3.2039820328955934E-4</v>
      </c>
      <c r="E72" s="3">
        <f t="shared" si="3"/>
        <v>0</v>
      </c>
    </row>
    <row r="73" spans="1:5" x14ac:dyDescent="0.35">
      <c r="A73" s="20">
        <v>45659</v>
      </c>
      <c r="B73">
        <v>24188.65</v>
      </c>
      <c r="C73">
        <v>23783</v>
      </c>
      <c r="D73" s="22">
        <f t="shared" si="2"/>
        <v>1.6889259526005056E-3</v>
      </c>
      <c r="E73" s="3">
        <f t="shared" si="3"/>
        <v>0</v>
      </c>
    </row>
    <row r="74" spans="1:5" x14ac:dyDescent="0.35">
      <c r="A74" s="20">
        <v>45658</v>
      </c>
      <c r="B74">
        <v>23742.9</v>
      </c>
      <c r="C74">
        <v>23637.65</v>
      </c>
      <c r="D74" s="22">
        <f t="shared" si="2"/>
        <v>-3.0239206929209877E-4</v>
      </c>
      <c r="E74" s="3">
        <f t="shared" si="3"/>
        <v>0</v>
      </c>
    </row>
    <row r="75" spans="1:5" x14ac:dyDescent="0.35">
      <c r="A75" s="20">
        <v>45657</v>
      </c>
      <c r="B75">
        <v>23644.799999999999</v>
      </c>
      <c r="C75">
        <v>23560.6</v>
      </c>
      <c r="D75" s="22">
        <f t="shared" si="2"/>
        <v>-3.5652508574789028E-3</v>
      </c>
      <c r="E75" s="3">
        <f t="shared" si="3"/>
        <v>0</v>
      </c>
    </row>
    <row r="76" spans="1:5" x14ac:dyDescent="0.35">
      <c r="A76" s="20">
        <v>45656</v>
      </c>
      <c r="B76">
        <v>23644.9</v>
      </c>
      <c r="C76">
        <v>23796.9</v>
      </c>
      <c r="D76" s="22">
        <f t="shared" si="2"/>
        <v>-6.9288719796417142E-4</v>
      </c>
      <c r="E76" s="3">
        <f t="shared" si="3"/>
        <v>0</v>
      </c>
    </row>
    <row r="77" spans="1:5" x14ac:dyDescent="0.35">
      <c r="A77" s="20">
        <v>45653</v>
      </c>
      <c r="B77">
        <v>23813.4</v>
      </c>
      <c r="C77">
        <v>23801.4</v>
      </c>
      <c r="D77" s="22">
        <f t="shared" si="2"/>
        <v>2.1557713198204951E-3</v>
      </c>
      <c r="E77" s="3">
        <f t="shared" si="3"/>
        <v>0</v>
      </c>
    </row>
    <row r="78" spans="1:5" x14ac:dyDescent="0.35">
      <c r="A78" s="20">
        <v>45652</v>
      </c>
      <c r="B78">
        <v>23750.2</v>
      </c>
      <c r="C78">
        <v>23775.8</v>
      </c>
      <c r="D78" s="22">
        <f t="shared" si="2"/>
        <v>2.0292780785285442E-3</v>
      </c>
      <c r="E78" s="3">
        <f t="shared" si="3"/>
        <v>0</v>
      </c>
    </row>
    <row r="79" spans="1:5" x14ac:dyDescent="0.35">
      <c r="A79" s="20">
        <v>45650</v>
      </c>
      <c r="B79">
        <v>23727.65</v>
      </c>
      <c r="C79">
        <v>23769.1</v>
      </c>
      <c r="D79" s="22">
        <f t="shared" si="2"/>
        <v>6.5885166154802004E-4</v>
      </c>
      <c r="E79" s="3">
        <f t="shared" si="3"/>
        <v>0</v>
      </c>
    </row>
    <row r="80" spans="1:5" x14ac:dyDescent="0.35">
      <c r="A80" s="20">
        <v>45649</v>
      </c>
      <c r="B80">
        <v>23753.45</v>
      </c>
      <c r="C80">
        <v>23738.2</v>
      </c>
      <c r="D80" s="22">
        <f t="shared" si="2"/>
        <v>6.3889772125066552E-3</v>
      </c>
      <c r="E80" s="3">
        <f t="shared" si="3"/>
        <v>0</v>
      </c>
    </row>
    <row r="81" spans="1:5" x14ac:dyDescent="0.35">
      <c r="A81" s="20">
        <v>45646</v>
      </c>
      <c r="B81">
        <v>23587.5</v>
      </c>
      <c r="C81">
        <v>23960.7</v>
      </c>
      <c r="D81" s="22">
        <f t="shared" si="2"/>
        <v>3.7575620937135986E-4</v>
      </c>
      <c r="E81" s="3">
        <f t="shared" si="3"/>
        <v>0</v>
      </c>
    </row>
    <row r="82" spans="1:5" x14ac:dyDescent="0.35">
      <c r="A82" s="20">
        <v>45645</v>
      </c>
      <c r="B82">
        <v>23951.7</v>
      </c>
      <c r="C82">
        <v>23877.15</v>
      </c>
      <c r="D82" s="22">
        <f t="shared" si="2"/>
        <v>-1.3294020170379879E-2</v>
      </c>
      <c r="E82" s="3">
        <f t="shared" si="3"/>
        <v>0</v>
      </c>
    </row>
    <row r="83" spans="1:5" x14ac:dyDescent="0.35">
      <c r="A83" s="20">
        <v>45644</v>
      </c>
      <c r="B83">
        <v>24198.85</v>
      </c>
      <c r="C83">
        <v>24297.95</v>
      </c>
      <c r="D83" s="22">
        <f t="shared" si="2"/>
        <v>-1.5635272846811008E-3</v>
      </c>
      <c r="E83" s="3">
        <f t="shared" si="3"/>
        <v>0</v>
      </c>
    </row>
    <row r="84" spans="1:5" x14ac:dyDescent="0.35">
      <c r="A84" s="20">
        <v>45643</v>
      </c>
      <c r="B84">
        <v>24336</v>
      </c>
      <c r="C84">
        <v>24584.799999999999</v>
      </c>
      <c r="D84" s="22">
        <f t="shared" si="2"/>
        <v>-3.3828909630801022E-3</v>
      </c>
      <c r="E84" s="3">
        <f t="shared" si="3"/>
        <v>0</v>
      </c>
    </row>
    <row r="85" spans="1:5" x14ac:dyDescent="0.35">
      <c r="A85" s="20">
        <v>45642</v>
      </c>
      <c r="B85">
        <v>24668.25</v>
      </c>
      <c r="C85">
        <v>24753.4</v>
      </c>
      <c r="D85" s="22">
        <f t="shared" si="2"/>
        <v>-6.0157540081466295E-4</v>
      </c>
      <c r="E85" s="3">
        <f t="shared" si="3"/>
        <v>0</v>
      </c>
    </row>
    <row r="86" spans="1:5" x14ac:dyDescent="0.35">
      <c r="A86" s="20">
        <v>45639</v>
      </c>
      <c r="B86">
        <v>24768.3</v>
      </c>
      <c r="C86">
        <v>24498.35</v>
      </c>
      <c r="D86" s="22">
        <f t="shared" si="2"/>
        <v>-2.0510251051991421E-3</v>
      </c>
      <c r="E86" s="3">
        <f t="shared" si="3"/>
        <v>0</v>
      </c>
    </row>
    <row r="87" spans="1:5" x14ac:dyDescent="0.35">
      <c r="A87" s="20">
        <v>45638</v>
      </c>
      <c r="B87">
        <v>24548.7</v>
      </c>
      <c r="C87">
        <v>24604.45</v>
      </c>
      <c r="D87" s="22">
        <f t="shared" si="2"/>
        <v>-1.5157171959840007E-3</v>
      </c>
      <c r="E87" s="3">
        <f t="shared" si="3"/>
        <v>0</v>
      </c>
    </row>
    <row r="88" spans="1:5" x14ac:dyDescent="0.35">
      <c r="A88" s="20">
        <v>45637</v>
      </c>
      <c r="B88">
        <v>24641.8</v>
      </c>
      <c r="C88">
        <v>24620.5</v>
      </c>
      <c r="D88" s="22">
        <f t="shared" si="2"/>
        <v>4.2462327382515385E-4</v>
      </c>
      <c r="E88" s="3">
        <f t="shared" si="3"/>
        <v>0</v>
      </c>
    </row>
    <row r="89" spans="1:5" x14ac:dyDescent="0.35">
      <c r="A89" s="20">
        <v>45636</v>
      </c>
      <c r="B89">
        <v>24610.05</v>
      </c>
      <c r="C89">
        <v>24652.65</v>
      </c>
      <c r="D89" s="22">
        <f t="shared" si="2"/>
        <v>1.3668304967708459E-3</v>
      </c>
      <c r="E89" s="3">
        <f t="shared" si="3"/>
        <v>0</v>
      </c>
    </row>
    <row r="90" spans="1:5" x14ac:dyDescent="0.35">
      <c r="A90" s="20">
        <v>45635</v>
      </c>
      <c r="B90">
        <v>24619</v>
      </c>
      <c r="C90">
        <v>24633.9</v>
      </c>
      <c r="D90" s="22">
        <f t="shared" si="2"/>
        <v>-1.7789268087105745E-3</v>
      </c>
      <c r="E90" s="3">
        <f t="shared" si="3"/>
        <v>0</v>
      </c>
    </row>
    <row r="91" spans="1:5" x14ac:dyDescent="0.35">
      <c r="A91" s="20">
        <v>45632</v>
      </c>
      <c r="B91">
        <v>24677.8</v>
      </c>
      <c r="C91">
        <v>24729.45</v>
      </c>
      <c r="D91" s="22">
        <f t="shared" si="2"/>
        <v>8.5193699308734161E-4</v>
      </c>
      <c r="E91" s="3">
        <f t="shared" si="3"/>
        <v>0</v>
      </c>
    </row>
    <row r="92" spans="1:5" x14ac:dyDescent="0.35">
      <c r="A92" s="20">
        <v>45631</v>
      </c>
      <c r="B92">
        <v>24708.400000000001</v>
      </c>
      <c r="C92">
        <v>24539.15</v>
      </c>
      <c r="D92" s="22">
        <f t="shared" si="2"/>
        <v>2.9304238896983841E-3</v>
      </c>
      <c r="E92" s="3">
        <f t="shared" si="3"/>
        <v>0</v>
      </c>
    </row>
    <row r="93" spans="1:5" x14ac:dyDescent="0.35">
      <c r="A93" s="20">
        <v>45630</v>
      </c>
      <c r="B93">
        <v>24467.45</v>
      </c>
      <c r="C93">
        <v>24488.75</v>
      </c>
      <c r="D93" s="22">
        <f t="shared" si="2"/>
        <v>1.2920556974135803E-3</v>
      </c>
      <c r="E93" s="3">
        <f t="shared" si="3"/>
        <v>0</v>
      </c>
    </row>
    <row r="94" spans="1:5" x14ac:dyDescent="0.35">
      <c r="A94" s="20">
        <v>45629</v>
      </c>
      <c r="B94">
        <v>24457.15</v>
      </c>
      <c r="C94">
        <v>24367.5</v>
      </c>
      <c r="D94" s="22">
        <f t="shared" si="2"/>
        <v>3.7670873144519282E-3</v>
      </c>
      <c r="E94" s="3">
        <f t="shared" si="3"/>
        <v>0</v>
      </c>
    </row>
    <row r="95" spans="1:5" x14ac:dyDescent="0.35">
      <c r="A95" s="20">
        <v>45628</v>
      </c>
      <c r="B95">
        <v>24276.05</v>
      </c>
      <c r="C95">
        <v>24140.85</v>
      </c>
      <c r="D95" s="22">
        <f t="shared" si="2"/>
        <v>4.0404291557367879E-4</v>
      </c>
      <c r="E95" s="3">
        <f t="shared" si="3"/>
        <v>0</v>
      </c>
    </row>
    <row r="96" spans="1:5" x14ac:dyDescent="0.35">
      <c r="A96" s="20">
        <v>45625</v>
      </c>
      <c r="B96">
        <v>24131.1</v>
      </c>
      <c r="C96">
        <v>23927.15</v>
      </c>
      <c r="D96" s="22">
        <f t="shared" si="2"/>
        <v>5.4361120926313497E-4</v>
      </c>
      <c r="E96" s="3">
        <f t="shared" si="3"/>
        <v>0</v>
      </c>
    </row>
    <row r="97" spans="1:5" x14ac:dyDescent="0.35">
      <c r="A97" s="20">
        <v>45624</v>
      </c>
      <c r="B97">
        <v>23914.15</v>
      </c>
      <c r="C97">
        <v>24274.15</v>
      </c>
      <c r="D97" s="22">
        <f t="shared" si="2"/>
        <v>-3.0896110797572801E-5</v>
      </c>
      <c r="E97" s="3">
        <f t="shared" si="3"/>
        <v>0</v>
      </c>
    </row>
    <row r="98" spans="1:5" x14ac:dyDescent="0.35">
      <c r="A98" s="20">
        <v>45623</v>
      </c>
      <c r="B98">
        <v>24274.9</v>
      </c>
      <c r="C98">
        <v>24204.799999999999</v>
      </c>
      <c r="D98" s="22">
        <f t="shared" si="2"/>
        <v>4.2571658848082302E-4</v>
      </c>
      <c r="E98" s="3">
        <f t="shared" si="3"/>
        <v>0</v>
      </c>
    </row>
    <row r="99" spans="1:5" x14ac:dyDescent="0.35">
      <c r="A99" s="20">
        <v>45622</v>
      </c>
      <c r="B99">
        <v>24194.5</v>
      </c>
      <c r="C99">
        <v>24343.3</v>
      </c>
      <c r="D99" s="22">
        <f t="shared" si="2"/>
        <v>5.0119932788095815E-3</v>
      </c>
      <c r="E99" s="3">
        <f t="shared" si="3"/>
        <v>0</v>
      </c>
    </row>
    <row r="100" spans="1:5" x14ac:dyDescent="0.35">
      <c r="A100" s="20">
        <v>45621</v>
      </c>
      <c r="B100">
        <v>24221.9</v>
      </c>
      <c r="C100">
        <v>24253.55</v>
      </c>
      <c r="D100" s="22">
        <f t="shared" si="2"/>
        <v>1.4485145719394714E-2</v>
      </c>
      <c r="E100" s="3">
        <f t="shared" si="3"/>
        <v>0</v>
      </c>
    </row>
    <row r="101" spans="1:5" x14ac:dyDescent="0.35">
      <c r="A101" s="20">
        <v>45618</v>
      </c>
      <c r="B101">
        <v>23907.25</v>
      </c>
      <c r="C101">
        <v>23411.8</v>
      </c>
      <c r="D101" s="22">
        <f t="shared" si="2"/>
        <v>2.6509749506420932E-3</v>
      </c>
      <c r="E101" s="3">
        <f t="shared" si="3"/>
        <v>0</v>
      </c>
    </row>
    <row r="102" spans="1:5" x14ac:dyDescent="0.35">
      <c r="A102" s="20">
        <v>45617</v>
      </c>
      <c r="B102">
        <v>23349.9</v>
      </c>
      <c r="C102">
        <v>23488.45</v>
      </c>
      <c r="D102" s="22">
        <f t="shared" si="2"/>
        <v>-1.2777175415098442E-3</v>
      </c>
      <c r="E102" s="3">
        <f t="shared" si="3"/>
        <v>0</v>
      </c>
    </row>
    <row r="103" spans="1:5" x14ac:dyDescent="0.35">
      <c r="A103" s="20">
        <v>45615</v>
      </c>
      <c r="B103">
        <v>23518.5</v>
      </c>
      <c r="C103">
        <v>23529.55</v>
      </c>
      <c r="D103" s="22">
        <f t="shared" si="2"/>
        <v>3.2297538138809064E-3</v>
      </c>
      <c r="E103" s="3">
        <f t="shared" si="3"/>
        <v>0</v>
      </c>
    </row>
    <row r="104" spans="1:5" x14ac:dyDescent="0.35">
      <c r="A104" s="20">
        <v>45614</v>
      </c>
      <c r="B104">
        <v>23453.8</v>
      </c>
      <c r="C104">
        <v>23605.3</v>
      </c>
      <c r="D104" s="22">
        <f t="shared" si="2"/>
        <v>3.0850688616265256E-3</v>
      </c>
      <c r="E104" s="3">
        <f t="shared" si="3"/>
        <v>0</v>
      </c>
    </row>
    <row r="105" spans="1:5" x14ac:dyDescent="0.35">
      <c r="A105" s="20">
        <v>45610</v>
      </c>
      <c r="B105">
        <v>23532.7</v>
      </c>
      <c r="C105">
        <v>23542.15</v>
      </c>
      <c r="D105" s="22">
        <f t="shared" si="2"/>
        <v>-7.1734641252503041E-4</v>
      </c>
      <c r="E105" s="3">
        <f t="shared" si="3"/>
        <v>0</v>
      </c>
    </row>
    <row r="106" spans="1:5" x14ac:dyDescent="0.35">
      <c r="A106" s="20">
        <v>45609</v>
      </c>
      <c r="B106">
        <v>23559.05</v>
      </c>
      <c r="C106">
        <v>23822.45</v>
      </c>
      <c r="D106" s="22">
        <f t="shared" si="2"/>
        <v>-2.5540698684654015E-3</v>
      </c>
      <c r="E106" s="3">
        <f t="shared" si="3"/>
        <v>0</v>
      </c>
    </row>
    <row r="107" spans="1:5" x14ac:dyDescent="0.35">
      <c r="A107" s="20">
        <v>45608</v>
      </c>
      <c r="B107">
        <v>23883.45</v>
      </c>
      <c r="C107">
        <v>24225.8</v>
      </c>
      <c r="D107" s="22">
        <f t="shared" si="2"/>
        <v>3.500225754205449E-3</v>
      </c>
      <c r="E107" s="3">
        <f t="shared" si="3"/>
        <v>0</v>
      </c>
    </row>
    <row r="108" spans="1:5" x14ac:dyDescent="0.35">
      <c r="A108" s="20">
        <v>45607</v>
      </c>
      <c r="B108">
        <v>24141.3</v>
      </c>
      <c r="C108">
        <v>24087.25</v>
      </c>
      <c r="D108" s="22">
        <f t="shared" si="2"/>
        <v>-2.5239976478578412E-3</v>
      </c>
      <c r="E108" s="3">
        <f t="shared" si="3"/>
        <v>0</v>
      </c>
    </row>
    <row r="109" spans="1:5" x14ac:dyDescent="0.35">
      <c r="A109" s="20">
        <v>45604</v>
      </c>
      <c r="B109">
        <v>24148.2</v>
      </c>
      <c r="C109">
        <v>24207.7</v>
      </c>
      <c r="D109" s="22">
        <f t="shared" si="2"/>
        <v>3.4505059020189317E-4</v>
      </c>
      <c r="E109" s="3">
        <f t="shared" si="3"/>
        <v>0</v>
      </c>
    </row>
    <row r="110" spans="1:5" x14ac:dyDescent="0.35">
      <c r="A110" s="20">
        <v>45603</v>
      </c>
      <c r="B110">
        <v>24199.35</v>
      </c>
      <c r="C110">
        <v>24489.599999999999</v>
      </c>
      <c r="D110" s="22">
        <f t="shared" si="2"/>
        <v>2.2667818436897786E-4</v>
      </c>
      <c r="E110" s="3">
        <f t="shared" si="3"/>
        <v>0</v>
      </c>
    </row>
    <row r="111" spans="1:5" x14ac:dyDescent="0.35">
      <c r="A111" s="20">
        <v>45602</v>
      </c>
      <c r="B111">
        <v>24484.05</v>
      </c>
      <c r="C111">
        <v>24308.75</v>
      </c>
      <c r="D111" s="22">
        <f t="shared" si="2"/>
        <v>3.9420483783705954E-3</v>
      </c>
      <c r="E111" s="3">
        <f t="shared" si="3"/>
        <v>0</v>
      </c>
    </row>
    <row r="112" spans="1:5" x14ac:dyDescent="0.35">
      <c r="A112" s="20">
        <v>45601</v>
      </c>
      <c r="B112">
        <v>24213.3</v>
      </c>
      <c r="C112">
        <v>23916.5</v>
      </c>
      <c r="D112" s="22">
        <f t="shared" si="2"/>
        <v>-3.2860533395011344E-3</v>
      </c>
      <c r="E112" s="3">
        <f t="shared" si="3"/>
        <v>0</v>
      </c>
    </row>
    <row r="113" spans="1:5" x14ac:dyDescent="0.35">
      <c r="A113" s="20">
        <v>45600</v>
      </c>
      <c r="B113">
        <v>23995.35</v>
      </c>
      <c r="C113">
        <v>24315.75</v>
      </c>
      <c r="D113" s="22">
        <f t="shared" si="2"/>
        <v>4.6905183639971674E-4</v>
      </c>
      <c r="E113" s="3">
        <f t="shared" si="3"/>
        <v>0</v>
      </c>
    </row>
    <row r="114" spans="1:5" x14ac:dyDescent="0.35">
      <c r="A114" s="20">
        <v>45597</v>
      </c>
      <c r="B114">
        <v>24304.35</v>
      </c>
      <c r="C114">
        <v>24302.75</v>
      </c>
      <c r="D114" s="22">
        <f t="shared" si="2"/>
        <v>4.0239038063899701E-3</v>
      </c>
      <c r="E114" s="3">
        <f t="shared" si="3"/>
        <v>0</v>
      </c>
    </row>
    <row r="115" spans="1:5" x14ac:dyDescent="0.35">
      <c r="A115" s="20">
        <v>45596</v>
      </c>
      <c r="B115">
        <v>24205.35</v>
      </c>
      <c r="C115">
        <v>24349.85</v>
      </c>
      <c r="D115" s="22">
        <f t="shared" si="2"/>
        <v>3.6974879677579051E-4</v>
      </c>
      <c r="E115" s="3">
        <f t="shared" si="3"/>
        <v>0</v>
      </c>
    </row>
    <row r="116" spans="1:5" x14ac:dyDescent="0.35">
      <c r="A116" s="20">
        <v>45595</v>
      </c>
      <c r="B116">
        <v>24340.85</v>
      </c>
      <c r="C116">
        <v>24371.45</v>
      </c>
      <c r="D116" s="22">
        <f t="shared" si="2"/>
        <v>-3.8991533442187215E-3</v>
      </c>
      <c r="E116" s="3">
        <f t="shared" si="3"/>
        <v>0</v>
      </c>
    </row>
    <row r="117" spans="1:5" x14ac:dyDescent="0.35">
      <c r="A117" s="20">
        <v>45594</v>
      </c>
      <c r="B117">
        <v>24466.85</v>
      </c>
      <c r="C117">
        <v>24328.85</v>
      </c>
      <c r="D117" s="22">
        <f t="shared" si="2"/>
        <v>-4.2318651226533837E-4</v>
      </c>
      <c r="E117" s="3">
        <f t="shared" si="3"/>
        <v>0</v>
      </c>
    </row>
    <row r="118" spans="1:5" x14ac:dyDescent="0.35">
      <c r="A118" s="20">
        <v>45593</v>
      </c>
      <c r="B118">
        <v>24339.15</v>
      </c>
      <c r="C118">
        <v>24251.1</v>
      </c>
      <c r="D118" s="22">
        <f t="shared" si="2"/>
        <v>2.9072652683120193E-3</v>
      </c>
      <c r="E118" s="3">
        <f t="shared" si="3"/>
        <v>0</v>
      </c>
    </row>
    <row r="119" spans="1:5" x14ac:dyDescent="0.35">
      <c r="A119" s="20">
        <v>45590</v>
      </c>
      <c r="B119">
        <v>24180.799999999999</v>
      </c>
      <c r="C119">
        <v>24418.05</v>
      </c>
      <c r="D119" s="22">
        <f t="shared" si="2"/>
        <v>7.6436305810789675E-4</v>
      </c>
      <c r="E119" s="3">
        <f t="shared" si="3"/>
        <v>0</v>
      </c>
    </row>
    <row r="120" spans="1:5" x14ac:dyDescent="0.35">
      <c r="A120" s="20">
        <v>45589</v>
      </c>
      <c r="B120">
        <v>24399.4</v>
      </c>
      <c r="C120">
        <v>24412.7</v>
      </c>
      <c r="D120" s="22">
        <f t="shared" si="2"/>
        <v>-9.3306869104373851E-4</v>
      </c>
      <c r="E120" s="3">
        <f t="shared" si="3"/>
        <v>0</v>
      </c>
    </row>
    <row r="121" spans="1:5" x14ac:dyDescent="0.35">
      <c r="A121" s="20">
        <v>45588</v>
      </c>
      <c r="B121">
        <v>24435.5</v>
      </c>
      <c r="C121">
        <v>24378.15</v>
      </c>
      <c r="D121" s="22">
        <f t="shared" si="2"/>
        <v>-3.8390657115652967E-3</v>
      </c>
      <c r="E121" s="3">
        <f t="shared" si="3"/>
        <v>0</v>
      </c>
    </row>
    <row r="122" spans="1:5" x14ac:dyDescent="0.35">
      <c r="A122" s="20">
        <v>45587</v>
      </c>
      <c r="B122">
        <v>24472.1</v>
      </c>
      <c r="C122">
        <v>24798.65</v>
      </c>
      <c r="D122" s="22">
        <f t="shared" si="2"/>
        <v>7.0820100802639562E-4</v>
      </c>
      <c r="E122" s="3">
        <f t="shared" si="3"/>
        <v>0</v>
      </c>
    </row>
    <row r="123" spans="1:5" x14ac:dyDescent="0.35">
      <c r="A123" s="20">
        <v>45586</v>
      </c>
      <c r="B123">
        <v>24781.1</v>
      </c>
      <c r="C123">
        <v>24956.15</v>
      </c>
      <c r="D123" s="22">
        <f t="shared" si="2"/>
        <v>4.1079824012586353E-3</v>
      </c>
      <c r="E123" s="3">
        <f t="shared" si="3"/>
        <v>0</v>
      </c>
    </row>
    <row r="124" spans="1:5" x14ac:dyDescent="0.35">
      <c r="A124" s="20">
        <v>45583</v>
      </c>
      <c r="B124">
        <v>24854.05</v>
      </c>
      <c r="C124">
        <v>24664.95</v>
      </c>
      <c r="D124" s="22">
        <f t="shared" si="2"/>
        <v>-3.4303238201442766E-3</v>
      </c>
      <c r="E124" s="3">
        <f t="shared" si="3"/>
        <v>0</v>
      </c>
    </row>
    <row r="125" spans="1:5" x14ac:dyDescent="0.35">
      <c r="A125" s="20">
        <v>45582</v>
      </c>
      <c r="B125">
        <v>24749.85</v>
      </c>
      <c r="C125">
        <v>25027.4</v>
      </c>
      <c r="D125" s="22">
        <f t="shared" si="2"/>
        <v>2.2465790727756339E-3</v>
      </c>
      <c r="E125" s="3">
        <f t="shared" si="3"/>
        <v>0</v>
      </c>
    </row>
    <row r="126" spans="1:5" x14ac:dyDescent="0.35">
      <c r="A126" s="20">
        <v>45581</v>
      </c>
      <c r="B126">
        <v>24971.3</v>
      </c>
      <c r="C126">
        <v>25008.55</v>
      </c>
      <c r="D126" s="22">
        <f t="shared" si="2"/>
        <v>-1.9475323607643774E-3</v>
      </c>
      <c r="E126" s="3">
        <f t="shared" si="3"/>
        <v>0</v>
      </c>
    </row>
    <row r="127" spans="1:5" x14ac:dyDescent="0.35">
      <c r="A127" s="20">
        <v>45580</v>
      </c>
      <c r="B127">
        <v>25057.35</v>
      </c>
      <c r="C127">
        <v>25186.3</v>
      </c>
      <c r="D127" s="22">
        <f t="shared" si="2"/>
        <v>2.3221154133145974E-3</v>
      </c>
      <c r="E127" s="3">
        <f t="shared" si="3"/>
        <v>0</v>
      </c>
    </row>
    <row r="128" spans="1:5" x14ac:dyDescent="0.35">
      <c r="A128" s="20">
        <v>45579</v>
      </c>
      <c r="B128">
        <v>25127.95</v>
      </c>
      <c r="C128">
        <v>25023.45</v>
      </c>
      <c r="D128" s="22">
        <f t="shared" si="2"/>
        <v>2.3713910892576677E-3</v>
      </c>
      <c r="E128" s="3">
        <f t="shared" si="3"/>
        <v>0</v>
      </c>
    </row>
    <row r="129" spans="1:5" x14ac:dyDescent="0.35">
      <c r="A129" s="20">
        <v>45576</v>
      </c>
      <c r="B129">
        <v>24964.25</v>
      </c>
      <c r="C129">
        <v>24985.3</v>
      </c>
      <c r="D129" s="22">
        <f t="shared" si="2"/>
        <v>-5.2603261402212758E-4</v>
      </c>
      <c r="E129" s="3">
        <f t="shared" si="3"/>
        <v>0</v>
      </c>
    </row>
    <row r="130" spans="1:5" x14ac:dyDescent="0.35">
      <c r="A130" s="20">
        <v>45575</v>
      </c>
      <c r="B130">
        <v>24998.45</v>
      </c>
      <c r="C130">
        <v>25067.05</v>
      </c>
      <c r="D130" s="22">
        <f t="shared" si="2"/>
        <v>3.4064594637327568E-3</v>
      </c>
      <c r="E130" s="3">
        <f t="shared" si="3"/>
        <v>0</v>
      </c>
    </row>
    <row r="131" spans="1:5" x14ac:dyDescent="0.35">
      <c r="A131" s="20">
        <v>45574</v>
      </c>
      <c r="B131">
        <v>24981.95</v>
      </c>
      <c r="C131">
        <v>25065.8</v>
      </c>
      <c r="D131" s="22">
        <f t="shared" ref="D131:D194" si="4">(C131-B132)/B132</f>
        <v>2.1048928263732404E-3</v>
      </c>
      <c r="E131" s="3">
        <f t="shared" ref="E131:E194" si="5">IF(ABS(D131)&gt;2%,1,0)</f>
        <v>0</v>
      </c>
    </row>
    <row r="132" spans="1:5" x14ac:dyDescent="0.35">
      <c r="A132" s="20">
        <v>45573</v>
      </c>
      <c r="B132">
        <v>25013.15</v>
      </c>
      <c r="C132">
        <v>24832.2</v>
      </c>
      <c r="D132" s="22">
        <f t="shared" si="4"/>
        <v>1.4700099815492867E-3</v>
      </c>
      <c r="E132" s="3">
        <f t="shared" si="5"/>
        <v>0</v>
      </c>
    </row>
    <row r="133" spans="1:5" x14ac:dyDescent="0.35">
      <c r="A133" s="20">
        <v>45572</v>
      </c>
      <c r="B133">
        <v>24795.75</v>
      </c>
      <c r="C133">
        <v>25084.1</v>
      </c>
      <c r="D133" s="22">
        <f t="shared" si="4"/>
        <v>2.7783774275822919E-3</v>
      </c>
      <c r="E133" s="3">
        <f t="shared" si="5"/>
        <v>0</v>
      </c>
    </row>
    <row r="134" spans="1:5" x14ac:dyDescent="0.35">
      <c r="A134" s="20">
        <v>45569</v>
      </c>
      <c r="B134">
        <v>25014.6</v>
      </c>
      <c r="C134">
        <v>25181.9</v>
      </c>
      <c r="D134" s="22">
        <f t="shared" si="4"/>
        <v>-2.7009794020616588E-3</v>
      </c>
      <c r="E134" s="3">
        <f t="shared" si="5"/>
        <v>0</v>
      </c>
    </row>
    <row r="135" spans="1:5" x14ac:dyDescent="0.35">
      <c r="A135" s="20">
        <v>45568</v>
      </c>
      <c r="B135">
        <v>25250.1</v>
      </c>
      <c r="C135">
        <v>25452.85</v>
      </c>
      <c r="D135" s="22">
        <f t="shared" si="4"/>
        <v>-1.3336873810419193E-2</v>
      </c>
      <c r="E135" s="3">
        <f t="shared" si="5"/>
        <v>0</v>
      </c>
    </row>
    <row r="136" spans="1:5" x14ac:dyDescent="0.35">
      <c r="A136" s="20">
        <v>45566</v>
      </c>
      <c r="B136">
        <v>25796.9</v>
      </c>
      <c r="C136">
        <v>25788.45</v>
      </c>
      <c r="D136" s="22">
        <f t="shared" si="4"/>
        <v>-8.6785208546009984E-4</v>
      </c>
      <c r="E136" s="3">
        <f t="shared" si="5"/>
        <v>0</v>
      </c>
    </row>
    <row r="137" spans="1:5" x14ac:dyDescent="0.35">
      <c r="A137" s="20">
        <v>45565</v>
      </c>
      <c r="B137">
        <v>25810.85</v>
      </c>
      <c r="C137">
        <v>26061.3</v>
      </c>
      <c r="D137" s="22">
        <f t="shared" si="4"/>
        <v>-4.4940687078741295E-3</v>
      </c>
      <c r="E137" s="3">
        <f t="shared" si="5"/>
        <v>0</v>
      </c>
    </row>
    <row r="138" spans="1:5" x14ac:dyDescent="0.35">
      <c r="A138" s="20">
        <v>45562</v>
      </c>
      <c r="B138">
        <v>26178.95</v>
      </c>
      <c r="C138">
        <v>26248.25</v>
      </c>
      <c r="D138" s="22">
        <f t="shared" si="4"/>
        <v>1.2282552100717206E-3</v>
      </c>
      <c r="E138" s="3">
        <f t="shared" si="5"/>
        <v>0</v>
      </c>
    </row>
    <row r="139" spans="1:5" x14ac:dyDescent="0.35">
      <c r="A139" s="20">
        <v>45561</v>
      </c>
      <c r="B139">
        <v>26216.05</v>
      </c>
      <c r="C139">
        <v>26005.4</v>
      </c>
      <c r="D139" s="22">
        <f t="shared" si="4"/>
        <v>4.8069250485018737E-5</v>
      </c>
      <c r="E139" s="3">
        <f t="shared" si="5"/>
        <v>0</v>
      </c>
    </row>
    <row r="140" spans="1:5" x14ac:dyDescent="0.35">
      <c r="A140" s="20">
        <v>45560</v>
      </c>
      <c r="B140">
        <v>26004.15</v>
      </c>
      <c r="C140">
        <v>25899.45</v>
      </c>
      <c r="D140" s="22">
        <f t="shared" si="4"/>
        <v>-1.578618679742823E-3</v>
      </c>
      <c r="E140" s="3">
        <f t="shared" si="5"/>
        <v>0</v>
      </c>
    </row>
    <row r="141" spans="1:5" x14ac:dyDescent="0.35">
      <c r="A141" s="20">
        <v>45559</v>
      </c>
      <c r="B141">
        <v>25940.400000000001</v>
      </c>
      <c r="C141">
        <v>25921.45</v>
      </c>
      <c r="D141" s="22">
        <f t="shared" si="4"/>
        <v>-6.7851366954451093E-4</v>
      </c>
      <c r="E141" s="3">
        <f t="shared" si="5"/>
        <v>0</v>
      </c>
    </row>
    <row r="142" spans="1:5" x14ac:dyDescent="0.35">
      <c r="A142" s="20">
        <v>45558</v>
      </c>
      <c r="B142">
        <v>25939.05</v>
      </c>
      <c r="C142">
        <v>25872.55</v>
      </c>
      <c r="D142" s="22">
        <f t="shared" si="4"/>
        <v>3.1639005154908426E-3</v>
      </c>
      <c r="E142" s="3">
        <f t="shared" si="5"/>
        <v>0</v>
      </c>
    </row>
    <row r="143" spans="1:5" x14ac:dyDescent="0.35">
      <c r="A143" s="20">
        <v>45555</v>
      </c>
      <c r="B143">
        <v>25790.95</v>
      </c>
      <c r="C143">
        <v>25525.95</v>
      </c>
      <c r="D143" s="22">
        <f t="shared" si="4"/>
        <v>4.3339182713116034E-3</v>
      </c>
      <c r="E143" s="3">
        <f t="shared" si="5"/>
        <v>0</v>
      </c>
    </row>
    <row r="144" spans="1:5" x14ac:dyDescent="0.35">
      <c r="A144" s="20">
        <v>45554</v>
      </c>
      <c r="B144">
        <v>25415.8</v>
      </c>
      <c r="C144">
        <v>25487.05</v>
      </c>
      <c r="D144" s="22">
        <f t="shared" si="4"/>
        <v>4.3148373266922932E-3</v>
      </c>
      <c r="E144" s="3">
        <f t="shared" si="5"/>
        <v>0</v>
      </c>
    </row>
    <row r="145" spans="1:5" x14ac:dyDescent="0.35">
      <c r="A145" s="20">
        <v>45553</v>
      </c>
      <c r="B145">
        <v>25377.55</v>
      </c>
      <c r="C145">
        <v>25402.400000000001</v>
      </c>
      <c r="D145" s="22">
        <f t="shared" si="4"/>
        <v>-6.3536275672679277E-4</v>
      </c>
      <c r="E145" s="3">
        <f t="shared" si="5"/>
        <v>0</v>
      </c>
    </row>
    <row r="146" spans="1:5" x14ac:dyDescent="0.35">
      <c r="A146" s="20">
        <v>45552</v>
      </c>
      <c r="B146">
        <v>25418.55</v>
      </c>
      <c r="C146">
        <v>25416.9</v>
      </c>
      <c r="D146" s="22">
        <f t="shared" si="4"/>
        <v>1.3059536120550138E-3</v>
      </c>
      <c r="E146" s="3">
        <f t="shared" si="5"/>
        <v>0</v>
      </c>
    </row>
    <row r="147" spans="1:5" x14ac:dyDescent="0.35">
      <c r="A147" s="20">
        <v>45551</v>
      </c>
      <c r="B147">
        <v>25383.75</v>
      </c>
      <c r="C147">
        <v>25406.65</v>
      </c>
      <c r="D147" s="22">
        <f t="shared" si="4"/>
        <v>1.9777966201960625E-3</v>
      </c>
      <c r="E147" s="3">
        <f t="shared" si="5"/>
        <v>0</v>
      </c>
    </row>
    <row r="148" spans="1:5" x14ac:dyDescent="0.35">
      <c r="A148" s="20">
        <v>45548</v>
      </c>
      <c r="B148">
        <v>25356.5</v>
      </c>
      <c r="C148">
        <v>25430.45</v>
      </c>
      <c r="D148" s="22">
        <f t="shared" si="4"/>
        <v>1.6365419533732957E-3</v>
      </c>
      <c r="E148" s="3">
        <f t="shared" si="5"/>
        <v>0</v>
      </c>
    </row>
    <row r="149" spans="1:5" x14ac:dyDescent="0.35">
      <c r="A149" s="20">
        <v>45547</v>
      </c>
      <c r="B149">
        <v>25388.9</v>
      </c>
      <c r="C149">
        <v>25059.65</v>
      </c>
      <c r="D149" s="22">
        <f t="shared" si="4"/>
        <v>5.6664840710397603E-3</v>
      </c>
      <c r="E149" s="3">
        <f t="shared" si="5"/>
        <v>0</v>
      </c>
    </row>
    <row r="150" spans="1:5" x14ac:dyDescent="0.35">
      <c r="A150" s="20">
        <v>45546</v>
      </c>
      <c r="B150">
        <v>24918.45</v>
      </c>
      <c r="C150">
        <v>25034</v>
      </c>
      <c r="D150" s="22">
        <f t="shared" si="4"/>
        <v>-2.8353387031714044E-4</v>
      </c>
      <c r="E150" s="3">
        <f t="shared" si="5"/>
        <v>0</v>
      </c>
    </row>
    <row r="151" spans="1:5" x14ac:dyDescent="0.35">
      <c r="A151" s="20">
        <v>45545</v>
      </c>
      <c r="B151">
        <v>25041.1</v>
      </c>
      <c r="C151">
        <v>24999.4</v>
      </c>
      <c r="D151" s="22">
        <f t="shared" si="4"/>
        <v>2.5264272308753465E-3</v>
      </c>
      <c r="E151" s="3">
        <f t="shared" si="5"/>
        <v>0</v>
      </c>
    </row>
    <row r="152" spans="1:5" x14ac:dyDescent="0.35">
      <c r="A152" s="20">
        <v>45544</v>
      </c>
      <c r="B152">
        <v>24936.400000000001</v>
      </c>
      <c r="C152">
        <v>24823.4</v>
      </c>
      <c r="D152" s="22">
        <f t="shared" si="4"/>
        <v>-1.1568415609917049E-3</v>
      </c>
      <c r="E152" s="3">
        <f t="shared" si="5"/>
        <v>0</v>
      </c>
    </row>
    <row r="153" spans="1:5" x14ac:dyDescent="0.35">
      <c r="A153" s="20">
        <v>45541</v>
      </c>
      <c r="B153">
        <v>24852.15</v>
      </c>
      <c r="C153">
        <v>25093.7</v>
      </c>
      <c r="D153" s="22">
        <f t="shared" si="4"/>
        <v>-2.044135835610032E-3</v>
      </c>
      <c r="E153" s="3">
        <f t="shared" si="5"/>
        <v>0</v>
      </c>
    </row>
    <row r="154" spans="1:5" x14ac:dyDescent="0.35">
      <c r="A154" s="20">
        <v>45540</v>
      </c>
      <c r="B154">
        <v>25145.1</v>
      </c>
      <c r="C154">
        <v>25250.5</v>
      </c>
      <c r="D154" s="22">
        <f t="shared" si="4"/>
        <v>2.0556616015905294E-3</v>
      </c>
      <c r="E154" s="3">
        <f t="shared" si="5"/>
        <v>0</v>
      </c>
    </row>
    <row r="155" spans="1:5" x14ac:dyDescent="0.35">
      <c r="A155" s="20">
        <v>45539</v>
      </c>
      <c r="B155">
        <v>25198.7</v>
      </c>
      <c r="C155">
        <v>25089.95</v>
      </c>
      <c r="D155" s="22">
        <f t="shared" si="4"/>
        <v>-7.5119116608681549E-3</v>
      </c>
      <c r="E155" s="3">
        <f t="shared" si="5"/>
        <v>0</v>
      </c>
    </row>
    <row r="156" spans="1:5" x14ac:dyDescent="0.35">
      <c r="A156" s="20">
        <v>45538</v>
      </c>
      <c r="B156">
        <v>25279.85</v>
      </c>
      <c r="C156">
        <v>25313.4</v>
      </c>
      <c r="D156" s="22">
        <f t="shared" si="4"/>
        <v>1.3726971719273827E-3</v>
      </c>
      <c r="E156" s="3">
        <f t="shared" si="5"/>
        <v>0</v>
      </c>
    </row>
    <row r="157" spans="1:5" x14ac:dyDescent="0.35">
      <c r="A157" s="20">
        <v>45537</v>
      </c>
      <c r="B157">
        <v>25278.7</v>
      </c>
      <c r="C157">
        <v>25333.599999999999</v>
      </c>
      <c r="D157" s="22">
        <f t="shared" si="4"/>
        <v>3.8714688202123597E-3</v>
      </c>
      <c r="E157" s="3">
        <f t="shared" si="5"/>
        <v>0</v>
      </c>
    </row>
    <row r="158" spans="1:5" x14ac:dyDescent="0.35">
      <c r="A158" s="20">
        <v>45534</v>
      </c>
      <c r="B158">
        <v>25235.9</v>
      </c>
      <c r="C158">
        <v>25249.7</v>
      </c>
      <c r="D158" s="22">
        <f t="shared" si="4"/>
        <v>3.8863785909243618E-3</v>
      </c>
      <c r="E158" s="3">
        <f t="shared" si="5"/>
        <v>0</v>
      </c>
    </row>
    <row r="159" spans="1:5" x14ac:dyDescent="0.35">
      <c r="A159" s="20">
        <v>45533</v>
      </c>
      <c r="B159">
        <v>25151.95</v>
      </c>
      <c r="C159">
        <v>25035.3</v>
      </c>
      <c r="D159" s="22">
        <f t="shared" si="4"/>
        <v>-6.8057487620918884E-4</v>
      </c>
      <c r="E159" s="3">
        <f t="shared" si="5"/>
        <v>0</v>
      </c>
    </row>
    <row r="160" spans="1:5" x14ac:dyDescent="0.35">
      <c r="A160" s="20">
        <v>45532</v>
      </c>
      <c r="B160">
        <v>25052.35</v>
      </c>
      <c r="C160">
        <v>25030.799999999999</v>
      </c>
      <c r="D160" s="22">
        <f t="shared" si="4"/>
        <v>5.216296429534739E-4</v>
      </c>
      <c r="E160" s="3">
        <f t="shared" si="5"/>
        <v>0</v>
      </c>
    </row>
    <row r="161" spans="1:5" x14ac:dyDescent="0.35">
      <c r="A161" s="20">
        <v>45531</v>
      </c>
      <c r="B161">
        <v>25017.75</v>
      </c>
      <c r="C161">
        <v>25024.799999999999</v>
      </c>
      <c r="D161" s="22">
        <f t="shared" si="4"/>
        <v>5.6775927006951963E-4</v>
      </c>
      <c r="E161" s="3">
        <f t="shared" si="5"/>
        <v>0</v>
      </c>
    </row>
    <row r="162" spans="1:5" x14ac:dyDescent="0.35">
      <c r="A162" s="20">
        <v>45530</v>
      </c>
      <c r="B162">
        <v>25010.6</v>
      </c>
      <c r="C162">
        <v>24906.1</v>
      </c>
      <c r="D162" s="22">
        <f t="shared" si="4"/>
        <v>3.3416387525353184E-3</v>
      </c>
      <c r="E162" s="3">
        <f t="shared" si="5"/>
        <v>0</v>
      </c>
    </row>
    <row r="163" spans="1:5" x14ac:dyDescent="0.35">
      <c r="A163" s="20">
        <v>45527</v>
      </c>
      <c r="B163">
        <v>24823.15</v>
      </c>
      <c r="C163">
        <v>24845.4</v>
      </c>
      <c r="D163" s="22">
        <f t="shared" si="4"/>
        <v>1.3663019164500919E-3</v>
      </c>
      <c r="E163" s="3">
        <f t="shared" si="5"/>
        <v>0</v>
      </c>
    </row>
    <row r="164" spans="1:5" x14ac:dyDescent="0.35">
      <c r="A164" s="20">
        <v>45526</v>
      </c>
      <c r="B164">
        <v>24811.5</v>
      </c>
      <c r="C164">
        <v>24863.4</v>
      </c>
      <c r="D164" s="22">
        <f t="shared" si="4"/>
        <v>3.7625856876408233E-3</v>
      </c>
      <c r="E164" s="3">
        <f t="shared" si="5"/>
        <v>0</v>
      </c>
    </row>
    <row r="165" spans="1:5" x14ac:dyDescent="0.35">
      <c r="A165" s="20">
        <v>45525</v>
      </c>
      <c r="B165">
        <v>24770.2</v>
      </c>
      <c r="C165">
        <v>24680.55</v>
      </c>
      <c r="D165" s="22">
        <f t="shared" si="4"/>
        <v>-7.4092518477577999E-4</v>
      </c>
      <c r="E165" s="3">
        <f t="shared" si="5"/>
        <v>0</v>
      </c>
    </row>
    <row r="166" spans="1:5" x14ac:dyDescent="0.35">
      <c r="A166" s="20">
        <v>45524</v>
      </c>
      <c r="B166">
        <v>24698.85</v>
      </c>
      <c r="C166">
        <v>24648.9</v>
      </c>
      <c r="D166" s="22">
        <f t="shared" si="4"/>
        <v>3.1030434242948967E-3</v>
      </c>
      <c r="E166" s="3">
        <f t="shared" si="5"/>
        <v>0</v>
      </c>
    </row>
    <row r="167" spans="1:5" x14ac:dyDescent="0.35">
      <c r="A167" s="20">
        <v>45523</v>
      </c>
      <c r="B167">
        <v>24572.65</v>
      </c>
      <c r="C167">
        <v>24636.35</v>
      </c>
      <c r="D167" s="22">
        <f t="shared" si="4"/>
        <v>3.8791988150513354E-3</v>
      </c>
      <c r="E167" s="3">
        <f t="shared" si="5"/>
        <v>0</v>
      </c>
    </row>
    <row r="168" spans="1:5" x14ac:dyDescent="0.35">
      <c r="A168" s="20">
        <v>45520</v>
      </c>
      <c r="B168">
        <v>24541.15</v>
      </c>
      <c r="C168">
        <v>24334.85</v>
      </c>
      <c r="D168" s="22">
        <f t="shared" si="4"/>
        <v>7.9150918974889382E-3</v>
      </c>
      <c r="E168" s="3">
        <f t="shared" si="5"/>
        <v>0</v>
      </c>
    </row>
    <row r="169" spans="1:5" x14ac:dyDescent="0.35">
      <c r="A169" s="20">
        <v>45518</v>
      </c>
      <c r="B169">
        <v>24143.75</v>
      </c>
      <c r="C169">
        <v>24184.400000000001</v>
      </c>
      <c r="D169" s="22">
        <f t="shared" si="4"/>
        <v>1.8807738514437821E-3</v>
      </c>
      <c r="E169" s="3">
        <f t="shared" si="5"/>
        <v>0</v>
      </c>
    </row>
    <row r="170" spans="1:5" x14ac:dyDescent="0.35">
      <c r="A170" s="20">
        <v>45517</v>
      </c>
      <c r="B170">
        <v>24139</v>
      </c>
      <c r="C170">
        <v>24342.35</v>
      </c>
      <c r="D170" s="22">
        <f t="shared" si="4"/>
        <v>-1.909886228283343E-4</v>
      </c>
      <c r="E170" s="3">
        <f t="shared" si="5"/>
        <v>0</v>
      </c>
    </row>
    <row r="171" spans="1:5" x14ac:dyDescent="0.35">
      <c r="A171" s="20">
        <v>45516</v>
      </c>
      <c r="B171">
        <v>24347</v>
      </c>
      <c r="C171">
        <v>24320.05</v>
      </c>
      <c r="D171" s="22">
        <f t="shared" si="4"/>
        <v>-1.9472658253821987E-3</v>
      </c>
      <c r="E171" s="3">
        <f t="shared" si="5"/>
        <v>0</v>
      </c>
    </row>
    <row r="172" spans="1:5" x14ac:dyDescent="0.35">
      <c r="A172" s="20">
        <v>45513</v>
      </c>
      <c r="B172">
        <v>24367.5</v>
      </c>
      <c r="C172">
        <v>24386.85</v>
      </c>
      <c r="D172" s="22">
        <f t="shared" si="4"/>
        <v>1.1189202637143862E-2</v>
      </c>
      <c r="E172" s="3">
        <f t="shared" si="5"/>
        <v>0</v>
      </c>
    </row>
    <row r="173" spans="1:5" x14ac:dyDescent="0.35">
      <c r="A173" s="20">
        <v>45512</v>
      </c>
      <c r="B173">
        <v>24117</v>
      </c>
      <c r="C173">
        <v>24248.55</v>
      </c>
      <c r="D173" s="22">
        <f t="shared" si="4"/>
        <v>-2.0146105566416599E-3</v>
      </c>
      <c r="E173" s="3">
        <f t="shared" si="5"/>
        <v>0</v>
      </c>
    </row>
    <row r="174" spans="1:5" x14ac:dyDescent="0.35">
      <c r="A174" s="20">
        <v>45511</v>
      </c>
      <c r="B174">
        <v>24297.5</v>
      </c>
      <c r="C174">
        <v>24289.4</v>
      </c>
      <c r="D174" s="22">
        <f t="shared" si="4"/>
        <v>1.2372590658350287E-2</v>
      </c>
      <c r="E174" s="3">
        <f t="shared" si="5"/>
        <v>0</v>
      </c>
    </row>
    <row r="175" spans="1:5" x14ac:dyDescent="0.35">
      <c r="A175" s="20">
        <v>45510</v>
      </c>
      <c r="B175">
        <v>23992.55</v>
      </c>
      <c r="C175">
        <v>24189.85</v>
      </c>
      <c r="D175" s="22">
        <f t="shared" si="4"/>
        <v>5.5808210977901203E-3</v>
      </c>
      <c r="E175" s="3">
        <f t="shared" si="5"/>
        <v>0</v>
      </c>
    </row>
    <row r="176" spans="1:5" x14ac:dyDescent="0.35">
      <c r="A176" s="20">
        <v>45509</v>
      </c>
      <c r="B176">
        <v>24055.599999999999</v>
      </c>
      <c r="C176">
        <v>24302.85</v>
      </c>
      <c r="D176" s="22">
        <f t="shared" si="4"/>
        <v>-1.6783519502219145E-2</v>
      </c>
      <c r="E176" s="3">
        <f t="shared" si="5"/>
        <v>0</v>
      </c>
    </row>
    <row r="177" spans="1:5" x14ac:dyDescent="0.35">
      <c r="A177" s="20">
        <v>45506</v>
      </c>
      <c r="B177">
        <v>24717.7</v>
      </c>
      <c r="C177">
        <v>24789</v>
      </c>
      <c r="D177" s="22">
        <f t="shared" si="4"/>
        <v>-8.8721317505568147E-3</v>
      </c>
      <c r="E177" s="3">
        <f t="shared" si="5"/>
        <v>0</v>
      </c>
    </row>
    <row r="178" spans="1:5" x14ac:dyDescent="0.35">
      <c r="A178" s="20">
        <v>45505</v>
      </c>
      <c r="B178">
        <v>25010.9</v>
      </c>
      <c r="C178">
        <v>25030.95</v>
      </c>
      <c r="D178" s="22">
        <f t="shared" si="4"/>
        <v>3.1982493792870976E-3</v>
      </c>
      <c r="E178" s="3">
        <f t="shared" si="5"/>
        <v>0</v>
      </c>
    </row>
    <row r="179" spans="1:5" x14ac:dyDescent="0.35">
      <c r="A179" s="20">
        <v>45504</v>
      </c>
      <c r="B179">
        <v>24951.15</v>
      </c>
      <c r="C179">
        <v>24886.7</v>
      </c>
      <c r="D179" s="22">
        <f t="shared" si="4"/>
        <v>1.1827511435273121E-3</v>
      </c>
      <c r="E179" s="3">
        <f t="shared" si="5"/>
        <v>0</v>
      </c>
    </row>
    <row r="180" spans="1:5" x14ac:dyDescent="0.35">
      <c r="A180" s="20">
        <v>45503</v>
      </c>
      <c r="B180">
        <v>24857.3</v>
      </c>
      <c r="C180">
        <v>24839.4</v>
      </c>
      <c r="D180" s="22">
        <f t="shared" si="4"/>
        <v>1.3287110295106359E-4</v>
      </c>
      <c r="E180" s="3">
        <f t="shared" si="5"/>
        <v>0</v>
      </c>
    </row>
    <row r="181" spans="1:5" x14ac:dyDescent="0.35">
      <c r="A181" s="20">
        <v>45502</v>
      </c>
      <c r="B181">
        <v>24836.1</v>
      </c>
      <c r="C181">
        <v>24943.3</v>
      </c>
      <c r="D181" s="22">
        <f t="shared" si="4"/>
        <v>4.366847393884027E-3</v>
      </c>
      <c r="E181" s="3">
        <f t="shared" si="5"/>
        <v>0</v>
      </c>
    </row>
    <row r="182" spans="1:5" x14ac:dyDescent="0.35">
      <c r="A182" s="20">
        <v>45499</v>
      </c>
      <c r="B182">
        <v>24834.85</v>
      </c>
      <c r="C182">
        <v>24423.35</v>
      </c>
      <c r="D182" s="22">
        <f t="shared" si="4"/>
        <v>7.0679051548588271E-4</v>
      </c>
      <c r="E182" s="3">
        <f t="shared" si="5"/>
        <v>0</v>
      </c>
    </row>
    <row r="183" spans="1:5" x14ac:dyDescent="0.35">
      <c r="A183" s="20">
        <v>45498</v>
      </c>
      <c r="B183">
        <v>24406.1</v>
      </c>
      <c r="C183">
        <v>24230.95</v>
      </c>
      <c r="D183" s="22">
        <f t="shared" si="4"/>
        <v>-7.4774202797632163E-3</v>
      </c>
      <c r="E183" s="3">
        <f t="shared" si="5"/>
        <v>0</v>
      </c>
    </row>
    <row r="184" spans="1:5" x14ac:dyDescent="0.35">
      <c r="A184" s="20">
        <v>45497</v>
      </c>
      <c r="B184">
        <v>24413.5</v>
      </c>
      <c r="C184">
        <v>24444.95</v>
      </c>
      <c r="D184" s="22">
        <f t="shared" si="4"/>
        <v>-1.3930279157074537E-3</v>
      </c>
      <c r="E184" s="3">
        <f t="shared" si="5"/>
        <v>0</v>
      </c>
    </row>
    <row r="185" spans="1:5" x14ac:dyDescent="0.35">
      <c r="A185" s="20">
        <v>45496</v>
      </c>
      <c r="B185">
        <v>24479.05</v>
      </c>
      <c r="C185">
        <v>24568.9</v>
      </c>
      <c r="D185" s="22">
        <f t="shared" si="4"/>
        <v>2.4337750033151342E-3</v>
      </c>
      <c r="E185" s="3">
        <f t="shared" si="5"/>
        <v>0</v>
      </c>
    </row>
    <row r="186" spans="1:5" x14ac:dyDescent="0.35">
      <c r="A186" s="20">
        <v>45495</v>
      </c>
      <c r="B186">
        <v>24509.25</v>
      </c>
      <c r="C186">
        <v>24445.75</v>
      </c>
      <c r="D186" s="22">
        <f t="shared" si="4"/>
        <v>-3.4711323269835778E-3</v>
      </c>
      <c r="E186" s="3">
        <f t="shared" si="5"/>
        <v>0</v>
      </c>
    </row>
    <row r="187" spans="1:5" x14ac:dyDescent="0.35">
      <c r="A187" s="20">
        <v>45492</v>
      </c>
      <c r="B187">
        <v>24530.9</v>
      </c>
      <c r="C187">
        <v>24853.8</v>
      </c>
      <c r="D187" s="22">
        <f t="shared" si="4"/>
        <v>2.135007469502083E-3</v>
      </c>
      <c r="E187" s="3">
        <f t="shared" si="5"/>
        <v>0</v>
      </c>
    </row>
    <row r="188" spans="1:5" x14ac:dyDescent="0.35">
      <c r="A188" s="20">
        <v>45491</v>
      </c>
      <c r="B188">
        <v>24800.85</v>
      </c>
      <c r="C188">
        <v>24543.8</v>
      </c>
      <c r="D188" s="22">
        <f t="shared" si="4"/>
        <v>-2.8115223662292582E-3</v>
      </c>
      <c r="E188" s="3">
        <f t="shared" si="5"/>
        <v>0</v>
      </c>
    </row>
    <row r="189" spans="1:5" x14ac:dyDescent="0.35">
      <c r="A189" s="20">
        <v>45489</v>
      </c>
      <c r="B189">
        <v>24613</v>
      </c>
      <c r="C189">
        <v>24615.9</v>
      </c>
      <c r="D189" s="22">
        <f t="shared" si="4"/>
        <v>1.1876339647045242E-3</v>
      </c>
      <c r="E189" s="3">
        <f t="shared" si="5"/>
        <v>0</v>
      </c>
    </row>
    <row r="190" spans="1:5" x14ac:dyDescent="0.35">
      <c r="A190" s="20">
        <v>45488</v>
      </c>
      <c r="B190">
        <v>24586.7</v>
      </c>
      <c r="C190">
        <v>24587.599999999999</v>
      </c>
      <c r="D190" s="22">
        <f t="shared" si="4"/>
        <v>3.4874490605925229E-3</v>
      </c>
      <c r="E190" s="3">
        <f t="shared" si="5"/>
        <v>0</v>
      </c>
    </row>
    <row r="191" spans="1:5" x14ac:dyDescent="0.35">
      <c r="A191" s="20">
        <v>45485</v>
      </c>
      <c r="B191">
        <v>24502.15</v>
      </c>
      <c r="C191">
        <v>24387.95</v>
      </c>
      <c r="D191" s="22">
        <f t="shared" si="4"/>
        <v>2.9610194131835274E-3</v>
      </c>
      <c r="E191" s="3">
        <f t="shared" si="5"/>
        <v>0</v>
      </c>
    </row>
    <row r="192" spans="1:5" x14ac:dyDescent="0.35">
      <c r="A192" s="20">
        <v>45484</v>
      </c>
      <c r="B192">
        <v>24315.95</v>
      </c>
      <c r="C192">
        <v>24396.55</v>
      </c>
      <c r="D192" s="22">
        <f t="shared" si="4"/>
        <v>2.964095796616102E-3</v>
      </c>
      <c r="E192" s="3">
        <f t="shared" si="5"/>
        <v>0</v>
      </c>
    </row>
    <row r="193" spans="1:5" x14ac:dyDescent="0.35">
      <c r="A193" s="20">
        <v>45483</v>
      </c>
      <c r="B193">
        <v>24324.45</v>
      </c>
      <c r="C193">
        <v>24459.85</v>
      </c>
      <c r="D193" s="22">
        <f t="shared" si="4"/>
        <v>1.0907290080708961E-3</v>
      </c>
      <c r="E193" s="3">
        <f t="shared" si="5"/>
        <v>0</v>
      </c>
    </row>
    <row r="194" spans="1:5" x14ac:dyDescent="0.35">
      <c r="A194" s="20">
        <v>45482</v>
      </c>
      <c r="B194">
        <v>24433.200000000001</v>
      </c>
      <c r="C194">
        <v>24351</v>
      </c>
      <c r="D194" s="22">
        <f t="shared" si="4"/>
        <v>1.2520276062836049E-3</v>
      </c>
      <c r="E194" s="3">
        <f t="shared" si="5"/>
        <v>0</v>
      </c>
    </row>
    <row r="195" spans="1:5" x14ac:dyDescent="0.35">
      <c r="A195" s="20">
        <v>45481</v>
      </c>
      <c r="B195">
        <v>24320.55</v>
      </c>
      <c r="C195">
        <v>24329.45</v>
      </c>
      <c r="D195" s="22">
        <f t="shared" ref="D195:D258" si="6">(C195-B196)/B196</f>
        <v>2.3022671164318903E-4</v>
      </c>
      <c r="E195" s="3">
        <f t="shared" ref="E195:E258" si="7">IF(ABS(D195)&gt;2%,1,0)</f>
        <v>0</v>
      </c>
    </row>
    <row r="196" spans="1:5" x14ac:dyDescent="0.35">
      <c r="A196" s="20">
        <v>45478</v>
      </c>
      <c r="B196">
        <v>24323.85</v>
      </c>
      <c r="C196">
        <v>24213.35</v>
      </c>
      <c r="D196" s="22">
        <f t="shared" si="6"/>
        <v>-3.6539976915623889E-3</v>
      </c>
      <c r="E196" s="3">
        <f t="shared" si="7"/>
        <v>0</v>
      </c>
    </row>
    <row r="197" spans="1:5" x14ac:dyDescent="0.35">
      <c r="A197" s="20">
        <v>45477</v>
      </c>
      <c r="B197">
        <v>24302.15</v>
      </c>
      <c r="C197">
        <v>24369.95</v>
      </c>
      <c r="D197" s="22">
        <f t="shared" si="6"/>
        <v>3.4360653037696139E-3</v>
      </c>
      <c r="E197" s="3">
        <f t="shared" si="7"/>
        <v>0</v>
      </c>
    </row>
    <row r="198" spans="1:5" x14ac:dyDescent="0.35">
      <c r="A198" s="20">
        <v>45476</v>
      </c>
      <c r="B198">
        <v>24286.5</v>
      </c>
      <c r="C198">
        <v>24291.75</v>
      </c>
      <c r="D198" s="22">
        <f t="shared" si="6"/>
        <v>6.9599172603046974E-3</v>
      </c>
      <c r="E198" s="3">
        <f t="shared" si="7"/>
        <v>0</v>
      </c>
    </row>
    <row r="199" spans="1:5" x14ac:dyDescent="0.35">
      <c r="A199" s="20">
        <v>45475</v>
      </c>
      <c r="B199">
        <v>24123.85</v>
      </c>
      <c r="C199">
        <v>24228.75</v>
      </c>
      <c r="D199" s="22">
        <f t="shared" si="6"/>
        <v>3.5954013656725853E-3</v>
      </c>
      <c r="E199" s="3">
        <f t="shared" si="7"/>
        <v>0</v>
      </c>
    </row>
    <row r="200" spans="1:5" x14ac:dyDescent="0.35">
      <c r="A200" s="20">
        <v>45474</v>
      </c>
      <c r="B200">
        <v>24141.95</v>
      </c>
      <c r="C200">
        <v>23992.95</v>
      </c>
      <c r="D200" s="22">
        <f t="shared" si="6"/>
        <v>-7.3509200103278629E-4</v>
      </c>
      <c r="E200" s="3">
        <f t="shared" si="7"/>
        <v>0</v>
      </c>
    </row>
    <row r="201" spans="1:5" x14ac:dyDescent="0.35">
      <c r="A201" s="20">
        <v>45471</v>
      </c>
      <c r="B201">
        <v>24010.6</v>
      </c>
      <c r="C201">
        <v>24085.9</v>
      </c>
      <c r="D201" s="22">
        <f t="shared" si="6"/>
        <v>1.721807481960592E-3</v>
      </c>
      <c r="E201" s="3">
        <f t="shared" si="7"/>
        <v>0</v>
      </c>
    </row>
    <row r="202" spans="1:5" x14ac:dyDescent="0.35">
      <c r="A202" s="20">
        <v>45470</v>
      </c>
      <c r="B202">
        <v>24044.5</v>
      </c>
      <c r="C202">
        <v>23881.55</v>
      </c>
      <c r="D202" s="22">
        <f t="shared" si="6"/>
        <v>5.3417013004424191E-4</v>
      </c>
      <c r="E202" s="3">
        <f t="shared" si="7"/>
        <v>0</v>
      </c>
    </row>
    <row r="203" spans="1:5" x14ac:dyDescent="0.35">
      <c r="A203" s="20">
        <v>45469</v>
      </c>
      <c r="B203">
        <v>23868.799999999999</v>
      </c>
      <c r="C203">
        <v>23723.1</v>
      </c>
      <c r="D203" s="22">
        <f t="shared" si="6"/>
        <v>7.5881170087612086E-5</v>
      </c>
      <c r="E203" s="3">
        <f t="shared" si="7"/>
        <v>0</v>
      </c>
    </row>
    <row r="204" spans="1:5" x14ac:dyDescent="0.35">
      <c r="A204" s="20">
        <v>45468</v>
      </c>
      <c r="B204">
        <v>23721.3</v>
      </c>
      <c r="C204">
        <v>23577.1</v>
      </c>
      <c r="D204" s="22">
        <f t="shared" si="6"/>
        <v>1.667526983135673E-3</v>
      </c>
      <c r="E204" s="3">
        <f t="shared" si="7"/>
        <v>0</v>
      </c>
    </row>
    <row r="205" spans="1:5" x14ac:dyDescent="0.35">
      <c r="A205" s="20">
        <v>45467</v>
      </c>
      <c r="B205">
        <v>23537.85</v>
      </c>
      <c r="C205">
        <v>23382.3</v>
      </c>
      <c r="D205" s="22">
        <f t="shared" si="6"/>
        <v>-5.0550825280518477E-3</v>
      </c>
      <c r="E205" s="3">
        <f t="shared" si="7"/>
        <v>0</v>
      </c>
    </row>
    <row r="206" spans="1:5" x14ac:dyDescent="0.35">
      <c r="A206" s="20">
        <v>45464</v>
      </c>
      <c r="B206">
        <v>23501.1</v>
      </c>
      <c r="C206">
        <v>23661.15</v>
      </c>
      <c r="D206" s="22">
        <f t="shared" si="6"/>
        <v>3.9949929986846629E-3</v>
      </c>
      <c r="E206" s="3">
        <f t="shared" si="7"/>
        <v>0</v>
      </c>
    </row>
    <row r="207" spans="1:5" x14ac:dyDescent="0.35">
      <c r="A207" s="20">
        <v>45463</v>
      </c>
      <c r="B207">
        <v>23567</v>
      </c>
      <c r="C207">
        <v>23586.15</v>
      </c>
      <c r="D207" s="22">
        <f t="shared" si="6"/>
        <v>2.9830753529512441E-3</v>
      </c>
      <c r="E207" s="3">
        <f t="shared" si="7"/>
        <v>0</v>
      </c>
    </row>
    <row r="208" spans="1:5" x14ac:dyDescent="0.35">
      <c r="A208" s="20">
        <v>45462</v>
      </c>
      <c r="B208">
        <v>23516</v>
      </c>
      <c r="C208">
        <v>23629.85</v>
      </c>
      <c r="D208" s="22">
        <f t="shared" si="6"/>
        <v>3.0541771550094484E-3</v>
      </c>
      <c r="E208" s="3">
        <f t="shared" si="7"/>
        <v>0</v>
      </c>
    </row>
    <row r="209" spans="1:5" x14ac:dyDescent="0.35">
      <c r="A209" s="20">
        <v>45461</v>
      </c>
      <c r="B209">
        <v>23557.9</v>
      </c>
      <c r="C209">
        <v>23570.799999999999</v>
      </c>
      <c r="D209" s="22">
        <f t="shared" si="6"/>
        <v>4.4831583253784578E-3</v>
      </c>
      <c r="E209" s="3">
        <f t="shared" si="7"/>
        <v>0</v>
      </c>
    </row>
    <row r="210" spans="1:5" x14ac:dyDescent="0.35">
      <c r="A210" s="20">
        <v>45457</v>
      </c>
      <c r="B210">
        <v>23465.599999999999</v>
      </c>
      <c r="C210">
        <v>23464.95</v>
      </c>
      <c r="D210" s="22">
        <f t="shared" si="6"/>
        <v>2.8227822675424602E-3</v>
      </c>
      <c r="E210" s="3">
        <f t="shared" si="7"/>
        <v>0</v>
      </c>
    </row>
    <row r="211" spans="1:5" x14ac:dyDescent="0.35">
      <c r="A211" s="20">
        <v>45456</v>
      </c>
      <c r="B211">
        <v>23398.9</v>
      </c>
      <c r="C211">
        <v>23480.95</v>
      </c>
      <c r="D211" s="22">
        <f t="shared" si="6"/>
        <v>6.7744431986519714E-3</v>
      </c>
      <c r="E211" s="3">
        <f t="shared" si="7"/>
        <v>0</v>
      </c>
    </row>
    <row r="212" spans="1:5" x14ac:dyDescent="0.35">
      <c r="A212" s="20">
        <v>45455</v>
      </c>
      <c r="B212">
        <v>23322.95</v>
      </c>
      <c r="C212">
        <v>23344.45</v>
      </c>
      <c r="D212" s="22">
        <f t="shared" si="6"/>
        <v>3.4214705876032809E-3</v>
      </c>
      <c r="E212" s="3">
        <f t="shared" si="7"/>
        <v>0</v>
      </c>
    </row>
    <row r="213" spans="1:5" x14ac:dyDescent="0.35">
      <c r="A213" s="20">
        <v>45454</v>
      </c>
      <c r="B213">
        <v>23264.85</v>
      </c>
      <c r="C213">
        <v>23283.75</v>
      </c>
      <c r="D213" s="22">
        <f t="shared" si="6"/>
        <v>1.0554963197358152E-3</v>
      </c>
      <c r="E213" s="3">
        <f t="shared" si="7"/>
        <v>0</v>
      </c>
    </row>
    <row r="214" spans="1:5" x14ac:dyDescent="0.35">
      <c r="A214" s="20">
        <v>45453</v>
      </c>
      <c r="B214">
        <v>23259.200000000001</v>
      </c>
      <c r="C214">
        <v>23319.15</v>
      </c>
      <c r="D214" s="22">
        <f t="shared" si="6"/>
        <v>1.2451615811834617E-3</v>
      </c>
      <c r="E214" s="3">
        <f t="shared" si="7"/>
        <v>0</v>
      </c>
    </row>
    <row r="215" spans="1:5" x14ac:dyDescent="0.35">
      <c r="A215" s="20">
        <v>45450</v>
      </c>
      <c r="B215">
        <v>23290.15</v>
      </c>
      <c r="C215">
        <v>22821.85</v>
      </c>
      <c r="D215" s="22">
        <f t="shared" si="6"/>
        <v>1.9718334545518224E-5</v>
      </c>
      <c r="E215" s="3">
        <f t="shared" si="7"/>
        <v>0</v>
      </c>
    </row>
    <row r="216" spans="1:5" x14ac:dyDescent="0.35">
      <c r="A216" s="20">
        <v>45449</v>
      </c>
      <c r="B216">
        <v>22821.4</v>
      </c>
      <c r="C216">
        <v>22798.6</v>
      </c>
      <c r="D216" s="22">
        <f t="shared" si="6"/>
        <v>7.8800725895045842E-3</v>
      </c>
      <c r="E216" s="3">
        <f t="shared" si="7"/>
        <v>0</v>
      </c>
    </row>
    <row r="217" spans="1:5" x14ac:dyDescent="0.35">
      <c r="A217" s="20">
        <v>45448</v>
      </c>
      <c r="B217">
        <v>22620.35</v>
      </c>
      <c r="C217">
        <v>22128.35</v>
      </c>
      <c r="D217" s="22">
        <f t="shared" si="6"/>
        <v>1.1142589503986774E-2</v>
      </c>
      <c r="E217" s="3">
        <f t="shared" si="7"/>
        <v>0</v>
      </c>
    </row>
    <row r="218" spans="1:5" x14ac:dyDescent="0.35">
      <c r="A218" s="20">
        <v>45447</v>
      </c>
      <c r="B218">
        <v>21884.5</v>
      </c>
      <c r="C218">
        <v>23179.5</v>
      </c>
      <c r="D218" s="22">
        <f t="shared" si="6"/>
        <v>-3.6279385657607475E-3</v>
      </c>
      <c r="E218" s="3">
        <f t="shared" si="7"/>
        <v>0</v>
      </c>
    </row>
    <row r="219" spans="1:5" x14ac:dyDescent="0.35">
      <c r="A219" s="20">
        <v>45446</v>
      </c>
      <c r="B219">
        <v>23263.9</v>
      </c>
      <c r="C219">
        <v>23337.9</v>
      </c>
      <c r="D219" s="22">
        <f t="shared" si="6"/>
        <v>3.5826672051911423E-2</v>
      </c>
      <c r="E219" s="3">
        <f t="shared" si="7"/>
        <v>1</v>
      </c>
    </row>
    <row r="220" spans="1:5" x14ac:dyDescent="0.35">
      <c r="A220" s="20">
        <v>45443</v>
      </c>
      <c r="B220">
        <v>22530.7</v>
      </c>
      <c r="C220">
        <v>22568.1</v>
      </c>
      <c r="D220" s="22">
        <f t="shared" si="6"/>
        <v>3.5328932594885457E-3</v>
      </c>
      <c r="E220" s="3">
        <f t="shared" si="7"/>
        <v>0</v>
      </c>
    </row>
    <row r="221" spans="1:5" x14ac:dyDescent="0.35">
      <c r="A221" s="20">
        <v>45442</v>
      </c>
      <c r="B221">
        <v>22488.65</v>
      </c>
      <c r="C221">
        <v>22617.45</v>
      </c>
      <c r="D221" s="22">
        <f t="shared" si="6"/>
        <v>-3.8428166855320701E-3</v>
      </c>
      <c r="E221" s="3">
        <f t="shared" si="7"/>
        <v>0</v>
      </c>
    </row>
    <row r="222" spans="1:5" x14ac:dyDescent="0.35">
      <c r="A222" s="20">
        <v>45441</v>
      </c>
      <c r="B222">
        <v>22704.7</v>
      </c>
      <c r="C222">
        <v>22762.75</v>
      </c>
      <c r="D222" s="22">
        <f t="shared" si="6"/>
        <v>-5.4788176414433424E-3</v>
      </c>
      <c r="E222" s="3">
        <f t="shared" si="7"/>
        <v>0</v>
      </c>
    </row>
    <row r="223" spans="1:5" x14ac:dyDescent="0.35">
      <c r="A223" s="20">
        <v>45440</v>
      </c>
      <c r="B223">
        <v>22888.15</v>
      </c>
      <c r="C223">
        <v>22977.15</v>
      </c>
      <c r="D223" s="22">
        <f t="shared" si="6"/>
        <v>1.9492029852894359E-3</v>
      </c>
      <c r="E223" s="3">
        <f t="shared" si="7"/>
        <v>0</v>
      </c>
    </row>
    <row r="224" spans="1:5" x14ac:dyDescent="0.35">
      <c r="A224" s="20">
        <v>45439</v>
      </c>
      <c r="B224">
        <v>22932.45</v>
      </c>
      <c r="C224">
        <v>23038.95</v>
      </c>
      <c r="D224" s="22">
        <f t="shared" si="6"/>
        <v>3.5653457971608865E-3</v>
      </c>
      <c r="E224" s="3">
        <f t="shared" si="7"/>
        <v>0</v>
      </c>
    </row>
    <row r="225" spans="1:5" x14ac:dyDescent="0.35">
      <c r="A225" s="20">
        <v>45436</v>
      </c>
      <c r="B225">
        <v>22957.1</v>
      </c>
      <c r="C225">
        <v>22930.75</v>
      </c>
      <c r="D225" s="22">
        <f t="shared" si="6"/>
        <v>-1.6066075545387295E-3</v>
      </c>
      <c r="E225" s="3">
        <f t="shared" si="7"/>
        <v>0</v>
      </c>
    </row>
    <row r="226" spans="1:5" x14ac:dyDescent="0.35">
      <c r="A226" s="20">
        <v>45435</v>
      </c>
      <c r="B226">
        <v>22967.65</v>
      </c>
      <c r="C226">
        <v>22614.1</v>
      </c>
      <c r="D226" s="22">
        <f t="shared" si="6"/>
        <v>7.2130915398840921E-4</v>
      </c>
      <c r="E226" s="3">
        <f t="shared" si="7"/>
        <v>0</v>
      </c>
    </row>
    <row r="227" spans="1:5" x14ac:dyDescent="0.35">
      <c r="A227" s="20">
        <v>45434</v>
      </c>
      <c r="B227">
        <v>22597.8</v>
      </c>
      <c r="C227">
        <v>22576.6</v>
      </c>
      <c r="D227" s="22">
        <f t="shared" si="6"/>
        <v>2.110608303501447E-3</v>
      </c>
      <c r="E227" s="3">
        <f t="shared" si="7"/>
        <v>0</v>
      </c>
    </row>
    <row r="228" spans="1:5" x14ac:dyDescent="0.35">
      <c r="A228" s="20">
        <v>45433</v>
      </c>
      <c r="B228">
        <v>22529.05</v>
      </c>
      <c r="C228">
        <v>22404.55</v>
      </c>
      <c r="D228" s="22">
        <f t="shared" si="6"/>
        <v>-4.3307261576749053E-3</v>
      </c>
      <c r="E228" s="3">
        <f t="shared" si="7"/>
        <v>0</v>
      </c>
    </row>
    <row r="229" spans="1:5" x14ac:dyDescent="0.35">
      <c r="A229" s="20">
        <v>45430</v>
      </c>
      <c r="B229">
        <v>22502</v>
      </c>
      <c r="C229">
        <v>22512.85</v>
      </c>
      <c r="D229" s="22">
        <f t="shared" si="6"/>
        <v>2.0809130200613369E-3</v>
      </c>
      <c r="E229" s="3">
        <f t="shared" si="7"/>
        <v>0</v>
      </c>
    </row>
    <row r="230" spans="1:5" x14ac:dyDescent="0.35">
      <c r="A230" s="20">
        <v>45429</v>
      </c>
      <c r="B230">
        <v>22466.1</v>
      </c>
      <c r="C230">
        <v>22415.25</v>
      </c>
      <c r="D230" s="22">
        <f t="shared" si="6"/>
        <v>5.088411143621054E-4</v>
      </c>
      <c r="E230" s="3">
        <f t="shared" si="7"/>
        <v>0</v>
      </c>
    </row>
    <row r="231" spans="1:5" x14ac:dyDescent="0.35">
      <c r="A231" s="20">
        <v>45428</v>
      </c>
      <c r="B231">
        <v>22403.85</v>
      </c>
      <c r="C231">
        <v>22319.200000000001</v>
      </c>
      <c r="D231" s="22">
        <f t="shared" si="6"/>
        <v>5.3444621867476914E-3</v>
      </c>
      <c r="E231" s="3">
        <f t="shared" si="7"/>
        <v>0</v>
      </c>
    </row>
    <row r="232" spans="1:5" x14ac:dyDescent="0.35">
      <c r="A232" s="20">
        <v>45427</v>
      </c>
      <c r="B232">
        <v>22200.55</v>
      </c>
      <c r="C232">
        <v>22255.599999999999</v>
      </c>
      <c r="D232" s="22">
        <f t="shared" si="6"/>
        <v>1.6990842948350088E-3</v>
      </c>
      <c r="E232" s="3">
        <f t="shared" si="7"/>
        <v>0</v>
      </c>
    </row>
    <row r="233" spans="1:5" x14ac:dyDescent="0.35">
      <c r="A233" s="20">
        <v>45426</v>
      </c>
      <c r="B233">
        <v>22217.85</v>
      </c>
      <c r="C233">
        <v>22112.9</v>
      </c>
      <c r="D233" s="22">
        <f t="shared" si="6"/>
        <v>4.0037911604444355E-4</v>
      </c>
      <c r="E233" s="3">
        <f t="shared" si="7"/>
        <v>0</v>
      </c>
    </row>
    <row r="234" spans="1:5" x14ac:dyDescent="0.35">
      <c r="A234" s="20">
        <v>45425</v>
      </c>
      <c r="B234">
        <v>22104.05</v>
      </c>
      <c r="C234">
        <v>22027.95</v>
      </c>
      <c r="D234" s="22">
        <f t="shared" si="6"/>
        <v>-1.2355362907613624E-3</v>
      </c>
      <c r="E234" s="3">
        <f t="shared" si="7"/>
        <v>0</v>
      </c>
    </row>
    <row r="235" spans="1:5" x14ac:dyDescent="0.35">
      <c r="A235" s="20">
        <v>45422</v>
      </c>
      <c r="B235">
        <v>22055.200000000001</v>
      </c>
      <c r="C235">
        <v>21990.95</v>
      </c>
      <c r="D235" s="22">
        <f t="shared" si="6"/>
        <v>1.5233974723898771E-3</v>
      </c>
      <c r="E235" s="3">
        <f t="shared" si="7"/>
        <v>0</v>
      </c>
    </row>
    <row r="236" spans="1:5" x14ac:dyDescent="0.35">
      <c r="A236" s="20">
        <v>45421</v>
      </c>
      <c r="B236">
        <v>21957.5</v>
      </c>
      <c r="C236">
        <v>22224.799999999999</v>
      </c>
      <c r="D236" s="22">
        <f t="shared" si="6"/>
        <v>-3.4839143593767843E-3</v>
      </c>
      <c r="E236" s="3">
        <f t="shared" si="7"/>
        <v>0</v>
      </c>
    </row>
    <row r="237" spans="1:5" x14ac:dyDescent="0.35">
      <c r="A237" s="20">
        <v>45420</v>
      </c>
      <c r="B237">
        <v>22302.5</v>
      </c>
      <c r="C237">
        <v>22231.200000000001</v>
      </c>
      <c r="D237" s="22">
        <f t="shared" si="6"/>
        <v>-3.1969510144602298E-3</v>
      </c>
      <c r="E237" s="3">
        <f t="shared" si="7"/>
        <v>0</v>
      </c>
    </row>
    <row r="238" spans="1:5" x14ac:dyDescent="0.35">
      <c r="A238" s="20">
        <v>45419</v>
      </c>
      <c r="B238">
        <v>22302.5</v>
      </c>
      <c r="C238">
        <v>22489.75</v>
      </c>
      <c r="D238" s="22">
        <f t="shared" si="6"/>
        <v>2.0964500706242687E-3</v>
      </c>
      <c r="E238" s="3">
        <f t="shared" si="7"/>
        <v>0</v>
      </c>
    </row>
    <row r="239" spans="1:5" x14ac:dyDescent="0.35">
      <c r="A239" s="20">
        <v>45418</v>
      </c>
      <c r="B239">
        <v>22442.7</v>
      </c>
      <c r="C239">
        <v>22561.599999999999</v>
      </c>
      <c r="D239" s="22">
        <f t="shared" si="6"/>
        <v>3.8152060989906948E-3</v>
      </c>
      <c r="E239" s="3">
        <f t="shared" si="7"/>
        <v>0</v>
      </c>
    </row>
    <row r="240" spans="1:5" x14ac:dyDescent="0.35">
      <c r="A240" s="20">
        <v>45415</v>
      </c>
      <c r="B240">
        <v>22475.85</v>
      </c>
      <c r="C240">
        <v>22766.35</v>
      </c>
      <c r="D240" s="22">
        <f t="shared" si="6"/>
        <v>5.2167501170069944E-3</v>
      </c>
      <c r="E240" s="3">
        <f t="shared" si="7"/>
        <v>0</v>
      </c>
    </row>
    <row r="241" spans="1:5" x14ac:dyDescent="0.35">
      <c r="A241" s="20">
        <v>45414</v>
      </c>
      <c r="B241">
        <v>22648.2</v>
      </c>
      <c r="C241">
        <v>22567.85</v>
      </c>
      <c r="D241" s="22">
        <f t="shared" si="6"/>
        <v>-1.6368168777939249E-3</v>
      </c>
      <c r="E241" s="3">
        <f t="shared" si="7"/>
        <v>0</v>
      </c>
    </row>
    <row r="242" spans="1:5" x14ac:dyDescent="0.35">
      <c r="A242" s="20">
        <v>45412</v>
      </c>
      <c r="B242">
        <v>22604.85</v>
      </c>
      <c r="C242">
        <v>22679.65</v>
      </c>
      <c r="D242" s="22">
        <f t="shared" si="6"/>
        <v>1.6009079908494307E-3</v>
      </c>
      <c r="E242" s="3">
        <f t="shared" si="7"/>
        <v>0</v>
      </c>
    </row>
    <row r="243" spans="1:5" x14ac:dyDescent="0.35">
      <c r="A243" s="20">
        <v>45411</v>
      </c>
      <c r="B243">
        <v>22643.4</v>
      </c>
      <c r="C243">
        <v>22475.55</v>
      </c>
      <c r="D243" s="22">
        <f t="shared" si="6"/>
        <v>2.4799341657763974E-3</v>
      </c>
      <c r="E243" s="3">
        <f t="shared" si="7"/>
        <v>0</v>
      </c>
    </row>
    <row r="244" spans="1:5" x14ac:dyDescent="0.35">
      <c r="A244" s="20">
        <v>45408</v>
      </c>
      <c r="B244">
        <v>22419.95</v>
      </c>
      <c r="C244">
        <v>22620.400000000001</v>
      </c>
      <c r="D244" s="22">
        <f t="shared" si="6"/>
        <v>2.2175110266346295E-3</v>
      </c>
      <c r="E244" s="3">
        <f t="shared" si="7"/>
        <v>0</v>
      </c>
    </row>
    <row r="245" spans="1:5" x14ac:dyDescent="0.35">
      <c r="A245" s="20">
        <v>45407</v>
      </c>
      <c r="B245">
        <v>22570.35</v>
      </c>
      <c r="C245">
        <v>22316.9</v>
      </c>
      <c r="D245" s="22">
        <f t="shared" si="6"/>
        <v>-3.8165553690675995E-3</v>
      </c>
      <c r="E245" s="3">
        <f t="shared" si="7"/>
        <v>0</v>
      </c>
    </row>
    <row r="246" spans="1:5" x14ac:dyDescent="0.35">
      <c r="A246" s="20">
        <v>45406</v>
      </c>
      <c r="B246">
        <v>22402.400000000001</v>
      </c>
      <c r="C246">
        <v>22421.55</v>
      </c>
      <c r="D246" s="22">
        <f t="shared" si="6"/>
        <v>2.3940450643776499E-3</v>
      </c>
      <c r="E246" s="3">
        <f t="shared" si="7"/>
        <v>0</v>
      </c>
    </row>
    <row r="247" spans="1:5" x14ac:dyDescent="0.35">
      <c r="A247" s="20">
        <v>45405</v>
      </c>
      <c r="B247">
        <v>22368</v>
      </c>
      <c r="C247">
        <v>22447.05</v>
      </c>
      <c r="D247" s="22">
        <f t="shared" si="6"/>
        <v>4.9537973890151415E-3</v>
      </c>
      <c r="E247" s="3">
        <f t="shared" si="7"/>
        <v>0</v>
      </c>
    </row>
    <row r="248" spans="1:5" x14ac:dyDescent="0.35">
      <c r="A248" s="20">
        <v>45404</v>
      </c>
      <c r="B248">
        <v>22336.400000000001</v>
      </c>
      <c r="C248">
        <v>22336.9</v>
      </c>
      <c r="D248" s="22">
        <f t="shared" si="6"/>
        <v>8.5745247663341056E-3</v>
      </c>
      <c r="E248" s="3">
        <f t="shared" si="7"/>
        <v>0</v>
      </c>
    </row>
    <row r="249" spans="1:5" x14ac:dyDescent="0.35">
      <c r="A249" s="20">
        <v>45401</v>
      </c>
      <c r="B249">
        <v>22147</v>
      </c>
      <c r="C249">
        <v>21861.5</v>
      </c>
      <c r="D249" s="22">
        <f t="shared" si="6"/>
        <v>-6.1079703671373716E-3</v>
      </c>
      <c r="E249" s="3">
        <f t="shared" si="7"/>
        <v>0</v>
      </c>
    </row>
    <row r="250" spans="1:5" x14ac:dyDescent="0.35">
      <c r="A250" s="20">
        <v>45400</v>
      </c>
      <c r="B250">
        <v>21995.85</v>
      </c>
      <c r="C250">
        <v>22212.35</v>
      </c>
      <c r="D250" s="22">
        <f t="shared" si="6"/>
        <v>2.9099824362579336E-3</v>
      </c>
      <c r="E250" s="3">
        <f t="shared" si="7"/>
        <v>0</v>
      </c>
    </row>
    <row r="251" spans="1:5" x14ac:dyDescent="0.35">
      <c r="A251" s="20">
        <v>45398</v>
      </c>
      <c r="B251">
        <v>22147.9</v>
      </c>
      <c r="C251">
        <v>22125.3</v>
      </c>
      <c r="D251" s="22">
        <f t="shared" si="6"/>
        <v>-6.6090470310921868E-3</v>
      </c>
      <c r="E251" s="3">
        <f t="shared" si="7"/>
        <v>0</v>
      </c>
    </row>
    <row r="252" spans="1:5" x14ac:dyDescent="0.35">
      <c r="A252" s="20">
        <v>45397</v>
      </c>
      <c r="B252">
        <v>22272.5</v>
      </c>
      <c r="C252">
        <v>22339.05</v>
      </c>
      <c r="D252" s="22">
        <f t="shared" si="6"/>
        <v>-8.0086503192803617E-3</v>
      </c>
      <c r="E252" s="3">
        <f t="shared" si="7"/>
        <v>0</v>
      </c>
    </row>
    <row r="253" spans="1:5" x14ac:dyDescent="0.35">
      <c r="A253" s="20">
        <v>45394</v>
      </c>
      <c r="B253">
        <v>22519.4</v>
      </c>
      <c r="C253">
        <v>22677.4</v>
      </c>
      <c r="D253" s="22">
        <f t="shared" si="6"/>
        <v>-3.3576809148361075E-3</v>
      </c>
      <c r="E253" s="3">
        <f t="shared" si="7"/>
        <v>0</v>
      </c>
    </row>
    <row r="254" spans="1:5" x14ac:dyDescent="0.35">
      <c r="A254" s="20">
        <v>45392</v>
      </c>
      <c r="B254">
        <v>22753.8</v>
      </c>
      <c r="C254">
        <v>22720.25</v>
      </c>
      <c r="D254" s="22">
        <f t="shared" si="6"/>
        <v>3.4227291296331057E-3</v>
      </c>
      <c r="E254" s="3">
        <f t="shared" si="7"/>
        <v>0</v>
      </c>
    </row>
    <row r="255" spans="1:5" x14ac:dyDescent="0.35">
      <c r="A255" s="20">
        <v>45391</v>
      </c>
      <c r="B255">
        <v>22642.75</v>
      </c>
      <c r="C255">
        <v>22765.1</v>
      </c>
      <c r="D255" s="22">
        <f t="shared" si="6"/>
        <v>4.358894040932983E-3</v>
      </c>
      <c r="E255" s="3">
        <f t="shared" si="7"/>
        <v>0</v>
      </c>
    </row>
    <row r="256" spans="1:5" x14ac:dyDescent="0.35">
      <c r="A256" s="20">
        <v>45390</v>
      </c>
      <c r="B256">
        <v>22666.3</v>
      </c>
      <c r="C256">
        <v>22578.35</v>
      </c>
      <c r="D256" s="22">
        <f t="shared" si="6"/>
        <v>2.8715848572201733E-3</v>
      </c>
      <c r="E256" s="3">
        <f t="shared" si="7"/>
        <v>0</v>
      </c>
    </row>
    <row r="257" spans="1:5" x14ac:dyDescent="0.35">
      <c r="A257" s="20">
        <v>45387</v>
      </c>
      <c r="B257">
        <v>22513.7</v>
      </c>
      <c r="C257">
        <v>22486.400000000001</v>
      </c>
      <c r="D257" s="22">
        <f t="shared" si="6"/>
        <v>-1.2547385813237158E-3</v>
      </c>
      <c r="E257" s="3">
        <f t="shared" si="7"/>
        <v>0</v>
      </c>
    </row>
    <row r="258" spans="1:5" x14ac:dyDescent="0.35">
      <c r="A258" s="20">
        <v>45386</v>
      </c>
      <c r="B258">
        <v>22514.65</v>
      </c>
      <c r="C258">
        <v>22592.1</v>
      </c>
      <c r="D258" s="22">
        <f t="shared" si="6"/>
        <v>7.0181616383583915E-3</v>
      </c>
      <c r="E258" s="3">
        <f t="shared" si="7"/>
        <v>0</v>
      </c>
    </row>
    <row r="259" spans="1:5" x14ac:dyDescent="0.35">
      <c r="A259" s="20">
        <v>45385</v>
      </c>
      <c r="B259">
        <v>22434.65</v>
      </c>
      <c r="C259">
        <v>22385.7</v>
      </c>
      <c r="D259" s="22">
        <f t="shared" ref="D259:D322" si="8">(C259-B260)/B260</f>
        <v>-3.0106933056610187E-3</v>
      </c>
      <c r="E259" s="3">
        <f t="shared" ref="E259:E322" si="9">IF(ABS(D259)&gt;2%,1,0)</f>
        <v>0</v>
      </c>
    </row>
    <row r="260" spans="1:5" x14ac:dyDescent="0.35">
      <c r="A260" s="20">
        <v>45384</v>
      </c>
      <c r="B260">
        <v>22453.3</v>
      </c>
      <c r="C260">
        <v>22458.799999999999</v>
      </c>
      <c r="D260" s="22">
        <f t="shared" si="8"/>
        <v>-1.4246282610634527E-4</v>
      </c>
      <c r="E260" s="3">
        <f t="shared" si="9"/>
        <v>0</v>
      </c>
    </row>
    <row r="261" spans="1:5" x14ac:dyDescent="0.35">
      <c r="A261" s="20">
        <v>45383</v>
      </c>
      <c r="B261">
        <v>22462</v>
      </c>
      <c r="C261">
        <v>22455</v>
      </c>
      <c r="D261" s="22">
        <f t="shared" si="8"/>
        <v>5.7374736304636352E-3</v>
      </c>
      <c r="E261" s="3">
        <f t="shared" si="9"/>
        <v>0</v>
      </c>
    </row>
    <row r="262" spans="1:5" x14ac:dyDescent="0.35">
      <c r="A262" s="20">
        <v>45379</v>
      </c>
      <c r="B262">
        <v>22326.9</v>
      </c>
      <c r="C262">
        <v>22163.599999999999</v>
      </c>
      <c r="D262" s="22">
        <f t="shared" si="8"/>
        <v>1.8057598994739605E-3</v>
      </c>
      <c r="E262" s="3">
        <f t="shared" si="9"/>
        <v>0</v>
      </c>
    </row>
    <row r="263" spans="1:5" x14ac:dyDescent="0.35">
      <c r="A263" s="20">
        <v>45378</v>
      </c>
      <c r="B263">
        <v>22123.65</v>
      </c>
      <c r="C263">
        <v>22053.95</v>
      </c>
      <c r="D263" s="22">
        <f t="shared" si="8"/>
        <v>2.2381582116547828E-3</v>
      </c>
      <c r="E263" s="3">
        <f t="shared" si="9"/>
        <v>0</v>
      </c>
    </row>
    <row r="264" spans="1:5" x14ac:dyDescent="0.35">
      <c r="A264" s="20">
        <v>45377</v>
      </c>
      <c r="B264">
        <v>22004.7</v>
      </c>
      <c r="C264">
        <v>21947.9</v>
      </c>
      <c r="D264" s="22">
        <f t="shared" si="8"/>
        <v>-6.7362847477569574E-3</v>
      </c>
      <c r="E264" s="3">
        <f t="shared" si="9"/>
        <v>0</v>
      </c>
    </row>
    <row r="265" spans="1:5" x14ac:dyDescent="0.35">
      <c r="A265" s="20">
        <v>45373</v>
      </c>
      <c r="B265">
        <v>22096.75</v>
      </c>
      <c r="C265">
        <v>21932.2</v>
      </c>
      <c r="D265" s="22">
        <f t="shared" si="8"/>
        <v>-3.6230320348719673E-3</v>
      </c>
      <c r="E265" s="3">
        <f t="shared" si="9"/>
        <v>0</v>
      </c>
    </row>
    <row r="266" spans="1:5" x14ac:dyDescent="0.35">
      <c r="A266" s="20">
        <v>45372</v>
      </c>
      <c r="B266">
        <v>22011.95</v>
      </c>
      <c r="C266">
        <v>21989.9</v>
      </c>
      <c r="D266" s="22">
        <f t="shared" si="8"/>
        <v>6.9050464533796227E-3</v>
      </c>
      <c r="E266" s="3">
        <f t="shared" si="9"/>
        <v>0</v>
      </c>
    </row>
    <row r="267" spans="1:5" x14ac:dyDescent="0.35">
      <c r="A267" s="20">
        <v>45371</v>
      </c>
      <c r="B267">
        <v>21839.1</v>
      </c>
      <c r="C267">
        <v>21843.9</v>
      </c>
      <c r="D267" s="22">
        <f t="shared" si="8"/>
        <v>1.2123323303136126E-3</v>
      </c>
      <c r="E267" s="3">
        <f t="shared" si="9"/>
        <v>0</v>
      </c>
    </row>
    <row r="268" spans="1:5" x14ac:dyDescent="0.35">
      <c r="A268" s="20">
        <v>45370</v>
      </c>
      <c r="B268">
        <v>21817.45</v>
      </c>
      <c r="C268">
        <v>21946.45</v>
      </c>
      <c r="D268" s="22">
        <f t="shared" si="8"/>
        <v>-4.9533680635844698E-3</v>
      </c>
      <c r="E268" s="3">
        <f t="shared" si="9"/>
        <v>0</v>
      </c>
    </row>
    <row r="269" spans="1:5" x14ac:dyDescent="0.35">
      <c r="A269" s="20">
        <v>45369</v>
      </c>
      <c r="B269">
        <v>22055.7</v>
      </c>
      <c r="C269">
        <v>21990.1</v>
      </c>
      <c r="D269" s="22">
        <f t="shared" si="8"/>
        <v>-1.5097612306937864E-3</v>
      </c>
      <c r="E269" s="3">
        <f t="shared" si="9"/>
        <v>0</v>
      </c>
    </row>
    <row r="270" spans="1:5" x14ac:dyDescent="0.35">
      <c r="A270" s="20">
        <v>45366</v>
      </c>
      <c r="B270">
        <v>22023.35</v>
      </c>
      <c r="C270">
        <v>22064.85</v>
      </c>
      <c r="D270" s="22">
        <f t="shared" si="8"/>
        <v>-3.6935608771531091E-3</v>
      </c>
      <c r="E270" s="3">
        <f t="shared" si="9"/>
        <v>0</v>
      </c>
    </row>
    <row r="271" spans="1:5" x14ac:dyDescent="0.35">
      <c r="A271" s="20">
        <v>45365</v>
      </c>
      <c r="B271">
        <v>22146.65</v>
      </c>
      <c r="C271">
        <v>21982.55</v>
      </c>
      <c r="D271" s="22">
        <f t="shared" si="8"/>
        <v>-6.8870836496549436E-4</v>
      </c>
      <c r="E271" s="3">
        <f t="shared" si="9"/>
        <v>0</v>
      </c>
    </row>
    <row r="272" spans="1:5" x14ac:dyDescent="0.35">
      <c r="A272" s="20">
        <v>45364</v>
      </c>
      <c r="B272">
        <v>21997.7</v>
      </c>
      <c r="C272">
        <v>22432.2</v>
      </c>
      <c r="D272" s="22">
        <f t="shared" si="8"/>
        <v>4.3204376849617426E-3</v>
      </c>
      <c r="E272" s="3">
        <f t="shared" si="9"/>
        <v>0</v>
      </c>
    </row>
    <row r="273" spans="1:5" x14ac:dyDescent="0.35">
      <c r="A273" s="20">
        <v>45363</v>
      </c>
      <c r="B273">
        <v>22335.7</v>
      </c>
      <c r="C273">
        <v>22334.45</v>
      </c>
      <c r="D273" s="22">
        <f t="shared" si="8"/>
        <v>8.0599481028864573E-5</v>
      </c>
      <c r="E273" s="3">
        <f t="shared" si="9"/>
        <v>0</v>
      </c>
    </row>
    <row r="274" spans="1:5" x14ac:dyDescent="0.35">
      <c r="A274" s="20">
        <v>45362</v>
      </c>
      <c r="B274">
        <v>22332.65</v>
      </c>
      <c r="C274">
        <v>22517.5</v>
      </c>
      <c r="D274" s="22">
        <f t="shared" si="8"/>
        <v>1.0647496726839795E-3</v>
      </c>
      <c r="E274" s="3">
        <f t="shared" si="9"/>
        <v>0</v>
      </c>
    </row>
    <row r="275" spans="1:5" x14ac:dyDescent="0.35">
      <c r="A275" s="20">
        <v>45358</v>
      </c>
      <c r="B275">
        <v>22493.55</v>
      </c>
      <c r="C275">
        <v>22505.3</v>
      </c>
      <c r="D275" s="22">
        <f t="shared" si="8"/>
        <v>1.3904925903430846E-3</v>
      </c>
      <c r="E275" s="3">
        <f t="shared" si="9"/>
        <v>0</v>
      </c>
    </row>
    <row r="276" spans="1:5" x14ac:dyDescent="0.35">
      <c r="A276" s="20">
        <v>45357</v>
      </c>
      <c r="B276">
        <v>22474.05</v>
      </c>
      <c r="C276">
        <v>22327.5</v>
      </c>
      <c r="D276" s="22">
        <f t="shared" si="8"/>
        <v>-1.2882274795023897E-3</v>
      </c>
      <c r="E276" s="3">
        <f t="shared" si="9"/>
        <v>0</v>
      </c>
    </row>
    <row r="277" spans="1:5" x14ac:dyDescent="0.35">
      <c r="A277" s="20">
        <v>45356</v>
      </c>
      <c r="B277">
        <v>22356.3</v>
      </c>
      <c r="C277">
        <v>22371.25</v>
      </c>
      <c r="D277" s="22">
        <f t="shared" si="8"/>
        <v>-1.533098868140043E-3</v>
      </c>
      <c r="E277" s="3">
        <f t="shared" si="9"/>
        <v>0</v>
      </c>
    </row>
    <row r="278" spans="1:5" x14ac:dyDescent="0.35">
      <c r="A278" s="20">
        <v>45355</v>
      </c>
      <c r="B278">
        <v>22405.599999999999</v>
      </c>
      <c r="C278">
        <v>22403.5</v>
      </c>
      <c r="D278" s="22">
        <f t="shared" si="8"/>
        <v>1.1216172737996703E-3</v>
      </c>
      <c r="E278" s="3">
        <f t="shared" si="9"/>
        <v>0</v>
      </c>
    </row>
    <row r="279" spans="1:5" x14ac:dyDescent="0.35">
      <c r="A279" s="20">
        <v>45353</v>
      </c>
      <c r="B279">
        <v>22378.400000000001</v>
      </c>
      <c r="C279">
        <v>22406.95</v>
      </c>
      <c r="D279" s="22">
        <f t="shared" si="8"/>
        <v>3.052990879077868E-3</v>
      </c>
      <c r="E279" s="3">
        <f t="shared" si="9"/>
        <v>0</v>
      </c>
    </row>
    <row r="280" spans="1:5" x14ac:dyDescent="0.35">
      <c r="A280" s="20">
        <v>45352</v>
      </c>
      <c r="B280">
        <v>22338.75</v>
      </c>
      <c r="C280">
        <v>22048.3</v>
      </c>
      <c r="D280" s="22">
        <f t="shared" si="8"/>
        <v>2.9796022344742252E-3</v>
      </c>
      <c r="E280" s="3">
        <f t="shared" si="9"/>
        <v>0</v>
      </c>
    </row>
    <row r="281" spans="1:5" x14ac:dyDescent="0.35">
      <c r="A281" s="20">
        <v>45351</v>
      </c>
      <c r="B281">
        <v>21982.799999999999</v>
      </c>
      <c r="C281">
        <v>21935.200000000001</v>
      </c>
      <c r="D281" s="22">
        <f t="shared" si="8"/>
        <v>-7.2661341205361571E-4</v>
      </c>
      <c r="E281" s="3">
        <f t="shared" si="9"/>
        <v>0</v>
      </c>
    </row>
    <row r="282" spans="1:5" x14ac:dyDescent="0.35">
      <c r="A282" s="20">
        <v>45350</v>
      </c>
      <c r="B282">
        <v>21951.15</v>
      </c>
      <c r="C282">
        <v>22214.1</v>
      </c>
      <c r="D282" s="22">
        <f t="shared" si="8"/>
        <v>7.095121934738393E-4</v>
      </c>
      <c r="E282" s="3">
        <f t="shared" si="9"/>
        <v>0</v>
      </c>
    </row>
    <row r="283" spans="1:5" x14ac:dyDescent="0.35">
      <c r="A283" s="20">
        <v>45349</v>
      </c>
      <c r="B283">
        <v>22198.35</v>
      </c>
      <c r="C283">
        <v>22090.2</v>
      </c>
      <c r="D283" s="22">
        <f t="shared" si="8"/>
        <v>-1.4397399879305284E-3</v>
      </c>
      <c r="E283" s="3">
        <f t="shared" si="9"/>
        <v>0</v>
      </c>
    </row>
    <row r="284" spans="1:5" x14ac:dyDescent="0.35">
      <c r="A284" s="20">
        <v>45348</v>
      </c>
      <c r="B284">
        <v>22122.05</v>
      </c>
      <c r="C284">
        <v>22169.200000000001</v>
      </c>
      <c r="D284" s="22">
        <f t="shared" si="8"/>
        <v>-1.958339148325057E-3</v>
      </c>
      <c r="E284" s="3">
        <f t="shared" si="9"/>
        <v>0</v>
      </c>
    </row>
    <row r="285" spans="1:5" x14ac:dyDescent="0.35">
      <c r="A285" s="20">
        <v>45345</v>
      </c>
      <c r="B285">
        <v>22212.7</v>
      </c>
      <c r="C285">
        <v>22290</v>
      </c>
      <c r="D285" s="22">
        <f t="shared" si="8"/>
        <v>3.2654512556571196E-3</v>
      </c>
      <c r="E285" s="3">
        <f t="shared" si="9"/>
        <v>0</v>
      </c>
    </row>
    <row r="286" spans="1:5" x14ac:dyDescent="0.35">
      <c r="A286" s="20">
        <v>45344</v>
      </c>
      <c r="B286">
        <v>22217.45</v>
      </c>
      <c r="C286">
        <v>22081.55</v>
      </c>
      <c r="D286" s="22">
        <f t="shared" si="8"/>
        <v>1.201538876583821E-3</v>
      </c>
      <c r="E286" s="3">
        <f t="shared" si="9"/>
        <v>0</v>
      </c>
    </row>
    <row r="287" spans="1:5" x14ac:dyDescent="0.35">
      <c r="A287" s="20">
        <v>45343</v>
      </c>
      <c r="B287">
        <v>22055.05</v>
      </c>
      <c r="C287">
        <v>22248.85</v>
      </c>
      <c r="D287" s="22">
        <f t="shared" si="8"/>
        <v>2.3381590714038557E-3</v>
      </c>
      <c r="E287" s="3">
        <f t="shared" si="9"/>
        <v>0</v>
      </c>
    </row>
    <row r="288" spans="1:5" x14ac:dyDescent="0.35">
      <c r="A288" s="20">
        <v>45342</v>
      </c>
      <c r="B288">
        <v>22196.95</v>
      </c>
      <c r="C288">
        <v>22099.200000000001</v>
      </c>
      <c r="D288" s="22">
        <f t="shared" si="8"/>
        <v>-1.0419374159499721E-3</v>
      </c>
      <c r="E288" s="3">
        <f t="shared" si="9"/>
        <v>0</v>
      </c>
    </row>
    <row r="289" spans="1:5" x14ac:dyDescent="0.35">
      <c r="A289" s="20">
        <v>45341</v>
      </c>
      <c r="B289">
        <v>22122.25</v>
      </c>
      <c r="C289">
        <v>22103.45</v>
      </c>
      <c r="D289" s="22">
        <f t="shared" si="8"/>
        <v>2.8470057666045087E-3</v>
      </c>
      <c r="E289" s="3">
        <f t="shared" si="9"/>
        <v>0</v>
      </c>
    </row>
    <row r="290" spans="1:5" x14ac:dyDescent="0.35">
      <c r="A290" s="20">
        <v>45338</v>
      </c>
      <c r="B290">
        <v>22040.7</v>
      </c>
      <c r="C290">
        <v>22020.3</v>
      </c>
      <c r="D290" s="22">
        <f t="shared" si="8"/>
        <v>4.999828851134684E-3</v>
      </c>
      <c r="E290" s="3">
        <f t="shared" si="9"/>
        <v>0</v>
      </c>
    </row>
    <row r="291" spans="1:5" x14ac:dyDescent="0.35">
      <c r="A291" s="20">
        <v>45337</v>
      </c>
      <c r="B291">
        <v>21910.75</v>
      </c>
      <c r="C291">
        <v>21906.55</v>
      </c>
      <c r="D291" s="22">
        <f t="shared" si="8"/>
        <v>3.0448648240274175E-3</v>
      </c>
      <c r="E291" s="3">
        <f t="shared" si="9"/>
        <v>0</v>
      </c>
    </row>
    <row r="292" spans="1:5" x14ac:dyDescent="0.35">
      <c r="A292" s="20">
        <v>45336</v>
      </c>
      <c r="B292">
        <v>21840.05</v>
      </c>
      <c r="C292">
        <v>21578.15</v>
      </c>
      <c r="D292" s="22">
        <f t="shared" si="8"/>
        <v>-7.593161095972246E-3</v>
      </c>
      <c r="E292" s="3">
        <f t="shared" si="9"/>
        <v>0</v>
      </c>
    </row>
    <row r="293" spans="1:5" x14ac:dyDescent="0.35">
      <c r="A293" s="20">
        <v>45335</v>
      </c>
      <c r="B293">
        <v>21743.25</v>
      </c>
      <c r="C293">
        <v>21664.3</v>
      </c>
      <c r="D293" s="22">
        <f t="shared" si="8"/>
        <v>2.232137693982018E-3</v>
      </c>
      <c r="E293" s="3">
        <f t="shared" si="9"/>
        <v>0</v>
      </c>
    </row>
    <row r="294" spans="1:5" x14ac:dyDescent="0.35">
      <c r="A294" s="20">
        <v>45334</v>
      </c>
      <c r="B294">
        <v>21616.05</v>
      </c>
      <c r="C294">
        <v>21800.799999999999</v>
      </c>
      <c r="D294" s="22">
        <f t="shared" si="8"/>
        <v>8.4012395271430146E-4</v>
      </c>
      <c r="E294" s="3">
        <f t="shared" si="9"/>
        <v>0</v>
      </c>
    </row>
    <row r="295" spans="1:5" x14ac:dyDescent="0.35">
      <c r="A295" s="20">
        <v>45331</v>
      </c>
      <c r="B295">
        <v>21782.5</v>
      </c>
      <c r="C295">
        <v>21727</v>
      </c>
      <c r="D295" s="22">
        <f t="shared" si="8"/>
        <v>4.1670599665250506E-4</v>
      </c>
      <c r="E295" s="3">
        <f t="shared" si="9"/>
        <v>0</v>
      </c>
    </row>
    <row r="296" spans="1:5" x14ac:dyDescent="0.35">
      <c r="A296" s="20">
        <v>45330</v>
      </c>
      <c r="B296">
        <v>21717.95</v>
      </c>
      <c r="C296">
        <v>22009.65</v>
      </c>
      <c r="D296" s="22">
        <f t="shared" si="8"/>
        <v>3.6091288388318305E-3</v>
      </c>
      <c r="E296" s="3">
        <f t="shared" si="9"/>
        <v>0</v>
      </c>
    </row>
    <row r="297" spans="1:5" x14ac:dyDescent="0.35">
      <c r="A297" s="20">
        <v>45329</v>
      </c>
      <c r="B297">
        <v>21930.5</v>
      </c>
      <c r="C297">
        <v>22045.05</v>
      </c>
      <c r="D297" s="22">
        <f t="shared" si="8"/>
        <v>5.2737420996469492E-3</v>
      </c>
      <c r="E297" s="3">
        <f t="shared" si="9"/>
        <v>0</v>
      </c>
    </row>
    <row r="298" spans="1:5" x14ac:dyDescent="0.35">
      <c r="A298" s="20">
        <v>45328</v>
      </c>
      <c r="B298">
        <v>21929.4</v>
      </c>
      <c r="C298">
        <v>21825.200000000001</v>
      </c>
      <c r="D298" s="22">
        <f t="shared" si="8"/>
        <v>2.4573184455049446E-3</v>
      </c>
      <c r="E298" s="3">
        <f t="shared" si="9"/>
        <v>0</v>
      </c>
    </row>
    <row r="299" spans="1:5" x14ac:dyDescent="0.35">
      <c r="A299" s="20">
        <v>45327</v>
      </c>
      <c r="B299">
        <v>21771.7</v>
      </c>
      <c r="C299">
        <v>21921.05</v>
      </c>
      <c r="D299" s="22">
        <f t="shared" si="8"/>
        <v>3.0772680266132205E-3</v>
      </c>
      <c r="E299" s="3">
        <f t="shared" si="9"/>
        <v>0</v>
      </c>
    </row>
    <row r="300" spans="1:5" x14ac:dyDescent="0.35">
      <c r="A300" s="20">
        <v>45324</v>
      </c>
      <c r="B300">
        <v>21853.8</v>
      </c>
      <c r="C300">
        <v>21812.75</v>
      </c>
      <c r="D300" s="22">
        <f t="shared" si="8"/>
        <v>5.3139885101705165E-3</v>
      </c>
      <c r="E300" s="3">
        <f t="shared" si="9"/>
        <v>0</v>
      </c>
    </row>
    <row r="301" spans="1:5" x14ac:dyDescent="0.35">
      <c r="A301" s="20">
        <v>45323</v>
      </c>
      <c r="B301">
        <v>21697.45</v>
      </c>
      <c r="C301">
        <v>21780.65</v>
      </c>
      <c r="D301" s="22">
        <f t="shared" si="8"/>
        <v>2.5292625784209817E-3</v>
      </c>
      <c r="E301" s="3">
        <f t="shared" si="9"/>
        <v>0</v>
      </c>
    </row>
    <row r="302" spans="1:5" x14ac:dyDescent="0.35">
      <c r="A302" s="20">
        <v>45322</v>
      </c>
      <c r="B302">
        <v>21725.7</v>
      </c>
      <c r="C302">
        <v>21487.25</v>
      </c>
      <c r="D302" s="22">
        <f t="shared" si="8"/>
        <v>-1.6192657779676958E-3</v>
      </c>
      <c r="E302" s="3">
        <f t="shared" si="9"/>
        <v>0</v>
      </c>
    </row>
    <row r="303" spans="1:5" x14ac:dyDescent="0.35">
      <c r="A303" s="20">
        <v>45321</v>
      </c>
      <c r="B303">
        <v>21522.1</v>
      </c>
      <c r="C303">
        <v>21775.75</v>
      </c>
      <c r="D303" s="22">
        <f t="shared" si="8"/>
        <v>1.7550235536582446E-3</v>
      </c>
      <c r="E303" s="3">
        <f t="shared" si="9"/>
        <v>0</v>
      </c>
    </row>
    <row r="304" spans="1:5" x14ac:dyDescent="0.35">
      <c r="A304" s="20">
        <v>45320</v>
      </c>
      <c r="B304">
        <v>21737.599999999999</v>
      </c>
      <c r="C304">
        <v>21433.1</v>
      </c>
      <c r="D304" s="22">
        <f t="shared" si="8"/>
        <v>3.7700326892275418E-3</v>
      </c>
      <c r="E304" s="3">
        <f t="shared" si="9"/>
        <v>0</v>
      </c>
    </row>
    <row r="305" spans="1:5" x14ac:dyDescent="0.35">
      <c r="A305" s="20">
        <v>45316</v>
      </c>
      <c r="B305">
        <v>21352.6</v>
      </c>
      <c r="C305">
        <v>21454.6</v>
      </c>
      <c r="D305" s="22">
        <f t="shared" si="8"/>
        <v>3.0297451052035509E-5</v>
      </c>
      <c r="E305" s="3">
        <f t="shared" si="9"/>
        <v>0</v>
      </c>
    </row>
    <row r="306" spans="1:5" x14ac:dyDescent="0.35">
      <c r="A306" s="20">
        <v>45315</v>
      </c>
      <c r="B306">
        <v>21453.95</v>
      </c>
      <c r="C306">
        <v>21185.25</v>
      </c>
      <c r="D306" s="22">
        <f t="shared" si="8"/>
        <v>-2.5213288886377421E-3</v>
      </c>
      <c r="E306" s="3">
        <f t="shared" si="9"/>
        <v>0</v>
      </c>
    </row>
    <row r="307" spans="1:5" x14ac:dyDescent="0.35">
      <c r="A307" s="20">
        <v>45314</v>
      </c>
      <c r="B307">
        <v>21238.799999999999</v>
      </c>
      <c r="C307">
        <v>21716.7</v>
      </c>
      <c r="D307" s="22">
        <f t="shared" si="8"/>
        <v>6.7171028843212646E-3</v>
      </c>
      <c r="E307" s="3">
        <f t="shared" si="9"/>
        <v>0</v>
      </c>
    </row>
    <row r="308" spans="1:5" x14ac:dyDescent="0.35">
      <c r="A308" s="20">
        <v>45311</v>
      </c>
      <c r="B308">
        <v>21571.8</v>
      </c>
      <c r="C308">
        <v>21706.15</v>
      </c>
      <c r="D308" s="22">
        <f t="shared" si="8"/>
        <v>3.8732980612697942E-3</v>
      </c>
      <c r="E308" s="3">
        <f t="shared" si="9"/>
        <v>0</v>
      </c>
    </row>
    <row r="309" spans="1:5" x14ac:dyDescent="0.35">
      <c r="A309" s="20">
        <v>45310</v>
      </c>
      <c r="B309">
        <v>21622.400000000001</v>
      </c>
      <c r="C309">
        <v>21615.200000000001</v>
      </c>
      <c r="D309" s="22">
        <f t="shared" si="8"/>
        <v>7.1264662372305197E-3</v>
      </c>
      <c r="E309" s="3">
        <f t="shared" si="9"/>
        <v>0</v>
      </c>
    </row>
    <row r="310" spans="1:5" x14ac:dyDescent="0.35">
      <c r="A310" s="20">
        <v>45309</v>
      </c>
      <c r="B310">
        <v>21462.25</v>
      </c>
      <c r="C310">
        <v>21414.2</v>
      </c>
      <c r="D310" s="22">
        <f t="shared" si="8"/>
        <v>-7.3127371424465569E-3</v>
      </c>
      <c r="E310" s="3">
        <f t="shared" si="9"/>
        <v>0</v>
      </c>
    </row>
    <row r="311" spans="1:5" x14ac:dyDescent="0.35">
      <c r="A311" s="20">
        <v>45308</v>
      </c>
      <c r="B311">
        <v>21571.95</v>
      </c>
      <c r="C311">
        <v>21647.25</v>
      </c>
      <c r="D311" s="22">
        <f t="shared" si="8"/>
        <v>-1.7476613880529918E-2</v>
      </c>
      <c r="E311" s="3">
        <f t="shared" si="9"/>
        <v>0</v>
      </c>
    </row>
    <row r="312" spans="1:5" x14ac:dyDescent="0.35">
      <c r="A312" s="20">
        <v>45307</v>
      </c>
      <c r="B312">
        <v>22032.3</v>
      </c>
      <c r="C312">
        <v>22080.5</v>
      </c>
      <c r="D312" s="22">
        <f t="shared" si="8"/>
        <v>-7.6705683234946692E-4</v>
      </c>
      <c r="E312" s="3">
        <f t="shared" si="9"/>
        <v>0</v>
      </c>
    </row>
    <row r="313" spans="1:5" x14ac:dyDescent="0.35">
      <c r="A313" s="20">
        <v>45306</v>
      </c>
      <c r="B313">
        <v>22097.45</v>
      </c>
      <c r="C313">
        <v>22053.15</v>
      </c>
      <c r="D313" s="22">
        <f t="shared" si="8"/>
        <v>7.2438118161826659E-3</v>
      </c>
      <c r="E313" s="3">
        <f t="shared" si="9"/>
        <v>0</v>
      </c>
    </row>
    <row r="314" spans="1:5" x14ac:dyDescent="0.35">
      <c r="A314" s="20">
        <v>45303</v>
      </c>
      <c r="B314">
        <v>21894.55</v>
      </c>
      <c r="C314">
        <v>21773.55</v>
      </c>
      <c r="D314" s="22">
        <f t="shared" si="8"/>
        <v>5.8367825862004575E-3</v>
      </c>
      <c r="E314" s="3">
        <f t="shared" si="9"/>
        <v>0</v>
      </c>
    </row>
    <row r="315" spans="1:5" x14ac:dyDescent="0.35">
      <c r="A315" s="20">
        <v>45302</v>
      </c>
      <c r="B315">
        <v>21647.200000000001</v>
      </c>
      <c r="C315">
        <v>21688</v>
      </c>
      <c r="D315" s="22">
        <f t="shared" si="8"/>
        <v>3.2055581510451263E-3</v>
      </c>
      <c r="E315" s="3">
        <f t="shared" si="9"/>
        <v>0</v>
      </c>
    </row>
    <row r="316" spans="1:5" x14ac:dyDescent="0.35">
      <c r="A316" s="20">
        <v>45301</v>
      </c>
      <c r="B316">
        <v>21618.7</v>
      </c>
      <c r="C316">
        <v>21529.3</v>
      </c>
      <c r="D316" s="22">
        <f t="shared" si="8"/>
        <v>-7.217502094467714E-4</v>
      </c>
      <c r="E316" s="3">
        <f t="shared" si="9"/>
        <v>0</v>
      </c>
    </row>
    <row r="317" spans="1:5" x14ac:dyDescent="0.35">
      <c r="A317" s="20">
        <v>45300</v>
      </c>
      <c r="B317">
        <v>21544.85</v>
      </c>
      <c r="C317">
        <v>21653.599999999999</v>
      </c>
      <c r="D317" s="22">
        <f t="shared" si="8"/>
        <v>6.5355831357782985E-3</v>
      </c>
      <c r="E317" s="3">
        <f t="shared" si="9"/>
        <v>0</v>
      </c>
    </row>
    <row r="318" spans="1:5" x14ac:dyDescent="0.35">
      <c r="A318" s="20">
        <v>45299</v>
      </c>
      <c r="B318">
        <v>21513</v>
      </c>
      <c r="C318">
        <v>21747.599999999999</v>
      </c>
      <c r="D318" s="22">
        <f t="shared" si="8"/>
        <v>1.695008935644899E-3</v>
      </c>
      <c r="E318" s="3">
        <f t="shared" si="9"/>
        <v>0</v>
      </c>
    </row>
    <row r="319" spans="1:5" x14ac:dyDescent="0.35">
      <c r="A319" s="20">
        <v>45296</v>
      </c>
      <c r="B319">
        <v>21710.799999999999</v>
      </c>
      <c r="C319">
        <v>21705.75</v>
      </c>
      <c r="D319" s="22">
        <f t="shared" si="8"/>
        <v>2.1769643467260793E-3</v>
      </c>
      <c r="E319" s="3">
        <f t="shared" si="9"/>
        <v>0</v>
      </c>
    </row>
    <row r="320" spans="1:5" x14ac:dyDescent="0.35">
      <c r="A320" s="20">
        <v>45295</v>
      </c>
      <c r="B320">
        <v>21658.6</v>
      </c>
      <c r="C320">
        <v>21605.8</v>
      </c>
      <c r="D320" s="22">
        <f t="shared" si="8"/>
        <v>4.1106363004738376E-3</v>
      </c>
      <c r="E320" s="3">
        <f t="shared" si="9"/>
        <v>0</v>
      </c>
    </row>
    <row r="321" spans="1:5" x14ac:dyDescent="0.35">
      <c r="A321" s="20">
        <v>45294</v>
      </c>
      <c r="B321">
        <v>21517.35</v>
      </c>
      <c r="C321">
        <v>21661.1</v>
      </c>
      <c r="D321" s="22">
        <f t="shared" si="8"/>
        <v>-2.1693175419327824E-4</v>
      </c>
      <c r="E321" s="3">
        <f t="shared" si="9"/>
        <v>0</v>
      </c>
    </row>
    <row r="322" spans="1:5" x14ac:dyDescent="0.35">
      <c r="A322" s="20">
        <v>45293</v>
      </c>
      <c r="B322">
        <v>21665.8</v>
      </c>
      <c r="C322">
        <v>21751.35</v>
      </c>
      <c r="D322" s="22">
        <f t="shared" si="8"/>
        <v>4.3464462627447871E-4</v>
      </c>
      <c r="E322" s="3">
        <f t="shared" si="9"/>
        <v>0</v>
      </c>
    </row>
    <row r="323" spans="1:5" x14ac:dyDescent="0.35">
      <c r="A323" s="20">
        <v>45292</v>
      </c>
      <c r="B323">
        <v>21741.9</v>
      </c>
      <c r="C323">
        <v>21727.75</v>
      </c>
      <c r="D323" s="22">
        <f t="shared" ref="D323:D386" si="10">(C323-B324)/B324</f>
        <v>-1.6795972647880278E-4</v>
      </c>
      <c r="E323" s="3">
        <f t="shared" ref="E323:E386" si="11">IF(ABS(D323)&gt;2%,1,0)</f>
        <v>0</v>
      </c>
    </row>
    <row r="324" spans="1:5" x14ac:dyDescent="0.35">
      <c r="A324" s="20">
        <v>45289</v>
      </c>
      <c r="B324">
        <v>21731.4</v>
      </c>
      <c r="C324">
        <v>21737.65</v>
      </c>
      <c r="D324" s="22">
        <f t="shared" si="10"/>
        <v>-1.884869161152836E-3</v>
      </c>
      <c r="E324" s="3">
        <f t="shared" si="11"/>
        <v>0</v>
      </c>
    </row>
    <row r="325" spans="1:5" x14ac:dyDescent="0.35">
      <c r="A325" s="20">
        <v>45288</v>
      </c>
      <c r="B325">
        <v>21778.7</v>
      </c>
      <c r="C325">
        <v>21715</v>
      </c>
      <c r="D325" s="22">
        <f t="shared" si="10"/>
        <v>2.7822994954917512E-3</v>
      </c>
      <c r="E325" s="3">
        <f t="shared" si="11"/>
        <v>0</v>
      </c>
    </row>
    <row r="326" spans="1:5" x14ac:dyDescent="0.35">
      <c r="A326" s="20">
        <v>45287</v>
      </c>
      <c r="B326">
        <v>21654.75</v>
      </c>
      <c r="C326">
        <v>21497.65</v>
      </c>
      <c r="D326" s="22">
        <f t="shared" si="10"/>
        <v>2.62576750064725E-3</v>
      </c>
      <c r="E326" s="3">
        <f t="shared" si="11"/>
        <v>0</v>
      </c>
    </row>
    <row r="327" spans="1:5" x14ac:dyDescent="0.35">
      <c r="A327" s="20">
        <v>45286</v>
      </c>
      <c r="B327">
        <v>21441.35</v>
      </c>
      <c r="C327">
        <v>21365.200000000001</v>
      </c>
      <c r="D327" s="22">
        <f t="shared" si="10"/>
        <v>7.4006763656118068E-4</v>
      </c>
      <c r="E327" s="3">
        <f t="shared" si="11"/>
        <v>0</v>
      </c>
    </row>
    <row r="328" spans="1:5" x14ac:dyDescent="0.35">
      <c r="A328" s="20">
        <v>45282</v>
      </c>
      <c r="B328">
        <v>21349.4</v>
      </c>
      <c r="C328">
        <v>21295.85</v>
      </c>
      <c r="D328" s="22">
        <f t="shared" si="10"/>
        <v>1.9195438260554208E-3</v>
      </c>
      <c r="E328" s="3">
        <f t="shared" si="11"/>
        <v>0</v>
      </c>
    </row>
    <row r="329" spans="1:5" x14ac:dyDescent="0.35">
      <c r="A329" s="20">
        <v>45281</v>
      </c>
      <c r="B329">
        <v>21255.05</v>
      </c>
      <c r="C329">
        <v>21033.95</v>
      </c>
      <c r="D329" s="22">
        <f t="shared" si="10"/>
        <v>-5.494050869615616E-3</v>
      </c>
      <c r="E329" s="3">
        <f t="shared" si="11"/>
        <v>0</v>
      </c>
    </row>
    <row r="330" spans="1:5" x14ac:dyDescent="0.35">
      <c r="A330" s="20">
        <v>45280</v>
      </c>
      <c r="B330">
        <v>21150.15</v>
      </c>
      <c r="C330">
        <v>21543.5</v>
      </c>
      <c r="D330" s="22">
        <f t="shared" si="10"/>
        <v>4.2138432207933334E-3</v>
      </c>
      <c r="E330" s="3">
        <f t="shared" si="11"/>
        <v>0</v>
      </c>
    </row>
    <row r="331" spans="1:5" x14ac:dyDescent="0.35">
      <c r="A331" s="20">
        <v>45279</v>
      </c>
      <c r="B331">
        <v>21453.1</v>
      </c>
      <c r="C331">
        <v>21477.65</v>
      </c>
      <c r="D331" s="22">
        <f t="shared" si="10"/>
        <v>2.7546087171693824E-3</v>
      </c>
      <c r="E331" s="3">
        <f t="shared" si="11"/>
        <v>0</v>
      </c>
    </row>
    <row r="332" spans="1:5" x14ac:dyDescent="0.35">
      <c r="A332" s="20">
        <v>45278</v>
      </c>
      <c r="B332">
        <v>21418.65</v>
      </c>
      <c r="C332">
        <v>21434.799999999999</v>
      </c>
      <c r="D332" s="22">
        <f t="shared" si="10"/>
        <v>-1.0183323118940833E-3</v>
      </c>
      <c r="E332" s="3">
        <f t="shared" si="11"/>
        <v>0</v>
      </c>
    </row>
    <row r="333" spans="1:5" x14ac:dyDescent="0.35">
      <c r="A333" s="20">
        <v>45275</v>
      </c>
      <c r="B333">
        <v>21456.65</v>
      </c>
      <c r="C333">
        <v>21287.45</v>
      </c>
      <c r="D333" s="22">
        <f t="shared" si="10"/>
        <v>4.9450731021069075E-3</v>
      </c>
      <c r="E333" s="3">
        <f t="shared" si="11"/>
        <v>0</v>
      </c>
    </row>
    <row r="334" spans="1:5" x14ac:dyDescent="0.35">
      <c r="A334" s="20">
        <v>45274</v>
      </c>
      <c r="B334">
        <v>21182.7</v>
      </c>
      <c r="C334">
        <v>21110.400000000001</v>
      </c>
      <c r="D334" s="22">
        <f t="shared" si="10"/>
        <v>8.7951314968928128E-3</v>
      </c>
      <c r="E334" s="3">
        <f t="shared" si="11"/>
        <v>0</v>
      </c>
    </row>
    <row r="335" spans="1:5" x14ac:dyDescent="0.35">
      <c r="A335" s="20">
        <v>45273</v>
      </c>
      <c r="B335">
        <v>20926.349999999999</v>
      </c>
      <c r="C335">
        <v>20929.75</v>
      </c>
      <c r="D335" s="22">
        <f t="shared" si="10"/>
        <v>1.116882868403864E-3</v>
      </c>
      <c r="E335" s="3">
        <f t="shared" si="11"/>
        <v>0</v>
      </c>
    </row>
    <row r="336" spans="1:5" x14ac:dyDescent="0.35">
      <c r="A336" s="20">
        <v>45272</v>
      </c>
      <c r="B336">
        <v>20906.400000000001</v>
      </c>
      <c r="C336">
        <v>21018.55</v>
      </c>
      <c r="D336" s="22">
        <f t="shared" si="10"/>
        <v>1.0215696453320091E-3</v>
      </c>
      <c r="E336" s="3">
        <f t="shared" si="11"/>
        <v>0</v>
      </c>
    </row>
    <row r="337" spans="1:5" x14ac:dyDescent="0.35">
      <c r="A337" s="20">
        <v>45271</v>
      </c>
      <c r="B337">
        <v>20997.1</v>
      </c>
      <c r="C337">
        <v>20965.3</v>
      </c>
      <c r="D337" s="22">
        <f t="shared" si="10"/>
        <v>-1.9552300018132053E-4</v>
      </c>
      <c r="E337" s="3">
        <f t="shared" si="11"/>
        <v>0</v>
      </c>
    </row>
    <row r="338" spans="1:5" x14ac:dyDescent="0.35">
      <c r="A338" s="20">
        <v>45268</v>
      </c>
      <c r="B338">
        <v>20969.400000000001</v>
      </c>
      <c r="C338">
        <v>20934.099999999999</v>
      </c>
      <c r="D338" s="22">
        <f t="shared" si="10"/>
        <v>1.5764682804533285E-3</v>
      </c>
      <c r="E338" s="3">
        <f t="shared" si="11"/>
        <v>0</v>
      </c>
    </row>
    <row r="339" spans="1:5" x14ac:dyDescent="0.35">
      <c r="A339" s="20">
        <v>45267</v>
      </c>
      <c r="B339">
        <v>20901.150000000001</v>
      </c>
      <c r="C339">
        <v>20932.400000000001</v>
      </c>
      <c r="D339" s="22">
        <f t="shared" si="10"/>
        <v>-2.5313191038171682E-4</v>
      </c>
      <c r="E339" s="3">
        <f t="shared" si="11"/>
        <v>0</v>
      </c>
    </row>
    <row r="340" spans="1:5" x14ac:dyDescent="0.35">
      <c r="A340" s="20">
        <v>45266</v>
      </c>
      <c r="B340">
        <v>20937.7</v>
      </c>
      <c r="C340">
        <v>20950.75</v>
      </c>
      <c r="D340" s="22">
        <f t="shared" si="10"/>
        <v>4.5864081207954632E-3</v>
      </c>
      <c r="E340" s="3">
        <f t="shared" si="11"/>
        <v>0</v>
      </c>
    </row>
    <row r="341" spans="1:5" x14ac:dyDescent="0.35">
      <c r="A341" s="20">
        <v>45265</v>
      </c>
      <c r="B341">
        <v>20855.099999999999</v>
      </c>
      <c r="C341">
        <v>20808.900000000001</v>
      </c>
      <c r="D341" s="22">
        <f t="shared" si="10"/>
        <v>5.9023145194037835E-3</v>
      </c>
      <c r="E341" s="3">
        <f t="shared" si="11"/>
        <v>0</v>
      </c>
    </row>
    <row r="342" spans="1:5" x14ac:dyDescent="0.35">
      <c r="A342" s="20">
        <v>45264</v>
      </c>
      <c r="B342">
        <v>20686.8</v>
      </c>
      <c r="C342">
        <v>20601.95</v>
      </c>
      <c r="D342" s="22">
        <f t="shared" si="10"/>
        <v>1.6481727263307953E-2</v>
      </c>
      <c r="E342" s="3">
        <f t="shared" si="11"/>
        <v>0</v>
      </c>
    </row>
    <row r="343" spans="1:5" x14ac:dyDescent="0.35">
      <c r="A343" s="20">
        <v>45261</v>
      </c>
      <c r="B343">
        <v>20267.900000000001</v>
      </c>
      <c r="C343">
        <v>20194.099999999999</v>
      </c>
      <c r="D343" s="22">
        <f t="shared" si="10"/>
        <v>3.0273454476819118E-3</v>
      </c>
      <c r="E343" s="3">
        <f t="shared" si="11"/>
        <v>0</v>
      </c>
    </row>
    <row r="344" spans="1:5" x14ac:dyDescent="0.35">
      <c r="A344" s="20">
        <v>45260</v>
      </c>
      <c r="B344">
        <v>20133.150000000001</v>
      </c>
      <c r="C344">
        <v>20108.5</v>
      </c>
      <c r="D344" s="22">
        <f t="shared" si="10"/>
        <v>5.9213996397407796E-4</v>
      </c>
      <c r="E344" s="3">
        <f t="shared" si="11"/>
        <v>0</v>
      </c>
    </row>
    <row r="345" spans="1:5" x14ac:dyDescent="0.35">
      <c r="A345" s="20">
        <v>45259</v>
      </c>
      <c r="B345">
        <v>20096.599999999999</v>
      </c>
      <c r="C345">
        <v>19976.55</v>
      </c>
      <c r="D345" s="22">
        <f t="shared" si="10"/>
        <v>4.366581698064754E-3</v>
      </c>
      <c r="E345" s="3">
        <f t="shared" si="11"/>
        <v>0</v>
      </c>
    </row>
    <row r="346" spans="1:5" x14ac:dyDescent="0.35">
      <c r="A346" s="20">
        <v>45258</v>
      </c>
      <c r="B346">
        <v>19889.7</v>
      </c>
      <c r="C346">
        <v>19844.650000000001</v>
      </c>
      <c r="D346" s="22">
        <f t="shared" si="10"/>
        <v>2.5234027290133585E-3</v>
      </c>
      <c r="E346" s="3">
        <f t="shared" si="11"/>
        <v>0</v>
      </c>
    </row>
    <row r="347" spans="1:5" x14ac:dyDescent="0.35">
      <c r="A347" s="20">
        <v>45254</v>
      </c>
      <c r="B347">
        <v>19794.7</v>
      </c>
      <c r="C347">
        <v>19809.599999999999</v>
      </c>
      <c r="D347" s="22">
        <f t="shared" si="10"/>
        <v>3.8379961620031033E-4</v>
      </c>
      <c r="E347" s="3">
        <f t="shared" si="11"/>
        <v>0</v>
      </c>
    </row>
    <row r="348" spans="1:5" x14ac:dyDescent="0.35">
      <c r="A348" s="20">
        <v>45253</v>
      </c>
      <c r="B348">
        <v>19802</v>
      </c>
      <c r="C348">
        <v>19828.45</v>
      </c>
      <c r="D348" s="22">
        <f t="shared" si="10"/>
        <v>8.3788237847561855E-4</v>
      </c>
      <c r="E348" s="3">
        <f t="shared" si="11"/>
        <v>0</v>
      </c>
    </row>
    <row r="349" spans="1:5" x14ac:dyDescent="0.35">
      <c r="A349" s="20">
        <v>45252</v>
      </c>
      <c r="B349">
        <v>19811.849999999999</v>
      </c>
      <c r="C349">
        <v>19784</v>
      </c>
      <c r="D349" s="22">
        <f t="shared" si="10"/>
        <v>3.0328457191309115E-5</v>
      </c>
      <c r="E349" s="3">
        <f t="shared" si="11"/>
        <v>0</v>
      </c>
    </row>
    <row r="350" spans="1:5" x14ac:dyDescent="0.35">
      <c r="A350" s="20">
        <v>45251</v>
      </c>
      <c r="B350">
        <v>19783.400000000001</v>
      </c>
      <c r="C350">
        <v>19770.900000000001</v>
      </c>
      <c r="D350" s="22">
        <f t="shared" si="10"/>
        <v>3.9047425611862222E-3</v>
      </c>
      <c r="E350" s="3">
        <f t="shared" si="11"/>
        <v>0</v>
      </c>
    </row>
    <row r="351" spans="1:5" x14ac:dyDescent="0.35">
      <c r="A351" s="20">
        <v>45250</v>
      </c>
      <c r="B351">
        <v>19694</v>
      </c>
      <c r="C351">
        <v>19731.150000000001</v>
      </c>
      <c r="D351" s="22">
        <f t="shared" si="10"/>
        <v>-3.2941748851996128E-5</v>
      </c>
      <c r="E351" s="3">
        <f t="shared" si="11"/>
        <v>0</v>
      </c>
    </row>
    <row r="352" spans="1:5" x14ac:dyDescent="0.35">
      <c r="A352" s="20">
        <v>45247</v>
      </c>
      <c r="B352">
        <v>19731.8</v>
      </c>
      <c r="C352">
        <v>19674.75</v>
      </c>
      <c r="D352" s="22">
        <f t="shared" si="10"/>
        <v>-4.5762248800923205E-3</v>
      </c>
      <c r="E352" s="3">
        <f t="shared" si="11"/>
        <v>0</v>
      </c>
    </row>
    <row r="353" spans="1:5" x14ac:dyDescent="0.35">
      <c r="A353" s="20">
        <v>45246</v>
      </c>
      <c r="B353">
        <v>19765.2</v>
      </c>
      <c r="C353">
        <v>19674.7</v>
      </c>
      <c r="D353" s="22">
        <f t="shared" si="10"/>
        <v>-3.8118569079741504E-5</v>
      </c>
      <c r="E353" s="3">
        <f t="shared" si="11"/>
        <v>0</v>
      </c>
    </row>
    <row r="354" spans="1:5" x14ac:dyDescent="0.35">
      <c r="A354" s="20">
        <v>45245</v>
      </c>
      <c r="B354">
        <v>19675.45</v>
      </c>
      <c r="C354">
        <v>19651.400000000001</v>
      </c>
      <c r="D354" s="22">
        <f t="shared" si="10"/>
        <v>1.0689920307762842E-2</v>
      </c>
      <c r="E354" s="3">
        <f t="shared" si="11"/>
        <v>0</v>
      </c>
    </row>
    <row r="355" spans="1:5" x14ac:dyDescent="0.35">
      <c r="A355" s="20">
        <v>45243</v>
      </c>
      <c r="B355">
        <v>19443.55</v>
      </c>
      <c r="C355">
        <v>19486.75</v>
      </c>
      <c r="D355" s="22">
        <f t="shared" si="10"/>
        <v>-1.9871399269162341E-3</v>
      </c>
      <c r="E355" s="3">
        <f t="shared" si="11"/>
        <v>0</v>
      </c>
    </row>
    <row r="356" spans="1:5" x14ac:dyDescent="0.35">
      <c r="A356" s="20">
        <v>45242</v>
      </c>
      <c r="B356">
        <v>19525.55</v>
      </c>
      <c r="C356">
        <v>19547.25</v>
      </c>
      <c r="D356" s="22">
        <f t="shared" si="10"/>
        <v>6.2753052068560654E-3</v>
      </c>
      <c r="E356" s="3">
        <f t="shared" si="11"/>
        <v>0</v>
      </c>
    </row>
    <row r="357" spans="1:5" x14ac:dyDescent="0.35">
      <c r="A357" s="20">
        <v>45240</v>
      </c>
      <c r="B357">
        <v>19425.349999999999</v>
      </c>
      <c r="C357">
        <v>19351.849999999999</v>
      </c>
      <c r="D357" s="22">
        <f t="shared" si="10"/>
        <v>-2.2402334586214562E-3</v>
      </c>
      <c r="E357" s="3">
        <f t="shared" si="11"/>
        <v>0</v>
      </c>
    </row>
    <row r="358" spans="1:5" x14ac:dyDescent="0.35">
      <c r="A358" s="20">
        <v>45239</v>
      </c>
      <c r="B358">
        <v>19395.3</v>
      </c>
      <c r="C358">
        <v>19457.400000000001</v>
      </c>
      <c r="D358" s="22">
        <f t="shared" si="10"/>
        <v>7.1489186617643195E-4</v>
      </c>
      <c r="E358" s="3">
        <f t="shared" si="11"/>
        <v>0</v>
      </c>
    </row>
    <row r="359" spans="1:5" x14ac:dyDescent="0.35">
      <c r="A359" s="20">
        <v>45238</v>
      </c>
      <c r="B359">
        <v>19443.5</v>
      </c>
      <c r="C359">
        <v>19449.599999999999</v>
      </c>
      <c r="D359" s="22">
        <f t="shared" si="10"/>
        <v>2.2105767595726124E-3</v>
      </c>
      <c r="E359" s="3">
        <f t="shared" si="11"/>
        <v>0</v>
      </c>
    </row>
    <row r="360" spans="1:5" x14ac:dyDescent="0.35">
      <c r="A360" s="20">
        <v>45237</v>
      </c>
      <c r="B360">
        <v>19406.7</v>
      </c>
      <c r="C360">
        <v>19404.05</v>
      </c>
      <c r="D360" s="22">
        <f t="shared" si="10"/>
        <v>-3.9666696717198231E-4</v>
      </c>
      <c r="E360" s="3">
        <f t="shared" si="11"/>
        <v>0</v>
      </c>
    </row>
    <row r="361" spans="1:5" x14ac:dyDescent="0.35">
      <c r="A361" s="20">
        <v>45236</v>
      </c>
      <c r="B361">
        <v>19411.75</v>
      </c>
      <c r="C361">
        <v>19345.849999999999</v>
      </c>
      <c r="D361" s="22">
        <f t="shared" si="10"/>
        <v>5.9930527388641023E-3</v>
      </c>
      <c r="E361" s="3">
        <f t="shared" si="11"/>
        <v>0</v>
      </c>
    </row>
    <row r="362" spans="1:5" x14ac:dyDescent="0.35">
      <c r="A362" s="20">
        <v>45233</v>
      </c>
      <c r="B362">
        <v>19230.599999999999</v>
      </c>
      <c r="C362">
        <v>19241</v>
      </c>
      <c r="D362" s="22">
        <f t="shared" si="10"/>
        <v>5.631557628735317E-3</v>
      </c>
      <c r="E362" s="3">
        <f t="shared" si="11"/>
        <v>0</v>
      </c>
    </row>
    <row r="363" spans="1:5" x14ac:dyDescent="0.35">
      <c r="A363" s="20">
        <v>45232</v>
      </c>
      <c r="B363">
        <v>19133.25</v>
      </c>
      <c r="C363">
        <v>19120</v>
      </c>
      <c r="D363" s="22">
        <f t="shared" si="10"/>
        <v>6.8907771016606077E-3</v>
      </c>
      <c r="E363" s="3">
        <f t="shared" si="11"/>
        <v>0</v>
      </c>
    </row>
    <row r="364" spans="1:5" x14ac:dyDescent="0.35">
      <c r="A364" s="20">
        <v>45231</v>
      </c>
      <c r="B364">
        <v>18989.150000000001</v>
      </c>
      <c r="C364">
        <v>19064.05</v>
      </c>
      <c r="D364" s="22">
        <f t="shared" si="10"/>
        <v>-8.1500660391199361E-4</v>
      </c>
      <c r="E364" s="3">
        <f t="shared" si="11"/>
        <v>0</v>
      </c>
    </row>
    <row r="365" spans="1:5" x14ac:dyDescent="0.35">
      <c r="A365" s="20">
        <v>45230</v>
      </c>
      <c r="B365">
        <v>19079.599999999999</v>
      </c>
      <c r="C365">
        <v>19232.95</v>
      </c>
      <c r="D365" s="22">
        <f t="shared" si="10"/>
        <v>4.8090737635116043E-3</v>
      </c>
      <c r="E365" s="3">
        <f t="shared" si="11"/>
        <v>0</v>
      </c>
    </row>
    <row r="366" spans="1:5" x14ac:dyDescent="0.35">
      <c r="A366" s="20">
        <v>45229</v>
      </c>
      <c r="B366">
        <v>19140.900000000001</v>
      </c>
      <c r="C366">
        <v>19053.400000000001</v>
      </c>
      <c r="D366" s="22">
        <f t="shared" si="10"/>
        <v>3.22881255824408E-4</v>
      </c>
      <c r="E366" s="3">
        <f t="shared" si="11"/>
        <v>0</v>
      </c>
    </row>
    <row r="367" spans="1:5" x14ac:dyDescent="0.35">
      <c r="A367" s="20">
        <v>45226</v>
      </c>
      <c r="B367">
        <v>19047.25</v>
      </c>
      <c r="C367">
        <v>18928.75</v>
      </c>
      <c r="D367" s="22">
        <f t="shared" si="10"/>
        <v>3.7916451232284667E-3</v>
      </c>
      <c r="E367" s="3">
        <f t="shared" si="11"/>
        <v>0</v>
      </c>
    </row>
    <row r="368" spans="1:5" x14ac:dyDescent="0.35">
      <c r="A368" s="20">
        <v>45225</v>
      </c>
      <c r="B368">
        <v>18857.25</v>
      </c>
      <c r="C368">
        <v>19027.25</v>
      </c>
      <c r="D368" s="22">
        <f t="shared" si="10"/>
        <v>-4.9628310624067612E-3</v>
      </c>
      <c r="E368" s="3">
        <f t="shared" si="11"/>
        <v>0</v>
      </c>
    </row>
    <row r="369" spans="1:5" x14ac:dyDescent="0.35">
      <c r="A369" s="20">
        <v>45224</v>
      </c>
      <c r="B369">
        <v>19122.150000000001</v>
      </c>
      <c r="C369">
        <v>19286.45</v>
      </c>
      <c r="D369" s="22">
        <f t="shared" si="10"/>
        <v>2.4375380865329795E-4</v>
      </c>
      <c r="E369" s="3">
        <f t="shared" si="11"/>
        <v>0</v>
      </c>
    </row>
    <row r="370" spans="1:5" x14ac:dyDescent="0.35">
      <c r="A370" s="20">
        <v>45222</v>
      </c>
      <c r="B370">
        <v>19281.75</v>
      </c>
      <c r="C370">
        <v>19521.599999999999</v>
      </c>
      <c r="D370" s="22">
        <f t="shared" si="10"/>
        <v>-1.0771313000029633E-3</v>
      </c>
      <c r="E370" s="3">
        <f t="shared" si="11"/>
        <v>0</v>
      </c>
    </row>
    <row r="371" spans="1:5" x14ac:dyDescent="0.35">
      <c r="A371" s="20">
        <v>45219</v>
      </c>
      <c r="B371">
        <v>19542.650000000001</v>
      </c>
      <c r="C371">
        <v>19542.150000000001</v>
      </c>
      <c r="D371" s="22">
        <f t="shared" si="10"/>
        <v>-4.2064337289232073E-3</v>
      </c>
      <c r="E371" s="3">
        <f t="shared" si="11"/>
        <v>0</v>
      </c>
    </row>
    <row r="372" spans="1:5" x14ac:dyDescent="0.35">
      <c r="A372" s="20">
        <v>45218</v>
      </c>
      <c r="B372">
        <v>19624.7</v>
      </c>
      <c r="C372">
        <v>19545.2</v>
      </c>
      <c r="D372" s="22">
        <f t="shared" si="10"/>
        <v>-6.4002521465499045E-3</v>
      </c>
      <c r="E372" s="3">
        <f t="shared" si="11"/>
        <v>0</v>
      </c>
    </row>
    <row r="373" spans="1:5" x14ac:dyDescent="0.35">
      <c r="A373" s="20">
        <v>45217</v>
      </c>
      <c r="B373">
        <v>19671.099999999999</v>
      </c>
      <c r="C373">
        <v>19820.45</v>
      </c>
      <c r="D373" s="22">
        <f t="shared" si="10"/>
        <v>4.5175781742930762E-4</v>
      </c>
      <c r="E373" s="3">
        <f t="shared" si="11"/>
        <v>0</v>
      </c>
    </row>
    <row r="374" spans="1:5" x14ac:dyDescent="0.35">
      <c r="A374" s="20">
        <v>45216</v>
      </c>
      <c r="B374">
        <v>19811.5</v>
      </c>
      <c r="C374">
        <v>19843.2</v>
      </c>
      <c r="D374" s="22">
        <f t="shared" si="10"/>
        <v>5.6482572503706325E-3</v>
      </c>
      <c r="E374" s="3">
        <f t="shared" si="11"/>
        <v>0</v>
      </c>
    </row>
    <row r="375" spans="1:5" x14ac:dyDescent="0.35">
      <c r="A375" s="20">
        <v>45215</v>
      </c>
      <c r="B375">
        <v>19731.75</v>
      </c>
      <c r="C375">
        <v>19737.25</v>
      </c>
      <c r="D375" s="22">
        <f t="shared" si="10"/>
        <v>-6.9869703129703351E-4</v>
      </c>
      <c r="E375" s="3">
        <f t="shared" si="11"/>
        <v>0</v>
      </c>
    </row>
    <row r="376" spans="1:5" x14ac:dyDescent="0.35">
      <c r="A376" s="20">
        <v>45212</v>
      </c>
      <c r="B376">
        <v>19751.05</v>
      </c>
      <c r="C376">
        <v>19654.55</v>
      </c>
      <c r="D376" s="22">
        <f t="shared" si="10"/>
        <v>-7.0450641608568619E-3</v>
      </c>
      <c r="E376" s="3">
        <f t="shared" si="11"/>
        <v>0</v>
      </c>
    </row>
    <row r="377" spans="1:5" x14ac:dyDescent="0.35">
      <c r="A377" s="20">
        <v>45211</v>
      </c>
      <c r="B377">
        <v>19794</v>
      </c>
      <c r="C377">
        <v>19822.7</v>
      </c>
      <c r="D377" s="22">
        <f t="shared" si="10"/>
        <v>5.7290391618956729E-4</v>
      </c>
      <c r="E377" s="3">
        <f t="shared" si="11"/>
        <v>0</v>
      </c>
    </row>
    <row r="378" spans="1:5" x14ac:dyDescent="0.35">
      <c r="A378" s="20">
        <v>45210</v>
      </c>
      <c r="B378">
        <v>19811.349999999999</v>
      </c>
      <c r="C378">
        <v>19767</v>
      </c>
      <c r="D378" s="22">
        <f t="shared" si="10"/>
        <v>3.9182624550213162E-3</v>
      </c>
      <c r="E378" s="3">
        <f t="shared" si="11"/>
        <v>0</v>
      </c>
    </row>
    <row r="379" spans="1:5" x14ac:dyDescent="0.35">
      <c r="A379" s="20">
        <v>45209</v>
      </c>
      <c r="B379">
        <v>19689.849999999999</v>
      </c>
      <c r="C379">
        <v>19565.599999999999</v>
      </c>
      <c r="D379" s="22">
        <f t="shared" si="10"/>
        <v>2.7290408382383466E-3</v>
      </c>
      <c r="E379" s="3">
        <f t="shared" si="11"/>
        <v>0</v>
      </c>
    </row>
    <row r="380" spans="1:5" x14ac:dyDescent="0.35">
      <c r="A380" s="20">
        <v>45208</v>
      </c>
      <c r="B380">
        <v>19512.349999999999</v>
      </c>
      <c r="C380">
        <v>19539.45</v>
      </c>
      <c r="D380" s="22">
        <f t="shared" si="10"/>
        <v>-5.8030376268857591E-3</v>
      </c>
      <c r="E380" s="3">
        <f t="shared" si="11"/>
        <v>0</v>
      </c>
    </row>
    <row r="381" spans="1:5" x14ac:dyDescent="0.35">
      <c r="A381" s="20">
        <v>45205</v>
      </c>
      <c r="B381">
        <v>19653.5</v>
      </c>
      <c r="C381">
        <v>19621.2</v>
      </c>
      <c r="D381" s="22">
        <f t="shared" si="10"/>
        <v>3.8601742066690062E-3</v>
      </c>
      <c r="E381" s="3">
        <f t="shared" si="11"/>
        <v>0</v>
      </c>
    </row>
    <row r="382" spans="1:5" x14ac:dyDescent="0.35">
      <c r="A382" s="20">
        <v>45204</v>
      </c>
      <c r="B382">
        <v>19545.75</v>
      </c>
      <c r="C382">
        <v>19521.849999999999</v>
      </c>
      <c r="D382" s="22">
        <f t="shared" si="10"/>
        <v>4.4118933325101237E-3</v>
      </c>
      <c r="E382" s="3">
        <f t="shared" si="11"/>
        <v>0</v>
      </c>
    </row>
    <row r="383" spans="1:5" x14ac:dyDescent="0.35">
      <c r="A383" s="20">
        <v>45203</v>
      </c>
      <c r="B383">
        <v>19436.099999999999</v>
      </c>
      <c r="C383">
        <v>19446.3</v>
      </c>
      <c r="D383" s="22">
        <f t="shared" si="10"/>
        <v>-4.221980413492964E-3</v>
      </c>
      <c r="E383" s="3">
        <f t="shared" si="11"/>
        <v>0</v>
      </c>
    </row>
    <row r="384" spans="1:5" x14ac:dyDescent="0.35">
      <c r="A384" s="20">
        <v>45202</v>
      </c>
      <c r="B384">
        <v>19528.75</v>
      </c>
      <c r="C384">
        <v>19622.400000000001</v>
      </c>
      <c r="D384" s="22">
        <f t="shared" si="10"/>
        <v>-8.0964238248717134E-4</v>
      </c>
      <c r="E384" s="3">
        <f t="shared" si="11"/>
        <v>0</v>
      </c>
    </row>
    <row r="385" spans="1:5" x14ac:dyDescent="0.35">
      <c r="A385" s="20">
        <v>45198</v>
      </c>
      <c r="B385">
        <v>19638.3</v>
      </c>
      <c r="C385">
        <v>19581.2</v>
      </c>
      <c r="D385" s="22">
        <f t="shared" si="10"/>
        <v>2.9528441292695977E-3</v>
      </c>
      <c r="E385" s="3">
        <f t="shared" si="11"/>
        <v>0</v>
      </c>
    </row>
    <row r="386" spans="1:5" x14ac:dyDescent="0.35">
      <c r="A386" s="20">
        <v>45197</v>
      </c>
      <c r="B386">
        <v>19523.55</v>
      </c>
      <c r="C386">
        <v>19761.8</v>
      </c>
      <c r="D386" s="22">
        <f t="shared" si="10"/>
        <v>2.3001098067856303E-3</v>
      </c>
      <c r="E386" s="3">
        <f t="shared" si="11"/>
        <v>0</v>
      </c>
    </row>
    <row r="387" spans="1:5" x14ac:dyDescent="0.35">
      <c r="A387" s="20">
        <v>45196</v>
      </c>
      <c r="B387">
        <v>19716.45</v>
      </c>
      <c r="C387">
        <v>19637.05</v>
      </c>
      <c r="D387" s="22">
        <f t="shared" ref="D387:D450" si="12">(C387-B388)/B388</f>
        <v>-1.4060728106709715E-3</v>
      </c>
      <c r="E387" s="3">
        <f t="shared" ref="E387:E450" si="13">IF(ABS(D387)&gt;2%,1,0)</f>
        <v>0</v>
      </c>
    </row>
    <row r="388" spans="1:5" x14ac:dyDescent="0.35">
      <c r="A388" s="20">
        <v>45195</v>
      </c>
      <c r="B388">
        <v>19664.7</v>
      </c>
      <c r="C388">
        <v>19682.8</v>
      </c>
      <c r="D388" s="22">
        <f t="shared" si="12"/>
        <v>4.1932344068860533E-4</v>
      </c>
      <c r="E388" s="3">
        <f t="shared" si="13"/>
        <v>0</v>
      </c>
    </row>
    <row r="389" spans="1:5" x14ac:dyDescent="0.35">
      <c r="A389" s="20">
        <v>45194</v>
      </c>
      <c r="B389">
        <v>19674.55</v>
      </c>
      <c r="C389">
        <v>19678.2</v>
      </c>
      <c r="D389" s="22">
        <f t="shared" si="12"/>
        <v>2.007700420600901E-4</v>
      </c>
      <c r="E389" s="3">
        <f t="shared" si="13"/>
        <v>0</v>
      </c>
    </row>
    <row r="390" spans="1:5" x14ac:dyDescent="0.35">
      <c r="A390" s="20">
        <v>45191</v>
      </c>
      <c r="B390">
        <v>19674.25</v>
      </c>
      <c r="C390">
        <v>19744.849999999999</v>
      </c>
      <c r="D390" s="22">
        <f t="shared" si="12"/>
        <v>1.266313280840427E-4</v>
      </c>
      <c r="E390" s="3">
        <f t="shared" si="13"/>
        <v>0</v>
      </c>
    </row>
    <row r="391" spans="1:5" x14ac:dyDescent="0.35">
      <c r="A391" s="20">
        <v>45190</v>
      </c>
      <c r="B391">
        <v>19742.349999999999</v>
      </c>
      <c r="C391">
        <v>19840.55</v>
      </c>
      <c r="D391" s="22">
        <f t="shared" si="12"/>
        <v>-3.0575738390265098E-3</v>
      </c>
      <c r="E391" s="3">
        <f t="shared" si="13"/>
        <v>0</v>
      </c>
    </row>
    <row r="392" spans="1:5" x14ac:dyDescent="0.35">
      <c r="A392" s="20">
        <v>45189</v>
      </c>
      <c r="B392">
        <v>19901.400000000001</v>
      </c>
      <c r="C392">
        <v>19980.75</v>
      </c>
      <c r="D392" s="22">
        <f t="shared" si="12"/>
        <v>-7.5769992996676788E-3</v>
      </c>
      <c r="E392" s="3">
        <f t="shared" si="13"/>
        <v>0</v>
      </c>
    </row>
    <row r="393" spans="1:5" x14ac:dyDescent="0.35">
      <c r="A393" s="20">
        <v>45187</v>
      </c>
      <c r="B393">
        <v>20133.3</v>
      </c>
      <c r="C393">
        <v>20155.95</v>
      </c>
      <c r="D393" s="22">
        <f t="shared" si="12"/>
        <v>-1.8026628896585994E-3</v>
      </c>
      <c r="E393" s="3">
        <f t="shared" si="13"/>
        <v>0</v>
      </c>
    </row>
    <row r="394" spans="1:5" x14ac:dyDescent="0.35">
      <c r="A394" s="20">
        <v>45184</v>
      </c>
      <c r="B394">
        <v>20192.349999999999</v>
      </c>
      <c r="C394">
        <v>20156.45</v>
      </c>
      <c r="D394" s="22">
        <f t="shared" si="12"/>
        <v>2.6538195601674463E-3</v>
      </c>
      <c r="E394" s="3">
        <f t="shared" si="13"/>
        <v>0</v>
      </c>
    </row>
    <row r="395" spans="1:5" x14ac:dyDescent="0.35">
      <c r="A395" s="20">
        <v>45183</v>
      </c>
      <c r="B395">
        <v>20103.099999999999</v>
      </c>
      <c r="C395">
        <v>20127.95</v>
      </c>
      <c r="D395" s="22">
        <f t="shared" si="12"/>
        <v>2.8873941205780134E-3</v>
      </c>
      <c r="E395" s="3">
        <f t="shared" si="13"/>
        <v>0</v>
      </c>
    </row>
    <row r="396" spans="1:5" x14ac:dyDescent="0.35">
      <c r="A396" s="20">
        <v>45182</v>
      </c>
      <c r="B396">
        <v>20070</v>
      </c>
      <c r="C396">
        <v>19989.5</v>
      </c>
      <c r="D396" s="22">
        <f t="shared" si="12"/>
        <v>-1.8506292139331009E-4</v>
      </c>
      <c r="E396" s="3">
        <f t="shared" si="13"/>
        <v>0</v>
      </c>
    </row>
    <row r="397" spans="1:5" x14ac:dyDescent="0.35">
      <c r="A397" s="20">
        <v>45181</v>
      </c>
      <c r="B397">
        <v>19993.2</v>
      </c>
      <c r="C397">
        <v>20110.150000000001</v>
      </c>
      <c r="D397" s="22">
        <f t="shared" si="12"/>
        <v>5.6910386145473009E-3</v>
      </c>
      <c r="E397" s="3">
        <f t="shared" si="13"/>
        <v>0</v>
      </c>
    </row>
    <row r="398" spans="1:5" x14ac:dyDescent="0.35">
      <c r="A398" s="20">
        <v>45180</v>
      </c>
      <c r="B398">
        <v>19996.349999999999</v>
      </c>
      <c r="C398">
        <v>19890</v>
      </c>
      <c r="D398" s="22">
        <f t="shared" si="12"/>
        <v>3.534317695049648E-3</v>
      </c>
      <c r="E398" s="3">
        <f t="shared" si="13"/>
        <v>0</v>
      </c>
    </row>
    <row r="399" spans="1:5" x14ac:dyDescent="0.35">
      <c r="A399" s="20">
        <v>45177</v>
      </c>
      <c r="B399">
        <v>19819.95</v>
      </c>
      <c r="C399">
        <v>19774.8</v>
      </c>
      <c r="D399" s="22">
        <f t="shared" si="12"/>
        <v>2.4205342410547953E-3</v>
      </c>
      <c r="E399" s="3">
        <f t="shared" si="13"/>
        <v>0</v>
      </c>
    </row>
    <row r="400" spans="1:5" x14ac:dyDescent="0.35">
      <c r="A400" s="20">
        <v>45176</v>
      </c>
      <c r="B400">
        <v>19727.05</v>
      </c>
      <c r="C400">
        <v>19598.650000000001</v>
      </c>
      <c r="D400" s="22">
        <f t="shared" si="12"/>
        <v>-6.3229658789293883E-4</v>
      </c>
      <c r="E400" s="3">
        <f t="shared" si="13"/>
        <v>0</v>
      </c>
    </row>
    <row r="401" spans="1:5" x14ac:dyDescent="0.35">
      <c r="A401" s="20">
        <v>45175</v>
      </c>
      <c r="B401">
        <v>19611.05</v>
      </c>
      <c r="C401">
        <v>19581.2</v>
      </c>
      <c r="D401" s="22">
        <f t="shared" si="12"/>
        <v>3.2184072460136561E-4</v>
      </c>
      <c r="E401" s="3">
        <f t="shared" si="13"/>
        <v>0</v>
      </c>
    </row>
    <row r="402" spans="1:5" x14ac:dyDescent="0.35">
      <c r="A402" s="20">
        <v>45174</v>
      </c>
      <c r="B402">
        <v>19574.900000000001</v>
      </c>
      <c r="C402">
        <v>19564.650000000001</v>
      </c>
      <c r="D402" s="22">
        <f t="shared" si="12"/>
        <v>1.8357502765147977E-3</v>
      </c>
      <c r="E402" s="3">
        <f t="shared" si="13"/>
        <v>0</v>
      </c>
    </row>
    <row r="403" spans="1:5" x14ac:dyDescent="0.35">
      <c r="A403" s="20">
        <v>45173</v>
      </c>
      <c r="B403">
        <v>19528.8</v>
      </c>
      <c r="C403">
        <v>19525.05</v>
      </c>
      <c r="D403" s="22">
        <f t="shared" si="12"/>
        <v>4.6178860115357106E-3</v>
      </c>
      <c r="E403" s="3">
        <f t="shared" si="13"/>
        <v>0</v>
      </c>
    </row>
    <row r="404" spans="1:5" x14ac:dyDescent="0.35">
      <c r="A404" s="20">
        <v>45170</v>
      </c>
      <c r="B404">
        <v>19435.3</v>
      </c>
      <c r="C404">
        <v>19258.150000000001</v>
      </c>
      <c r="D404" s="22">
        <f t="shared" si="12"/>
        <v>2.25929426918436E-4</v>
      </c>
      <c r="E404" s="3">
        <f t="shared" si="13"/>
        <v>0</v>
      </c>
    </row>
    <row r="405" spans="1:5" x14ac:dyDescent="0.35">
      <c r="A405" s="20">
        <v>45169</v>
      </c>
      <c r="B405">
        <v>19253.8</v>
      </c>
      <c r="C405">
        <v>19375.55</v>
      </c>
      <c r="D405" s="22">
        <f t="shared" si="12"/>
        <v>1.4523877823691776E-3</v>
      </c>
      <c r="E405" s="3">
        <f t="shared" si="13"/>
        <v>0</v>
      </c>
    </row>
    <row r="406" spans="1:5" x14ac:dyDescent="0.35">
      <c r="A406" s="20">
        <v>45168</v>
      </c>
      <c r="B406">
        <v>19347.45</v>
      </c>
      <c r="C406">
        <v>19433.45</v>
      </c>
      <c r="D406" s="22">
        <f t="shared" si="12"/>
        <v>4.6942895621850814E-3</v>
      </c>
      <c r="E406" s="3">
        <f t="shared" si="13"/>
        <v>0</v>
      </c>
    </row>
    <row r="407" spans="1:5" x14ac:dyDescent="0.35">
      <c r="A407" s="20">
        <v>45167</v>
      </c>
      <c r="B407">
        <v>19342.650000000001</v>
      </c>
      <c r="C407">
        <v>19374.849999999999</v>
      </c>
      <c r="D407" s="22">
        <f t="shared" si="12"/>
        <v>3.5636497367405179E-3</v>
      </c>
      <c r="E407" s="3">
        <f t="shared" si="13"/>
        <v>0</v>
      </c>
    </row>
    <row r="408" spans="1:5" x14ac:dyDescent="0.35">
      <c r="A408" s="20">
        <v>45166</v>
      </c>
      <c r="B408">
        <v>19306.05</v>
      </c>
      <c r="C408">
        <v>19298.349999999999</v>
      </c>
      <c r="D408" s="22">
        <f t="shared" si="12"/>
        <v>1.689522366057951E-3</v>
      </c>
      <c r="E408" s="3">
        <f t="shared" si="13"/>
        <v>0</v>
      </c>
    </row>
    <row r="409" spans="1:5" x14ac:dyDescent="0.35">
      <c r="A409" s="20">
        <v>45163</v>
      </c>
      <c r="B409">
        <v>19265.8</v>
      </c>
      <c r="C409">
        <v>19297.400000000001</v>
      </c>
      <c r="D409" s="22">
        <f t="shared" si="12"/>
        <v>-4.6062506770104903E-3</v>
      </c>
      <c r="E409" s="3">
        <f t="shared" si="13"/>
        <v>0</v>
      </c>
    </row>
    <row r="410" spans="1:5" x14ac:dyDescent="0.35">
      <c r="A410" s="20">
        <v>45162</v>
      </c>
      <c r="B410">
        <v>19386.7</v>
      </c>
      <c r="C410">
        <v>19535.150000000001</v>
      </c>
      <c r="D410" s="22">
        <f t="shared" si="12"/>
        <v>4.6878214359186102E-3</v>
      </c>
      <c r="E410" s="3">
        <f t="shared" si="13"/>
        <v>0</v>
      </c>
    </row>
    <row r="411" spans="1:5" x14ac:dyDescent="0.35">
      <c r="A411" s="20">
        <v>45161</v>
      </c>
      <c r="B411">
        <v>19444</v>
      </c>
      <c r="C411">
        <v>19439.2</v>
      </c>
      <c r="D411" s="22">
        <f t="shared" si="12"/>
        <v>2.2040115588161748E-3</v>
      </c>
      <c r="E411" s="3">
        <f t="shared" si="13"/>
        <v>0</v>
      </c>
    </row>
    <row r="412" spans="1:5" x14ac:dyDescent="0.35">
      <c r="A412" s="20">
        <v>45160</v>
      </c>
      <c r="B412">
        <v>19396.45</v>
      </c>
      <c r="C412">
        <v>19417.099999999999</v>
      </c>
      <c r="D412" s="22">
        <f t="shared" si="12"/>
        <v>1.2117399554492205E-3</v>
      </c>
      <c r="E412" s="3">
        <f t="shared" si="13"/>
        <v>0</v>
      </c>
    </row>
    <row r="413" spans="1:5" x14ac:dyDescent="0.35">
      <c r="A413" s="20">
        <v>45159</v>
      </c>
      <c r="B413">
        <v>19393.599999999999</v>
      </c>
      <c r="C413">
        <v>19320.650000000001</v>
      </c>
      <c r="D413" s="22">
        <f t="shared" si="12"/>
        <v>5.4375548610445794E-4</v>
      </c>
      <c r="E413" s="3">
        <f t="shared" si="13"/>
        <v>0</v>
      </c>
    </row>
    <row r="414" spans="1:5" x14ac:dyDescent="0.35">
      <c r="A414" s="20">
        <v>45156</v>
      </c>
      <c r="B414">
        <v>19310.150000000001</v>
      </c>
      <c r="C414">
        <v>19301.75</v>
      </c>
      <c r="D414" s="22">
        <f t="shared" si="12"/>
        <v>-3.2790694672157603E-3</v>
      </c>
      <c r="E414" s="3">
        <f t="shared" si="13"/>
        <v>0</v>
      </c>
    </row>
    <row r="415" spans="1:5" x14ac:dyDescent="0.35">
      <c r="A415" s="20">
        <v>45155</v>
      </c>
      <c r="B415">
        <v>19365.25</v>
      </c>
      <c r="C415">
        <v>19450.55</v>
      </c>
      <c r="D415" s="22">
        <f t="shared" si="12"/>
        <v>-7.4235807860265751E-4</v>
      </c>
      <c r="E415" s="3">
        <f t="shared" si="13"/>
        <v>0</v>
      </c>
    </row>
    <row r="416" spans="1:5" x14ac:dyDescent="0.35">
      <c r="A416" s="20">
        <v>45154</v>
      </c>
      <c r="B416">
        <v>19465</v>
      </c>
      <c r="C416">
        <v>19369</v>
      </c>
      <c r="D416" s="22">
        <f t="shared" si="12"/>
        <v>-3.3728591606185516E-3</v>
      </c>
      <c r="E416" s="3">
        <f t="shared" si="13"/>
        <v>0</v>
      </c>
    </row>
    <row r="417" spans="1:5" x14ac:dyDescent="0.35">
      <c r="A417" s="20">
        <v>45152</v>
      </c>
      <c r="B417">
        <v>19434.55</v>
      </c>
      <c r="C417">
        <v>19383.95</v>
      </c>
      <c r="D417" s="22">
        <f t="shared" si="12"/>
        <v>-2.2827524796301553E-3</v>
      </c>
      <c r="E417" s="3">
        <f t="shared" si="13"/>
        <v>0</v>
      </c>
    </row>
    <row r="418" spans="1:5" x14ac:dyDescent="0.35">
      <c r="A418" s="20">
        <v>45149</v>
      </c>
      <c r="B418">
        <v>19428.3</v>
      </c>
      <c r="C418">
        <v>19554.25</v>
      </c>
      <c r="D418" s="22">
        <f t="shared" si="12"/>
        <v>5.7053384570520825E-4</v>
      </c>
      <c r="E418" s="3">
        <f t="shared" si="13"/>
        <v>0</v>
      </c>
    </row>
    <row r="419" spans="1:5" x14ac:dyDescent="0.35">
      <c r="A419" s="20">
        <v>45148</v>
      </c>
      <c r="B419">
        <v>19543.099999999999</v>
      </c>
      <c r="C419">
        <v>19605.55</v>
      </c>
      <c r="D419" s="22">
        <f t="shared" si="12"/>
        <v>-1.3752670946973267E-3</v>
      </c>
      <c r="E419" s="3">
        <f t="shared" si="13"/>
        <v>0</v>
      </c>
    </row>
    <row r="420" spans="1:5" x14ac:dyDescent="0.35">
      <c r="A420" s="20">
        <v>45147</v>
      </c>
      <c r="B420">
        <v>19632.55</v>
      </c>
      <c r="C420">
        <v>19578.8</v>
      </c>
      <c r="D420" s="22">
        <f t="shared" si="12"/>
        <v>4.0621638814873797E-4</v>
      </c>
      <c r="E420" s="3">
        <f t="shared" si="13"/>
        <v>0</v>
      </c>
    </row>
    <row r="421" spans="1:5" x14ac:dyDescent="0.35">
      <c r="A421" s="20">
        <v>45146</v>
      </c>
      <c r="B421">
        <v>19570.849999999999</v>
      </c>
      <c r="C421">
        <v>19627.2</v>
      </c>
      <c r="D421" s="22">
        <f t="shared" si="12"/>
        <v>1.5257203798483188E-3</v>
      </c>
      <c r="E421" s="3">
        <f t="shared" si="13"/>
        <v>0</v>
      </c>
    </row>
    <row r="422" spans="1:5" x14ac:dyDescent="0.35">
      <c r="A422" s="20">
        <v>45145</v>
      </c>
      <c r="B422">
        <v>19597.3</v>
      </c>
      <c r="C422">
        <v>19576.849999999999</v>
      </c>
      <c r="D422" s="22">
        <f t="shared" si="12"/>
        <v>3.0665573602499637E-3</v>
      </c>
      <c r="E422" s="3">
        <f t="shared" si="13"/>
        <v>0</v>
      </c>
    </row>
    <row r="423" spans="1:5" x14ac:dyDescent="0.35">
      <c r="A423" s="20">
        <v>45142</v>
      </c>
      <c r="B423">
        <v>19517</v>
      </c>
      <c r="C423">
        <v>19462.8</v>
      </c>
      <c r="D423" s="22">
        <f t="shared" si="12"/>
        <v>4.1869500274743284E-3</v>
      </c>
      <c r="E423" s="3">
        <f t="shared" si="13"/>
        <v>0</v>
      </c>
    </row>
    <row r="424" spans="1:5" x14ac:dyDescent="0.35">
      <c r="A424" s="20">
        <v>45141</v>
      </c>
      <c r="B424">
        <v>19381.650000000001</v>
      </c>
      <c r="C424">
        <v>19463.75</v>
      </c>
      <c r="D424" s="22">
        <f t="shared" si="12"/>
        <v>-3.2161339304689908E-3</v>
      </c>
      <c r="E424" s="3">
        <f t="shared" si="13"/>
        <v>0</v>
      </c>
    </row>
    <row r="425" spans="1:5" x14ac:dyDescent="0.35">
      <c r="A425" s="20">
        <v>45140</v>
      </c>
      <c r="B425">
        <v>19526.55</v>
      </c>
      <c r="C425">
        <v>19655.400000000001</v>
      </c>
      <c r="D425" s="22">
        <f t="shared" si="12"/>
        <v>-3.9602605714632094E-3</v>
      </c>
      <c r="E425" s="3">
        <f t="shared" si="13"/>
        <v>0</v>
      </c>
    </row>
    <row r="426" spans="1:5" x14ac:dyDescent="0.35">
      <c r="A426" s="20">
        <v>45139</v>
      </c>
      <c r="B426">
        <v>19733.55</v>
      </c>
      <c r="C426">
        <v>19784</v>
      </c>
      <c r="D426" s="22">
        <f t="shared" si="12"/>
        <v>1.5288197713857956E-3</v>
      </c>
      <c r="E426" s="3">
        <f t="shared" si="13"/>
        <v>0</v>
      </c>
    </row>
    <row r="427" spans="1:5" x14ac:dyDescent="0.35">
      <c r="A427" s="20">
        <v>45138</v>
      </c>
      <c r="B427">
        <v>19753.8</v>
      </c>
      <c r="C427">
        <v>19666.349999999999</v>
      </c>
      <c r="D427" s="22">
        <f t="shared" si="12"/>
        <v>1.0332865894161561E-3</v>
      </c>
      <c r="E427" s="3">
        <f t="shared" si="13"/>
        <v>0</v>
      </c>
    </row>
    <row r="428" spans="1:5" x14ac:dyDescent="0.35">
      <c r="A428" s="20">
        <v>45135</v>
      </c>
      <c r="B428">
        <v>19646.05</v>
      </c>
      <c r="C428">
        <v>19659.75</v>
      </c>
      <c r="D428" s="22">
        <f t="shared" si="12"/>
        <v>-7.6297437932774413E-6</v>
      </c>
      <c r="E428" s="3">
        <f t="shared" si="13"/>
        <v>0</v>
      </c>
    </row>
    <row r="429" spans="1:5" x14ac:dyDescent="0.35">
      <c r="A429" s="20">
        <v>45134</v>
      </c>
      <c r="B429">
        <v>19659.900000000001</v>
      </c>
      <c r="C429">
        <v>19850.900000000001</v>
      </c>
      <c r="D429" s="22">
        <f t="shared" si="12"/>
        <v>3.6706895941512763E-3</v>
      </c>
      <c r="E429" s="3">
        <f t="shared" si="13"/>
        <v>0</v>
      </c>
    </row>
    <row r="430" spans="1:5" x14ac:dyDescent="0.35">
      <c r="A430" s="20">
        <v>45133</v>
      </c>
      <c r="B430">
        <v>19778.3</v>
      </c>
      <c r="C430">
        <v>19733.349999999999</v>
      </c>
      <c r="D430" s="22">
        <f t="shared" si="12"/>
        <v>2.6803044622623296E-3</v>
      </c>
      <c r="E430" s="3">
        <f t="shared" si="13"/>
        <v>0</v>
      </c>
    </row>
    <row r="431" spans="1:5" x14ac:dyDescent="0.35">
      <c r="A431" s="20">
        <v>45132</v>
      </c>
      <c r="B431">
        <v>19680.599999999999</v>
      </c>
      <c r="C431">
        <v>19729.349999999999</v>
      </c>
      <c r="D431" s="22">
        <f t="shared" si="12"/>
        <v>2.8974677656711072E-3</v>
      </c>
      <c r="E431" s="3">
        <f t="shared" si="13"/>
        <v>0</v>
      </c>
    </row>
    <row r="432" spans="1:5" x14ac:dyDescent="0.35">
      <c r="A432" s="20">
        <v>45131</v>
      </c>
      <c r="B432">
        <v>19672.349999999999</v>
      </c>
      <c r="C432">
        <v>19748.45</v>
      </c>
      <c r="D432" s="22">
        <f t="shared" si="12"/>
        <v>1.7472777918464054E-4</v>
      </c>
      <c r="E432" s="3">
        <f t="shared" si="13"/>
        <v>0</v>
      </c>
    </row>
    <row r="433" spans="1:5" x14ac:dyDescent="0.35">
      <c r="A433" s="20">
        <v>45128</v>
      </c>
      <c r="B433">
        <v>19745</v>
      </c>
      <c r="C433">
        <v>19800.45</v>
      </c>
      <c r="D433" s="22">
        <f t="shared" si="12"/>
        <v>-8.9443244582477592E-3</v>
      </c>
      <c r="E433" s="3">
        <f t="shared" si="13"/>
        <v>0</v>
      </c>
    </row>
    <row r="434" spans="1:5" x14ac:dyDescent="0.35">
      <c r="A434" s="20">
        <v>45127</v>
      </c>
      <c r="B434">
        <v>19979.150000000001</v>
      </c>
      <c r="C434">
        <v>19831.7</v>
      </c>
      <c r="D434" s="22">
        <f t="shared" si="12"/>
        <v>-7.3109919503494281E-5</v>
      </c>
      <c r="E434" s="3">
        <f t="shared" si="13"/>
        <v>0</v>
      </c>
    </row>
    <row r="435" spans="1:5" x14ac:dyDescent="0.35">
      <c r="A435" s="20">
        <v>45126</v>
      </c>
      <c r="B435">
        <v>19833.150000000001</v>
      </c>
      <c r="C435">
        <v>19802.95</v>
      </c>
      <c r="D435" s="22">
        <f t="shared" si="12"/>
        <v>2.7190905983771902E-3</v>
      </c>
      <c r="E435" s="3">
        <f t="shared" si="13"/>
        <v>0</v>
      </c>
    </row>
    <row r="436" spans="1:5" x14ac:dyDescent="0.35">
      <c r="A436" s="20">
        <v>45125</v>
      </c>
      <c r="B436">
        <v>19749.25</v>
      </c>
      <c r="C436">
        <v>19787.5</v>
      </c>
      <c r="D436" s="22">
        <f t="shared" si="12"/>
        <v>3.8581636561490539E-3</v>
      </c>
      <c r="E436" s="3">
        <f t="shared" si="13"/>
        <v>0</v>
      </c>
    </row>
    <row r="437" spans="1:5" x14ac:dyDescent="0.35">
      <c r="A437" s="20">
        <v>45124</v>
      </c>
      <c r="B437">
        <v>19711.45</v>
      </c>
      <c r="C437">
        <v>19612.150000000001</v>
      </c>
      <c r="D437" s="22">
        <f t="shared" si="12"/>
        <v>2.4355337473485881E-3</v>
      </c>
      <c r="E437" s="3">
        <f t="shared" si="13"/>
        <v>0</v>
      </c>
    </row>
    <row r="438" spans="1:5" x14ac:dyDescent="0.35">
      <c r="A438" s="20">
        <v>45121</v>
      </c>
      <c r="B438">
        <v>19564.5</v>
      </c>
      <c r="C438">
        <v>19493.45</v>
      </c>
      <c r="D438" s="22">
        <f t="shared" si="12"/>
        <v>4.1053377116734647E-3</v>
      </c>
      <c r="E438" s="3">
        <f t="shared" si="13"/>
        <v>0</v>
      </c>
    </row>
    <row r="439" spans="1:5" x14ac:dyDescent="0.35">
      <c r="A439" s="20">
        <v>45120</v>
      </c>
      <c r="B439">
        <v>19413.75</v>
      </c>
      <c r="C439">
        <v>19495.2</v>
      </c>
      <c r="D439" s="22">
        <f t="shared" si="12"/>
        <v>5.7211248278246554E-3</v>
      </c>
      <c r="E439" s="3">
        <f t="shared" si="13"/>
        <v>0</v>
      </c>
    </row>
    <row r="440" spans="1:5" x14ac:dyDescent="0.35">
      <c r="A440" s="20">
        <v>45119</v>
      </c>
      <c r="B440">
        <v>19384.3</v>
      </c>
      <c r="C440">
        <v>19497.45</v>
      </c>
      <c r="D440" s="22">
        <f t="shared" si="12"/>
        <v>2.9862032778789093E-3</v>
      </c>
      <c r="E440" s="3">
        <f t="shared" si="13"/>
        <v>0</v>
      </c>
    </row>
    <row r="441" spans="1:5" x14ac:dyDescent="0.35">
      <c r="A441" s="20">
        <v>45118</v>
      </c>
      <c r="B441">
        <v>19439.400000000001</v>
      </c>
      <c r="C441">
        <v>19427.099999999999</v>
      </c>
      <c r="D441" s="22">
        <f t="shared" si="12"/>
        <v>3.6784649641709807E-3</v>
      </c>
      <c r="E441" s="3">
        <f t="shared" si="13"/>
        <v>0</v>
      </c>
    </row>
    <row r="442" spans="1:5" x14ac:dyDescent="0.35">
      <c r="A442" s="20">
        <v>45117</v>
      </c>
      <c r="B442">
        <v>19355.900000000001</v>
      </c>
      <c r="C442">
        <v>19400.349999999999</v>
      </c>
      <c r="D442" s="22">
        <f t="shared" si="12"/>
        <v>3.5459708873462003E-3</v>
      </c>
      <c r="E442" s="3">
        <f t="shared" si="13"/>
        <v>0</v>
      </c>
    </row>
    <row r="443" spans="1:5" x14ac:dyDescent="0.35">
      <c r="A443" s="20">
        <v>45114</v>
      </c>
      <c r="B443">
        <v>19331.8</v>
      </c>
      <c r="C443">
        <v>19422.8</v>
      </c>
      <c r="D443" s="22">
        <f t="shared" si="12"/>
        <v>-3.8210418878511384E-3</v>
      </c>
      <c r="E443" s="3">
        <f t="shared" si="13"/>
        <v>0</v>
      </c>
    </row>
    <row r="444" spans="1:5" x14ac:dyDescent="0.35">
      <c r="A444" s="20">
        <v>45113</v>
      </c>
      <c r="B444">
        <v>19497.3</v>
      </c>
      <c r="C444">
        <v>19385.7</v>
      </c>
      <c r="D444" s="22">
        <f t="shared" si="12"/>
        <v>-6.5984483336336685E-4</v>
      </c>
      <c r="E444" s="3">
        <f t="shared" si="13"/>
        <v>0</v>
      </c>
    </row>
    <row r="445" spans="1:5" x14ac:dyDescent="0.35">
      <c r="A445" s="20">
        <v>45112</v>
      </c>
      <c r="B445">
        <v>19398.5</v>
      </c>
      <c r="C445">
        <v>19405.95</v>
      </c>
      <c r="D445" s="22">
        <f t="shared" si="12"/>
        <v>8.7420702460161578E-4</v>
      </c>
      <c r="E445" s="3">
        <f t="shared" si="13"/>
        <v>0</v>
      </c>
    </row>
    <row r="446" spans="1:5" x14ac:dyDescent="0.35">
      <c r="A446" s="20">
        <v>45111</v>
      </c>
      <c r="B446">
        <v>19389</v>
      </c>
      <c r="C446">
        <v>19406.599999999999</v>
      </c>
      <c r="D446" s="22">
        <f t="shared" si="12"/>
        <v>4.3498399538362837E-3</v>
      </c>
      <c r="E446" s="3">
        <f t="shared" si="13"/>
        <v>0</v>
      </c>
    </row>
    <row r="447" spans="1:5" x14ac:dyDescent="0.35">
      <c r="A447" s="20">
        <v>45110</v>
      </c>
      <c r="B447">
        <v>19322.55</v>
      </c>
      <c r="C447">
        <v>19246.5</v>
      </c>
      <c r="D447" s="22">
        <f t="shared" si="12"/>
        <v>2.9938949557169704E-3</v>
      </c>
      <c r="E447" s="3">
        <f t="shared" si="13"/>
        <v>0</v>
      </c>
    </row>
    <row r="448" spans="1:5" x14ac:dyDescent="0.35">
      <c r="A448" s="20">
        <v>45107</v>
      </c>
      <c r="B448">
        <v>19189.05</v>
      </c>
      <c r="C448">
        <v>19076.849999999999</v>
      </c>
      <c r="D448" s="22">
        <f t="shared" si="12"/>
        <v>5.5212654371419086E-3</v>
      </c>
      <c r="E448" s="3">
        <f t="shared" si="13"/>
        <v>0</v>
      </c>
    </row>
    <row r="449" spans="1:5" x14ac:dyDescent="0.35">
      <c r="A449" s="20">
        <v>45105</v>
      </c>
      <c r="B449">
        <v>18972.099999999999</v>
      </c>
      <c r="C449">
        <v>18908.150000000001</v>
      </c>
      <c r="D449" s="22">
        <f t="shared" si="12"/>
        <v>4.822664130007333E-3</v>
      </c>
      <c r="E449" s="3">
        <f t="shared" si="13"/>
        <v>0</v>
      </c>
    </row>
    <row r="450" spans="1:5" x14ac:dyDescent="0.35">
      <c r="A450" s="20">
        <v>45104</v>
      </c>
      <c r="B450">
        <v>18817.400000000001</v>
      </c>
      <c r="C450">
        <v>18748.55</v>
      </c>
      <c r="D450" s="22">
        <f t="shared" si="12"/>
        <v>3.0682888204073863E-3</v>
      </c>
      <c r="E450" s="3">
        <f t="shared" si="13"/>
        <v>0</v>
      </c>
    </row>
    <row r="451" spans="1:5" x14ac:dyDescent="0.35">
      <c r="A451" s="20">
        <v>45103</v>
      </c>
      <c r="B451">
        <v>18691.2</v>
      </c>
      <c r="C451">
        <v>18682.349999999999</v>
      </c>
      <c r="D451" s="22">
        <f t="shared" ref="D451:D514" si="14">(C451-B452)/B452</f>
        <v>9.0273499236551635E-4</v>
      </c>
      <c r="E451" s="3">
        <f t="shared" ref="E451:E514" si="15">IF(ABS(D451)&gt;2%,1,0)</f>
        <v>0</v>
      </c>
    </row>
    <row r="452" spans="1:5" x14ac:dyDescent="0.35">
      <c r="A452" s="20">
        <v>45100</v>
      </c>
      <c r="B452">
        <v>18665.5</v>
      </c>
      <c r="C452">
        <v>18741.849999999999</v>
      </c>
      <c r="D452" s="22">
        <f t="shared" si="14"/>
        <v>-1.5662249450623402E-3</v>
      </c>
      <c r="E452" s="3">
        <f t="shared" si="15"/>
        <v>0</v>
      </c>
    </row>
    <row r="453" spans="1:5" x14ac:dyDescent="0.35">
      <c r="A453" s="20">
        <v>45099</v>
      </c>
      <c r="B453">
        <v>18771.25</v>
      </c>
      <c r="C453">
        <v>18853.599999999999</v>
      </c>
      <c r="D453" s="22">
        <f t="shared" si="14"/>
        <v>-1.7235116151425079E-4</v>
      </c>
      <c r="E453" s="3">
        <f t="shared" si="15"/>
        <v>0</v>
      </c>
    </row>
    <row r="454" spans="1:5" x14ac:dyDescent="0.35">
      <c r="A454" s="20">
        <v>45098</v>
      </c>
      <c r="B454">
        <v>18856.849999999999</v>
      </c>
      <c r="C454">
        <v>18849.400000000001</v>
      </c>
      <c r="D454" s="22">
        <f t="shared" si="14"/>
        <v>1.7378180020939233E-3</v>
      </c>
      <c r="E454" s="3">
        <f t="shared" si="15"/>
        <v>0</v>
      </c>
    </row>
    <row r="455" spans="1:5" x14ac:dyDescent="0.35">
      <c r="A455" s="20">
        <v>45097</v>
      </c>
      <c r="B455">
        <v>18816.7</v>
      </c>
      <c r="C455">
        <v>18752.349999999999</v>
      </c>
      <c r="D455" s="22">
        <f t="shared" si="14"/>
        <v>-1.6528529040903752E-4</v>
      </c>
      <c r="E455" s="3">
        <f t="shared" si="15"/>
        <v>0</v>
      </c>
    </row>
    <row r="456" spans="1:5" x14ac:dyDescent="0.35">
      <c r="A456" s="20">
        <v>45096</v>
      </c>
      <c r="B456">
        <v>18755.45</v>
      </c>
      <c r="C456">
        <v>18873.3</v>
      </c>
      <c r="D456" s="22">
        <f t="shared" si="14"/>
        <v>2.5124827366407774E-3</v>
      </c>
      <c r="E456" s="3">
        <f t="shared" si="15"/>
        <v>0</v>
      </c>
    </row>
    <row r="457" spans="1:5" x14ac:dyDescent="0.35">
      <c r="A457" s="20">
        <v>45093</v>
      </c>
      <c r="B457">
        <v>18826</v>
      </c>
      <c r="C457">
        <v>18723.3</v>
      </c>
      <c r="D457" s="22">
        <f t="shared" si="14"/>
        <v>1.8835515648996275E-3</v>
      </c>
      <c r="E457" s="3">
        <f t="shared" si="15"/>
        <v>0</v>
      </c>
    </row>
    <row r="458" spans="1:5" x14ac:dyDescent="0.35">
      <c r="A458" s="20">
        <v>45092</v>
      </c>
      <c r="B458">
        <v>18688.099999999999</v>
      </c>
      <c r="C458">
        <v>18774.45</v>
      </c>
      <c r="D458" s="22">
        <f t="shared" si="14"/>
        <v>9.8902212103920751E-4</v>
      </c>
      <c r="E458" s="3">
        <f t="shared" si="15"/>
        <v>0</v>
      </c>
    </row>
    <row r="459" spans="1:5" x14ac:dyDescent="0.35">
      <c r="A459" s="20">
        <v>45091</v>
      </c>
      <c r="B459">
        <v>18755.900000000001</v>
      </c>
      <c r="C459">
        <v>18744.599999999999</v>
      </c>
      <c r="D459" s="22">
        <f t="shared" si="14"/>
        <v>1.5200775800577088E-3</v>
      </c>
      <c r="E459" s="3">
        <f t="shared" si="15"/>
        <v>0</v>
      </c>
    </row>
    <row r="460" spans="1:5" x14ac:dyDescent="0.35">
      <c r="A460" s="20">
        <v>45090</v>
      </c>
      <c r="B460">
        <v>18716.150000000001</v>
      </c>
      <c r="C460">
        <v>18631.8</v>
      </c>
      <c r="D460" s="22">
        <f t="shared" si="14"/>
        <v>1.6289008950890666E-3</v>
      </c>
      <c r="E460" s="3">
        <f t="shared" si="15"/>
        <v>0</v>
      </c>
    </row>
    <row r="461" spans="1:5" x14ac:dyDescent="0.35">
      <c r="A461" s="20">
        <v>45089</v>
      </c>
      <c r="B461">
        <v>18601.5</v>
      </c>
      <c r="C461">
        <v>18595.05</v>
      </c>
      <c r="D461" s="22">
        <f t="shared" si="14"/>
        <v>1.7049678399429962E-3</v>
      </c>
      <c r="E461" s="3">
        <f t="shared" si="15"/>
        <v>0</v>
      </c>
    </row>
    <row r="462" spans="1:5" x14ac:dyDescent="0.35">
      <c r="A462" s="20">
        <v>45086</v>
      </c>
      <c r="B462">
        <v>18563.400000000001</v>
      </c>
      <c r="C462">
        <v>18655.900000000001</v>
      </c>
      <c r="D462" s="22">
        <f t="shared" si="14"/>
        <v>1.1457212543368198E-3</v>
      </c>
      <c r="E462" s="3">
        <f t="shared" si="15"/>
        <v>0</v>
      </c>
    </row>
    <row r="463" spans="1:5" x14ac:dyDescent="0.35">
      <c r="A463" s="20">
        <v>45085</v>
      </c>
      <c r="B463">
        <v>18634.55</v>
      </c>
      <c r="C463">
        <v>18725.349999999999</v>
      </c>
      <c r="D463" s="22">
        <f t="shared" si="14"/>
        <v>-5.6070574162834841E-5</v>
      </c>
      <c r="E463" s="3">
        <f t="shared" si="15"/>
        <v>0</v>
      </c>
    </row>
    <row r="464" spans="1:5" x14ac:dyDescent="0.35">
      <c r="A464" s="20">
        <v>45084</v>
      </c>
      <c r="B464">
        <v>18726.400000000001</v>
      </c>
      <c r="C464">
        <v>18665.599999999999</v>
      </c>
      <c r="D464" s="22">
        <f t="shared" si="14"/>
        <v>3.5808376794450531E-3</v>
      </c>
      <c r="E464" s="3">
        <f t="shared" si="15"/>
        <v>0</v>
      </c>
    </row>
    <row r="465" spans="1:5" x14ac:dyDescent="0.35">
      <c r="A465" s="20">
        <v>45083</v>
      </c>
      <c r="B465">
        <v>18599</v>
      </c>
      <c r="C465">
        <v>18600.8</v>
      </c>
      <c r="D465" s="22">
        <f t="shared" si="14"/>
        <v>3.7377950236237937E-4</v>
      </c>
      <c r="E465" s="3">
        <f t="shared" si="15"/>
        <v>0</v>
      </c>
    </row>
    <row r="466" spans="1:5" x14ac:dyDescent="0.35">
      <c r="A466" s="20">
        <v>45082</v>
      </c>
      <c r="B466">
        <v>18593.849999999999</v>
      </c>
      <c r="C466">
        <v>18612</v>
      </c>
      <c r="D466" s="22">
        <f t="shared" si="14"/>
        <v>4.2030635423355575E-3</v>
      </c>
      <c r="E466" s="3">
        <f t="shared" si="15"/>
        <v>0</v>
      </c>
    </row>
    <row r="467" spans="1:5" x14ac:dyDescent="0.35">
      <c r="A467" s="20">
        <v>45079</v>
      </c>
      <c r="B467">
        <v>18534.099999999999</v>
      </c>
      <c r="C467">
        <v>18550.849999999999</v>
      </c>
      <c r="D467" s="22">
        <f t="shared" si="14"/>
        <v>3.4130708171626373E-3</v>
      </c>
      <c r="E467" s="3">
        <f t="shared" si="15"/>
        <v>0</v>
      </c>
    </row>
    <row r="468" spans="1:5" x14ac:dyDescent="0.35">
      <c r="A468" s="20">
        <v>45078</v>
      </c>
      <c r="B468">
        <v>18487.75</v>
      </c>
      <c r="C468">
        <v>18579.400000000001</v>
      </c>
      <c r="D468" s="22">
        <f t="shared" si="14"/>
        <v>2.4279178176795577E-3</v>
      </c>
      <c r="E468" s="3">
        <f t="shared" si="15"/>
        <v>0</v>
      </c>
    </row>
    <row r="469" spans="1:5" x14ac:dyDescent="0.35">
      <c r="A469" s="20">
        <v>45077</v>
      </c>
      <c r="B469">
        <v>18534.400000000001</v>
      </c>
      <c r="C469">
        <v>18594.2</v>
      </c>
      <c r="D469" s="22">
        <f t="shared" si="14"/>
        <v>-2.1278479755926887E-3</v>
      </c>
      <c r="E469" s="3">
        <f t="shared" si="15"/>
        <v>0</v>
      </c>
    </row>
    <row r="470" spans="1:5" x14ac:dyDescent="0.35">
      <c r="A470" s="20">
        <v>45076</v>
      </c>
      <c r="B470">
        <v>18633.849999999999</v>
      </c>
      <c r="C470">
        <v>18606.650000000001</v>
      </c>
      <c r="D470" s="22">
        <f t="shared" si="14"/>
        <v>4.3013874662945964E-4</v>
      </c>
      <c r="E470" s="3">
        <f t="shared" si="15"/>
        <v>0</v>
      </c>
    </row>
    <row r="471" spans="1:5" x14ac:dyDescent="0.35">
      <c r="A471" s="20">
        <v>45075</v>
      </c>
      <c r="B471">
        <v>18598.650000000001</v>
      </c>
      <c r="C471">
        <v>18619.150000000001</v>
      </c>
      <c r="D471" s="22">
        <f t="shared" si="14"/>
        <v>6.475903207410148E-3</v>
      </c>
      <c r="E471" s="3">
        <f t="shared" si="15"/>
        <v>0</v>
      </c>
    </row>
    <row r="472" spans="1:5" x14ac:dyDescent="0.35">
      <c r="A472" s="20">
        <v>45072</v>
      </c>
      <c r="B472">
        <v>18499.349999999999</v>
      </c>
      <c r="C472">
        <v>18368.349999999999</v>
      </c>
      <c r="D472" s="22">
        <f t="shared" si="14"/>
        <v>2.5762574947531727E-3</v>
      </c>
      <c r="E472" s="3">
        <f t="shared" si="15"/>
        <v>0</v>
      </c>
    </row>
    <row r="473" spans="1:5" x14ac:dyDescent="0.35">
      <c r="A473" s="20">
        <v>45071</v>
      </c>
      <c r="B473">
        <v>18321.150000000001</v>
      </c>
      <c r="C473">
        <v>18268.900000000001</v>
      </c>
      <c r="D473" s="22">
        <f t="shared" si="14"/>
        <v>-9.023592592997692E-4</v>
      </c>
      <c r="E473" s="3">
        <f t="shared" si="15"/>
        <v>0</v>
      </c>
    </row>
    <row r="474" spans="1:5" x14ac:dyDescent="0.35">
      <c r="A474" s="20">
        <v>45070</v>
      </c>
      <c r="B474">
        <v>18285.400000000001</v>
      </c>
      <c r="C474">
        <v>18294.8</v>
      </c>
      <c r="D474" s="22">
        <f t="shared" si="14"/>
        <v>-2.8994985829518599E-3</v>
      </c>
      <c r="E474" s="3">
        <f t="shared" si="15"/>
        <v>0</v>
      </c>
    </row>
    <row r="475" spans="1:5" x14ac:dyDescent="0.35">
      <c r="A475" s="20">
        <v>45069</v>
      </c>
      <c r="B475">
        <v>18348</v>
      </c>
      <c r="C475">
        <v>18362.900000000001</v>
      </c>
      <c r="D475" s="22">
        <f t="shared" si="14"/>
        <v>2.6481894028742409E-3</v>
      </c>
      <c r="E475" s="3">
        <f t="shared" si="15"/>
        <v>0</v>
      </c>
    </row>
    <row r="476" spans="1:5" x14ac:dyDescent="0.35">
      <c r="A476" s="20">
        <v>45068</v>
      </c>
      <c r="B476">
        <v>18314.400000000001</v>
      </c>
      <c r="C476">
        <v>18201.099999999999</v>
      </c>
      <c r="D476" s="22">
        <f t="shared" si="14"/>
        <v>-1.2635002252342476E-4</v>
      </c>
      <c r="E476" s="3">
        <f t="shared" si="15"/>
        <v>0</v>
      </c>
    </row>
    <row r="477" spans="1:5" x14ac:dyDescent="0.35">
      <c r="A477" s="20">
        <v>45065</v>
      </c>
      <c r="B477">
        <v>18203.400000000001</v>
      </c>
      <c r="C477">
        <v>18186.150000000001</v>
      </c>
      <c r="D477" s="22">
        <f t="shared" si="14"/>
        <v>3.0998430773389184E-3</v>
      </c>
      <c r="E477" s="3">
        <f t="shared" si="15"/>
        <v>0</v>
      </c>
    </row>
    <row r="478" spans="1:5" x14ac:dyDescent="0.35">
      <c r="A478" s="20">
        <v>45064</v>
      </c>
      <c r="B478">
        <v>18129.95</v>
      </c>
      <c r="C478">
        <v>18287.5</v>
      </c>
      <c r="D478" s="22">
        <f t="shared" si="14"/>
        <v>5.8162718110192912E-3</v>
      </c>
      <c r="E478" s="3">
        <f t="shared" si="15"/>
        <v>0</v>
      </c>
    </row>
    <row r="479" spans="1:5" x14ac:dyDescent="0.35">
      <c r="A479" s="20">
        <v>45063</v>
      </c>
      <c r="B479">
        <v>18181.75</v>
      </c>
      <c r="C479">
        <v>18300.45</v>
      </c>
      <c r="D479" s="22">
        <f t="shared" si="14"/>
        <v>7.6285784595197159E-4</v>
      </c>
      <c r="E479" s="3">
        <f t="shared" si="15"/>
        <v>0</v>
      </c>
    </row>
    <row r="480" spans="1:5" x14ac:dyDescent="0.35">
      <c r="A480" s="20">
        <v>45062</v>
      </c>
      <c r="B480">
        <v>18286.5</v>
      </c>
      <c r="C480">
        <v>18432.349999999999</v>
      </c>
      <c r="D480" s="22">
        <f t="shared" si="14"/>
        <v>1.8207659717862804E-3</v>
      </c>
      <c r="E480" s="3">
        <f t="shared" si="15"/>
        <v>0</v>
      </c>
    </row>
    <row r="481" spans="1:5" x14ac:dyDescent="0.35">
      <c r="A481" s="20">
        <v>45061</v>
      </c>
      <c r="B481">
        <v>18398.849999999999</v>
      </c>
      <c r="C481">
        <v>18339.3</v>
      </c>
      <c r="D481" s="22">
        <f t="shared" si="14"/>
        <v>1.3377159455740713E-3</v>
      </c>
      <c r="E481" s="3">
        <f t="shared" si="15"/>
        <v>0</v>
      </c>
    </row>
    <row r="482" spans="1:5" x14ac:dyDescent="0.35">
      <c r="A482" s="20">
        <v>45058</v>
      </c>
      <c r="B482">
        <v>18314.8</v>
      </c>
      <c r="C482">
        <v>18273.75</v>
      </c>
      <c r="D482" s="22">
        <f t="shared" si="14"/>
        <v>-1.2707001147729137E-3</v>
      </c>
      <c r="E482" s="3">
        <f t="shared" si="15"/>
        <v>0</v>
      </c>
    </row>
    <row r="483" spans="1:5" x14ac:dyDescent="0.35">
      <c r="A483" s="20">
        <v>45057</v>
      </c>
      <c r="B483">
        <v>18297</v>
      </c>
      <c r="C483">
        <v>18357.8</v>
      </c>
      <c r="D483" s="22">
        <f t="shared" si="14"/>
        <v>2.3314096019132154E-3</v>
      </c>
      <c r="E483" s="3">
        <f t="shared" si="15"/>
        <v>0</v>
      </c>
    </row>
    <row r="484" spans="1:5" x14ac:dyDescent="0.35">
      <c r="A484" s="20">
        <v>45056</v>
      </c>
      <c r="B484">
        <v>18315.099999999999</v>
      </c>
      <c r="C484">
        <v>18313.599999999999</v>
      </c>
      <c r="D484" s="22">
        <f t="shared" si="14"/>
        <v>2.6086789901427418E-3</v>
      </c>
      <c r="E484" s="3">
        <f t="shared" si="15"/>
        <v>0</v>
      </c>
    </row>
    <row r="485" spans="1:5" x14ac:dyDescent="0.35">
      <c r="A485" s="20">
        <v>45055</v>
      </c>
      <c r="B485">
        <v>18265.95</v>
      </c>
      <c r="C485">
        <v>18303.400000000001</v>
      </c>
      <c r="D485" s="22">
        <f t="shared" si="14"/>
        <v>2.1353014607652042E-3</v>
      </c>
      <c r="E485" s="3">
        <f t="shared" si="15"/>
        <v>0</v>
      </c>
    </row>
    <row r="486" spans="1:5" x14ac:dyDescent="0.35">
      <c r="A486" s="20">
        <v>45054</v>
      </c>
      <c r="B486">
        <v>18264.400000000001</v>
      </c>
      <c r="C486">
        <v>18120.599999999999</v>
      </c>
      <c r="D486" s="22">
        <f t="shared" si="14"/>
        <v>2.8557197409927802E-3</v>
      </c>
      <c r="E486" s="3">
        <f t="shared" si="15"/>
        <v>0</v>
      </c>
    </row>
    <row r="487" spans="1:5" x14ac:dyDescent="0.35">
      <c r="A487" s="20">
        <v>45051</v>
      </c>
      <c r="B487">
        <v>18069</v>
      </c>
      <c r="C487">
        <v>18117.3</v>
      </c>
      <c r="D487" s="22">
        <f t="shared" si="14"/>
        <v>-7.586630002519747E-3</v>
      </c>
      <c r="E487" s="3">
        <f t="shared" si="15"/>
        <v>0</v>
      </c>
    </row>
    <row r="488" spans="1:5" x14ac:dyDescent="0.35">
      <c r="A488" s="20">
        <v>45050</v>
      </c>
      <c r="B488">
        <v>18255.8</v>
      </c>
      <c r="C488">
        <v>18081</v>
      </c>
      <c r="D488" s="22">
        <f t="shared" si="14"/>
        <v>-4.8922462043624157E-4</v>
      </c>
      <c r="E488" s="3">
        <f t="shared" si="15"/>
        <v>0</v>
      </c>
    </row>
    <row r="489" spans="1:5" x14ac:dyDescent="0.35">
      <c r="A489" s="20">
        <v>45049</v>
      </c>
      <c r="B489">
        <v>18089.849999999999</v>
      </c>
      <c r="C489">
        <v>18113.8</v>
      </c>
      <c r="D489" s="22">
        <f t="shared" si="14"/>
        <v>-1.8652552809869146E-3</v>
      </c>
      <c r="E489" s="3">
        <f t="shared" si="15"/>
        <v>0</v>
      </c>
    </row>
    <row r="490" spans="1:5" x14ac:dyDescent="0.35">
      <c r="A490" s="20">
        <v>45048</v>
      </c>
      <c r="B490">
        <v>18147.650000000001</v>
      </c>
      <c r="C490">
        <v>18124.8</v>
      </c>
      <c r="D490" s="22">
        <f t="shared" si="14"/>
        <v>3.3102684749515233E-3</v>
      </c>
      <c r="E490" s="3">
        <f t="shared" si="15"/>
        <v>0</v>
      </c>
    </row>
    <row r="491" spans="1:5" x14ac:dyDescent="0.35">
      <c r="A491" s="20">
        <v>45044</v>
      </c>
      <c r="B491">
        <v>18065</v>
      </c>
      <c r="C491">
        <v>17950.400000000001</v>
      </c>
      <c r="D491" s="22">
        <f t="shared" si="14"/>
        <v>1.9732013028153526E-3</v>
      </c>
      <c r="E491" s="3">
        <f t="shared" si="15"/>
        <v>0</v>
      </c>
    </row>
    <row r="492" spans="1:5" x14ac:dyDescent="0.35">
      <c r="A492" s="20">
        <v>45043</v>
      </c>
      <c r="B492">
        <v>17915.05</v>
      </c>
      <c r="C492">
        <v>17813.099999999999</v>
      </c>
      <c r="D492" s="22">
        <f t="shared" si="14"/>
        <v>-2.8068442089190284E-5</v>
      </c>
      <c r="E492" s="3">
        <f t="shared" si="15"/>
        <v>0</v>
      </c>
    </row>
    <row r="493" spans="1:5" x14ac:dyDescent="0.35">
      <c r="A493" s="20">
        <v>45042</v>
      </c>
      <c r="B493">
        <v>17813.599999999999</v>
      </c>
      <c r="C493">
        <v>17767.3</v>
      </c>
      <c r="D493" s="22">
        <f t="shared" si="14"/>
        <v>-1.0974014097391435E-4</v>
      </c>
      <c r="E493" s="3">
        <f t="shared" si="15"/>
        <v>0</v>
      </c>
    </row>
    <row r="494" spans="1:5" x14ac:dyDescent="0.35">
      <c r="A494" s="20">
        <v>45041</v>
      </c>
      <c r="B494">
        <v>17769.25</v>
      </c>
      <c r="C494">
        <v>17761.55</v>
      </c>
      <c r="D494" s="22">
        <f t="shared" si="14"/>
        <v>1.0229155629697699E-3</v>
      </c>
      <c r="E494" s="3">
        <f t="shared" si="15"/>
        <v>0</v>
      </c>
    </row>
    <row r="495" spans="1:5" x14ac:dyDescent="0.35">
      <c r="A495" s="20">
        <v>45040</v>
      </c>
      <c r="B495">
        <v>17743.400000000001</v>
      </c>
      <c r="C495">
        <v>17707.55</v>
      </c>
      <c r="D495" s="22">
        <f t="shared" si="14"/>
        <v>4.7378440256354249E-3</v>
      </c>
      <c r="E495" s="3">
        <f t="shared" si="15"/>
        <v>0</v>
      </c>
    </row>
    <row r="496" spans="1:5" x14ac:dyDescent="0.35">
      <c r="A496" s="20">
        <v>45037</v>
      </c>
      <c r="B496">
        <v>17624.05</v>
      </c>
      <c r="C496">
        <v>17639.75</v>
      </c>
      <c r="D496" s="22">
        <f t="shared" si="14"/>
        <v>8.6811219640892459E-4</v>
      </c>
      <c r="E496" s="3">
        <f t="shared" si="15"/>
        <v>0</v>
      </c>
    </row>
    <row r="497" spans="1:5" x14ac:dyDescent="0.35">
      <c r="A497" s="20">
        <v>45036</v>
      </c>
      <c r="B497">
        <v>17624.45</v>
      </c>
      <c r="C497">
        <v>17638.599999999999</v>
      </c>
      <c r="D497" s="22">
        <f t="shared" si="14"/>
        <v>1.1266406527136457E-3</v>
      </c>
      <c r="E497" s="3">
        <f t="shared" si="15"/>
        <v>0</v>
      </c>
    </row>
    <row r="498" spans="1:5" x14ac:dyDescent="0.35">
      <c r="A498" s="20">
        <v>45035</v>
      </c>
      <c r="B498">
        <v>17618.75</v>
      </c>
      <c r="C498">
        <v>17653.349999999999</v>
      </c>
      <c r="D498" s="22">
        <f t="shared" si="14"/>
        <v>-3.850476921205601E-4</v>
      </c>
      <c r="E498" s="3">
        <f t="shared" si="15"/>
        <v>0</v>
      </c>
    </row>
    <row r="499" spans="1:5" x14ac:dyDescent="0.35">
      <c r="A499" s="20">
        <v>45034</v>
      </c>
      <c r="B499">
        <v>17660.150000000001</v>
      </c>
      <c r="C499">
        <v>17766.599999999999</v>
      </c>
      <c r="D499" s="22">
        <f t="shared" si="14"/>
        <v>3.3744003027077096E-3</v>
      </c>
      <c r="E499" s="3">
        <f t="shared" si="15"/>
        <v>0</v>
      </c>
    </row>
    <row r="500" spans="1:5" x14ac:dyDescent="0.35">
      <c r="A500" s="20">
        <v>45033</v>
      </c>
      <c r="B500">
        <v>17706.849999999999</v>
      </c>
      <c r="C500">
        <v>17863</v>
      </c>
      <c r="D500" s="22">
        <f t="shared" si="14"/>
        <v>1.9632039488445144E-3</v>
      </c>
      <c r="E500" s="3">
        <f t="shared" si="15"/>
        <v>0</v>
      </c>
    </row>
    <row r="501" spans="1:5" x14ac:dyDescent="0.35">
      <c r="A501" s="20">
        <v>45029</v>
      </c>
      <c r="B501">
        <v>17828</v>
      </c>
      <c r="C501">
        <v>17807.3</v>
      </c>
      <c r="D501" s="22">
        <f t="shared" si="14"/>
        <v>-2.8631739686971896E-4</v>
      </c>
      <c r="E501" s="3">
        <f t="shared" si="15"/>
        <v>0</v>
      </c>
    </row>
    <row r="502" spans="1:5" x14ac:dyDescent="0.35">
      <c r="A502" s="20">
        <v>45028</v>
      </c>
      <c r="B502">
        <v>17812.400000000001</v>
      </c>
      <c r="C502">
        <v>17759.55</v>
      </c>
      <c r="D502" s="22">
        <f t="shared" si="14"/>
        <v>2.1018716532278541E-3</v>
      </c>
      <c r="E502" s="3">
        <f t="shared" si="15"/>
        <v>0</v>
      </c>
    </row>
    <row r="503" spans="1:5" x14ac:dyDescent="0.35">
      <c r="A503" s="20">
        <v>45027</v>
      </c>
      <c r="B503">
        <v>17722.3</v>
      </c>
      <c r="C503">
        <v>17704.8</v>
      </c>
      <c r="D503" s="22">
        <f t="shared" si="14"/>
        <v>4.5818072463480299E-3</v>
      </c>
      <c r="E503" s="3">
        <f t="shared" si="15"/>
        <v>0</v>
      </c>
    </row>
    <row r="504" spans="1:5" x14ac:dyDescent="0.35">
      <c r="A504" s="20">
        <v>45026</v>
      </c>
      <c r="B504">
        <v>17624.05</v>
      </c>
      <c r="C504">
        <v>17634.900000000001</v>
      </c>
      <c r="D504" s="22">
        <f t="shared" si="14"/>
        <v>2.0313481048800652E-3</v>
      </c>
      <c r="E504" s="3">
        <f t="shared" si="15"/>
        <v>0</v>
      </c>
    </row>
    <row r="505" spans="1:5" x14ac:dyDescent="0.35">
      <c r="A505" s="20">
        <v>45022</v>
      </c>
      <c r="B505">
        <v>17599.150000000001</v>
      </c>
      <c r="C505">
        <v>17533.849999999999</v>
      </c>
      <c r="D505" s="22">
        <f t="shared" si="14"/>
        <v>-1.3214065005226236E-3</v>
      </c>
      <c r="E505" s="3">
        <f t="shared" si="15"/>
        <v>0</v>
      </c>
    </row>
    <row r="506" spans="1:5" x14ac:dyDescent="0.35">
      <c r="A506" s="20">
        <v>45021</v>
      </c>
      <c r="B506">
        <v>17557.05</v>
      </c>
      <c r="C506">
        <v>17422.3</v>
      </c>
      <c r="D506" s="22">
        <f t="shared" si="14"/>
        <v>1.3938343664950958E-3</v>
      </c>
      <c r="E506" s="3">
        <f t="shared" si="15"/>
        <v>0</v>
      </c>
    </row>
    <row r="507" spans="1:5" x14ac:dyDescent="0.35">
      <c r="A507" s="20">
        <v>45019</v>
      </c>
      <c r="B507">
        <v>17398.05</v>
      </c>
      <c r="C507">
        <v>17427.95</v>
      </c>
      <c r="D507" s="22">
        <f t="shared" si="14"/>
        <v>3.9286280044355899E-3</v>
      </c>
      <c r="E507" s="3">
        <f t="shared" si="15"/>
        <v>0</v>
      </c>
    </row>
    <row r="508" spans="1:5" x14ac:dyDescent="0.35">
      <c r="A508" s="20">
        <v>45016</v>
      </c>
      <c r="B508">
        <v>17359.75</v>
      </c>
      <c r="C508">
        <v>17210.349999999999</v>
      </c>
      <c r="D508" s="22">
        <f t="shared" si="14"/>
        <v>7.5904383309816229E-3</v>
      </c>
      <c r="E508" s="3">
        <f t="shared" si="15"/>
        <v>0</v>
      </c>
    </row>
    <row r="509" spans="1:5" x14ac:dyDescent="0.35">
      <c r="A509" s="20">
        <v>45014</v>
      </c>
      <c r="B509">
        <v>17080.7</v>
      </c>
      <c r="C509">
        <v>16977.3</v>
      </c>
      <c r="D509" s="22">
        <f t="shared" si="14"/>
        <v>1.5101730209948585E-3</v>
      </c>
      <c r="E509" s="3">
        <f t="shared" si="15"/>
        <v>0</v>
      </c>
    </row>
    <row r="510" spans="1:5" x14ac:dyDescent="0.35">
      <c r="A510" s="20">
        <v>45013</v>
      </c>
      <c r="B510">
        <v>16951.7</v>
      </c>
      <c r="C510">
        <v>17031.75</v>
      </c>
      <c r="D510" s="22">
        <f t="shared" si="14"/>
        <v>2.7111040463448236E-3</v>
      </c>
      <c r="E510" s="3">
        <f t="shared" si="15"/>
        <v>0</v>
      </c>
    </row>
    <row r="511" spans="1:5" x14ac:dyDescent="0.35">
      <c r="A511" s="20">
        <v>45012</v>
      </c>
      <c r="B511">
        <v>16985.7</v>
      </c>
      <c r="C511">
        <v>16984.3</v>
      </c>
      <c r="D511" s="22">
        <f t="shared" si="14"/>
        <v>2.3163106629959782E-3</v>
      </c>
      <c r="E511" s="3">
        <f t="shared" si="15"/>
        <v>0</v>
      </c>
    </row>
    <row r="512" spans="1:5" x14ac:dyDescent="0.35">
      <c r="A512" s="20">
        <v>45009</v>
      </c>
      <c r="B512">
        <v>16945.05</v>
      </c>
      <c r="C512">
        <v>17076.2</v>
      </c>
      <c r="D512" s="22">
        <f t="shared" si="14"/>
        <v>-4.099104638433952E-5</v>
      </c>
      <c r="E512" s="3">
        <f t="shared" si="15"/>
        <v>0</v>
      </c>
    </row>
    <row r="513" spans="1:5" x14ac:dyDescent="0.35">
      <c r="A513" s="20">
        <v>45008</v>
      </c>
      <c r="B513">
        <v>17076.900000000001</v>
      </c>
      <c r="C513">
        <v>17097.400000000001</v>
      </c>
      <c r="D513" s="22">
        <f t="shared" si="14"/>
        <v>-3.1774905404066021E-3</v>
      </c>
      <c r="E513" s="3">
        <f t="shared" si="15"/>
        <v>0</v>
      </c>
    </row>
    <row r="514" spans="1:5" x14ac:dyDescent="0.35">
      <c r="A514" s="20">
        <v>45007</v>
      </c>
      <c r="B514">
        <v>17151.900000000001</v>
      </c>
      <c r="C514">
        <v>17177.45</v>
      </c>
      <c r="D514" s="22">
        <f t="shared" si="14"/>
        <v>4.0888499196259373E-3</v>
      </c>
      <c r="E514" s="3">
        <f t="shared" si="15"/>
        <v>0</v>
      </c>
    </row>
    <row r="515" spans="1:5" x14ac:dyDescent="0.35">
      <c r="A515" s="20">
        <v>45006</v>
      </c>
      <c r="B515">
        <v>17107.5</v>
      </c>
      <c r="C515">
        <v>17060.400000000001</v>
      </c>
      <c r="D515" s="22">
        <f t="shared" ref="D515:D578" si="16">(C515-B516)/B516</f>
        <v>4.2381860563678745E-3</v>
      </c>
      <c r="E515" s="3">
        <f t="shared" ref="E515:E578" si="17">IF(ABS(D515)&gt;2%,1,0)</f>
        <v>0</v>
      </c>
    </row>
    <row r="516" spans="1:5" x14ac:dyDescent="0.35">
      <c r="A516" s="20">
        <v>45005</v>
      </c>
      <c r="B516">
        <v>16988.400000000001</v>
      </c>
      <c r="C516">
        <v>17066.599999999999</v>
      </c>
      <c r="D516" s="22">
        <f t="shared" si="16"/>
        <v>-1.9561346311853314E-3</v>
      </c>
      <c r="E516" s="3">
        <f t="shared" si="17"/>
        <v>0</v>
      </c>
    </row>
    <row r="517" spans="1:5" x14ac:dyDescent="0.35">
      <c r="A517" s="20">
        <v>45002</v>
      </c>
      <c r="B517">
        <v>17100.05</v>
      </c>
      <c r="C517">
        <v>17111.8</v>
      </c>
      <c r="D517" s="22">
        <f t="shared" si="16"/>
        <v>7.4298229088169236E-3</v>
      </c>
      <c r="E517" s="3">
        <f t="shared" si="17"/>
        <v>0</v>
      </c>
    </row>
    <row r="518" spans="1:5" x14ac:dyDescent="0.35">
      <c r="A518" s="20">
        <v>45001</v>
      </c>
      <c r="B518">
        <v>16985.599999999999</v>
      </c>
      <c r="C518">
        <v>16994.650000000001</v>
      </c>
      <c r="D518" s="22">
        <f t="shared" si="16"/>
        <v>1.3257012222965268E-3</v>
      </c>
      <c r="E518" s="3">
        <f t="shared" si="17"/>
        <v>0</v>
      </c>
    </row>
    <row r="519" spans="1:5" x14ac:dyDescent="0.35">
      <c r="A519" s="20">
        <v>45000</v>
      </c>
      <c r="B519">
        <v>16972.150000000001</v>
      </c>
      <c r="C519">
        <v>17166.45</v>
      </c>
      <c r="D519" s="22">
        <f t="shared" si="16"/>
        <v>7.2257133301650185E-3</v>
      </c>
      <c r="E519" s="3">
        <f t="shared" si="17"/>
        <v>0</v>
      </c>
    </row>
    <row r="520" spans="1:5" x14ac:dyDescent="0.35">
      <c r="A520" s="20">
        <v>44999</v>
      </c>
      <c r="B520">
        <v>17043.3</v>
      </c>
      <c r="C520">
        <v>17160.55</v>
      </c>
      <c r="D520" s="22">
        <f t="shared" si="16"/>
        <v>3.643401362923582E-4</v>
      </c>
      <c r="E520" s="3">
        <f t="shared" si="17"/>
        <v>0</v>
      </c>
    </row>
    <row r="521" spans="1:5" x14ac:dyDescent="0.35">
      <c r="A521" s="20">
        <v>44998</v>
      </c>
      <c r="B521">
        <v>17154.3</v>
      </c>
      <c r="C521">
        <v>17421.900000000001</v>
      </c>
      <c r="D521" s="22">
        <f t="shared" si="16"/>
        <v>5.1685819134090235E-4</v>
      </c>
      <c r="E521" s="3">
        <f t="shared" si="17"/>
        <v>0</v>
      </c>
    </row>
    <row r="522" spans="1:5" x14ac:dyDescent="0.35">
      <c r="A522" s="20">
        <v>44995</v>
      </c>
      <c r="B522">
        <v>17412.900000000001</v>
      </c>
      <c r="C522">
        <v>17443.8</v>
      </c>
      <c r="D522" s="22">
        <f t="shared" si="16"/>
        <v>-8.2889889480146951E-3</v>
      </c>
      <c r="E522" s="3">
        <f t="shared" si="17"/>
        <v>0</v>
      </c>
    </row>
    <row r="523" spans="1:5" x14ac:dyDescent="0.35">
      <c r="A523" s="20">
        <v>44994</v>
      </c>
      <c r="B523">
        <v>17589.599999999999</v>
      </c>
      <c r="C523">
        <v>17772.05</v>
      </c>
      <c r="D523" s="22">
        <f t="shared" si="16"/>
        <v>9.9411976749413196E-4</v>
      </c>
      <c r="E523" s="3">
        <f t="shared" si="17"/>
        <v>0</v>
      </c>
    </row>
    <row r="524" spans="1:5" x14ac:dyDescent="0.35">
      <c r="A524" s="20">
        <v>44993</v>
      </c>
      <c r="B524">
        <v>17754.400000000001</v>
      </c>
      <c r="C524">
        <v>17665.75</v>
      </c>
      <c r="D524" s="22">
        <f t="shared" si="16"/>
        <v>-2.5802517580435667E-3</v>
      </c>
      <c r="E524" s="3">
        <f t="shared" si="17"/>
        <v>0</v>
      </c>
    </row>
    <row r="525" spans="1:5" x14ac:dyDescent="0.35">
      <c r="A525" s="20">
        <v>44991</v>
      </c>
      <c r="B525">
        <v>17711.45</v>
      </c>
      <c r="C525">
        <v>17680.349999999999</v>
      </c>
      <c r="D525" s="22">
        <f t="shared" si="16"/>
        <v>4.8879327738734317E-3</v>
      </c>
      <c r="E525" s="3">
        <f t="shared" si="17"/>
        <v>0</v>
      </c>
    </row>
    <row r="526" spans="1:5" x14ac:dyDescent="0.35">
      <c r="A526" s="20">
        <v>44988</v>
      </c>
      <c r="B526">
        <v>17594.349999999999</v>
      </c>
      <c r="C526">
        <v>17451.25</v>
      </c>
      <c r="D526" s="22">
        <f t="shared" si="16"/>
        <v>7.467425628828162E-3</v>
      </c>
      <c r="E526" s="3">
        <f t="shared" si="17"/>
        <v>0</v>
      </c>
    </row>
    <row r="527" spans="1:5" x14ac:dyDescent="0.35">
      <c r="A527" s="20">
        <v>44987</v>
      </c>
      <c r="B527">
        <v>17321.900000000001</v>
      </c>
      <c r="C527">
        <v>17421.5</v>
      </c>
      <c r="D527" s="22">
        <f t="shared" si="16"/>
        <v>-1.6847268622249541E-3</v>
      </c>
      <c r="E527" s="3">
        <f t="shared" si="17"/>
        <v>0</v>
      </c>
    </row>
    <row r="528" spans="1:5" x14ac:dyDescent="0.35">
      <c r="A528" s="20">
        <v>44986</v>
      </c>
      <c r="B528">
        <v>17450.900000000001</v>
      </c>
      <c r="C528">
        <v>17360.099999999999</v>
      </c>
      <c r="D528" s="22">
        <f t="shared" si="16"/>
        <v>3.2449238468672077E-3</v>
      </c>
      <c r="E528" s="3">
        <f t="shared" si="17"/>
        <v>0</v>
      </c>
    </row>
    <row r="529" spans="1:5" x14ac:dyDescent="0.35">
      <c r="A529" s="20">
        <v>44985</v>
      </c>
      <c r="B529">
        <v>17303.95</v>
      </c>
      <c r="C529">
        <v>17383.25</v>
      </c>
      <c r="D529" s="22">
        <f t="shared" si="16"/>
        <v>-5.4333139765537996E-4</v>
      </c>
      <c r="E529" s="3">
        <f t="shared" si="17"/>
        <v>0</v>
      </c>
    </row>
    <row r="530" spans="1:5" x14ac:dyDescent="0.35">
      <c r="A530" s="20">
        <v>44984</v>
      </c>
      <c r="B530">
        <v>17392.7</v>
      </c>
      <c r="C530">
        <v>17428.599999999999</v>
      </c>
      <c r="D530" s="22">
        <f t="shared" si="16"/>
        <v>-2.1298766732700896E-3</v>
      </c>
      <c r="E530" s="3">
        <f t="shared" si="17"/>
        <v>0</v>
      </c>
    </row>
    <row r="531" spans="1:5" x14ac:dyDescent="0.35">
      <c r="A531" s="20">
        <v>44981</v>
      </c>
      <c r="B531">
        <v>17465.8</v>
      </c>
      <c r="C531">
        <v>17591.349999999999</v>
      </c>
      <c r="D531" s="22">
        <f t="shared" si="16"/>
        <v>4.5742022985222957E-3</v>
      </c>
      <c r="E531" s="3">
        <f t="shared" si="17"/>
        <v>0</v>
      </c>
    </row>
    <row r="532" spans="1:5" x14ac:dyDescent="0.35">
      <c r="A532" s="20">
        <v>44980</v>
      </c>
      <c r="B532">
        <v>17511.25</v>
      </c>
      <c r="C532">
        <v>17574.650000000001</v>
      </c>
      <c r="D532" s="22">
        <f t="shared" si="16"/>
        <v>1.1592601243001534E-3</v>
      </c>
      <c r="E532" s="3">
        <f t="shared" si="17"/>
        <v>0</v>
      </c>
    </row>
    <row r="533" spans="1:5" x14ac:dyDescent="0.35">
      <c r="A533" s="20">
        <v>44979</v>
      </c>
      <c r="B533">
        <v>17554.3</v>
      </c>
      <c r="C533">
        <v>17755.349999999999</v>
      </c>
      <c r="D533" s="22">
        <f t="shared" si="16"/>
        <v>-4.0024233312953147E-3</v>
      </c>
      <c r="E533" s="3">
        <f t="shared" si="17"/>
        <v>0</v>
      </c>
    </row>
    <row r="534" spans="1:5" x14ac:dyDescent="0.35">
      <c r="A534" s="20">
        <v>44978</v>
      </c>
      <c r="B534">
        <v>17826.7</v>
      </c>
      <c r="C534">
        <v>17905.8</v>
      </c>
      <c r="D534" s="22">
        <f t="shared" si="16"/>
        <v>3.4296089573316708E-3</v>
      </c>
      <c r="E534" s="3">
        <f t="shared" si="17"/>
        <v>0</v>
      </c>
    </row>
    <row r="535" spans="1:5" x14ac:dyDescent="0.35">
      <c r="A535" s="20">
        <v>44977</v>
      </c>
      <c r="B535">
        <v>17844.599999999999</v>
      </c>
      <c r="C535">
        <v>17965.55</v>
      </c>
      <c r="D535" s="22">
        <f t="shared" si="16"/>
        <v>1.1897994895285688E-3</v>
      </c>
      <c r="E535" s="3">
        <f t="shared" si="17"/>
        <v>0</v>
      </c>
    </row>
    <row r="536" spans="1:5" x14ac:dyDescent="0.35">
      <c r="A536" s="20">
        <v>44974</v>
      </c>
      <c r="B536">
        <v>17944.2</v>
      </c>
      <c r="C536">
        <v>17974.849999999999</v>
      </c>
      <c r="D536" s="22">
        <f t="shared" si="16"/>
        <v>-3.38215276795937E-3</v>
      </c>
      <c r="E536" s="3">
        <f t="shared" si="17"/>
        <v>0</v>
      </c>
    </row>
    <row r="537" spans="1:5" x14ac:dyDescent="0.35">
      <c r="A537" s="20">
        <v>44973</v>
      </c>
      <c r="B537">
        <v>18035.849999999999</v>
      </c>
      <c r="C537">
        <v>18094.75</v>
      </c>
      <c r="D537" s="22">
        <f t="shared" si="16"/>
        <v>4.379476960565361E-3</v>
      </c>
      <c r="E537" s="3">
        <f t="shared" si="17"/>
        <v>0</v>
      </c>
    </row>
    <row r="538" spans="1:5" x14ac:dyDescent="0.35">
      <c r="A538" s="20">
        <v>44972</v>
      </c>
      <c r="B538">
        <v>18015.849999999999</v>
      </c>
      <c r="C538">
        <v>17896.599999999999</v>
      </c>
      <c r="D538" s="22">
        <f t="shared" si="16"/>
        <v>-1.8544494237263559E-3</v>
      </c>
      <c r="E538" s="3">
        <f t="shared" si="17"/>
        <v>0</v>
      </c>
    </row>
    <row r="539" spans="1:5" x14ac:dyDescent="0.35">
      <c r="A539" s="20">
        <v>44971</v>
      </c>
      <c r="B539">
        <v>17929.849999999999</v>
      </c>
      <c r="C539">
        <v>17840.349999999999</v>
      </c>
      <c r="D539" s="22">
        <f t="shared" si="16"/>
        <v>3.9080744362973785E-3</v>
      </c>
      <c r="E539" s="3">
        <f t="shared" si="17"/>
        <v>0</v>
      </c>
    </row>
    <row r="540" spans="1:5" x14ac:dyDescent="0.35">
      <c r="A540" s="20">
        <v>44970</v>
      </c>
      <c r="B540">
        <v>17770.900000000001</v>
      </c>
      <c r="C540">
        <v>17859.099999999999</v>
      </c>
      <c r="D540" s="22">
        <f t="shared" si="16"/>
        <v>1.4560524178862291E-4</v>
      </c>
      <c r="E540" s="3">
        <f t="shared" si="17"/>
        <v>0</v>
      </c>
    </row>
    <row r="541" spans="1:5" x14ac:dyDescent="0.35">
      <c r="A541" s="20">
        <v>44967</v>
      </c>
      <c r="B541">
        <v>17856.5</v>
      </c>
      <c r="C541">
        <v>17847.55</v>
      </c>
      <c r="D541" s="22">
        <f t="shared" si="16"/>
        <v>-2.5651844669418952E-3</v>
      </c>
      <c r="E541" s="3">
        <f t="shared" si="17"/>
        <v>0</v>
      </c>
    </row>
    <row r="542" spans="1:5" x14ac:dyDescent="0.35">
      <c r="A542" s="20">
        <v>44966</v>
      </c>
      <c r="B542">
        <v>17893.45</v>
      </c>
      <c r="C542">
        <v>17885.5</v>
      </c>
      <c r="D542" s="22">
        <f t="shared" si="16"/>
        <v>7.721705265866858E-4</v>
      </c>
      <c r="E542" s="3">
        <f t="shared" si="17"/>
        <v>0</v>
      </c>
    </row>
    <row r="543" spans="1:5" x14ac:dyDescent="0.35">
      <c r="A543" s="20">
        <v>44965</v>
      </c>
      <c r="B543">
        <v>17871.7</v>
      </c>
      <c r="C543">
        <v>17750.3</v>
      </c>
      <c r="D543" s="22">
        <f t="shared" si="16"/>
        <v>1.6251445983691715E-3</v>
      </c>
      <c r="E543" s="3">
        <f t="shared" si="17"/>
        <v>0</v>
      </c>
    </row>
    <row r="544" spans="1:5" x14ac:dyDescent="0.35">
      <c r="A544" s="20">
        <v>44964</v>
      </c>
      <c r="B544">
        <v>17721.5</v>
      </c>
      <c r="C544">
        <v>17790.099999999999</v>
      </c>
      <c r="D544" s="22">
        <f t="shared" si="16"/>
        <v>1.435439019172962E-3</v>
      </c>
      <c r="E544" s="3">
        <f t="shared" si="17"/>
        <v>0</v>
      </c>
    </row>
    <row r="545" spans="1:5" x14ac:dyDescent="0.35">
      <c r="A545" s="20">
        <v>44963</v>
      </c>
      <c r="B545">
        <v>17764.599999999999</v>
      </c>
      <c r="C545">
        <v>17818.55</v>
      </c>
      <c r="D545" s="22">
        <f t="shared" si="16"/>
        <v>-1.9883443812468322E-3</v>
      </c>
      <c r="E545" s="3">
        <f t="shared" si="17"/>
        <v>0</v>
      </c>
    </row>
    <row r="546" spans="1:5" x14ac:dyDescent="0.35">
      <c r="A546" s="20">
        <v>44960</v>
      </c>
      <c r="B546">
        <v>17854.05</v>
      </c>
      <c r="C546">
        <v>17721.75</v>
      </c>
      <c r="D546" s="22">
        <f t="shared" si="16"/>
        <v>6.3229682460363501E-3</v>
      </c>
      <c r="E546" s="3">
        <f t="shared" si="17"/>
        <v>0</v>
      </c>
    </row>
    <row r="547" spans="1:5" x14ac:dyDescent="0.35">
      <c r="A547" s="20">
        <v>44959</v>
      </c>
      <c r="B547">
        <v>17610.400000000001</v>
      </c>
      <c r="C547">
        <v>17517.099999999999</v>
      </c>
      <c r="D547" s="22">
        <f t="shared" si="16"/>
        <v>-5.6311484250382163E-3</v>
      </c>
      <c r="E547" s="3">
        <f t="shared" si="17"/>
        <v>0</v>
      </c>
    </row>
    <row r="548" spans="1:5" x14ac:dyDescent="0.35">
      <c r="A548" s="20">
        <v>44958</v>
      </c>
      <c r="B548">
        <v>17616.3</v>
      </c>
      <c r="C548">
        <v>17811.599999999999</v>
      </c>
      <c r="D548" s="22">
        <f t="shared" si="16"/>
        <v>8.4615972574118709E-3</v>
      </c>
      <c r="E548" s="3">
        <f t="shared" si="17"/>
        <v>0</v>
      </c>
    </row>
    <row r="549" spans="1:5" x14ac:dyDescent="0.35">
      <c r="A549" s="20">
        <v>44957</v>
      </c>
      <c r="B549">
        <v>17662.150000000001</v>
      </c>
      <c r="C549">
        <v>17731.45</v>
      </c>
      <c r="D549" s="22">
        <f t="shared" si="16"/>
        <v>4.6744990495185268E-3</v>
      </c>
      <c r="E549" s="3">
        <f t="shared" si="17"/>
        <v>0</v>
      </c>
    </row>
    <row r="550" spans="1:5" x14ac:dyDescent="0.35">
      <c r="A550" s="20">
        <v>44956</v>
      </c>
      <c r="B550">
        <v>17648.95</v>
      </c>
      <c r="C550">
        <v>17541.95</v>
      </c>
      <c r="D550" s="22">
        <f t="shared" si="16"/>
        <v>-3.5445784706619569E-3</v>
      </c>
      <c r="E550" s="3">
        <f t="shared" si="17"/>
        <v>0</v>
      </c>
    </row>
    <row r="551" spans="1:5" x14ac:dyDescent="0.35">
      <c r="A551" s="20">
        <v>44953</v>
      </c>
      <c r="B551">
        <v>17604.349999999999</v>
      </c>
      <c r="C551">
        <v>17877.2</v>
      </c>
      <c r="D551" s="22">
        <f t="shared" si="16"/>
        <v>-8.2439309298315718E-4</v>
      </c>
      <c r="E551" s="3">
        <f t="shared" si="17"/>
        <v>0</v>
      </c>
    </row>
    <row r="552" spans="1:5" x14ac:dyDescent="0.35">
      <c r="A552" s="20">
        <v>44951</v>
      </c>
      <c r="B552">
        <v>17891.95</v>
      </c>
      <c r="C552">
        <v>18093.349999999999</v>
      </c>
      <c r="D552" s="22">
        <f t="shared" si="16"/>
        <v>-1.377060761771288E-3</v>
      </c>
      <c r="E552" s="3">
        <f t="shared" si="17"/>
        <v>0</v>
      </c>
    </row>
    <row r="553" spans="1:5" x14ac:dyDescent="0.35">
      <c r="A553" s="20">
        <v>44950</v>
      </c>
      <c r="B553">
        <v>18118.3</v>
      </c>
      <c r="C553">
        <v>18183.95</v>
      </c>
      <c r="D553" s="22">
        <f t="shared" si="16"/>
        <v>3.609560367689548E-3</v>
      </c>
      <c r="E553" s="3">
        <f t="shared" si="17"/>
        <v>0</v>
      </c>
    </row>
    <row r="554" spans="1:5" x14ac:dyDescent="0.35">
      <c r="A554" s="20">
        <v>44949</v>
      </c>
      <c r="B554">
        <v>18118.55</v>
      </c>
      <c r="C554">
        <v>18118.45</v>
      </c>
      <c r="D554" s="22">
        <f t="shared" si="16"/>
        <v>5.0367075020870313E-3</v>
      </c>
      <c r="E554" s="3">
        <f t="shared" si="17"/>
        <v>0</v>
      </c>
    </row>
    <row r="555" spans="1:5" x14ac:dyDescent="0.35">
      <c r="A555" s="20">
        <v>44946</v>
      </c>
      <c r="B555">
        <v>18027.650000000001</v>
      </c>
      <c r="C555">
        <v>18115.599999999999</v>
      </c>
      <c r="D555" s="22">
        <f t="shared" si="16"/>
        <v>4.2799117509809283E-4</v>
      </c>
      <c r="E555" s="3">
        <f t="shared" si="17"/>
        <v>0</v>
      </c>
    </row>
    <row r="556" spans="1:5" x14ac:dyDescent="0.35">
      <c r="A556" s="20">
        <v>44945</v>
      </c>
      <c r="B556">
        <v>18107.849999999999</v>
      </c>
      <c r="C556">
        <v>18119.8</v>
      </c>
      <c r="D556" s="22">
        <f t="shared" si="16"/>
        <v>-2.5075211873153711E-3</v>
      </c>
      <c r="E556" s="3">
        <f t="shared" si="17"/>
        <v>0</v>
      </c>
    </row>
    <row r="557" spans="1:5" x14ac:dyDescent="0.35">
      <c r="A557" s="20">
        <v>44944</v>
      </c>
      <c r="B557">
        <v>18165.349999999999</v>
      </c>
      <c r="C557">
        <v>18074.3</v>
      </c>
      <c r="D557" s="22">
        <f t="shared" si="16"/>
        <v>1.1632222363778368E-3</v>
      </c>
      <c r="E557" s="3">
        <f t="shared" si="17"/>
        <v>0</v>
      </c>
    </row>
    <row r="558" spans="1:5" x14ac:dyDescent="0.35">
      <c r="A558" s="20">
        <v>44943</v>
      </c>
      <c r="B558">
        <v>18053.3</v>
      </c>
      <c r="C558">
        <v>17922.8</v>
      </c>
      <c r="D558" s="22">
        <f t="shared" si="16"/>
        <v>1.5619018879733963E-3</v>
      </c>
      <c r="E558" s="3">
        <f t="shared" si="17"/>
        <v>0</v>
      </c>
    </row>
    <row r="559" spans="1:5" x14ac:dyDescent="0.35">
      <c r="A559" s="20">
        <v>44942</v>
      </c>
      <c r="B559">
        <v>17894.849999999999</v>
      </c>
      <c r="C559">
        <v>18033.150000000001</v>
      </c>
      <c r="D559" s="22">
        <f t="shared" si="16"/>
        <v>4.2630564806256706E-3</v>
      </c>
      <c r="E559" s="3">
        <f t="shared" si="17"/>
        <v>0</v>
      </c>
    </row>
    <row r="560" spans="1:5" x14ac:dyDescent="0.35">
      <c r="A560" s="20">
        <v>44939</v>
      </c>
      <c r="B560">
        <v>17956.599999999999</v>
      </c>
      <c r="C560">
        <v>17867.5</v>
      </c>
      <c r="D560" s="22">
        <f t="shared" si="16"/>
        <v>5.2076917046506765E-4</v>
      </c>
      <c r="E560" s="3">
        <f t="shared" si="17"/>
        <v>0</v>
      </c>
    </row>
    <row r="561" spans="1:5" x14ac:dyDescent="0.35">
      <c r="A561" s="20">
        <v>44938</v>
      </c>
      <c r="B561">
        <v>17858.2</v>
      </c>
      <c r="C561">
        <v>17920.849999999999</v>
      </c>
      <c r="D561" s="22">
        <f t="shared" si="16"/>
        <v>1.4053655347372729E-3</v>
      </c>
      <c r="E561" s="3">
        <f t="shared" si="17"/>
        <v>0</v>
      </c>
    </row>
    <row r="562" spans="1:5" x14ac:dyDescent="0.35">
      <c r="A562" s="20">
        <v>44937</v>
      </c>
      <c r="B562">
        <v>17895.7</v>
      </c>
      <c r="C562">
        <v>17924.25</v>
      </c>
      <c r="D562" s="22">
        <f t="shared" si="16"/>
        <v>5.6380012448252047E-4</v>
      </c>
      <c r="E562" s="3">
        <f t="shared" si="17"/>
        <v>0</v>
      </c>
    </row>
    <row r="563" spans="1:5" x14ac:dyDescent="0.35">
      <c r="A563" s="20">
        <v>44936</v>
      </c>
      <c r="B563">
        <v>17914.150000000001</v>
      </c>
      <c r="C563">
        <v>18121.3</v>
      </c>
      <c r="D563" s="22">
        <f t="shared" si="16"/>
        <v>1.1104236183235665E-3</v>
      </c>
      <c r="E563" s="3">
        <f t="shared" si="17"/>
        <v>0</v>
      </c>
    </row>
    <row r="564" spans="1:5" x14ac:dyDescent="0.35">
      <c r="A564" s="20">
        <v>44935</v>
      </c>
      <c r="B564">
        <v>18101.2</v>
      </c>
      <c r="C564">
        <v>17952.55</v>
      </c>
      <c r="D564" s="22">
        <f t="shared" si="16"/>
        <v>5.2129264898974235E-3</v>
      </c>
      <c r="E564" s="3">
        <f t="shared" si="17"/>
        <v>0</v>
      </c>
    </row>
    <row r="565" spans="1:5" x14ac:dyDescent="0.35">
      <c r="A565" s="20">
        <v>44932</v>
      </c>
      <c r="B565">
        <v>17859.45</v>
      </c>
      <c r="C565">
        <v>18008.05</v>
      </c>
      <c r="D565" s="22">
        <f t="shared" si="16"/>
        <v>8.8371873289172314E-4</v>
      </c>
      <c r="E565" s="3">
        <f t="shared" si="17"/>
        <v>0</v>
      </c>
    </row>
    <row r="566" spans="1:5" x14ac:dyDescent="0.35">
      <c r="A566" s="20">
        <v>44931</v>
      </c>
      <c r="B566">
        <v>17992.150000000001</v>
      </c>
      <c r="C566">
        <v>18101.95</v>
      </c>
      <c r="D566" s="22">
        <f t="shared" si="16"/>
        <v>3.2699752534923613E-3</v>
      </c>
      <c r="E566" s="3">
        <f t="shared" si="17"/>
        <v>0</v>
      </c>
    </row>
    <row r="567" spans="1:5" x14ac:dyDescent="0.35">
      <c r="A567" s="20">
        <v>44930</v>
      </c>
      <c r="B567">
        <v>18042.95</v>
      </c>
      <c r="C567">
        <v>18230.650000000001</v>
      </c>
      <c r="D567" s="22">
        <f t="shared" si="16"/>
        <v>-1.0420923019532744E-4</v>
      </c>
      <c r="E567" s="3">
        <f t="shared" si="17"/>
        <v>0</v>
      </c>
    </row>
    <row r="568" spans="1:5" x14ac:dyDescent="0.35">
      <c r="A568" s="20">
        <v>44929</v>
      </c>
      <c r="B568">
        <v>18232.55</v>
      </c>
      <c r="C568">
        <v>18163.2</v>
      </c>
      <c r="D568" s="22">
        <f t="shared" si="16"/>
        <v>-1.8821318371530077E-3</v>
      </c>
      <c r="E568" s="3">
        <f t="shared" si="17"/>
        <v>0</v>
      </c>
    </row>
    <row r="569" spans="1:5" x14ac:dyDescent="0.35">
      <c r="A569" s="20">
        <v>44928</v>
      </c>
      <c r="B569">
        <v>18197.45</v>
      </c>
      <c r="C569">
        <v>18131.7</v>
      </c>
      <c r="D569" s="22">
        <f t="shared" si="16"/>
        <v>1.4581365677454367E-3</v>
      </c>
      <c r="E569" s="3">
        <f t="shared" si="17"/>
        <v>0</v>
      </c>
    </row>
    <row r="570" spans="1:5" x14ac:dyDescent="0.35">
      <c r="A570" s="20">
        <v>44925</v>
      </c>
      <c r="B570">
        <v>18105.3</v>
      </c>
      <c r="C570">
        <v>18259.099999999999</v>
      </c>
      <c r="D570" s="22">
        <f t="shared" si="16"/>
        <v>3.743609477213927E-3</v>
      </c>
      <c r="E570" s="3">
        <f t="shared" si="17"/>
        <v>0</v>
      </c>
    </row>
    <row r="571" spans="1:5" x14ac:dyDescent="0.35">
      <c r="A571" s="20">
        <v>44924</v>
      </c>
      <c r="B571">
        <v>18191</v>
      </c>
      <c r="C571">
        <v>18045.7</v>
      </c>
      <c r="D571" s="22">
        <f t="shared" si="16"/>
        <v>-4.2378259070216182E-3</v>
      </c>
      <c r="E571" s="3">
        <f t="shared" si="17"/>
        <v>0</v>
      </c>
    </row>
    <row r="572" spans="1:5" x14ac:dyDescent="0.35">
      <c r="A572" s="20">
        <v>44923</v>
      </c>
      <c r="B572">
        <v>18122.5</v>
      </c>
      <c r="C572">
        <v>18084.75</v>
      </c>
      <c r="D572" s="22">
        <f t="shared" si="16"/>
        <v>-2.62239208484303E-3</v>
      </c>
      <c r="E572" s="3">
        <f t="shared" si="17"/>
        <v>0</v>
      </c>
    </row>
    <row r="573" spans="1:5" x14ac:dyDescent="0.35">
      <c r="A573" s="20">
        <v>44922</v>
      </c>
      <c r="B573">
        <v>18132.3</v>
      </c>
      <c r="C573">
        <v>18089.8</v>
      </c>
      <c r="D573" s="22">
        <f t="shared" si="16"/>
        <v>4.1743918821400827E-3</v>
      </c>
      <c r="E573" s="3">
        <f t="shared" si="17"/>
        <v>0</v>
      </c>
    </row>
    <row r="574" spans="1:5" x14ac:dyDescent="0.35">
      <c r="A574" s="20">
        <v>44921</v>
      </c>
      <c r="B574">
        <v>18014.599999999999</v>
      </c>
      <c r="C574">
        <v>17830.400000000001</v>
      </c>
      <c r="D574" s="22">
        <f t="shared" si="16"/>
        <v>1.3253363883461476E-3</v>
      </c>
      <c r="E574" s="3">
        <f t="shared" si="17"/>
        <v>0</v>
      </c>
    </row>
    <row r="575" spans="1:5" x14ac:dyDescent="0.35">
      <c r="A575" s="20">
        <v>44918</v>
      </c>
      <c r="B575">
        <v>17806.8</v>
      </c>
      <c r="C575">
        <v>17977.650000000001</v>
      </c>
      <c r="D575" s="22">
        <f t="shared" si="16"/>
        <v>-8.258239621345486E-3</v>
      </c>
      <c r="E575" s="3">
        <f t="shared" si="17"/>
        <v>0</v>
      </c>
    </row>
    <row r="576" spans="1:5" x14ac:dyDescent="0.35">
      <c r="A576" s="20">
        <v>44917</v>
      </c>
      <c r="B576">
        <v>18127.349999999999</v>
      </c>
      <c r="C576">
        <v>18288.8</v>
      </c>
      <c r="D576" s="22">
        <f t="shared" si="16"/>
        <v>4.9288151611893297E-3</v>
      </c>
      <c r="E576" s="3">
        <f t="shared" si="17"/>
        <v>0</v>
      </c>
    </row>
    <row r="577" spans="1:5" x14ac:dyDescent="0.35">
      <c r="A577" s="20">
        <v>44916</v>
      </c>
      <c r="B577">
        <v>18199.099999999999</v>
      </c>
      <c r="C577">
        <v>18435.150000000001</v>
      </c>
      <c r="D577" s="22">
        <f t="shared" si="16"/>
        <v>2.7114053075012203E-3</v>
      </c>
      <c r="E577" s="3">
        <f t="shared" si="17"/>
        <v>0</v>
      </c>
    </row>
    <row r="578" spans="1:5" x14ac:dyDescent="0.35">
      <c r="A578" s="20">
        <v>44915</v>
      </c>
      <c r="B578">
        <v>18385.3</v>
      </c>
      <c r="C578">
        <v>18340.3</v>
      </c>
      <c r="D578" s="22">
        <f t="shared" si="16"/>
        <v>-4.3511423445139205E-3</v>
      </c>
      <c r="E578" s="3">
        <f t="shared" si="17"/>
        <v>0</v>
      </c>
    </row>
    <row r="579" spans="1:5" x14ac:dyDescent="0.35">
      <c r="A579" s="20">
        <v>44914</v>
      </c>
      <c r="B579">
        <v>18420.45</v>
      </c>
      <c r="C579">
        <v>18288.099999999999</v>
      </c>
      <c r="D579" s="22">
        <f t="shared" ref="D579:D642" si="18">(C579-B580)/B580</f>
        <v>1.0454868903606407E-3</v>
      </c>
      <c r="E579" s="3">
        <f t="shared" ref="E579:E642" si="19">IF(ABS(D579)&gt;2%,1,0)</f>
        <v>0</v>
      </c>
    </row>
    <row r="580" spans="1:5" x14ac:dyDescent="0.35">
      <c r="A580" s="20">
        <v>44911</v>
      </c>
      <c r="B580">
        <v>18269</v>
      </c>
      <c r="C580">
        <v>18319.099999999999</v>
      </c>
      <c r="D580" s="22">
        <f t="shared" si="18"/>
        <v>-5.2023089997775118E-3</v>
      </c>
      <c r="E580" s="3">
        <f t="shared" si="19"/>
        <v>0</v>
      </c>
    </row>
    <row r="581" spans="1:5" x14ac:dyDescent="0.35">
      <c r="A581" s="20">
        <v>44910</v>
      </c>
      <c r="B581">
        <v>18414.900000000001</v>
      </c>
      <c r="C581">
        <v>18614.400000000001</v>
      </c>
      <c r="D581" s="22">
        <f t="shared" si="18"/>
        <v>-2.459767527853133E-3</v>
      </c>
      <c r="E581" s="3">
        <f t="shared" si="19"/>
        <v>0</v>
      </c>
    </row>
    <row r="582" spans="1:5" x14ac:dyDescent="0.35">
      <c r="A582" s="20">
        <v>44909</v>
      </c>
      <c r="B582">
        <v>18660.3</v>
      </c>
      <c r="C582">
        <v>18671.25</v>
      </c>
      <c r="D582" s="22">
        <f t="shared" si="18"/>
        <v>3.3990756663800515E-3</v>
      </c>
      <c r="E582" s="3">
        <f t="shared" si="19"/>
        <v>0</v>
      </c>
    </row>
    <row r="583" spans="1:5" x14ac:dyDescent="0.35">
      <c r="A583" s="20">
        <v>44908</v>
      </c>
      <c r="B583">
        <v>18608</v>
      </c>
      <c r="C583">
        <v>18524.400000000001</v>
      </c>
      <c r="D583" s="22">
        <f t="shared" si="18"/>
        <v>1.473199925393912E-3</v>
      </c>
      <c r="E583" s="3">
        <f t="shared" si="19"/>
        <v>0</v>
      </c>
    </row>
    <row r="584" spans="1:5" x14ac:dyDescent="0.35">
      <c r="A584" s="20">
        <v>44907</v>
      </c>
      <c r="B584">
        <v>18497.150000000001</v>
      </c>
      <c r="C584">
        <v>18402.150000000001</v>
      </c>
      <c r="D584" s="22">
        <f t="shared" si="18"/>
        <v>-5.1063438686027212E-3</v>
      </c>
      <c r="E584" s="3">
        <f t="shared" si="19"/>
        <v>0</v>
      </c>
    </row>
    <row r="585" spans="1:5" x14ac:dyDescent="0.35">
      <c r="A585" s="20">
        <v>44904</v>
      </c>
      <c r="B585">
        <v>18496.599999999999</v>
      </c>
      <c r="C585">
        <v>18662.400000000001</v>
      </c>
      <c r="D585" s="22">
        <f t="shared" si="18"/>
        <v>2.8507175156576082E-3</v>
      </c>
      <c r="E585" s="3">
        <f t="shared" si="19"/>
        <v>0</v>
      </c>
    </row>
    <row r="586" spans="1:5" x14ac:dyDescent="0.35">
      <c r="A586" s="20">
        <v>44903</v>
      </c>
      <c r="B586">
        <v>18609.349999999999</v>
      </c>
      <c r="C586">
        <v>18570.849999999999</v>
      </c>
      <c r="D586" s="22">
        <f t="shared" si="18"/>
        <v>5.576358395516578E-4</v>
      </c>
      <c r="E586" s="3">
        <f t="shared" si="19"/>
        <v>0</v>
      </c>
    </row>
    <row r="587" spans="1:5" x14ac:dyDescent="0.35">
      <c r="A587" s="20">
        <v>44902</v>
      </c>
      <c r="B587">
        <v>18560.5</v>
      </c>
      <c r="C587">
        <v>18638.849999999999</v>
      </c>
      <c r="D587" s="22">
        <f t="shared" si="18"/>
        <v>-2.0919660457826528E-4</v>
      </c>
      <c r="E587" s="3">
        <f t="shared" si="19"/>
        <v>0</v>
      </c>
    </row>
    <row r="588" spans="1:5" x14ac:dyDescent="0.35">
      <c r="A588" s="20">
        <v>44901</v>
      </c>
      <c r="B588">
        <v>18642.75</v>
      </c>
      <c r="C588">
        <v>18600.650000000001</v>
      </c>
      <c r="D588" s="22">
        <f t="shared" si="18"/>
        <v>-5.3686825071318361E-3</v>
      </c>
      <c r="E588" s="3">
        <f t="shared" si="19"/>
        <v>0</v>
      </c>
    </row>
    <row r="589" spans="1:5" x14ac:dyDescent="0.35">
      <c r="A589" s="20">
        <v>44900</v>
      </c>
      <c r="B589">
        <v>18701.05</v>
      </c>
      <c r="C589">
        <v>18719.55</v>
      </c>
      <c r="D589" s="22">
        <f t="shared" si="18"/>
        <v>1.2542722813849267E-3</v>
      </c>
      <c r="E589" s="3">
        <f t="shared" si="19"/>
        <v>0</v>
      </c>
    </row>
    <row r="590" spans="1:5" x14ac:dyDescent="0.35">
      <c r="A590" s="20">
        <v>44897</v>
      </c>
      <c r="B590">
        <v>18696.099999999999</v>
      </c>
      <c r="C590">
        <v>18752.400000000001</v>
      </c>
      <c r="D590" s="22">
        <f t="shared" si="18"/>
        <v>-3.1946843853819826E-3</v>
      </c>
      <c r="E590" s="3">
        <f t="shared" si="19"/>
        <v>0</v>
      </c>
    </row>
    <row r="591" spans="1:5" x14ac:dyDescent="0.35">
      <c r="A591" s="20">
        <v>44896</v>
      </c>
      <c r="B591">
        <v>18812.5</v>
      </c>
      <c r="C591">
        <v>18871.95</v>
      </c>
      <c r="D591" s="22">
        <f t="shared" si="18"/>
        <v>6.0559697414752462E-3</v>
      </c>
      <c r="E591" s="3">
        <f t="shared" si="19"/>
        <v>0</v>
      </c>
    </row>
    <row r="592" spans="1:5" x14ac:dyDescent="0.35">
      <c r="A592" s="20">
        <v>44895</v>
      </c>
      <c r="B592">
        <v>18758.349999999999</v>
      </c>
      <c r="C592">
        <v>18625.7</v>
      </c>
      <c r="D592" s="22">
        <f t="shared" si="18"/>
        <v>4.1089158101957271E-4</v>
      </c>
      <c r="E592" s="3">
        <f t="shared" si="19"/>
        <v>0</v>
      </c>
    </row>
    <row r="593" spans="1:5" x14ac:dyDescent="0.35">
      <c r="A593" s="20">
        <v>44894</v>
      </c>
      <c r="B593">
        <v>18618.05</v>
      </c>
      <c r="C593">
        <v>18552.45</v>
      </c>
      <c r="D593" s="22">
        <f t="shared" si="18"/>
        <v>-5.5487468182242785E-4</v>
      </c>
      <c r="E593" s="3">
        <f t="shared" si="19"/>
        <v>0</v>
      </c>
    </row>
    <row r="594" spans="1:5" x14ac:dyDescent="0.35">
      <c r="A594" s="20">
        <v>44893</v>
      </c>
      <c r="B594">
        <v>18562.75</v>
      </c>
      <c r="C594">
        <v>18430.55</v>
      </c>
      <c r="D594" s="22">
        <f t="shared" si="18"/>
        <v>-4.4401831170409979E-3</v>
      </c>
      <c r="E594" s="3">
        <f t="shared" si="19"/>
        <v>0</v>
      </c>
    </row>
    <row r="595" spans="1:5" x14ac:dyDescent="0.35">
      <c r="A595" s="20">
        <v>44890</v>
      </c>
      <c r="B595">
        <v>18512.75</v>
      </c>
      <c r="C595">
        <v>18528.45</v>
      </c>
      <c r="D595" s="22">
        <f t="shared" si="18"/>
        <v>2.3993594494729083E-3</v>
      </c>
      <c r="E595" s="3">
        <f t="shared" si="19"/>
        <v>0</v>
      </c>
    </row>
    <row r="596" spans="1:5" x14ac:dyDescent="0.35">
      <c r="A596" s="20">
        <v>44889</v>
      </c>
      <c r="B596">
        <v>18484.099999999999</v>
      </c>
      <c r="C596">
        <v>18326.099999999999</v>
      </c>
      <c r="D596" s="22">
        <f t="shared" si="18"/>
        <v>3.2216124485074955E-3</v>
      </c>
      <c r="E596" s="3">
        <f t="shared" si="19"/>
        <v>0</v>
      </c>
    </row>
    <row r="597" spans="1:5" x14ac:dyDescent="0.35">
      <c r="A597" s="20">
        <v>44888</v>
      </c>
      <c r="B597">
        <v>18267.25</v>
      </c>
      <c r="C597">
        <v>18325.2</v>
      </c>
      <c r="D597" s="22">
        <f t="shared" si="18"/>
        <v>4.4397671588778899E-3</v>
      </c>
      <c r="E597" s="3">
        <f t="shared" si="19"/>
        <v>0</v>
      </c>
    </row>
    <row r="598" spans="1:5" x14ac:dyDescent="0.35">
      <c r="A598" s="20">
        <v>44887</v>
      </c>
      <c r="B598">
        <v>18244.2</v>
      </c>
      <c r="C598">
        <v>18179.150000000001</v>
      </c>
      <c r="D598" s="22">
        <f t="shared" si="18"/>
        <v>1.0572716334571806E-3</v>
      </c>
      <c r="E598" s="3">
        <f t="shared" si="19"/>
        <v>0</v>
      </c>
    </row>
    <row r="599" spans="1:5" x14ac:dyDescent="0.35">
      <c r="A599" s="20">
        <v>44886</v>
      </c>
      <c r="B599">
        <v>18159.95</v>
      </c>
      <c r="C599">
        <v>18246.400000000001</v>
      </c>
      <c r="D599" s="22">
        <f t="shared" si="18"/>
        <v>-3.345595966713368E-3</v>
      </c>
      <c r="E599" s="3">
        <f t="shared" si="19"/>
        <v>0</v>
      </c>
    </row>
    <row r="600" spans="1:5" x14ac:dyDescent="0.35">
      <c r="A600" s="20">
        <v>44883</v>
      </c>
      <c r="B600">
        <v>18307.650000000001</v>
      </c>
      <c r="C600">
        <v>18382.95</v>
      </c>
      <c r="D600" s="22">
        <f t="shared" si="18"/>
        <v>2.1287730526223579E-3</v>
      </c>
      <c r="E600" s="3">
        <f t="shared" si="19"/>
        <v>0</v>
      </c>
    </row>
    <row r="601" spans="1:5" x14ac:dyDescent="0.35">
      <c r="A601" s="20">
        <v>44882</v>
      </c>
      <c r="B601">
        <v>18343.900000000001</v>
      </c>
      <c r="C601">
        <v>18358.7</v>
      </c>
      <c r="D601" s="22">
        <f t="shared" si="18"/>
        <v>-2.7675702688536026E-3</v>
      </c>
      <c r="E601" s="3">
        <f t="shared" si="19"/>
        <v>0</v>
      </c>
    </row>
    <row r="602" spans="1:5" x14ac:dyDescent="0.35">
      <c r="A602" s="20">
        <v>44881</v>
      </c>
      <c r="B602">
        <v>18409.650000000001</v>
      </c>
      <c r="C602">
        <v>18398.25</v>
      </c>
      <c r="D602" s="22">
        <f t="shared" si="18"/>
        <v>-2.7983959485755106E-4</v>
      </c>
      <c r="E602" s="3">
        <f t="shared" si="19"/>
        <v>0</v>
      </c>
    </row>
    <row r="603" spans="1:5" x14ac:dyDescent="0.35">
      <c r="A603" s="20">
        <v>44880</v>
      </c>
      <c r="B603">
        <v>18403.400000000001</v>
      </c>
      <c r="C603">
        <v>18362.75</v>
      </c>
      <c r="D603" s="22">
        <f t="shared" si="18"/>
        <v>1.8331455632147995E-3</v>
      </c>
      <c r="E603" s="3">
        <f t="shared" si="19"/>
        <v>0</v>
      </c>
    </row>
    <row r="604" spans="1:5" x14ac:dyDescent="0.35">
      <c r="A604" s="20">
        <v>44879</v>
      </c>
      <c r="B604">
        <v>18329.150000000001</v>
      </c>
      <c r="C604">
        <v>18376.400000000001</v>
      </c>
      <c r="D604" s="22">
        <f t="shared" si="18"/>
        <v>1.4550646604577038E-3</v>
      </c>
      <c r="E604" s="3">
        <f t="shared" si="19"/>
        <v>0</v>
      </c>
    </row>
    <row r="605" spans="1:5" x14ac:dyDescent="0.35">
      <c r="A605" s="20">
        <v>44876</v>
      </c>
      <c r="B605">
        <v>18349.7</v>
      </c>
      <c r="C605">
        <v>18272.349999999999</v>
      </c>
      <c r="D605" s="22">
        <f t="shared" si="18"/>
        <v>1.3542672036032316E-2</v>
      </c>
      <c r="E605" s="3">
        <f t="shared" si="19"/>
        <v>0</v>
      </c>
    </row>
    <row r="606" spans="1:5" x14ac:dyDescent="0.35">
      <c r="A606" s="20">
        <v>44875</v>
      </c>
      <c r="B606">
        <v>18028.2</v>
      </c>
      <c r="C606">
        <v>18044.349999999999</v>
      </c>
      <c r="D606" s="22">
        <f t="shared" si="18"/>
        <v>-6.2042187586055769E-3</v>
      </c>
      <c r="E606" s="3">
        <f t="shared" si="19"/>
        <v>0</v>
      </c>
    </row>
    <row r="607" spans="1:5" x14ac:dyDescent="0.35">
      <c r="A607" s="20">
        <v>44874</v>
      </c>
      <c r="B607">
        <v>18157</v>
      </c>
      <c r="C607">
        <v>18288.25</v>
      </c>
      <c r="D607" s="22">
        <f t="shared" si="18"/>
        <v>4.6943327400180597E-3</v>
      </c>
      <c r="E607" s="3">
        <f t="shared" si="19"/>
        <v>0</v>
      </c>
    </row>
    <row r="608" spans="1:5" x14ac:dyDescent="0.35">
      <c r="A608" s="20">
        <v>44872</v>
      </c>
      <c r="B608">
        <v>18202.8</v>
      </c>
      <c r="C608">
        <v>18211.75</v>
      </c>
      <c r="D608" s="22">
        <f t="shared" si="18"/>
        <v>5.2215718255905885E-3</v>
      </c>
      <c r="E608" s="3">
        <f t="shared" si="19"/>
        <v>0</v>
      </c>
    </row>
    <row r="609" spans="1:5" x14ac:dyDescent="0.35">
      <c r="A609" s="20">
        <v>44869</v>
      </c>
      <c r="B609">
        <v>18117.150000000001</v>
      </c>
      <c r="C609">
        <v>18053.400000000001</v>
      </c>
      <c r="D609" s="22">
        <f t="shared" si="18"/>
        <v>3.8775363242103816E-5</v>
      </c>
      <c r="E609" s="3">
        <f t="shared" si="19"/>
        <v>0</v>
      </c>
    </row>
    <row r="610" spans="1:5" x14ac:dyDescent="0.35">
      <c r="A610" s="20">
        <v>44868</v>
      </c>
      <c r="B610">
        <v>18052.7</v>
      </c>
      <c r="C610">
        <v>17968.349999999999</v>
      </c>
      <c r="D610" s="22">
        <f t="shared" si="18"/>
        <v>-6.3319664765233361E-3</v>
      </c>
      <c r="E610" s="3">
        <f t="shared" si="19"/>
        <v>0</v>
      </c>
    </row>
    <row r="611" spans="1:5" x14ac:dyDescent="0.35">
      <c r="A611" s="20">
        <v>44867</v>
      </c>
      <c r="B611">
        <v>18082.849999999999</v>
      </c>
      <c r="C611">
        <v>18177.900000000001</v>
      </c>
      <c r="D611" s="22">
        <f t="shared" si="18"/>
        <v>1.7910875483593636E-3</v>
      </c>
      <c r="E611" s="3">
        <f t="shared" si="19"/>
        <v>0</v>
      </c>
    </row>
    <row r="612" spans="1:5" x14ac:dyDescent="0.35">
      <c r="A612" s="20">
        <v>44866</v>
      </c>
      <c r="B612">
        <v>18145.400000000001</v>
      </c>
      <c r="C612">
        <v>18130.7</v>
      </c>
      <c r="D612" s="22">
        <f t="shared" si="18"/>
        <v>6.5788743185174487E-3</v>
      </c>
      <c r="E612" s="3">
        <f t="shared" si="19"/>
        <v>0</v>
      </c>
    </row>
    <row r="613" spans="1:5" x14ac:dyDescent="0.35">
      <c r="A613" s="20">
        <v>44865</v>
      </c>
      <c r="B613">
        <v>18012.2</v>
      </c>
      <c r="C613">
        <v>17910.2</v>
      </c>
      <c r="D613" s="22">
        <f t="shared" si="18"/>
        <v>6.9377291024805736E-3</v>
      </c>
      <c r="E613" s="3">
        <f t="shared" si="19"/>
        <v>0</v>
      </c>
    </row>
    <row r="614" spans="1:5" x14ac:dyDescent="0.35">
      <c r="A614" s="20">
        <v>44862</v>
      </c>
      <c r="B614">
        <v>17786.8</v>
      </c>
      <c r="C614">
        <v>17756.400000000001</v>
      </c>
      <c r="D614" s="22">
        <f t="shared" si="18"/>
        <v>1.0965808664962536E-3</v>
      </c>
      <c r="E614" s="3">
        <f t="shared" si="19"/>
        <v>0</v>
      </c>
    </row>
    <row r="615" spans="1:5" x14ac:dyDescent="0.35">
      <c r="A615" s="20">
        <v>44861</v>
      </c>
      <c r="B615">
        <v>17736.95</v>
      </c>
      <c r="C615">
        <v>17771.400000000001</v>
      </c>
      <c r="D615" s="22">
        <f t="shared" si="18"/>
        <v>6.5160692895192334E-3</v>
      </c>
      <c r="E615" s="3">
        <f t="shared" si="19"/>
        <v>0</v>
      </c>
    </row>
    <row r="616" spans="1:5" x14ac:dyDescent="0.35">
      <c r="A616" s="20">
        <v>44859</v>
      </c>
      <c r="B616">
        <v>17656.349999999999</v>
      </c>
      <c r="C616">
        <v>17808.3</v>
      </c>
      <c r="D616" s="22">
        <f t="shared" si="18"/>
        <v>4.3737574552683489E-3</v>
      </c>
      <c r="E616" s="3">
        <f t="shared" si="19"/>
        <v>0</v>
      </c>
    </row>
    <row r="617" spans="1:5" x14ac:dyDescent="0.35">
      <c r="A617" s="20">
        <v>44858</v>
      </c>
      <c r="B617">
        <v>17730.75</v>
      </c>
      <c r="C617">
        <v>17736.349999999999</v>
      </c>
      <c r="D617" s="22">
        <f t="shared" si="18"/>
        <v>9.1060120730756342E-3</v>
      </c>
      <c r="E617" s="3">
        <f t="shared" si="19"/>
        <v>0</v>
      </c>
    </row>
    <row r="618" spans="1:5" x14ac:dyDescent="0.35">
      <c r="A618" s="20">
        <v>44855</v>
      </c>
      <c r="B618">
        <v>17576.3</v>
      </c>
      <c r="C618">
        <v>17622.849999999999</v>
      </c>
      <c r="D618" s="22">
        <f t="shared" si="18"/>
        <v>3.3534597855264798E-3</v>
      </c>
      <c r="E618" s="3">
        <f t="shared" si="19"/>
        <v>0</v>
      </c>
    </row>
    <row r="619" spans="1:5" x14ac:dyDescent="0.35">
      <c r="A619" s="20">
        <v>44854</v>
      </c>
      <c r="B619">
        <v>17563.95</v>
      </c>
      <c r="C619">
        <v>17423.099999999999</v>
      </c>
      <c r="D619" s="22">
        <f t="shared" si="18"/>
        <v>-5.0907222087396798E-3</v>
      </c>
      <c r="E619" s="3">
        <f t="shared" si="19"/>
        <v>0</v>
      </c>
    </row>
    <row r="620" spans="1:5" x14ac:dyDescent="0.35">
      <c r="A620" s="20">
        <v>44853</v>
      </c>
      <c r="B620">
        <v>17512.25</v>
      </c>
      <c r="C620">
        <v>17568.150000000001</v>
      </c>
      <c r="D620" s="22">
        <f t="shared" si="18"/>
        <v>4.6434626964679789E-3</v>
      </c>
      <c r="E620" s="3">
        <f t="shared" si="19"/>
        <v>0</v>
      </c>
    </row>
    <row r="621" spans="1:5" x14ac:dyDescent="0.35">
      <c r="A621" s="20">
        <v>44852</v>
      </c>
      <c r="B621">
        <v>17486.95</v>
      </c>
      <c r="C621">
        <v>17438.75</v>
      </c>
      <c r="D621" s="22">
        <f t="shared" si="18"/>
        <v>7.333148488314371E-3</v>
      </c>
      <c r="E621" s="3">
        <f t="shared" si="19"/>
        <v>0</v>
      </c>
    </row>
    <row r="622" spans="1:5" x14ac:dyDescent="0.35">
      <c r="A622" s="20">
        <v>44851</v>
      </c>
      <c r="B622">
        <v>17311.8</v>
      </c>
      <c r="C622">
        <v>17144.8</v>
      </c>
      <c r="D622" s="22">
        <f t="shared" si="18"/>
        <v>-2.3798856025650079E-3</v>
      </c>
      <c r="E622" s="3">
        <f t="shared" si="19"/>
        <v>0</v>
      </c>
    </row>
    <row r="623" spans="1:5" x14ac:dyDescent="0.35">
      <c r="A623" s="20">
        <v>44848</v>
      </c>
      <c r="B623">
        <v>17185.7</v>
      </c>
      <c r="C623">
        <v>17322.3</v>
      </c>
      <c r="D623" s="22">
        <f t="shared" si="18"/>
        <v>1.8099427835915022E-2</v>
      </c>
      <c r="E623" s="3">
        <f t="shared" si="19"/>
        <v>0</v>
      </c>
    </row>
    <row r="624" spans="1:5" x14ac:dyDescent="0.35">
      <c r="A624" s="20">
        <v>44847</v>
      </c>
      <c r="B624">
        <v>17014.349999999999</v>
      </c>
      <c r="C624">
        <v>17087.349999999999</v>
      </c>
      <c r="D624" s="22">
        <f t="shared" si="18"/>
        <v>-2.1169613866243082E-3</v>
      </c>
      <c r="E624" s="3">
        <f t="shared" si="19"/>
        <v>0</v>
      </c>
    </row>
    <row r="625" spans="1:5" x14ac:dyDescent="0.35">
      <c r="A625" s="20">
        <v>44846</v>
      </c>
      <c r="B625">
        <v>17123.599999999999</v>
      </c>
      <c r="C625">
        <v>17025.55</v>
      </c>
      <c r="D625" s="22">
        <f t="shared" si="18"/>
        <v>2.4729812082868422E-3</v>
      </c>
      <c r="E625" s="3">
        <f t="shared" si="19"/>
        <v>0</v>
      </c>
    </row>
    <row r="626" spans="1:5" x14ac:dyDescent="0.35">
      <c r="A626" s="20">
        <v>44845</v>
      </c>
      <c r="B626">
        <v>16983.55</v>
      </c>
      <c r="C626">
        <v>17256.05</v>
      </c>
      <c r="D626" s="22">
        <f t="shared" si="18"/>
        <v>8.7291920422245069E-4</v>
      </c>
      <c r="E626" s="3">
        <f t="shared" si="19"/>
        <v>0</v>
      </c>
    </row>
    <row r="627" spans="1:5" x14ac:dyDescent="0.35">
      <c r="A627" s="20">
        <v>44844</v>
      </c>
      <c r="B627">
        <v>17241</v>
      </c>
      <c r="C627">
        <v>17094.349999999999</v>
      </c>
      <c r="D627" s="22">
        <f t="shared" si="18"/>
        <v>-1.2723329665918912E-2</v>
      </c>
      <c r="E627" s="3">
        <f t="shared" si="19"/>
        <v>0</v>
      </c>
    </row>
    <row r="628" spans="1:5" x14ac:dyDescent="0.35">
      <c r="A628" s="20">
        <v>44841</v>
      </c>
      <c r="B628">
        <v>17314.650000000001</v>
      </c>
      <c r="C628">
        <v>17287.2</v>
      </c>
      <c r="D628" s="22">
        <f t="shared" si="18"/>
        <v>-2.5733045615572848E-3</v>
      </c>
      <c r="E628" s="3">
        <f t="shared" si="19"/>
        <v>0</v>
      </c>
    </row>
    <row r="629" spans="1:5" x14ac:dyDescent="0.35">
      <c r="A629" s="20">
        <v>44840</v>
      </c>
      <c r="B629">
        <v>17331.8</v>
      </c>
      <c r="C629">
        <v>17379.25</v>
      </c>
      <c r="D629" s="22">
        <f t="shared" si="18"/>
        <v>6.0754994413666965E-3</v>
      </c>
      <c r="E629" s="3">
        <f t="shared" si="19"/>
        <v>0</v>
      </c>
    </row>
    <row r="630" spans="1:5" x14ac:dyDescent="0.35">
      <c r="A630" s="20">
        <v>44838</v>
      </c>
      <c r="B630">
        <v>17274.3</v>
      </c>
      <c r="C630">
        <v>17147.45</v>
      </c>
      <c r="D630" s="22">
        <f t="shared" si="18"/>
        <v>1.5402061306244153E-2</v>
      </c>
      <c r="E630" s="3">
        <f t="shared" si="19"/>
        <v>0</v>
      </c>
    </row>
    <row r="631" spans="1:5" x14ac:dyDescent="0.35">
      <c r="A631" s="20">
        <v>44837</v>
      </c>
      <c r="B631">
        <v>16887.349999999999</v>
      </c>
      <c r="C631">
        <v>17102.099999999999</v>
      </c>
      <c r="D631" s="22">
        <f t="shared" si="18"/>
        <v>4.533661706938258E-4</v>
      </c>
      <c r="E631" s="3">
        <f t="shared" si="19"/>
        <v>0</v>
      </c>
    </row>
    <row r="632" spans="1:5" x14ac:dyDescent="0.35">
      <c r="A632" s="20">
        <v>44834</v>
      </c>
      <c r="B632">
        <v>17094.349999999999</v>
      </c>
      <c r="C632">
        <v>16798.05</v>
      </c>
      <c r="D632" s="22">
        <f t="shared" si="18"/>
        <v>-1.1921679618981499E-3</v>
      </c>
      <c r="E632" s="3">
        <f t="shared" si="19"/>
        <v>0</v>
      </c>
    </row>
    <row r="633" spans="1:5" x14ac:dyDescent="0.35">
      <c r="A633" s="20">
        <v>44833</v>
      </c>
      <c r="B633">
        <v>16818.099999999999</v>
      </c>
      <c r="C633">
        <v>16993.599999999999</v>
      </c>
      <c r="D633" s="22">
        <f t="shared" si="18"/>
        <v>8.0077823781334167E-3</v>
      </c>
      <c r="E633" s="3">
        <f t="shared" si="19"/>
        <v>0</v>
      </c>
    </row>
    <row r="634" spans="1:5" x14ac:dyDescent="0.35">
      <c r="A634" s="20">
        <v>44832</v>
      </c>
      <c r="B634">
        <v>16858.599999999999</v>
      </c>
      <c r="C634">
        <v>16870.55</v>
      </c>
      <c r="D634" s="22">
        <f t="shared" si="18"/>
        <v>-8.0464974070111935E-3</v>
      </c>
      <c r="E634" s="3">
        <f t="shared" si="19"/>
        <v>0</v>
      </c>
    </row>
    <row r="635" spans="1:5" x14ac:dyDescent="0.35">
      <c r="A635" s="20">
        <v>44831</v>
      </c>
      <c r="B635">
        <v>17007.400000000001</v>
      </c>
      <c r="C635">
        <v>17110.900000000001</v>
      </c>
      <c r="D635" s="22">
        <f t="shared" si="18"/>
        <v>5.5593754223892495E-3</v>
      </c>
      <c r="E635" s="3">
        <f t="shared" si="19"/>
        <v>0</v>
      </c>
    </row>
    <row r="636" spans="1:5" x14ac:dyDescent="0.35">
      <c r="A636" s="20">
        <v>44830</v>
      </c>
      <c r="B636">
        <v>17016.3</v>
      </c>
      <c r="C636">
        <v>17156.3</v>
      </c>
      <c r="D636" s="22">
        <f t="shared" si="18"/>
        <v>-9.871676857684487E-3</v>
      </c>
      <c r="E636" s="3">
        <f t="shared" si="19"/>
        <v>0</v>
      </c>
    </row>
    <row r="637" spans="1:5" x14ac:dyDescent="0.35">
      <c r="A637" s="20">
        <v>44827</v>
      </c>
      <c r="B637">
        <v>17327.349999999999</v>
      </c>
      <c r="C637">
        <v>17593.849999999999</v>
      </c>
      <c r="D637" s="22">
        <f t="shared" si="18"/>
        <v>-2.0391609660915457E-3</v>
      </c>
      <c r="E637" s="3">
        <f t="shared" si="19"/>
        <v>0</v>
      </c>
    </row>
    <row r="638" spans="1:5" x14ac:dyDescent="0.35">
      <c r="A638" s="20">
        <v>44826</v>
      </c>
      <c r="B638">
        <v>17629.8</v>
      </c>
      <c r="C638">
        <v>17609.650000000001</v>
      </c>
      <c r="D638" s="22">
        <f t="shared" si="18"/>
        <v>-6.1348827627853101E-3</v>
      </c>
      <c r="E638" s="3">
        <f t="shared" si="19"/>
        <v>0</v>
      </c>
    </row>
    <row r="639" spans="1:5" x14ac:dyDescent="0.35">
      <c r="A639" s="20">
        <v>44825</v>
      </c>
      <c r="B639">
        <v>17718.349999999999</v>
      </c>
      <c r="C639">
        <v>17766.349999999999</v>
      </c>
      <c r="D639" s="22">
        <f t="shared" si="18"/>
        <v>-2.8008138637480645E-3</v>
      </c>
      <c r="E639" s="3">
        <f t="shared" si="19"/>
        <v>0</v>
      </c>
    </row>
    <row r="640" spans="1:5" x14ac:dyDescent="0.35">
      <c r="A640" s="20">
        <v>44824</v>
      </c>
      <c r="B640">
        <v>17816.25</v>
      </c>
      <c r="C640">
        <v>17770.400000000001</v>
      </c>
      <c r="D640" s="22">
        <f t="shared" si="18"/>
        <v>8.4069854870973595E-3</v>
      </c>
      <c r="E640" s="3">
        <f t="shared" si="19"/>
        <v>0</v>
      </c>
    </row>
    <row r="641" spans="1:5" x14ac:dyDescent="0.35">
      <c r="A641" s="20">
        <v>44823</v>
      </c>
      <c r="B641">
        <v>17622.25</v>
      </c>
      <c r="C641">
        <v>17540.650000000001</v>
      </c>
      <c r="D641" s="22">
        <f t="shared" si="18"/>
        <v>5.5901453723024904E-4</v>
      </c>
      <c r="E641" s="3">
        <f t="shared" si="19"/>
        <v>0</v>
      </c>
    </row>
    <row r="642" spans="1:5" x14ac:dyDescent="0.35">
      <c r="A642" s="20">
        <v>44820</v>
      </c>
      <c r="B642">
        <v>17530.849999999999</v>
      </c>
      <c r="C642">
        <v>17796.8</v>
      </c>
      <c r="D642" s="22">
        <f t="shared" si="18"/>
        <v>-4.5084855739650157E-3</v>
      </c>
      <c r="E642" s="3">
        <f t="shared" si="19"/>
        <v>0</v>
      </c>
    </row>
    <row r="643" spans="1:5" x14ac:dyDescent="0.35">
      <c r="A643" s="20">
        <v>44819</v>
      </c>
      <c r="B643">
        <v>17877.400000000001</v>
      </c>
      <c r="C643">
        <v>18046.349999999999</v>
      </c>
      <c r="D643" s="22">
        <f t="shared" ref="D643:D706" si="20">(C643-B644)/B644</f>
        <v>2.3661737138095424E-3</v>
      </c>
      <c r="E643" s="3">
        <f t="shared" ref="E643:E706" si="21">IF(ABS(D643)&gt;2%,1,0)</f>
        <v>0</v>
      </c>
    </row>
    <row r="644" spans="1:5" x14ac:dyDescent="0.35">
      <c r="A644" s="20">
        <v>44818</v>
      </c>
      <c r="B644">
        <v>18003.75</v>
      </c>
      <c r="C644">
        <v>17771.150000000001</v>
      </c>
      <c r="D644" s="22">
        <f t="shared" si="20"/>
        <v>-1.6541182785880383E-2</v>
      </c>
      <c r="E644" s="3">
        <f t="shared" si="21"/>
        <v>0</v>
      </c>
    </row>
    <row r="645" spans="1:5" x14ac:dyDescent="0.35">
      <c r="A645" s="20">
        <v>44817</v>
      </c>
      <c r="B645">
        <v>18070.05</v>
      </c>
      <c r="C645">
        <v>18044.45</v>
      </c>
      <c r="D645" s="22">
        <f t="shared" si="20"/>
        <v>6.0268672277248268E-3</v>
      </c>
      <c r="E645" s="3">
        <f t="shared" si="21"/>
        <v>0</v>
      </c>
    </row>
    <row r="646" spans="1:5" x14ac:dyDescent="0.35">
      <c r="A646" s="20">
        <v>44816</v>
      </c>
      <c r="B646">
        <v>17936.349999999999</v>
      </c>
      <c r="C646">
        <v>17890.849999999999</v>
      </c>
      <c r="D646" s="22">
        <f t="shared" si="20"/>
        <v>3.2242960520597647E-3</v>
      </c>
      <c r="E646" s="3">
        <f t="shared" si="21"/>
        <v>0</v>
      </c>
    </row>
    <row r="647" spans="1:5" x14ac:dyDescent="0.35">
      <c r="A647" s="20">
        <v>44813</v>
      </c>
      <c r="B647">
        <v>17833.349999999999</v>
      </c>
      <c r="C647">
        <v>17923.349999999999</v>
      </c>
      <c r="D647" s="22">
        <f t="shared" si="20"/>
        <v>7.0004916075566284E-3</v>
      </c>
      <c r="E647" s="3">
        <f t="shared" si="21"/>
        <v>0</v>
      </c>
    </row>
    <row r="648" spans="1:5" x14ac:dyDescent="0.35">
      <c r="A648" s="20">
        <v>44812</v>
      </c>
      <c r="B648">
        <v>17798.75</v>
      </c>
      <c r="C648">
        <v>17748.150000000001</v>
      </c>
      <c r="D648" s="22">
        <f t="shared" si="20"/>
        <v>7.0215156260638656E-3</v>
      </c>
      <c r="E648" s="3">
        <f t="shared" si="21"/>
        <v>0</v>
      </c>
    </row>
    <row r="649" spans="1:5" x14ac:dyDescent="0.35">
      <c r="A649" s="20">
        <v>44811</v>
      </c>
      <c r="B649">
        <v>17624.400000000001</v>
      </c>
      <c r="C649">
        <v>17519.400000000001</v>
      </c>
      <c r="D649" s="22">
        <f t="shared" si="20"/>
        <v>-7.7142662951130009E-3</v>
      </c>
      <c r="E649" s="3">
        <f t="shared" si="21"/>
        <v>0</v>
      </c>
    </row>
    <row r="650" spans="1:5" x14ac:dyDescent="0.35">
      <c r="A650" s="20">
        <v>44810</v>
      </c>
      <c r="B650">
        <v>17655.599999999999</v>
      </c>
      <c r="C650">
        <v>17695.7</v>
      </c>
      <c r="D650" s="22">
        <f t="shared" si="20"/>
        <v>1.6925358602498306E-3</v>
      </c>
      <c r="E650" s="3">
        <f t="shared" si="21"/>
        <v>0</v>
      </c>
    </row>
    <row r="651" spans="1:5" x14ac:dyDescent="0.35">
      <c r="A651" s="20">
        <v>44809</v>
      </c>
      <c r="B651">
        <v>17665.8</v>
      </c>
      <c r="C651">
        <v>17546.45</v>
      </c>
      <c r="D651" s="22">
        <f t="shared" si="20"/>
        <v>3.9910031386388968E-4</v>
      </c>
      <c r="E651" s="3">
        <f t="shared" si="21"/>
        <v>0</v>
      </c>
    </row>
    <row r="652" spans="1:5" x14ac:dyDescent="0.35">
      <c r="A652" s="20">
        <v>44806</v>
      </c>
      <c r="B652">
        <v>17539.45</v>
      </c>
      <c r="C652">
        <v>17598.400000000001</v>
      </c>
      <c r="D652" s="22">
        <f t="shared" si="20"/>
        <v>3.1693914312425717E-3</v>
      </c>
      <c r="E652" s="3">
        <f t="shared" si="21"/>
        <v>0</v>
      </c>
    </row>
    <row r="653" spans="1:5" x14ac:dyDescent="0.35">
      <c r="A653" s="20">
        <v>44805</v>
      </c>
      <c r="B653">
        <v>17542.8</v>
      </c>
      <c r="C653">
        <v>17485.7</v>
      </c>
      <c r="D653" s="22">
        <f t="shared" si="20"/>
        <v>-1.5406012624371374E-2</v>
      </c>
      <c r="E653" s="3">
        <f t="shared" si="21"/>
        <v>0</v>
      </c>
    </row>
    <row r="654" spans="1:5" x14ac:dyDescent="0.35">
      <c r="A654" s="20">
        <v>44803</v>
      </c>
      <c r="B654">
        <v>17759.3</v>
      </c>
      <c r="C654">
        <v>17414.95</v>
      </c>
      <c r="D654" s="22">
        <f t="shared" si="20"/>
        <v>5.8944486481178346E-3</v>
      </c>
      <c r="E654" s="3">
        <f t="shared" si="21"/>
        <v>0</v>
      </c>
    </row>
    <row r="655" spans="1:5" x14ac:dyDescent="0.35">
      <c r="A655" s="20">
        <v>44802</v>
      </c>
      <c r="B655">
        <v>17312.900000000001</v>
      </c>
      <c r="C655">
        <v>17188.650000000001</v>
      </c>
      <c r="D655" s="22">
        <f t="shared" si="20"/>
        <v>-2.1086172824037949E-2</v>
      </c>
      <c r="E655" s="3">
        <f t="shared" si="21"/>
        <v>1</v>
      </c>
    </row>
    <row r="656" spans="1:5" x14ac:dyDescent="0.35">
      <c r="A656" s="20">
        <v>44799</v>
      </c>
      <c r="B656">
        <v>17558.900000000001</v>
      </c>
      <c r="C656">
        <v>17619.3</v>
      </c>
      <c r="D656" s="22">
        <f t="shared" si="20"/>
        <v>5.5271951125555243E-3</v>
      </c>
      <c r="E656" s="3">
        <f t="shared" si="21"/>
        <v>0</v>
      </c>
    </row>
    <row r="657" spans="1:5" x14ac:dyDescent="0.35">
      <c r="A657" s="20">
        <v>44798</v>
      </c>
      <c r="B657">
        <v>17522.45</v>
      </c>
      <c r="C657">
        <v>17679</v>
      </c>
      <c r="D657" s="22">
        <f t="shared" si="20"/>
        <v>4.2062033689388078E-3</v>
      </c>
      <c r="E657" s="3">
        <f t="shared" si="21"/>
        <v>0</v>
      </c>
    </row>
    <row r="658" spans="1:5" x14ac:dyDescent="0.35">
      <c r="A658" s="20">
        <v>44797</v>
      </c>
      <c r="B658">
        <v>17604.95</v>
      </c>
      <c r="C658">
        <v>17525.45</v>
      </c>
      <c r="D658" s="22">
        <f t="shared" si="20"/>
        <v>-2.9611719527805019E-3</v>
      </c>
      <c r="E658" s="3">
        <f t="shared" si="21"/>
        <v>0</v>
      </c>
    </row>
    <row r="659" spans="1:5" x14ac:dyDescent="0.35">
      <c r="A659" s="20">
        <v>44796</v>
      </c>
      <c r="B659">
        <v>17577.5</v>
      </c>
      <c r="C659">
        <v>17357.349999999999</v>
      </c>
      <c r="D659" s="22">
        <f t="shared" si="20"/>
        <v>-7.6240516388710669E-3</v>
      </c>
      <c r="E659" s="3">
        <f t="shared" si="21"/>
        <v>0</v>
      </c>
    </row>
    <row r="660" spans="1:5" x14ac:dyDescent="0.35">
      <c r="A660" s="20">
        <v>44795</v>
      </c>
      <c r="B660">
        <v>17490.7</v>
      </c>
      <c r="C660">
        <v>17682.900000000001</v>
      </c>
      <c r="D660" s="22">
        <f t="shared" si="20"/>
        <v>-4.2543127356272237E-3</v>
      </c>
      <c r="E660" s="3">
        <f t="shared" si="21"/>
        <v>0</v>
      </c>
    </row>
    <row r="661" spans="1:5" x14ac:dyDescent="0.35">
      <c r="A661" s="20">
        <v>44792</v>
      </c>
      <c r="B661">
        <v>17758.45</v>
      </c>
      <c r="C661">
        <v>17966.55</v>
      </c>
      <c r="D661" s="22">
        <f t="shared" si="20"/>
        <v>5.5968590761001707E-4</v>
      </c>
      <c r="E661" s="3">
        <f t="shared" si="21"/>
        <v>0</v>
      </c>
    </row>
    <row r="662" spans="1:5" x14ac:dyDescent="0.35">
      <c r="A662" s="20">
        <v>44791</v>
      </c>
      <c r="B662">
        <v>17956.5</v>
      </c>
      <c r="C662">
        <v>17898.650000000001</v>
      </c>
      <c r="D662" s="22">
        <f t="shared" si="20"/>
        <v>-2.5412040068544823E-3</v>
      </c>
      <c r="E662" s="3">
        <f t="shared" si="21"/>
        <v>0</v>
      </c>
    </row>
    <row r="663" spans="1:5" x14ac:dyDescent="0.35">
      <c r="A663" s="20">
        <v>44790</v>
      </c>
      <c r="B663">
        <v>17944.25</v>
      </c>
      <c r="C663">
        <v>17868.150000000001</v>
      </c>
      <c r="D663" s="22">
        <f t="shared" si="20"/>
        <v>2.4066983632768939E-3</v>
      </c>
      <c r="E663" s="3">
        <f t="shared" si="21"/>
        <v>0</v>
      </c>
    </row>
    <row r="664" spans="1:5" x14ac:dyDescent="0.35">
      <c r="A664" s="20">
        <v>44789</v>
      </c>
      <c r="B664">
        <v>17825.25</v>
      </c>
      <c r="C664">
        <v>17797.2</v>
      </c>
      <c r="D664" s="22">
        <f t="shared" si="20"/>
        <v>5.5966301562592287E-3</v>
      </c>
      <c r="E664" s="3">
        <f t="shared" si="21"/>
        <v>0</v>
      </c>
    </row>
    <row r="665" spans="1:5" x14ac:dyDescent="0.35">
      <c r="A665" s="20">
        <v>44785</v>
      </c>
      <c r="B665">
        <v>17698.150000000001</v>
      </c>
      <c r="C665">
        <v>17659.650000000001</v>
      </c>
      <c r="D665" s="22">
        <f t="shared" si="20"/>
        <v>3.6808426298287283E-5</v>
      </c>
      <c r="E665" s="3">
        <f t="shared" si="21"/>
        <v>0</v>
      </c>
    </row>
    <row r="666" spans="1:5" x14ac:dyDescent="0.35">
      <c r="A666" s="20">
        <v>44784</v>
      </c>
      <c r="B666">
        <v>17659</v>
      </c>
      <c r="C666">
        <v>17711.650000000001</v>
      </c>
      <c r="D666" s="22">
        <f t="shared" si="20"/>
        <v>1.00885384736025E-2</v>
      </c>
      <c r="E666" s="3">
        <f t="shared" si="21"/>
        <v>0</v>
      </c>
    </row>
    <row r="667" spans="1:5" x14ac:dyDescent="0.35">
      <c r="A667" s="20">
        <v>44783</v>
      </c>
      <c r="B667">
        <v>17534.75</v>
      </c>
      <c r="C667">
        <v>17566.099999999999</v>
      </c>
      <c r="D667" s="22">
        <f t="shared" si="20"/>
        <v>2.339501629091988E-3</v>
      </c>
      <c r="E667" s="3">
        <f t="shared" si="21"/>
        <v>0</v>
      </c>
    </row>
    <row r="668" spans="1:5" x14ac:dyDescent="0.35">
      <c r="A668" s="20">
        <v>44781</v>
      </c>
      <c r="B668">
        <v>17525.099999999999</v>
      </c>
      <c r="C668">
        <v>17401.5</v>
      </c>
      <c r="D668" s="22">
        <f t="shared" si="20"/>
        <v>2.2991809167983906E-4</v>
      </c>
      <c r="E668" s="3">
        <f t="shared" si="21"/>
        <v>0</v>
      </c>
    </row>
    <row r="669" spans="1:5" x14ac:dyDescent="0.35">
      <c r="A669" s="20">
        <v>44778</v>
      </c>
      <c r="B669">
        <v>17397.5</v>
      </c>
      <c r="C669">
        <v>17423.650000000001</v>
      </c>
      <c r="D669" s="22">
        <f t="shared" si="20"/>
        <v>2.3961569439651048E-3</v>
      </c>
      <c r="E669" s="3">
        <f t="shared" si="21"/>
        <v>0</v>
      </c>
    </row>
    <row r="670" spans="1:5" x14ac:dyDescent="0.35">
      <c r="A670" s="20">
        <v>44777</v>
      </c>
      <c r="B670">
        <v>17382</v>
      </c>
      <c r="C670">
        <v>17463.099999999999</v>
      </c>
      <c r="D670" s="22">
        <f t="shared" si="20"/>
        <v>4.3104068000331883E-3</v>
      </c>
      <c r="E670" s="3">
        <f t="shared" si="21"/>
        <v>0</v>
      </c>
    </row>
    <row r="671" spans="1:5" x14ac:dyDescent="0.35">
      <c r="A671" s="20">
        <v>44776</v>
      </c>
      <c r="B671">
        <v>17388.150000000001</v>
      </c>
      <c r="C671">
        <v>17349.25</v>
      </c>
      <c r="D671" s="22">
        <f t="shared" si="20"/>
        <v>2.1907762554440919E-4</v>
      </c>
      <c r="E671" s="3">
        <f t="shared" si="21"/>
        <v>0</v>
      </c>
    </row>
    <row r="672" spans="1:5" x14ac:dyDescent="0.35">
      <c r="A672" s="20">
        <v>44775</v>
      </c>
      <c r="B672">
        <v>17345.45</v>
      </c>
      <c r="C672">
        <v>17310.150000000001</v>
      </c>
      <c r="D672" s="22">
        <f t="shared" si="20"/>
        <v>-1.7243318214190742E-3</v>
      </c>
      <c r="E672" s="3">
        <f t="shared" si="21"/>
        <v>0</v>
      </c>
    </row>
    <row r="673" spans="1:5" x14ac:dyDescent="0.35">
      <c r="A673" s="20">
        <v>44774</v>
      </c>
      <c r="B673">
        <v>17340.05</v>
      </c>
      <c r="C673">
        <v>17243.2</v>
      </c>
      <c r="D673" s="22">
        <f t="shared" si="20"/>
        <v>4.950971107193375E-3</v>
      </c>
      <c r="E673" s="3">
        <f t="shared" si="21"/>
        <v>0</v>
      </c>
    </row>
    <row r="674" spans="1:5" x14ac:dyDescent="0.35">
      <c r="A674" s="20">
        <v>44771</v>
      </c>
      <c r="B674">
        <v>17158.25</v>
      </c>
      <c r="C674">
        <v>17079.5</v>
      </c>
      <c r="D674" s="22">
        <f t="shared" si="20"/>
        <v>8.8543143370192721E-3</v>
      </c>
      <c r="E674" s="3">
        <f t="shared" si="21"/>
        <v>0</v>
      </c>
    </row>
    <row r="675" spans="1:5" x14ac:dyDescent="0.35">
      <c r="A675" s="20">
        <v>44770</v>
      </c>
      <c r="B675">
        <v>16929.599999999999</v>
      </c>
      <c r="C675">
        <v>16774.849999999999</v>
      </c>
      <c r="D675" s="22">
        <f t="shared" si="20"/>
        <v>7.9949284332223244E-3</v>
      </c>
      <c r="E675" s="3">
        <f t="shared" si="21"/>
        <v>0</v>
      </c>
    </row>
    <row r="676" spans="1:5" x14ac:dyDescent="0.35">
      <c r="A676" s="20">
        <v>44769</v>
      </c>
      <c r="B676">
        <v>16641.8</v>
      </c>
      <c r="C676">
        <v>16475.349999999999</v>
      </c>
      <c r="D676" s="22">
        <f t="shared" si="20"/>
        <v>-5.1565623322221451E-4</v>
      </c>
      <c r="E676" s="3">
        <f t="shared" si="21"/>
        <v>0</v>
      </c>
    </row>
    <row r="677" spans="1:5" x14ac:dyDescent="0.35">
      <c r="A677" s="20">
        <v>44768</v>
      </c>
      <c r="B677">
        <v>16483.849999999999</v>
      </c>
      <c r="C677">
        <v>16632.900000000001</v>
      </c>
      <c r="D677" s="22">
        <f t="shared" si="20"/>
        <v>1.1424448319412273E-4</v>
      </c>
      <c r="E677" s="3">
        <f t="shared" si="21"/>
        <v>0</v>
      </c>
    </row>
    <row r="678" spans="1:5" x14ac:dyDescent="0.35">
      <c r="A678" s="20">
        <v>44767</v>
      </c>
      <c r="B678">
        <v>16631</v>
      </c>
      <c r="C678">
        <v>16662.55</v>
      </c>
      <c r="D678" s="22">
        <f t="shared" si="20"/>
        <v>-3.4032219959389486E-3</v>
      </c>
      <c r="E678" s="3">
        <f t="shared" si="21"/>
        <v>0</v>
      </c>
    </row>
    <row r="679" spans="1:5" x14ac:dyDescent="0.35">
      <c r="A679" s="20">
        <v>44764</v>
      </c>
      <c r="B679">
        <v>16719.45</v>
      </c>
      <c r="C679">
        <v>16661.25</v>
      </c>
      <c r="D679" s="22">
        <f t="shared" si="20"/>
        <v>3.3724273949503922E-3</v>
      </c>
      <c r="E679" s="3">
        <f t="shared" si="21"/>
        <v>0</v>
      </c>
    </row>
    <row r="680" spans="1:5" x14ac:dyDescent="0.35">
      <c r="A680" s="20">
        <v>44763</v>
      </c>
      <c r="B680">
        <v>16605.25</v>
      </c>
      <c r="C680">
        <v>16523.55</v>
      </c>
      <c r="D680" s="22">
        <f t="shared" si="20"/>
        <v>1.6342984773790259E-4</v>
      </c>
      <c r="E680" s="3">
        <f t="shared" si="21"/>
        <v>0</v>
      </c>
    </row>
    <row r="681" spans="1:5" x14ac:dyDescent="0.35">
      <c r="A681" s="20">
        <v>44762</v>
      </c>
      <c r="B681">
        <v>16520.849999999999</v>
      </c>
      <c r="C681">
        <v>16562.8</v>
      </c>
      <c r="D681" s="22">
        <f t="shared" si="20"/>
        <v>1.3601133376783524E-2</v>
      </c>
      <c r="E681" s="3">
        <f t="shared" si="21"/>
        <v>0</v>
      </c>
    </row>
    <row r="682" spans="1:5" x14ac:dyDescent="0.35">
      <c r="A682" s="20">
        <v>44761</v>
      </c>
      <c r="B682">
        <v>16340.55</v>
      </c>
      <c r="C682">
        <v>16187.05</v>
      </c>
      <c r="D682" s="22">
        <f t="shared" si="20"/>
        <v>-5.6178394815247553E-3</v>
      </c>
      <c r="E682" s="3">
        <f t="shared" si="21"/>
        <v>0</v>
      </c>
    </row>
    <row r="683" spans="1:5" x14ac:dyDescent="0.35">
      <c r="A683" s="20">
        <v>44760</v>
      </c>
      <c r="B683">
        <v>16278.5</v>
      </c>
      <c r="C683">
        <v>16151.4</v>
      </c>
      <c r="D683" s="22">
        <f t="shared" si="20"/>
        <v>6.3679186501507182E-3</v>
      </c>
      <c r="E683" s="3">
        <f t="shared" si="21"/>
        <v>0</v>
      </c>
    </row>
    <row r="684" spans="1:5" x14ac:dyDescent="0.35">
      <c r="A684" s="20">
        <v>44757</v>
      </c>
      <c r="B684">
        <v>16049.2</v>
      </c>
      <c r="C684">
        <v>16010.8</v>
      </c>
      <c r="D684" s="22">
        <f t="shared" si="20"/>
        <v>4.5267321887361624E-3</v>
      </c>
      <c r="E684" s="3">
        <f t="shared" si="21"/>
        <v>0</v>
      </c>
    </row>
    <row r="685" spans="1:5" x14ac:dyDescent="0.35">
      <c r="A685" s="20">
        <v>44756</v>
      </c>
      <c r="B685">
        <v>15938.65</v>
      </c>
      <c r="C685">
        <v>16018.85</v>
      </c>
      <c r="D685" s="22">
        <f t="shared" si="20"/>
        <v>3.2693144773638006E-3</v>
      </c>
      <c r="E685" s="3">
        <f t="shared" si="21"/>
        <v>0</v>
      </c>
    </row>
    <row r="686" spans="1:5" x14ac:dyDescent="0.35">
      <c r="A686" s="20">
        <v>44755</v>
      </c>
      <c r="B686">
        <v>15966.65</v>
      </c>
      <c r="C686">
        <v>16128.2</v>
      </c>
      <c r="D686" s="22">
        <f t="shared" si="20"/>
        <v>4.3528891601228937E-3</v>
      </c>
      <c r="E686" s="3">
        <f t="shared" si="21"/>
        <v>0</v>
      </c>
    </row>
    <row r="687" spans="1:5" x14ac:dyDescent="0.35">
      <c r="A687" s="20">
        <v>44754</v>
      </c>
      <c r="B687">
        <v>16058.3</v>
      </c>
      <c r="C687">
        <v>16126.2</v>
      </c>
      <c r="D687" s="22">
        <f t="shared" si="20"/>
        <v>-5.5377405032066649E-3</v>
      </c>
      <c r="E687" s="3">
        <f t="shared" si="21"/>
        <v>0</v>
      </c>
    </row>
    <row r="688" spans="1:5" x14ac:dyDescent="0.35">
      <c r="A688" s="20">
        <v>44753</v>
      </c>
      <c r="B688">
        <v>16216</v>
      </c>
      <c r="C688">
        <v>16136.15</v>
      </c>
      <c r="D688" s="22">
        <f t="shared" si="20"/>
        <v>-5.2063425520634705E-3</v>
      </c>
      <c r="E688" s="3">
        <f t="shared" si="21"/>
        <v>0</v>
      </c>
    </row>
    <row r="689" spans="1:5" x14ac:dyDescent="0.35">
      <c r="A689" s="20">
        <v>44750</v>
      </c>
      <c r="B689">
        <v>16220.6</v>
      </c>
      <c r="C689">
        <v>16273.65</v>
      </c>
      <c r="D689" s="22">
        <f t="shared" si="20"/>
        <v>8.7244078869886995E-3</v>
      </c>
      <c r="E689" s="3">
        <f t="shared" si="21"/>
        <v>0</v>
      </c>
    </row>
    <row r="690" spans="1:5" x14ac:dyDescent="0.35">
      <c r="A690" s="20">
        <v>44749</v>
      </c>
      <c r="B690">
        <v>16132.9</v>
      </c>
      <c r="C690">
        <v>16113.75</v>
      </c>
      <c r="D690" s="22">
        <f t="shared" si="20"/>
        <v>7.7518167831993352E-3</v>
      </c>
      <c r="E690" s="3">
        <f t="shared" si="21"/>
        <v>0</v>
      </c>
    </row>
    <row r="691" spans="1:5" x14ac:dyDescent="0.35">
      <c r="A691" s="20">
        <v>44748</v>
      </c>
      <c r="B691">
        <v>15989.8</v>
      </c>
      <c r="C691">
        <v>15818.2</v>
      </c>
      <c r="D691" s="22">
        <f t="shared" si="20"/>
        <v>4.6487064262834468E-4</v>
      </c>
      <c r="E691" s="3">
        <f t="shared" si="21"/>
        <v>0</v>
      </c>
    </row>
    <row r="692" spans="1:5" x14ac:dyDescent="0.35">
      <c r="A692" s="20">
        <v>44747</v>
      </c>
      <c r="B692">
        <v>15810.85</v>
      </c>
      <c r="C692">
        <v>15909.15</v>
      </c>
      <c r="D692" s="22">
        <f t="shared" si="20"/>
        <v>4.6604590362700708E-3</v>
      </c>
      <c r="E692" s="3">
        <f t="shared" si="21"/>
        <v>0</v>
      </c>
    </row>
    <row r="693" spans="1:5" x14ac:dyDescent="0.35">
      <c r="A693" s="20">
        <v>44746</v>
      </c>
      <c r="B693">
        <v>15835.35</v>
      </c>
      <c r="C693">
        <v>15710.5</v>
      </c>
      <c r="D693" s="22">
        <f t="shared" si="20"/>
        <v>-2.6377519116558973E-3</v>
      </c>
      <c r="E693" s="3">
        <f t="shared" si="21"/>
        <v>0</v>
      </c>
    </row>
    <row r="694" spans="1:5" x14ac:dyDescent="0.35">
      <c r="A694" s="20">
        <v>44743</v>
      </c>
      <c r="B694">
        <v>15752.05</v>
      </c>
      <c r="C694">
        <v>15703.7</v>
      </c>
      <c r="D694" s="22">
        <f t="shared" si="20"/>
        <v>-4.8510004594350068E-3</v>
      </c>
      <c r="E694" s="3">
        <f t="shared" si="21"/>
        <v>0</v>
      </c>
    </row>
    <row r="695" spans="1:5" x14ac:dyDescent="0.35">
      <c r="A695" s="20">
        <v>44742</v>
      </c>
      <c r="B695">
        <v>15780.25</v>
      </c>
      <c r="C695">
        <v>15774.5</v>
      </c>
      <c r="D695" s="22">
        <f t="shared" si="20"/>
        <v>-1.557050718078901E-3</v>
      </c>
      <c r="E695" s="3">
        <f t="shared" si="21"/>
        <v>0</v>
      </c>
    </row>
    <row r="696" spans="1:5" x14ac:dyDescent="0.35">
      <c r="A696" s="20">
        <v>44741</v>
      </c>
      <c r="B696">
        <v>15799.1</v>
      </c>
      <c r="C696">
        <v>15701.7</v>
      </c>
      <c r="D696" s="22">
        <f t="shared" si="20"/>
        <v>-9.3689669530983826E-3</v>
      </c>
      <c r="E696" s="3">
        <f t="shared" si="21"/>
        <v>0</v>
      </c>
    </row>
    <row r="697" spans="1:5" x14ac:dyDescent="0.35">
      <c r="A697" s="20">
        <v>44740</v>
      </c>
      <c r="B697">
        <v>15850.2</v>
      </c>
      <c r="C697">
        <v>15757.45</v>
      </c>
      <c r="D697" s="22">
        <f t="shared" si="20"/>
        <v>-4.7119608641962695E-3</v>
      </c>
      <c r="E697" s="3">
        <f t="shared" si="21"/>
        <v>0</v>
      </c>
    </row>
    <row r="698" spans="1:5" x14ac:dyDescent="0.35">
      <c r="A698" s="20">
        <v>44739</v>
      </c>
      <c r="B698">
        <v>15832.05</v>
      </c>
      <c r="C698">
        <v>15926.2</v>
      </c>
      <c r="D698" s="22">
        <f t="shared" si="20"/>
        <v>1.4456104590983692E-2</v>
      </c>
      <c r="E698" s="3">
        <f t="shared" si="21"/>
        <v>0</v>
      </c>
    </row>
    <row r="699" spans="1:5" x14ac:dyDescent="0.35">
      <c r="A699" s="20">
        <v>44736</v>
      </c>
      <c r="B699">
        <v>15699.25</v>
      </c>
      <c r="C699">
        <v>15657.4</v>
      </c>
      <c r="D699" s="22">
        <f t="shared" si="20"/>
        <v>6.476330058206619E-3</v>
      </c>
      <c r="E699" s="3">
        <f t="shared" si="21"/>
        <v>0</v>
      </c>
    </row>
    <row r="700" spans="1:5" x14ac:dyDescent="0.35">
      <c r="A700" s="20">
        <v>44735</v>
      </c>
      <c r="B700">
        <v>15556.65</v>
      </c>
      <c r="C700">
        <v>15451.55</v>
      </c>
      <c r="D700" s="22">
        <f t="shared" si="20"/>
        <v>2.481623013890601E-3</v>
      </c>
      <c r="E700" s="3">
        <f t="shared" si="21"/>
        <v>0</v>
      </c>
    </row>
    <row r="701" spans="1:5" x14ac:dyDescent="0.35">
      <c r="A701" s="20">
        <v>44734</v>
      </c>
      <c r="B701">
        <v>15413.3</v>
      </c>
      <c r="C701">
        <v>15545.65</v>
      </c>
      <c r="D701" s="22">
        <f t="shared" si="20"/>
        <v>-5.9563393610762745E-3</v>
      </c>
      <c r="E701" s="3">
        <f t="shared" si="21"/>
        <v>0</v>
      </c>
    </row>
    <row r="702" spans="1:5" x14ac:dyDescent="0.35">
      <c r="A702" s="20">
        <v>44733</v>
      </c>
      <c r="B702">
        <v>15638.8</v>
      </c>
      <c r="C702">
        <v>15455.95</v>
      </c>
      <c r="D702" s="22">
        <f t="shared" si="20"/>
        <v>6.892440790480946E-3</v>
      </c>
      <c r="E702" s="3">
        <f t="shared" si="21"/>
        <v>0</v>
      </c>
    </row>
    <row r="703" spans="1:5" x14ac:dyDescent="0.35">
      <c r="A703" s="20">
        <v>44732</v>
      </c>
      <c r="B703">
        <v>15350.15</v>
      </c>
      <c r="C703">
        <v>15334.5</v>
      </c>
      <c r="D703" s="22">
        <f t="shared" si="20"/>
        <v>2.6808774969758393E-3</v>
      </c>
      <c r="E703" s="3">
        <f t="shared" si="21"/>
        <v>0</v>
      </c>
    </row>
    <row r="704" spans="1:5" x14ac:dyDescent="0.35">
      <c r="A704" s="20">
        <v>44729</v>
      </c>
      <c r="B704">
        <v>15293.5</v>
      </c>
      <c r="C704">
        <v>15272.65</v>
      </c>
      <c r="D704" s="22">
        <f t="shared" si="20"/>
        <v>-5.7256877986537457E-3</v>
      </c>
      <c r="E704" s="3">
        <f t="shared" si="21"/>
        <v>0</v>
      </c>
    </row>
    <row r="705" spans="1:5" x14ac:dyDescent="0.35">
      <c r="A705" s="20">
        <v>44728</v>
      </c>
      <c r="B705">
        <v>15360.6</v>
      </c>
      <c r="C705">
        <v>15832.25</v>
      </c>
      <c r="D705" s="22">
        <f t="shared" si="20"/>
        <v>8.9280308944281288E-3</v>
      </c>
      <c r="E705" s="3">
        <f t="shared" si="21"/>
        <v>0</v>
      </c>
    </row>
    <row r="706" spans="1:5" x14ac:dyDescent="0.35">
      <c r="A706" s="20">
        <v>44727</v>
      </c>
      <c r="B706">
        <v>15692.15</v>
      </c>
      <c r="C706">
        <v>15729.25</v>
      </c>
      <c r="D706" s="22">
        <f t="shared" si="20"/>
        <v>-1.8115826876261679E-4</v>
      </c>
      <c r="E706" s="3">
        <f t="shared" si="21"/>
        <v>0</v>
      </c>
    </row>
    <row r="707" spans="1:5" x14ac:dyDescent="0.35">
      <c r="A707" s="20">
        <v>44726</v>
      </c>
      <c r="B707">
        <v>15732.1</v>
      </c>
      <c r="C707">
        <v>15674.25</v>
      </c>
      <c r="D707" s="22">
        <f t="shared" ref="D707:D770" si="22">(C707-B708)/B708</f>
        <v>-6.3488944111978673E-3</v>
      </c>
      <c r="E707" s="3">
        <f t="shared" ref="E707:E770" si="23">IF(ABS(D707)&gt;2%,1,0)</f>
        <v>0</v>
      </c>
    </row>
    <row r="708" spans="1:5" x14ac:dyDescent="0.35">
      <c r="A708" s="20">
        <v>44725</v>
      </c>
      <c r="B708">
        <v>15774.4</v>
      </c>
      <c r="C708">
        <v>15877.55</v>
      </c>
      <c r="D708" s="22">
        <f t="shared" si="22"/>
        <v>-2.0013208408942218E-2</v>
      </c>
      <c r="E708" s="3">
        <f t="shared" si="23"/>
        <v>1</v>
      </c>
    </row>
    <row r="709" spans="1:5" x14ac:dyDescent="0.35">
      <c r="A709" s="20">
        <v>44722</v>
      </c>
      <c r="B709">
        <v>16201.8</v>
      </c>
      <c r="C709">
        <v>16283.95</v>
      </c>
      <c r="D709" s="22">
        <f t="shared" si="22"/>
        <v>-1.1782304998755794E-2</v>
      </c>
      <c r="E709" s="3">
        <f t="shared" si="23"/>
        <v>0</v>
      </c>
    </row>
    <row r="710" spans="1:5" x14ac:dyDescent="0.35">
      <c r="A710" s="20">
        <v>44721</v>
      </c>
      <c r="B710">
        <v>16478.099999999999</v>
      </c>
      <c r="C710">
        <v>16263.85</v>
      </c>
      <c r="D710" s="22">
        <f t="shared" si="22"/>
        <v>-5.6492166602980292E-3</v>
      </c>
      <c r="E710" s="3">
        <f t="shared" si="23"/>
        <v>0</v>
      </c>
    </row>
    <row r="711" spans="1:5" x14ac:dyDescent="0.35">
      <c r="A711" s="20">
        <v>44720</v>
      </c>
      <c r="B711">
        <v>16356.25</v>
      </c>
      <c r="C711">
        <v>16474.95</v>
      </c>
      <c r="D711" s="22">
        <f t="shared" si="22"/>
        <v>3.5696120026682049E-3</v>
      </c>
      <c r="E711" s="3">
        <f t="shared" si="23"/>
        <v>0</v>
      </c>
    </row>
    <row r="712" spans="1:5" x14ac:dyDescent="0.35">
      <c r="A712" s="20">
        <v>44719</v>
      </c>
      <c r="B712">
        <v>16416.349999999999</v>
      </c>
      <c r="C712">
        <v>16469.599999999999</v>
      </c>
      <c r="D712" s="22">
        <f t="shared" si="22"/>
        <v>-6.0321493341702536E-3</v>
      </c>
      <c r="E712" s="3">
        <f t="shared" si="23"/>
        <v>0</v>
      </c>
    </row>
    <row r="713" spans="1:5" x14ac:dyDescent="0.35">
      <c r="A713" s="20">
        <v>44718</v>
      </c>
      <c r="B713">
        <v>16569.55</v>
      </c>
      <c r="C713">
        <v>16530.7</v>
      </c>
      <c r="D713" s="22">
        <f t="shared" si="22"/>
        <v>-3.2319724076384621E-3</v>
      </c>
      <c r="E713" s="3">
        <f t="shared" si="23"/>
        <v>0</v>
      </c>
    </row>
    <row r="714" spans="1:5" x14ac:dyDescent="0.35">
      <c r="A714" s="20">
        <v>44715</v>
      </c>
      <c r="B714">
        <v>16584.3</v>
      </c>
      <c r="C714">
        <v>16761.650000000001</v>
      </c>
      <c r="D714" s="22">
        <f t="shared" si="22"/>
        <v>8.0376473418331401E-3</v>
      </c>
      <c r="E714" s="3">
        <f t="shared" si="23"/>
        <v>0</v>
      </c>
    </row>
    <row r="715" spans="1:5" x14ac:dyDescent="0.35">
      <c r="A715" s="20">
        <v>44714</v>
      </c>
      <c r="B715">
        <v>16628</v>
      </c>
      <c r="C715">
        <v>16481.650000000001</v>
      </c>
      <c r="D715" s="22">
        <f t="shared" si="22"/>
        <v>-2.4874793844849403E-3</v>
      </c>
      <c r="E715" s="3">
        <f t="shared" si="23"/>
        <v>0</v>
      </c>
    </row>
    <row r="716" spans="1:5" x14ac:dyDescent="0.35">
      <c r="A716" s="20">
        <v>44713</v>
      </c>
      <c r="B716">
        <v>16522.75</v>
      </c>
      <c r="C716">
        <v>16594.400000000001</v>
      </c>
      <c r="D716" s="22">
        <f t="shared" si="22"/>
        <v>5.939262747558531E-4</v>
      </c>
      <c r="E716" s="3">
        <f t="shared" si="23"/>
        <v>0</v>
      </c>
    </row>
    <row r="717" spans="1:5" x14ac:dyDescent="0.35">
      <c r="A717" s="20">
        <v>44712</v>
      </c>
      <c r="B717">
        <v>16584.55</v>
      </c>
      <c r="C717">
        <v>16578.45</v>
      </c>
      <c r="D717" s="22">
        <f t="shared" si="22"/>
        <v>-4.9785732291404514E-3</v>
      </c>
      <c r="E717" s="3">
        <f t="shared" si="23"/>
        <v>0</v>
      </c>
    </row>
    <row r="718" spans="1:5" x14ac:dyDescent="0.35">
      <c r="A718" s="20">
        <v>44711</v>
      </c>
      <c r="B718">
        <v>16661.400000000001</v>
      </c>
      <c r="C718">
        <v>16527.900000000001</v>
      </c>
      <c r="D718" s="22">
        <f t="shared" si="22"/>
        <v>1.0729279098850675E-2</v>
      </c>
      <c r="E718" s="3">
        <f t="shared" si="23"/>
        <v>0</v>
      </c>
    </row>
    <row r="719" spans="1:5" x14ac:dyDescent="0.35">
      <c r="A719" s="20">
        <v>44708</v>
      </c>
      <c r="B719">
        <v>16352.45</v>
      </c>
      <c r="C719">
        <v>16296.6</v>
      </c>
      <c r="D719" s="22">
        <f t="shared" si="22"/>
        <v>7.8199645643361824E-3</v>
      </c>
      <c r="E719" s="3">
        <f t="shared" si="23"/>
        <v>0</v>
      </c>
    </row>
    <row r="720" spans="1:5" x14ac:dyDescent="0.35">
      <c r="A720" s="20">
        <v>44707</v>
      </c>
      <c r="B720">
        <v>16170.15</v>
      </c>
      <c r="C720">
        <v>16105</v>
      </c>
      <c r="D720" s="22">
        <f t="shared" si="22"/>
        <v>4.9420309750527729E-3</v>
      </c>
      <c r="E720" s="3">
        <f t="shared" si="23"/>
        <v>0</v>
      </c>
    </row>
    <row r="721" spans="1:5" x14ac:dyDescent="0.35">
      <c r="A721" s="20">
        <v>44706</v>
      </c>
      <c r="B721">
        <v>16025.8</v>
      </c>
      <c r="C721">
        <v>16196.35</v>
      </c>
      <c r="D721" s="22">
        <f t="shared" si="22"/>
        <v>4.4154628018964618E-3</v>
      </c>
      <c r="E721" s="3">
        <f t="shared" si="23"/>
        <v>0</v>
      </c>
    </row>
    <row r="722" spans="1:5" x14ac:dyDescent="0.35">
      <c r="A722" s="20">
        <v>44705</v>
      </c>
      <c r="B722">
        <v>16125.15</v>
      </c>
      <c r="C722">
        <v>16225.55</v>
      </c>
      <c r="D722" s="22">
        <f t="shared" si="22"/>
        <v>6.6914589847475098E-4</v>
      </c>
      <c r="E722" s="3">
        <f t="shared" si="23"/>
        <v>0</v>
      </c>
    </row>
    <row r="723" spans="1:5" x14ac:dyDescent="0.35">
      <c r="A723" s="20">
        <v>44704</v>
      </c>
      <c r="B723">
        <v>16214.7</v>
      </c>
      <c r="C723">
        <v>16290.95</v>
      </c>
      <c r="D723" s="22">
        <f t="shared" si="22"/>
        <v>1.5246385899552808E-3</v>
      </c>
      <c r="E723" s="3">
        <f t="shared" si="23"/>
        <v>0</v>
      </c>
    </row>
    <row r="724" spans="1:5" x14ac:dyDescent="0.35">
      <c r="A724" s="20">
        <v>44701</v>
      </c>
      <c r="B724">
        <v>16266.15</v>
      </c>
      <c r="C724">
        <v>16043.8</v>
      </c>
      <c r="D724" s="22">
        <f t="shared" si="22"/>
        <v>1.4826622136197429E-2</v>
      </c>
      <c r="E724" s="3">
        <f t="shared" si="23"/>
        <v>0</v>
      </c>
    </row>
    <row r="725" spans="1:5" x14ac:dyDescent="0.35">
      <c r="A725" s="20">
        <v>44700</v>
      </c>
      <c r="B725">
        <v>15809.4</v>
      </c>
      <c r="C725">
        <v>15917.4</v>
      </c>
      <c r="D725" s="22">
        <f t="shared" si="22"/>
        <v>-1.988263763600424E-2</v>
      </c>
      <c r="E725" s="3">
        <f t="shared" si="23"/>
        <v>0</v>
      </c>
    </row>
    <row r="726" spans="1:5" x14ac:dyDescent="0.35">
      <c r="A726" s="20">
        <v>44699</v>
      </c>
      <c r="B726">
        <v>16240.3</v>
      </c>
      <c r="C726">
        <v>16318.15</v>
      </c>
      <c r="D726" s="22">
        <f t="shared" si="22"/>
        <v>3.6194670127250475E-3</v>
      </c>
      <c r="E726" s="3">
        <f t="shared" si="23"/>
        <v>0</v>
      </c>
    </row>
    <row r="727" spans="1:5" x14ac:dyDescent="0.35">
      <c r="A727" s="20">
        <v>44698</v>
      </c>
      <c r="B727">
        <v>16259.3</v>
      </c>
      <c r="C727">
        <v>15912.6</v>
      </c>
      <c r="D727" s="22">
        <f t="shared" si="22"/>
        <v>4.4374869810571123E-3</v>
      </c>
      <c r="E727" s="3">
        <f t="shared" si="23"/>
        <v>0</v>
      </c>
    </row>
    <row r="728" spans="1:5" x14ac:dyDescent="0.35">
      <c r="A728" s="20">
        <v>44697</v>
      </c>
      <c r="B728">
        <v>15842.3</v>
      </c>
      <c r="C728">
        <v>15845.1</v>
      </c>
      <c r="D728" s="22">
        <f t="shared" si="22"/>
        <v>3.9886834176586037E-3</v>
      </c>
      <c r="E728" s="3">
        <f t="shared" si="23"/>
        <v>0</v>
      </c>
    </row>
    <row r="729" spans="1:5" x14ac:dyDescent="0.35">
      <c r="A729" s="20">
        <v>44694</v>
      </c>
      <c r="B729">
        <v>15782.15</v>
      </c>
      <c r="C729">
        <v>15977</v>
      </c>
      <c r="D729" s="22">
        <f t="shared" si="22"/>
        <v>1.0690789473684211E-2</v>
      </c>
      <c r="E729" s="3">
        <f t="shared" si="23"/>
        <v>0</v>
      </c>
    </row>
    <row r="730" spans="1:5" x14ac:dyDescent="0.35">
      <c r="A730" s="20">
        <v>44693</v>
      </c>
      <c r="B730">
        <v>15808</v>
      </c>
      <c r="C730">
        <v>16021.1</v>
      </c>
      <c r="D730" s="22">
        <f t="shared" si="22"/>
        <v>-9.030685775432824E-3</v>
      </c>
      <c r="E730" s="3">
        <f t="shared" si="23"/>
        <v>0</v>
      </c>
    </row>
    <row r="731" spans="1:5" x14ac:dyDescent="0.35">
      <c r="A731" s="20">
        <v>44692</v>
      </c>
      <c r="B731">
        <v>16167.1</v>
      </c>
      <c r="C731">
        <v>16270.05</v>
      </c>
      <c r="D731" s="22">
        <f t="shared" si="22"/>
        <v>1.8472849529404158E-3</v>
      </c>
      <c r="E731" s="3">
        <f t="shared" si="23"/>
        <v>0</v>
      </c>
    </row>
    <row r="732" spans="1:5" x14ac:dyDescent="0.35">
      <c r="A732" s="20">
        <v>44691</v>
      </c>
      <c r="B732">
        <v>16240.05</v>
      </c>
      <c r="C732">
        <v>16248.9</v>
      </c>
      <c r="D732" s="22">
        <f t="shared" si="22"/>
        <v>-3.248097608553675E-3</v>
      </c>
      <c r="E732" s="3">
        <f t="shared" si="23"/>
        <v>0</v>
      </c>
    </row>
    <row r="733" spans="1:5" x14ac:dyDescent="0.35">
      <c r="A733" s="20">
        <v>44690</v>
      </c>
      <c r="B733">
        <v>16301.85</v>
      </c>
      <c r="C733">
        <v>16227.7</v>
      </c>
      <c r="D733" s="22">
        <f t="shared" si="22"/>
        <v>-1.118440094447402E-2</v>
      </c>
      <c r="E733" s="3">
        <f t="shared" si="23"/>
        <v>0</v>
      </c>
    </row>
    <row r="734" spans="1:5" x14ac:dyDescent="0.35">
      <c r="A734" s="20">
        <v>44687</v>
      </c>
      <c r="B734">
        <v>16411.25</v>
      </c>
      <c r="C734">
        <v>16415.55</v>
      </c>
      <c r="D734" s="22">
        <f t="shared" si="22"/>
        <v>-1.601064579068686E-2</v>
      </c>
      <c r="E734" s="3">
        <f t="shared" si="23"/>
        <v>0</v>
      </c>
    </row>
    <row r="735" spans="1:5" x14ac:dyDescent="0.35">
      <c r="A735" s="20">
        <v>44686</v>
      </c>
      <c r="B735">
        <v>16682.650000000001</v>
      </c>
      <c r="C735">
        <v>16854.75</v>
      </c>
      <c r="D735" s="22">
        <f t="shared" si="22"/>
        <v>1.0622031947042828E-2</v>
      </c>
      <c r="E735" s="3">
        <f t="shared" si="23"/>
        <v>0</v>
      </c>
    </row>
    <row r="736" spans="1:5" x14ac:dyDescent="0.35">
      <c r="A736" s="20">
        <v>44685</v>
      </c>
      <c r="B736">
        <v>16677.599999999999</v>
      </c>
      <c r="C736">
        <v>17096.599999999999</v>
      </c>
      <c r="D736" s="22">
        <f t="shared" si="22"/>
        <v>1.611098417608427E-3</v>
      </c>
      <c r="E736" s="3">
        <f t="shared" si="23"/>
        <v>0</v>
      </c>
    </row>
    <row r="737" spans="1:5" x14ac:dyDescent="0.35">
      <c r="A737" s="20">
        <v>44683</v>
      </c>
      <c r="B737">
        <v>17069.099999999999</v>
      </c>
      <c r="C737">
        <v>16924.45</v>
      </c>
      <c r="D737" s="22">
        <f t="shared" si="22"/>
        <v>-1.0413651765379933E-2</v>
      </c>
      <c r="E737" s="3">
        <f t="shared" si="23"/>
        <v>0</v>
      </c>
    </row>
    <row r="738" spans="1:5" x14ac:dyDescent="0.35">
      <c r="A738" s="20">
        <v>44680</v>
      </c>
      <c r="B738">
        <v>17102.55</v>
      </c>
      <c r="C738">
        <v>17329.25</v>
      </c>
      <c r="D738" s="22">
        <f t="shared" si="22"/>
        <v>4.8825605028689819E-3</v>
      </c>
      <c r="E738" s="3">
        <f t="shared" si="23"/>
        <v>0</v>
      </c>
    </row>
    <row r="739" spans="1:5" x14ac:dyDescent="0.35">
      <c r="A739" s="20">
        <v>44679</v>
      </c>
      <c r="B739">
        <v>17245.05</v>
      </c>
      <c r="C739">
        <v>17189.5</v>
      </c>
      <c r="D739" s="22">
        <f t="shared" si="22"/>
        <v>8.8682035871912E-3</v>
      </c>
      <c r="E739" s="3">
        <f t="shared" si="23"/>
        <v>0</v>
      </c>
    </row>
    <row r="740" spans="1:5" x14ac:dyDescent="0.35">
      <c r="A740" s="20">
        <v>44678</v>
      </c>
      <c r="B740">
        <v>17038.400000000001</v>
      </c>
      <c r="C740">
        <v>17073.349999999999</v>
      </c>
      <c r="D740" s="22">
        <f t="shared" si="22"/>
        <v>-7.4095390912051031E-3</v>
      </c>
      <c r="E740" s="3">
        <f t="shared" si="23"/>
        <v>0</v>
      </c>
    </row>
    <row r="741" spans="1:5" x14ac:dyDescent="0.35">
      <c r="A741" s="20">
        <v>44677</v>
      </c>
      <c r="B741">
        <v>17200.8</v>
      </c>
      <c r="C741">
        <v>17121.3</v>
      </c>
      <c r="D741" s="22">
        <f t="shared" si="22"/>
        <v>9.8708560541937735E-3</v>
      </c>
      <c r="E741" s="3">
        <f t="shared" si="23"/>
        <v>0</v>
      </c>
    </row>
    <row r="742" spans="1:5" x14ac:dyDescent="0.35">
      <c r="A742" s="20">
        <v>44676</v>
      </c>
      <c r="B742">
        <v>16953.95</v>
      </c>
      <c r="C742">
        <v>17009.05</v>
      </c>
      <c r="D742" s="22">
        <f t="shared" si="22"/>
        <v>-9.4864007873305851E-3</v>
      </c>
      <c r="E742" s="3">
        <f t="shared" si="23"/>
        <v>0</v>
      </c>
    </row>
    <row r="743" spans="1:5" x14ac:dyDescent="0.35">
      <c r="A743" s="20">
        <v>44673</v>
      </c>
      <c r="B743">
        <v>17171.95</v>
      </c>
      <c r="C743">
        <v>17242.75</v>
      </c>
      <c r="D743" s="22">
        <f t="shared" si="22"/>
        <v>-8.6157331278818895E-3</v>
      </c>
      <c r="E743" s="3">
        <f t="shared" si="23"/>
        <v>0</v>
      </c>
    </row>
    <row r="744" spans="1:5" x14ac:dyDescent="0.35">
      <c r="A744" s="20">
        <v>44672</v>
      </c>
      <c r="B744">
        <v>17392.599999999999</v>
      </c>
      <c r="C744">
        <v>17234.599999999999</v>
      </c>
      <c r="D744" s="22">
        <f t="shared" si="22"/>
        <v>5.7216884378710579E-3</v>
      </c>
      <c r="E744" s="3">
        <f t="shared" si="23"/>
        <v>0</v>
      </c>
    </row>
    <row r="745" spans="1:5" x14ac:dyDescent="0.35">
      <c r="A745" s="20">
        <v>44671</v>
      </c>
      <c r="B745">
        <v>17136.55</v>
      </c>
      <c r="C745">
        <v>17045.25</v>
      </c>
      <c r="D745" s="22">
        <f t="shared" si="22"/>
        <v>5.1065385511227922E-3</v>
      </c>
      <c r="E745" s="3">
        <f t="shared" si="23"/>
        <v>0</v>
      </c>
    </row>
    <row r="746" spans="1:5" x14ac:dyDescent="0.35">
      <c r="A746" s="20">
        <v>44670</v>
      </c>
      <c r="B746">
        <v>16958.650000000001</v>
      </c>
      <c r="C746">
        <v>17258.95</v>
      </c>
      <c r="D746" s="22">
        <f t="shared" si="22"/>
        <v>4.9669115185181521E-3</v>
      </c>
      <c r="E746" s="3">
        <f t="shared" si="23"/>
        <v>0</v>
      </c>
    </row>
    <row r="747" spans="1:5" x14ac:dyDescent="0.35">
      <c r="A747" s="20">
        <v>44669</v>
      </c>
      <c r="B747">
        <v>17173.650000000001</v>
      </c>
      <c r="C747">
        <v>17183.45</v>
      </c>
      <c r="D747" s="22">
        <f t="shared" si="22"/>
        <v>-1.672040811071409E-2</v>
      </c>
      <c r="E747" s="3">
        <f t="shared" si="23"/>
        <v>0</v>
      </c>
    </row>
    <row r="748" spans="1:5" x14ac:dyDescent="0.35">
      <c r="A748" s="20">
        <v>44664</v>
      </c>
      <c r="B748">
        <v>17475.650000000001</v>
      </c>
      <c r="C748">
        <v>17599.900000000001</v>
      </c>
      <c r="D748" s="22">
        <f t="shared" si="22"/>
        <v>3.9702686206169995E-3</v>
      </c>
      <c r="E748" s="3">
        <f t="shared" si="23"/>
        <v>0</v>
      </c>
    </row>
    <row r="749" spans="1:5" x14ac:dyDescent="0.35">
      <c r="A749" s="20">
        <v>44663</v>
      </c>
      <c r="B749">
        <v>17530.3</v>
      </c>
      <c r="C749">
        <v>17584.849999999999</v>
      </c>
      <c r="D749" s="22">
        <f t="shared" si="22"/>
        <v>-5.0976098942289612E-3</v>
      </c>
      <c r="E749" s="3">
        <f t="shared" si="23"/>
        <v>0</v>
      </c>
    </row>
    <row r="750" spans="1:5" x14ac:dyDescent="0.35">
      <c r="A750" s="20">
        <v>44662</v>
      </c>
      <c r="B750">
        <v>17674.95</v>
      </c>
      <c r="C750">
        <v>17740.900000000001</v>
      </c>
      <c r="D750" s="22">
        <f t="shared" si="22"/>
        <v>-2.4431592945481331E-3</v>
      </c>
      <c r="E750" s="3">
        <f t="shared" si="23"/>
        <v>0</v>
      </c>
    </row>
    <row r="751" spans="1:5" x14ac:dyDescent="0.35">
      <c r="A751" s="20">
        <v>44659</v>
      </c>
      <c r="B751">
        <v>17784.349999999999</v>
      </c>
      <c r="C751">
        <v>17698.150000000001</v>
      </c>
      <c r="D751" s="22">
        <f t="shared" si="22"/>
        <v>3.3220802117969101E-3</v>
      </c>
      <c r="E751" s="3">
        <f t="shared" si="23"/>
        <v>0</v>
      </c>
    </row>
    <row r="752" spans="1:5" x14ac:dyDescent="0.35">
      <c r="A752" s="20">
        <v>44658</v>
      </c>
      <c r="B752">
        <v>17639.55</v>
      </c>
      <c r="C752">
        <v>17723.3</v>
      </c>
      <c r="D752" s="22">
        <f t="shared" si="22"/>
        <v>-4.7367283162013055E-3</v>
      </c>
      <c r="E752" s="3">
        <f t="shared" si="23"/>
        <v>0</v>
      </c>
    </row>
    <row r="753" spans="1:5" x14ac:dyDescent="0.35">
      <c r="A753" s="20">
        <v>44657</v>
      </c>
      <c r="B753">
        <v>17807.650000000001</v>
      </c>
      <c r="C753">
        <v>17842.75</v>
      </c>
      <c r="D753" s="22">
        <f t="shared" si="22"/>
        <v>-6.3845545568958452E-3</v>
      </c>
      <c r="E753" s="3">
        <f t="shared" si="23"/>
        <v>0</v>
      </c>
    </row>
    <row r="754" spans="1:5" x14ac:dyDescent="0.35">
      <c r="A754" s="20">
        <v>44656</v>
      </c>
      <c r="B754">
        <v>17957.400000000001</v>
      </c>
      <c r="C754">
        <v>18080.599999999999</v>
      </c>
      <c r="D754" s="22">
        <f t="shared" si="22"/>
        <v>1.5066414082664256E-3</v>
      </c>
      <c r="E754" s="3">
        <f t="shared" si="23"/>
        <v>0</v>
      </c>
    </row>
    <row r="755" spans="1:5" x14ac:dyDescent="0.35">
      <c r="A755" s="20">
        <v>44655</v>
      </c>
      <c r="B755">
        <v>18053.400000000001</v>
      </c>
      <c r="C755">
        <v>17809.099999999999</v>
      </c>
      <c r="D755" s="22">
        <f t="shared" si="22"/>
        <v>7.8464328865420971E-3</v>
      </c>
      <c r="E755" s="3">
        <f t="shared" si="23"/>
        <v>0</v>
      </c>
    </row>
    <row r="756" spans="1:5" x14ac:dyDescent="0.35">
      <c r="A756" s="20">
        <v>44652</v>
      </c>
      <c r="B756">
        <v>17670.45</v>
      </c>
      <c r="C756">
        <v>17436.900000000001</v>
      </c>
      <c r="D756" s="22">
        <f t="shared" si="22"/>
        <v>-1.5946406332755147E-3</v>
      </c>
      <c r="E756" s="3">
        <f t="shared" si="23"/>
        <v>0</v>
      </c>
    </row>
    <row r="757" spans="1:5" x14ac:dyDescent="0.35">
      <c r="A757" s="20">
        <v>44651</v>
      </c>
      <c r="B757">
        <v>17464.75</v>
      </c>
      <c r="C757">
        <v>17519.2</v>
      </c>
      <c r="D757" s="22">
        <f t="shared" si="22"/>
        <v>1.1972625834012389E-3</v>
      </c>
      <c r="E757" s="3">
        <f t="shared" si="23"/>
        <v>0</v>
      </c>
    </row>
    <row r="758" spans="1:5" x14ac:dyDescent="0.35">
      <c r="A758" s="20">
        <v>44650</v>
      </c>
      <c r="B758">
        <v>17498.25</v>
      </c>
      <c r="C758">
        <v>17468.150000000001</v>
      </c>
      <c r="D758" s="22">
        <f t="shared" si="22"/>
        <v>8.2451674718476559E-3</v>
      </c>
      <c r="E758" s="3">
        <f t="shared" si="23"/>
        <v>0</v>
      </c>
    </row>
    <row r="759" spans="1:5" x14ac:dyDescent="0.35">
      <c r="A759" s="20">
        <v>44649</v>
      </c>
      <c r="B759">
        <v>17325.3</v>
      </c>
      <c r="C759">
        <v>17297.2</v>
      </c>
      <c r="D759" s="22">
        <f t="shared" si="22"/>
        <v>4.3665079549413963E-3</v>
      </c>
      <c r="E759" s="3">
        <f t="shared" si="23"/>
        <v>0</v>
      </c>
    </row>
    <row r="760" spans="1:5" x14ac:dyDescent="0.35">
      <c r="A760" s="20">
        <v>44648</v>
      </c>
      <c r="B760">
        <v>17222</v>
      </c>
      <c r="C760">
        <v>17181.849999999999</v>
      </c>
      <c r="D760" s="22">
        <f t="shared" si="22"/>
        <v>1.6819215297614728E-3</v>
      </c>
      <c r="E760" s="3">
        <f t="shared" si="23"/>
        <v>0</v>
      </c>
    </row>
    <row r="761" spans="1:5" x14ac:dyDescent="0.35">
      <c r="A761" s="20">
        <v>44645</v>
      </c>
      <c r="B761">
        <v>17153</v>
      </c>
      <c r="C761">
        <v>17289</v>
      </c>
      <c r="D761" s="22">
        <f t="shared" si="22"/>
        <v>3.8466563121452731E-3</v>
      </c>
      <c r="E761" s="3">
        <f t="shared" si="23"/>
        <v>0</v>
      </c>
    </row>
    <row r="762" spans="1:5" x14ac:dyDescent="0.35">
      <c r="A762" s="20">
        <v>44644</v>
      </c>
      <c r="B762">
        <v>17222.75</v>
      </c>
      <c r="C762">
        <v>17094.95</v>
      </c>
      <c r="D762" s="22">
        <f t="shared" si="22"/>
        <v>-8.7384354895292844E-3</v>
      </c>
      <c r="E762" s="3">
        <f t="shared" si="23"/>
        <v>0</v>
      </c>
    </row>
    <row r="763" spans="1:5" x14ac:dyDescent="0.35">
      <c r="A763" s="20">
        <v>44643</v>
      </c>
      <c r="B763">
        <v>17245.650000000001</v>
      </c>
      <c r="C763">
        <v>17405.05</v>
      </c>
      <c r="D763" s="22">
        <f t="shared" si="22"/>
        <v>5.1716670035516889E-3</v>
      </c>
      <c r="E763" s="3">
        <f t="shared" si="23"/>
        <v>0</v>
      </c>
    </row>
    <row r="764" spans="1:5" x14ac:dyDescent="0.35">
      <c r="A764" s="20">
        <v>44642</v>
      </c>
      <c r="B764">
        <v>17315.5</v>
      </c>
      <c r="C764">
        <v>17120.400000000001</v>
      </c>
      <c r="D764" s="22">
        <f t="shared" si="22"/>
        <v>1.6357433285056963E-4</v>
      </c>
      <c r="E764" s="3">
        <f t="shared" si="23"/>
        <v>0</v>
      </c>
    </row>
    <row r="765" spans="1:5" x14ac:dyDescent="0.35">
      <c r="A765" s="20">
        <v>44641</v>
      </c>
      <c r="B765">
        <v>17117.599999999999</v>
      </c>
      <c r="C765">
        <v>17329.5</v>
      </c>
      <c r="D765" s="22">
        <f t="shared" si="22"/>
        <v>2.4555953734154024E-3</v>
      </c>
      <c r="E765" s="3">
        <f t="shared" si="23"/>
        <v>0</v>
      </c>
    </row>
    <row r="766" spans="1:5" x14ac:dyDescent="0.35">
      <c r="A766" s="20">
        <v>44637</v>
      </c>
      <c r="B766">
        <v>17287.05</v>
      </c>
      <c r="C766">
        <v>17202.900000000001</v>
      </c>
      <c r="D766" s="22">
        <f t="shared" si="22"/>
        <v>1.3404730977564699E-2</v>
      </c>
      <c r="E766" s="3">
        <f t="shared" si="23"/>
        <v>0</v>
      </c>
    </row>
    <row r="767" spans="1:5" x14ac:dyDescent="0.35">
      <c r="A767" s="20">
        <v>44636</v>
      </c>
      <c r="B767">
        <v>16975.349999999999</v>
      </c>
      <c r="C767">
        <v>16876.650000000001</v>
      </c>
      <c r="D767" s="22">
        <f t="shared" si="22"/>
        <v>1.2821820800576214E-2</v>
      </c>
      <c r="E767" s="3">
        <f t="shared" si="23"/>
        <v>0</v>
      </c>
    </row>
    <row r="768" spans="1:5" x14ac:dyDescent="0.35">
      <c r="A768" s="20">
        <v>44635</v>
      </c>
      <c r="B768">
        <v>16663</v>
      </c>
      <c r="C768">
        <v>16900.650000000001</v>
      </c>
      <c r="D768" s="22">
        <f t="shared" si="22"/>
        <v>1.7396406915888038E-3</v>
      </c>
      <c r="E768" s="3">
        <f t="shared" si="23"/>
        <v>0</v>
      </c>
    </row>
    <row r="769" spans="1:5" x14ac:dyDescent="0.35">
      <c r="A769" s="20">
        <v>44634</v>
      </c>
      <c r="B769">
        <v>16871.3</v>
      </c>
      <c r="C769">
        <v>16633.7</v>
      </c>
      <c r="D769" s="22">
        <f t="shared" si="22"/>
        <v>1.9542465778135887E-4</v>
      </c>
      <c r="E769" s="3">
        <f t="shared" si="23"/>
        <v>0</v>
      </c>
    </row>
    <row r="770" spans="1:5" x14ac:dyDescent="0.35">
      <c r="A770" s="20">
        <v>44631</v>
      </c>
      <c r="B770">
        <v>16630.45</v>
      </c>
      <c r="C770">
        <v>16528.8</v>
      </c>
      <c r="D770" s="22">
        <f t="shared" si="22"/>
        <v>-3.9831514501444528E-3</v>
      </c>
      <c r="E770" s="3">
        <f t="shared" si="23"/>
        <v>0</v>
      </c>
    </row>
    <row r="771" spans="1:5" x14ac:dyDescent="0.35">
      <c r="A771" s="20">
        <v>44630</v>
      </c>
      <c r="B771">
        <v>16594.900000000001</v>
      </c>
      <c r="C771">
        <v>16757.099999999999</v>
      </c>
      <c r="D771" s="22">
        <f t="shared" ref="D771:D834" si="24">(C771-B772)/B772</f>
        <v>2.5190650551991739E-2</v>
      </c>
      <c r="E771" s="3">
        <f t="shared" ref="E771:E834" si="25">IF(ABS(D771)&gt;2%,1,0)</f>
        <v>1</v>
      </c>
    </row>
    <row r="772" spans="1:5" x14ac:dyDescent="0.35">
      <c r="A772" s="20">
        <v>44629</v>
      </c>
      <c r="B772">
        <v>16345.35</v>
      </c>
      <c r="C772">
        <v>16078</v>
      </c>
      <c r="D772" s="22">
        <f t="shared" si="24"/>
        <v>4.0309864520137306E-3</v>
      </c>
      <c r="E772" s="3">
        <f t="shared" si="25"/>
        <v>0</v>
      </c>
    </row>
    <row r="773" spans="1:5" x14ac:dyDescent="0.35">
      <c r="A773" s="20">
        <v>44628</v>
      </c>
      <c r="B773">
        <v>16013.45</v>
      </c>
      <c r="C773">
        <v>15747.75</v>
      </c>
      <c r="D773" s="22">
        <f t="shared" si="24"/>
        <v>-7.2747216032124536E-3</v>
      </c>
      <c r="E773" s="3">
        <f t="shared" si="25"/>
        <v>0</v>
      </c>
    </row>
    <row r="774" spans="1:5" x14ac:dyDescent="0.35">
      <c r="A774" s="20">
        <v>44627</v>
      </c>
      <c r="B774">
        <v>15863.15</v>
      </c>
      <c r="C774">
        <v>15867.95</v>
      </c>
      <c r="D774" s="22">
        <f t="shared" si="24"/>
        <v>-2.3231263099902411E-2</v>
      </c>
      <c r="E774" s="3">
        <f t="shared" si="25"/>
        <v>1</v>
      </c>
    </row>
    <row r="775" spans="1:5" x14ac:dyDescent="0.35">
      <c r="A775" s="20">
        <v>44624</v>
      </c>
      <c r="B775">
        <v>16245.35</v>
      </c>
      <c r="C775">
        <v>16339.45</v>
      </c>
      <c r="D775" s="22">
        <f t="shared" si="24"/>
        <v>-9.6132573243503661E-3</v>
      </c>
      <c r="E775" s="3">
        <f t="shared" si="25"/>
        <v>0</v>
      </c>
    </row>
    <row r="776" spans="1:5" x14ac:dyDescent="0.35">
      <c r="A776" s="20">
        <v>44623</v>
      </c>
      <c r="B776">
        <v>16498.05</v>
      </c>
      <c r="C776">
        <v>16723.2</v>
      </c>
      <c r="D776" s="22">
        <f t="shared" si="24"/>
        <v>7.0607222110147267E-3</v>
      </c>
      <c r="E776" s="3">
        <f t="shared" si="25"/>
        <v>0</v>
      </c>
    </row>
    <row r="777" spans="1:5" x14ac:dyDescent="0.35">
      <c r="A777" s="20">
        <v>44622</v>
      </c>
      <c r="B777">
        <v>16605.95</v>
      </c>
      <c r="C777">
        <v>16593.099999999999</v>
      </c>
      <c r="D777" s="22">
        <f t="shared" si="24"/>
        <v>-1.1956722381341016E-2</v>
      </c>
      <c r="E777" s="3">
        <f t="shared" si="25"/>
        <v>0</v>
      </c>
    </row>
    <row r="778" spans="1:5" x14ac:dyDescent="0.35">
      <c r="A778" s="20">
        <v>44620</v>
      </c>
      <c r="B778">
        <v>16793.900000000001</v>
      </c>
      <c r="C778">
        <v>16481.599999999999</v>
      </c>
      <c r="D778" s="22">
        <f t="shared" si="24"/>
        <v>-1.0613264179032973E-2</v>
      </c>
      <c r="E778" s="3">
        <f t="shared" si="25"/>
        <v>0</v>
      </c>
    </row>
    <row r="779" spans="1:5" x14ac:dyDescent="0.35">
      <c r="A779" s="20">
        <v>44617</v>
      </c>
      <c r="B779">
        <v>16658.400000000001</v>
      </c>
      <c r="C779">
        <v>16515.650000000001</v>
      </c>
      <c r="D779" s="22">
        <f t="shared" si="24"/>
        <v>1.6475924655110382E-2</v>
      </c>
      <c r="E779" s="3">
        <f t="shared" si="25"/>
        <v>0</v>
      </c>
    </row>
    <row r="780" spans="1:5" x14ac:dyDescent="0.35">
      <c r="A780" s="20">
        <v>44616</v>
      </c>
      <c r="B780">
        <v>16247.95</v>
      </c>
      <c r="C780">
        <v>16548.900000000001</v>
      </c>
      <c r="D780" s="22">
        <f t="shared" si="24"/>
        <v>-3.0143729945936358E-2</v>
      </c>
      <c r="E780" s="3">
        <f t="shared" si="25"/>
        <v>1</v>
      </c>
    </row>
    <row r="781" spans="1:5" x14ac:dyDescent="0.35">
      <c r="A781" s="20">
        <v>44615</v>
      </c>
      <c r="B781">
        <v>17063.25</v>
      </c>
      <c r="C781">
        <v>17194.5</v>
      </c>
      <c r="D781" s="22">
        <f t="shared" si="24"/>
        <v>5.9851862252957057E-3</v>
      </c>
      <c r="E781" s="3">
        <f t="shared" si="25"/>
        <v>0</v>
      </c>
    </row>
    <row r="782" spans="1:5" x14ac:dyDescent="0.35">
      <c r="A782" s="20">
        <v>44614</v>
      </c>
      <c r="B782">
        <v>17092.2</v>
      </c>
      <c r="C782">
        <v>16847.95</v>
      </c>
      <c r="D782" s="22">
        <f t="shared" si="24"/>
        <v>-2.0846591288833136E-2</v>
      </c>
      <c r="E782" s="3">
        <f t="shared" si="25"/>
        <v>1</v>
      </c>
    </row>
    <row r="783" spans="1:5" x14ac:dyDescent="0.35">
      <c r="A783" s="20">
        <v>44613</v>
      </c>
      <c r="B783">
        <v>17206.650000000001</v>
      </c>
      <c r="C783">
        <v>17192.25</v>
      </c>
      <c r="D783" s="22">
        <f t="shared" si="24"/>
        <v>-4.8650463351527394E-3</v>
      </c>
      <c r="E783" s="3">
        <f t="shared" si="25"/>
        <v>0</v>
      </c>
    </row>
    <row r="784" spans="1:5" x14ac:dyDescent="0.35">
      <c r="A784" s="20">
        <v>44610</v>
      </c>
      <c r="B784">
        <v>17276.3</v>
      </c>
      <c r="C784">
        <v>17236.05</v>
      </c>
      <c r="D784" s="22">
        <f t="shared" si="24"/>
        <v>-3.9613744322318503E-3</v>
      </c>
      <c r="E784" s="3">
        <f t="shared" si="25"/>
        <v>0</v>
      </c>
    </row>
    <row r="785" spans="1:5" x14ac:dyDescent="0.35">
      <c r="A785" s="20">
        <v>44609</v>
      </c>
      <c r="B785">
        <v>17304.599999999999</v>
      </c>
      <c r="C785">
        <v>17396.55</v>
      </c>
      <c r="D785" s="22">
        <f t="shared" si="24"/>
        <v>4.2921799771390781E-3</v>
      </c>
      <c r="E785" s="3">
        <f t="shared" si="25"/>
        <v>0</v>
      </c>
    </row>
    <row r="786" spans="1:5" x14ac:dyDescent="0.35">
      <c r="A786" s="20">
        <v>44608</v>
      </c>
      <c r="B786">
        <v>17322.2</v>
      </c>
      <c r="C786">
        <v>17408.45</v>
      </c>
      <c r="D786" s="22">
        <f t="shared" si="24"/>
        <v>3.2272099905200705E-3</v>
      </c>
      <c r="E786" s="3">
        <f t="shared" si="25"/>
        <v>0</v>
      </c>
    </row>
    <row r="787" spans="1:5" x14ac:dyDescent="0.35">
      <c r="A787" s="20">
        <v>44607</v>
      </c>
      <c r="B787">
        <v>17352.45</v>
      </c>
      <c r="C787">
        <v>16933.25</v>
      </c>
      <c r="D787" s="22">
        <f t="shared" si="24"/>
        <v>5.3702472273019176E-3</v>
      </c>
      <c r="E787" s="3">
        <f t="shared" si="25"/>
        <v>0</v>
      </c>
    </row>
    <row r="788" spans="1:5" x14ac:dyDescent="0.35">
      <c r="A788" s="20">
        <v>44606</v>
      </c>
      <c r="B788">
        <v>16842.8</v>
      </c>
      <c r="C788">
        <v>17076.150000000001</v>
      </c>
      <c r="D788" s="22">
        <f t="shared" si="24"/>
        <v>-1.7185858789335016E-2</v>
      </c>
      <c r="E788" s="3">
        <f t="shared" si="25"/>
        <v>0</v>
      </c>
    </row>
    <row r="789" spans="1:5" x14ac:dyDescent="0.35">
      <c r="A789" s="20">
        <v>44603</v>
      </c>
      <c r="B789">
        <v>17374.75</v>
      </c>
      <c r="C789">
        <v>17451</v>
      </c>
      <c r="D789" s="22">
        <f t="shared" si="24"/>
        <v>-8.795371992831846E-3</v>
      </c>
      <c r="E789" s="3">
        <f t="shared" si="25"/>
        <v>0</v>
      </c>
    </row>
    <row r="790" spans="1:5" x14ac:dyDescent="0.35">
      <c r="A790" s="20">
        <v>44602</v>
      </c>
      <c r="B790">
        <v>17605.849999999999</v>
      </c>
      <c r="C790">
        <v>17554.099999999999</v>
      </c>
      <c r="D790" s="22">
        <f t="shared" si="24"/>
        <v>5.1706959539160593E-3</v>
      </c>
      <c r="E790" s="3">
        <f t="shared" si="25"/>
        <v>0</v>
      </c>
    </row>
    <row r="791" spans="1:5" x14ac:dyDescent="0.35">
      <c r="A791" s="20">
        <v>44601</v>
      </c>
      <c r="B791">
        <v>17463.8</v>
      </c>
      <c r="C791">
        <v>17370.099999999999</v>
      </c>
      <c r="D791" s="22">
        <f t="shared" si="24"/>
        <v>5.9854923480098191E-3</v>
      </c>
      <c r="E791" s="3">
        <f t="shared" si="25"/>
        <v>0</v>
      </c>
    </row>
    <row r="792" spans="1:5" x14ac:dyDescent="0.35">
      <c r="A792" s="20">
        <v>44600</v>
      </c>
      <c r="B792">
        <v>17266.75</v>
      </c>
      <c r="C792">
        <v>17279.849999999999</v>
      </c>
      <c r="D792" s="22">
        <f t="shared" si="24"/>
        <v>3.8487010270948554E-3</v>
      </c>
      <c r="E792" s="3">
        <f t="shared" si="25"/>
        <v>0</v>
      </c>
    </row>
    <row r="793" spans="1:5" x14ac:dyDescent="0.35">
      <c r="A793" s="20">
        <v>44599</v>
      </c>
      <c r="B793">
        <v>17213.599999999999</v>
      </c>
      <c r="C793">
        <v>17456.3</v>
      </c>
      <c r="D793" s="22">
        <f t="shared" si="24"/>
        <v>-3.4253809309043579E-3</v>
      </c>
      <c r="E793" s="3">
        <f t="shared" si="25"/>
        <v>0</v>
      </c>
    </row>
    <row r="794" spans="1:5" x14ac:dyDescent="0.35">
      <c r="A794" s="20">
        <v>44596</v>
      </c>
      <c r="B794">
        <v>17516.3</v>
      </c>
      <c r="C794">
        <v>17590.2</v>
      </c>
      <c r="D794" s="22">
        <f t="shared" si="24"/>
        <v>1.7084087880548057E-3</v>
      </c>
      <c r="E794" s="3">
        <f t="shared" si="25"/>
        <v>0</v>
      </c>
    </row>
    <row r="795" spans="1:5" x14ac:dyDescent="0.35">
      <c r="A795" s="20">
        <v>44595</v>
      </c>
      <c r="B795">
        <v>17560.2</v>
      </c>
      <c r="C795">
        <v>17767.75</v>
      </c>
      <c r="D795" s="22">
        <f t="shared" si="24"/>
        <v>-6.889763779527559E-4</v>
      </c>
      <c r="E795" s="3">
        <f t="shared" si="25"/>
        <v>0</v>
      </c>
    </row>
    <row r="796" spans="1:5" x14ac:dyDescent="0.35">
      <c r="A796" s="20">
        <v>44594</v>
      </c>
      <c r="B796">
        <v>17780</v>
      </c>
      <c r="C796">
        <v>17706.2</v>
      </c>
      <c r="D796" s="22">
        <f t="shared" si="24"/>
        <v>7.3591115586696251E-3</v>
      </c>
      <c r="E796" s="3">
        <f t="shared" si="25"/>
        <v>0</v>
      </c>
    </row>
    <row r="797" spans="1:5" x14ac:dyDescent="0.35">
      <c r="A797" s="20">
        <v>44593</v>
      </c>
      <c r="B797">
        <v>17576.849999999999</v>
      </c>
      <c r="C797">
        <v>17529.45</v>
      </c>
      <c r="D797" s="22">
        <f t="shared" si="24"/>
        <v>1.093435064317178E-2</v>
      </c>
      <c r="E797" s="3">
        <f t="shared" si="25"/>
        <v>0</v>
      </c>
    </row>
    <row r="798" spans="1:5" x14ac:dyDescent="0.35">
      <c r="A798" s="20">
        <v>44592</v>
      </c>
      <c r="B798">
        <v>17339.849999999999</v>
      </c>
      <c r="C798">
        <v>17301.05</v>
      </c>
      <c r="D798" s="22">
        <f t="shared" si="24"/>
        <v>1.1641947263323687E-2</v>
      </c>
      <c r="E798" s="3">
        <f t="shared" si="25"/>
        <v>0</v>
      </c>
    </row>
    <row r="799" spans="1:5" x14ac:dyDescent="0.35">
      <c r="A799" s="20">
        <v>44589</v>
      </c>
      <c r="B799">
        <v>17101.95</v>
      </c>
      <c r="C799">
        <v>17208.3</v>
      </c>
      <c r="D799" s="22">
        <f t="shared" si="24"/>
        <v>5.7363611657406752E-3</v>
      </c>
      <c r="E799" s="3">
        <f t="shared" si="25"/>
        <v>0</v>
      </c>
    </row>
    <row r="800" spans="1:5" x14ac:dyDescent="0.35">
      <c r="A800" s="20">
        <v>44588</v>
      </c>
      <c r="B800">
        <v>17110.150000000001</v>
      </c>
      <c r="C800">
        <v>17062</v>
      </c>
      <c r="D800" s="22">
        <f t="shared" si="24"/>
        <v>-1.2498589242358076E-2</v>
      </c>
      <c r="E800" s="3">
        <f t="shared" si="25"/>
        <v>0</v>
      </c>
    </row>
    <row r="801" spans="1:5" x14ac:dyDescent="0.35">
      <c r="A801" s="20">
        <v>44586</v>
      </c>
      <c r="B801">
        <v>17277.95</v>
      </c>
      <c r="C801">
        <v>17001.55</v>
      </c>
      <c r="D801" s="22">
        <f t="shared" si="24"/>
        <v>-8.6039500615192211E-3</v>
      </c>
      <c r="E801" s="3">
        <f t="shared" si="25"/>
        <v>0</v>
      </c>
    </row>
    <row r="802" spans="1:5" x14ac:dyDescent="0.35">
      <c r="A802" s="20">
        <v>44585</v>
      </c>
      <c r="B802">
        <v>17149.099999999999</v>
      </c>
      <c r="C802">
        <v>17575.150000000001</v>
      </c>
      <c r="D802" s="22">
        <f t="shared" si="24"/>
        <v>-2.3840405513945217E-3</v>
      </c>
      <c r="E802" s="3">
        <f t="shared" si="25"/>
        <v>0</v>
      </c>
    </row>
    <row r="803" spans="1:5" x14ac:dyDescent="0.35">
      <c r="A803" s="20">
        <v>44582</v>
      </c>
      <c r="B803">
        <v>17617.150000000001</v>
      </c>
      <c r="C803">
        <v>17613.7</v>
      </c>
      <c r="D803" s="22">
        <f t="shared" si="24"/>
        <v>-8.0700568789772633E-3</v>
      </c>
      <c r="E803" s="3">
        <f t="shared" si="25"/>
        <v>0</v>
      </c>
    </row>
    <row r="804" spans="1:5" x14ac:dyDescent="0.35">
      <c r="A804" s="20">
        <v>44581</v>
      </c>
      <c r="B804">
        <v>17757</v>
      </c>
      <c r="C804">
        <v>17921</v>
      </c>
      <c r="D804" s="22">
        <f t="shared" si="24"/>
        <v>-9.6998617490977193E-4</v>
      </c>
      <c r="E804" s="3">
        <f t="shared" si="25"/>
        <v>0</v>
      </c>
    </row>
    <row r="805" spans="1:5" x14ac:dyDescent="0.35">
      <c r="A805" s="20">
        <v>44580</v>
      </c>
      <c r="B805">
        <v>17938.400000000001</v>
      </c>
      <c r="C805">
        <v>18129.2</v>
      </c>
      <c r="D805" s="22">
        <f t="shared" si="24"/>
        <v>8.9162233859021295E-4</v>
      </c>
      <c r="E805" s="3">
        <f t="shared" si="25"/>
        <v>0</v>
      </c>
    </row>
    <row r="806" spans="1:5" x14ac:dyDescent="0.35">
      <c r="A806" s="20">
        <v>44579</v>
      </c>
      <c r="B806">
        <v>18113.05</v>
      </c>
      <c r="C806">
        <v>18337.2</v>
      </c>
      <c r="D806" s="22">
        <f t="shared" si="24"/>
        <v>1.5894604027726627E-3</v>
      </c>
      <c r="E806" s="3">
        <f t="shared" si="25"/>
        <v>0</v>
      </c>
    </row>
    <row r="807" spans="1:5" x14ac:dyDescent="0.35">
      <c r="A807" s="20">
        <v>44578</v>
      </c>
      <c r="B807">
        <v>18308.099999999999</v>
      </c>
      <c r="C807">
        <v>18235.650000000001</v>
      </c>
      <c r="D807" s="22">
        <f t="shared" si="24"/>
        <v>-1.1010229653669965E-3</v>
      </c>
      <c r="E807" s="3">
        <f t="shared" si="25"/>
        <v>0</v>
      </c>
    </row>
    <row r="808" spans="1:5" x14ac:dyDescent="0.35">
      <c r="A808" s="20">
        <v>44575</v>
      </c>
      <c r="B808">
        <v>18255.75</v>
      </c>
      <c r="C808">
        <v>18185</v>
      </c>
      <c r="D808" s="22">
        <f t="shared" si="24"/>
        <v>-3.9873369190153952E-3</v>
      </c>
      <c r="E808" s="3">
        <f t="shared" si="25"/>
        <v>0</v>
      </c>
    </row>
    <row r="809" spans="1:5" x14ac:dyDescent="0.35">
      <c r="A809" s="20">
        <v>44574</v>
      </c>
      <c r="B809">
        <v>18257.8</v>
      </c>
      <c r="C809">
        <v>18257</v>
      </c>
      <c r="D809" s="22">
        <f t="shared" si="24"/>
        <v>2.4516330951250913E-3</v>
      </c>
      <c r="E809" s="3">
        <f t="shared" si="25"/>
        <v>0</v>
      </c>
    </row>
    <row r="810" spans="1:5" x14ac:dyDescent="0.35">
      <c r="A810" s="20">
        <v>44573</v>
      </c>
      <c r="B810">
        <v>18212.349999999999</v>
      </c>
      <c r="C810">
        <v>18170.400000000001</v>
      </c>
      <c r="D810" s="22">
        <f t="shared" si="24"/>
        <v>6.3497777716240789E-3</v>
      </c>
      <c r="E810" s="3">
        <f t="shared" si="25"/>
        <v>0</v>
      </c>
    </row>
    <row r="811" spans="1:5" x14ac:dyDescent="0.35">
      <c r="A811" s="20">
        <v>44572</v>
      </c>
      <c r="B811">
        <v>18055.75</v>
      </c>
      <c r="C811">
        <v>17997.75</v>
      </c>
      <c r="D811" s="22">
        <f t="shared" si="24"/>
        <v>-3.0827681591704146E-4</v>
      </c>
      <c r="E811" s="3">
        <f t="shared" si="25"/>
        <v>0</v>
      </c>
    </row>
    <row r="812" spans="1:5" x14ac:dyDescent="0.35">
      <c r="A812" s="20">
        <v>44571</v>
      </c>
      <c r="B812">
        <v>18003.3</v>
      </c>
      <c r="C812">
        <v>17913.3</v>
      </c>
      <c r="D812" s="22">
        <f t="shared" si="24"/>
        <v>5.6476558859689177E-3</v>
      </c>
      <c r="E812" s="3">
        <f t="shared" si="25"/>
        <v>0</v>
      </c>
    </row>
    <row r="813" spans="1:5" x14ac:dyDescent="0.35">
      <c r="A813" s="20">
        <v>44568</v>
      </c>
      <c r="B813">
        <v>17812.7</v>
      </c>
      <c r="C813">
        <v>17797.599999999999</v>
      </c>
      <c r="D813" s="22">
        <f t="shared" si="24"/>
        <v>2.9133489989235308E-3</v>
      </c>
      <c r="E813" s="3">
        <f t="shared" si="25"/>
        <v>0</v>
      </c>
    </row>
    <row r="814" spans="1:5" x14ac:dyDescent="0.35">
      <c r="A814" s="20">
        <v>44567</v>
      </c>
      <c r="B814">
        <v>17745.900000000001</v>
      </c>
      <c r="C814">
        <v>17768.5</v>
      </c>
      <c r="D814" s="22">
        <f t="shared" si="24"/>
        <v>-8.744647912860351E-3</v>
      </c>
      <c r="E814" s="3">
        <f t="shared" si="25"/>
        <v>0</v>
      </c>
    </row>
    <row r="815" spans="1:5" x14ac:dyDescent="0.35">
      <c r="A815" s="20">
        <v>44566</v>
      </c>
      <c r="B815">
        <v>17925.25</v>
      </c>
      <c r="C815">
        <v>17820.099999999999</v>
      </c>
      <c r="D815" s="22">
        <f t="shared" si="24"/>
        <v>8.3402367279305513E-4</v>
      </c>
      <c r="E815" s="3">
        <f t="shared" si="25"/>
        <v>0</v>
      </c>
    </row>
    <row r="816" spans="1:5" x14ac:dyDescent="0.35">
      <c r="A816" s="20">
        <v>44565</v>
      </c>
      <c r="B816">
        <v>17805.25</v>
      </c>
      <c r="C816">
        <v>17681.400000000001</v>
      </c>
      <c r="D816" s="22">
        <f t="shared" si="24"/>
        <v>3.1601581781149531E-3</v>
      </c>
      <c r="E816" s="3">
        <f t="shared" si="25"/>
        <v>0</v>
      </c>
    </row>
    <row r="817" spans="1:5" x14ac:dyDescent="0.35">
      <c r="A817" s="20">
        <v>44564</v>
      </c>
      <c r="B817">
        <v>17625.7</v>
      </c>
      <c r="C817">
        <v>17387.150000000001</v>
      </c>
      <c r="D817" s="22">
        <f t="shared" si="24"/>
        <v>1.9073357515970153E-3</v>
      </c>
      <c r="E817" s="3">
        <f t="shared" si="25"/>
        <v>0</v>
      </c>
    </row>
    <row r="818" spans="1:5" x14ac:dyDescent="0.35">
      <c r="A818" s="20">
        <v>44561</v>
      </c>
      <c r="B818">
        <v>17354.05</v>
      </c>
      <c r="C818">
        <v>17244.5</v>
      </c>
      <c r="D818" s="22">
        <f t="shared" si="24"/>
        <v>2.3570168478750098E-3</v>
      </c>
      <c r="E818" s="3">
        <f t="shared" si="25"/>
        <v>0</v>
      </c>
    </row>
    <row r="819" spans="1:5" x14ac:dyDescent="0.35">
      <c r="A819" s="20">
        <v>44560</v>
      </c>
      <c r="B819">
        <v>17203.95</v>
      </c>
      <c r="C819">
        <v>17201.45</v>
      </c>
      <c r="D819" s="22">
        <f t="shared" si="24"/>
        <v>-7.0583724496896749E-4</v>
      </c>
      <c r="E819" s="3">
        <f t="shared" si="25"/>
        <v>0</v>
      </c>
    </row>
    <row r="820" spans="1:5" x14ac:dyDescent="0.35">
      <c r="A820" s="20">
        <v>44559</v>
      </c>
      <c r="B820">
        <v>17213.599999999999</v>
      </c>
      <c r="C820">
        <v>17220.099999999999</v>
      </c>
      <c r="D820" s="22">
        <f t="shared" si="24"/>
        <v>-7.630597826876216E-4</v>
      </c>
      <c r="E820" s="3">
        <f t="shared" si="25"/>
        <v>0</v>
      </c>
    </row>
    <row r="821" spans="1:5" x14ac:dyDescent="0.35">
      <c r="A821" s="20">
        <v>44558</v>
      </c>
      <c r="B821">
        <v>17233.25</v>
      </c>
      <c r="C821">
        <v>17177.599999999999</v>
      </c>
      <c r="D821" s="22">
        <f t="shared" si="24"/>
        <v>5.3464042724412049E-3</v>
      </c>
      <c r="E821" s="3">
        <f t="shared" si="25"/>
        <v>0</v>
      </c>
    </row>
    <row r="822" spans="1:5" x14ac:dyDescent="0.35">
      <c r="A822" s="20">
        <v>44557</v>
      </c>
      <c r="B822">
        <v>17086.25</v>
      </c>
      <c r="C822">
        <v>16937.75</v>
      </c>
      <c r="D822" s="22">
        <f t="shared" si="24"/>
        <v>-3.8814967286627949E-3</v>
      </c>
      <c r="E822" s="3">
        <f t="shared" si="25"/>
        <v>0</v>
      </c>
    </row>
    <row r="823" spans="1:5" x14ac:dyDescent="0.35">
      <c r="A823" s="20">
        <v>44554</v>
      </c>
      <c r="B823">
        <v>17003.75</v>
      </c>
      <c r="C823">
        <v>17149.5</v>
      </c>
      <c r="D823" s="22">
        <f t="shared" si="24"/>
        <v>4.5042934292375773E-3</v>
      </c>
      <c r="E823" s="3">
        <f t="shared" si="25"/>
        <v>0</v>
      </c>
    </row>
    <row r="824" spans="1:5" x14ac:dyDescent="0.35">
      <c r="A824" s="20">
        <v>44553</v>
      </c>
      <c r="B824">
        <v>17072.599999999999</v>
      </c>
      <c r="C824">
        <v>17066.8</v>
      </c>
      <c r="D824" s="22">
        <f t="shared" si="24"/>
        <v>6.5672099531418242E-3</v>
      </c>
      <c r="E824" s="3">
        <f t="shared" si="25"/>
        <v>0</v>
      </c>
    </row>
    <row r="825" spans="1:5" x14ac:dyDescent="0.35">
      <c r="A825" s="20">
        <v>44552</v>
      </c>
      <c r="B825">
        <v>16955.45</v>
      </c>
      <c r="C825">
        <v>16865.55</v>
      </c>
      <c r="D825" s="22">
        <f t="shared" si="24"/>
        <v>5.6467024629044283E-3</v>
      </c>
      <c r="E825" s="3">
        <f t="shared" si="25"/>
        <v>0</v>
      </c>
    </row>
    <row r="826" spans="1:5" x14ac:dyDescent="0.35">
      <c r="A826" s="20">
        <v>44551</v>
      </c>
      <c r="B826">
        <v>16770.849999999999</v>
      </c>
      <c r="C826">
        <v>16773.150000000001</v>
      </c>
      <c r="D826" s="22">
        <f t="shared" si="24"/>
        <v>9.5671172852138959E-3</v>
      </c>
      <c r="E826" s="3">
        <f t="shared" si="25"/>
        <v>0</v>
      </c>
    </row>
    <row r="827" spans="1:5" x14ac:dyDescent="0.35">
      <c r="A827" s="20">
        <v>44550</v>
      </c>
      <c r="B827">
        <v>16614.2</v>
      </c>
      <c r="C827">
        <v>16824.25</v>
      </c>
      <c r="D827" s="22">
        <f t="shared" si="24"/>
        <v>-9.4758966629772227E-3</v>
      </c>
      <c r="E827" s="3">
        <f t="shared" si="25"/>
        <v>0</v>
      </c>
    </row>
    <row r="828" spans="1:5" x14ac:dyDescent="0.35">
      <c r="A828" s="20">
        <v>44547</v>
      </c>
      <c r="B828">
        <v>16985.2</v>
      </c>
      <c r="C828">
        <v>17276</v>
      </c>
      <c r="D828" s="22">
        <f t="shared" si="24"/>
        <v>1.6001484195634693E-3</v>
      </c>
      <c r="E828" s="3">
        <f t="shared" si="25"/>
        <v>0</v>
      </c>
    </row>
    <row r="829" spans="1:5" x14ac:dyDescent="0.35">
      <c r="A829" s="20">
        <v>44546</v>
      </c>
      <c r="B829">
        <v>17248.400000000001</v>
      </c>
      <c r="C829">
        <v>17373</v>
      </c>
      <c r="D829" s="22">
        <f t="shared" si="24"/>
        <v>8.8030009174630709E-3</v>
      </c>
      <c r="E829" s="3">
        <f t="shared" si="25"/>
        <v>0</v>
      </c>
    </row>
    <row r="830" spans="1:5" x14ac:dyDescent="0.35">
      <c r="A830" s="20">
        <v>44545</v>
      </c>
      <c r="B830">
        <v>17221.400000000001</v>
      </c>
      <c r="C830">
        <v>17323.650000000001</v>
      </c>
      <c r="D830" s="22">
        <f t="shared" si="24"/>
        <v>-7.2150488603108811E-5</v>
      </c>
      <c r="E830" s="3">
        <f t="shared" si="25"/>
        <v>0</v>
      </c>
    </row>
    <row r="831" spans="1:5" x14ac:dyDescent="0.35">
      <c r="A831" s="20">
        <v>44544</v>
      </c>
      <c r="B831">
        <v>17324.900000000001</v>
      </c>
      <c r="C831">
        <v>17283.2</v>
      </c>
      <c r="D831" s="22">
        <f t="shared" si="24"/>
        <v>-4.8968664085327698E-3</v>
      </c>
      <c r="E831" s="3">
        <f t="shared" si="25"/>
        <v>0</v>
      </c>
    </row>
    <row r="832" spans="1:5" x14ac:dyDescent="0.35">
      <c r="A832" s="20">
        <v>44543</v>
      </c>
      <c r="B832">
        <v>17368.25</v>
      </c>
      <c r="C832">
        <v>17619.099999999999</v>
      </c>
      <c r="D832" s="22">
        <f t="shared" si="24"/>
        <v>6.156024966735724E-3</v>
      </c>
      <c r="E832" s="3">
        <f t="shared" si="25"/>
        <v>0</v>
      </c>
    </row>
    <row r="833" spans="1:5" x14ac:dyDescent="0.35">
      <c r="A833" s="20">
        <v>44540</v>
      </c>
      <c r="B833">
        <v>17511.3</v>
      </c>
      <c r="C833">
        <v>17476.05</v>
      </c>
      <c r="D833" s="22">
        <f t="shared" si="24"/>
        <v>-2.3291858981494547E-3</v>
      </c>
      <c r="E833" s="3">
        <f t="shared" si="25"/>
        <v>0</v>
      </c>
    </row>
    <row r="834" spans="1:5" x14ac:dyDescent="0.35">
      <c r="A834" s="20">
        <v>44539</v>
      </c>
      <c r="B834">
        <v>17516.849999999999</v>
      </c>
      <c r="C834">
        <v>17524.400000000001</v>
      </c>
      <c r="D834" s="22">
        <f t="shared" si="24"/>
        <v>3.1282645716167348E-3</v>
      </c>
      <c r="E834" s="3">
        <f t="shared" si="25"/>
        <v>0</v>
      </c>
    </row>
    <row r="835" spans="1:5" x14ac:dyDescent="0.35">
      <c r="A835" s="20">
        <v>44538</v>
      </c>
      <c r="B835">
        <v>17469.75</v>
      </c>
      <c r="C835">
        <v>17315.25</v>
      </c>
      <c r="D835" s="22">
        <f t="shared" ref="D835:D898" si="26">(C835-B836)/B836</f>
        <v>8.0661593903368668E-3</v>
      </c>
      <c r="E835" s="3">
        <f t="shared" ref="E835:E898" si="27">IF(ABS(D835)&gt;2%,1,0)</f>
        <v>0</v>
      </c>
    </row>
    <row r="836" spans="1:5" x14ac:dyDescent="0.35">
      <c r="A836" s="20">
        <v>44537</v>
      </c>
      <c r="B836">
        <v>17176.7</v>
      </c>
      <c r="C836">
        <v>17044.099999999999</v>
      </c>
      <c r="D836" s="22">
        <f t="shared" si="26"/>
        <v>7.7961241112210703E-3</v>
      </c>
      <c r="E836" s="3">
        <f t="shared" si="27"/>
        <v>0</v>
      </c>
    </row>
    <row r="837" spans="1:5" x14ac:dyDescent="0.35">
      <c r="A837" s="20">
        <v>44536</v>
      </c>
      <c r="B837">
        <v>16912.25</v>
      </c>
      <c r="C837">
        <v>17209.05</v>
      </c>
      <c r="D837" s="22">
        <f t="shared" si="26"/>
        <v>7.1816104252551624E-4</v>
      </c>
      <c r="E837" s="3">
        <f t="shared" si="27"/>
        <v>0</v>
      </c>
    </row>
    <row r="838" spans="1:5" x14ac:dyDescent="0.35">
      <c r="A838" s="20">
        <v>44533</v>
      </c>
      <c r="B838">
        <v>17196.7</v>
      </c>
      <c r="C838">
        <v>17424.900000000001</v>
      </c>
      <c r="D838" s="22">
        <f t="shared" si="26"/>
        <v>1.3360801992914463E-3</v>
      </c>
      <c r="E838" s="3">
        <f t="shared" si="27"/>
        <v>0</v>
      </c>
    </row>
    <row r="839" spans="1:5" x14ac:dyDescent="0.35">
      <c r="A839" s="20">
        <v>44532</v>
      </c>
      <c r="B839">
        <v>17401.650000000001</v>
      </c>
      <c r="C839">
        <v>17183.2</v>
      </c>
      <c r="D839" s="22">
        <f t="shared" si="26"/>
        <v>9.4950165725898503E-4</v>
      </c>
      <c r="E839" s="3">
        <f t="shared" si="27"/>
        <v>0</v>
      </c>
    </row>
    <row r="840" spans="1:5" x14ac:dyDescent="0.35">
      <c r="A840" s="20">
        <v>44531</v>
      </c>
      <c r="B840">
        <v>17166.900000000001</v>
      </c>
      <c r="C840">
        <v>17104.400000000001</v>
      </c>
      <c r="D840" s="22">
        <f t="shared" si="26"/>
        <v>7.136464270573315E-3</v>
      </c>
      <c r="E840" s="3">
        <f t="shared" si="27"/>
        <v>0</v>
      </c>
    </row>
    <row r="841" spans="1:5" x14ac:dyDescent="0.35">
      <c r="A841" s="20">
        <v>44530</v>
      </c>
      <c r="B841">
        <v>16983.2</v>
      </c>
      <c r="C841">
        <v>17051.150000000001</v>
      </c>
      <c r="D841" s="22">
        <f t="shared" si="26"/>
        <v>-1.6418483694389114E-4</v>
      </c>
      <c r="E841" s="3">
        <f t="shared" si="27"/>
        <v>0</v>
      </c>
    </row>
    <row r="842" spans="1:5" x14ac:dyDescent="0.35">
      <c r="A842" s="20">
        <v>44529</v>
      </c>
      <c r="B842">
        <v>17053.95</v>
      </c>
      <c r="C842">
        <v>17055.8</v>
      </c>
      <c r="D842" s="22">
        <f t="shared" si="26"/>
        <v>1.7237885760095935E-3</v>
      </c>
      <c r="E842" s="3">
        <f t="shared" si="27"/>
        <v>0</v>
      </c>
    </row>
    <row r="843" spans="1:5" x14ac:dyDescent="0.35">
      <c r="A843" s="20">
        <v>44526</v>
      </c>
      <c r="B843">
        <v>17026.45</v>
      </c>
      <c r="C843">
        <v>17338.75</v>
      </c>
      <c r="D843" s="22">
        <f t="shared" si="26"/>
        <v>-1.1262385059519566E-2</v>
      </c>
      <c r="E843" s="3">
        <f t="shared" si="27"/>
        <v>0</v>
      </c>
    </row>
    <row r="844" spans="1:5" x14ac:dyDescent="0.35">
      <c r="A844" s="20">
        <v>44525</v>
      </c>
      <c r="B844">
        <v>17536.25</v>
      </c>
      <c r="C844">
        <v>17417.3</v>
      </c>
      <c r="D844" s="22">
        <f t="shared" si="26"/>
        <v>1.2919859546771327E-4</v>
      </c>
      <c r="E844" s="3">
        <f t="shared" si="27"/>
        <v>0</v>
      </c>
    </row>
    <row r="845" spans="1:5" x14ac:dyDescent="0.35">
      <c r="A845" s="20">
        <v>44524</v>
      </c>
      <c r="B845">
        <v>17415.05</v>
      </c>
      <c r="C845">
        <v>17550.05</v>
      </c>
      <c r="D845" s="22">
        <f t="shared" si="26"/>
        <v>2.6680606855259553E-3</v>
      </c>
      <c r="E845" s="3">
        <f t="shared" si="27"/>
        <v>0</v>
      </c>
    </row>
    <row r="846" spans="1:5" x14ac:dyDescent="0.35">
      <c r="A846" s="20">
        <v>44523</v>
      </c>
      <c r="B846">
        <v>17503.349999999999</v>
      </c>
      <c r="C846">
        <v>17281.75</v>
      </c>
      <c r="D846" s="22">
        <f t="shared" si="26"/>
        <v>-7.7397647639744537E-3</v>
      </c>
      <c r="E846" s="3">
        <f t="shared" si="27"/>
        <v>0</v>
      </c>
    </row>
    <row r="847" spans="1:5" x14ac:dyDescent="0.35">
      <c r="A847" s="20">
        <v>44522</v>
      </c>
      <c r="B847">
        <v>17416.55</v>
      </c>
      <c r="C847">
        <v>17796.25</v>
      </c>
      <c r="D847" s="22">
        <f t="shared" si="26"/>
        <v>1.7703548590471455E-3</v>
      </c>
      <c r="E847" s="3">
        <f t="shared" si="27"/>
        <v>0</v>
      </c>
    </row>
    <row r="848" spans="1:5" x14ac:dyDescent="0.35">
      <c r="A848" s="20">
        <v>44518</v>
      </c>
      <c r="B848">
        <v>17764.8</v>
      </c>
      <c r="C848">
        <v>17890.55</v>
      </c>
      <c r="D848" s="22">
        <f t="shared" si="26"/>
        <v>-4.5254809720298361E-4</v>
      </c>
      <c r="E848" s="3">
        <f t="shared" si="27"/>
        <v>0</v>
      </c>
    </row>
    <row r="849" spans="1:5" x14ac:dyDescent="0.35">
      <c r="A849" s="20">
        <v>44517</v>
      </c>
      <c r="B849">
        <v>17898.650000000001</v>
      </c>
      <c r="C849">
        <v>17939.349999999999</v>
      </c>
      <c r="D849" s="22">
        <f t="shared" si="26"/>
        <v>-3.3251477843460921E-3</v>
      </c>
      <c r="E849" s="3">
        <f t="shared" si="27"/>
        <v>0</v>
      </c>
    </row>
    <row r="850" spans="1:5" x14ac:dyDescent="0.35">
      <c r="A850" s="20">
        <v>44516</v>
      </c>
      <c r="B850">
        <v>17999.2</v>
      </c>
      <c r="C850">
        <v>18127.05</v>
      </c>
      <c r="D850" s="22">
        <f t="shared" si="26"/>
        <v>9.7186827871628039E-4</v>
      </c>
      <c r="E850" s="3">
        <f t="shared" si="27"/>
        <v>0</v>
      </c>
    </row>
    <row r="851" spans="1:5" x14ac:dyDescent="0.35">
      <c r="A851" s="20">
        <v>44515</v>
      </c>
      <c r="B851">
        <v>18109.45</v>
      </c>
      <c r="C851">
        <v>18140.95</v>
      </c>
      <c r="D851" s="22">
        <f t="shared" si="26"/>
        <v>2.1101766306224593E-3</v>
      </c>
      <c r="E851" s="3">
        <f t="shared" si="27"/>
        <v>0</v>
      </c>
    </row>
    <row r="852" spans="1:5" x14ac:dyDescent="0.35">
      <c r="A852" s="20">
        <v>44512</v>
      </c>
      <c r="B852">
        <v>18102.75</v>
      </c>
      <c r="C852">
        <v>17977.599999999999</v>
      </c>
      <c r="D852" s="22">
        <f t="shared" si="26"/>
        <v>5.8186375436397823E-3</v>
      </c>
      <c r="E852" s="3">
        <f t="shared" si="27"/>
        <v>0</v>
      </c>
    </row>
    <row r="853" spans="1:5" x14ac:dyDescent="0.35">
      <c r="A853" s="20">
        <v>44511</v>
      </c>
      <c r="B853">
        <v>17873.599999999999</v>
      </c>
      <c r="C853">
        <v>17967.45</v>
      </c>
      <c r="D853" s="22">
        <f t="shared" si="26"/>
        <v>-2.7612503607663788E-3</v>
      </c>
      <c r="E853" s="3">
        <f t="shared" si="27"/>
        <v>0</v>
      </c>
    </row>
    <row r="854" spans="1:5" x14ac:dyDescent="0.35">
      <c r="A854" s="20">
        <v>44510</v>
      </c>
      <c r="B854">
        <v>18017.2</v>
      </c>
      <c r="C854">
        <v>17973.45</v>
      </c>
      <c r="D854" s="22">
        <f t="shared" si="26"/>
        <v>-3.9236876013133979E-3</v>
      </c>
      <c r="E854" s="3">
        <f t="shared" si="27"/>
        <v>0</v>
      </c>
    </row>
    <row r="855" spans="1:5" x14ac:dyDescent="0.35">
      <c r="A855" s="20">
        <v>44509</v>
      </c>
      <c r="B855">
        <v>18044.25</v>
      </c>
      <c r="C855">
        <v>18084.349999999999</v>
      </c>
      <c r="D855" s="22">
        <f t="shared" si="26"/>
        <v>8.744475898729712E-4</v>
      </c>
      <c r="E855" s="3">
        <f t="shared" si="27"/>
        <v>0</v>
      </c>
    </row>
    <row r="856" spans="1:5" x14ac:dyDescent="0.35">
      <c r="A856" s="20">
        <v>44508</v>
      </c>
      <c r="B856">
        <v>18068.55</v>
      </c>
      <c r="C856">
        <v>18040.2</v>
      </c>
      <c r="D856" s="22">
        <f t="shared" si="26"/>
        <v>6.887390605465343E-3</v>
      </c>
      <c r="E856" s="3">
        <f t="shared" si="27"/>
        <v>0</v>
      </c>
    </row>
    <row r="857" spans="1:5" x14ac:dyDescent="0.35">
      <c r="A857" s="20">
        <v>44504</v>
      </c>
      <c r="B857">
        <v>17916.8</v>
      </c>
      <c r="C857">
        <v>17935.05</v>
      </c>
      <c r="D857" s="22">
        <f t="shared" si="26"/>
        <v>5.936890045543184E-3</v>
      </c>
      <c r="E857" s="3">
        <f t="shared" si="27"/>
        <v>0</v>
      </c>
    </row>
    <row r="858" spans="1:5" x14ac:dyDescent="0.35">
      <c r="A858" s="20">
        <v>44503</v>
      </c>
      <c r="B858">
        <v>17829.2</v>
      </c>
      <c r="C858">
        <v>17947.95</v>
      </c>
      <c r="D858" s="22">
        <f t="shared" si="26"/>
        <v>3.2981253790747918E-3</v>
      </c>
      <c r="E858" s="3">
        <f t="shared" si="27"/>
        <v>0</v>
      </c>
    </row>
    <row r="859" spans="1:5" x14ac:dyDescent="0.35">
      <c r="A859" s="20">
        <v>44502</v>
      </c>
      <c r="B859">
        <v>17888.95</v>
      </c>
      <c r="C859">
        <v>17970.900000000001</v>
      </c>
      <c r="D859" s="22">
        <f t="shared" si="26"/>
        <v>2.3006584066058177E-3</v>
      </c>
      <c r="E859" s="3">
        <f t="shared" si="27"/>
        <v>0</v>
      </c>
    </row>
    <row r="860" spans="1:5" x14ac:dyDescent="0.35">
      <c r="A860" s="20">
        <v>44501</v>
      </c>
      <c r="B860">
        <v>17929.650000000001</v>
      </c>
      <c r="C860">
        <v>17783.150000000001</v>
      </c>
      <c r="D860" s="22">
        <f t="shared" si="26"/>
        <v>6.3095409879666015E-3</v>
      </c>
      <c r="E860" s="3">
        <f t="shared" si="27"/>
        <v>0</v>
      </c>
    </row>
    <row r="861" spans="1:5" x14ac:dyDescent="0.35">
      <c r="A861" s="20">
        <v>44498</v>
      </c>
      <c r="B861">
        <v>17671.650000000001</v>
      </c>
      <c r="C861">
        <v>17833.05</v>
      </c>
      <c r="D861" s="22">
        <f t="shared" si="26"/>
        <v>-1.3551918688488277E-3</v>
      </c>
      <c r="E861" s="3">
        <f t="shared" si="27"/>
        <v>0</v>
      </c>
    </row>
    <row r="862" spans="1:5" x14ac:dyDescent="0.35">
      <c r="A862" s="20">
        <v>44497</v>
      </c>
      <c r="B862">
        <v>17857.25</v>
      </c>
      <c r="C862">
        <v>18187.650000000001</v>
      </c>
      <c r="D862" s="22">
        <f t="shared" si="26"/>
        <v>-1.2794500012354804E-3</v>
      </c>
      <c r="E862" s="3">
        <f t="shared" si="27"/>
        <v>0</v>
      </c>
    </row>
    <row r="863" spans="1:5" x14ac:dyDescent="0.35">
      <c r="A863" s="20">
        <v>44496</v>
      </c>
      <c r="B863">
        <v>18210.95</v>
      </c>
      <c r="C863">
        <v>18295.849999999999</v>
      </c>
      <c r="D863" s="22">
        <f t="shared" si="26"/>
        <v>1.5025946443036657E-3</v>
      </c>
      <c r="E863" s="3">
        <f t="shared" si="27"/>
        <v>0</v>
      </c>
    </row>
    <row r="864" spans="1:5" x14ac:dyDescent="0.35">
      <c r="A864" s="20">
        <v>44495</v>
      </c>
      <c r="B864">
        <v>18268.400000000001</v>
      </c>
      <c r="C864">
        <v>18154.5</v>
      </c>
      <c r="D864" s="22">
        <f t="shared" si="26"/>
        <v>1.6054818100565253E-3</v>
      </c>
      <c r="E864" s="3">
        <f t="shared" si="27"/>
        <v>0</v>
      </c>
    </row>
    <row r="865" spans="1:5" x14ac:dyDescent="0.35">
      <c r="A865" s="20">
        <v>44494</v>
      </c>
      <c r="B865">
        <v>18125.400000000001</v>
      </c>
      <c r="C865">
        <v>18229.5</v>
      </c>
      <c r="D865" s="22">
        <f t="shared" si="26"/>
        <v>6.3262838878491486E-3</v>
      </c>
      <c r="E865" s="3">
        <f t="shared" si="27"/>
        <v>0</v>
      </c>
    </row>
    <row r="866" spans="1:5" x14ac:dyDescent="0.35">
      <c r="A866" s="20">
        <v>44491</v>
      </c>
      <c r="B866">
        <v>18114.900000000001</v>
      </c>
      <c r="C866">
        <v>18230.7</v>
      </c>
      <c r="D866" s="22">
        <f t="shared" si="26"/>
        <v>2.8935917395108502E-3</v>
      </c>
      <c r="E866" s="3">
        <f t="shared" si="27"/>
        <v>0</v>
      </c>
    </row>
    <row r="867" spans="1:5" x14ac:dyDescent="0.35">
      <c r="A867" s="20">
        <v>44490</v>
      </c>
      <c r="B867">
        <v>18178.099999999999</v>
      </c>
      <c r="C867">
        <v>18382.7</v>
      </c>
      <c r="D867" s="22">
        <f t="shared" si="26"/>
        <v>6.3558626126373925E-3</v>
      </c>
      <c r="E867" s="3">
        <f t="shared" si="27"/>
        <v>0</v>
      </c>
    </row>
    <row r="868" spans="1:5" x14ac:dyDescent="0.35">
      <c r="A868" s="20">
        <v>44489</v>
      </c>
      <c r="B868">
        <v>18266.599999999999</v>
      </c>
      <c r="C868">
        <v>18439.900000000001</v>
      </c>
      <c r="D868" s="22">
        <f t="shared" si="26"/>
        <v>1.148286392942054E-3</v>
      </c>
      <c r="E868" s="3">
        <f t="shared" si="27"/>
        <v>0</v>
      </c>
    </row>
    <row r="869" spans="1:5" x14ac:dyDescent="0.35">
      <c r="A869" s="20">
        <v>44488</v>
      </c>
      <c r="B869">
        <v>18418.75</v>
      </c>
      <c r="C869">
        <v>18602.349999999999</v>
      </c>
      <c r="D869" s="22">
        <f t="shared" si="26"/>
        <v>6.7813855566770283E-3</v>
      </c>
      <c r="E869" s="3">
        <f t="shared" si="27"/>
        <v>0</v>
      </c>
    </row>
    <row r="870" spans="1:5" x14ac:dyDescent="0.35">
      <c r="A870" s="20">
        <v>44487</v>
      </c>
      <c r="B870">
        <v>18477.05</v>
      </c>
      <c r="C870">
        <v>18500.099999999999</v>
      </c>
      <c r="D870" s="22">
        <f t="shared" si="26"/>
        <v>8.8093115322639623E-3</v>
      </c>
      <c r="E870" s="3">
        <f t="shared" si="27"/>
        <v>0</v>
      </c>
    </row>
    <row r="871" spans="1:5" x14ac:dyDescent="0.35">
      <c r="A871" s="20">
        <v>44483</v>
      </c>
      <c r="B871">
        <v>18338.55</v>
      </c>
      <c r="C871">
        <v>18272.849999999999</v>
      </c>
      <c r="D871" s="22">
        <f t="shared" si="26"/>
        <v>6.1172519168030915E-3</v>
      </c>
      <c r="E871" s="3">
        <f t="shared" si="27"/>
        <v>0</v>
      </c>
    </row>
    <row r="872" spans="1:5" x14ac:dyDescent="0.35">
      <c r="A872" s="20">
        <v>44482</v>
      </c>
      <c r="B872">
        <v>18161.75</v>
      </c>
      <c r="C872">
        <v>18097.849999999999</v>
      </c>
      <c r="D872" s="22">
        <f t="shared" si="26"/>
        <v>5.8859656679791693E-3</v>
      </c>
      <c r="E872" s="3">
        <f t="shared" si="27"/>
        <v>0</v>
      </c>
    </row>
    <row r="873" spans="1:5" x14ac:dyDescent="0.35">
      <c r="A873" s="20">
        <v>44481</v>
      </c>
      <c r="B873">
        <v>17991.95</v>
      </c>
      <c r="C873">
        <v>17915.8</v>
      </c>
      <c r="D873" s="22">
        <f t="shared" si="26"/>
        <v>-1.6800448011947795E-3</v>
      </c>
      <c r="E873" s="3">
        <f t="shared" si="27"/>
        <v>0</v>
      </c>
    </row>
    <row r="874" spans="1:5" x14ac:dyDescent="0.35">
      <c r="A874" s="20">
        <v>44480</v>
      </c>
      <c r="B874">
        <v>17945.95</v>
      </c>
      <c r="C874">
        <v>17867.55</v>
      </c>
      <c r="D874" s="22">
        <f t="shared" si="26"/>
        <v>-1.5451070678171495E-3</v>
      </c>
      <c r="E874" s="3">
        <f t="shared" si="27"/>
        <v>0</v>
      </c>
    </row>
    <row r="875" spans="1:5" x14ac:dyDescent="0.35">
      <c r="A875" s="20">
        <v>44477</v>
      </c>
      <c r="B875">
        <v>17895.2</v>
      </c>
      <c r="C875">
        <v>17886.849999999999</v>
      </c>
      <c r="D875" s="22">
        <f t="shared" si="26"/>
        <v>5.4242890106153061E-3</v>
      </c>
      <c r="E875" s="3">
        <f t="shared" si="27"/>
        <v>0</v>
      </c>
    </row>
    <row r="876" spans="1:5" x14ac:dyDescent="0.35">
      <c r="A876" s="20">
        <v>44476</v>
      </c>
      <c r="B876">
        <v>17790.349999999999</v>
      </c>
      <c r="C876">
        <v>17810.55</v>
      </c>
      <c r="D876" s="22">
        <f t="shared" si="26"/>
        <v>9.3250595035701735E-3</v>
      </c>
      <c r="E876" s="3">
        <f t="shared" si="27"/>
        <v>0</v>
      </c>
    </row>
    <row r="877" spans="1:5" x14ac:dyDescent="0.35">
      <c r="A877" s="20">
        <v>44475</v>
      </c>
      <c r="B877">
        <v>17646</v>
      </c>
      <c r="C877">
        <v>17861.5</v>
      </c>
      <c r="D877" s="22">
        <f t="shared" si="26"/>
        <v>2.1994916481038211E-3</v>
      </c>
      <c r="E877" s="3">
        <f t="shared" si="27"/>
        <v>0</v>
      </c>
    </row>
    <row r="878" spans="1:5" x14ac:dyDescent="0.35">
      <c r="A878" s="20">
        <v>44474</v>
      </c>
      <c r="B878">
        <v>17822.3</v>
      </c>
      <c r="C878">
        <v>17661.349999999999</v>
      </c>
      <c r="D878" s="22">
        <f t="shared" si="26"/>
        <v>-1.6901010386491319E-3</v>
      </c>
      <c r="E878" s="3">
        <f t="shared" si="27"/>
        <v>0</v>
      </c>
    </row>
    <row r="879" spans="1:5" x14ac:dyDescent="0.35">
      <c r="A879" s="20">
        <v>44473</v>
      </c>
      <c r="B879">
        <v>17691.25</v>
      </c>
      <c r="C879">
        <v>17615.55</v>
      </c>
      <c r="D879" s="22">
        <f t="shared" si="26"/>
        <v>4.7627060155543705E-3</v>
      </c>
      <c r="E879" s="3">
        <f t="shared" si="27"/>
        <v>0</v>
      </c>
    </row>
    <row r="880" spans="1:5" x14ac:dyDescent="0.35">
      <c r="A880" s="20">
        <v>44470</v>
      </c>
      <c r="B880">
        <v>17532.05</v>
      </c>
      <c r="C880">
        <v>17531.900000000001</v>
      </c>
      <c r="D880" s="22">
        <f t="shared" si="26"/>
        <v>-4.8955196771511191E-3</v>
      </c>
      <c r="E880" s="3">
        <f t="shared" si="27"/>
        <v>0</v>
      </c>
    </row>
    <row r="881" spans="1:5" x14ac:dyDescent="0.35">
      <c r="A881" s="20">
        <v>44469</v>
      </c>
      <c r="B881">
        <v>17618.150000000001</v>
      </c>
      <c r="C881">
        <v>17718.900000000001</v>
      </c>
      <c r="D881" s="22">
        <f t="shared" si="26"/>
        <v>4.2910458294999142E-4</v>
      </c>
      <c r="E881" s="3">
        <f t="shared" si="27"/>
        <v>0</v>
      </c>
    </row>
    <row r="882" spans="1:5" x14ac:dyDescent="0.35">
      <c r="A882" s="20">
        <v>44468</v>
      </c>
      <c r="B882">
        <v>17711.3</v>
      </c>
      <c r="C882">
        <v>17657.95</v>
      </c>
      <c r="D882" s="22">
        <f t="shared" si="26"/>
        <v>-5.107445094260833E-3</v>
      </c>
      <c r="E882" s="3">
        <f t="shared" si="27"/>
        <v>0</v>
      </c>
    </row>
    <row r="883" spans="1:5" x14ac:dyDescent="0.35">
      <c r="A883" s="20">
        <v>44467</v>
      </c>
      <c r="B883">
        <v>17748.599999999999</v>
      </c>
      <c r="C883">
        <v>17906.45</v>
      </c>
      <c r="D883" s="22">
        <f t="shared" si="26"/>
        <v>2.8759290062784406E-3</v>
      </c>
      <c r="E883" s="3">
        <f t="shared" si="27"/>
        <v>0</v>
      </c>
    </row>
    <row r="884" spans="1:5" x14ac:dyDescent="0.35">
      <c r="A884" s="20">
        <v>44466</v>
      </c>
      <c r="B884">
        <v>17855.099999999999</v>
      </c>
      <c r="C884">
        <v>17932.2</v>
      </c>
      <c r="D884" s="22">
        <f t="shared" si="26"/>
        <v>4.4249770349293121E-3</v>
      </c>
      <c r="E884" s="3">
        <f t="shared" si="27"/>
        <v>0</v>
      </c>
    </row>
    <row r="885" spans="1:5" x14ac:dyDescent="0.35">
      <c r="A885" s="20">
        <v>44463</v>
      </c>
      <c r="B885">
        <v>17853.2</v>
      </c>
      <c r="C885">
        <v>17897.45</v>
      </c>
      <c r="D885" s="22">
        <f t="shared" si="26"/>
        <v>4.1800038714129815E-3</v>
      </c>
      <c r="E885" s="3">
        <f t="shared" si="27"/>
        <v>0</v>
      </c>
    </row>
    <row r="886" spans="1:5" x14ac:dyDescent="0.35">
      <c r="A886" s="20">
        <v>44462</v>
      </c>
      <c r="B886">
        <v>17822.95</v>
      </c>
      <c r="C886">
        <v>17670.849999999999</v>
      </c>
      <c r="D886" s="22">
        <f t="shared" si="26"/>
        <v>7.0782742004882456E-3</v>
      </c>
      <c r="E886" s="3">
        <f t="shared" si="27"/>
        <v>0</v>
      </c>
    </row>
    <row r="887" spans="1:5" x14ac:dyDescent="0.35">
      <c r="A887" s="20">
        <v>44461</v>
      </c>
      <c r="B887">
        <v>17546.650000000001</v>
      </c>
      <c r="C887">
        <v>17580.900000000001</v>
      </c>
      <c r="D887" s="22">
        <f t="shared" si="26"/>
        <v>1.0761872224121088E-3</v>
      </c>
      <c r="E887" s="3">
        <f t="shared" si="27"/>
        <v>0</v>
      </c>
    </row>
    <row r="888" spans="1:5" x14ac:dyDescent="0.35">
      <c r="A888" s="20">
        <v>44460</v>
      </c>
      <c r="B888">
        <v>17562</v>
      </c>
      <c r="C888">
        <v>17450.5</v>
      </c>
      <c r="D888" s="22">
        <f t="shared" si="26"/>
        <v>3.0810086854553709E-3</v>
      </c>
      <c r="E888" s="3">
        <f t="shared" si="27"/>
        <v>0</v>
      </c>
    </row>
    <row r="889" spans="1:5" x14ac:dyDescent="0.35">
      <c r="A889" s="20">
        <v>44459</v>
      </c>
      <c r="B889">
        <v>17396.900000000001</v>
      </c>
      <c r="C889">
        <v>17443.849999999999</v>
      </c>
      <c r="D889" s="22">
        <f t="shared" si="26"/>
        <v>-8.0351887814435995E-3</v>
      </c>
      <c r="E889" s="3">
        <f t="shared" si="27"/>
        <v>0</v>
      </c>
    </row>
    <row r="890" spans="1:5" x14ac:dyDescent="0.35">
      <c r="A890" s="20">
        <v>44456</v>
      </c>
      <c r="B890">
        <v>17585.150000000001</v>
      </c>
      <c r="C890">
        <v>17709.650000000001</v>
      </c>
      <c r="D890" s="22">
        <f t="shared" si="26"/>
        <v>4.5463569585071301E-3</v>
      </c>
      <c r="E890" s="3">
        <f t="shared" si="27"/>
        <v>0</v>
      </c>
    </row>
    <row r="891" spans="1:5" x14ac:dyDescent="0.35">
      <c r="A891" s="20">
        <v>44455</v>
      </c>
      <c r="B891">
        <v>17629.5</v>
      </c>
      <c r="C891">
        <v>17539.2</v>
      </c>
      <c r="D891" s="22">
        <f t="shared" si="26"/>
        <v>1.1273184945874441E-3</v>
      </c>
      <c r="E891" s="3">
        <f t="shared" si="27"/>
        <v>0</v>
      </c>
    </row>
    <row r="892" spans="1:5" x14ac:dyDescent="0.35">
      <c r="A892" s="20">
        <v>44454</v>
      </c>
      <c r="B892">
        <v>17519.45</v>
      </c>
      <c r="C892">
        <v>17387.650000000001</v>
      </c>
      <c r="D892" s="22">
        <f t="shared" si="26"/>
        <v>4.4016110471815049E-4</v>
      </c>
      <c r="E892" s="3">
        <f t="shared" si="27"/>
        <v>0</v>
      </c>
    </row>
    <row r="893" spans="1:5" x14ac:dyDescent="0.35">
      <c r="A893" s="20">
        <v>44453</v>
      </c>
      <c r="B893">
        <v>17380</v>
      </c>
      <c r="C893">
        <v>17420.349999999999</v>
      </c>
      <c r="D893" s="22">
        <f t="shared" si="26"/>
        <v>3.748134575605105E-3</v>
      </c>
      <c r="E893" s="3">
        <f t="shared" si="27"/>
        <v>0</v>
      </c>
    </row>
    <row r="894" spans="1:5" x14ac:dyDescent="0.35">
      <c r="A894" s="20">
        <v>44452</v>
      </c>
      <c r="B894">
        <v>17355.3</v>
      </c>
      <c r="C894">
        <v>17363.55</v>
      </c>
      <c r="D894" s="22">
        <f t="shared" si="26"/>
        <v>-3.2816615570624685E-4</v>
      </c>
      <c r="E894" s="3">
        <f t="shared" si="27"/>
        <v>0</v>
      </c>
    </row>
    <row r="895" spans="1:5" x14ac:dyDescent="0.35">
      <c r="A895" s="20">
        <v>44448</v>
      </c>
      <c r="B895">
        <v>17369.25</v>
      </c>
      <c r="C895">
        <v>17312.849999999999</v>
      </c>
      <c r="D895" s="22">
        <f t="shared" si="26"/>
        <v>-2.3424669375054861E-3</v>
      </c>
      <c r="E895" s="3">
        <f t="shared" si="27"/>
        <v>0</v>
      </c>
    </row>
    <row r="896" spans="1:5" x14ac:dyDescent="0.35">
      <c r="A896" s="20">
        <v>44447</v>
      </c>
      <c r="B896">
        <v>17353.5</v>
      </c>
      <c r="C896">
        <v>17375.75</v>
      </c>
      <c r="D896" s="22">
        <f t="shared" si="26"/>
        <v>7.8619521832044837E-4</v>
      </c>
      <c r="E896" s="3">
        <f t="shared" si="27"/>
        <v>0</v>
      </c>
    </row>
    <row r="897" spans="1:5" x14ac:dyDescent="0.35">
      <c r="A897" s="20">
        <v>44446</v>
      </c>
      <c r="B897">
        <v>17362.099999999999</v>
      </c>
      <c r="C897">
        <v>17401.55</v>
      </c>
      <c r="D897" s="22">
        <f t="shared" si="26"/>
        <v>1.3666862318590387E-3</v>
      </c>
      <c r="E897" s="3">
        <f t="shared" si="27"/>
        <v>0</v>
      </c>
    </row>
    <row r="898" spans="1:5" x14ac:dyDescent="0.35">
      <c r="A898" s="20">
        <v>44445</v>
      </c>
      <c r="B898">
        <v>17377.8</v>
      </c>
      <c r="C898">
        <v>17399.349999999999</v>
      </c>
      <c r="D898" s="22">
        <f t="shared" si="26"/>
        <v>4.3726477175644787E-3</v>
      </c>
      <c r="E898" s="3">
        <f t="shared" si="27"/>
        <v>0</v>
      </c>
    </row>
    <row r="899" spans="1:5" x14ac:dyDescent="0.35">
      <c r="A899" s="20">
        <v>44442</v>
      </c>
      <c r="B899">
        <v>17323.599999999999</v>
      </c>
      <c r="C899">
        <v>17262.45</v>
      </c>
      <c r="D899" s="22">
        <f t="shared" ref="D899:D962" si="28">(C899-B900)/B900</f>
        <v>1.6420885277196305E-3</v>
      </c>
      <c r="E899" s="3">
        <f t="shared" ref="E899:E962" si="29">IF(ABS(D899)&gt;2%,1,0)</f>
        <v>0</v>
      </c>
    </row>
    <row r="900" spans="1:5" x14ac:dyDescent="0.35">
      <c r="A900" s="20">
        <v>44441</v>
      </c>
      <c r="B900">
        <v>17234.150000000001</v>
      </c>
      <c r="C900">
        <v>17095.400000000001</v>
      </c>
      <c r="D900" s="22">
        <f t="shared" si="28"/>
        <v>1.1214405973209256E-3</v>
      </c>
      <c r="E900" s="3">
        <f t="shared" si="29"/>
        <v>0</v>
      </c>
    </row>
    <row r="901" spans="1:5" x14ac:dyDescent="0.35">
      <c r="A901" s="20">
        <v>44440</v>
      </c>
      <c r="B901">
        <v>17076.25</v>
      </c>
      <c r="C901">
        <v>17185.599999999999</v>
      </c>
      <c r="D901" s="22">
        <f t="shared" si="28"/>
        <v>3.116937696267719E-3</v>
      </c>
      <c r="E901" s="3">
        <f t="shared" si="29"/>
        <v>0</v>
      </c>
    </row>
    <row r="902" spans="1:5" x14ac:dyDescent="0.35">
      <c r="A902" s="20">
        <v>44439</v>
      </c>
      <c r="B902">
        <v>17132.2</v>
      </c>
      <c r="C902">
        <v>16947.5</v>
      </c>
      <c r="D902" s="22">
        <f t="shared" si="28"/>
        <v>9.7158770424756455E-4</v>
      </c>
      <c r="E902" s="3">
        <f t="shared" si="29"/>
        <v>0</v>
      </c>
    </row>
    <row r="903" spans="1:5" x14ac:dyDescent="0.35">
      <c r="A903" s="20">
        <v>44438</v>
      </c>
      <c r="B903">
        <v>16931.05</v>
      </c>
      <c r="C903">
        <v>16775.849999999999</v>
      </c>
      <c r="D903" s="22">
        <f t="shared" si="28"/>
        <v>4.2292220386465178E-3</v>
      </c>
      <c r="E903" s="3">
        <f t="shared" si="29"/>
        <v>0</v>
      </c>
    </row>
    <row r="904" spans="1:5" x14ac:dyDescent="0.35">
      <c r="A904" s="20">
        <v>44435</v>
      </c>
      <c r="B904">
        <v>16705.2</v>
      </c>
      <c r="C904">
        <v>16642.55</v>
      </c>
      <c r="D904" s="22">
        <f t="shared" si="28"/>
        <v>3.3960653727544294E-4</v>
      </c>
      <c r="E904" s="3">
        <f t="shared" si="29"/>
        <v>0</v>
      </c>
    </row>
    <row r="905" spans="1:5" x14ac:dyDescent="0.35">
      <c r="A905" s="20">
        <v>44434</v>
      </c>
      <c r="B905">
        <v>16636.900000000001</v>
      </c>
      <c r="C905">
        <v>16627.95</v>
      </c>
      <c r="D905" s="22">
        <f t="shared" si="28"/>
        <v>-4.0277372833216974E-4</v>
      </c>
      <c r="E905" s="3">
        <f t="shared" si="29"/>
        <v>0</v>
      </c>
    </row>
    <row r="906" spans="1:5" x14ac:dyDescent="0.35">
      <c r="A906" s="20">
        <v>44433</v>
      </c>
      <c r="B906">
        <v>16634.650000000001</v>
      </c>
      <c r="C906">
        <v>16654</v>
      </c>
      <c r="D906" s="22">
        <f t="shared" si="28"/>
        <v>1.7684636021318683E-3</v>
      </c>
      <c r="E906" s="3">
        <f t="shared" si="29"/>
        <v>0</v>
      </c>
    </row>
    <row r="907" spans="1:5" x14ac:dyDescent="0.35">
      <c r="A907" s="20">
        <v>44432</v>
      </c>
      <c r="B907">
        <v>16624.599999999999</v>
      </c>
      <c r="C907">
        <v>16561.400000000001</v>
      </c>
      <c r="D907" s="22">
        <f t="shared" si="28"/>
        <v>3.9372107332184027E-3</v>
      </c>
      <c r="E907" s="3">
        <f t="shared" si="29"/>
        <v>0</v>
      </c>
    </row>
    <row r="908" spans="1:5" x14ac:dyDescent="0.35">
      <c r="A908" s="20">
        <v>44431</v>
      </c>
      <c r="B908">
        <v>16496.45</v>
      </c>
      <c r="C908">
        <v>16592.25</v>
      </c>
      <c r="D908" s="22">
        <f t="shared" si="28"/>
        <v>8.6167593690161387E-3</v>
      </c>
      <c r="E908" s="3">
        <f t="shared" si="29"/>
        <v>0</v>
      </c>
    </row>
    <row r="909" spans="1:5" x14ac:dyDescent="0.35">
      <c r="A909" s="20">
        <v>44428</v>
      </c>
      <c r="B909">
        <v>16450.5</v>
      </c>
      <c r="C909">
        <v>16382.5</v>
      </c>
      <c r="D909" s="22">
        <f t="shared" si="28"/>
        <v>-1.1247008694025147E-2</v>
      </c>
      <c r="E909" s="3">
        <f t="shared" si="29"/>
        <v>0</v>
      </c>
    </row>
    <row r="910" spans="1:5" x14ac:dyDescent="0.35">
      <c r="A910" s="20">
        <v>44426</v>
      </c>
      <c r="B910">
        <v>16568.849999999999</v>
      </c>
      <c r="C910">
        <v>16691.95</v>
      </c>
      <c r="D910" s="22">
        <f t="shared" si="28"/>
        <v>4.6555439192037234E-3</v>
      </c>
      <c r="E910" s="3">
        <f t="shared" si="29"/>
        <v>0</v>
      </c>
    </row>
    <row r="911" spans="1:5" x14ac:dyDescent="0.35">
      <c r="A911" s="20">
        <v>44425</v>
      </c>
      <c r="B911">
        <v>16614.599999999999</v>
      </c>
      <c r="C911">
        <v>16545.25</v>
      </c>
      <c r="D911" s="22">
        <f t="shared" si="28"/>
        <v>-1.0746812936022819E-3</v>
      </c>
      <c r="E911" s="3">
        <f t="shared" si="29"/>
        <v>0</v>
      </c>
    </row>
    <row r="912" spans="1:5" x14ac:dyDescent="0.35">
      <c r="A912" s="20">
        <v>44424</v>
      </c>
      <c r="B912">
        <v>16563.05</v>
      </c>
      <c r="C912">
        <v>16518.400000000001</v>
      </c>
      <c r="D912" s="22">
        <f t="shared" si="28"/>
        <v>-6.4734317052937489E-4</v>
      </c>
      <c r="E912" s="3">
        <f t="shared" si="29"/>
        <v>0</v>
      </c>
    </row>
    <row r="913" spans="1:5" x14ac:dyDescent="0.35">
      <c r="A913" s="20">
        <v>44421</v>
      </c>
      <c r="B913">
        <v>16529.099999999999</v>
      </c>
      <c r="C913">
        <v>16385.7</v>
      </c>
      <c r="D913" s="22">
        <f t="shared" si="28"/>
        <v>1.3016059250568974E-3</v>
      </c>
      <c r="E913" s="3">
        <f t="shared" si="29"/>
        <v>0</v>
      </c>
    </row>
    <row r="914" spans="1:5" x14ac:dyDescent="0.35">
      <c r="A914" s="20">
        <v>44420</v>
      </c>
      <c r="B914">
        <v>16364.4</v>
      </c>
      <c r="C914">
        <v>16303.65</v>
      </c>
      <c r="D914" s="22">
        <f t="shared" si="28"/>
        <v>1.314314667813087E-3</v>
      </c>
      <c r="E914" s="3">
        <f t="shared" si="29"/>
        <v>0</v>
      </c>
    </row>
    <row r="915" spans="1:5" x14ac:dyDescent="0.35">
      <c r="A915" s="20">
        <v>44419</v>
      </c>
      <c r="B915">
        <v>16282.25</v>
      </c>
      <c r="C915">
        <v>16327.3</v>
      </c>
      <c r="D915" s="22">
        <f t="shared" si="28"/>
        <v>2.8992450906320543E-3</v>
      </c>
      <c r="E915" s="3">
        <f t="shared" si="29"/>
        <v>0</v>
      </c>
    </row>
    <row r="916" spans="1:5" x14ac:dyDescent="0.35">
      <c r="A916" s="20">
        <v>44418</v>
      </c>
      <c r="B916">
        <v>16280.1</v>
      </c>
      <c r="C916">
        <v>16274.8</v>
      </c>
      <c r="D916" s="22">
        <f t="shared" si="28"/>
        <v>1.0179447357494978E-3</v>
      </c>
      <c r="E916" s="3">
        <f t="shared" si="29"/>
        <v>0</v>
      </c>
    </row>
    <row r="917" spans="1:5" x14ac:dyDescent="0.35">
      <c r="A917" s="20">
        <v>44417</v>
      </c>
      <c r="B917">
        <v>16258.25</v>
      </c>
      <c r="C917">
        <v>16281.35</v>
      </c>
      <c r="D917" s="22">
        <f t="shared" si="28"/>
        <v>2.6573142343362956E-3</v>
      </c>
      <c r="E917" s="3">
        <f t="shared" si="29"/>
        <v>0</v>
      </c>
    </row>
    <row r="918" spans="1:5" x14ac:dyDescent="0.35">
      <c r="A918" s="20">
        <v>44414</v>
      </c>
      <c r="B918">
        <v>16238.2</v>
      </c>
      <c r="C918">
        <v>16304.4</v>
      </c>
      <c r="D918" s="22">
        <f t="shared" si="28"/>
        <v>6.0142623936759862E-4</v>
      </c>
      <c r="E918" s="3">
        <f t="shared" si="29"/>
        <v>0</v>
      </c>
    </row>
    <row r="919" spans="1:5" x14ac:dyDescent="0.35">
      <c r="A919" s="20">
        <v>44413</v>
      </c>
      <c r="B919">
        <v>16294.6</v>
      </c>
      <c r="C919">
        <v>16288.95</v>
      </c>
      <c r="D919" s="22">
        <f t="shared" si="28"/>
        <v>1.8543803970773646E-3</v>
      </c>
      <c r="E919" s="3">
        <f t="shared" si="29"/>
        <v>0</v>
      </c>
    </row>
    <row r="920" spans="1:5" x14ac:dyDescent="0.35">
      <c r="A920" s="20">
        <v>44412</v>
      </c>
      <c r="B920">
        <v>16258.8</v>
      </c>
      <c r="C920">
        <v>16195.25</v>
      </c>
      <c r="D920" s="22">
        <f t="shared" si="28"/>
        <v>3.9985741518528276E-3</v>
      </c>
      <c r="E920" s="3">
        <f t="shared" si="29"/>
        <v>0</v>
      </c>
    </row>
    <row r="921" spans="1:5" x14ac:dyDescent="0.35">
      <c r="A921" s="20">
        <v>44411</v>
      </c>
      <c r="B921">
        <v>16130.75</v>
      </c>
      <c r="C921">
        <v>15951.55</v>
      </c>
      <c r="D921" s="22">
        <f t="shared" si="28"/>
        <v>4.1800045954869568E-3</v>
      </c>
      <c r="E921" s="3">
        <f t="shared" si="29"/>
        <v>0</v>
      </c>
    </row>
    <row r="922" spans="1:5" x14ac:dyDescent="0.35">
      <c r="A922" s="20">
        <v>44410</v>
      </c>
      <c r="B922">
        <v>15885.15</v>
      </c>
      <c r="C922">
        <v>15874.9</v>
      </c>
      <c r="D922" s="22">
        <f t="shared" si="28"/>
        <v>7.0957080006724821E-3</v>
      </c>
      <c r="E922" s="3">
        <f t="shared" si="29"/>
        <v>0</v>
      </c>
    </row>
    <row r="923" spans="1:5" x14ac:dyDescent="0.35">
      <c r="A923" s="20">
        <v>44407</v>
      </c>
      <c r="B923">
        <v>15763.05</v>
      </c>
      <c r="C923">
        <v>15800.6</v>
      </c>
      <c r="D923" s="22">
        <f t="shared" si="28"/>
        <v>1.4038134290757099E-3</v>
      </c>
      <c r="E923" s="3">
        <f t="shared" si="29"/>
        <v>0</v>
      </c>
    </row>
    <row r="924" spans="1:5" x14ac:dyDescent="0.35">
      <c r="A924" s="20">
        <v>44406</v>
      </c>
      <c r="B924">
        <v>15778.45</v>
      </c>
      <c r="C924">
        <v>15762.7</v>
      </c>
      <c r="D924" s="22">
        <f t="shared" si="28"/>
        <v>3.3928730568959409E-3</v>
      </c>
      <c r="E924" s="3">
        <f t="shared" si="29"/>
        <v>0</v>
      </c>
    </row>
    <row r="925" spans="1:5" x14ac:dyDescent="0.35">
      <c r="A925" s="20">
        <v>44405</v>
      </c>
      <c r="B925">
        <v>15709.4</v>
      </c>
      <c r="C925">
        <v>15761.55</v>
      </c>
      <c r="D925" s="22">
        <f t="shared" si="28"/>
        <v>9.5894630218230426E-4</v>
      </c>
      <c r="E925" s="3">
        <f t="shared" si="29"/>
        <v>0</v>
      </c>
    </row>
    <row r="926" spans="1:5" x14ac:dyDescent="0.35">
      <c r="A926" s="20">
        <v>44404</v>
      </c>
      <c r="B926">
        <v>15746.45</v>
      </c>
      <c r="C926">
        <v>15860.5</v>
      </c>
      <c r="D926" s="22">
        <f t="shared" si="28"/>
        <v>2.2781202506247781E-3</v>
      </c>
      <c r="E926" s="3">
        <f t="shared" si="29"/>
        <v>0</v>
      </c>
    </row>
    <row r="927" spans="1:5" x14ac:dyDescent="0.35">
      <c r="A927" s="20">
        <v>44403</v>
      </c>
      <c r="B927">
        <v>15824.45</v>
      </c>
      <c r="C927">
        <v>15849.3</v>
      </c>
      <c r="D927" s="22">
        <f t="shared" si="28"/>
        <v>-4.2570501480507445E-4</v>
      </c>
      <c r="E927" s="3">
        <f t="shared" si="29"/>
        <v>0</v>
      </c>
    </row>
    <row r="928" spans="1:5" x14ac:dyDescent="0.35">
      <c r="A928" s="20">
        <v>44400</v>
      </c>
      <c r="B928">
        <v>15856.05</v>
      </c>
      <c r="C928">
        <v>15856.8</v>
      </c>
      <c r="D928" s="22">
        <f t="shared" si="28"/>
        <v>2.0696345120244184E-3</v>
      </c>
      <c r="E928" s="3">
        <f t="shared" si="29"/>
        <v>0</v>
      </c>
    </row>
    <row r="929" spans="1:5" x14ac:dyDescent="0.35">
      <c r="A929" s="20">
        <v>44399</v>
      </c>
      <c r="B929">
        <v>15824.05</v>
      </c>
      <c r="C929">
        <v>15736.6</v>
      </c>
      <c r="D929" s="22">
        <f t="shared" si="28"/>
        <v>6.6849623531067479E-3</v>
      </c>
      <c r="E929" s="3">
        <f t="shared" si="29"/>
        <v>0</v>
      </c>
    </row>
    <row r="930" spans="1:5" x14ac:dyDescent="0.35">
      <c r="A930" s="20">
        <v>44397</v>
      </c>
      <c r="B930">
        <v>15632.1</v>
      </c>
      <c r="C930">
        <v>15703.95</v>
      </c>
      <c r="D930" s="22">
        <f t="shared" si="28"/>
        <v>-3.0757217947740604E-3</v>
      </c>
      <c r="E930" s="3">
        <f t="shared" si="29"/>
        <v>0</v>
      </c>
    </row>
    <row r="931" spans="1:5" x14ac:dyDescent="0.35">
      <c r="A931" s="20">
        <v>44396</v>
      </c>
      <c r="B931">
        <v>15752.4</v>
      </c>
      <c r="C931">
        <v>15754.5</v>
      </c>
      <c r="D931" s="22">
        <f t="shared" si="28"/>
        <v>-1.0607031161686552E-2</v>
      </c>
      <c r="E931" s="3">
        <f t="shared" si="29"/>
        <v>0</v>
      </c>
    </row>
    <row r="932" spans="1:5" x14ac:dyDescent="0.35">
      <c r="A932" s="20">
        <v>44393</v>
      </c>
      <c r="B932">
        <v>15923.4</v>
      </c>
      <c r="C932">
        <v>15958.35</v>
      </c>
      <c r="D932" s="22">
        <f t="shared" si="28"/>
        <v>2.144534733298981E-3</v>
      </c>
      <c r="E932" s="3">
        <f t="shared" si="29"/>
        <v>0</v>
      </c>
    </row>
    <row r="933" spans="1:5" x14ac:dyDescent="0.35">
      <c r="A933" s="20">
        <v>44392</v>
      </c>
      <c r="B933">
        <v>15924.2</v>
      </c>
      <c r="C933">
        <v>15872.15</v>
      </c>
      <c r="D933" s="22">
        <f t="shared" si="28"/>
        <v>1.1479788948494797E-3</v>
      </c>
      <c r="E933" s="3">
        <f t="shared" si="29"/>
        <v>0</v>
      </c>
    </row>
    <row r="934" spans="1:5" x14ac:dyDescent="0.35">
      <c r="A934" s="20">
        <v>44391</v>
      </c>
      <c r="B934">
        <v>15853.95</v>
      </c>
      <c r="C934">
        <v>15808.7</v>
      </c>
      <c r="D934" s="22">
        <f t="shared" si="28"/>
        <v>-2.3083222923851523E-4</v>
      </c>
      <c r="E934" s="3">
        <f t="shared" si="29"/>
        <v>0</v>
      </c>
    </row>
    <row r="935" spans="1:5" x14ac:dyDescent="0.35">
      <c r="A935" s="20">
        <v>44390</v>
      </c>
      <c r="B935">
        <v>15812.35</v>
      </c>
      <c r="C935">
        <v>15794</v>
      </c>
      <c r="D935" s="22">
        <f t="shared" si="28"/>
        <v>6.461644341919098E-3</v>
      </c>
      <c r="E935" s="3">
        <f t="shared" si="29"/>
        <v>0</v>
      </c>
    </row>
    <row r="936" spans="1:5" x14ac:dyDescent="0.35">
      <c r="A936" s="20">
        <v>44389</v>
      </c>
      <c r="B936">
        <v>15692.6</v>
      </c>
      <c r="C936">
        <v>15766.8</v>
      </c>
      <c r="D936" s="22">
        <f t="shared" si="28"/>
        <v>4.9076470063353266E-3</v>
      </c>
      <c r="E936" s="3">
        <f t="shared" si="29"/>
        <v>0</v>
      </c>
    </row>
    <row r="937" spans="1:5" x14ac:dyDescent="0.35">
      <c r="A937" s="20">
        <v>44386</v>
      </c>
      <c r="B937">
        <v>15689.8</v>
      </c>
      <c r="C937">
        <v>15688.25</v>
      </c>
      <c r="D937" s="22">
        <f t="shared" si="28"/>
        <v>-2.5209977174320561E-3</v>
      </c>
      <c r="E937" s="3">
        <f t="shared" si="29"/>
        <v>0</v>
      </c>
    </row>
    <row r="938" spans="1:5" x14ac:dyDescent="0.35">
      <c r="A938" s="20">
        <v>44385</v>
      </c>
      <c r="B938">
        <v>15727.9</v>
      </c>
      <c r="C938">
        <v>15855.4</v>
      </c>
      <c r="D938" s="22">
        <f t="shared" si="28"/>
        <v>-1.527111743646743E-3</v>
      </c>
      <c r="E938" s="3">
        <f t="shared" si="29"/>
        <v>0</v>
      </c>
    </row>
    <row r="939" spans="1:5" x14ac:dyDescent="0.35">
      <c r="A939" s="20">
        <v>44384</v>
      </c>
      <c r="B939">
        <v>15879.65</v>
      </c>
      <c r="C939">
        <v>15819.6</v>
      </c>
      <c r="D939" s="22">
        <f t="shared" si="28"/>
        <v>8.5344459722179366E-5</v>
      </c>
      <c r="E939" s="3">
        <f t="shared" si="29"/>
        <v>0</v>
      </c>
    </row>
    <row r="940" spans="1:5" x14ac:dyDescent="0.35">
      <c r="A940" s="20">
        <v>44383</v>
      </c>
      <c r="B940">
        <v>15818.25</v>
      </c>
      <c r="C940">
        <v>15813.75</v>
      </c>
      <c r="D940" s="22">
        <f t="shared" si="28"/>
        <v>-1.3009690956686168E-3</v>
      </c>
      <c r="E940" s="3">
        <f t="shared" si="29"/>
        <v>0</v>
      </c>
    </row>
    <row r="941" spans="1:5" x14ac:dyDescent="0.35">
      <c r="A941" s="20">
        <v>44382</v>
      </c>
      <c r="B941">
        <v>15834.35</v>
      </c>
      <c r="C941">
        <v>15793.4</v>
      </c>
      <c r="D941" s="22">
        <f t="shared" si="28"/>
        <v>4.5286283090152082E-3</v>
      </c>
      <c r="E941" s="3">
        <f t="shared" si="29"/>
        <v>0</v>
      </c>
    </row>
    <row r="942" spans="1:5" x14ac:dyDescent="0.35">
      <c r="A942" s="20">
        <v>44379</v>
      </c>
      <c r="B942">
        <v>15722.2</v>
      </c>
      <c r="C942">
        <v>15705.85</v>
      </c>
      <c r="D942" s="22">
        <f t="shared" si="28"/>
        <v>1.6485969387755334E-3</v>
      </c>
      <c r="E942" s="3">
        <f t="shared" si="29"/>
        <v>0</v>
      </c>
    </row>
    <row r="943" spans="1:5" x14ac:dyDescent="0.35">
      <c r="A943" s="20">
        <v>44378</v>
      </c>
      <c r="B943">
        <v>15680</v>
      </c>
      <c r="C943">
        <v>15755.05</v>
      </c>
      <c r="D943" s="22">
        <f t="shared" si="28"/>
        <v>2.134020290684685E-3</v>
      </c>
      <c r="E943" s="3">
        <f t="shared" si="29"/>
        <v>0</v>
      </c>
    </row>
    <row r="944" spans="1:5" x14ac:dyDescent="0.35">
      <c r="A944" s="20">
        <v>44377</v>
      </c>
      <c r="B944">
        <v>15721.5</v>
      </c>
      <c r="C944">
        <v>15776.9</v>
      </c>
      <c r="D944" s="22">
        <f t="shared" si="28"/>
        <v>1.8065269915451302E-3</v>
      </c>
      <c r="E944" s="3">
        <f t="shared" si="29"/>
        <v>0</v>
      </c>
    </row>
    <row r="945" spans="1:5" x14ac:dyDescent="0.35">
      <c r="A945" s="20">
        <v>44376</v>
      </c>
      <c r="B945">
        <v>15748.45</v>
      </c>
      <c r="C945">
        <v>15807.5</v>
      </c>
      <c r="D945" s="22">
        <f t="shared" si="28"/>
        <v>-4.5527262610107859E-4</v>
      </c>
      <c r="E945" s="3">
        <f t="shared" si="29"/>
        <v>0</v>
      </c>
    </row>
    <row r="946" spans="1:5" x14ac:dyDescent="0.35">
      <c r="A946" s="20">
        <v>44375</v>
      </c>
      <c r="B946">
        <v>15814.7</v>
      </c>
      <c r="C946">
        <v>15915.35</v>
      </c>
      <c r="D946" s="22">
        <f t="shared" si="28"/>
        <v>3.467767104761244E-3</v>
      </c>
      <c r="E946" s="3">
        <f t="shared" si="29"/>
        <v>0</v>
      </c>
    </row>
    <row r="947" spans="1:5" x14ac:dyDescent="0.35">
      <c r="A947" s="20">
        <v>44372</v>
      </c>
      <c r="B947">
        <v>15860.35</v>
      </c>
      <c r="C947">
        <v>15839.35</v>
      </c>
      <c r="D947" s="22">
        <f t="shared" si="28"/>
        <v>3.0968085140068609E-3</v>
      </c>
      <c r="E947" s="3">
        <f t="shared" si="29"/>
        <v>0</v>
      </c>
    </row>
    <row r="948" spans="1:5" x14ac:dyDescent="0.35">
      <c r="A948" s="20">
        <v>44371</v>
      </c>
      <c r="B948">
        <v>15790.45</v>
      </c>
      <c r="C948">
        <v>15737.3</v>
      </c>
      <c r="D948" s="22">
        <f t="shared" si="28"/>
        <v>3.2096742834010782E-3</v>
      </c>
      <c r="E948" s="3">
        <f t="shared" si="29"/>
        <v>0</v>
      </c>
    </row>
    <row r="949" spans="1:5" x14ac:dyDescent="0.35">
      <c r="A949" s="20">
        <v>44370</v>
      </c>
      <c r="B949">
        <v>15686.95</v>
      </c>
      <c r="C949">
        <v>15862.8</v>
      </c>
      <c r="D949" s="22">
        <f t="shared" si="28"/>
        <v>5.7092136754845714E-3</v>
      </c>
      <c r="E949" s="3">
        <f t="shared" si="29"/>
        <v>0</v>
      </c>
    </row>
    <row r="950" spans="1:5" x14ac:dyDescent="0.35">
      <c r="A950" s="20">
        <v>44369</v>
      </c>
      <c r="B950">
        <v>15772.75</v>
      </c>
      <c r="C950">
        <v>15840.5</v>
      </c>
      <c r="D950" s="22">
        <f t="shared" si="28"/>
        <v>5.9695805417076808E-3</v>
      </c>
      <c r="E950" s="3">
        <f t="shared" si="29"/>
        <v>0</v>
      </c>
    </row>
    <row r="951" spans="1:5" x14ac:dyDescent="0.35">
      <c r="A951" s="20">
        <v>44368</v>
      </c>
      <c r="B951">
        <v>15746.5</v>
      </c>
      <c r="C951">
        <v>15525.85</v>
      </c>
      <c r="D951" s="22">
        <f t="shared" si="28"/>
        <v>-1.0042497298090012E-2</v>
      </c>
      <c r="E951" s="3">
        <f t="shared" si="29"/>
        <v>0</v>
      </c>
    </row>
    <row r="952" spans="1:5" x14ac:dyDescent="0.35">
      <c r="A952" s="20">
        <v>44365</v>
      </c>
      <c r="B952">
        <v>15683.35</v>
      </c>
      <c r="C952">
        <v>15756.5</v>
      </c>
      <c r="D952" s="22">
        <f t="shared" si="28"/>
        <v>4.1487693896019705E-3</v>
      </c>
      <c r="E952" s="3">
        <f t="shared" si="29"/>
        <v>0</v>
      </c>
    </row>
    <row r="953" spans="1:5" x14ac:dyDescent="0.35">
      <c r="A953" s="20">
        <v>44364</v>
      </c>
      <c r="B953">
        <v>15691.4</v>
      </c>
      <c r="C953">
        <v>15648.3</v>
      </c>
      <c r="D953" s="22">
        <f t="shared" si="28"/>
        <v>-7.5630012272039733E-3</v>
      </c>
      <c r="E953" s="3">
        <f t="shared" si="29"/>
        <v>0</v>
      </c>
    </row>
    <row r="954" spans="1:5" x14ac:dyDescent="0.35">
      <c r="A954" s="20">
        <v>44363</v>
      </c>
      <c r="B954">
        <v>15767.55</v>
      </c>
      <c r="C954">
        <v>15847.5</v>
      </c>
      <c r="D954" s="22">
        <f t="shared" si="28"/>
        <v>-1.3705751689588354E-3</v>
      </c>
      <c r="E954" s="3">
        <f t="shared" si="29"/>
        <v>0</v>
      </c>
    </row>
    <row r="955" spans="1:5" x14ac:dyDescent="0.35">
      <c r="A955" s="20">
        <v>44362</v>
      </c>
      <c r="B955">
        <v>15869.25</v>
      </c>
      <c r="C955">
        <v>15866.95</v>
      </c>
      <c r="D955" s="22">
        <f t="shared" si="28"/>
        <v>3.4847282259824349E-3</v>
      </c>
      <c r="E955" s="3">
        <f t="shared" si="29"/>
        <v>0</v>
      </c>
    </row>
    <row r="956" spans="1:5" x14ac:dyDescent="0.35">
      <c r="A956" s="20">
        <v>44361</v>
      </c>
      <c r="B956">
        <v>15811.85</v>
      </c>
      <c r="C956">
        <v>15791.4</v>
      </c>
      <c r="D956" s="22">
        <f t="shared" si="28"/>
        <v>-5.0318525762140388E-4</v>
      </c>
      <c r="E956" s="3">
        <f t="shared" si="29"/>
        <v>0</v>
      </c>
    </row>
    <row r="957" spans="1:5" x14ac:dyDescent="0.35">
      <c r="A957" s="20">
        <v>44358</v>
      </c>
      <c r="B957">
        <v>15799.35</v>
      </c>
      <c r="C957">
        <v>15796.45</v>
      </c>
      <c r="D957" s="22">
        <f t="shared" si="28"/>
        <v>3.7298851487665473E-3</v>
      </c>
      <c r="E957" s="3">
        <f t="shared" si="29"/>
        <v>0</v>
      </c>
    </row>
    <row r="958" spans="1:5" x14ac:dyDescent="0.35">
      <c r="A958" s="20">
        <v>44357</v>
      </c>
      <c r="B958">
        <v>15737.75</v>
      </c>
      <c r="C958">
        <v>15692.1</v>
      </c>
      <c r="D958" s="22">
        <f t="shared" si="28"/>
        <v>3.6295957557713771E-3</v>
      </c>
      <c r="E958" s="3">
        <f t="shared" si="29"/>
        <v>0</v>
      </c>
    </row>
    <row r="959" spans="1:5" x14ac:dyDescent="0.35">
      <c r="A959" s="20">
        <v>44356</v>
      </c>
      <c r="B959">
        <v>15635.35</v>
      </c>
      <c r="C959">
        <v>15766.3</v>
      </c>
      <c r="D959" s="22">
        <f t="shared" si="28"/>
        <v>1.6645383447372575E-3</v>
      </c>
      <c r="E959" s="3">
        <f t="shared" si="29"/>
        <v>0</v>
      </c>
    </row>
    <row r="960" spans="1:5" x14ac:dyDescent="0.35">
      <c r="A960" s="20">
        <v>44355</v>
      </c>
      <c r="B960">
        <v>15740.1</v>
      </c>
      <c r="C960">
        <v>15773.9</v>
      </c>
      <c r="D960" s="22">
        <f t="shared" si="28"/>
        <v>1.4125504312246654E-3</v>
      </c>
      <c r="E960" s="3">
        <f t="shared" si="29"/>
        <v>0</v>
      </c>
    </row>
    <row r="961" spans="1:5" x14ac:dyDescent="0.35">
      <c r="A961" s="20">
        <v>44354</v>
      </c>
      <c r="B961">
        <v>15751.65</v>
      </c>
      <c r="C961">
        <v>15725.1</v>
      </c>
      <c r="D961" s="22">
        <f t="shared" si="28"/>
        <v>3.5002632376637489E-3</v>
      </c>
      <c r="E961" s="3">
        <f t="shared" si="29"/>
        <v>0</v>
      </c>
    </row>
    <row r="962" spans="1:5" x14ac:dyDescent="0.35">
      <c r="A962" s="20">
        <v>44351</v>
      </c>
      <c r="B962">
        <v>15670.25</v>
      </c>
      <c r="C962">
        <v>15712.5</v>
      </c>
      <c r="D962" s="22">
        <f t="shared" si="28"/>
        <v>1.4116957238047357E-3</v>
      </c>
      <c r="E962" s="3">
        <f t="shared" si="29"/>
        <v>0</v>
      </c>
    </row>
    <row r="963" spans="1:5" x14ac:dyDescent="0.35">
      <c r="A963" s="20">
        <v>44350</v>
      </c>
      <c r="B963">
        <v>15690.35</v>
      </c>
      <c r="C963">
        <v>15655.55</v>
      </c>
      <c r="D963" s="22">
        <f t="shared" ref="D963:D1026" si="30">(C963-B964)/B964</f>
        <v>5.0943105507118896E-3</v>
      </c>
      <c r="E963" s="3">
        <f t="shared" ref="E963:E1026" si="31">IF(ABS(D963)&gt;2%,1,0)</f>
        <v>0</v>
      </c>
    </row>
    <row r="964" spans="1:5" x14ac:dyDescent="0.35">
      <c r="A964" s="20">
        <v>44349</v>
      </c>
      <c r="B964">
        <v>15576.2</v>
      </c>
      <c r="C964">
        <v>15520.35</v>
      </c>
      <c r="D964" s="22">
        <f t="shared" si="30"/>
        <v>-3.4992311322420439E-3</v>
      </c>
      <c r="E964" s="3">
        <f t="shared" si="31"/>
        <v>0</v>
      </c>
    </row>
    <row r="965" spans="1:5" x14ac:dyDescent="0.35">
      <c r="A965" s="20">
        <v>44348</v>
      </c>
      <c r="B965">
        <v>15574.85</v>
      </c>
      <c r="C965">
        <v>15629.65</v>
      </c>
      <c r="D965" s="22">
        <f t="shared" si="30"/>
        <v>3.0065200092409816E-3</v>
      </c>
      <c r="E965" s="3">
        <f t="shared" si="31"/>
        <v>0</v>
      </c>
    </row>
    <row r="966" spans="1:5" x14ac:dyDescent="0.35">
      <c r="A966" s="20">
        <v>44347</v>
      </c>
      <c r="B966">
        <v>15582.8</v>
      </c>
      <c r="C966">
        <v>15437.75</v>
      </c>
      <c r="D966" s="22">
        <f t="shared" si="30"/>
        <v>1.3604869247491126E-4</v>
      </c>
      <c r="E966" s="3">
        <f t="shared" si="31"/>
        <v>0</v>
      </c>
    </row>
    <row r="967" spans="1:5" x14ac:dyDescent="0.35">
      <c r="A967" s="20">
        <v>44344</v>
      </c>
      <c r="B967">
        <v>15435.65</v>
      </c>
      <c r="C967">
        <v>15421.2</v>
      </c>
      <c r="D967" s="22">
        <f t="shared" si="30"/>
        <v>5.4342688186414887E-3</v>
      </c>
      <c r="E967" s="3">
        <f t="shared" si="31"/>
        <v>0</v>
      </c>
    </row>
    <row r="968" spans="1:5" x14ac:dyDescent="0.35">
      <c r="A968" s="20">
        <v>44343</v>
      </c>
      <c r="B968">
        <v>15337.85</v>
      </c>
      <c r="C968">
        <v>15323.95</v>
      </c>
      <c r="D968" s="22">
        <f t="shared" si="30"/>
        <v>1.4704488790278044E-3</v>
      </c>
      <c r="E968" s="3">
        <f t="shared" si="31"/>
        <v>0</v>
      </c>
    </row>
    <row r="969" spans="1:5" x14ac:dyDescent="0.35">
      <c r="A969" s="20">
        <v>44342</v>
      </c>
      <c r="B969">
        <v>15301.45</v>
      </c>
      <c r="C969">
        <v>15257.05</v>
      </c>
      <c r="D969" s="22">
        <f t="shared" si="30"/>
        <v>3.1955919242262387E-3</v>
      </c>
      <c r="E969" s="3">
        <f t="shared" si="31"/>
        <v>0</v>
      </c>
    </row>
    <row r="970" spans="1:5" x14ac:dyDescent="0.35">
      <c r="A970" s="20">
        <v>44341</v>
      </c>
      <c r="B970">
        <v>15208.45</v>
      </c>
      <c r="C970">
        <v>15291.75</v>
      </c>
      <c r="D970" s="22">
        <f t="shared" si="30"/>
        <v>6.188436408140657E-3</v>
      </c>
      <c r="E970" s="3">
        <f t="shared" si="31"/>
        <v>0</v>
      </c>
    </row>
    <row r="971" spans="1:5" x14ac:dyDescent="0.35">
      <c r="A971" s="20">
        <v>44340</v>
      </c>
      <c r="B971">
        <v>15197.7</v>
      </c>
      <c r="C971">
        <v>15211.35</v>
      </c>
      <c r="D971" s="22">
        <f t="shared" si="30"/>
        <v>2.3755708289128446E-3</v>
      </c>
      <c r="E971" s="3">
        <f t="shared" si="31"/>
        <v>0</v>
      </c>
    </row>
    <row r="972" spans="1:5" x14ac:dyDescent="0.35">
      <c r="A972" s="20">
        <v>44337</v>
      </c>
      <c r="B972">
        <v>15175.3</v>
      </c>
      <c r="C972">
        <v>14987.8</v>
      </c>
      <c r="D972" s="22">
        <f t="shared" si="30"/>
        <v>5.4843503141341942E-3</v>
      </c>
      <c r="E972" s="3">
        <f t="shared" si="31"/>
        <v>0</v>
      </c>
    </row>
    <row r="973" spans="1:5" x14ac:dyDescent="0.35">
      <c r="A973" s="20">
        <v>44336</v>
      </c>
      <c r="B973">
        <v>14906.05</v>
      </c>
      <c r="C973">
        <v>15042.6</v>
      </c>
      <c r="D973" s="22">
        <f t="shared" si="30"/>
        <v>8.2833504655646997E-4</v>
      </c>
      <c r="E973" s="3">
        <f t="shared" si="31"/>
        <v>0</v>
      </c>
    </row>
    <row r="974" spans="1:5" x14ac:dyDescent="0.35">
      <c r="A974" s="20">
        <v>44335</v>
      </c>
      <c r="B974">
        <v>15030.15</v>
      </c>
      <c r="C974">
        <v>15058.6</v>
      </c>
      <c r="D974" s="22">
        <f t="shared" si="30"/>
        <v>-3.2763881626412319E-3</v>
      </c>
      <c r="E974" s="3">
        <f t="shared" si="31"/>
        <v>0</v>
      </c>
    </row>
    <row r="975" spans="1:5" x14ac:dyDescent="0.35">
      <c r="A975" s="20">
        <v>44334</v>
      </c>
      <c r="B975">
        <v>15108.1</v>
      </c>
      <c r="C975">
        <v>15067.2</v>
      </c>
      <c r="D975" s="22">
        <f t="shared" si="30"/>
        <v>9.652787782740313E-3</v>
      </c>
      <c r="E975" s="3">
        <f t="shared" si="31"/>
        <v>0</v>
      </c>
    </row>
    <row r="976" spans="1:5" x14ac:dyDescent="0.35">
      <c r="A976" s="20">
        <v>44333</v>
      </c>
      <c r="B976">
        <v>14923.15</v>
      </c>
      <c r="C976">
        <v>14756.25</v>
      </c>
      <c r="D976" s="22">
        <f t="shared" si="30"/>
        <v>5.3448064423824229E-3</v>
      </c>
      <c r="E976" s="3">
        <f t="shared" si="31"/>
        <v>0</v>
      </c>
    </row>
    <row r="977" spans="1:5" x14ac:dyDescent="0.35">
      <c r="A977" s="20">
        <v>44330</v>
      </c>
      <c r="B977">
        <v>14677.8</v>
      </c>
      <c r="C977">
        <v>14749.4</v>
      </c>
      <c r="D977" s="22">
        <f t="shared" si="30"/>
        <v>3.5994964787534199E-3</v>
      </c>
      <c r="E977" s="3">
        <f t="shared" si="31"/>
        <v>0</v>
      </c>
    </row>
    <row r="978" spans="1:5" x14ac:dyDescent="0.35">
      <c r="A978" s="20">
        <v>44328</v>
      </c>
      <c r="B978">
        <v>14696.5</v>
      </c>
      <c r="C978">
        <v>14823.55</v>
      </c>
      <c r="D978" s="22">
        <f t="shared" si="30"/>
        <v>-1.8315573287544891E-3</v>
      </c>
      <c r="E978" s="3">
        <f t="shared" si="31"/>
        <v>0</v>
      </c>
    </row>
    <row r="979" spans="1:5" x14ac:dyDescent="0.35">
      <c r="A979" s="20">
        <v>44327</v>
      </c>
      <c r="B979">
        <v>14850.75</v>
      </c>
      <c r="C979">
        <v>14789.7</v>
      </c>
      <c r="D979" s="22">
        <f t="shared" si="30"/>
        <v>-1.0215929890545974E-2</v>
      </c>
      <c r="E979" s="3">
        <f t="shared" si="31"/>
        <v>0</v>
      </c>
    </row>
    <row r="980" spans="1:5" x14ac:dyDescent="0.35">
      <c r="A980" s="20">
        <v>44326</v>
      </c>
      <c r="B980">
        <v>14942.35</v>
      </c>
      <c r="C980">
        <v>14928.25</v>
      </c>
      <c r="D980" s="22">
        <f t="shared" si="30"/>
        <v>7.0902608419937977E-3</v>
      </c>
      <c r="E980" s="3">
        <f t="shared" si="31"/>
        <v>0</v>
      </c>
    </row>
    <row r="981" spans="1:5" x14ac:dyDescent="0.35">
      <c r="A981" s="20">
        <v>44323</v>
      </c>
      <c r="B981">
        <v>14823.15</v>
      </c>
      <c r="C981">
        <v>14816.85</v>
      </c>
      <c r="D981" s="22">
        <f t="shared" si="30"/>
        <v>6.2513582527437446E-3</v>
      </c>
      <c r="E981" s="3">
        <f t="shared" si="31"/>
        <v>0</v>
      </c>
    </row>
    <row r="982" spans="1:5" x14ac:dyDescent="0.35">
      <c r="A982" s="20">
        <v>44322</v>
      </c>
      <c r="B982">
        <v>14724.8</v>
      </c>
      <c r="C982">
        <v>14668.35</v>
      </c>
      <c r="D982" s="22">
        <f t="shared" si="30"/>
        <v>3.4546804078575168E-3</v>
      </c>
      <c r="E982" s="3">
        <f t="shared" si="31"/>
        <v>0</v>
      </c>
    </row>
    <row r="983" spans="1:5" x14ac:dyDescent="0.35">
      <c r="A983" s="20">
        <v>44321</v>
      </c>
      <c r="B983">
        <v>14617.85</v>
      </c>
      <c r="C983">
        <v>14604.15</v>
      </c>
      <c r="D983" s="22">
        <f t="shared" si="30"/>
        <v>7.425930396992352E-3</v>
      </c>
      <c r="E983" s="3">
        <f t="shared" si="31"/>
        <v>0</v>
      </c>
    </row>
    <row r="984" spans="1:5" x14ac:dyDescent="0.35">
      <c r="A984" s="20">
        <v>44320</v>
      </c>
      <c r="B984">
        <v>14496.5</v>
      </c>
      <c r="C984">
        <v>14687.25</v>
      </c>
      <c r="D984" s="22">
        <f t="shared" si="30"/>
        <v>3.6284990928752516E-3</v>
      </c>
      <c r="E984" s="3">
        <f t="shared" si="31"/>
        <v>0</v>
      </c>
    </row>
    <row r="985" spans="1:5" x14ac:dyDescent="0.35">
      <c r="A985" s="20">
        <v>44319</v>
      </c>
      <c r="B985">
        <v>14634.15</v>
      </c>
      <c r="C985">
        <v>14481.05</v>
      </c>
      <c r="D985" s="22">
        <f t="shared" si="30"/>
        <v>-1.0255551530643702E-2</v>
      </c>
      <c r="E985" s="3">
        <f t="shared" si="31"/>
        <v>0</v>
      </c>
    </row>
    <row r="986" spans="1:5" x14ac:dyDescent="0.35">
      <c r="A986" s="20">
        <v>44316</v>
      </c>
      <c r="B986">
        <v>14631.1</v>
      </c>
      <c r="C986">
        <v>14747.35</v>
      </c>
      <c r="D986" s="22">
        <f t="shared" si="30"/>
        <v>-9.9060752338048109E-3</v>
      </c>
      <c r="E986" s="3">
        <f t="shared" si="31"/>
        <v>0</v>
      </c>
    </row>
    <row r="987" spans="1:5" x14ac:dyDescent="0.35">
      <c r="A987" s="20">
        <v>44315</v>
      </c>
      <c r="B987">
        <v>14894.9</v>
      </c>
      <c r="C987">
        <v>14979</v>
      </c>
      <c r="D987" s="22">
        <f t="shared" si="30"/>
        <v>7.6995267263388891E-3</v>
      </c>
      <c r="E987" s="3">
        <f t="shared" si="31"/>
        <v>0</v>
      </c>
    </row>
    <row r="988" spans="1:5" x14ac:dyDescent="0.35">
      <c r="A988" s="20">
        <v>44314</v>
      </c>
      <c r="B988">
        <v>14864.55</v>
      </c>
      <c r="C988">
        <v>14710.5</v>
      </c>
      <c r="D988" s="22">
        <f t="shared" si="30"/>
        <v>3.9206854545641165E-3</v>
      </c>
      <c r="E988" s="3">
        <f t="shared" si="31"/>
        <v>0</v>
      </c>
    </row>
    <row r="989" spans="1:5" x14ac:dyDescent="0.35">
      <c r="A989" s="20">
        <v>44313</v>
      </c>
      <c r="B989">
        <v>14653.05</v>
      </c>
      <c r="C989">
        <v>14493.8</v>
      </c>
      <c r="D989" s="22">
        <f t="shared" si="30"/>
        <v>6.0752502588880025E-4</v>
      </c>
      <c r="E989" s="3">
        <f t="shared" si="31"/>
        <v>0</v>
      </c>
    </row>
    <row r="990" spans="1:5" x14ac:dyDescent="0.35">
      <c r="A990" s="20">
        <v>44312</v>
      </c>
      <c r="B990">
        <v>14485</v>
      </c>
      <c r="C990">
        <v>14449.45</v>
      </c>
      <c r="D990" s="22">
        <f t="shared" si="30"/>
        <v>7.5376446429381025E-3</v>
      </c>
      <c r="E990" s="3">
        <f t="shared" si="31"/>
        <v>0</v>
      </c>
    </row>
    <row r="991" spans="1:5" x14ac:dyDescent="0.35">
      <c r="A991" s="20">
        <v>44309</v>
      </c>
      <c r="B991">
        <v>14341.35</v>
      </c>
      <c r="C991">
        <v>14326.35</v>
      </c>
      <c r="D991" s="22">
        <f t="shared" si="30"/>
        <v>-5.5393009235638439E-3</v>
      </c>
      <c r="E991" s="3">
        <f t="shared" si="31"/>
        <v>0</v>
      </c>
    </row>
    <row r="992" spans="1:5" x14ac:dyDescent="0.35">
      <c r="A992" s="20">
        <v>44308</v>
      </c>
      <c r="B992">
        <v>14406.15</v>
      </c>
      <c r="C992">
        <v>14219.15</v>
      </c>
      <c r="D992" s="22">
        <f t="shared" si="30"/>
        <v>-5.4034582132564844E-3</v>
      </c>
      <c r="E992" s="3">
        <f t="shared" si="31"/>
        <v>0</v>
      </c>
    </row>
    <row r="993" spans="1:5" x14ac:dyDescent="0.35">
      <c r="A993" s="20">
        <v>44306</v>
      </c>
      <c r="B993">
        <v>14296.4</v>
      </c>
      <c r="C993">
        <v>14526.7</v>
      </c>
      <c r="D993" s="22">
        <f t="shared" si="30"/>
        <v>1.164738203761286E-2</v>
      </c>
      <c r="E993" s="3">
        <f t="shared" si="31"/>
        <v>0</v>
      </c>
    </row>
    <row r="994" spans="1:5" x14ac:dyDescent="0.35">
      <c r="A994" s="20">
        <v>44305</v>
      </c>
      <c r="B994">
        <v>14359.45</v>
      </c>
      <c r="C994">
        <v>14306.6</v>
      </c>
      <c r="D994" s="22">
        <f t="shared" si="30"/>
        <v>-2.1292460929616872E-2</v>
      </c>
      <c r="E994" s="3">
        <f t="shared" si="31"/>
        <v>1</v>
      </c>
    </row>
    <row r="995" spans="1:5" x14ac:dyDescent="0.35">
      <c r="A995" s="20">
        <v>44302</v>
      </c>
      <c r="B995">
        <v>14617.85</v>
      </c>
      <c r="C995">
        <v>14599.6</v>
      </c>
      <c r="D995" s="22">
        <f t="shared" si="30"/>
        <v>1.2447321768410985E-3</v>
      </c>
      <c r="E995" s="3">
        <f t="shared" si="31"/>
        <v>0</v>
      </c>
    </row>
    <row r="996" spans="1:5" x14ac:dyDescent="0.35">
      <c r="A996" s="20">
        <v>44301</v>
      </c>
      <c r="B996">
        <v>14581.45</v>
      </c>
      <c r="C996">
        <v>14522.4</v>
      </c>
      <c r="D996" s="22">
        <f t="shared" si="30"/>
        <v>1.2133914290442037E-3</v>
      </c>
      <c r="E996" s="3">
        <f t="shared" si="31"/>
        <v>0</v>
      </c>
    </row>
    <row r="997" spans="1:5" x14ac:dyDescent="0.35">
      <c r="A997" s="20">
        <v>44299</v>
      </c>
      <c r="B997">
        <v>14504.8</v>
      </c>
      <c r="C997">
        <v>14364.9</v>
      </c>
      <c r="D997" s="22">
        <f t="shared" si="30"/>
        <v>3.7803616848813741E-3</v>
      </c>
      <c r="E997" s="3">
        <f t="shared" si="31"/>
        <v>0</v>
      </c>
    </row>
    <row r="998" spans="1:5" x14ac:dyDescent="0.35">
      <c r="A998" s="20">
        <v>44298</v>
      </c>
      <c r="B998">
        <v>14310.8</v>
      </c>
      <c r="C998">
        <v>14644.65</v>
      </c>
      <c r="D998" s="22">
        <f t="shared" si="30"/>
        <v>-1.2821160982416454E-2</v>
      </c>
      <c r="E998" s="3">
        <f t="shared" si="31"/>
        <v>0</v>
      </c>
    </row>
    <row r="999" spans="1:5" x14ac:dyDescent="0.35">
      <c r="A999" s="20">
        <v>44295</v>
      </c>
      <c r="B999">
        <v>14834.85</v>
      </c>
      <c r="C999">
        <v>14882.65</v>
      </c>
      <c r="D999" s="22">
        <f t="shared" si="30"/>
        <v>5.9500598367601847E-4</v>
      </c>
      <c r="E999" s="3">
        <f t="shared" si="31"/>
        <v>0</v>
      </c>
    </row>
    <row r="1000" spans="1:5" x14ac:dyDescent="0.35">
      <c r="A1000" s="20">
        <v>44294</v>
      </c>
      <c r="B1000">
        <v>14873.8</v>
      </c>
      <c r="C1000">
        <v>14875.65</v>
      </c>
      <c r="D1000" s="22">
        <f t="shared" si="30"/>
        <v>3.8194081267018038E-3</v>
      </c>
      <c r="E1000" s="3">
        <f t="shared" si="31"/>
        <v>0</v>
      </c>
    </row>
    <row r="1001" spans="1:5" x14ac:dyDescent="0.35">
      <c r="A1001" s="20">
        <v>44293</v>
      </c>
      <c r="B1001">
        <v>14819.05</v>
      </c>
      <c r="C1001">
        <v>14716.45</v>
      </c>
      <c r="D1001" s="22">
        <f t="shared" si="30"/>
        <v>2.2440153914257996E-3</v>
      </c>
      <c r="E1001" s="3">
        <f t="shared" si="31"/>
        <v>0</v>
      </c>
    </row>
    <row r="1002" spans="1:5" x14ac:dyDescent="0.35">
      <c r="A1002" s="20">
        <v>44292</v>
      </c>
      <c r="B1002">
        <v>14683.5</v>
      </c>
      <c r="C1002">
        <v>14737</v>
      </c>
      <c r="D1002" s="22">
        <f t="shared" si="30"/>
        <v>6.7769746819877803E-3</v>
      </c>
      <c r="E1002" s="3">
        <f t="shared" si="31"/>
        <v>0</v>
      </c>
    </row>
    <row r="1003" spans="1:5" x14ac:dyDescent="0.35">
      <c r="A1003" s="20">
        <v>44291</v>
      </c>
      <c r="B1003">
        <v>14637.8</v>
      </c>
      <c r="C1003">
        <v>14837.7</v>
      </c>
      <c r="D1003" s="22">
        <f t="shared" si="30"/>
        <v>-1.9943029524427443E-3</v>
      </c>
      <c r="E1003" s="3">
        <f t="shared" si="31"/>
        <v>0</v>
      </c>
    </row>
    <row r="1004" spans="1:5" x14ac:dyDescent="0.35">
      <c r="A1004" s="20">
        <v>44287</v>
      </c>
      <c r="B1004">
        <v>14867.35</v>
      </c>
      <c r="C1004">
        <v>14798.4</v>
      </c>
      <c r="D1004" s="22">
        <f t="shared" si="30"/>
        <v>7.3311686985643235E-3</v>
      </c>
      <c r="E1004" s="3">
        <f t="shared" si="31"/>
        <v>0</v>
      </c>
    </row>
    <row r="1005" spans="1:5" x14ac:dyDescent="0.35">
      <c r="A1005" s="20">
        <v>44286</v>
      </c>
      <c r="B1005">
        <v>14690.7</v>
      </c>
      <c r="C1005">
        <v>14811.85</v>
      </c>
      <c r="D1005" s="22">
        <f t="shared" si="30"/>
        <v>-2.2397962964210414E-3</v>
      </c>
      <c r="E1005" s="3">
        <f t="shared" si="31"/>
        <v>0</v>
      </c>
    </row>
    <row r="1006" spans="1:5" x14ac:dyDescent="0.35">
      <c r="A1006" s="20">
        <v>44285</v>
      </c>
      <c r="B1006">
        <v>14845.1</v>
      </c>
      <c r="C1006">
        <v>14628.5</v>
      </c>
      <c r="D1006" s="22">
        <f t="shared" si="30"/>
        <v>8.3544146739917644E-3</v>
      </c>
      <c r="E1006" s="3">
        <f t="shared" si="31"/>
        <v>0</v>
      </c>
    </row>
    <row r="1007" spans="1:5" x14ac:dyDescent="0.35">
      <c r="A1007" s="20">
        <v>44281</v>
      </c>
      <c r="B1007">
        <v>14507.3</v>
      </c>
      <c r="C1007">
        <v>14506.3</v>
      </c>
      <c r="D1007" s="22">
        <f t="shared" si="30"/>
        <v>1.2663264665023814E-2</v>
      </c>
      <c r="E1007" s="3">
        <f t="shared" si="31"/>
        <v>0</v>
      </c>
    </row>
    <row r="1008" spans="1:5" x14ac:dyDescent="0.35">
      <c r="A1008" s="20">
        <v>44280</v>
      </c>
      <c r="B1008">
        <v>14324.9</v>
      </c>
      <c r="C1008">
        <v>14570.9</v>
      </c>
      <c r="D1008" s="22">
        <f t="shared" si="30"/>
        <v>1.4777241673196147E-3</v>
      </c>
      <c r="E1008" s="3">
        <f t="shared" si="31"/>
        <v>0</v>
      </c>
    </row>
    <row r="1009" spans="1:5" x14ac:dyDescent="0.35">
      <c r="A1009" s="20">
        <v>44279</v>
      </c>
      <c r="B1009">
        <v>14549.4</v>
      </c>
      <c r="C1009">
        <v>14712.45</v>
      </c>
      <c r="D1009" s="22">
        <f t="shared" si="30"/>
        <v>-6.9052802106008724E-3</v>
      </c>
      <c r="E1009" s="3">
        <f t="shared" si="31"/>
        <v>0</v>
      </c>
    </row>
    <row r="1010" spans="1:5" x14ac:dyDescent="0.35">
      <c r="A1010" s="20">
        <v>44278</v>
      </c>
      <c r="B1010">
        <v>14814.75</v>
      </c>
      <c r="C1010">
        <v>14768.55</v>
      </c>
      <c r="D1010" s="22">
        <f t="shared" si="30"/>
        <v>2.1816725930349093E-3</v>
      </c>
      <c r="E1010" s="3">
        <f t="shared" si="31"/>
        <v>0</v>
      </c>
    </row>
    <row r="1011" spans="1:5" x14ac:dyDescent="0.35">
      <c r="A1011" s="20">
        <v>44277</v>
      </c>
      <c r="B1011">
        <v>14736.4</v>
      </c>
      <c r="C1011">
        <v>14736.3</v>
      </c>
      <c r="D1011" s="22">
        <f t="shared" si="30"/>
        <v>-5.2224633749326692E-4</v>
      </c>
      <c r="E1011" s="3">
        <f t="shared" si="31"/>
        <v>0</v>
      </c>
    </row>
    <row r="1012" spans="1:5" x14ac:dyDescent="0.35">
      <c r="A1012" s="20">
        <v>44274</v>
      </c>
      <c r="B1012">
        <v>14744</v>
      </c>
      <c r="C1012">
        <v>14471.15</v>
      </c>
      <c r="D1012" s="22">
        <f t="shared" si="30"/>
        <v>-5.955549754943259E-3</v>
      </c>
      <c r="E1012" s="3">
        <f t="shared" si="31"/>
        <v>0</v>
      </c>
    </row>
    <row r="1013" spans="1:5" x14ac:dyDescent="0.35">
      <c r="A1013" s="20">
        <v>44273</v>
      </c>
      <c r="B1013">
        <v>14557.85</v>
      </c>
      <c r="C1013">
        <v>14855.5</v>
      </c>
      <c r="D1013" s="22">
        <f t="shared" si="30"/>
        <v>9.1160427407906055E-3</v>
      </c>
      <c r="E1013" s="3">
        <f t="shared" si="31"/>
        <v>0</v>
      </c>
    </row>
    <row r="1014" spans="1:5" x14ac:dyDescent="0.35">
      <c r="A1014" s="20">
        <v>44272</v>
      </c>
      <c r="B1014">
        <v>14721.3</v>
      </c>
      <c r="C1014">
        <v>14946.55</v>
      </c>
      <c r="D1014" s="22">
        <f t="shared" si="30"/>
        <v>2.4211207575893781E-3</v>
      </c>
      <c r="E1014" s="3">
        <f t="shared" si="31"/>
        <v>0</v>
      </c>
    </row>
    <row r="1015" spans="1:5" x14ac:dyDescent="0.35">
      <c r="A1015" s="20">
        <v>44271</v>
      </c>
      <c r="B1015">
        <v>14910.45</v>
      </c>
      <c r="C1015">
        <v>14996.1</v>
      </c>
      <c r="D1015" s="22">
        <f t="shared" si="30"/>
        <v>4.4609665427509538E-3</v>
      </c>
      <c r="E1015" s="3">
        <f t="shared" si="31"/>
        <v>0</v>
      </c>
    </row>
    <row r="1016" spans="1:5" x14ac:dyDescent="0.35">
      <c r="A1016" s="20">
        <v>44270</v>
      </c>
      <c r="B1016">
        <v>14929.5</v>
      </c>
      <c r="C1016">
        <v>15048.4</v>
      </c>
      <c r="D1016" s="22">
        <f t="shared" si="30"/>
        <v>1.1609379314014689E-3</v>
      </c>
      <c r="E1016" s="3">
        <f t="shared" si="31"/>
        <v>0</v>
      </c>
    </row>
    <row r="1017" spans="1:5" x14ac:dyDescent="0.35">
      <c r="A1017" s="20">
        <v>44267</v>
      </c>
      <c r="B1017">
        <v>15030.95</v>
      </c>
      <c r="C1017">
        <v>15321.15</v>
      </c>
      <c r="D1017" s="22">
        <f t="shared" si="30"/>
        <v>9.6442786725360712E-3</v>
      </c>
      <c r="E1017" s="3">
        <f t="shared" si="31"/>
        <v>0</v>
      </c>
    </row>
    <row r="1018" spans="1:5" x14ac:dyDescent="0.35">
      <c r="A1018" s="20">
        <v>44265</v>
      </c>
      <c r="B1018">
        <v>15174.8</v>
      </c>
      <c r="C1018">
        <v>15202.15</v>
      </c>
      <c r="D1018" s="22">
        <f t="shared" si="30"/>
        <v>6.8715890425475549E-3</v>
      </c>
      <c r="E1018" s="3">
        <f t="shared" si="31"/>
        <v>0</v>
      </c>
    </row>
    <row r="1019" spans="1:5" x14ac:dyDescent="0.35">
      <c r="A1019" s="20">
        <v>44264</v>
      </c>
      <c r="B1019">
        <v>15098.4</v>
      </c>
      <c r="C1019">
        <v>15049.9</v>
      </c>
      <c r="D1019" s="22">
        <f t="shared" si="30"/>
        <v>6.2649603508911963E-3</v>
      </c>
      <c r="E1019" s="3">
        <f t="shared" si="31"/>
        <v>0</v>
      </c>
    </row>
    <row r="1020" spans="1:5" x14ac:dyDescent="0.35">
      <c r="A1020" s="20">
        <v>44263</v>
      </c>
      <c r="B1020">
        <v>14956.2</v>
      </c>
      <c r="C1020">
        <v>15002.45</v>
      </c>
      <c r="D1020" s="22">
        <f t="shared" si="30"/>
        <v>4.3077767587578319E-3</v>
      </c>
      <c r="E1020" s="3">
        <f t="shared" si="31"/>
        <v>0</v>
      </c>
    </row>
    <row r="1021" spans="1:5" x14ac:dyDescent="0.35">
      <c r="A1021" s="20">
        <v>44260</v>
      </c>
      <c r="B1021">
        <v>14938.1</v>
      </c>
      <c r="C1021">
        <v>14977.95</v>
      </c>
      <c r="D1021" s="22">
        <f t="shared" si="30"/>
        <v>-6.8166371035922801E-3</v>
      </c>
      <c r="E1021" s="3">
        <f t="shared" si="31"/>
        <v>0</v>
      </c>
    </row>
    <row r="1022" spans="1:5" x14ac:dyDescent="0.35">
      <c r="A1022" s="20">
        <v>44259</v>
      </c>
      <c r="B1022">
        <v>15080.75</v>
      </c>
      <c r="C1022">
        <v>15026.75</v>
      </c>
      <c r="D1022" s="22">
        <f t="shared" si="30"/>
        <v>-1.4354961431495013E-2</v>
      </c>
      <c r="E1022" s="3">
        <f t="shared" si="31"/>
        <v>0</v>
      </c>
    </row>
    <row r="1023" spans="1:5" x14ac:dyDescent="0.35">
      <c r="A1023" s="20">
        <v>44258</v>
      </c>
      <c r="B1023">
        <v>15245.6</v>
      </c>
      <c r="C1023">
        <v>15064.4</v>
      </c>
      <c r="D1023" s="22">
        <f t="shared" si="30"/>
        <v>9.7391933829788172E-3</v>
      </c>
      <c r="E1023" s="3">
        <f t="shared" si="31"/>
        <v>0</v>
      </c>
    </row>
    <row r="1024" spans="1:5" x14ac:dyDescent="0.35">
      <c r="A1024" s="20">
        <v>44257</v>
      </c>
      <c r="B1024">
        <v>14919.1</v>
      </c>
      <c r="C1024">
        <v>14865.3</v>
      </c>
      <c r="D1024" s="22">
        <f t="shared" si="30"/>
        <v>7.0283947146471751E-3</v>
      </c>
      <c r="E1024" s="3">
        <f t="shared" si="31"/>
        <v>0</v>
      </c>
    </row>
    <row r="1025" spans="1:5" x14ac:dyDescent="0.35">
      <c r="A1025" s="20">
        <v>44256</v>
      </c>
      <c r="B1025">
        <v>14761.55</v>
      </c>
      <c r="C1025">
        <v>14702.5</v>
      </c>
      <c r="D1025" s="22">
        <f t="shared" si="30"/>
        <v>1.1931186614495711E-2</v>
      </c>
      <c r="E1025" s="3">
        <f t="shared" si="31"/>
        <v>0</v>
      </c>
    </row>
    <row r="1026" spans="1:5" x14ac:dyDescent="0.35">
      <c r="A1026" s="20">
        <v>44253</v>
      </c>
      <c r="B1026">
        <v>14529.15</v>
      </c>
      <c r="C1026">
        <v>14888.6</v>
      </c>
      <c r="D1026" s="22">
        <f t="shared" si="30"/>
        <v>-1.3826929891669729E-2</v>
      </c>
      <c r="E1026" s="3">
        <f t="shared" si="31"/>
        <v>0</v>
      </c>
    </row>
    <row r="1027" spans="1:5" x14ac:dyDescent="0.35">
      <c r="A1027" s="20">
        <v>44252</v>
      </c>
      <c r="B1027">
        <v>15097.35</v>
      </c>
      <c r="C1027">
        <v>15079.85</v>
      </c>
      <c r="D1027" s="22">
        <f t="shared" ref="D1027:D1090" si="32">(C1027-B1028)/B1028</f>
        <v>6.5311707382192203E-3</v>
      </c>
      <c r="E1027" s="3">
        <f t="shared" ref="E1027:E1090" si="33">IF(ABS(D1027)&gt;2%,1,0)</f>
        <v>0</v>
      </c>
    </row>
    <row r="1028" spans="1:5" x14ac:dyDescent="0.35">
      <c r="A1028" s="20">
        <v>44251</v>
      </c>
      <c r="B1028">
        <v>14982</v>
      </c>
      <c r="C1028">
        <v>14729.15</v>
      </c>
      <c r="D1028" s="22">
        <f t="shared" si="32"/>
        <v>1.4516107099634456E-3</v>
      </c>
      <c r="E1028" s="3">
        <f t="shared" si="33"/>
        <v>0</v>
      </c>
    </row>
    <row r="1029" spans="1:5" x14ac:dyDescent="0.35">
      <c r="A1029" s="20">
        <v>44250</v>
      </c>
      <c r="B1029">
        <v>14707.8</v>
      </c>
      <c r="C1029">
        <v>14782.25</v>
      </c>
      <c r="D1029" s="22">
        <f t="shared" si="32"/>
        <v>7.2603010418582602E-3</v>
      </c>
      <c r="E1029" s="3">
        <f t="shared" si="33"/>
        <v>0</v>
      </c>
    </row>
    <row r="1030" spans="1:5" x14ac:dyDescent="0.35">
      <c r="A1030" s="20">
        <v>44249</v>
      </c>
      <c r="B1030">
        <v>14675.7</v>
      </c>
      <c r="C1030">
        <v>14999.05</v>
      </c>
      <c r="D1030" s="22">
        <f t="shared" si="32"/>
        <v>1.1547382648888996E-3</v>
      </c>
      <c r="E1030" s="3">
        <f t="shared" si="33"/>
        <v>0</v>
      </c>
    </row>
    <row r="1031" spans="1:5" x14ac:dyDescent="0.35">
      <c r="A1031" s="20">
        <v>44246</v>
      </c>
      <c r="B1031">
        <v>14981.75</v>
      </c>
      <c r="C1031">
        <v>15074.8</v>
      </c>
      <c r="D1031" s="22">
        <f t="shared" si="32"/>
        <v>-2.9201763349969048E-3</v>
      </c>
      <c r="E1031" s="3">
        <f t="shared" si="33"/>
        <v>0</v>
      </c>
    </row>
    <row r="1032" spans="1:5" x14ac:dyDescent="0.35">
      <c r="A1032" s="20">
        <v>44245</v>
      </c>
      <c r="B1032">
        <v>15118.95</v>
      </c>
      <c r="C1032">
        <v>15238.7</v>
      </c>
      <c r="D1032" s="22">
        <f t="shared" si="32"/>
        <v>1.9593790477944553E-3</v>
      </c>
      <c r="E1032" s="3">
        <f t="shared" si="33"/>
        <v>0</v>
      </c>
    </row>
    <row r="1033" spans="1:5" x14ac:dyDescent="0.35">
      <c r="A1033" s="20">
        <v>44244</v>
      </c>
      <c r="B1033">
        <v>15208.9</v>
      </c>
      <c r="C1033">
        <v>15279.9</v>
      </c>
      <c r="D1033" s="22">
        <f t="shared" si="32"/>
        <v>-2.1908844839014781E-3</v>
      </c>
      <c r="E1033" s="3">
        <f t="shared" si="33"/>
        <v>0</v>
      </c>
    </row>
    <row r="1034" spans="1:5" x14ac:dyDescent="0.35">
      <c r="A1034" s="20">
        <v>44243</v>
      </c>
      <c r="B1034">
        <v>15313.45</v>
      </c>
      <c r="C1034">
        <v>15371.45</v>
      </c>
      <c r="D1034" s="22">
        <f t="shared" si="32"/>
        <v>3.7055900540004048E-3</v>
      </c>
      <c r="E1034" s="3">
        <f t="shared" si="33"/>
        <v>0</v>
      </c>
    </row>
    <row r="1035" spans="1:5" x14ac:dyDescent="0.35">
      <c r="A1035" s="20">
        <v>44242</v>
      </c>
      <c r="B1035">
        <v>15314.7</v>
      </c>
      <c r="C1035">
        <v>15270.3</v>
      </c>
      <c r="D1035" s="22">
        <f t="shared" si="32"/>
        <v>7.0565114453977696E-3</v>
      </c>
      <c r="E1035" s="3">
        <f t="shared" si="33"/>
        <v>0</v>
      </c>
    </row>
    <row r="1036" spans="1:5" x14ac:dyDescent="0.35">
      <c r="A1036" s="20">
        <v>44239</v>
      </c>
      <c r="B1036">
        <v>15163.3</v>
      </c>
      <c r="C1036">
        <v>15186.2</v>
      </c>
      <c r="D1036" s="22">
        <f t="shared" si="32"/>
        <v>8.5017761462578714E-4</v>
      </c>
      <c r="E1036" s="3">
        <f t="shared" si="33"/>
        <v>0</v>
      </c>
    </row>
    <row r="1037" spans="1:5" x14ac:dyDescent="0.35">
      <c r="A1037" s="20">
        <v>44238</v>
      </c>
      <c r="B1037">
        <v>15173.3</v>
      </c>
      <c r="C1037">
        <v>15073.25</v>
      </c>
      <c r="D1037" s="22">
        <f t="shared" si="32"/>
        <v>-2.2010392877238275E-3</v>
      </c>
      <c r="E1037" s="3">
        <f t="shared" si="33"/>
        <v>0</v>
      </c>
    </row>
    <row r="1038" spans="1:5" x14ac:dyDescent="0.35">
      <c r="A1038" s="20">
        <v>44237</v>
      </c>
      <c r="B1038">
        <v>15106.5</v>
      </c>
      <c r="C1038">
        <v>15119.05</v>
      </c>
      <c r="D1038" s="22">
        <f t="shared" si="32"/>
        <v>6.4529792909003068E-4</v>
      </c>
      <c r="E1038" s="3">
        <f t="shared" si="33"/>
        <v>0</v>
      </c>
    </row>
    <row r="1039" spans="1:5" x14ac:dyDescent="0.35">
      <c r="A1039" s="20">
        <v>44236</v>
      </c>
      <c r="B1039">
        <v>15109.3</v>
      </c>
      <c r="C1039">
        <v>15164.15</v>
      </c>
      <c r="D1039" s="22">
        <f t="shared" si="32"/>
        <v>3.198639833816296E-3</v>
      </c>
      <c r="E1039" s="3">
        <f t="shared" si="33"/>
        <v>0</v>
      </c>
    </row>
    <row r="1040" spans="1:5" x14ac:dyDescent="0.35">
      <c r="A1040" s="20">
        <v>44235</v>
      </c>
      <c r="B1040">
        <v>15115.8</v>
      </c>
      <c r="C1040">
        <v>15064.3</v>
      </c>
      <c r="D1040" s="22">
        <f t="shared" si="32"/>
        <v>9.3840561502252558E-3</v>
      </c>
      <c r="E1040" s="3">
        <f t="shared" si="33"/>
        <v>0</v>
      </c>
    </row>
    <row r="1041" spans="1:5" x14ac:dyDescent="0.35">
      <c r="A1041" s="20">
        <v>44232</v>
      </c>
      <c r="B1041">
        <v>14924.25</v>
      </c>
      <c r="C1041">
        <v>14952.6</v>
      </c>
      <c r="D1041" s="22">
        <f t="shared" si="32"/>
        <v>3.8232638387717707E-3</v>
      </c>
      <c r="E1041" s="3">
        <f t="shared" si="33"/>
        <v>0</v>
      </c>
    </row>
    <row r="1042" spans="1:5" x14ac:dyDescent="0.35">
      <c r="A1042" s="20">
        <v>44231</v>
      </c>
      <c r="B1042">
        <v>14895.65</v>
      </c>
      <c r="C1042">
        <v>14789.05</v>
      </c>
      <c r="D1042" s="22">
        <f t="shared" si="32"/>
        <v>-6.0852132698315762E-5</v>
      </c>
      <c r="E1042" s="3">
        <f t="shared" si="33"/>
        <v>0</v>
      </c>
    </row>
    <row r="1043" spans="1:5" x14ac:dyDescent="0.35">
      <c r="A1043" s="20">
        <v>44230</v>
      </c>
      <c r="B1043">
        <v>14789.95</v>
      </c>
      <c r="C1043">
        <v>14754.9</v>
      </c>
      <c r="D1043" s="22">
        <f t="shared" si="32"/>
        <v>7.3082397758032248E-3</v>
      </c>
      <c r="E1043" s="3">
        <f t="shared" si="33"/>
        <v>0</v>
      </c>
    </row>
    <row r="1044" spans="1:5" x14ac:dyDescent="0.35">
      <c r="A1044" s="20">
        <v>44229</v>
      </c>
      <c r="B1044">
        <v>14647.85</v>
      </c>
      <c r="C1044">
        <v>14481.1</v>
      </c>
      <c r="D1044" s="22">
        <f t="shared" si="32"/>
        <v>1.3997423185726663E-2</v>
      </c>
      <c r="E1044" s="3">
        <f t="shared" si="33"/>
        <v>0</v>
      </c>
    </row>
    <row r="1045" spans="1:5" x14ac:dyDescent="0.35">
      <c r="A1045" s="20">
        <v>44228</v>
      </c>
      <c r="B1045">
        <v>14281.2</v>
      </c>
      <c r="C1045">
        <v>13758.6</v>
      </c>
      <c r="D1045" s="22">
        <f t="shared" si="32"/>
        <v>9.0945095565693156E-3</v>
      </c>
      <c r="E1045" s="3">
        <f t="shared" si="33"/>
        <v>0</v>
      </c>
    </row>
    <row r="1046" spans="1:5" x14ac:dyDescent="0.35">
      <c r="A1046" s="20">
        <v>44225</v>
      </c>
      <c r="B1046">
        <v>13634.6</v>
      </c>
      <c r="C1046">
        <v>13946.6</v>
      </c>
      <c r="D1046" s="22">
        <f t="shared" si="32"/>
        <v>9.3395717764727538E-3</v>
      </c>
      <c r="E1046" s="3">
        <f t="shared" si="33"/>
        <v>0</v>
      </c>
    </row>
    <row r="1047" spans="1:5" x14ac:dyDescent="0.35">
      <c r="A1047" s="20">
        <v>44224</v>
      </c>
      <c r="B1047">
        <v>13817.55</v>
      </c>
      <c r="C1047">
        <v>13810.4</v>
      </c>
      <c r="D1047" s="22">
        <f t="shared" si="32"/>
        <v>-1.1247538929658161E-2</v>
      </c>
      <c r="E1047" s="3">
        <f t="shared" si="33"/>
        <v>0</v>
      </c>
    </row>
    <row r="1048" spans="1:5" x14ac:dyDescent="0.35">
      <c r="A1048" s="20">
        <v>44223</v>
      </c>
      <c r="B1048">
        <v>13967.5</v>
      </c>
      <c r="C1048">
        <v>14237.95</v>
      </c>
      <c r="D1048" s="22">
        <f t="shared" si="32"/>
        <v>-6.6718636973285065E-5</v>
      </c>
      <c r="E1048" s="3">
        <f t="shared" si="33"/>
        <v>0</v>
      </c>
    </row>
    <row r="1049" spans="1:5" x14ac:dyDescent="0.35">
      <c r="A1049" s="20">
        <v>44221</v>
      </c>
      <c r="B1049">
        <v>14238.9</v>
      </c>
      <c r="C1049">
        <v>14477.8</v>
      </c>
      <c r="D1049" s="22">
        <f t="shared" si="32"/>
        <v>7.3685455646086903E-3</v>
      </c>
      <c r="E1049" s="3">
        <f t="shared" si="33"/>
        <v>0</v>
      </c>
    </row>
    <row r="1050" spans="1:5" x14ac:dyDescent="0.35">
      <c r="A1050" s="20">
        <v>44218</v>
      </c>
      <c r="B1050">
        <v>14371.9</v>
      </c>
      <c r="C1050">
        <v>14583.4</v>
      </c>
      <c r="D1050" s="22">
        <f t="shared" si="32"/>
        <v>-4.7634223990519265E-4</v>
      </c>
      <c r="E1050" s="3">
        <f t="shared" si="33"/>
        <v>0</v>
      </c>
    </row>
    <row r="1051" spans="1:5" x14ac:dyDescent="0.35">
      <c r="A1051" s="20">
        <v>44217</v>
      </c>
      <c r="B1051">
        <v>14590.35</v>
      </c>
      <c r="C1051">
        <v>14730.95</v>
      </c>
      <c r="D1051" s="22">
        <f t="shared" si="32"/>
        <v>5.8895026869789065E-3</v>
      </c>
      <c r="E1051" s="3">
        <f t="shared" si="33"/>
        <v>0</v>
      </c>
    </row>
    <row r="1052" spans="1:5" x14ac:dyDescent="0.35">
      <c r="A1052" s="20">
        <v>44216</v>
      </c>
      <c r="B1052">
        <v>14644.7</v>
      </c>
      <c r="C1052">
        <v>14538.3</v>
      </c>
      <c r="D1052" s="22">
        <f t="shared" si="32"/>
        <v>1.1810359372363508E-3</v>
      </c>
      <c r="E1052" s="3">
        <f t="shared" si="33"/>
        <v>0</v>
      </c>
    </row>
    <row r="1053" spans="1:5" x14ac:dyDescent="0.35">
      <c r="A1053" s="20">
        <v>44215</v>
      </c>
      <c r="B1053">
        <v>14521.15</v>
      </c>
      <c r="C1053">
        <v>14371.65</v>
      </c>
      <c r="D1053" s="22">
        <f t="shared" si="32"/>
        <v>6.3264548745562638E-3</v>
      </c>
      <c r="E1053" s="3">
        <f t="shared" si="33"/>
        <v>0</v>
      </c>
    </row>
    <row r="1054" spans="1:5" x14ac:dyDescent="0.35">
      <c r="A1054" s="20">
        <v>44214</v>
      </c>
      <c r="B1054">
        <v>14281.3</v>
      </c>
      <c r="C1054">
        <v>14453.3</v>
      </c>
      <c r="D1054" s="22">
        <f t="shared" si="32"/>
        <v>1.3579331702888756E-3</v>
      </c>
      <c r="E1054" s="3">
        <f t="shared" si="33"/>
        <v>0</v>
      </c>
    </row>
    <row r="1055" spans="1:5" x14ac:dyDescent="0.35">
      <c r="A1055" s="20">
        <v>44211</v>
      </c>
      <c r="B1055">
        <v>14433.7</v>
      </c>
      <c r="C1055">
        <v>14594.35</v>
      </c>
      <c r="D1055" s="22">
        <f t="shared" si="32"/>
        <v>-8.5642248348817454E-5</v>
      </c>
      <c r="E1055" s="3">
        <f t="shared" si="33"/>
        <v>0</v>
      </c>
    </row>
    <row r="1056" spans="1:5" x14ac:dyDescent="0.35">
      <c r="A1056" s="20">
        <v>44210</v>
      </c>
      <c r="B1056">
        <v>14595.6</v>
      </c>
      <c r="C1056">
        <v>14550.05</v>
      </c>
      <c r="D1056" s="22">
        <f t="shared" si="32"/>
        <v>-1.0161450341061591E-3</v>
      </c>
      <c r="E1056" s="3">
        <f t="shared" si="33"/>
        <v>0</v>
      </c>
    </row>
    <row r="1057" spans="1:5" x14ac:dyDescent="0.35">
      <c r="A1057" s="20">
        <v>44209</v>
      </c>
      <c r="B1057">
        <v>14564.85</v>
      </c>
      <c r="C1057">
        <v>14639.8</v>
      </c>
      <c r="D1057" s="22">
        <f t="shared" si="32"/>
        <v>5.2425764499482294E-3</v>
      </c>
      <c r="E1057" s="3">
        <f t="shared" si="33"/>
        <v>0</v>
      </c>
    </row>
    <row r="1058" spans="1:5" x14ac:dyDescent="0.35">
      <c r="A1058" s="20">
        <v>44208</v>
      </c>
      <c r="B1058">
        <v>14563.45</v>
      </c>
      <c r="C1058">
        <v>14473.8</v>
      </c>
      <c r="D1058" s="22">
        <f t="shared" si="32"/>
        <v>-7.5596748304256045E-4</v>
      </c>
      <c r="E1058" s="3">
        <f t="shared" si="33"/>
        <v>0</v>
      </c>
    </row>
    <row r="1059" spans="1:5" x14ac:dyDescent="0.35">
      <c r="A1059" s="20">
        <v>44207</v>
      </c>
      <c r="B1059">
        <v>14484.75</v>
      </c>
      <c r="C1059">
        <v>14474.05</v>
      </c>
      <c r="D1059" s="22">
        <f t="shared" si="32"/>
        <v>8.8379306138806589E-3</v>
      </c>
      <c r="E1059" s="3">
        <f t="shared" si="33"/>
        <v>0</v>
      </c>
    </row>
    <row r="1060" spans="1:5" x14ac:dyDescent="0.35">
      <c r="A1060" s="20">
        <v>44204</v>
      </c>
      <c r="B1060">
        <v>14347.25</v>
      </c>
      <c r="C1060">
        <v>14258.4</v>
      </c>
      <c r="D1060" s="22">
        <f t="shared" si="32"/>
        <v>8.5624250655178848E-3</v>
      </c>
      <c r="E1060" s="3">
        <f t="shared" si="33"/>
        <v>0</v>
      </c>
    </row>
    <row r="1061" spans="1:5" x14ac:dyDescent="0.35">
      <c r="A1061" s="20">
        <v>44203</v>
      </c>
      <c r="B1061">
        <v>14137.35</v>
      </c>
      <c r="C1061">
        <v>14253.75</v>
      </c>
      <c r="D1061" s="22">
        <f t="shared" si="32"/>
        <v>7.5991870637094634E-3</v>
      </c>
      <c r="E1061" s="3">
        <f t="shared" si="33"/>
        <v>0</v>
      </c>
    </row>
    <row r="1062" spans="1:5" x14ac:dyDescent="0.35">
      <c r="A1062" s="20">
        <v>44202</v>
      </c>
      <c r="B1062">
        <v>14146.25</v>
      </c>
      <c r="C1062">
        <v>14240.95</v>
      </c>
      <c r="D1062" s="22">
        <f t="shared" si="32"/>
        <v>2.9191168703123862E-3</v>
      </c>
      <c r="E1062" s="3">
        <f t="shared" si="33"/>
        <v>0</v>
      </c>
    </row>
    <row r="1063" spans="1:5" x14ac:dyDescent="0.35">
      <c r="A1063" s="20">
        <v>44201</v>
      </c>
      <c r="B1063">
        <v>14199.5</v>
      </c>
      <c r="C1063">
        <v>14075.15</v>
      </c>
      <c r="D1063" s="22">
        <f t="shared" si="32"/>
        <v>-4.0862101904067813E-3</v>
      </c>
      <c r="E1063" s="3">
        <f t="shared" si="33"/>
        <v>0</v>
      </c>
    </row>
    <row r="1064" spans="1:5" x14ac:dyDescent="0.35">
      <c r="A1064" s="20">
        <v>44200</v>
      </c>
      <c r="B1064">
        <v>14132.9</v>
      </c>
      <c r="C1064">
        <v>14104.35</v>
      </c>
      <c r="D1064" s="22">
        <f t="shared" si="32"/>
        <v>6.1240503620216399E-3</v>
      </c>
      <c r="E1064" s="3">
        <f t="shared" si="33"/>
        <v>0</v>
      </c>
    </row>
    <row r="1065" spans="1:5" x14ac:dyDescent="0.35">
      <c r="A1065" s="20">
        <v>44197</v>
      </c>
      <c r="B1065">
        <v>14018.5</v>
      </c>
      <c r="C1065">
        <v>13996.1</v>
      </c>
      <c r="D1065" s="22">
        <f t="shared" si="32"/>
        <v>1.0263379047687423E-3</v>
      </c>
      <c r="E1065" s="3">
        <f t="shared" si="33"/>
        <v>0</v>
      </c>
    </row>
    <row r="1066" spans="1:5" x14ac:dyDescent="0.35">
      <c r="A1066" s="20">
        <v>44196</v>
      </c>
      <c r="B1066">
        <v>13981.75</v>
      </c>
      <c r="C1066">
        <v>13970</v>
      </c>
      <c r="D1066" s="22">
        <f t="shared" si="32"/>
        <v>-8.5467334670777156E-4</v>
      </c>
      <c r="E1066" s="3">
        <f t="shared" si="33"/>
        <v>0</v>
      </c>
    </row>
    <row r="1067" spans="1:5" x14ac:dyDescent="0.35">
      <c r="A1067" s="20">
        <v>44195</v>
      </c>
      <c r="B1067">
        <v>13981.95</v>
      </c>
      <c r="C1067">
        <v>13980.9</v>
      </c>
      <c r="D1067" s="22">
        <f t="shared" si="32"/>
        <v>3.4666896343826187E-3</v>
      </c>
      <c r="E1067" s="3">
        <f t="shared" si="33"/>
        <v>0</v>
      </c>
    </row>
    <row r="1068" spans="1:5" x14ac:dyDescent="0.35">
      <c r="A1068" s="20">
        <v>44194</v>
      </c>
      <c r="B1068">
        <v>13932.6</v>
      </c>
      <c r="C1068">
        <v>13910.35</v>
      </c>
      <c r="D1068" s="22">
        <f t="shared" si="32"/>
        <v>2.677824870974226E-3</v>
      </c>
      <c r="E1068" s="3">
        <f t="shared" si="33"/>
        <v>0</v>
      </c>
    </row>
    <row r="1069" spans="1:5" x14ac:dyDescent="0.35">
      <c r="A1069" s="20">
        <v>44193</v>
      </c>
      <c r="B1069">
        <v>13873.2</v>
      </c>
      <c r="C1069">
        <v>13815.15</v>
      </c>
      <c r="D1069" s="22">
        <f t="shared" si="32"/>
        <v>4.7929887084749816E-3</v>
      </c>
      <c r="E1069" s="3">
        <f t="shared" si="33"/>
        <v>0</v>
      </c>
    </row>
    <row r="1070" spans="1:5" x14ac:dyDescent="0.35">
      <c r="A1070" s="20">
        <v>44189</v>
      </c>
      <c r="B1070">
        <v>13749.25</v>
      </c>
      <c r="C1070">
        <v>13672.15</v>
      </c>
      <c r="D1070" s="22">
        <f t="shared" si="32"/>
        <v>5.2238421892346404E-3</v>
      </c>
      <c r="E1070" s="3">
        <f t="shared" si="33"/>
        <v>0</v>
      </c>
    </row>
    <row r="1071" spans="1:5" x14ac:dyDescent="0.35">
      <c r="A1071" s="20">
        <v>44188</v>
      </c>
      <c r="B1071">
        <v>13601.1</v>
      </c>
      <c r="C1071">
        <v>13473.5</v>
      </c>
      <c r="D1071" s="22">
        <f t="shared" si="32"/>
        <v>5.3466802313929796E-4</v>
      </c>
      <c r="E1071" s="3">
        <f t="shared" si="33"/>
        <v>0</v>
      </c>
    </row>
    <row r="1072" spans="1:5" x14ac:dyDescent="0.35">
      <c r="A1072" s="20">
        <v>44187</v>
      </c>
      <c r="B1072">
        <v>13466.3</v>
      </c>
      <c r="C1072">
        <v>13373.65</v>
      </c>
      <c r="D1072" s="22">
        <f t="shared" si="32"/>
        <v>3.3950061522763425E-3</v>
      </c>
      <c r="E1072" s="3">
        <f t="shared" si="33"/>
        <v>0</v>
      </c>
    </row>
    <row r="1073" spans="1:5" x14ac:dyDescent="0.35">
      <c r="A1073" s="20">
        <v>44186</v>
      </c>
      <c r="B1073">
        <v>13328.4</v>
      </c>
      <c r="C1073">
        <v>13741.9</v>
      </c>
      <c r="D1073" s="22">
        <f t="shared" si="32"/>
        <v>-1.3553237334263265E-3</v>
      </c>
      <c r="E1073" s="3">
        <f t="shared" si="33"/>
        <v>0</v>
      </c>
    </row>
    <row r="1074" spans="1:5" x14ac:dyDescent="0.35">
      <c r="A1074" s="20">
        <v>44183</v>
      </c>
      <c r="B1074">
        <v>13760.55</v>
      </c>
      <c r="C1074">
        <v>13764.4</v>
      </c>
      <c r="D1074" s="22">
        <f t="shared" si="32"/>
        <v>1.7248029576367222E-3</v>
      </c>
      <c r="E1074" s="3">
        <f t="shared" si="33"/>
        <v>0</v>
      </c>
    </row>
    <row r="1075" spans="1:5" x14ac:dyDescent="0.35">
      <c r="A1075" s="20">
        <v>44182</v>
      </c>
      <c r="B1075">
        <v>13740.7</v>
      </c>
      <c r="C1075">
        <v>13713.55</v>
      </c>
      <c r="D1075" s="22">
        <f t="shared" si="32"/>
        <v>2.254671958019875E-3</v>
      </c>
      <c r="E1075" s="3">
        <f t="shared" si="33"/>
        <v>0</v>
      </c>
    </row>
    <row r="1076" spans="1:5" x14ac:dyDescent="0.35">
      <c r="A1076" s="20">
        <v>44181</v>
      </c>
      <c r="B1076">
        <v>13682.7</v>
      </c>
      <c r="C1076">
        <v>13663.1</v>
      </c>
      <c r="D1076" s="22">
        <f t="shared" si="32"/>
        <v>7.0202721875610354E-3</v>
      </c>
      <c r="E1076" s="3">
        <f t="shared" si="33"/>
        <v>0</v>
      </c>
    </row>
    <row r="1077" spans="1:5" x14ac:dyDescent="0.35">
      <c r="A1077" s="20">
        <v>44180</v>
      </c>
      <c r="B1077">
        <v>13567.85</v>
      </c>
      <c r="C1077">
        <v>13547.2</v>
      </c>
      <c r="D1077" s="22">
        <f t="shared" si="32"/>
        <v>-8.0763230971769081E-4</v>
      </c>
      <c r="E1077" s="3">
        <f t="shared" si="33"/>
        <v>0</v>
      </c>
    </row>
    <row r="1078" spans="1:5" x14ac:dyDescent="0.35">
      <c r="A1078" s="20">
        <v>44179</v>
      </c>
      <c r="B1078">
        <v>13558.15</v>
      </c>
      <c r="C1078">
        <v>13571.45</v>
      </c>
      <c r="D1078" s="22">
        <f t="shared" si="32"/>
        <v>4.2622938688826918E-3</v>
      </c>
      <c r="E1078" s="3">
        <f t="shared" si="33"/>
        <v>0</v>
      </c>
    </row>
    <row r="1079" spans="1:5" x14ac:dyDescent="0.35">
      <c r="A1079" s="20">
        <v>44176</v>
      </c>
      <c r="B1079">
        <v>13513.85</v>
      </c>
      <c r="C1079">
        <v>13512.3</v>
      </c>
      <c r="D1079" s="22">
        <f t="shared" si="32"/>
        <v>2.5225733215613246E-3</v>
      </c>
      <c r="E1079" s="3">
        <f t="shared" si="33"/>
        <v>0</v>
      </c>
    </row>
    <row r="1080" spans="1:5" x14ac:dyDescent="0.35">
      <c r="A1080" s="20">
        <v>44175</v>
      </c>
      <c r="B1080">
        <v>13478.3</v>
      </c>
      <c r="C1080">
        <v>13488.5</v>
      </c>
      <c r="D1080" s="22">
        <f t="shared" si="32"/>
        <v>-3.000938717283512E-3</v>
      </c>
      <c r="E1080" s="3">
        <f t="shared" si="33"/>
        <v>0</v>
      </c>
    </row>
    <row r="1081" spans="1:5" x14ac:dyDescent="0.35">
      <c r="A1081" s="20">
        <v>44174</v>
      </c>
      <c r="B1081">
        <v>13529.1</v>
      </c>
      <c r="C1081">
        <v>13458.1</v>
      </c>
      <c r="D1081" s="22">
        <f t="shared" si="32"/>
        <v>4.8644996061360368E-3</v>
      </c>
      <c r="E1081" s="3">
        <f t="shared" si="33"/>
        <v>0</v>
      </c>
    </row>
    <row r="1082" spans="1:5" x14ac:dyDescent="0.35">
      <c r="A1082" s="20">
        <v>44173</v>
      </c>
      <c r="B1082">
        <v>13392.95</v>
      </c>
      <c r="C1082">
        <v>13393.85</v>
      </c>
      <c r="D1082" s="22">
        <f t="shared" si="32"/>
        <v>2.8527038915823043E-3</v>
      </c>
      <c r="E1082" s="3">
        <f t="shared" si="33"/>
        <v>0</v>
      </c>
    </row>
    <row r="1083" spans="1:5" x14ac:dyDescent="0.35">
      <c r="A1083" s="20">
        <v>44172</v>
      </c>
      <c r="B1083">
        <v>13355.75</v>
      </c>
      <c r="C1083">
        <v>13264.85</v>
      </c>
      <c r="D1083" s="22">
        <f t="shared" si="32"/>
        <v>4.751650821546166E-4</v>
      </c>
      <c r="E1083" s="3">
        <f t="shared" si="33"/>
        <v>0</v>
      </c>
    </row>
    <row r="1084" spans="1:5" x14ac:dyDescent="0.35">
      <c r="A1084" s="20">
        <v>44169</v>
      </c>
      <c r="B1084">
        <v>13258.55</v>
      </c>
      <c r="C1084">
        <v>13177.4</v>
      </c>
      <c r="D1084" s="22">
        <f t="shared" si="32"/>
        <v>3.3120398358446462E-3</v>
      </c>
      <c r="E1084" s="3">
        <f t="shared" si="33"/>
        <v>0</v>
      </c>
    </row>
    <row r="1085" spans="1:5" x14ac:dyDescent="0.35">
      <c r="A1085" s="20">
        <v>44168</v>
      </c>
      <c r="B1085">
        <v>13133.9</v>
      </c>
      <c r="C1085">
        <v>13215.3</v>
      </c>
      <c r="D1085" s="22">
        <f t="shared" si="32"/>
        <v>7.7437803831855324E-3</v>
      </c>
      <c r="E1085" s="3">
        <f t="shared" si="33"/>
        <v>0</v>
      </c>
    </row>
    <row r="1086" spans="1:5" x14ac:dyDescent="0.35">
      <c r="A1086" s="20">
        <v>44167</v>
      </c>
      <c r="B1086">
        <v>13113.75</v>
      </c>
      <c r="C1086">
        <v>13121.4</v>
      </c>
      <c r="D1086" s="22">
        <f t="shared" si="32"/>
        <v>9.42097253424189E-4</v>
      </c>
      <c r="E1086" s="3">
        <f t="shared" si="33"/>
        <v>0</v>
      </c>
    </row>
    <row r="1087" spans="1:5" x14ac:dyDescent="0.35">
      <c r="A1087" s="20">
        <v>44166</v>
      </c>
      <c r="B1087">
        <v>13109.05</v>
      </c>
      <c r="C1087">
        <v>13062.2</v>
      </c>
      <c r="D1087" s="22">
        <f t="shared" si="32"/>
        <v>7.1902505599913636E-3</v>
      </c>
      <c r="E1087" s="3">
        <f t="shared" si="33"/>
        <v>0</v>
      </c>
    </row>
    <row r="1088" spans="1:5" x14ac:dyDescent="0.35">
      <c r="A1088" s="20">
        <v>44162</v>
      </c>
      <c r="B1088">
        <v>12968.95</v>
      </c>
      <c r="C1088">
        <v>13012.05</v>
      </c>
      <c r="D1088" s="22">
        <f t="shared" si="32"/>
        <v>1.9288519288518729E-3</v>
      </c>
      <c r="E1088" s="3">
        <f t="shared" si="33"/>
        <v>0</v>
      </c>
    </row>
    <row r="1089" spans="1:5" x14ac:dyDescent="0.35">
      <c r="A1089" s="20">
        <v>44161</v>
      </c>
      <c r="B1089">
        <v>12987</v>
      </c>
      <c r="C1089">
        <v>12906.45</v>
      </c>
      <c r="D1089" s="22">
        <f t="shared" si="32"/>
        <v>3.7368568406645534E-3</v>
      </c>
      <c r="E1089" s="3">
        <f t="shared" si="33"/>
        <v>0</v>
      </c>
    </row>
    <row r="1090" spans="1:5" x14ac:dyDescent="0.35">
      <c r="A1090" s="20">
        <v>44160</v>
      </c>
      <c r="B1090">
        <v>12858.4</v>
      </c>
      <c r="C1090">
        <v>13130</v>
      </c>
      <c r="D1090" s="22">
        <f t="shared" si="32"/>
        <v>5.7333695897787747E-3</v>
      </c>
      <c r="E1090" s="3">
        <f t="shared" si="33"/>
        <v>0</v>
      </c>
    </row>
    <row r="1091" spans="1:5" x14ac:dyDescent="0.35">
      <c r="A1091" s="20">
        <v>44159</v>
      </c>
      <c r="B1091">
        <v>13055.15</v>
      </c>
      <c r="C1091">
        <v>13002.6</v>
      </c>
      <c r="D1091" s="22">
        <f t="shared" ref="D1091:D1154" si="34">(C1091-B1092)/B1092</f>
        <v>5.8910218969631745E-3</v>
      </c>
      <c r="E1091" s="3">
        <f t="shared" ref="E1091:E1154" si="35">IF(ABS(D1091)&gt;2%,1,0)</f>
        <v>0</v>
      </c>
    </row>
    <row r="1092" spans="1:5" x14ac:dyDescent="0.35">
      <c r="A1092" s="20">
        <v>44158</v>
      </c>
      <c r="B1092">
        <v>12926.45</v>
      </c>
      <c r="C1092">
        <v>12960.3</v>
      </c>
      <c r="D1092" s="22">
        <f t="shared" si="34"/>
        <v>7.8738320482461769E-3</v>
      </c>
      <c r="E1092" s="3">
        <f t="shared" si="35"/>
        <v>0</v>
      </c>
    </row>
    <row r="1093" spans="1:5" x14ac:dyDescent="0.35">
      <c r="A1093" s="20">
        <v>44155</v>
      </c>
      <c r="B1093">
        <v>12859.05</v>
      </c>
      <c r="C1093">
        <v>12813.4</v>
      </c>
      <c r="D1093" s="22">
        <f t="shared" si="34"/>
        <v>3.2650312800957511E-3</v>
      </c>
      <c r="E1093" s="3">
        <f t="shared" si="35"/>
        <v>0</v>
      </c>
    </row>
    <row r="1094" spans="1:5" x14ac:dyDescent="0.35">
      <c r="A1094" s="20">
        <v>44154</v>
      </c>
      <c r="B1094">
        <v>12771.7</v>
      </c>
      <c r="C1094">
        <v>12839.5</v>
      </c>
      <c r="D1094" s="22">
        <f t="shared" si="34"/>
        <v>-7.6324077831236839E-3</v>
      </c>
      <c r="E1094" s="3">
        <f t="shared" si="35"/>
        <v>0</v>
      </c>
    </row>
    <row r="1095" spans="1:5" x14ac:dyDescent="0.35">
      <c r="A1095" s="20">
        <v>44153</v>
      </c>
      <c r="B1095">
        <v>12938.25</v>
      </c>
      <c r="C1095">
        <v>12860.1</v>
      </c>
      <c r="D1095" s="22">
        <f t="shared" si="34"/>
        <v>-1.0952136831803422E-3</v>
      </c>
      <c r="E1095" s="3">
        <f t="shared" si="35"/>
        <v>0</v>
      </c>
    </row>
    <row r="1096" spans="1:5" x14ac:dyDescent="0.35">
      <c r="A1096" s="20">
        <v>44152</v>
      </c>
      <c r="B1096">
        <v>12874.2</v>
      </c>
      <c r="C1096">
        <v>12932.5</v>
      </c>
      <c r="D1096" s="22">
        <f t="shared" si="34"/>
        <v>1.1912912501711625E-2</v>
      </c>
      <c r="E1096" s="3">
        <f t="shared" si="35"/>
        <v>0</v>
      </c>
    </row>
    <row r="1097" spans="1:5" x14ac:dyDescent="0.35">
      <c r="A1097" s="20">
        <v>44149</v>
      </c>
      <c r="B1097">
        <v>12780.25</v>
      </c>
      <c r="C1097">
        <v>12823.35</v>
      </c>
      <c r="D1097" s="22">
        <f t="shared" si="34"/>
        <v>8.1289627710800453E-3</v>
      </c>
      <c r="E1097" s="3">
        <f t="shared" si="35"/>
        <v>0</v>
      </c>
    </row>
    <row r="1098" spans="1:5" x14ac:dyDescent="0.35">
      <c r="A1098" s="20">
        <v>44148</v>
      </c>
      <c r="B1098">
        <v>12719.95</v>
      </c>
      <c r="C1098">
        <v>12659.7</v>
      </c>
      <c r="D1098" s="22">
        <f t="shared" si="34"/>
        <v>-2.4505941311815287E-3</v>
      </c>
      <c r="E1098" s="3">
        <f t="shared" si="35"/>
        <v>0</v>
      </c>
    </row>
    <row r="1099" spans="1:5" x14ac:dyDescent="0.35">
      <c r="A1099" s="20">
        <v>44147</v>
      </c>
      <c r="B1099">
        <v>12690.8</v>
      </c>
      <c r="C1099">
        <v>12702.15</v>
      </c>
      <c r="D1099" s="22">
        <f t="shared" si="34"/>
        <v>-3.686520277822443E-3</v>
      </c>
      <c r="E1099" s="3">
        <f t="shared" si="35"/>
        <v>0</v>
      </c>
    </row>
    <row r="1100" spans="1:5" x14ac:dyDescent="0.35">
      <c r="A1100" s="20">
        <v>44146</v>
      </c>
      <c r="B1100">
        <v>12749.15</v>
      </c>
      <c r="C1100">
        <v>12680.6</v>
      </c>
      <c r="D1100" s="22">
        <f t="shared" si="34"/>
        <v>3.9188985915715969E-3</v>
      </c>
      <c r="E1100" s="3">
        <f t="shared" si="35"/>
        <v>0</v>
      </c>
    </row>
    <row r="1101" spans="1:5" x14ac:dyDescent="0.35">
      <c r="A1101" s="20">
        <v>44145</v>
      </c>
      <c r="B1101">
        <v>12631.1</v>
      </c>
      <c r="C1101">
        <v>12556.4</v>
      </c>
      <c r="D1101" s="22">
        <f t="shared" si="34"/>
        <v>7.6518431432343482E-3</v>
      </c>
      <c r="E1101" s="3">
        <f t="shared" si="35"/>
        <v>0</v>
      </c>
    </row>
    <row r="1102" spans="1:5" x14ac:dyDescent="0.35">
      <c r="A1102" s="20">
        <v>44144</v>
      </c>
      <c r="B1102">
        <v>12461.05</v>
      </c>
      <c r="C1102">
        <v>12399.4</v>
      </c>
      <c r="D1102" s="22">
        <f t="shared" si="34"/>
        <v>1.1077542799597211E-2</v>
      </c>
      <c r="E1102" s="3">
        <f t="shared" si="35"/>
        <v>0</v>
      </c>
    </row>
    <row r="1103" spans="1:5" x14ac:dyDescent="0.35">
      <c r="A1103" s="20">
        <v>44141</v>
      </c>
      <c r="B1103">
        <v>12263.55</v>
      </c>
      <c r="C1103">
        <v>12156.65</v>
      </c>
      <c r="D1103" s="22">
        <f t="shared" si="34"/>
        <v>2.9991006823263753E-3</v>
      </c>
      <c r="E1103" s="3">
        <f t="shared" si="35"/>
        <v>0</v>
      </c>
    </row>
    <row r="1104" spans="1:5" x14ac:dyDescent="0.35">
      <c r="A1104" s="20">
        <v>44140</v>
      </c>
      <c r="B1104">
        <v>12120.3</v>
      </c>
      <c r="C1104">
        <v>12062.4</v>
      </c>
      <c r="D1104" s="22">
        <f t="shared" si="34"/>
        <v>1.2923542007809517E-2</v>
      </c>
      <c r="E1104" s="3">
        <f t="shared" si="35"/>
        <v>0</v>
      </c>
    </row>
    <row r="1105" spans="1:5" x14ac:dyDescent="0.35">
      <c r="A1105" s="20">
        <v>44139</v>
      </c>
      <c r="B1105">
        <v>11908.5</v>
      </c>
      <c r="C1105">
        <v>11783.35</v>
      </c>
      <c r="D1105" s="22">
        <f t="shared" si="34"/>
        <v>-2.5521648960934217E-3</v>
      </c>
      <c r="E1105" s="3">
        <f t="shared" si="35"/>
        <v>0</v>
      </c>
    </row>
    <row r="1106" spans="1:5" x14ac:dyDescent="0.35">
      <c r="A1106" s="20">
        <v>44138</v>
      </c>
      <c r="B1106">
        <v>11813.5</v>
      </c>
      <c r="C1106">
        <v>11734.45</v>
      </c>
      <c r="D1106" s="22">
        <f t="shared" si="34"/>
        <v>5.5959517188485103E-3</v>
      </c>
      <c r="E1106" s="3">
        <f t="shared" si="35"/>
        <v>0</v>
      </c>
    </row>
    <row r="1107" spans="1:5" x14ac:dyDescent="0.35">
      <c r="A1107" s="20">
        <v>44137</v>
      </c>
      <c r="B1107">
        <v>11669.15</v>
      </c>
      <c r="C1107">
        <v>11697.35</v>
      </c>
      <c r="D1107" s="22">
        <f t="shared" si="34"/>
        <v>4.7198172198172827E-3</v>
      </c>
      <c r="E1107" s="3">
        <f t="shared" si="35"/>
        <v>0</v>
      </c>
    </row>
    <row r="1108" spans="1:5" x14ac:dyDescent="0.35">
      <c r="A1108" s="20">
        <v>44134</v>
      </c>
      <c r="B1108">
        <v>11642.4</v>
      </c>
      <c r="C1108">
        <v>11678.45</v>
      </c>
      <c r="D1108" s="22">
        <f t="shared" si="34"/>
        <v>6.5548205778536654E-4</v>
      </c>
      <c r="E1108" s="3">
        <f t="shared" si="35"/>
        <v>0</v>
      </c>
    </row>
    <row r="1109" spans="1:5" x14ac:dyDescent="0.35">
      <c r="A1109" s="20">
        <v>44133</v>
      </c>
      <c r="B1109">
        <v>11670.8</v>
      </c>
      <c r="C1109">
        <v>11633.3</v>
      </c>
      <c r="D1109" s="22">
        <f t="shared" si="34"/>
        <v>-8.2099986359297061E-3</v>
      </c>
      <c r="E1109" s="3">
        <f t="shared" si="35"/>
        <v>0</v>
      </c>
    </row>
    <row r="1110" spans="1:5" x14ac:dyDescent="0.35">
      <c r="A1110" s="20">
        <v>44132</v>
      </c>
      <c r="B1110">
        <v>11729.6</v>
      </c>
      <c r="C1110">
        <v>11922.6</v>
      </c>
      <c r="D1110" s="22">
        <f t="shared" si="34"/>
        <v>2.7924033172406285E-3</v>
      </c>
      <c r="E1110" s="3">
        <f t="shared" si="35"/>
        <v>0</v>
      </c>
    </row>
    <row r="1111" spans="1:5" x14ac:dyDescent="0.35">
      <c r="A1111" s="20">
        <v>44131</v>
      </c>
      <c r="B1111">
        <v>11889.4</v>
      </c>
      <c r="C1111">
        <v>11807.1</v>
      </c>
      <c r="D1111" s="22">
        <f t="shared" si="34"/>
        <v>3.3438847698158409E-3</v>
      </c>
      <c r="E1111" s="3">
        <f t="shared" si="35"/>
        <v>0</v>
      </c>
    </row>
    <row r="1112" spans="1:5" x14ac:dyDescent="0.35">
      <c r="A1112" s="20">
        <v>44130</v>
      </c>
      <c r="B1112">
        <v>11767.75</v>
      </c>
      <c r="C1112">
        <v>11937.4</v>
      </c>
      <c r="D1112" s="22">
        <f t="shared" si="34"/>
        <v>5.9092985536880911E-4</v>
      </c>
      <c r="E1112" s="3">
        <f t="shared" si="35"/>
        <v>0</v>
      </c>
    </row>
    <row r="1113" spans="1:5" x14ac:dyDescent="0.35">
      <c r="A1113" s="20">
        <v>44127</v>
      </c>
      <c r="B1113">
        <v>11930.35</v>
      </c>
      <c r="C1113">
        <v>11957.9</v>
      </c>
      <c r="D1113" s="22">
        <f t="shared" si="34"/>
        <v>5.1654064868089976E-3</v>
      </c>
      <c r="E1113" s="3">
        <f t="shared" si="35"/>
        <v>0</v>
      </c>
    </row>
    <row r="1114" spans="1:5" x14ac:dyDescent="0.35">
      <c r="A1114" s="20">
        <v>44126</v>
      </c>
      <c r="B1114">
        <v>11896.45</v>
      </c>
      <c r="C1114">
        <v>11890</v>
      </c>
      <c r="D1114" s="22">
        <f t="shared" si="34"/>
        <v>-3.991572880759583E-3</v>
      </c>
      <c r="E1114" s="3">
        <f t="shared" si="35"/>
        <v>0</v>
      </c>
    </row>
    <row r="1115" spans="1:5" x14ac:dyDescent="0.35">
      <c r="A1115" s="20">
        <v>44125</v>
      </c>
      <c r="B1115">
        <v>11937.65</v>
      </c>
      <c r="C1115">
        <v>11958.55</v>
      </c>
      <c r="D1115" s="22">
        <f t="shared" si="34"/>
        <v>5.1904713872638021E-3</v>
      </c>
      <c r="E1115" s="3">
        <f t="shared" si="35"/>
        <v>0</v>
      </c>
    </row>
    <row r="1116" spans="1:5" x14ac:dyDescent="0.35">
      <c r="A1116" s="20">
        <v>44124</v>
      </c>
      <c r="B1116">
        <v>11896.8</v>
      </c>
      <c r="C1116">
        <v>11861</v>
      </c>
      <c r="D1116" s="22">
        <f t="shared" si="34"/>
        <v>-1.0149034999430873E-3</v>
      </c>
      <c r="E1116" s="3">
        <f t="shared" si="35"/>
        <v>0</v>
      </c>
    </row>
    <row r="1117" spans="1:5" x14ac:dyDescent="0.35">
      <c r="A1117" s="20">
        <v>44123</v>
      </c>
      <c r="B1117">
        <v>11873.05</v>
      </c>
      <c r="C1117">
        <v>11879.2</v>
      </c>
      <c r="D1117" s="22">
        <f t="shared" si="34"/>
        <v>9.9256532440095378E-3</v>
      </c>
      <c r="E1117" s="3">
        <f t="shared" si="35"/>
        <v>0</v>
      </c>
    </row>
    <row r="1118" spans="1:5" x14ac:dyDescent="0.35">
      <c r="A1118" s="20">
        <v>44120</v>
      </c>
      <c r="B1118">
        <v>11762.45</v>
      </c>
      <c r="C1118">
        <v>11727.4</v>
      </c>
      <c r="D1118" s="22">
        <f t="shared" si="34"/>
        <v>4.0281327186256636E-3</v>
      </c>
      <c r="E1118" s="3">
        <f t="shared" si="35"/>
        <v>0</v>
      </c>
    </row>
    <row r="1119" spans="1:5" x14ac:dyDescent="0.35">
      <c r="A1119" s="20">
        <v>44119</v>
      </c>
      <c r="B1119">
        <v>11680.35</v>
      </c>
      <c r="C1119">
        <v>12023.45</v>
      </c>
      <c r="D1119" s="22">
        <f t="shared" si="34"/>
        <v>4.3772267261436093E-3</v>
      </c>
      <c r="E1119" s="3">
        <f t="shared" si="35"/>
        <v>0</v>
      </c>
    </row>
    <row r="1120" spans="1:5" x14ac:dyDescent="0.35">
      <c r="A1120" s="20">
        <v>44118</v>
      </c>
      <c r="B1120">
        <v>11971.05</v>
      </c>
      <c r="C1120">
        <v>11917.4</v>
      </c>
      <c r="D1120" s="22">
        <f t="shared" si="34"/>
        <v>-1.4328208136076387E-3</v>
      </c>
      <c r="E1120" s="3">
        <f t="shared" si="35"/>
        <v>0</v>
      </c>
    </row>
    <row r="1121" spans="1:5" x14ac:dyDescent="0.35">
      <c r="A1121" s="20">
        <v>44117</v>
      </c>
      <c r="B1121">
        <v>11934.5</v>
      </c>
      <c r="C1121">
        <v>11934.65</v>
      </c>
      <c r="D1121" s="22">
        <f t="shared" si="34"/>
        <v>3.1011780285718308E-4</v>
      </c>
      <c r="E1121" s="3">
        <f t="shared" si="35"/>
        <v>0</v>
      </c>
    </row>
    <row r="1122" spans="1:5" x14ac:dyDescent="0.35">
      <c r="A1122" s="20">
        <v>44116</v>
      </c>
      <c r="B1122">
        <v>11930.95</v>
      </c>
      <c r="C1122">
        <v>11973.55</v>
      </c>
      <c r="D1122" s="22">
        <f t="shared" si="34"/>
        <v>4.9814507058802554E-3</v>
      </c>
      <c r="E1122" s="3">
        <f t="shared" si="35"/>
        <v>0</v>
      </c>
    </row>
    <row r="1123" spans="1:5" x14ac:dyDescent="0.35">
      <c r="A1123" s="20">
        <v>44113</v>
      </c>
      <c r="B1123">
        <v>11914.2</v>
      </c>
      <c r="C1123">
        <v>11852.05</v>
      </c>
      <c r="D1123" s="22">
        <f t="shared" si="34"/>
        <v>1.474490054585614E-3</v>
      </c>
      <c r="E1123" s="3">
        <f t="shared" si="35"/>
        <v>0</v>
      </c>
    </row>
    <row r="1124" spans="1:5" x14ac:dyDescent="0.35">
      <c r="A1124" s="20">
        <v>44112</v>
      </c>
      <c r="B1124">
        <v>11834.6</v>
      </c>
      <c r="C1124">
        <v>11835.4</v>
      </c>
      <c r="D1124" s="22">
        <f t="shared" si="34"/>
        <v>8.2248261115866767E-3</v>
      </c>
      <c r="E1124" s="3">
        <f t="shared" si="35"/>
        <v>0</v>
      </c>
    </row>
    <row r="1125" spans="1:5" x14ac:dyDescent="0.35">
      <c r="A1125" s="20">
        <v>44111</v>
      </c>
      <c r="B1125">
        <v>11738.85</v>
      </c>
      <c r="C1125">
        <v>11679.25</v>
      </c>
      <c r="D1125" s="22">
        <f t="shared" si="34"/>
        <v>1.4448141034435764E-3</v>
      </c>
      <c r="E1125" s="3">
        <f t="shared" si="35"/>
        <v>0</v>
      </c>
    </row>
    <row r="1126" spans="1:5" x14ac:dyDescent="0.35">
      <c r="A1126" s="20">
        <v>44110</v>
      </c>
      <c r="B1126">
        <v>11662.4</v>
      </c>
      <c r="C1126">
        <v>11603.45</v>
      </c>
      <c r="D1126" s="22">
        <f t="shared" si="34"/>
        <v>8.701812950140643E-3</v>
      </c>
      <c r="E1126" s="3">
        <f t="shared" si="35"/>
        <v>0</v>
      </c>
    </row>
    <row r="1127" spans="1:5" x14ac:dyDescent="0.35">
      <c r="A1127" s="20">
        <v>44109</v>
      </c>
      <c r="B1127">
        <v>11503.35</v>
      </c>
      <c r="C1127">
        <v>11487.8</v>
      </c>
      <c r="D1127" s="22">
        <f t="shared" si="34"/>
        <v>6.2056854063474521E-3</v>
      </c>
      <c r="E1127" s="3">
        <f t="shared" si="35"/>
        <v>0</v>
      </c>
    </row>
    <row r="1128" spans="1:5" x14ac:dyDescent="0.35">
      <c r="A1128" s="20">
        <v>44105</v>
      </c>
      <c r="B1128">
        <v>11416.95</v>
      </c>
      <c r="C1128">
        <v>11364.45</v>
      </c>
      <c r="D1128" s="22">
        <f t="shared" si="34"/>
        <v>1.0393374557125905E-2</v>
      </c>
      <c r="E1128" s="3">
        <f t="shared" si="35"/>
        <v>0</v>
      </c>
    </row>
    <row r="1129" spans="1:5" x14ac:dyDescent="0.35">
      <c r="A1129" s="20">
        <v>44104</v>
      </c>
      <c r="B1129">
        <v>11247.55</v>
      </c>
      <c r="C1129">
        <v>11244.45</v>
      </c>
      <c r="D1129" s="22">
        <f t="shared" si="34"/>
        <v>1.9648203592815346E-3</v>
      </c>
      <c r="E1129" s="3">
        <f t="shared" si="35"/>
        <v>0</v>
      </c>
    </row>
    <row r="1130" spans="1:5" x14ac:dyDescent="0.35">
      <c r="A1130" s="20">
        <v>44103</v>
      </c>
      <c r="B1130">
        <v>11222.4</v>
      </c>
      <c r="C1130">
        <v>11288.6</v>
      </c>
      <c r="D1130" s="22">
        <f t="shared" si="34"/>
        <v>5.437517534992148E-3</v>
      </c>
      <c r="E1130" s="3">
        <f t="shared" si="35"/>
        <v>0</v>
      </c>
    </row>
    <row r="1131" spans="1:5" x14ac:dyDescent="0.35">
      <c r="A1131" s="20">
        <v>44102</v>
      </c>
      <c r="B1131">
        <v>11227.55</v>
      </c>
      <c r="C1131">
        <v>11140.85</v>
      </c>
      <c r="D1131" s="22">
        <f t="shared" si="34"/>
        <v>8.1989095269338133E-3</v>
      </c>
      <c r="E1131" s="3">
        <f t="shared" si="35"/>
        <v>0</v>
      </c>
    </row>
    <row r="1132" spans="1:5" x14ac:dyDescent="0.35">
      <c r="A1132" s="20">
        <v>44099</v>
      </c>
      <c r="B1132">
        <v>11050.25</v>
      </c>
      <c r="C1132">
        <v>10910.4</v>
      </c>
      <c r="D1132" s="22">
        <f t="shared" si="34"/>
        <v>9.7033468911809553E-3</v>
      </c>
      <c r="E1132" s="3">
        <f t="shared" si="35"/>
        <v>0</v>
      </c>
    </row>
    <row r="1133" spans="1:5" x14ac:dyDescent="0.35">
      <c r="A1133" s="20">
        <v>44098</v>
      </c>
      <c r="B1133">
        <v>10805.55</v>
      </c>
      <c r="C1133">
        <v>11011</v>
      </c>
      <c r="D1133" s="22">
        <f t="shared" si="34"/>
        <v>-1.0856236833949465E-2</v>
      </c>
      <c r="E1133" s="3">
        <f t="shared" si="35"/>
        <v>0</v>
      </c>
    </row>
    <row r="1134" spans="1:5" x14ac:dyDescent="0.35">
      <c r="A1134" s="20">
        <v>44097</v>
      </c>
      <c r="B1134">
        <v>11131.85</v>
      </c>
      <c r="C1134">
        <v>11258.75</v>
      </c>
      <c r="D1134" s="22">
        <f t="shared" si="34"/>
        <v>9.4229243341865995E-3</v>
      </c>
      <c r="E1134" s="3">
        <f t="shared" si="35"/>
        <v>0</v>
      </c>
    </row>
    <row r="1135" spans="1:5" x14ac:dyDescent="0.35">
      <c r="A1135" s="20">
        <v>44096</v>
      </c>
      <c r="B1135">
        <v>11153.65</v>
      </c>
      <c r="C1135">
        <v>11301.75</v>
      </c>
      <c r="D1135" s="22">
        <f t="shared" si="34"/>
        <v>4.5508886232229293E-3</v>
      </c>
      <c r="E1135" s="3">
        <f t="shared" si="35"/>
        <v>0</v>
      </c>
    </row>
    <row r="1136" spans="1:5" x14ac:dyDescent="0.35">
      <c r="A1136" s="20">
        <v>44095</v>
      </c>
      <c r="B1136">
        <v>11250.55</v>
      </c>
      <c r="C1136">
        <v>11503.8</v>
      </c>
      <c r="D1136" s="22">
        <f t="shared" si="34"/>
        <v>-9.99569750413044E-5</v>
      </c>
      <c r="E1136" s="3">
        <f t="shared" si="35"/>
        <v>0</v>
      </c>
    </row>
    <row r="1137" spans="1:5" x14ac:dyDescent="0.35">
      <c r="A1137" s="20">
        <v>44092</v>
      </c>
      <c r="B1137">
        <v>11504.95</v>
      </c>
      <c r="C1137">
        <v>11584.1</v>
      </c>
      <c r="D1137" s="22">
        <f t="shared" si="34"/>
        <v>5.9047767907538145E-3</v>
      </c>
      <c r="E1137" s="3">
        <f t="shared" si="35"/>
        <v>0</v>
      </c>
    </row>
    <row r="1138" spans="1:5" x14ac:dyDescent="0.35">
      <c r="A1138" s="20">
        <v>44091</v>
      </c>
      <c r="B1138">
        <v>11516.1</v>
      </c>
      <c r="C1138">
        <v>11539.4</v>
      </c>
      <c r="D1138" s="22">
        <f t="shared" si="34"/>
        <v>-5.6141771977370634E-3</v>
      </c>
      <c r="E1138" s="3">
        <f t="shared" si="35"/>
        <v>0</v>
      </c>
    </row>
    <row r="1139" spans="1:5" x14ac:dyDescent="0.35">
      <c r="A1139" s="20">
        <v>44090</v>
      </c>
      <c r="B1139">
        <v>11604.55</v>
      </c>
      <c r="C1139">
        <v>11538.45</v>
      </c>
      <c r="D1139" s="22">
        <f t="shared" si="34"/>
        <v>1.4450867052024385E-3</v>
      </c>
      <c r="E1139" s="3">
        <f t="shared" si="35"/>
        <v>0</v>
      </c>
    </row>
    <row r="1140" spans="1:5" x14ac:dyDescent="0.35">
      <c r="A1140" s="20">
        <v>44089</v>
      </c>
      <c r="B1140">
        <v>11521.8</v>
      </c>
      <c r="C1140">
        <v>11487.2</v>
      </c>
      <c r="D1140" s="22">
        <f t="shared" si="34"/>
        <v>4.1214854830181214E-3</v>
      </c>
      <c r="E1140" s="3">
        <f t="shared" si="35"/>
        <v>0</v>
      </c>
    </row>
    <row r="1141" spans="1:5" x14ac:dyDescent="0.35">
      <c r="A1141" s="20">
        <v>44088</v>
      </c>
      <c r="B1141">
        <v>11440.05</v>
      </c>
      <c r="C1141">
        <v>11540.15</v>
      </c>
      <c r="D1141" s="22">
        <f t="shared" si="34"/>
        <v>6.6030206420716999E-3</v>
      </c>
      <c r="E1141" s="3">
        <f t="shared" si="35"/>
        <v>0</v>
      </c>
    </row>
    <row r="1142" spans="1:5" x14ac:dyDescent="0.35">
      <c r="A1142" s="20">
        <v>44085</v>
      </c>
      <c r="B1142">
        <v>11464.45</v>
      </c>
      <c r="C1142">
        <v>11447.8</v>
      </c>
      <c r="D1142" s="22">
        <f t="shared" si="34"/>
        <v>-1.266458501649215E-4</v>
      </c>
      <c r="E1142" s="3">
        <f t="shared" si="35"/>
        <v>0</v>
      </c>
    </row>
    <row r="1143" spans="1:5" x14ac:dyDescent="0.35">
      <c r="A1143" s="20">
        <v>44084</v>
      </c>
      <c r="B1143">
        <v>11449.25</v>
      </c>
      <c r="C1143">
        <v>11363.3</v>
      </c>
      <c r="D1143" s="22">
        <f t="shared" si="34"/>
        <v>7.5633977655612051E-3</v>
      </c>
      <c r="E1143" s="3">
        <f t="shared" si="35"/>
        <v>0</v>
      </c>
    </row>
    <row r="1144" spans="1:5" x14ac:dyDescent="0.35">
      <c r="A1144" s="20">
        <v>44083</v>
      </c>
      <c r="B1144">
        <v>11278</v>
      </c>
      <c r="C1144">
        <v>11218.6</v>
      </c>
      <c r="D1144" s="22">
        <f t="shared" si="34"/>
        <v>-8.7255408730842459E-3</v>
      </c>
      <c r="E1144" s="3">
        <f t="shared" si="35"/>
        <v>0</v>
      </c>
    </row>
    <row r="1145" spans="1:5" x14ac:dyDescent="0.35">
      <c r="A1145" s="20">
        <v>44082</v>
      </c>
      <c r="B1145">
        <v>11317.35</v>
      </c>
      <c r="C1145">
        <v>11378.55</v>
      </c>
      <c r="D1145" s="22">
        <f t="shared" si="34"/>
        <v>2.0695637623788536E-3</v>
      </c>
      <c r="E1145" s="3">
        <f t="shared" si="35"/>
        <v>0</v>
      </c>
    </row>
    <row r="1146" spans="1:5" x14ac:dyDescent="0.35">
      <c r="A1146" s="20">
        <v>44081</v>
      </c>
      <c r="B1146">
        <v>11355.05</v>
      </c>
      <c r="C1146">
        <v>11359.6</v>
      </c>
      <c r="D1146" s="22">
        <f t="shared" si="34"/>
        <v>2.2719552490989381E-3</v>
      </c>
      <c r="E1146" s="3">
        <f t="shared" si="35"/>
        <v>0</v>
      </c>
    </row>
    <row r="1147" spans="1:5" x14ac:dyDescent="0.35">
      <c r="A1147" s="20">
        <v>44078</v>
      </c>
      <c r="B1147">
        <v>11333.85</v>
      </c>
      <c r="C1147">
        <v>11354.4</v>
      </c>
      <c r="D1147" s="22">
        <f t="shared" si="34"/>
        <v>-1.5011993112093402E-2</v>
      </c>
      <c r="E1147" s="3">
        <f t="shared" si="35"/>
        <v>0</v>
      </c>
    </row>
    <row r="1148" spans="1:5" x14ac:dyDescent="0.35">
      <c r="A1148" s="20">
        <v>44077</v>
      </c>
      <c r="B1148">
        <v>11527.45</v>
      </c>
      <c r="C1148">
        <v>11566.2</v>
      </c>
      <c r="D1148" s="22">
        <f t="shared" si="34"/>
        <v>2.7048114434330929E-3</v>
      </c>
      <c r="E1148" s="3">
        <f t="shared" si="35"/>
        <v>0</v>
      </c>
    </row>
    <row r="1149" spans="1:5" x14ac:dyDescent="0.35">
      <c r="A1149" s="20">
        <v>44076</v>
      </c>
      <c r="B1149">
        <v>11535</v>
      </c>
      <c r="C1149">
        <v>11478.55</v>
      </c>
      <c r="D1149" s="22">
        <f t="shared" si="34"/>
        <v>7.2361108083949979E-4</v>
      </c>
      <c r="E1149" s="3">
        <f t="shared" si="35"/>
        <v>0</v>
      </c>
    </row>
    <row r="1150" spans="1:5" x14ac:dyDescent="0.35">
      <c r="A1150" s="20">
        <v>44075</v>
      </c>
      <c r="B1150">
        <v>11470.25</v>
      </c>
      <c r="C1150">
        <v>11464.3</v>
      </c>
      <c r="D1150" s="22">
        <f t="shared" si="34"/>
        <v>6.7442371020855563E-3</v>
      </c>
      <c r="E1150" s="3">
        <f t="shared" si="35"/>
        <v>0</v>
      </c>
    </row>
    <row r="1151" spans="1:5" x14ac:dyDescent="0.35">
      <c r="A1151" s="20">
        <v>44074</v>
      </c>
      <c r="B1151">
        <v>11387.5</v>
      </c>
      <c r="C1151">
        <v>11777.55</v>
      </c>
      <c r="D1151" s="22">
        <f t="shared" si="34"/>
        <v>1.115680483533079E-2</v>
      </c>
      <c r="E1151" s="3">
        <f t="shared" si="35"/>
        <v>0</v>
      </c>
    </row>
    <row r="1152" spans="1:5" x14ac:dyDescent="0.35">
      <c r="A1152" s="20">
        <v>44071</v>
      </c>
      <c r="B1152">
        <v>11647.6</v>
      </c>
      <c r="C1152">
        <v>11602.95</v>
      </c>
      <c r="D1152" s="22">
        <f t="shared" si="34"/>
        <v>3.7805220926963885E-3</v>
      </c>
      <c r="E1152" s="3">
        <f t="shared" si="35"/>
        <v>0</v>
      </c>
    </row>
    <row r="1153" spans="1:5" x14ac:dyDescent="0.35">
      <c r="A1153" s="20">
        <v>44070</v>
      </c>
      <c r="B1153">
        <v>11559.25</v>
      </c>
      <c r="C1153">
        <v>11609.3</v>
      </c>
      <c r="D1153" s="22">
        <f t="shared" si="34"/>
        <v>5.1690101821707168E-3</v>
      </c>
      <c r="E1153" s="3">
        <f t="shared" si="35"/>
        <v>0</v>
      </c>
    </row>
    <row r="1154" spans="1:5" x14ac:dyDescent="0.35">
      <c r="A1154" s="20">
        <v>44069</v>
      </c>
      <c r="B1154">
        <v>11549.6</v>
      </c>
      <c r="C1154">
        <v>11512.85</v>
      </c>
      <c r="D1154" s="22">
        <f t="shared" si="34"/>
        <v>3.5389744819020125E-3</v>
      </c>
      <c r="E1154" s="3">
        <f t="shared" si="35"/>
        <v>0</v>
      </c>
    </row>
    <row r="1155" spans="1:5" x14ac:dyDescent="0.35">
      <c r="A1155" s="20">
        <v>44068</v>
      </c>
      <c r="B1155">
        <v>11472.25</v>
      </c>
      <c r="C1155">
        <v>11513.1</v>
      </c>
      <c r="D1155" s="22">
        <f t="shared" ref="D1155:D1218" si="36">(C1155-B1156)/B1156</f>
        <v>4.068390827152225E-3</v>
      </c>
      <c r="E1155" s="3">
        <f t="shared" ref="E1155:E1218" si="37">IF(ABS(D1155)&gt;2%,1,0)</f>
        <v>0</v>
      </c>
    </row>
    <row r="1156" spans="1:5" x14ac:dyDescent="0.35">
      <c r="A1156" s="20">
        <v>44067</v>
      </c>
      <c r="B1156">
        <v>11466.45</v>
      </c>
      <c r="C1156">
        <v>11412</v>
      </c>
      <c r="D1156" s="22">
        <f t="shared" si="36"/>
        <v>3.5527102606493048E-3</v>
      </c>
      <c r="E1156" s="3">
        <f t="shared" si="37"/>
        <v>0</v>
      </c>
    </row>
    <row r="1157" spans="1:5" x14ac:dyDescent="0.35">
      <c r="A1157" s="20">
        <v>44064</v>
      </c>
      <c r="B1157">
        <v>11371.6</v>
      </c>
      <c r="C1157">
        <v>11409.65</v>
      </c>
      <c r="D1157" s="22">
        <f t="shared" si="36"/>
        <v>8.614593094181406E-3</v>
      </c>
      <c r="E1157" s="3">
        <f t="shared" si="37"/>
        <v>0</v>
      </c>
    </row>
    <row r="1158" spans="1:5" x14ac:dyDescent="0.35">
      <c r="A1158" s="20">
        <v>44063</v>
      </c>
      <c r="B1158">
        <v>11312.2</v>
      </c>
      <c r="C1158">
        <v>11317.45</v>
      </c>
      <c r="D1158" s="22">
        <f t="shared" si="36"/>
        <v>-7.9721959258089569E-3</v>
      </c>
      <c r="E1158" s="3">
        <f t="shared" si="37"/>
        <v>0</v>
      </c>
    </row>
    <row r="1159" spans="1:5" x14ac:dyDescent="0.35">
      <c r="A1159" s="20">
        <v>44062</v>
      </c>
      <c r="B1159">
        <v>11408.4</v>
      </c>
      <c r="C1159">
        <v>11452.15</v>
      </c>
      <c r="D1159" s="22">
        <f t="shared" si="36"/>
        <v>5.8671889753059208E-3</v>
      </c>
      <c r="E1159" s="3">
        <f t="shared" si="37"/>
        <v>0</v>
      </c>
    </row>
    <row r="1160" spans="1:5" x14ac:dyDescent="0.35">
      <c r="A1160" s="20">
        <v>44061</v>
      </c>
      <c r="B1160">
        <v>11385.35</v>
      </c>
      <c r="C1160">
        <v>11259.8</v>
      </c>
      <c r="D1160" s="22">
        <f t="shared" si="36"/>
        <v>1.1291799663912393E-3</v>
      </c>
      <c r="E1160" s="3">
        <f t="shared" si="37"/>
        <v>0</v>
      </c>
    </row>
    <row r="1161" spans="1:5" x14ac:dyDescent="0.35">
      <c r="A1161" s="20">
        <v>44060</v>
      </c>
      <c r="B1161">
        <v>11247.1</v>
      </c>
      <c r="C1161">
        <v>11248.9</v>
      </c>
      <c r="D1161" s="22">
        <f t="shared" si="36"/>
        <v>6.3068059829671508E-3</v>
      </c>
      <c r="E1161" s="3">
        <f t="shared" si="37"/>
        <v>0</v>
      </c>
    </row>
    <row r="1162" spans="1:5" x14ac:dyDescent="0.35">
      <c r="A1162" s="20">
        <v>44057</v>
      </c>
      <c r="B1162">
        <v>11178.4</v>
      </c>
      <c r="C1162">
        <v>11353.3</v>
      </c>
      <c r="D1162" s="22">
        <f t="shared" si="36"/>
        <v>4.6768049059991894E-3</v>
      </c>
      <c r="E1162" s="3">
        <f t="shared" si="37"/>
        <v>0</v>
      </c>
    </row>
    <row r="1163" spans="1:5" x14ac:dyDescent="0.35">
      <c r="A1163" s="20">
        <v>44056</v>
      </c>
      <c r="B1163">
        <v>11300.45</v>
      </c>
      <c r="C1163">
        <v>11334.85</v>
      </c>
      <c r="D1163" s="22">
        <f t="shared" si="36"/>
        <v>2.3389692617877622E-3</v>
      </c>
      <c r="E1163" s="3">
        <f t="shared" si="37"/>
        <v>0</v>
      </c>
    </row>
    <row r="1164" spans="1:5" x14ac:dyDescent="0.35">
      <c r="A1164" s="20">
        <v>44055</v>
      </c>
      <c r="B1164">
        <v>11308.4</v>
      </c>
      <c r="C1164">
        <v>11289</v>
      </c>
      <c r="D1164" s="22">
        <f t="shared" si="36"/>
        <v>-2.9587105321262973E-3</v>
      </c>
      <c r="E1164" s="3">
        <f t="shared" si="37"/>
        <v>0</v>
      </c>
    </row>
    <row r="1165" spans="1:5" x14ac:dyDescent="0.35">
      <c r="A1165" s="20">
        <v>44054</v>
      </c>
      <c r="B1165">
        <v>11322.5</v>
      </c>
      <c r="C1165">
        <v>11322.25</v>
      </c>
      <c r="D1165" s="22">
        <f t="shared" si="36"/>
        <v>4.6228311069506939E-3</v>
      </c>
      <c r="E1165" s="3">
        <f t="shared" si="37"/>
        <v>0</v>
      </c>
    </row>
    <row r="1166" spans="1:5" x14ac:dyDescent="0.35">
      <c r="A1166" s="20">
        <v>44053</v>
      </c>
      <c r="B1166">
        <v>11270.15</v>
      </c>
      <c r="C1166">
        <v>11270.25</v>
      </c>
      <c r="D1166" s="22">
        <f t="shared" si="36"/>
        <v>5.011570306891866E-3</v>
      </c>
      <c r="E1166" s="3">
        <f t="shared" si="37"/>
        <v>0</v>
      </c>
    </row>
    <row r="1167" spans="1:5" x14ac:dyDescent="0.35">
      <c r="A1167" s="20">
        <v>44050</v>
      </c>
      <c r="B1167">
        <v>11214.05</v>
      </c>
      <c r="C1167">
        <v>11186.65</v>
      </c>
      <c r="D1167" s="22">
        <f t="shared" si="36"/>
        <v>-1.2053409998973228E-3</v>
      </c>
      <c r="E1167" s="3">
        <f t="shared" si="37"/>
        <v>0</v>
      </c>
    </row>
    <row r="1168" spans="1:5" x14ac:dyDescent="0.35">
      <c r="A1168" s="20">
        <v>44049</v>
      </c>
      <c r="B1168">
        <v>11200.15</v>
      </c>
      <c r="C1168">
        <v>11185.7</v>
      </c>
      <c r="D1168" s="22">
        <f t="shared" si="36"/>
        <v>7.5709466610820097E-3</v>
      </c>
      <c r="E1168" s="3">
        <f t="shared" si="37"/>
        <v>0</v>
      </c>
    </row>
    <row r="1169" spans="1:5" x14ac:dyDescent="0.35">
      <c r="A1169" s="20">
        <v>44048</v>
      </c>
      <c r="B1169">
        <v>11101.65</v>
      </c>
      <c r="C1169">
        <v>11155.75</v>
      </c>
      <c r="D1169" s="22">
        <f t="shared" si="36"/>
        <v>5.452783848944368E-3</v>
      </c>
      <c r="E1169" s="3">
        <f t="shared" si="37"/>
        <v>0</v>
      </c>
    </row>
    <row r="1170" spans="1:5" x14ac:dyDescent="0.35">
      <c r="A1170" s="20">
        <v>44047</v>
      </c>
      <c r="B1170">
        <v>11095.25</v>
      </c>
      <c r="C1170">
        <v>10946.65</v>
      </c>
      <c r="D1170" s="22">
        <f t="shared" si="36"/>
        <v>5.0543538139482969E-3</v>
      </c>
      <c r="E1170" s="3">
        <f t="shared" si="37"/>
        <v>0</v>
      </c>
    </row>
    <row r="1171" spans="1:5" x14ac:dyDescent="0.35">
      <c r="A1171" s="20">
        <v>44046</v>
      </c>
      <c r="B1171">
        <v>10891.6</v>
      </c>
      <c r="C1171">
        <v>11057.55</v>
      </c>
      <c r="D1171" s="22">
        <f t="shared" si="36"/>
        <v>-1.4358668707585671E-3</v>
      </c>
      <c r="E1171" s="3">
        <f t="shared" si="37"/>
        <v>0</v>
      </c>
    </row>
    <row r="1172" spans="1:5" x14ac:dyDescent="0.35">
      <c r="A1172" s="20">
        <v>44043</v>
      </c>
      <c r="B1172">
        <v>11073.45</v>
      </c>
      <c r="C1172">
        <v>11139.5</v>
      </c>
      <c r="D1172" s="22">
        <f t="shared" si="36"/>
        <v>3.364213237976461E-3</v>
      </c>
      <c r="E1172" s="3">
        <f t="shared" si="37"/>
        <v>0</v>
      </c>
    </row>
    <row r="1173" spans="1:5" x14ac:dyDescent="0.35">
      <c r="A1173" s="20">
        <v>44042</v>
      </c>
      <c r="B1173">
        <v>11102.15</v>
      </c>
      <c r="C1173">
        <v>11254.3</v>
      </c>
      <c r="D1173" s="22">
        <f t="shared" si="36"/>
        <v>4.5925813520665644E-3</v>
      </c>
      <c r="E1173" s="3">
        <f t="shared" si="37"/>
        <v>0</v>
      </c>
    </row>
    <row r="1174" spans="1:5" x14ac:dyDescent="0.35">
      <c r="A1174" s="20">
        <v>44041</v>
      </c>
      <c r="B1174">
        <v>11202.85</v>
      </c>
      <c r="C1174">
        <v>11276.9</v>
      </c>
      <c r="D1174" s="22">
        <f t="shared" si="36"/>
        <v>-2.0928184911353552E-3</v>
      </c>
      <c r="E1174" s="3">
        <f t="shared" si="37"/>
        <v>0</v>
      </c>
    </row>
    <row r="1175" spans="1:5" x14ac:dyDescent="0.35">
      <c r="A1175" s="20">
        <v>44040</v>
      </c>
      <c r="B1175">
        <v>11300.55</v>
      </c>
      <c r="C1175">
        <v>11154.1</v>
      </c>
      <c r="D1175" s="22">
        <f t="shared" si="36"/>
        <v>2.0032699114250251E-3</v>
      </c>
      <c r="E1175" s="3">
        <f t="shared" si="37"/>
        <v>0</v>
      </c>
    </row>
    <row r="1176" spans="1:5" x14ac:dyDescent="0.35">
      <c r="A1176" s="20">
        <v>44039</v>
      </c>
      <c r="B1176">
        <v>11131.8</v>
      </c>
      <c r="C1176">
        <v>11225</v>
      </c>
      <c r="D1176" s="22">
        <f t="shared" si="36"/>
        <v>2.7559037532997473E-3</v>
      </c>
      <c r="E1176" s="3">
        <f t="shared" si="37"/>
        <v>0</v>
      </c>
    </row>
    <row r="1177" spans="1:5" x14ac:dyDescent="0.35">
      <c r="A1177" s="20">
        <v>44036</v>
      </c>
      <c r="B1177">
        <v>11194.15</v>
      </c>
      <c r="C1177">
        <v>11149.95</v>
      </c>
      <c r="D1177" s="22">
        <f t="shared" si="36"/>
        <v>-5.8401579963354121E-3</v>
      </c>
      <c r="E1177" s="3">
        <f t="shared" si="37"/>
        <v>0</v>
      </c>
    </row>
    <row r="1178" spans="1:5" x14ac:dyDescent="0.35">
      <c r="A1178" s="20">
        <v>44035</v>
      </c>
      <c r="B1178">
        <v>11215.45</v>
      </c>
      <c r="C1178">
        <v>11135</v>
      </c>
      <c r="D1178" s="22">
        <f t="shared" si="36"/>
        <v>2.1558306235736809E-4</v>
      </c>
      <c r="E1178" s="3">
        <f t="shared" si="37"/>
        <v>0</v>
      </c>
    </row>
    <row r="1179" spans="1:5" x14ac:dyDescent="0.35">
      <c r="A1179" s="20">
        <v>44034</v>
      </c>
      <c r="B1179">
        <v>11132.6</v>
      </c>
      <c r="C1179">
        <v>11231.2</v>
      </c>
      <c r="D1179" s="22">
        <f t="shared" si="36"/>
        <v>6.1770700351632271E-3</v>
      </c>
      <c r="E1179" s="3">
        <f t="shared" si="37"/>
        <v>0</v>
      </c>
    </row>
    <row r="1180" spans="1:5" x14ac:dyDescent="0.35">
      <c r="A1180" s="20">
        <v>44033</v>
      </c>
      <c r="B1180">
        <v>11162.25</v>
      </c>
      <c r="C1180">
        <v>11126.1</v>
      </c>
      <c r="D1180" s="22">
        <f t="shared" si="36"/>
        <v>9.4264302952223357E-3</v>
      </c>
      <c r="E1180" s="3">
        <f t="shared" si="37"/>
        <v>0</v>
      </c>
    </row>
    <row r="1181" spans="1:5" x14ac:dyDescent="0.35">
      <c r="A1181" s="20">
        <v>44032</v>
      </c>
      <c r="B1181">
        <v>11022.2</v>
      </c>
      <c r="C1181">
        <v>10999.45</v>
      </c>
      <c r="D1181" s="22">
        <f t="shared" si="36"/>
        <v>8.9664914646339564E-3</v>
      </c>
      <c r="E1181" s="3">
        <f t="shared" si="37"/>
        <v>0</v>
      </c>
    </row>
    <row r="1182" spans="1:5" x14ac:dyDescent="0.35">
      <c r="A1182" s="20">
        <v>44029</v>
      </c>
      <c r="B1182">
        <v>10901.7</v>
      </c>
      <c r="C1182">
        <v>10752</v>
      </c>
      <c r="D1182" s="22">
        <f t="shared" si="36"/>
        <v>1.1219791526030634E-3</v>
      </c>
      <c r="E1182" s="3">
        <f t="shared" si="37"/>
        <v>0</v>
      </c>
    </row>
    <row r="1183" spans="1:5" x14ac:dyDescent="0.35">
      <c r="A1183" s="20">
        <v>44028</v>
      </c>
      <c r="B1183">
        <v>10739.95</v>
      </c>
      <c r="C1183">
        <v>10706.2</v>
      </c>
      <c r="D1183" s="22">
        <f t="shared" si="36"/>
        <v>8.2876570416831469E-3</v>
      </c>
      <c r="E1183" s="3">
        <f t="shared" si="37"/>
        <v>0</v>
      </c>
    </row>
    <row r="1184" spans="1:5" x14ac:dyDescent="0.35">
      <c r="A1184" s="20">
        <v>44027</v>
      </c>
      <c r="B1184">
        <v>10618.2</v>
      </c>
      <c r="C1184">
        <v>10701</v>
      </c>
      <c r="D1184" s="22">
        <f t="shared" si="36"/>
        <v>8.828783814996171E-3</v>
      </c>
      <c r="E1184" s="3">
        <f t="shared" si="37"/>
        <v>0</v>
      </c>
    </row>
    <row r="1185" spans="1:5" x14ac:dyDescent="0.35">
      <c r="A1185" s="20">
        <v>44026</v>
      </c>
      <c r="B1185">
        <v>10607.35</v>
      </c>
      <c r="C1185">
        <v>10750.85</v>
      </c>
      <c r="D1185" s="22">
        <f t="shared" si="36"/>
        <v>-4.7997259944273524E-3</v>
      </c>
      <c r="E1185" s="3">
        <f t="shared" si="37"/>
        <v>0</v>
      </c>
    </row>
    <row r="1186" spans="1:5" x14ac:dyDescent="0.35">
      <c r="A1186" s="20">
        <v>44025</v>
      </c>
      <c r="B1186">
        <v>10802.7</v>
      </c>
      <c r="C1186">
        <v>10851.85</v>
      </c>
      <c r="D1186" s="22">
        <f t="shared" si="36"/>
        <v>7.782281843045036E-3</v>
      </c>
      <c r="E1186" s="3">
        <f t="shared" si="37"/>
        <v>0</v>
      </c>
    </row>
    <row r="1187" spans="1:5" x14ac:dyDescent="0.35">
      <c r="A1187" s="20">
        <v>44022</v>
      </c>
      <c r="B1187">
        <v>10768.05</v>
      </c>
      <c r="C1187">
        <v>10764.1</v>
      </c>
      <c r="D1187" s="22">
        <f t="shared" si="36"/>
        <v>-4.5637608718771859E-3</v>
      </c>
      <c r="E1187" s="3">
        <f t="shared" si="37"/>
        <v>0</v>
      </c>
    </row>
    <row r="1188" spans="1:5" x14ac:dyDescent="0.35">
      <c r="A1188" s="20">
        <v>44021</v>
      </c>
      <c r="B1188">
        <v>10813.45</v>
      </c>
      <c r="C1188">
        <v>10755.55</v>
      </c>
      <c r="D1188" s="22">
        <f t="shared" si="36"/>
        <v>4.6517058590009363E-3</v>
      </c>
      <c r="E1188" s="3">
        <f t="shared" si="37"/>
        <v>0</v>
      </c>
    </row>
    <row r="1189" spans="1:5" x14ac:dyDescent="0.35">
      <c r="A1189" s="20">
        <v>44020</v>
      </c>
      <c r="B1189">
        <v>10705.75</v>
      </c>
      <c r="C1189">
        <v>10818.65</v>
      </c>
      <c r="D1189" s="22">
        <f t="shared" si="36"/>
        <v>1.7593162741385139E-3</v>
      </c>
      <c r="E1189" s="3">
        <f t="shared" si="37"/>
        <v>0</v>
      </c>
    </row>
    <row r="1190" spans="1:5" x14ac:dyDescent="0.35">
      <c r="A1190" s="20">
        <v>44019</v>
      </c>
      <c r="B1190">
        <v>10799.65</v>
      </c>
      <c r="C1190">
        <v>10802.85</v>
      </c>
      <c r="D1190" s="22">
        <f t="shared" si="36"/>
        <v>3.6418872780144959E-3</v>
      </c>
      <c r="E1190" s="3">
        <f t="shared" si="37"/>
        <v>0</v>
      </c>
    </row>
    <row r="1191" spans="1:5" x14ac:dyDescent="0.35">
      <c r="A1191" s="20">
        <v>44018</v>
      </c>
      <c r="B1191">
        <v>10763.65</v>
      </c>
      <c r="C1191">
        <v>10723.85</v>
      </c>
      <c r="D1191" s="22">
        <f t="shared" si="36"/>
        <v>1.0982950501303341E-2</v>
      </c>
      <c r="E1191" s="3">
        <f t="shared" si="37"/>
        <v>0</v>
      </c>
    </row>
    <row r="1192" spans="1:5" x14ac:dyDescent="0.35">
      <c r="A1192" s="20">
        <v>44015</v>
      </c>
      <c r="B1192">
        <v>10607.35</v>
      </c>
      <c r="C1192">
        <v>10614.95</v>
      </c>
      <c r="D1192" s="22">
        <f t="shared" si="36"/>
        <v>5.994294758190623E-3</v>
      </c>
      <c r="E1192" s="3">
        <f t="shared" si="37"/>
        <v>0</v>
      </c>
    </row>
    <row r="1193" spans="1:5" x14ac:dyDescent="0.35">
      <c r="A1193" s="20">
        <v>44014</v>
      </c>
      <c r="B1193">
        <v>10551.7</v>
      </c>
      <c r="C1193">
        <v>10493.05</v>
      </c>
      <c r="D1193" s="22">
        <f t="shared" si="36"/>
        <v>6.0402395002900275E-3</v>
      </c>
      <c r="E1193" s="3">
        <f t="shared" si="37"/>
        <v>0</v>
      </c>
    </row>
    <row r="1194" spans="1:5" x14ac:dyDescent="0.35">
      <c r="A1194" s="20">
        <v>44013</v>
      </c>
      <c r="B1194">
        <v>10430.049999999999</v>
      </c>
      <c r="C1194">
        <v>10323.799999999999</v>
      </c>
      <c r="D1194" s="22">
        <f t="shared" si="36"/>
        <v>2.1063666631074159E-3</v>
      </c>
      <c r="E1194" s="3">
        <f t="shared" si="37"/>
        <v>0</v>
      </c>
    </row>
    <row r="1195" spans="1:5" x14ac:dyDescent="0.35">
      <c r="A1195" s="20">
        <v>44012</v>
      </c>
      <c r="B1195">
        <v>10302.1</v>
      </c>
      <c r="C1195">
        <v>10382.6</v>
      </c>
      <c r="D1195" s="22">
        <f t="shared" si="36"/>
        <v>6.8073387378302557E-3</v>
      </c>
      <c r="E1195" s="3">
        <f t="shared" si="37"/>
        <v>0</v>
      </c>
    </row>
    <row r="1196" spans="1:5" x14ac:dyDescent="0.35">
      <c r="A1196" s="20">
        <v>44011</v>
      </c>
      <c r="B1196">
        <v>10312.4</v>
      </c>
      <c r="C1196">
        <v>10311.950000000001</v>
      </c>
      <c r="D1196" s="22">
        <f t="shared" si="36"/>
        <v>-6.8429163054993039E-3</v>
      </c>
      <c r="E1196" s="3">
        <f t="shared" si="37"/>
        <v>0</v>
      </c>
    </row>
    <row r="1197" spans="1:5" x14ac:dyDescent="0.35">
      <c r="A1197" s="20">
        <v>44008</v>
      </c>
      <c r="B1197">
        <v>10383</v>
      </c>
      <c r="C1197">
        <v>10378.9</v>
      </c>
      <c r="D1197" s="22">
        <f t="shared" si="36"/>
        <v>8.747290769664396E-3</v>
      </c>
      <c r="E1197" s="3">
        <f t="shared" si="37"/>
        <v>0</v>
      </c>
    </row>
    <row r="1198" spans="1:5" x14ac:dyDescent="0.35">
      <c r="A1198" s="20">
        <v>44007</v>
      </c>
      <c r="B1198">
        <v>10288.9</v>
      </c>
      <c r="C1198">
        <v>10235.549999999999</v>
      </c>
      <c r="D1198" s="22">
        <f t="shared" si="36"/>
        <v>-6.7683619108614016E-3</v>
      </c>
      <c r="E1198" s="3">
        <f t="shared" si="37"/>
        <v>0</v>
      </c>
    </row>
    <row r="1199" spans="1:5" x14ac:dyDescent="0.35">
      <c r="A1199" s="20">
        <v>44006</v>
      </c>
      <c r="B1199">
        <v>10305.299999999999</v>
      </c>
      <c r="C1199">
        <v>10529.25</v>
      </c>
      <c r="D1199" s="22">
        <f t="shared" si="36"/>
        <v>5.5629834781778242E-3</v>
      </c>
      <c r="E1199" s="3">
        <f t="shared" si="37"/>
        <v>0</v>
      </c>
    </row>
    <row r="1200" spans="1:5" x14ac:dyDescent="0.35">
      <c r="A1200" s="20">
        <v>44005</v>
      </c>
      <c r="B1200">
        <v>10471</v>
      </c>
      <c r="C1200">
        <v>10347.950000000001</v>
      </c>
      <c r="D1200" s="22">
        <f t="shared" si="36"/>
        <v>3.5640856544340133E-3</v>
      </c>
      <c r="E1200" s="3">
        <f t="shared" si="37"/>
        <v>0</v>
      </c>
    </row>
    <row r="1201" spans="1:5" x14ac:dyDescent="0.35">
      <c r="A1201" s="20">
        <v>44004</v>
      </c>
      <c r="B1201">
        <v>10311.200000000001</v>
      </c>
      <c r="C1201">
        <v>10318.75</v>
      </c>
      <c r="D1201" s="22">
        <f t="shared" si="36"/>
        <v>7.2576236773261851E-3</v>
      </c>
      <c r="E1201" s="3">
        <f t="shared" si="37"/>
        <v>0</v>
      </c>
    </row>
    <row r="1202" spans="1:5" x14ac:dyDescent="0.35">
      <c r="A1202" s="20">
        <v>44001</v>
      </c>
      <c r="B1202">
        <v>10244.4</v>
      </c>
      <c r="C1202">
        <v>10119</v>
      </c>
      <c r="D1202" s="22">
        <f t="shared" si="36"/>
        <v>2.7101613710345052E-3</v>
      </c>
      <c r="E1202" s="3">
        <f t="shared" si="37"/>
        <v>0</v>
      </c>
    </row>
    <row r="1203" spans="1:5" x14ac:dyDescent="0.35">
      <c r="A1203" s="20">
        <v>44000</v>
      </c>
      <c r="B1203">
        <v>10091.65</v>
      </c>
      <c r="C1203">
        <v>9863.25</v>
      </c>
      <c r="D1203" s="22">
        <f t="shared" si="36"/>
        <v>-1.8115300344595151E-3</v>
      </c>
      <c r="E1203" s="3">
        <f t="shared" si="37"/>
        <v>0</v>
      </c>
    </row>
    <row r="1204" spans="1:5" x14ac:dyDescent="0.35">
      <c r="A1204" s="20">
        <v>43999</v>
      </c>
      <c r="B1204">
        <v>9881.15</v>
      </c>
      <c r="C1204">
        <v>9876.7000000000007</v>
      </c>
      <c r="D1204" s="22">
        <f t="shared" si="36"/>
        <v>-3.7623562638692022E-3</v>
      </c>
      <c r="E1204" s="3">
        <f t="shared" si="37"/>
        <v>0</v>
      </c>
    </row>
    <row r="1205" spans="1:5" x14ac:dyDescent="0.35">
      <c r="A1205" s="20">
        <v>43998</v>
      </c>
      <c r="B1205">
        <v>9914</v>
      </c>
      <c r="C1205">
        <v>10014.799999999999</v>
      </c>
      <c r="D1205" s="22">
        <f t="shared" si="36"/>
        <v>2.049176151706273E-2</v>
      </c>
      <c r="E1205" s="3">
        <f t="shared" si="37"/>
        <v>1</v>
      </c>
    </row>
    <row r="1206" spans="1:5" x14ac:dyDescent="0.35">
      <c r="A1206" s="20">
        <v>43997</v>
      </c>
      <c r="B1206">
        <v>9813.7000000000007</v>
      </c>
      <c r="C1206">
        <v>9919.35</v>
      </c>
      <c r="D1206" s="22">
        <f t="shared" si="36"/>
        <v>-5.3695514845229844E-3</v>
      </c>
      <c r="E1206" s="3">
        <f t="shared" si="37"/>
        <v>0</v>
      </c>
    </row>
    <row r="1207" spans="1:5" x14ac:dyDescent="0.35">
      <c r="A1207" s="20">
        <v>43994</v>
      </c>
      <c r="B1207">
        <v>9972.9</v>
      </c>
      <c r="C1207">
        <v>9544.9500000000007</v>
      </c>
      <c r="D1207" s="22">
        <f t="shared" si="36"/>
        <v>-3.6058372046051231E-2</v>
      </c>
      <c r="E1207" s="3">
        <f t="shared" si="37"/>
        <v>1</v>
      </c>
    </row>
    <row r="1208" spans="1:5" x14ac:dyDescent="0.35">
      <c r="A1208" s="20">
        <v>43993</v>
      </c>
      <c r="B1208">
        <v>9902</v>
      </c>
      <c r="C1208">
        <v>10094.1</v>
      </c>
      <c r="D1208" s="22">
        <f t="shared" si="36"/>
        <v>-2.1796829821621143E-3</v>
      </c>
      <c r="E1208" s="3">
        <f t="shared" si="37"/>
        <v>0</v>
      </c>
    </row>
    <row r="1209" spans="1:5" x14ac:dyDescent="0.35">
      <c r="A1209" s="20">
        <v>43992</v>
      </c>
      <c r="B1209">
        <v>10116.15</v>
      </c>
      <c r="C1209">
        <v>10072.6</v>
      </c>
      <c r="D1209" s="22">
        <f t="shared" si="36"/>
        <v>2.5829505357507954E-3</v>
      </c>
      <c r="E1209" s="3">
        <f t="shared" si="37"/>
        <v>0</v>
      </c>
    </row>
    <row r="1210" spans="1:5" x14ac:dyDescent="0.35">
      <c r="A1210" s="20">
        <v>43991</v>
      </c>
      <c r="B1210">
        <v>10046.65</v>
      </c>
      <c r="C1210">
        <v>10181.15</v>
      </c>
      <c r="D1210" s="22">
        <f t="shared" si="36"/>
        <v>1.3474371646773683E-3</v>
      </c>
      <c r="E1210" s="3">
        <f t="shared" si="37"/>
        <v>0</v>
      </c>
    </row>
    <row r="1211" spans="1:5" x14ac:dyDescent="0.35">
      <c r="A1211" s="20">
        <v>43990</v>
      </c>
      <c r="B1211">
        <v>10167.450000000001</v>
      </c>
      <c r="C1211">
        <v>10326.75</v>
      </c>
      <c r="D1211" s="22">
        <f t="shared" si="36"/>
        <v>1.820126896170934E-2</v>
      </c>
      <c r="E1211" s="3">
        <f t="shared" si="37"/>
        <v>0</v>
      </c>
    </row>
    <row r="1212" spans="1:5" x14ac:dyDescent="0.35">
      <c r="A1212" s="20">
        <v>43987</v>
      </c>
      <c r="B1212">
        <v>10142.15</v>
      </c>
      <c r="C1212">
        <v>10093.799999999999</v>
      </c>
      <c r="D1212" s="22">
        <f t="shared" si="36"/>
        <v>6.451226929634654E-3</v>
      </c>
      <c r="E1212" s="3">
        <f t="shared" si="37"/>
        <v>0</v>
      </c>
    </row>
    <row r="1213" spans="1:5" x14ac:dyDescent="0.35">
      <c r="A1213" s="20">
        <v>43986</v>
      </c>
      <c r="B1213">
        <v>10029.1</v>
      </c>
      <c r="C1213">
        <v>10054.25</v>
      </c>
      <c r="D1213" s="22">
        <f t="shared" si="36"/>
        <v>-7.2553433616085719E-4</v>
      </c>
      <c r="E1213" s="3">
        <f t="shared" si="37"/>
        <v>0</v>
      </c>
    </row>
    <row r="1214" spans="1:5" x14ac:dyDescent="0.35">
      <c r="A1214" s="20">
        <v>43985</v>
      </c>
      <c r="B1214">
        <v>10061.549999999999</v>
      </c>
      <c r="C1214">
        <v>10108.299999999999</v>
      </c>
      <c r="D1214" s="22">
        <f t="shared" si="36"/>
        <v>1.2947059354049854E-2</v>
      </c>
      <c r="E1214" s="3">
        <f t="shared" si="37"/>
        <v>0</v>
      </c>
    </row>
    <row r="1215" spans="1:5" x14ac:dyDescent="0.35">
      <c r="A1215" s="20">
        <v>43984</v>
      </c>
      <c r="B1215">
        <v>9979.1</v>
      </c>
      <c r="C1215">
        <v>9880.85</v>
      </c>
      <c r="D1215" s="22">
        <f t="shared" si="36"/>
        <v>5.5667784432357264E-3</v>
      </c>
      <c r="E1215" s="3">
        <f t="shared" si="37"/>
        <v>0</v>
      </c>
    </row>
    <row r="1216" spans="1:5" x14ac:dyDescent="0.35">
      <c r="A1216" s="20">
        <v>43983</v>
      </c>
      <c r="B1216">
        <v>9826.15</v>
      </c>
      <c r="C1216">
        <v>9726.85</v>
      </c>
      <c r="D1216" s="22">
        <f t="shared" si="36"/>
        <v>1.5297015751072628E-2</v>
      </c>
      <c r="E1216" s="3">
        <f t="shared" si="37"/>
        <v>0</v>
      </c>
    </row>
    <row r="1217" spans="1:5" x14ac:dyDescent="0.35">
      <c r="A1217" s="20">
        <v>43980</v>
      </c>
      <c r="B1217">
        <v>9580.2999999999993</v>
      </c>
      <c r="C1217">
        <v>9422.2000000000007</v>
      </c>
      <c r="D1217" s="22">
        <f t="shared" si="36"/>
        <v>-7.1548245013223922E-3</v>
      </c>
      <c r="E1217" s="3">
        <f t="shared" si="37"/>
        <v>0</v>
      </c>
    </row>
    <row r="1218" spans="1:5" x14ac:dyDescent="0.35">
      <c r="A1218" s="20">
        <v>43979</v>
      </c>
      <c r="B1218">
        <v>9490.1</v>
      </c>
      <c r="C1218">
        <v>9364.9500000000007</v>
      </c>
      <c r="D1218" s="22">
        <f t="shared" si="36"/>
        <v>5.3677153393201244E-3</v>
      </c>
      <c r="E1218" s="3">
        <f t="shared" si="37"/>
        <v>0</v>
      </c>
    </row>
    <row r="1219" spans="1:5" x14ac:dyDescent="0.35">
      <c r="A1219" s="20">
        <v>43978</v>
      </c>
      <c r="B1219">
        <v>9314.9500000000007</v>
      </c>
      <c r="C1219">
        <v>9082.2000000000007</v>
      </c>
      <c r="D1219" s="22">
        <f t="shared" ref="D1219:D1245" si="38">(C1219-B1220)/B1220</f>
        <v>5.8865550639326907E-3</v>
      </c>
      <c r="E1219" s="3">
        <f t="shared" ref="E1219:E1244" si="39">IF(ABS(D1219)&gt;2%,1,0)</f>
        <v>0</v>
      </c>
    </row>
    <row r="1220" spans="1:5" x14ac:dyDescent="0.35">
      <c r="A1220" s="20">
        <v>43977</v>
      </c>
      <c r="B1220">
        <v>9029.0499999999993</v>
      </c>
      <c r="C1220">
        <v>9099.75</v>
      </c>
      <c r="D1220" s="22">
        <f t="shared" si="38"/>
        <v>6.6930331609370243E-3</v>
      </c>
      <c r="E1220" s="3">
        <f t="shared" si="39"/>
        <v>0</v>
      </c>
    </row>
    <row r="1221" spans="1:5" x14ac:dyDescent="0.35">
      <c r="A1221" s="20">
        <v>43973</v>
      </c>
      <c r="B1221">
        <v>9039.25</v>
      </c>
      <c r="C1221">
        <v>9067.9</v>
      </c>
      <c r="D1221" s="22">
        <f t="shared" si="38"/>
        <v>-4.2113932738504171E-3</v>
      </c>
      <c r="E1221" s="3">
        <f t="shared" si="39"/>
        <v>0</v>
      </c>
    </row>
    <row r="1222" spans="1:5" x14ac:dyDescent="0.35">
      <c r="A1222" s="20">
        <v>43972</v>
      </c>
      <c r="B1222">
        <v>9106.25</v>
      </c>
      <c r="C1222">
        <v>9079.4500000000007</v>
      </c>
      <c r="D1222" s="22">
        <f t="shared" si="38"/>
        <v>1.4228124258953468E-3</v>
      </c>
      <c r="E1222" s="3">
        <f t="shared" si="39"/>
        <v>0</v>
      </c>
    </row>
    <row r="1223" spans="1:5" x14ac:dyDescent="0.35">
      <c r="A1223" s="20">
        <v>43971</v>
      </c>
      <c r="B1223">
        <v>9066.5499999999993</v>
      </c>
      <c r="C1223">
        <v>8889.15</v>
      </c>
      <c r="D1223" s="22">
        <f t="shared" si="38"/>
        <v>1.1318714734600661E-3</v>
      </c>
      <c r="E1223" s="3">
        <f t="shared" si="39"/>
        <v>0</v>
      </c>
    </row>
    <row r="1224" spans="1:5" x14ac:dyDescent="0.35">
      <c r="A1224" s="20">
        <v>43970</v>
      </c>
      <c r="B1224">
        <v>8879.1</v>
      </c>
      <c r="C1224">
        <v>8961.7000000000007</v>
      </c>
      <c r="D1224" s="22">
        <f t="shared" si="38"/>
        <v>1.5691496897401833E-2</v>
      </c>
      <c r="E1224" s="3">
        <f t="shared" si="39"/>
        <v>0</v>
      </c>
    </row>
    <row r="1225" spans="1:5" x14ac:dyDescent="0.35">
      <c r="A1225" s="20">
        <v>43969</v>
      </c>
      <c r="B1225">
        <v>8823.25</v>
      </c>
      <c r="C1225">
        <v>9158.2999999999993</v>
      </c>
      <c r="D1225" s="22">
        <f t="shared" si="38"/>
        <v>2.3476362203602892E-3</v>
      </c>
      <c r="E1225" s="3">
        <f t="shared" si="39"/>
        <v>0</v>
      </c>
    </row>
    <row r="1226" spans="1:5" x14ac:dyDescent="0.35">
      <c r="A1226" s="20">
        <v>43966</v>
      </c>
      <c r="B1226">
        <v>9136.85</v>
      </c>
      <c r="C1226">
        <v>9182.4</v>
      </c>
      <c r="D1226" s="22">
        <f t="shared" si="38"/>
        <v>4.3367695715183768E-3</v>
      </c>
      <c r="E1226" s="3">
        <f t="shared" si="39"/>
        <v>0</v>
      </c>
    </row>
    <row r="1227" spans="1:5" x14ac:dyDescent="0.35">
      <c r="A1227" s="20">
        <v>43965</v>
      </c>
      <c r="B1227">
        <v>9142.75</v>
      </c>
      <c r="C1227">
        <v>9213.9500000000007</v>
      </c>
      <c r="D1227" s="22">
        <f t="shared" si="38"/>
        <v>-1.8074183011759788E-2</v>
      </c>
      <c r="E1227" s="3">
        <f t="shared" si="39"/>
        <v>0</v>
      </c>
    </row>
    <row r="1228" spans="1:5" x14ac:dyDescent="0.35">
      <c r="A1228" s="20">
        <v>43964</v>
      </c>
      <c r="B1228">
        <v>9383.5499999999993</v>
      </c>
      <c r="C1228">
        <v>9584.2000000000007</v>
      </c>
      <c r="D1228" s="22">
        <f t="shared" si="38"/>
        <v>4.2151676443884012E-2</v>
      </c>
      <c r="E1228" s="3">
        <f t="shared" si="39"/>
        <v>1</v>
      </c>
    </row>
    <row r="1229" spans="1:5" x14ac:dyDescent="0.35">
      <c r="A1229" s="20">
        <v>43963</v>
      </c>
      <c r="B1229">
        <v>9196.5499999999993</v>
      </c>
      <c r="C1229">
        <v>9168.85</v>
      </c>
      <c r="D1229" s="22">
        <f t="shared" si="38"/>
        <v>-7.6142956100095638E-3</v>
      </c>
      <c r="E1229" s="3">
        <f t="shared" si="39"/>
        <v>0</v>
      </c>
    </row>
    <row r="1230" spans="1:5" x14ac:dyDescent="0.35">
      <c r="A1230" s="20">
        <v>43962</v>
      </c>
      <c r="B1230">
        <v>9239.2000000000007</v>
      </c>
      <c r="C1230">
        <v>9348.15</v>
      </c>
      <c r="D1230" s="22">
        <f t="shared" si="38"/>
        <v>1.044695454791111E-2</v>
      </c>
      <c r="E1230" s="3">
        <f t="shared" si="39"/>
        <v>0</v>
      </c>
    </row>
    <row r="1231" spans="1:5" x14ac:dyDescent="0.35">
      <c r="A1231" s="20">
        <v>43959</v>
      </c>
      <c r="B1231">
        <v>9251.5</v>
      </c>
      <c r="C1231">
        <v>9376.9500000000007</v>
      </c>
      <c r="D1231" s="22">
        <f t="shared" si="38"/>
        <v>1.9338953478892001E-2</v>
      </c>
      <c r="E1231" s="3">
        <f t="shared" si="39"/>
        <v>0</v>
      </c>
    </row>
    <row r="1232" spans="1:5" x14ac:dyDescent="0.35">
      <c r="A1232" s="20">
        <v>43958</v>
      </c>
      <c r="B1232">
        <v>9199.0499999999993</v>
      </c>
      <c r="C1232">
        <v>9234.0499999999993</v>
      </c>
      <c r="D1232" s="22">
        <f t="shared" si="38"/>
        <v>-3.974802877822042E-3</v>
      </c>
      <c r="E1232" s="3">
        <f t="shared" si="39"/>
        <v>0</v>
      </c>
    </row>
    <row r="1233" spans="1:5" x14ac:dyDescent="0.35">
      <c r="A1233" s="20">
        <v>43957</v>
      </c>
      <c r="B1233">
        <v>9270.9</v>
      </c>
      <c r="C1233">
        <v>9226.7999999999993</v>
      </c>
      <c r="D1233" s="22">
        <f t="shared" si="38"/>
        <v>2.3029460328494512E-3</v>
      </c>
      <c r="E1233" s="3">
        <f t="shared" si="39"/>
        <v>0</v>
      </c>
    </row>
    <row r="1234" spans="1:5" x14ac:dyDescent="0.35">
      <c r="A1234" s="20">
        <v>43956</v>
      </c>
      <c r="B1234">
        <v>9205.6</v>
      </c>
      <c r="C1234">
        <v>9429.4</v>
      </c>
      <c r="D1234" s="22">
        <f t="shared" si="38"/>
        <v>1.4623123688599519E-2</v>
      </c>
      <c r="E1234" s="3">
        <f t="shared" si="39"/>
        <v>0</v>
      </c>
    </row>
    <row r="1235" spans="1:5" x14ac:dyDescent="0.35">
      <c r="A1235" s="20">
        <v>43955</v>
      </c>
      <c r="B1235">
        <v>9293.5</v>
      </c>
      <c r="C1235">
        <v>9533.5</v>
      </c>
      <c r="D1235" s="22">
        <f t="shared" si="38"/>
        <v>-3.3103784014036616E-2</v>
      </c>
      <c r="E1235" s="3">
        <f t="shared" si="39"/>
        <v>1</v>
      </c>
    </row>
    <row r="1236" spans="1:5" x14ac:dyDescent="0.35">
      <c r="A1236" s="20">
        <v>43951</v>
      </c>
      <c r="B1236">
        <v>9859.9</v>
      </c>
      <c r="C1236">
        <v>9753.5</v>
      </c>
      <c r="D1236" s="22">
        <f t="shared" si="38"/>
        <v>2.0950765961678327E-2</v>
      </c>
      <c r="E1236" s="3">
        <f t="shared" si="39"/>
        <v>1</v>
      </c>
    </row>
    <row r="1237" spans="1:5" x14ac:dyDescent="0.35">
      <c r="A1237" s="20">
        <v>43950</v>
      </c>
      <c r="B1237">
        <v>9553.35</v>
      </c>
      <c r="C1237">
        <v>9408.6</v>
      </c>
      <c r="D1237" s="22">
        <f t="shared" si="38"/>
        <v>2.9528083659351159E-3</v>
      </c>
      <c r="E1237" s="3">
        <f t="shared" si="39"/>
        <v>0</v>
      </c>
    </row>
    <row r="1238" spans="1:5" x14ac:dyDescent="0.35">
      <c r="A1238" s="20">
        <v>43949</v>
      </c>
      <c r="B1238">
        <v>9380.9</v>
      </c>
      <c r="C1238">
        <v>9389.7999999999993</v>
      </c>
      <c r="D1238" s="22">
        <f t="shared" si="38"/>
        <v>1.1581181388233521E-2</v>
      </c>
      <c r="E1238" s="3">
        <f t="shared" si="39"/>
        <v>0</v>
      </c>
    </row>
    <row r="1239" spans="1:5" x14ac:dyDescent="0.35">
      <c r="A1239" s="20">
        <v>43948</v>
      </c>
      <c r="B1239">
        <v>9282.2999999999993</v>
      </c>
      <c r="C1239">
        <v>9259.7000000000007</v>
      </c>
      <c r="D1239" s="22">
        <f t="shared" si="38"/>
        <v>1.1502665384951618E-2</v>
      </c>
      <c r="E1239" s="3">
        <f t="shared" si="39"/>
        <v>0</v>
      </c>
    </row>
    <row r="1240" spans="1:5" x14ac:dyDescent="0.35">
      <c r="A1240" s="20">
        <v>43945</v>
      </c>
      <c r="B1240">
        <v>9154.4</v>
      </c>
      <c r="C1240">
        <v>9163.9</v>
      </c>
      <c r="D1240" s="22">
        <f t="shared" si="38"/>
        <v>-1.6104961401775843E-2</v>
      </c>
      <c r="E1240" s="3">
        <f t="shared" si="39"/>
        <v>0</v>
      </c>
    </row>
    <row r="1241" spans="1:5" x14ac:dyDescent="0.35">
      <c r="A1241" s="20">
        <v>43944</v>
      </c>
      <c r="B1241">
        <v>9313.9</v>
      </c>
      <c r="C1241">
        <v>9232.35</v>
      </c>
      <c r="D1241" s="22">
        <f t="shared" si="38"/>
        <v>4.9035081035778841E-3</v>
      </c>
      <c r="E1241" s="3">
        <f t="shared" si="39"/>
        <v>0</v>
      </c>
    </row>
    <row r="1242" spans="1:5" x14ac:dyDescent="0.35">
      <c r="A1242" s="20">
        <v>43943</v>
      </c>
      <c r="B1242">
        <v>9187.2999999999993</v>
      </c>
      <c r="C1242">
        <v>9026.75</v>
      </c>
      <c r="D1242" s="22">
        <f t="shared" si="38"/>
        <v>5.0437290192562748E-3</v>
      </c>
      <c r="E1242" s="3">
        <f t="shared" si="39"/>
        <v>0</v>
      </c>
    </row>
    <row r="1243" spans="1:5" x14ac:dyDescent="0.35">
      <c r="A1243" s="20">
        <v>43942</v>
      </c>
      <c r="B1243">
        <v>8981.4500000000007</v>
      </c>
      <c r="C1243">
        <v>9016.9500000000007</v>
      </c>
      <c r="D1243" s="22">
        <f t="shared" si="38"/>
        <v>-2.644180158391678E-2</v>
      </c>
      <c r="E1243" s="3">
        <f t="shared" si="39"/>
        <v>1</v>
      </c>
    </row>
    <row r="1244" spans="1:5" x14ac:dyDescent="0.35">
      <c r="A1244" s="20">
        <v>43941</v>
      </c>
      <c r="B1244">
        <v>9261.85</v>
      </c>
      <c r="C1244">
        <v>9390.2000000000007</v>
      </c>
      <c r="D1244" s="22">
        <f t="shared" si="38"/>
        <v>1.3321822645479885E-2</v>
      </c>
      <c r="E1244" s="3">
        <f t="shared" si="39"/>
        <v>0</v>
      </c>
    </row>
    <row r="1245" spans="1:5" x14ac:dyDescent="0.35">
      <c r="A1245" s="20">
        <v>43938</v>
      </c>
      <c r="B1245">
        <v>9266.75</v>
      </c>
      <c r="C1245">
        <v>9323.4500000000007</v>
      </c>
      <c r="D1245" s="22" t="e">
        <f t="shared" si="38"/>
        <v>#DIV/0!</v>
      </c>
      <c r="E1245" s="3" t="e">
        <f t="shared" ref="E1245" si="40">IF(ABS(D1245)&gt;2%,1,0)</f>
        <v>#DIV/0!</v>
      </c>
    </row>
  </sheetData>
  <autoFilter ref="D1:D1245" xr:uid="{478C711F-2F91-4638-A97D-9AA7CFB8433F}"/>
  <sortState xmlns:xlrd2="http://schemas.microsoft.com/office/spreadsheetml/2017/richdata2" ref="A2:A1245">
    <sortCondition ref="A2:A1245"/>
  </sortState>
  <conditionalFormatting sqref="D1:D1048576">
    <cfRule type="cellIs" dxfId="4" priority="1" operator="lessThan">
      <formula>-0.02</formula>
    </cfRule>
    <cfRule type="cellIs" dxfId="3" priority="2" operator="greaterThan">
      <formula>0.02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1810-5DE9-4EFF-914F-60A8752981CB}">
  <dimension ref="A1:E7"/>
  <sheetViews>
    <sheetView workbookViewId="0">
      <selection activeCell="B22" sqref="B22"/>
    </sheetView>
  </sheetViews>
  <sheetFormatPr defaultRowHeight="14.5" x14ac:dyDescent="0.35"/>
  <cols>
    <col min="1" max="1" width="20.6328125" customWidth="1"/>
    <col min="2" max="2" width="16.6328125" customWidth="1"/>
    <col min="3" max="3" width="18.1796875" customWidth="1"/>
    <col min="4" max="4" width="23.7265625" customWidth="1"/>
    <col min="5" max="5" width="20.54296875" customWidth="1"/>
  </cols>
  <sheetData>
    <row r="1" spans="1:5" x14ac:dyDescent="0.35">
      <c r="A1" s="1" t="s">
        <v>68</v>
      </c>
      <c r="B1" s="1" t="s">
        <v>67</v>
      </c>
      <c r="C1" s="1" t="s">
        <v>69</v>
      </c>
      <c r="D1" s="21" t="s">
        <v>66</v>
      </c>
      <c r="E1" s="1" t="s">
        <v>77</v>
      </c>
    </row>
    <row r="2" spans="1:5" x14ac:dyDescent="0.35">
      <c r="A2" s="20">
        <v>45762</v>
      </c>
      <c r="B2">
        <v>23328.55</v>
      </c>
      <c r="C2">
        <v>23368.35</v>
      </c>
      <c r="D2" s="22">
        <v>2.3645829454783562E-2</v>
      </c>
      <c r="E2" s="29" t="s">
        <v>79</v>
      </c>
    </row>
    <row r="3" spans="1:5" x14ac:dyDescent="0.35">
      <c r="A3" s="20">
        <v>45446</v>
      </c>
      <c r="B3">
        <v>23263.9</v>
      </c>
      <c r="C3">
        <v>23337.9</v>
      </c>
      <c r="D3" s="22">
        <v>3.5826672051911423E-2</v>
      </c>
      <c r="E3" s="29" t="s">
        <v>78</v>
      </c>
    </row>
    <row r="4" spans="1:5" x14ac:dyDescent="0.35">
      <c r="A4" s="20">
        <v>44630</v>
      </c>
      <c r="B4">
        <v>16594.900000000001</v>
      </c>
      <c r="C4">
        <v>16757.099999999999</v>
      </c>
      <c r="D4" s="22">
        <v>2.5190650551991739E-2</v>
      </c>
      <c r="E4" s="29" t="s">
        <v>80</v>
      </c>
    </row>
    <row r="5" spans="1:5" x14ac:dyDescent="0.35">
      <c r="A5" s="20">
        <v>43998</v>
      </c>
      <c r="B5">
        <v>9914</v>
      </c>
      <c r="C5">
        <v>10014.799999999999</v>
      </c>
      <c r="D5" s="22">
        <v>2.049176151706273E-2</v>
      </c>
      <c r="E5" s="29" t="s">
        <v>81</v>
      </c>
    </row>
    <row r="6" spans="1:5" x14ac:dyDescent="0.35">
      <c r="A6" s="20">
        <v>43964</v>
      </c>
      <c r="B6">
        <v>9383.5499999999993</v>
      </c>
      <c r="C6">
        <v>9584.2000000000007</v>
      </c>
      <c r="D6" s="22">
        <v>4.2151676443884012E-2</v>
      </c>
      <c r="E6" s="29" t="s">
        <v>82</v>
      </c>
    </row>
    <row r="7" spans="1:5" x14ac:dyDescent="0.35">
      <c r="A7" s="20">
        <v>43951</v>
      </c>
      <c r="B7">
        <v>9859.9</v>
      </c>
      <c r="C7">
        <v>9753.5</v>
      </c>
      <c r="D7" s="22">
        <v>2.0950765961678327E-2</v>
      </c>
      <c r="E7" s="29" t="s">
        <v>83</v>
      </c>
    </row>
  </sheetData>
  <conditionalFormatting sqref="D1:D7">
    <cfRule type="cellIs" dxfId="2" priority="1" operator="lessThan">
      <formula>-0.02</formula>
    </cfRule>
    <cfRule type="cellIs" dxfId="1" priority="2" operator="greaterThan">
      <formula>0.02</formula>
    </cfRule>
  </conditionalFormatting>
  <hyperlinks>
    <hyperlink ref="E2" r:id="rId1" xr:uid="{4B1C5E04-B828-4246-9716-6736F1E23A47}"/>
    <hyperlink ref="E3" r:id="rId2" xr:uid="{08297DE7-3B0E-443F-A827-91C34AB1BE4D}"/>
    <hyperlink ref="E4" r:id="rId3" xr:uid="{15751579-BC0D-47B0-97C7-74B2CE74698E}"/>
    <hyperlink ref="E5" r:id="rId4" xr:uid="{80BAE29A-CCAE-4E66-98EE-CED343DBF807}"/>
    <hyperlink ref="E6" r:id="rId5" xr:uid="{45B8040B-D71C-4B9F-B2E3-A69E4C8D43ED}"/>
    <hyperlink ref="E7" r:id="rId6" xr:uid="{BA3A2430-89B3-4845-8B34-F6BF1E07FD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89C8-AA17-4959-9CA0-E104146839F5}">
  <sheetPr filterMode="1"/>
  <dimension ref="A1:L1245"/>
  <sheetViews>
    <sheetView topLeftCell="C1" zoomScale="76" workbookViewId="0">
      <selection activeCell="P245" sqref="P245"/>
    </sheetView>
  </sheetViews>
  <sheetFormatPr defaultRowHeight="14.5" x14ac:dyDescent="0.35"/>
  <cols>
    <col min="1" max="2" width="12.7265625" customWidth="1"/>
    <col min="6" max="6" width="11.1796875" customWidth="1"/>
    <col min="7" max="7" width="21.90625" customWidth="1"/>
    <col min="8" max="8" width="33.1796875" customWidth="1"/>
    <col min="9" max="9" width="48.08984375" customWidth="1"/>
    <col min="10" max="10" width="19.26953125" customWidth="1"/>
    <col min="11" max="11" width="15.1796875" customWidth="1"/>
    <col min="12" max="12" width="21.08984375" customWidth="1"/>
  </cols>
  <sheetData>
    <row r="1" spans="1:12" x14ac:dyDescent="0.35">
      <c r="A1" s="2" t="s">
        <v>68</v>
      </c>
      <c r="B1" s="2" t="s">
        <v>69</v>
      </c>
      <c r="C1" s="2" t="s">
        <v>84</v>
      </c>
      <c r="D1" s="2" t="s">
        <v>85</v>
      </c>
      <c r="E1" s="2" t="s">
        <v>67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93</v>
      </c>
      <c r="K1" s="2" t="s">
        <v>95</v>
      </c>
      <c r="L1" s="36" t="s">
        <v>77</v>
      </c>
    </row>
    <row r="2" spans="1:12" x14ac:dyDescent="0.35">
      <c r="A2" s="30">
        <v>45764</v>
      </c>
      <c r="B2" s="3">
        <v>23401.85</v>
      </c>
      <c r="C2" s="3">
        <v>23872.35</v>
      </c>
      <c r="D2" s="3">
        <v>23298.55</v>
      </c>
      <c r="E2" s="3">
        <v>23851.65</v>
      </c>
      <c r="F2" s="3" t="str">
        <f>TEXT(A2, "dddd")</f>
        <v>Thursday</v>
      </c>
      <c r="G2" s="22">
        <f>(E2 - B2)/B2</f>
        <v>1.9220702636757476E-2</v>
      </c>
      <c r="H2" s="22">
        <f>(C2 - D2)/B2</f>
        <v>2.4519429019500567E-2</v>
      </c>
      <c r="I2" s="22">
        <f>(B2-E3)/E3</f>
        <v>-1.5082859727272107E-3</v>
      </c>
      <c r="J2" s="3" t="str">
        <f>IF(F2="Thursday", IF(G2&gt;0,"Positive","Negative"), "")</f>
        <v>Positive</v>
      </c>
      <c r="K2" s="3" t="str">
        <f>IF(F2="Thursday", IF(ABS(G2)&gt;1%, "High Move", ""), "")</f>
        <v>High Move</v>
      </c>
      <c r="L2" s="29" t="s">
        <v>98</v>
      </c>
    </row>
    <row r="3" spans="1:12" hidden="1" x14ac:dyDescent="0.35">
      <c r="A3" s="30">
        <v>45763</v>
      </c>
      <c r="B3" s="3">
        <v>23344.1</v>
      </c>
      <c r="C3" s="3">
        <v>23452.2</v>
      </c>
      <c r="D3" s="3">
        <v>23273.05</v>
      </c>
      <c r="E3" s="3">
        <v>23437.200000000001</v>
      </c>
      <c r="F3" s="3" t="str">
        <f t="shared" ref="F3:F66" si="0">TEXT(A3, "dddd")</f>
        <v>Wednesday</v>
      </c>
      <c r="G3" s="22">
        <f t="shared" ref="G3:G66" si="1">(E3 - B3)/B3</f>
        <v>3.9881597491444173E-3</v>
      </c>
      <c r="H3" s="22">
        <f t="shared" ref="H3:H66" si="2">(C3 - D3)/B3</f>
        <v>7.6743159941913145E-3</v>
      </c>
      <c r="I3" s="22">
        <f t="shared" ref="I3:I66" si="3">(B3-E4)/E4</f>
        <v>6.6656521729808636E-4</v>
      </c>
      <c r="J3" s="3" t="str">
        <f t="shared" ref="J3:J66" si="4">IF(F3="Thursday", IF(G3&gt;0,"Positive","Negative"), "")</f>
        <v/>
      </c>
      <c r="K3" s="3" t="str">
        <f t="shared" ref="K3:K66" si="5">IF(F3="Thursday", IF(ABS(G3)&gt;1%, "High Move", ""), "")</f>
        <v/>
      </c>
    </row>
    <row r="4" spans="1:12" hidden="1" x14ac:dyDescent="0.35">
      <c r="A4" s="30">
        <v>45762</v>
      </c>
      <c r="B4" s="3">
        <v>23368.35</v>
      </c>
      <c r="C4" s="3">
        <v>23368.35</v>
      </c>
      <c r="D4" s="3">
        <v>23207</v>
      </c>
      <c r="E4" s="3">
        <v>23328.55</v>
      </c>
      <c r="F4" s="3" t="str">
        <f t="shared" si="0"/>
        <v>Tuesday</v>
      </c>
      <c r="G4" s="22">
        <f t="shared" si="1"/>
        <v>-1.7031583316750765E-3</v>
      </c>
      <c r="H4" s="22">
        <f t="shared" si="2"/>
        <v>6.9046381109491494E-3</v>
      </c>
      <c r="I4" s="22">
        <f t="shared" si="3"/>
        <v>2.3645829454783562E-2</v>
      </c>
      <c r="J4" s="3" t="str">
        <f t="shared" si="4"/>
        <v/>
      </c>
      <c r="K4" s="3" t="str">
        <f t="shared" si="5"/>
        <v/>
      </c>
    </row>
    <row r="5" spans="1:12" hidden="1" x14ac:dyDescent="0.35">
      <c r="A5" s="30">
        <v>45758</v>
      </c>
      <c r="B5" s="3">
        <v>22695.4</v>
      </c>
      <c r="C5" s="3">
        <v>22923.9</v>
      </c>
      <c r="D5" s="3">
        <v>22695.4</v>
      </c>
      <c r="E5" s="3">
        <v>22828.55</v>
      </c>
      <c r="F5" s="3" t="str">
        <f t="shared" si="0"/>
        <v>Friday</v>
      </c>
      <c r="G5" s="22">
        <f t="shared" si="1"/>
        <v>5.8668276390809503E-3</v>
      </c>
      <c r="H5" s="22">
        <f t="shared" si="2"/>
        <v>1.0068119530830035E-2</v>
      </c>
      <c r="I5" s="22">
        <f t="shared" si="3"/>
        <v>1.3225948306074113E-2</v>
      </c>
      <c r="J5" s="3" t="str">
        <f t="shared" si="4"/>
        <v/>
      </c>
      <c r="K5" s="3" t="str">
        <f t="shared" si="5"/>
        <v/>
      </c>
    </row>
    <row r="6" spans="1:12" hidden="1" x14ac:dyDescent="0.35">
      <c r="A6" s="30">
        <v>45756</v>
      </c>
      <c r="B6" s="3">
        <v>22460.3</v>
      </c>
      <c r="C6" s="3">
        <v>22468.7</v>
      </c>
      <c r="D6" s="3">
        <v>22353.25</v>
      </c>
      <c r="E6" s="3">
        <v>22399.15</v>
      </c>
      <c r="F6" s="3" t="str">
        <f t="shared" si="0"/>
        <v>Wednesday</v>
      </c>
      <c r="G6" s="22">
        <f t="shared" si="1"/>
        <v>-2.7225816217948031E-3</v>
      </c>
      <c r="H6" s="22">
        <f t="shared" si="2"/>
        <v>5.1401806743454331E-3</v>
      </c>
      <c r="I6" s="22">
        <f t="shared" si="3"/>
        <v>-3.3524362293855911E-3</v>
      </c>
      <c r="J6" s="3" t="str">
        <f t="shared" si="4"/>
        <v/>
      </c>
      <c r="K6" s="3" t="str">
        <f t="shared" si="5"/>
        <v/>
      </c>
    </row>
    <row r="7" spans="1:12" hidden="1" x14ac:dyDescent="0.35">
      <c r="A7" s="30">
        <v>45755</v>
      </c>
      <c r="B7" s="3">
        <v>22446.75</v>
      </c>
      <c r="C7" s="3">
        <v>22697.200000000001</v>
      </c>
      <c r="D7" s="3">
        <v>22270.85</v>
      </c>
      <c r="E7" s="3">
        <v>22535.85</v>
      </c>
      <c r="F7" s="3" t="str">
        <f t="shared" si="0"/>
        <v>Tuesday</v>
      </c>
      <c r="G7" s="22">
        <f t="shared" si="1"/>
        <v>3.9693942330180781E-3</v>
      </c>
      <c r="H7" s="22">
        <f t="shared" si="2"/>
        <v>1.899384097920644E-2</v>
      </c>
      <c r="I7" s="22">
        <f t="shared" si="3"/>
        <v>1.2866850768897618E-2</v>
      </c>
      <c r="J7" s="3" t="str">
        <f t="shared" si="4"/>
        <v/>
      </c>
      <c r="K7" s="3" t="str">
        <f t="shared" si="5"/>
        <v/>
      </c>
    </row>
    <row r="8" spans="1:12" hidden="1" x14ac:dyDescent="0.35">
      <c r="A8" s="30">
        <v>45754</v>
      </c>
      <c r="B8" s="3">
        <v>21758.400000000001</v>
      </c>
      <c r="C8" s="3">
        <v>22254</v>
      </c>
      <c r="D8" s="3">
        <v>21743.65</v>
      </c>
      <c r="E8" s="3">
        <v>22161.599999999999</v>
      </c>
      <c r="F8" s="3" t="str">
        <f t="shared" si="0"/>
        <v>Monday</v>
      </c>
      <c r="G8" s="22">
        <f t="shared" si="1"/>
        <v>1.8530774321641161E-2</v>
      </c>
      <c r="H8" s="22">
        <f t="shared" si="2"/>
        <v>2.3455309213912718E-2</v>
      </c>
      <c r="I8" s="22">
        <f t="shared" si="3"/>
        <v>-5.0036128350604323E-2</v>
      </c>
      <c r="J8" s="3" t="str">
        <f t="shared" si="4"/>
        <v/>
      </c>
      <c r="K8" s="3" t="str">
        <f t="shared" si="5"/>
        <v/>
      </c>
    </row>
    <row r="9" spans="1:12" hidden="1" x14ac:dyDescent="0.35">
      <c r="A9" s="30">
        <v>45751</v>
      </c>
      <c r="B9" s="3">
        <v>23190.400000000001</v>
      </c>
      <c r="C9" s="3">
        <v>23214.7</v>
      </c>
      <c r="D9" s="3">
        <v>22857.45</v>
      </c>
      <c r="E9" s="3">
        <v>22904.45</v>
      </c>
      <c r="F9" s="3" t="str">
        <f t="shared" si="0"/>
        <v>Friday</v>
      </c>
      <c r="G9" s="22">
        <f t="shared" si="1"/>
        <v>-1.2330533324134155E-2</v>
      </c>
      <c r="H9" s="22">
        <f t="shared" si="2"/>
        <v>1.5405081412998482E-2</v>
      </c>
      <c r="I9" s="22">
        <f t="shared" si="3"/>
        <v>-2.5677308914799114E-3</v>
      </c>
      <c r="J9" s="3" t="str">
        <f t="shared" si="4"/>
        <v/>
      </c>
      <c r="K9" s="3" t="str">
        <f t="shared" si="5"/>
        <v/>
      </c>
    </row>
    <row r="10" spans="1:12" hidden="1" x14ac:dyDescent="0.35">
      <c r="A10" s="30">
        <v>45750</v>
      </c>
      <c r="B10" s="3">
        <v>23150.3</v>
      </c>
      <c r="C10" s="3">
        <v>23306.5</v>
      </c>
      <c r="D10" s="3">
        <v>23145.8</v>
      </c>
      <c r="E10" s="3">
        <v>23250.1</v>
      </c>
      <c r="F10" s="3" t="str">
        <f t="shared" si="0"/>
        <v>Thursday</v>
      </c>
      <c r="G10" s="22">
        <f t="shared" si="1"/>
        <v>4.3109592532277891E-3</v>
      </c>
      <c r="H10" s="22">
        <f t="shared" si="2"/>
        <v>6.9415947093558498E-3</v>
      </c>
      <c r="I10" s="22">
        <f t="shared" si="3"/>
        <v>-7.8024716755920121E-3</v>
      </c>
      <c r="J10" s="3" t="str">
        <f t="shared" si="4"/>
        <v>Positive</v>
      </c>
      <c r="K10" s="3" t="str">
        <f t="shared" si="5"/>
        <v/>
      </c>
    </row>
    <row r="11" spans="1:12" hidden="1" x14ac:dyDescent="0.35">
      <c r="A11" s="30">
        <v>45749</v>
      </c>
      <c r="B11" s="3">
        <v>23192.6</v>
      </c>
      <c r="C11" s="3">
        <v>23350</v>
      </c>
      <c r="D11" s="3">
        <v>23158.45</v>
      </c>
      <c r="E11" s="3">
        <v>23332.35</v>
      </c>
      <c r="F11" s="3" t="str">
        <f t="shared" si="0"/>
        <v>Wednesday</v>
      </c>
      <c r="G11" s="22">
        <f t="shared" si="1"/>
        <v>6.0256288643791558E-3</v>
      </c>
      <c r="H11" s="22">
        <f t="shared" si="2"/>
        <v>8.2590998853082145E-3</v>
      </c>
      <c r="I11" s="22">
        <f t="shared" si="3"/>
        <v>1.1611995320667113E-3</v>
      </c>
      <c r="J11" s="3" t="str">
        <f t="shared" si="4"/>
        <v/>
      </c>
      <c r="K11" s="3" t="str">
        <f t="shared" si="5"/>
        <v/>
      </c>
    </row>
    <row r="12" spans="1:12" hidden="1" x14ac:dyDescent="0.35">
      <c r="A12" s="30">
        <v>45748</v>
      </c>
      <c r="B12" s="3">
        <v>23341.1</v>
      </c>
      <c r="C12" s="3">
        <v>23565.15</v>
      </c>
      <c r="D12" s="3">
        <v>23136.400000000001</v>
      </c>
      <c r="E12" s="3">
        <v>23165.7</v>
      </c>
      <c r="F12" s="3" t="str">
        <f t="shared" si="0"/>
        <v>Tuesday</v>
      </c>
      <c r="G12" s="22">
        <f t="shared" si="1"/>
        <v>-7.5146415550251628E-3</v>
      </c>
      <c r="H12" s="22">
        <f t="shared" si="2"/>
        <v>1.8368885785160084E-2</v>
      </c>
      <c r="I12" s="22">
        <f t="shared" si="3"/>
        <v>-7.5788659125358487E-3</v>
      </c>
      <c r="J12" s="3" t="str">
        <f t="shared" si="4"/>
        <v/>
      </c>
      <c r="K12" s="3" t="str">
        <f t="shared" si="5"/>
        <v/>
      </c>
    </row>
    <row r="13" spans="1:12" hidden="1" x14ac:dyDescent="0.35">
      <c r="A13" s="30">
        <v>45744</v>
      </c>
      <c r="B13" s="3">
        <v>23600.400000000001</v>
      </c>
      <c r="C13" s="3">
        <v>23649.200000000001</v>
      </c>
      <c r="D13" s="3">
        <v>23450.2</v>
      </c>
      <c r="E13" s="3">
        <v>23519.35</v>
      </c>
      <c r="F13" s="3" t="str">
        <f t="shared" si="0"/>
        <v>Friday</v>
      </c>
      <c r="G13" s="22">
        <f t="shared" si="1"/>
        <v>-3.4342638260369701E-3</v>
      </c>
      <c r="H13" s="22">
        <f t="shared" si="2"/>
        <v>8.4320604735512953E-3</v>
      </c>
      <c r="I13" s="22">
        <f t="shared" si="3"/>
        <v>3.5817302088215374E-4</v>
      </c>
      <c r="J13" s="3" t="str">
        <f t="shared" si="4"/>
        <v/>
      </c>
      <c r="K13" s="3" t="str">
        <f t="shared" si="5"/>
        <v/>
      </c>
    </row>
    <row r="14" spans="1:12" hidden="1" x14ac:dyDescent="0.35">
      <c r="A14" s="30">
        <v>45743</v>
      </c>
      <c r="B14" s="3">
        <v>23433.95</v>
      </c>
      <c r="C14" s="3">
        <v>23646.45</v>
      </c>
      <c r="D14" s="3">
        <v>23412.2</v>
      </c>
      <c r="E14" s="3">
        <v>23591.95</v>
      </c>
      <c r="F14" s="3" t="str">
        <f t="shared" si="0"/>
        <v>Thursday</v>
      </c>
      <c r="G14" s="22">
        <f t="shared" si="1"/>
        <v>6.7423545753063398E-3</v>
      </c>
      <c r="H14" s="22">
        <f t="shared" si="2"/>
        <v>9.9961807548449993E-3</v>
      </c>
      <c r="I14" s="22">
        <f t="shared" si="3"/>
        <v>-2.2523241728881404E-3</v>
      </c>
      <c r="J14" s="3" t="str">
        <f t="shared" si="4"/>
        <v>Positive</v>
      </c>
      <c r="K14" s="3" t="str">
        <f t="shared" si="5"/>
        <v/>
      </c>
    </row>
    <row r="15" spans="1:12" hidden="1" x14ac:dyDescent="0.35">
      <c r="A15" s="30">
        <v>45742</v>
      </c>
      <c r="B15" s="3">
        <v>23700.95</v>
      </c>
      <c r="C15" s="3">
        <v>23736.5</v>
      </c>
      <c r="D15" s="3">
        <v>23451.7</v>
      </c>
      <c r="E15" s="3">
        <v>23486.85</v>
      </c>
      <c r="F15" s="3" t="str">
        <f t="shared" si="0"/>
        <v>Wednesday</v>
      </c>
      <c r="G15" s="22">
        <f t="shared" si="1"/>
        <v>-9.0333931762229865E-3</v>
      </c>
      <c r="H15" s="22">
        <f t="shared" si="2"/>
        <v>1.2016395967250227E-2</v>
      </c>
      <c r="I15" s="22">
        <f t="shared" si="3"/>
        <v>1.3646743688380735E-3</v>
      </c>
      <c r="J15" s="3" t="str">
        <f t="shared" si="4"/>
        <v/>
      </c>
      <c r="K15" s="3" t="str">
        <f t="shared" si="5"/>
        <v/>
      </c>
    </row>
    <row r="16" spans="1:12" hidden="1" x14ac:dyDescent="0.35">
      <c r="A16" s="30">
        <v>45741</v>
      </c>
      <c r="B16" s="3">
        <v>23751.5</v>
      </c>
      <c r="C16" s="3">
        <v>23869.599999999999</v>
      </c>
      <c r="D16" s="3">
        <v>23601.4</v>
      </c>
      <c r="E16" s="3">
        <v>23668.65</v>
      </c>
      <c r="F16" s="3" t="str">
        <f t="shared" si="0"/>
        <v>Tuesday</v>
      </c>
      <c r="G16" s="22">
        <f t="shared" si="1"/>
        <v>-3.4882007452160303E-3</v>
      </c>
      <c r="H16" s="22">
        <f t="shared" si="2"/>
        <v>1.1291918405153235E-2</v>
      </c>
      <c r="I16" s="22">
        <f t="shared" si="3"/>
        <v>3.9372990931320845E-3</v>
      </c>
      <c r="J16" s="3" t="str">
        <f t="shared" si="4"/>
        <v/>
      </c>
      <c r="K16" s="3" t="str">
        <f t="shared" si="5"/>
        <v/>
      </c>
    </row>
    <row r="17" spans="1:11" hidden="1" x14ac:dyDescent="0.35">
      <c r="A17" s="30">
        <v>45740</v>
      </c>
      <c r="B17" s="3">
        <v>23515.4</v>
      </c>
      <c r="C17" s="3">
        <v>23708.75</v>
      </c>
      <c r="D17" s="3">
        <v>23433.5</v>
      </c>
      <c r="E17" s="3">
        <v>23658.35</v>
      </c>
      <c r="F17" s="3" t="str">
        <f t="shared" si="0"/>
        <v>Monday</v>
      </c>
      <c r="G17" s="22">
        <f t="shared" si="1"/>
        <v>6.0789950415471175E-3</v>
      </c>
      <c r="H17" s="22">
        <f t="shared" si="2"/>
        <v>1.1705095384301352E-2</v>
      </c>
      <c r="I17" s="22">
        <f t="shared" si="3"/>
        <v>7.0662601068932429E-3</v>
      </c>
      <c r="J17" s="3" t="str">
        <f t="shared" si="4"/>
        <v/>
      </c>
      <c r="K17" s="3" t="str">
        <f t="shared" si="5"/>
        <v/>
      </c>
    </row>
    <row r="18" spans="1:11" hidden="1" x14ac:dyDescent="0.35">
      <c r="A18" s="30">
        <v>45737</v>
      </c>
      <c r="B18" s="3">
        <v>23168.25</v>
      </c>
      <c r="C18" s="3">
        <v>23402.7</v>
      </c>
      <c r="D18" s="3">
        <v>23132.799999999999</v>
      </c>
      <c r="E18" s="3">
        <v>23350.400000000001</v>
      </c>
      <c r="F18" s="3" t="str">
        <f t="shared" si="0"/>
        <v>Friday</v>
      </c>
      <c r="G18" s="22">
        <f t="shared" si="1"/>
        <v>7.8620525935278428E-3</v>
      </c>
      <c r="H18" s="22">
        <f t="shared" si="2"/>
        <v>1.1649563519040129E-2</v>
      </c>
      <c r="I18" s="22">
        <f t="shared" si="3"/>
        <v>-9.659065183598327E-4</v>
      </c>
      <c r="J18" s="3" t="str">
        <f t="shared" si="4"/>
        <v/>
      </c>
      <c r="K18" s="3" t="str">
        <f t="shared" si="5"/>
        <v/>
      </c>
    </row>
    <row r="19" spans="1:11" hidden="1" x14ac:dyDescent="0.35">
      <c r="A19" s="30">
        <v>45736</v>
      </c>
      <c r="B19" s="3">
        <v>23036.6</v>
      </c>
      <c r="C19" s="3">
        <v>23216.7</v>
      </c>
      <c r="D19" s="3">
        <v>22973.95</v>
      </c>
      <c r="E19" s="3">
        <v>23190.65</v>
      </c>
      <c r="F19" s="3" t="str">
        <f t="shared" si="0"/>
        <v>Thursday</v>
      </c>
      <c r="G19" s="22">
        <f t="shared" si="1"/>
        <v>6.687184740803891E-3</v>
      </c>
      <c r="H19" s="22">
        <f t="shared" si="2"/>
        <v>1.0537579330283115E-2</v>
      </c>
      <c r="I19" s="22">
        <f t="shared" si="3"/>
        <v>5.6313188636085846E-3</v>
      </c>
      <c r="J19" s="3" t="str">
        <f t="shared" si="4"/>
        <v>Positive</v>
      </c>
      <c r="K19" s="3" t="str">
        <f t="shared" si="5"/>
        <v/>
      </c>
    </row>
    <row r="20" spans="1:11" hidden="1" x14ac:dyDescent="0.35">
      <c r="A20" s="30">
        <v>45735</v>
      </c>
      <c r="B20" s="3">
        <v>22874.95</v>
      </c>
      <c r="C20" s="3">
        <v>22940.7</v>
      </c>
      <c r="D20" s="3">
        <v>22807.95</v>
      </c>
      <c r="E20" s="3">
        <v>22907.599999999999</v>
      </c>
      <c r="F20" s="3" t="str">
        <f t="shared" si="0"/>
        <v>Wednesday</v>
      </c>
      <c r="G20" s="22">
        <f t="shared" si="1"/>
        <v>1.4273255242087007E-3</v>
      </c>
      <c r="H20" s="22">
        <f t="shared" si="2"/>
        <v>5.8032913733144769E-3</v>
      </c>
      <c r="I20" s="22">
        <f t="shared" si="3"/>
        <v>1.7802166039686549E-3</v>
      </c>
      <c r="J20" s="3" t="str">
        <f t="shared" si="4"/>
        <v/>
      </c>
      <c r="K20" s="3" t="str">
        <f t="shared" si="5"/>
        <v/>
      </c>
    </row>
    <row r="21" spans="1:11" hidden="1" x14ac:dyDescent="0.35">
      <c r="A21" s="30">
        <v>45734</v>
      </c>
      <c r="B21" s="3">
        <v>22662.25</v>
      </c>
      <c r="C21" s="3">
        <v>22857.8</v>
      </c>
      <c r="D21" s="3">
        <v>22599.200000000001</v>
      </c>
      <c r="E21" s="3">
        <v>22834.3</v>
      </c>
      <c r="F21" s="3" t="str">
        <f t="shared" si="0"/>
        <v>Tuesday</v>
      </c>
      <c r="G21" s="22">
        <f t="shared" si="1"/>
        <v>7.5919204845061403E-3</v>
      </c>
      <c r="H21" s="22">
        <f t="shared" si="2"/>
        <v>1.1411047005482622E-2</v>
      </c>
      <c r="I21" s="22">
        <f t="shared" si="3"/>
        <v>6.8195701671572165E-3</v>
      </c>
      <c r="J21" s="3" t="str">
        <f t="shared" si="4"/>
        <v/>
      </c>
      <c r="K21" s="3" t="str">
        <f t="shared" si="5"/>
        <v/>
      </c>
    </row>
    <row r="22" spans="1:11" hidden="1" x14ac:dyDescent="0.35">
      <c r="A22" s="30">
        <v>45733</v>
      </c>
      <c r="B22" s="3">
        <v>22353.15</v>
      </c>
      <c r="C22" s="3">
        <v>22577</v>
      </c>
      <c r="D22" s="3">
        <v>22353.15</v>
      </c>
      <c r="E22" s="3">
        <v>22508.75</v>
      </c>
      <c r="F22" s="3" t="str">
        <f t="shared" si="0"/>
        <v>Monday</v>
      </c>
      <c r="G22" s="22">
        <f t="shared" si="1"/>
        <v>6.9609876012999752E-3</v>
      </c>
      <c r="H22" s="22">
        <f t="shared" si="2"/>
        <v>1.0014248551098996E-2</v>
      </c>
      <c r="I22" s="22">
        <f t="shared" si="3"/>
        <v>-1.9667637026056502E-3</v>
      </c>
      <c r="J22" s="3" t="str">
        <f t="shared" si="4"/>
        <v/>
      </c>
      <c r="K22" s="3" t="str">
        <f t="shared" si="5"/>
        <v/>
      </c>
    </row>
    <row r="23" spans="1:11" hidden="1" x14ac:dyDescent="0.35">
      <c r="A23" s="30">
        <v>45729</v>
      </c>
      <c r="B23" s="3">
        <v>22541.5</v>
      </c>
      <c r="C23" s="3">
        <v>22558.05</v>
      </c>
      <c r="D23" s="3">
        <v>22377.35</v>
      </c>
      <c r="E23" s="3">
        <v>22397.200000000001</v>
      </c>
      <c r="F23" s="3" t="str">
        <f t="shared" si="0"/>
        <v>Thursday</v>
      </c>
      <c r="G23" s="22">
        <f t="shared" si="1"/>
        <v>-6.4015260741299056E-3</v>
      </c>
      <c r="H23" s="22">
        <f t="shared" si="2"/>
        <v>8.0163254441807663E-3</v>
      </c>
      <c r="I23" s="22">
        <f t="shared" si="3"/>
        <v>3.1596982710665094E-3</v>
      </c>
      <c r="J23" s="3" t="str">
        <f t="shared" si="4"/>
        <v>Negative</v>
      </c>
      <c r="K23" s="3" t="str">
        <f t="shared" si="5"/>
        <v/>
      </c>
    </row>
    <row r="24" spans="1:11" hidden="1" x14ac:dyDescent="0.35">
      <c r="A24" s="30">
        <v>45728</v>
      </c>
      <c r="B24" s="3">
        <v>22536.35</v>
      </c>
      <c r="C24" s="3">
        <v>22577.4</v>
      </c>
      <c r="D24" s="3">
        <v>22329.55</v>
      </c>
      <c r="E24" s="3">
        <v>22470.5</v>
      </c>
      <c r="F24" s="3" t="str">
        <f t="shared" si="0"/>
        <v>Wednesday</v>
      </c>
      <c r="G24" s="22">
        <f t="shared" si="1"/>
        <v>-2.9219461004110492E-3</v>
      </c>
      <c r="H24" s="22">
        <f t="shared" si="2"/>
        <v>1.0997788018024313E-2</v>
      </c>
      <c r="I24" s="22">
        <f t="shared" si="3"/>
        <v>1.7090484000727663E-3</v>
      </c>
      <c r="J24" s="3" t="str">
        <f t="shared" si="4"/>
        <v/>
      </c>
      <c r="K24" s="3" t="str">
        <f t="shared" si="5"/>
        <v/>
      </c>
    </row>
    <row r="25" spans="1:11" hidden="1" x14ac:dyDescent="0.35">
      <c r="A25" s="30">
        <v>45727</v>
      </c>
      <c r="B25" s="3">
        <v>22345.95</v>
      </c>
      <c r="C25" s="3">
        <v>22522.1</v>
      </c>
      <c r="D25" s="3">
        <v>22314.7</v>
      </c>
      <c r="E25" s="3">
        <v>22497.9</v>
      </c>
      <c r="F25" s="3" t="str">
        <f t="shared" si="0"/>
        <v>Tuesday</v>
      </c>
      <c r="G25" s="22">
        <f t="shared" si="1"/>
        <v>6.7998899129372761E-3</v>
      </c>
      <c r="H25" s="22">
        <f t="shared" si="2"/>
        <v>9.2813239088066438E-3</v>
      </c>
      <c r="I25" s="22">
        <f t="shared" si="3"/>
        <v>-5.0912053712549943E-3</v>
      </c>
      <c r="J25" s="3" t="str">
        <f t="shared" si="4"/>
        <v/>
      </c>
      <c r="K25" s="3" t="str">
        <f t="shared" si="5"/>
        <v/>
      </c>
    </row>
    <row r="26" spans="1:11" hidden="1" x14ac:dyDescent="0.35">
      <c r="A26" s="30">
        <v>45726</v>
      </c>
      <c r="B26" s="3">
        <v>22521.85</v>
      </c>
      <c r="C26" s="3">
        <v>22676.75</v>
      </c>
      <c r="D26" s="3">
        <v>22429.05</v>
      </c>
      <c r="E26" s="3">
        <v>22460.3</v>
      </c>
      <c r="F26" s="3" t="str">
        <f t="shared" si="0"/>
        <v>Monday</v>
      </c>
      <c r="G26" s="22">
        <f t="shared" si="1"/>
        <v>-2.7329016044418766E-3</v>
      </c>
      <c r="H26" s="22">
        <f t="shared" si="2"/>
        <v>1.0998208406503051E-2</v>
      </c>
      <c r="I26" s="22">
        <f t="shared" si="3"/>
        <v>-1.3590511029819956E-3</v>
      </c>
      <c r="J26" s="3" t="str">
        <f t="shared" si="4"/>
        <v/>
      </c>
      <c r="K26" s="3" t="str">
        <f t="shared" si="5"/>
        <v/>
      </c>
    </row>
    <row r="27" spans="1:11" hidden="1" x14ac:dyDescent="0.35">
      <c r="A27" s="30">
        <v>45723</v>
      </c>
      <c r="B27" s="3">
        <v>22508.65</v>
      </c>
      <c r="C27" s="3">
        <v>22633.8</v>
      </c>
      <c r="D27" s="3">
        <v>22464.75</v>
      </c>
      <c r="E27" s="3">
        <v>22552.5</v>
      </c>
      <c r="F27" s="3" t="str">
        <f t="shared" si="0"/>
        <v>Friday</v>
      </c>
      <c r="G27" s="22">
        <f t="shared" si="1"/>
        <v>1.9481399373129239E-3</v>
      </c>
      <c r="H27" s="22">
        <f t="shared" si="2"/>
        <v>7.5104459840994132E-3</v>
      </c>
      <c r="I27" s="22">
        <f t="shared" si="3"/>
        <v>-1.5990454519243667E-3</v>
      </c>
      <c r="J27" s="3" t="str">
        <f t="shared" si="4"/>
        <v/>
      </c>
      <c r="K27" s="3" t="str">
        <f t="shared" si="5"/>
        <v/>
      </c>
    </row>
    <row r="28" spans="1:11" hidden="1" x14ac:dyDescent="0.35">
      <c r="A28" s="30">
        <v>45722</v>
      </c>
      <c r="B28" s="3">
        <v>22476.35</v>
      </c>
      <c r="C28" s="3">
        <v>22556.45</v>
      </c>
      <c r="D28" s="3">
        <v>22245.85</v>
      </c>
      <c r="E28" s="3">
        <v>22544.7</v>
      </c>
      <c r="F28" s="3" t="str">
        <f t="shared" si="0"/>
        <v>Thursday</v>
      </c>
      <c r="G28" s="22">
        <f t="shared" si="1"/>
        <v>3.0409741795265773E-3</v>
      </c>
      <c r="H28" s="22">
        <f t="shared" si="2"/>
        <v>1.381896971705825E-2</v>
      </c>
      <c r="I28" s="22">
        <f t="shared" si="3"/>
        <v>6.2250137662116407E-3</v>
      </c>
      <c r="J28" s="3" t="str">
        <f t="shared" si="4"/>
        <v>Positive</v>
      </c>
      <c r="K28" s="3" t="str">
        <f t="shared" si="5"/>
        <v/>
      </c>
    </row>
    <row r="29" spans="1:11" hidden="1" x14ac:dyDescent="0.35">
      <c r="A29" s="30">
        <v>45721</v>
      </c>
      <c r="B29" s="3">
        <v>22073.05</v>
      </c>
      <c r="C29" s="3">
        <v>22394.9</v>
      </c>
      <c r="D29" s="3">
        <v>22067.8</v>
      </c>
      <c r="E29" s="3">
        <v>22337.3</v>
      </c>
      <c r="F29" s="3" t="str">
        <f t="shared" si="0"/>
        <v>Wednesday</v>
      </c>
      <c r="G29" s="22">
        <f t="shared" si="1"/>
        <v>1.1971612441416117E-2</v>
      </c>
      <c r="H29" s="22">
        <f t="shared" si="2"/>
        <v>1.481897608169248E-2</v>
      </c>
      <c r="I29" s="22">
        <f t="shared" si="3"/>
        <v>-4.3473043316821948E-4</v>
      </c>
      <c r="J29" s="3" t="str">
        <f t="shared" si="4"/>
        <v/>
      </c>
      <c r="K29" s="3" t="str">
        <f t="shared" si="5"/>
        <v/>
      </c>
    </row>
    <row r="30" spans="1:11" hidden="1" x14ac:dyDescent="0.35">
      <c r="A30" s="30">
        <v>45720</v>
      </c>
      <c r="B30" s="3">
        <v>21974.45</v>
      </c>
      <c r="C30" s="3">
        <v>22105.05</v>
      </c>
      <c r="D30" s="3">
        <v>21964.6</v>
      </c>
      <c r="E30" s="3">
        <v>22082.65</v>
      </c>
      <c r="F30" s="3" t="str">
        <f t="shared" si="0"/>
        <v>Tuesday</v>
      </c>
      <c r="G30" s="22">
        <f t="shared" si="1"/>
        <v>4.9239002568892843E-3</v>
      </c>
      <c r="H30" s="22">
        <f t="shared" si="2"/>
        <v>6.3915137807772533E-3</v>
      </c>
      <c r="I30" s="22">
        <f t="shared" si="3"/>
        <v>-6.5485797470986222E-3</v>
      </c>
      <c r="J30" s="3" t="str">
        <f t="shared" si="4"/>
        <v/>
      </c>
      <c r="K30" s="3" t="str">
        <f t="shared" si="5"/>
        <v/>
      </c>
    </row>
    <row r="31" spans="1:11" hidden="1" x14ac:dyDescent="0.35">
      <c r="A31" s="30">
        <v>45719</v>
      </c>
      <c r="B31" s="3">
        <v>22194.55</v>
      </c>
      <c r="C31" s="3">
        <v>22261.55</v>
      </c>
      <c r="D31" s="3">
        <v>22004.7</v>
      </c>
      <c r="E31" s="3">
        <v>22119.3</v>
      </c>
      <c r="F31" s="3" t="str">
        <f t="shared" si="0"/>
        <v>Monday</v>
      </c>
      <c r="G31" s="22">
        <f t="shared" si="1"/>
        <v>-3.3904719852396199E-3</v>
      </c>
      <c r="H31" s="22">
        <f t="shared" si="2"/>
        <v>1.1572660855930783E-2</v>
      </c>
      <c r="I31" s="22">
        <f t="shared" si="3"/>
        <v>3.1571049550953704E-3</v>
      </c>
      <c r="J31" s="3" t="str">
        <f t="shared" si="4"/>
        <v/>
      </c>
      <c r="K31" s="3" t="str">
        <f t="shared" si="5"/>
        <v/>
      </c>
    </row>
    <row r="32" spans="1:11" hidden="1" x14ac:dyDescent="0.35">
      <c r="A32" s="30">
        <v>45716</v>
      </c>
      <c r="B32" s="3">
        <v>22433.4</v>
      </c>
      <c r="C32" s="3">
        <v>22450.35</v>
      </c>
      <c r="D32" s="3">
        <v>22104.85</v>
      </c>
      <c r="E32" s="3">
        <v>22124.7</v>
      </c>
      <c r="F32" s="3" t="str">
        <f t="shared" si="0"/>
        <v>Friday</v>
      </c>
      <c r="G32" s="22">
        <f t="shared" si="1"/>
        <v>-1.3760731766027472E-2</v>
      </c>
      <c r="H32" s="22">
        <f t="shared" si="2"/>
        <v>1.540114293865397E-2</v>
      </c>
      <c r="I32" s="22">
        <f t="shared" si="3"/>
        <v>-4.9523066038885616E-3</v>
      </c>
      <c r="J32" s="3" t="str">
        <f t="shared" si="4"/>
        <v/>
      </c>
      <c r="K32" s="3" t="str">
        <f t="shared" si="5"/>
        <v/>
      </c>
    </row>
    <row r="33" spans="1:11" hidden="1" x14ac:dyDescent="0.35">
      <c r="A33" s="30">
        <v>45715</v>
      </c>
      <c r="B33" s="3">
        <v>22568.95</v>
      </c>
      <c r="C33" s="3">
        <v>22613.3</v>
      </c>
      <c r="D33" s="3">
        <v>22508.400000000001</v>
      </c>
      <c r="E33" s="3">
        <v>22545.05</v>
      </c>
      <c r="F33" s="3" t="str">
        <f t="shared" si="0"/>
        <v>Thursday</v>
      </c>
      <c r="G33" s="22">
        <f t="shared" si="1"/>
        <v>-1.058977045897193E-3</v>
      </c>
      <c r="H33" s="22">
        <f t="shared" si="2"/>
        <v>4.647978749565124E-3</v>
      </c>
      <c r="I33" s="22">
        <f t="shared" si="3"/>
        <v>9.4910533516951757E-4</v>
      </c>
      <c r="J33" s="3" t="str">
        <f t="shared" si="4"/>
        <v>Negative</v>
      </c>
      <c r="K33" s="3" t="str">
        <f t="shared" si="5"/>
        <v/>
      </c>
    </row>
    <row r="34" spans="1:11" hidden="1" x14ac:dyDescent="0.35">
      <c r="A34" s="30">
        <v>45713</v>
      </c>
      <c r="B34" s="3">
        <v>22516.45</v>
      </c>
      <c r="C34" s="3">
        <v>22625.3</v>
      </c>
      <c r="D34" s="3">
        <v>22513.9</v>
      </c>
      <c r="E34" s="3">
        <v>22547.55</v>
      </c>
      <c r="F34" s="3" t="str">
        <f t="shared" si="0"/>
        <v>Tuesday</v>
      </c>
      <c r="G34" s="22">
        <f t="shared" si="1"/>
        <v>1.3812124024878941E-3</v>
      </c>
      <c r="H34" s="22">
        <f t="shared" si="2"/>
        <v>4.9474939433169001E-3</v>
      </c>
      <c r="I34" s="22">
        <f t="shared" si="3"/>
        <v>-1.6361205763222679E-3</v>
      </c>
      <c r="J34" s="3" t="str">
        <f t="shared" si="4"/>
        <v/>
      </c>
      <c r="K34" s="3" t="str">
        <f t="shared" si="5"/>
        <v/>
      </c>
    </row>
    <row r="35" spans="1:11" hidden="1" x14ac:dyDescent="0.35">
      <c r="A35" s="30">
        <v>45712</v>
      </c>
      <c r="B35" s="3">
        <v>22609.35</v>
      </c>
      <c r="C35" s="3">
        <v>22668.05</v>
      </c>
      <c r="D35" s="3">
        <v>22518.799999999999</v>
      </c>
      <c r="E35" s="3">
        <v>22553.35</v>
      </c>
      <c r="F35" s="3" t="str">
        <f t="shared" si="0"/>
        <v>Monday</v>
      </c>
      <c r="G35" s="22">
        <f t="shared" si="1"/>
        <v>-2.4768513911280071E-3</v>
      </c>
      <c r="H35" s="22">
        <f t="shared" si="2"/>
        <v>6.6012512522474111E-3</v>
      </c>
      <c r="I35" s="22">
        <f t="shared" si="3"/>
        <v>-8.1834891362044439E-3</v>
      </c>
      <c r="J35" s="3" t="str">
        <f t="shared" si="4"/>
        <v/>
      </c>
      <c r="K35" s="3" t="str">
        <f t="shared" si="5"/>
        <v/>
      </c>
    </row>
    <row r="36" spans="1:11" hidden="1" x14ac:dyDescent="0.35">
      <c r="A36" s="30">
        <v>45709</v>
      </c>
      <c r="B36" s="3">
        <v>22857.200000000001</v>
      </c>
      <c r="C36" s="3">
        <v>22921</v>
      </c>
      <c r="D36" s="3">
        <v>22720.3</v>
      </c>
      <c r="E36" s="3">
        <v>22795.9</v>
      </c>
      <c r="F36" s="3" t="str">
        <f t="shared" si="0"/>
        <v>Friday</v>
      </c>
      <c r="G36" s="22">
        <f t="shared" si="1"/>
        <v>-2.6818682953292298E-3</v>
      </c>
      <c r="H36" s="22">
        <f t="shared" si="2"/>
        <v>8.7806030484924111E-3</v>
      </c>
      <c r="I36" s="22">
        <f t="shared" si="3"/>
        <v>-2.4418292552530196E-3</v>
      </c>
      <c r="J36" s="3" t="str">
        <f t="shared" si="4"/>
        <v/>
      </c>
      <c r="K36" s="3" t="str">
        <f t="shared" si="5"/>
        <v/>
      </c>
    </row>
    <row r="37" spans="1:11" hidden="1" x14ac:dyDescent="0.35">
      <c r="A37" s="30">
        <v>45708</v>
      </c>
      <c r="B37" s="3">
        <v>22821.1</v>
      </c>
      <c r="C37" s="3">
        <v>22923.85</v>
      </c>
      <c r="D37" s="3">
        <v>22812.75</v>
      </c>
      <c r="E37" s="3">
        <v>22913.15</v>
      </c>
      <c r="F37" s="3" t="str">
        <f t="shared" si="0"/>
        <v>Thursday</v>
      </c>
      <c r="G37" s="22">
        <f t="shared" si="1"/>
        <v>4.0335479008462745E-3</v>
      </c>
      <c r="H37" s="22">
        <f t="shared" si="2"/>
        <v>4.8683017032482463E-3</v>
      </c>
      <c r="I37" s="22">
        <f t="shared" si="3"/>
        <v>-4.8750921165662828E-3</v>
      </c>
      <c r="J37" s="3" t="str">
        <f t="shared" si="4"/>
        <v>Positive</v>
      </c>
      <c r="K37" s="3" t="str">
        <f t="shared" si="5"/>
        <v/>
      </c>
    </row>
    <row r="38" spans="1:11" hidden="1" x14ac:dyDescent="0.35">
      <c r="A38" s="30">
        <v>45707</v>
      </c>
      <c r="B38" s="3">
        <v>22847.25</v>
      </c>
      <c r="C38" s="3">
        <v>23049.95</v>
      </c>
      <c r="D38" s="3">
        <v>22814.85</v>
      </c>
      <c r="E38" s="3">
        <v>22932.9</v>
      </c>
      <c r="F38" s="3" t="str">
        <f t="shared" si="0"/>
        <v>Wednesday</v>
      </c>
      <c r="G38" s="22">
        <f t="shared" si="1"/>
        <v>3.7488100318419705E-3</v>
      </c>
      <c r="H38" s="22">
        <f t="shared" si="2"/>
        <v>1.0290078674676479E-2</v>
      </c>
      <c r="I38" s="22">
        <f t="shared" si="3"/>
        <v>-4.2732062775382882E-3</v>
      </c>
      <c r="J38" s="3" t="str">
        <f t="shared" si="4"/>
        <v/>
      </c>
      <c r="K38" s="3" t="str">
        <f t="shared" si="5"/>
        <v/>
      </c>
    </row>
    <row r="39" spans="1:11" hidden="1" x14ac:dyDescent="0.35">
      <c r="A39" s="30">
        <v>45706</v>
      </c>
      <c r="B39" s="3">
        <v>22963.65</v>
      </c>
      <c r="C39" s="3">
        <v>22992.5</v>
      </c>
      <c r="D39" s="3">
        <v>22801.5</v>
      </c>
      <c r="E39" s="3">
        <v>22945.3</v>
      </c>
      <c r="F39" s="3" t="str">
        <f t="shared" si="0"/>
        <v>Tuesday</v>
      </c>
      <c r="G39" s="22">
        <f t="shared" si="1"/>
        <v>-7.9908899499871243E-4</v>
      </c>
      <c r="H39" s="22">
        <f t="shared" si="2"/>
        <v>8.3174930814569979E-3</v>
      </c>
      <c r="I39" s="22">
        <f t="shared" si="3"/>
        <v>1.8075306518005425E-4</v>
      </c>
      <c r="J39" s="3" t="str">
        <f t="shared" si="4"/>
        <v/>
      </c>
      <c r="K39" s="3" t="str">
        <f t="shared" si="5"/>
        <v/>
      </c>
    </row>
    <row r="40" spans="1:11" hidden="1" x14ac:dyDescent="0.35">
      <c r="A40" s="30">
        <v>45705</v>
      </c>
      <c r="B40" s="3">
        <v>22809.9</v>
      </c>
      <c r="C40" s="3">
        <v>22974.2</v>
      </c>
      <c r="D40" s="3">
        <v>22725.45</v>
      </c>
      <c r="E40" s="3">
        <v>22959.5</v>
      </c>
      <c r="F40" s="3" t="str">
        <f t="shared" si="0"/>
        <v>Monday</v>
      </c>
      <c r="G40" s="22">
        <f t="shared" si="1"/>
        <v>6.5585557148430526E-3</v>
      </c>
      <c r="H40" s="22">
        <f t="shared" si="2"/>
        <v>1.0905352500449366E-2</v>
      </c>
      <c r="I40" s="22">
        <f t="shared" si="3"/>
        <v>-5.2051419038999765E-3</v>
      </c>
      <c r="J40" s="3" t="str">
        <f t="shared" si="4"/>
        <v/>
      </c>
      <c r="K40" s="3" t="str">
        <f t="shared" si="5"/>
        <v/>
      </c>
    </row>
    <row r="41" spans="1:11" hidden="1" x14ac:dyDescent="0.35">
      <c r="A41" s="30">
        <v>45702</v>
      </c>
      <c r="B41" s="3">
        <v>23096.45</v>
      </c>
      <c r="C41" s="3">
        <v>23133.7</v>
      </c>
      <c r="D41" s="3">
        <v>22774.85</v>
      </c>
      <c r="E41" s="3">
        <v>22929.25</v>
      </c>
      <c r="F41" s="3" t="str">
        <f t="shared" si="0"/>
        <v>Friday</v>
      </c>
      <c r="G41" s="22">
        <f t="shared" si="1"/>
        <v>-7.2392077570362862E-3</v>
      </c>
      <c r="H41" s="22">
        <f t="shared" si="2"/>
        <v>1.5537019758447821E-2</v>
      </c>
      <c r="I41" s="22">
        <f t="shared" si="3"/>
        <v>2.8244049428171655E-3</v>
      </c>
      <c r="J41" s="3" t="str">
        <f t="shared" si="4"/>
        <v/>
      </c>
      <c r="K41" s="3" t="str">
        <f t="shared" si="5"/>
        <v/>
      </c>
    </row>
    <row r="42" spans="1:11" hidden="1" x14ac:dyDescent="0.35">
      <c r="A42" s="30">
        <v>45701</v>
      </c>
      <c r="B42" s="3">
        <v>23055.75</v>
      </c>
      <c r="C42" s="3">
        <v>23235.5</v>
      </c>
      <c r="D42" s="3">
        <v>22992.2</v>
      </c>
      <c r="E42" s="3">
        <v>23031.4</v>
      </c>
      <c r="F42" s="3" t="str">
        <f t="shared" si="0"/>
        <v>Thursday</v>
      </c>
      <c r="G42" s="22">
        <f t="shared" si="1"/>
        <v>-1.056135671144879E-3</v>
      </c>
      <c r="H42" s="22">
        <f t="shared" si="2"/>
        <v>1.0552682085813702E-2</v>
      </c>
      <c r="I42" s="22">
        <f t="shared" si="3"/>
        <v>4.5562534578709278E-4</v>
      </c>
      <c r="J42" s="3" t="str">
        <f t="shared" si="4"/>
        <v>Negative</v>
      </c>
      <c r="K42" s="3" t="str">
        <f t="shared" si="5"/>
        <v/>
      </c>
    </row>
    <row r="43" spans="1:11" hidden="1" x14ac:dyDescent="0.35">
      <c r="A43" s="30">
        <v>45700</v>
      </c>
      <c r="B43" s="3">
        <v>23050.799999999999</v>
      </c>
      <c r="C43" s="3">
        <v>23144.7</v>
      </c>
      <c r="D43" s="3">
        <v>22798.35</v>
      </c>
      <c r="E43" s="3">
        <v>23045.25</v>
      </c>
      <c r="F43" s="3" t="str">
        <f t="shared" si="0"/>
        <v>Wednesday</v>
      </c>
      <c r="G43" s="22">
        <f t="shared" si="1"/>
        <v>-2.4077255453169836E-4</v>
      </c>
      <c r="H43" s="22">
        <f t="shared" si="2"/>
        <v>1.5025508876047781E-2</v>
      </c>
      <c r="I43" s="22">
        <f t="shared" si="3"/>
        <v>-9.1020206485839864E-4</v>
      </c>
      <c r="J43" s="3" t="str">
        <f t="shared" si="4"/>
        <v/>
      </c>
      <c r="K43" s="3" t="str">
        <f t="shared" si="5"/>
        <v/>
      </c>
    </row>
    <row r="44" spans="1:11" hidden="1" x14ac:dyDescent="0.35">
      <c r="A44" s="30">
        <v>45699</v>
      </c>
      <c r="B44" s="3">
        <v>23383.55</v>
      </c>
      <c r="C44" s="3">
        <v>23390.05</v>
      </c>
      <c r="D44" s="3">
        <v>22986.65</v>
      </c>
      <c r="E44" s="3">
        <v>23071.8</v>
      </c>
      <c r="F44" s="3" t="str">
        <f t="shared" si="0"/>
        <v>Tuesday</v>
      </c>
      <c r="G44" s="22">
        <f t="shared" si="1"/>
        <v>-1.3332021870075331E-2</v>
      </c>
      <c r="H44" s="22">
        <f t="shared" si="2"/>
        <v>1.725144385689931E-2</v>
      </c>
      <c r="I44" s="22">
        <f t="shared" si="3"/>
        <v>8.3398911964995033E-5</v>
      </c>
      <c r="J44" s="3" t="str">
        <f t="shared" si="4"/>
        <v/>
      </c>
      <c r="K44" s="3" t="str">
        <f t="shared" si="5"/>
        <v/>
      </c>
    </row>
    <row r="45" spans="1:11" hidden="1" x14ac:dyDescent="0.35">
      <c r="A45" s="30">
        <v>45698</v>
      </c>
      <c r="B45" s="3">
        <v>23543.8</v>
      </c>
      <c r="C45" s="3">
        <v>23568.6</v>
      </c>
      <c r="D45" s="3">
        <v>23316.3</v>
      </c>
      <c r="E45" s="3">
        <v>23381.599999999999</v>
      </c>
      <c r="F45" s="3" t="str">
        <f t="shared" si="0"/>
        <v>Monday</v>
      </c>
      <c r="G45" s="22">
        <f t="shared" si="1"/>
        <v>-6.8892872008766946E-3</v>
      </c>
      <c r="H45" s="22">
        <f t="shared" si="2"/>
        <v>1.0716197045506642E-2</v>
      </c>
      <c r="I45" s="22">
        <f t="shared" si="3"/>
        <v>-6.854853257329262E-4</v>
      </c>
      <c r="J45" s="3" t="str">
        <f t="shared" si="4"/>
        <v/>
      </c>
      <c r="K45" s="3" t="str">
        <f t="shared" si="5"/>
        <v/>
      </c>
    </row>
    <row r="46" spans="1:11" hidden="1" x14ac:dyDescent="0.35">
      <c r="A46" s="30">
        <v>45695</v>
      </c>
      <c r="B46" s="3">
        <v>23649.5</v>
      </c>
      <c r="C46" s="3">
        <v>23694.5</v>
      </c>
      <c r="D46" s="3">
        <v>23443.200000000001</v>
      </c>
      <c r="E46" s="3">
        <v>23559.95</v>
      </c>
      <c r="F46" s="3" t="str">
        <f t="shared" si="0"/>
        <v>Friday</v>
      </c>
      <c r="G46" s="22">
        <f t="shared" si="1"/>
        <v>-3.7865493985073371E-3</v>
      </c>
      <c r="H46" s="22">
        <f t="shared" si="2"/>
        <v>1.0626017463371287E-2</v>
      </c>
      <c r="I46" s="22">
        <f t="shared" si="3"/>
        <v>1.9552309312026242E-3</v>
      </c>
      <c r="J46" s="3" t="str">
        <f t="shared" si="4"/>
        <v/>
      </c>
      <c r="K46" s="3" t="str">
        <f t="shared" si="5"/>
        <v/>
      </c>
    </row>
    <row r="47" spans="1:11" hidden="1" x14ac:dyDescent="0.35">
      <c r="A47" s="30">
        <v>45694</v>
      </c>
      <c r="B47" s="3">
        <v>23761.95</v>
      </c>
      <c r="C47" s="3">
        <v>23773.55</v>
      </c>
      <c r="D47" s="3">
        <v>23556.25</v>
      </c>
      <c r="E47" s="3">
        <v>23603.35</v>
      </c>
      <c r="F47" s="3" t="str">
        <f t="shared" si="0"/>
        <v>Thursday</v>
      </c>
      <c r="G47" s="22">
        <f t="shared" si="1"/>
        <v>-6.6745363911632745E-3</v>
      </c>
      <c r="H47" s="22">
        <f t="shared" si="2"/>
        <v>9.1448723694814299E-3</v>
      </c>
      <c r="I47" s="22">
        <f t="shared" si="3"/>
        <v>2.770474715461969E-3</v>
      </c>
      <c r="J47" s="3" t="str">
        <f t="shared" si="4"/>
        <v>Negative</v>
      </c>
      <c r="K47" s="3" t="str">
        <f t="shared" si="5"/>
        <v/>
      </c>
    </row>
    <row r="48" spans="1:11" hidden="1" x14ac:dyDescent="0.35">
      <c r="A48" s="30">
        <v>45693</v>
      </c>
      <c r="B48" s="3">
        <v>23801.75</v>
      </c>
      <c r="C48" s="3">
        <v>23807.3</v>
      </c>
      <c r="D48" s="3">
        <v>23680.45</v>
      </c>
      <c r="E48" s="3">
        <v>23696.3</v>
      </c>
      <c r="F48" s="3" t="str">
        <f t="shared" si="0"/>
        <v>Wednesday</v>
      </c>
      <c r="G48" s="22">
        <f t="shared" si="1"/>
        <v>-4.4303465081349368E-3</v>
      </c>
      <c r="H48" s="22">
        <f t="shared" si="2"/>
        <v>5.3294400621802405E-3</v>
      </c>
      <c r="I48" s="22">
        <f t="shared" si="3"/>
        <v>2.632770622492286E-3</v>
      </c>
      <c r="J48" s="3" t="str">
        <f t="shared" si="4"/>
        <v/>
      </c>
      <c r="K48" s="3" t="str">
        <f t="shared" si="5"/>
        <v/>
      </c>
    </row>
    <row r="49" spans="1:11" hidden="1" x14ac:dyDescent="0.35">
      <c r="A49" s="30">
        <v>45692</v>
      </c>
      <c r="B49" s="3">
        <v>23509.9</v>
      </c>
      <c r="C49" s="3">
        <v>23762.75</v>
      </c>
      <c r="D49" s="3">
        <v>23423.15</v>
      </c>
      <c r="E49" s="3">
        <v>23739.25</v>
      </c>
      <c r="F49" s="3" t="str">
        <f t="shared" si="0"/>
        <v>Tuesday</v>
      </c>
      <c r="G49" s="22">
        <f t="shared" si="1"/>
        <v>9.7554647191182668E-3</v>
      </c>
      <c r="H49" s="22">
        <f t="shared" si="2"/>
        <v>1.4444978498419752E-2</v>
      </c>
      <c r="I49" s="22">
        <f t="shared" si="3"/>
        <v>6.3717170247057468E-3</v>
      </c>
      <c r="J49" s="3" t="str">
        <f t="shared" si="4"/>
        <v/>
      </c>
      <c r="K49" s="3" t="str">
        <f t="shared" si="5"/>
        <v/>
      </c>
    </row>
    <row r="50" spans="1:11" hidden="1" x14ac:dyDescent="0.35">
      <c r="A50" s="30">
        <v>45691</v>
      </c>
      <c r="B50" s="3">
        <v>23319.35</v>
      </c>
      <c r="C50" s="3">
        <v>23381.599999999999</v>
      </c>
      <c r="D50" s="3">
        <v>23222</v>
      </c>
      <c r="E50" s="3">
        <v>23361.05</v>
      </c>
      <c r="F50" s="3" t="str">
        <f t="shared" si="0"/>
        <v>Monday</v>
      </c>
      <c r="G50" s="22">
        <f t="shared" si="1"/>
        <v>1.7882145085519421E-3</v>
      </c>
      <c r="H50" s="22">
        <f t="shared" si="2"/>
        <v>6.8441015722993373E-3</v>
      </c>
      <c r="I50" s="22">
        <f t="shared" si="3"/>
        <v>-6.9329256477793939E-3</v>
      </c>
      <c r="J50" s="3" t="str">
        <f t="shared" si="4"/>
        <v/>
      </c>
      <c r="K50" s="3" t="str">
        <f t="shared" si="5"/>
        <v/>
      </c>
    </row>
    <row r="51" spans="1:11" hidden="1" x14ac:dyDescent="0.35">
      <c r="A51" s="30">
        <v>45689</v>
      </c>
      <c r="B51" s="3">
        <v>23528.6</v>
      </c>
      <c r="C51" s="3">
        <v>23632.45</v>
      </c>
      <c r="D51" s="3">
        <v>23318.3</v>
      </c>
      <c r="E51" s="3">
        <v>23482.15</v>
      </c>
      <c r="F51" s="3" t="str">
        <f t="shared" si="0"/>
        <v>Saturday</v>
      </c>
      <c r="G51" s="22">
        <f t="shared" si="1"/>
        <v>-1.9741931096621599E-3</v>
      </c>
      <c r="H51" s="22">
        <f t="shared" si="2"/>
        <v>1.3351835638329585E-2</v>
      </c>
      <c r="I51" s="22">
        <f t="shared" si="3"/>
        <v>8.5926732572174573E-4</v>
      </c>
      <c r="J51" s="3" t="str">
        <f t="shared" si="4"/>
        <v/>
      </c>
      <c r="K51" s="3" t="str">
        <f t="shared" si="5"/>
        <v/>
      </c>
    </row>
    <row r="52" spans="1:11" hidden="1" x14ac:dyDescent="0.35">
      <c r="A52" s="30">
        <v>45688</v>
      </c>
      <c r="B52" s="3">
        <v>23296.75</v>
      </c>
      <c r="C52" s="3">
        <v>23546.799999999999</v>
      </c>
      <c r="D52" s="3">
        <v>23277.4</v>
      </c>
      <c r="E52" s="3">
        <v>23508.400000000001</v>
      </c>
      <c r="F52" s="3" t="str">
        <f t="shared" si="0"/>
        <v>Friday</v>
      </c>
      <c r="G52" s="22">
        <f t="shared" si="1"/>
        <v>9.0849582023244217E-3</v>
      </c>
      <c r="H52" s="22">
        <f t="shared" si="2"/>
        <v>1.1563844742292287E-2</v>
      </c>
      <c r="I52" s="22">
        <f t="shared" si="3"/>
        <v>2.0323017699305362E-3</v>
      </c>
      <c r="J52" s="3" t="str">
        <f t="shared" si="4"/>
        <v/>
      </c>
      <c r="K52" s="3" t="str">
        <f t="shared" si="5"/>
        <v/>
      </c>
    </row>
    <row r="53" spans="1:11" hidden="1" x14ac:dyDescent="0.35">
      <c r="A53" s="30">
        <v>45687</v>
      </c>
      <c r="B53" s="3">
        <v>23169.5</v>
      </c>
      <c r="C53" s="3">
        <v>23322.05</v>
      </c>
      <c r="D53" s="3">
        <v>23139.200000000001</v>
      </c>
      <c r="E53" s="3">
        <v>23249.5</v>
      </c>
      <c r="F53" s="3" t="str">
        <f t="shared" si="0"/>
        <v>Thursday</v>
      </c>
      <c r="G53" s="22">
        <f t="shared" si="1"/>
        <v>3.4528151233302403E-3</v>
      </c>
      <c r="H53" s="22">
        <f t="shared" si="2"/>
        <v>7.8918405662616181E-3</v>
      </c>
      <c r="I53" s="22">
        <f t="shared" si="3"/>
        <v>2.7630153131495591E-4</v>
      </c>
      <c r="J53" s="3" t="str">
        <f t="shared" si="4"/>
        <v>Positive</v>
      </c>
      <c r="K53" s="3" t="str">
        <f t="shared" si="5"/>
        <v/>
      </c>
    </row>
    <row r="54" spans="1:11" hidden="1" x14ac:dyDescent="0.35">
      <c r="A54" s="30">
        <v>45686</v>
      </c>
      <c r="B54" s="3">
        <v>23026.75</v>
      </c>
      <c r="C54" s="3">
        <v>23183.35</v>
      </c>
      <c r="D54" s="3">
        <v>22976.5</v>
      </c>
      <c r="E54" s="3">
        <v>23163.1</v>
      </c>
      <c r="F54" s="3" t="str">
        <f t="shared" si="0"/>
        <v>Wednesday</v>
      </c>
      <c r="G54" s="22">
        <f t="shared" si="1"/>
        <v>5.9213740540892028E-3</v>
      </c>
      <c r="H54" s="22">
        <f t="shared" si="2"/>
        <v>8.9830306057085141E-3</v>
      </c>
      <c r="I54" s="22">
        <f t="shared" si="3"/>
        <v>3.0273660826100686E-3</v>
      </c>
      <c r="J54" s="3" t="str">
        <f t="shared" si="4"/>
        <v/>
      </c>
      <c r="K54" s="3" t="str">
        <f t="shared" si="5"/>
        <v/>
      </c>
    </row>
    <row r="55" spans="1:11" hidden="1" x14ac:dyDescent="0.35">
      <c r="A55" s="30">
        <v>45685</v>
      </c>
      <c r="B55" s="3">
        <v>22960.45</v>
      </c>
      <c r="C55" s="3">
        <v>23137.95</v>
      </c>
      <c r="D55" s="3">
        <v>22857.65</v>
      </c>
      <c r="E55" s="3">
        <v>22957.25</v>
      </c>
      <c r="F55" s="3" t="str">
        <f t="shared" si="0"/>
        <v>Tuesday</v>
      </c>
      <c r="G55" s="22">
        <f t="shared" si="1"/>
        <v>-1.3937009074302672E-4</v>
      </c>
      <c r="H55" s="22">
        <f t="shared" si="2"/>
        <v>1.2207948886019188E-2</v>
      </c>
      <c r="I55" s="22">
        <f t="shared" si="3"/>
        <v>5.7514186905775842E-3</v>
      </c>
      <c r="J55" s="3" t="str">
        <f t="shared" si="4"/>
        <v/>
      </c>
      <c r="K55" s="3" t="str">
        <f t="shared" si="5"/>
        <v/>
      </c>
    </row>
    <row r="56" spans="1:11" hidden="1" x14ac:dyDescent="0.35">
      <c r="A56" s="30">
        <v>45684</v>
      </c>
      <c r="B56" s="3">
        <v>22940.15</v>
      </c>
      <c r="C56" s="3">
        <v>23007.45</v>
      </c>
      <c r="D56" s="3">
        <v>22786.9</v>
      </c>
      <c r="E56" s="3">
        <v>22829.15</v>
      </c>
      <c r="F56" s="3" t="str">
        <f t="shared" si="0"/>
        <v>Monday</v>
      </c>
      <c r="G56" s="22">
        <f t="shared" si="1"/>
        <v>-4.8386780382865847E-3</v>
      </c>
      <c r="H56" s="22">
        <f t="shared" si="2"/>
        <v>9.6141481202171412E-3</v>
      </c>
      <c r="I56" s="22">
        <f t="shared" si="3"/>
        <v>-6.5844744112730389E-3</v>
      </c>
      <c r="J56" s="3" t="str">
        <f t="shared" si="4"/>
        <v/>
      </c>
      <c r="K56" s="3" t="str">
        <f t="shared" si="5"/>
        <v/>
      </c>
    </row>
    <row r="57" spans="1:11" hidden="1" x14ac:dyDescent="0.35">
      <c r="A57" s="30">
        <v>45681</v>
      </c>
      <c r="B57" s="3">
        <v>23183.9</v>
      </c>
      <c r="C57" s="3">
        <v>23347.3</v>
      </c>
      <c r="D57" s="3">
        <v>23050</v>
      </c>
      <c r="E57" s="3">
        <v>23092.2</v>
      </c>
      <c r="F57" s="3" t="str">
        <f t="shared" si="0"/>
        <v>Friday</v>
      </c>
      <c r="G57" s="22">
        <f t="shared" si="1"/>
        <v>-3.9553310702686228E-3</v>
      </c>
      <c r="H57" s="22">
        <f t="shared" si="2"/>
        <v>1.2823554276890397E-2</v>
      </c>
      <c r="I57" s="22">
        <f t="shared" si="3"/>
        <v>-9.2435580588084607E-4</v>
      </c>
      <c r="J57" s="3" t="str">
        <f t="shared" si="4"/>
        <v/>
      </c>
      <c r="K57" s="3" t="str">
        <f t="shared" si="5"/>
        <v/>
      </c>
    </row>
    <row r="58" spans="1:11" hidden="1" x14ac:dyDescent="0.35">
      <c r="A58" s="30">
        <v>45680</v>
      </c>
      <c r="B58" s="3">
        <v>23128.3</v>
      </c>
      <c r="C58" s="3">
        <v>23270.799999999999</v>
      </c>
      <c r="D58" s="3">
        <v>23090.65</v>
      </c>
      <c r="E58" s="3">
        <v>23205.35</v>
      </c>
      <c r="F58" s="3" t="str">
        <f t="shared" si="0"/>
        <v>Thursday</v>
      </c>
      <c r="G58" s="22">
        <f t="shared" si="1"/>
        <v>3.3314164897549443E-3</v>
      </c>
      <c r="H58" s="22">
        <f t="shared" si="2"/>
        <v>7.7891587362667308E-3</v>
      </c>
      <c r="I58" s="22">
        <f t="shared" si="3"/>
        <v>-1.1681965506891183E-3</v>
      </c>
      <c r="J58" s="3" t="str">
        <f t="shared" si="4"/>
        <v>Positive</v>
      </c>
      <c r="K58" s="3" t="str">
        <f t="shared" si="5"/>
        <v/>
      </c>
    </row>
    <row r="59" spans="1:11" hidden="1" x14ac:dyDescent="0.35">
      <c r="A59" s="30">
        <v>45679</v>
      </c>
      <c r="B59" s="3">
        <v>23099.15</v>
      </c>
      <c r="C59" s="3">
        <v>23169.55</v>
      </c>
      <c r="D59" s="3">
        <v>22981.3</v>
      </c>
      <c r="E59" s="3">
        <v>23155.35</v>
      </c>
      <c r="F59" s="3" t="str">
        <f t="shared" si="0"/>
        <v>Wednesday</v>
      </c>
      <c r="G59" s="22">
        <f t="shared" si="1"/>
        <v>2.4329899585048406E-3</v>
      </c>
      <c r="H59" s="22">
        <f t="shared" si="2"/>
        <v>8.1496505282661908E-3</v>
      </c>
      <c r="I59" s="22">
        <f t="shared" si="3"/>
        <v>3.2356626485093147E-3</v>
      </c>
      <c r="J59" s="3" t="str">
        <f t="shared" si="4"/>
        <v/>
      </c>
      <c r="K59" s="3" t="str">
        <f t="shared" si="5"/>
        <v/>
      </c>
    </row>
    <row r="60" spans="1:11" hidden="1" x14ac:dyDescent="0.35">
      <c r="A60" s="30">
        <v>45678</v>
      </c>
      <c r="B60" s="3">
        <v>23421.65</v>
      </c>
      <c r="C60" s="3">
        <v>23426.3</v>
      </c>
      <c r="D60" s="3">
        <v>22976.85</v>
      </c>
      <c r="E60" s="3">
        <v>23024.65</v>
      </c>
      <c r="F60" s="3" t="str">
        <f t="shared" si="0"/>
        <v>Tuesday</v>
      </c>
      <c r="G60" s="22">
        <f t="shared" si="1"/>
        <v>-1.6950129474225768E-2</v>
      </c>
      <c r="H60" s="22">
        <f t="shared" si="2"/>
        <v>1.9189510559674518E-2</v>
      </c>
      <c r="I60" s="22">
        <f t="shared" si="3"/>
        <v>3.2941025284058067E-3</v>
      </c>
      <c r="J60" s="3" t="str">
        <f t="shared" si="4"/>
        <v/>
      </c>
      <c r="K60" s="3" t="str">
        <f t="shared" si="5"/>
        <v/>
      </c>
    </row>
    <row r="61" spans="1:11" hidden="1" x14ac:dyDescent="0.35">
      <c r="A61" s="30">
        <v>45677</v>
      </c>
      <c r="B61" s="3">
        <v>23290.400000000001</v>
      </c>
      <c r="C61" s="3">
        <v>23391.1</v>
      </c>
      <c r="D61" s="3">
        <v>23170.65</v>
      </c>
      <c r="E61" s="3">
        <v>23344.75</v>
      </c>
      <c r="F61" s="3" t="str">
        <f t="shared" si="0"/>
        <v>Monday</v>
      </c>
      <c r="G61" s="22">
        <f t="shared" si="1"/>
        <v>2.3335795005666946E-3</v>
      </c>
      <c r="H61" s="22">
        <f t="shared" si="2"/>
        <v>9.4652732456289752E-3</v>
      </c>
      <c r="I61" s="22">
        <f t="shared" si="3"/>
        <v>3.7581023307130365E-3</v>
      </c>
      <c r="J61" s="3" t="str">
        <f t="shared" si="4"/>
        <v/>
      </c>
      <c r="K61" s="3" t="str">
        <f t="shared" si="5"/>
        <v/>
      </c>
    </row>
    <row r="62" spans="1:11" hidden="1" x14ac:dyDescent="0.35">
      <c r="A62" s="30">
        <v>45674</v>
      </c>
      <c r="B62" s="3">
        <v>23277.1</v>
      </c>
      <c r="C62" s="3">
        <v>23292.1</v>
      </c>
      <c r="D62" s="3">
        <v>23100.35</v>
      </c>
      <c r="E62" s="3">
        <v>23203.200000000001</v>
      </c>
      <c r="F62" s="3" t="str">
        <f t="shared" si="0"/>
        <v>Friday</v>
      </c>
      <c r="G62" s="22">
        <f t="shared" si="1"/>
        <v>-3.1747941109501535E-3</v>
      </c>
      <c r="H62" s="22">
        <f t="shared" si="2"/>
        <v>8.2377100240150197E-3</v>
      </c>
      <c r="I62" s="22">
        <f t="shared" si="3"/>
        <v>-1.4885165452689509E-3</v>
      </c>
      <c r="J62" s="3" t="str">
        <f t="shared" si="4"/>
        <v/>
      </c>
      <c r="K62" s="3" t="str">
        <f t="shared" si="5"/>
        <v/>
      </c>
    </row>
    <row r="63" spans="1:11" hidden="1" x14ac:dyDescent="0.35">
      <c r="A63" s="30">
        <v>45673</v>
      </c>
      <c r="B63" s="3">
        <v>23377.25</v>
      </c>
      <c r="C63" s="3">
        <v>23391.65</v>
      </c>
      <c r="D63" s="3">
        <v>23272.05</v>
      </c>
      <c r="E63" s="3">
        <v>23311.8</v>
      </c>
      <c r="F63" s="3" t="str">
        <f t="shared" si="0"/>
        <v>Thursday</v>
      </c>
      <c r="G63" s="22">
        <f t="shared" si="1"/>
        <v>-2.7997305072239346E-3</v>
      </c>
      <c r="H63" s="22">
        <f t="shared" si="2"/>
        <v>5.1160850827194036E-3</v>
      </c>
      <c r="I63" s="22">
        <f t="shared" si="3"/>
        <v>7.0670997535884437E-3</v>
      </c>
      <c r="J63" s="3" t="str">
        <f t="shared" si="4"/>
        <v>Negative</v>
      </c>
      <c r="K63" s="3" t="str">
        <f t="shared" si="5"/>
        <v/>
      </c>
    </row>
    <row r="64" spans="1:11" hidden="1" x14ac:dyDescent="0.35">
      <c r="A64" s="30">
        <v>45672</v>
      </c>
      <c r="B64" s="3">
        <v>23250.45</v>
      </c>
      <c r="C64" s="3">
        <v>23293.65</v>
      </c>
      <c r="D64" s="3">
        <v>23146.45</v>
      </c>
      <c r="E64" s="3">
        <v>23213.200000000001</v>
      </c>
      <c r="F64" s="3" t="str">
        <f t="shared" si="0"/>
        <v>Wednesday</v>
      </c>
      <c r="G64" s="22">
        <f t="shared" si="1"/>
        <v>-1.6021195288693337E-3</v>
      </c>
      <c r="H64" s="22">
        <f t="shared" si="2"/>
        <v>6.331060259048781E-3</v>
      </c>
      <c r="I64" s="22">
        <f t="shared" si="3"/>
        <v>3.210210540622818E-3</v>
      </c>
      <c r="J64" s="3" t="str">
        <f t="shared" si="4"/>
        <v/>
      </c>
      <c r="K64" s="3" t="str">
        <f t="shared" si="5"/>
        <v/>
      </c>
    </row>
    <row r="65" spans="1:11" hidden="1" x14ac:dyDescent="0.35">
      <c r="A65" s="30">
        <v>45671</v>
      </c>
      <c r="B65" s="3">
        <v>23165.9</v>
      </c>
      <c r="C65" s="3">
        <v>23264.95</v>
      </c>
      <c r="D65" s="3">
        <v>23134.15</v>
      </c>
      <c r="E65" s="3">
        <v>23176.05</v>
      </c>
      <c r="F65" s="3" t="str">
        <f t="shared" si="0"/>
        <v>Tuesday</v>
      </c>
      <c r="G65" s="22">
        <f t="shared" si="1"/>
        <v>4.3814399613215186E-4</v>
      </c>
      <c r="H65" s="22">
        <f t="shared" si="2"/>
        <v>5.6462300191229033E-3</v>
      </c>
      <c r="I65" s="22">
        <f t="shared" si="3"/>
        <v>3.4631453329839459E-3</v>
      </c>
      <c r="J65" s="3" t="str">
        <f t="shared" si="4"/>
        <v/>
      </c>
      <c r="K65" s="3" t="str">
        <f t="shared" si="5"/>
        <v/>
      </c>
    </row>
    <row r="66" spans="1:11" hidden="1" x14ac:dyDescent="0.35">
      <c r="A66" s="30">
        <v>45670</v>
      </c>
      <c r="B66" s="3">
        <v>23195.4</v>
      </c>
      <c r="C66" s="3">
        <v>23340.95</v>
      </c>
      <c r="D66" s="3">
        <v>23047.25</v>
      </c>
      <c r="E66" s="3">
        <v>23085.95</v>
      </c>
      <c r="F66" s="3" t="str">
        <f t="shared" si="0"/>
        <v>Monday</v>
      </c>
      <c r="G66" s="22">
        <f t="shared" si="1"/>
        <v>-4.718607999862073E-3</v>
      </c>
      <c r="H66" s="22">
        <f t="shared" si="2"/>
        <v>1.2661993326262996E-2</v>
      </c>
      <c r="I66" s="22">
        <f t="shared" si="3"/>
        <v>-1.0076179501952437E-2</v>
      </c>
      <c r="J66" s="3" t="str">
        <f t="shared" si="4"/>
        <v/>
      </c>
      <c r="K66" s="3" t="str">
        <f t="shared" si="5"/>
        <v/>
      </c>
    </row>
    <row r="67" spans="1:11" hidden="1" x14ac:dyDescent="0.35">
      <c r="A67" s="30">
        <v>45667</v>
      </c>
      <c r="B67" s="3">
        <v>23551.9</v>
      </c>
      <c r="C67" s="3">
        <v>23596.6</v>
      </c>
      <c r="D67" s="3">
        <v>23344.35</v>
      </c>
      <c r="E67" s="3">
        <v>23431.5</v>
      </c>
      <c r="F67" s="3" t="str">
        <f t="shared" ref="F67:F130" si="6">TEXT(A67, "dddd")</f>
        <v>Friday</v>
      </c>
      <c r="G67" s="22">
        <f t="shared" ref="G67:G130" si="7">(E67 - B67)/B67</f>
        <v>-5.1121140969518997E-3</v>
      </c>
      <c r="H67" s="22">
        <f t="shared" ref="H67:H130" si="8">(C67 - D67)/B67</f>
        <v>1.0710388546147019E-2</v>
      </c>
      <c r="I67" s="22">
        <f t="shared" ref="I67:I130" si="9">(B67-E68)/E68</f>
        <v>1.0796336046586382E-3</v>
      </c>
      <c r="J67" s="3" t="str">
        <f t="shared" ref="J67:J130" si="10">IF(F67="Thursday", IF(G67&gt;0,"Positive","Negative"), "")</f>
        <v/>
      </c>
      <c r="K67" s="3" t="str">
        <f t="shared" ref="K67:K130" si="11">IF(F67="Thursday", IF(ABS(G67)&gt;1%, "High Move", ""), "")</f>
        <v/>
      </c>
    </row>
    <row r="68" spans="1:11" hidden="1" x14ac:dyDescent="0.35">
      <c r="A68" s="30">
        <v>45666</v>
      </c>
      <c r="B68" s="3">
        <v>23674.75</v>
      </c>
      <c r="C68" s="3">
        <v>23689.5</v>
      </c>
      <c r="D68" s="3">
        <v>23503.05</v>
      </c>
      <c r="E68" s="3">
        <v>23526.5</v>
      </c>
      <c r="F68" s="3" t="str">
        <f t="shared" si="6"/>
        <v>Thursday</v>
      </c>
      <c r="G68" s="22">
        <f t="shared" si="7"/>
        <v>-6.2619457438832515E-3</v>
      </c>
      <c r="H68" s="22">
        <f t="shared" si="8"/>
        <v>7.8754791497270601E-3</v>
      </c>
      <c r="I68" s="22">
        <f t="shared" si="9"/>
        <v>-5.9943560183126424E-4</v>
      </c>
      <c r="J68" s="3" t="str">
        <f t="shared" si="10"/>
        <v>Negative</v>
      </c>
      <c r="K68" s="3" t="str">
        <f t="shared" si="11"/>
        <v/>
      </c>
    </row>
    <row r="69" spans="1:11" hidden="1" x14ac:dyDescent="0.35">
      <c r="A69" s="30">
        <v>45665</v>
      </c>
      <c r="B69" s="3">
        <v>23746.65</v>
      </c>
      <c r="C69" s="3">
        <v>23751.85</v>
      </c>
      <c r="D69" s="3">
        <v>23496.15</v>
      </c>
      <c r="E69" s="3">
        <v>23688.95</v>
      </c>
      <c r="F69" s="3" t="str">
        <f t="shared" si="6"/>
        <v>Wednesday</v>
      </c>
      <c r="G69" s="22">
        <f t="shared" si="7"/>
        <v>-2.4298164162103171E-3</v>
      </c>
      <c r="H69" s="22">
        <f t="shared" si="8"/>
        <v>1.0767834620883243E-2</v>
      </c>
      <c r="I69" s="22">
        <f t="shared" si="9"/>
        <v>1.6344762716225393E-3</v>
      </c>
      <c r="J69" s="3" t="str">
        <f t="shared" si="10"/>
        <v/>
      </c>
      <c r="K69" s="3" t="str">
        <f t="shared" si="11"/>
        <v/>
      </c>
    </row>
    <row r="70" spans="1:11" hidden="1" x14ac:dyDescent="0.35">
      <c r="A70" s="30">
        <v>45664</v>
      </c>
      <c r="B70" s="3">
        <v>23679.9</v>
      </c>
      <c r="C70" s="3">
        <v>23795.200000000001</v>
      </c>
      <c r="D70" s="3">
        <v>23637.8</v>
      </c>
      <c r="E70" s="3">
        <v>23707.9</v>
      </c>
      <c r="F70" s="3" t="str">
        <f t="shared" si="6"/>
        <v>Tuesday</v>
      </c>
      <c r="G70" s="22">
        <f t="shared" si="7"/>
        <v>1.1824374258337239E-3</v>
      </c>
      <c r="H70" s="22">
        <f t="shared" si="8"/>
        <v>6.646987529508209E-3</v>
      </c>
      <c r="I70" s="22">
        <f t="shared" si="9"/>
        <v>2.7036697500217939E-3</v>
      </c>
      <c r="J70" s="3" t="str">
        <f t="shared" si="10"/>
        <v/>
      </c>
      <c r="K70" s="3" t="str">
        <f t="shared" si="11"/>
        <v/>
      </c>
    </row>
    <row r="71" spans="1:11" hidden="1" x14ac:dyDescent="0.35">
      <c r="A71" s="30">
        <v>45663</v>
      </c>
      <c r="B71" s="3">
        <v>24045.8</v>
      </c>
      <c r="C71" s="3">
        <v>24089.95</v>
      </c>
      <c r="D71" s="3">
        <v>23551.9</v>
      </c>
      <c r="E71" s="3">
        <v>23616.05</v>
      </c>
      <c r="F71" s="3" t="str">
        <f t="shared" si="6"/>
        <v>Monday</v>
      </c>
      <c r="G71" s="22">
        <f t="shared" si="7"/>
        <v>-1.787214399188216E-2</v>
      </c>
      <c r="H71" s="22">
        <f t="shared" si="8"/>
        <v>2.2376049039749116E-2</v>
      </c>
      <c r="I71" s="22">
        <f t="shared" si="9"/>
        <v>1.7100782136868441E-3</v>
      </c>
      <c r="J71" s="3" t="str">
        <f t="shared" si="10"/>
        <v/>
      </c>
      <c r="K71" s="3" t="str">
        <f t="shared" si="11"/>
        <v/>
      </c>
    </row>
    <row r="72" spans="1:11" hidden="1" x14ac:dyDescent="0.35">
      <c r="A72" s="30">
        <v>45660</v>
      </c>
      <c r="B72" s="3">
        <v>24196.400000000001</v>
      </c>
      <c r="C72" s="3">
        <v>24196.45</v>
      </c>
      <c r="D72" s="3">
        <v>23976</v>
      </c>
      <c r="E72" s="3">
        <v>24004.75</v>
      </c>
      <c r="F72" s="3" t="str">
        <f t="shared" si="6"/>
        <v>Friday</v>
      </c>
      <c r="G72" s="22">
        <f t="shared" si="7"/>
        <v>-7.9205997586418407E-3</v>
      </c>
      <c r="H72" s="22">
        <f t="shared" si="8"/>
        <v>9.1108594666975545E-3</v>
      </c>
      <c r="I72" s="22">
        <f t="shared" si="9"/>
        <v>3.2039820328955934E-4</v>
      </c>
      <c r="J72" s="3" t="str">
        <f t="shared" si="10"/>
        <v/>
      </c>
      <c r="K72" s="3" t="str">
        <f t="shared" si="11"/>
        <v/>
      </c>
    </row>
    <row r="73" spans="1:11" x14ac:dyDescent="0.35">
      <c r="A73" s="30">
        <v>45659</v>
      </c>
      <c r="B73" s="3">
        <v>23783</v>
      </c>
      <c r="C73" s="3">
        <v>24226.7</v>
      </c>
      <c r="D73" s="3">
        <v>23751.55</v>
      </c>
      <c r="E73" s="3">
        <v>24188.65</v>
      </c>
      <c r="F73" s="3" t="str">
        <f t="shared" si="6"/>
        <v>Thursday</v>
      </c>
      <c r="G73" s="22">
        <f t="shared" si="7"/>
        <v>1.7056300719001029E-2</v>
      </c>
      <c r="H73" s="22">
        <f t="shared" si="8"/>
        <v>1.997855611150828E-2</v>
      </c>
      <c r="I73" s="22">
        <f t="shared" si="9"/>
        <v>1.6889259526005056E-3</v>
      </c>
      <c r="J73" s="3" t="str">
        <f t="shared" si="10"/>
        <v>Positive</v>
      </c>
      <c r="K73" s="3" t="str">
        <f t="shared" si="11"/>
        <v>High Move</v>
      </c>
    </row>
    <row r="74" spans="1:11" hidden="1" x14ac:dyDescent="0.35">
      <c r="A74" s="30">
        <v>45658</v>
      </c>
      <c r="B74" s="3">
        <v>23637.65</v>
      </c>
      <c r="C74" s="3">
        <v>23822.799999999999</v>
      </c>
      <c r="D74" s="3">
        <v>23562.799999999999</v>
      </c>
      <c r="E74" s="3">
        <v>23742.9</v>
      </c>
      <c r="F74" s="3" t="str">
        <f t="shared" si="6"/>
        <v>Wednesday</v>
      </c>
      <c r="G74" s="22">
        <f t="shared" si="7"/>
        <v>4.4526422888908155E-3</v>
      </c>
      <c r="H74" s="22">
        <f t="shared" si="8"/>
        <v>1.0999401378732657E-2</v>
      </c>
      <c r="I74" s="22">
        <f t="shared" si="9"/>
        <v>-3.0239206929209877E-4</v>
      </c>
      <c r="J74" s="3" t="str">
        <f t="shared" si="10"/>
        <v/>
      </c>
      <c r="K74" s="3" t="str">
        <f t="shared" si="11"/>
        <v/>
      </c>
    </row>
    <row r="75" spans="1:11" hidden="1" x14ac:dyDescent="0.35">
      <c r="A75" s="30">
        <v>45657</v>
      </c>
      <c r="B75" s="3">
        <v>23560.6</v>
      </c>
      <c r="C75" s="3">
        <v>23689.85</v>
      </c>
      <c r="D75" s="3">
        <v>23460.45</v>
      </c>
      <c r="E75" s="3">
        <v>23644.799999999999</v>
      </c>
      <c r="F75" s="3" t="str">
        <f t="shared" si="6"/>
        <v>Tuesday</v>
      </c>
      <c r="G75" s="22">
        <f t="shared" si="7"/>
        <v>3.5737629771737875E-3</v>
      </c>
      <c r="H75" s="22">
        <f t="shared" si="8"/>
        <v>9.7365941444614249E-3</v>
      </c>
      <c r="I75" s="22">
        <f t="shared" si="9"/>
        <v>-3.5652508574789028E-3</v>
      </c>
      <c r="J75" s="3" t="str">
        <f t="shared" si="10"/>
        <v/>
      </c>
      <c r="K75" s="3" t="str">
        <f t="shared" si="11"/>
        <v/>
      </c>
    </row>
    <row r="76" spans="1:11" hidden="1" x14ac:dyDescent="0.35">
      <c r="A76" s="30">
        <v>45656</v>
      </c>
      <c r="B76" s="3">
        <v>23796.9</v>
      </c>
      <c r="C76" s="3">
        <v>23915.35</v>
      </c>
      <c r="D76" s="3">
        <v>23599.3</v>
      </c>
      <c r="E76" s="3">
        <v>23644.9</v>
      </c>
      <c r="F76" s="3" t="str">
        <f t="shared" si="6"/>
        <v>Monday</v>
      </c>
      <c r="G76" s="22">
        <f t="shared" si="7"/>
        <v>-6.3873865923712745E-3</v>
      </c>
      <c r="H76" s="22">
        <f t="shared" si="8"/>
        <v>1.3281141661308794E-2</v>
      </c>
      <c r="I76" s="22">
        <f t="shared" si="9"/>
        <v>-6.9288719796417142E-4</v>
      </c>
      <c r="J76" s="3" t="str">
        <f t="shared" si="10"/>
        <v/>
      </c>
      <c r="K76" s="3" t="str">
        <f t="shared" si="11"/>
        <v/>
      </c>
    </row>
    <row r="77" spans="1:11" hidden="1" x14ac:dyDescent="0.35">
      <c r="A77" s="30">
        <v>45653</v>
      </c>
      <c r="B77" s="3">
        <v>23801.4</v>
      </c>
      <c r="C77" s="3">
        <v>23938.85</v>
      </c>
      <c r="D77" s="3">
        <v>23800.6</v>
      </c>
      <c r="E77" s="3">
        <v>23813.4</v>
      </c>
      <c r="F77" s="3" t="str">
        <f t="shared" si="6"/>
        <v>Friday</v>
      </c>
      <c r="G77" s="22">
        <f t="shared" si="7"/>
        <v>5.0417202349441626E-4</v>
      </c>
      <c r="H77" s="22">
        <f t="shared" si="8"/>
        <v>5.8084818540085877E-3</v>
      </c>
      <c r="I77" s="22">
        <f t="shared" si="9"/>
        <v>2.1557713198204951E-3</v>
      </c>
      <c r="J77" s="3" t="str">
        <f t="shared" si="10"/>
        <v/>
      </c>
      <c r="K77" s="3" t="str">
        <f t="shared" si="11"/>
        <v/>
      </c>
    </row>
    <row r="78" spans="1:11" hidden="1" x14ac:dyDescent="0.35">
      <c r="A78" s="30">
        <v>45652</v>
      </c>
      <c r="B78" s="3">
        <v>23775.8</v>
      </c>
      <c r="C78" s="3">
        <v>23854.5</v>
      </c>
      <c r="D78" s="3">
        <v>23653.599999999999</v>
      </c>
      <c r="E78" s="3">
        <v>23750.2</v>
      </c>
      <c r="F78" s="3" t="str">
        <f t="shared" si="6"/>
        <v>Thursday</v>
      </c>
      <c r="G78" s="22">
        <f t="shared" si="7"/>
        <v>-1.076725073393894E-3</v>
      </c>
      <c r="H78" s="22">
        <f t="shared" si="8"/>
        <v>8.4497682517518432E-3</v>
      </c>
      <c r="I78" s="22">
        <f t="shared" si="9"/>
        <v>2.0292780785285442E-3</v>
      </c>
      <c r="J78" s="3" t="str">
        <f t="shared" si="10"/>
        <v>Negative</v>
      </c>
      <c r="K78" s="3" t="str">
        <f t="shared" si="11"/>
        <v/>
      </c>
    </row>
    <row r="79" spans="1:11" hidden="1" x14ac:dyDescent="0.35">
      <c r="A79" s="30">
        <v>45650</v>
      </c>
      <c r="B79" s="3">
        <v>23769.1</v>
      </c>
      <c r="C79" s="3">
        <v>23867.65</v>
      </c>
      <c r="D79" s="3">
        <v>23685.15</v>
      </c>
      <c r="E79" s="3">
        <v>23727.65</v>
      </c>
      <c r="F79" s="3" t="str">
        <f t="shared" si="6"/>
        <v>Tuesday</v>
      </c>
      <c r="G79" s="22">
        <f t="shared" si="7"/>
        <v>-1.74386072674174E-3</v>
      </c>
      <c r="H79" s="22">
        <f t="shared" si="8"/>
        <v>7.6780357691288272E-3</v>
      </c>
      <c r="I79" s="22">
        <f t="shared" si="9"/>
        <v>6.5885166154802004E-4</v>
      </c>
      <c r="J79" s="3" t="str">
        <f t="shared" si="10"/>
        <v/>
      </c>
      <c r="K79" s="3" t="str">
        <f t="shared" si="11"/>
        <v/>
      </c>
    </row>
    <row r="80" spans="1:11" hidden="1" x14ac:dyDescent="0.35">
      <c r="A80" s="30">
        <v>45649</v>
      </c>
      <c r="B80" s="3">
        <v>23738.2</v>
      </c>
      <c r="C80" s="3">
        <v>23869.55</v>
      </c>
      <c r="D80" s="3">
        <v>23647.200000000001</v>
      </c>
      <c r="E80" s="3">
        <v>23753.45</v>
      </c>
      <c r="F80" s="3" t="str">
        <f t="shared" si="6"/>
        <v>Monday</v>
      </c>
      <c r="G80" s="22">
        <f t="shared" si="7"/>
        <v>6.4242444667245201E-4</v>
      </c>
      <c r="H80" s="22">
        <f t="shared" si="8"/>
        <v>9.3667590634504104E-3</v>
      </c>
      <c r="I80" s="22">
        <f t="shared" si="9"/>
        <v>6.3889772125066552E-3</v>
      </c>
      <c r="J80" s="3" t="str">
        <f t="shared" si="10"/>
        <v/>
      </c>
      <c r="K80" s="3" t="str">
        <f t="shared" si="11"/>
        <v/>
      </c>
    </row>
    <row r="81" spans="1:11" hidden="1" x14ac:dyDescent="0.35">
      <c r="A81" s="30">
        <v>45646</v>
      </c>
      <c r="B81" s="3">
        <v>23960.7</v>
      </c>
      <c r="C81" s="3">
        <v>24065.8</v>
      </c>
      <c r="D81" s="3">
        <v>23537.35</v>
      </c>
      <c r="E81" s="3">
        <v>23587.5</v>
      </c>
      <c r="F81" s="3" t="str">
        <f t="shared" si="6"/>
        <v>Friday</v>
      </c>
      <c r="G81" s="22">
        <f t="shared" si="7"/>
        <v>-1.5575504889256186E-2</v>
      </c>
      <c r="H81" s="22">
        <f t="shared" si="8"/>
        <v>2.2054864841177458E-2</v>
      </c>
      <c r="I81" s="22">
        <f t="shared" si="9"/>
        <v>3.7575620937135986E-4</v>
      </c>
      <c r="J81" s="3" t="str">
        <f t="shared" si="10"/>
        <v/>
      </c>
      <c r="K81" s="3" t="str">
        <f t="shared" si="11"/>
        <v/>
      </c>
    </row>
    <row r="82" spans="1:11" hidden="1" x14ac:dyDescent="0.35">
      <c r="A82" s="30">
        <v>45645</v>
      </c>
      <c r="B82" s="3">
        <v>23877.15</v>
      </c>
      <c r="C82" s="3">
        <v>24004.9</v>
      </c>
      <c r="D82" s="3">
        <v>23870.3</v>
      </c>
      <c r="E82" s="3">
        <v>23951.7</v>
      </c>
      <c r="F82" s="3" t="str">
        <f t="shared" si="6"/>
        <v>Thursday</v>
      </c>
      <c r="G82" s="22">
        <f t="shared" si="7"/>
        <v>3.1222319246643451E-3</v>
      </c>
      <c r="H82" s="22">
        <f t="shared" si="8"/>
        <v>5.6371886929554894E-3</v>
      </c>
      <c r="I82" s="22">
        <f t="shared" si="9"/>
        <v>-1.3294020170379879E-2</v>
      </c>
      <c r="J82" s="3" t="str">
        <f t="shared" si="10"/>
        <v>Positive</v>
      </c>
      <c r="K82" s="3" t="str">
        <f t="shared" si="11"/>
        <v/>
      </c>
    </row>
    <row r="83" spans="1:11" hidden="1" x14ac:dyDescent="0.35">
      <c r="A83" s="30">
        <v>45644</v>
      </c>
      <c r="B83" s="3">
        <v>24297.95</v>
      </c>
      <c r="C83" s="3">
        <v>24394.45</v>
      </c>
      <c r="D83" s="3">
        <v>24149.85</v>
      </c>
      <c r="E83" s="3">
        <v>24198.85</v>
      </c>
      <c r="F83" s="3" t="str">
        <f t="shared" si="6"/>
        <v>Wednesday</v>
      </c>
      <c r="G83" s="22">
        <f t="shared" si="7"/>
        <v>-4.0785333742147873E-3</v>
      </c>
      <c r="H83" s="22">
        <f t="shared" si="8"/>
        <v>1.0066692869151602E-2</v>
      </c>
      <c r="I83" s="22">
        <f t="shared" si="9"/>
        <v>-1.5635272846811008E-3</v>
      </c>
      <c r="J83" s="3" t="str">
        <f t="shared" si="10"/>
        <v/>
      </c>
      <c r="K83" s="3" t="str">
        <f t="shared" si="11"/>
        <v/>
      </c>
    </row>
    <row r="84" spans="1:11" hidden="1" x14ac:dyDescent="0.35">
      <c r="A84" s="30">
        <v>45643</v>
      </c>
      <c r="B84" s="3">
        <v>24584.799999999999</v>
      </c>
      <c r="C84" s="3">
        <v>24624.1</v>
      </c>
      <c r="D84" s="3">
        <v>24303.45</v>
      </c>
      <c r="E84" s="3">
        <v>24336</v>
      </c>
      <c r="F84" s="3" t="str">
        <f t="shared" si="6"/>
        <v>Tuesday</v>
      </c>
      <c r="G84" s="22">
        <f t="shared" si="7"/>
        <v>-1.0120074192183758E-2</v>
      </c>
      <c r="H84" s="22">
        <f t="shared" si="8"/>
        <v>1.3042611695030988E-2</v>
      </c>
      <c r="I84" s="22">
        <f t="shared" si="9"/>
        <v>-3.3828909630801022E-3</v>
      </c>
      <c r="J84" s="3" t="str">
        <f t="shared" si="10"/>
        <v/>
      </c>
      <c r="K84" s="3" t="str">
        <f t="shared" si="11"/>
        <v/>
      </c>
    </row>
    <row r="85" spans="1:11" hidden="1" x14ac:dyDescent="0.35">
      <c r="A85" s="30">
        <v>45642</v>
      </c>
      <c r="B85" s="3">
        <v>24753.4</v>
      </c>
      <c r="C85" s="3">
        <v>24781.25</v>
      </c>
      <c r="D85" s="3">
        <v>24601.75</v>
      </c>
      <c r="E85" s="3">
        <v>24668.25</v>
      </c>
      <c r="F85" s="3" t="str">
        <f t="shared" si="6"/>
        <v>Monday</v>
      </c>
      <c r="G85" s="22">
        <f t="shared" si="7"/>
        <v>-3.4399314841598106E-3</v>
      </c>
      <c r="H85" s="22">
        <f t="shared" si="8"/>
        <v>7.2515290828734638E-3</v>
      </c>
      <c r="I85" s="22">
        <f t="shared" si="9"/>
        <v>-6.0157540081466295E-4</v>
      </c>
      <c r="J85" s="3" t="str">
        <f t="shared" si="10"/>
        <v/>
      </c>
      <c r="K85" s="3" t="str">
        <f t="shared" si="11"/>
        <v/>
      </c>
    </row>
    <row r="86" spans="1:11" hidden="1" x14ac:dyDescent="0.35">
      <c r="A86" s="30">
        <v>45639</v>
      </c>
      <c r="B86" s="3">
        <v>24498.35</v>
      </c>
      <c r="C86" s="3">
        <v>24792.3</v>
      </c>
      <c r="D86" s="3">
        <v>24180.799999999999</v>
      </c>
      <c r="E86" s="3">
        <v>24768.3</v>
      </c>
      <c r="F86" s="3" t="str">
        <f t="shared" si="6"/>
        <v>Friday</v>
      </c>
      <c r="G86" s="22">
        <f t="shared" si="7"/>
        <v>1.101910945022831E-2</v>
      </c>
      <c r="H86" s="22">
        <f t="shared" si="8"/>
        <v>2.4960864711296885E-2</v>
      </c>
      <c r="I86" s="22">
        <f t="shared" si="9"/>
        <v>-2.0510251051991421E-3</v>
      </c>
      <c r="J86" s="3" t="str">
        <f t="shared" si="10"/>
        <v/>
      </c>
      <c r="K86" s="3" t="str">
        <f t="shared" si="11"/>
        <v/>
      </c>
    </row>
    <row r="87" spans="1:11" hidden="1" x14ac:dyDescent="0.35">
      <c r="A87" s="30">
        <v>45638</v>
      </c>
      <c r="B87" s="3">
        <v>24604.45</v>
      </c>
      <c r="C87" s="3">
        <v>24675.25</v>
      </c>
      <c r="D87" s="3">
        <v>24527.95</v>
      </c>
      <c r="E87" s="3">
        <v>24548.7</v>
      </c>
      <c r="F87" s="3" t="str">
        <f t="shared" si="6"/>
        <v>Thursday</v>
      </c>
      <c r="G87" s="22">
        <f t="shared" si="7"/>
        <v>-2.2658502831804815E-3</v>
      </c>
      <c r="H87" s="22">
        <f t="shared" si="8"/>
        <v>5.9867219141252603E-3</v>
      </c>
      <c r="I87" s="22">
        <f t="shared" si="9"/>
        <v>-1.5157171959840007E-3</v>
      </c>
      <c r="J87" s="3" t="str">
        <f t="shared" si="10"/>
        <v>Negative</v>
      </c>
      <c r="K87" s="3" t="str">
        <f t="shared" si="11"/>
        <v/>
      </c>
    </row>
    <row r="88" spans="1:11" hidden="1" x14ac:dyDescent="0.35">
      <c r="A88" s="30">
        <v>45637</v>
      </c>
      <c r="B88" s="3">
        <v>24620.5</v>
      </c>
      <c r="C88" s="3">
        <v>24691.75</v>
      </c>
      <c r="D88" s="3">
        <v>24583.85</v>
      </c>
      <c r="E88" s="3">
        <v>24641.8</v>
      </c>
      <c r="F88" s="3" t="str">
        <f t="shared" si="6"/>
        <v>Wednesday</v>
      </c>
      <c r="G88" s="22">
        <f t="shared" si="7"/>
        <v>8.65132714607716E-4</v>
      </c>
      <c r="H88" s="22">
        <f t="shared" si="8"/>
        <v>4.3825267561585449E-3</v>
      </c>
      <c r="I88" s="22">
        <f t="shared" si="9"/>
        <v>4.2462327382515385E-4</v>
      </c>
      <c r="J88" s="3" t="str">
        <f t="shared" si="10"/>
        <v/>
      </c>
      <c r="K88" s="3" t="str">
        <f t="shared" si="11"/>
        <v/>
      </c>
    </row>
    <row r="89" spans="1:11" hidden="1" x14ac:dyDescent="0.35">
      <c r="A89" s="30">
        <v>45636</v>
      </c>
      <c r="B89" s="3">
        <v>24652.65</v>
      </c>
      <c r="C89" s="3">
        <v>24677.8</v>
      </c>
      <c r="D89" s="3">
        <v>24510.65</v>
      </c>
      <c r="E89" s="3">
        <v>24610.05</v>
      </c>
      <c r="F89" s="3" t="str">
        <f t="shared" si="6"/>
        <v>Tuesday</v>
      </c>
      <c r="G89" s="22">
        <f t="shared" si="7"/>
        <v>-1.7280089564408766E-3</v>
      </c>
      <c r="H89" s="22">
        <f t="shared" si="8"/>
        <v>6.7802041565510323E-3</v>
      </c>
      <c r="I89" s="22">
        <f t="shared" si="9"/>
        <v>1.3668304967708459E-3</v>
      </c>
      <c r="J89" s="3" t="str">
        <f t="shared" si="10"/>
        <v/>
      </c>
      <c r="K89" s="3" t="str">
        <f t="shared" si="11"/>
        <v/>
      </c>
    </row>
    <row r="90" spans="1:11" hidden="1" x14ac:dyDescent="0.35">
      <c r="A90" s="30">
        <v>45635</v>
      </c>
      <c r="B90" s="3">
        <v>24633.9</v>
      </c>
      <c r="C90" s="3">
        <v>24705</v>
      </c>
      <c r="D90" s="3">
        <v>24580.05</v>
      </c>
      <c r="E90" s="3">
        <v>24619</v>
      </c>
      <c r="F90" s="3" t="str">
        <f t="shared" si="6"/>
        <v>Monday</v>
      </c>
      <c r="G90" s="22">
        <f t="shared" si="7"/>
        <v>-6.0485753372391108E-4</v>
      </c>
      <c r="H90" s="22">
        <f t="shared" si="8"/>
        <v>5.072278445556762E-3</v>
      </c>
      <c r="I90" s="22">
        <f t="shared" si="9"/>
        <v>-1.7789268087105745E-3</v>
      </c>
      <c r="J90" s="3" t="str">
        <f t="shared" si="10"/>
        <v/>
      </c>
      <c r="K90" s="3" t="str">
        <f t="shared" si="11"/>
        <v/>
      </c>
    </row>
    <row r="91" spans="1:11" hidden="1" x14ac:dyDescent="0.35">
      <c r="A91" s="30">
        <v>45632</v>
      </c>
      <c r="B91" s="3">
        <v>24729.45</v>
      </c>
      <c r="C91" s="3">
        <v>24751.05</v>
      </c>
      <c r="D91" s="3">
        <v>24620.5</v>
      </c>
      <c r="E91" s="3">
        <v>24677.8</v>
      </c>
      <c r="F91" s="3" t="str">
        <f t="shared" si="6"/>
        <v>Friday</v>
      </c>
      <c r="G91" s="22">
        <f t="shared" si="7"/>
        <v>-2.0886028601526298E-3</v>
      </c>
      <c r="H91" s="22">
        <f t="shared" si="8"/>
        <v>5.2791307530090344E-3</v>
      </c>
      <c r="I91" s="22">
        <f t="shared" si="9"/>
        <v>8.5193699308734161E-4</v>
      </c>
      <c r="J91" s="3" t="str">
        <f t="shared" si="10"/>
        <v/>
      </c>
      <c r="K91" s="3" t="str">
        <f t="shared" si="11"/>
        <v/>
      </c>
    </row>
    <row r="92" spans="1:11" hidden="1" x14ac:dyDescent="0.35">
      <c r="A92" s="30">
        <v>45631</v>
      </c>
      <c r="B92" s="3">
        <v>24539.15</v>
      </c>
      <c r="C92" s="3">
        <v>24857.75</v>
      </c>
      <c r="D92" s="3">
        <v>24295.55</v>
      </c>
      <c r="E92" s="3">
        <v>24708.400000000001</v>
      </c>
      <c r="F92" s="3" t="str">
        <f t="shared" si="6"/>
        <v>Thursday</v>
      </c>
      <c r="G92" s="22">
        <f t="shared" si="7"/>
        <v>6.8971419140434771E-3</v>
      </c>
      <c r="H92" s="22">
        <f t="shared" si="8"/>
        <v>2.2910329004875909E-2</v>
      </c>
      <c r="I92" s="22">
        <f t="shared" si="9"/>
        <v>2.9304238896983841E-3</v>
      </c>
      <c r="J92" s="3" t="str">
        <f t="shared" si="10"/>
        <v>Positive</v>
      </c>
      <c r="K92" s="3" t="str">
        <f t="shared" si="11"/>
        <v/>
      </c>
    </row>
    <row r="93" spans="1:11" hidden="1" x14ac:dyDescent="0.35">
      <c r="A93" s="30">
        <v>45630</v>
      </c>
      <c r="B93" s="3">
        <v>24488.75</v>
      </c>
      <c r="C93" s="3">
        <v>24573.200000000001</v>
      </c>
      <c r="D93" s="3">
        <v>24366.3</v>
      </c>
      <c r="E93" s="3">
        <v>24467.45</v>
      </c>
      <c r="F93" s="3" t="str">
        <f t="shared" si="6"/>
        <v>Wednesday</v>
      </c>
      <c r="G93" s="22">
        <f t="shared" si="7"/>
        <v>-8.6978714715938018E-4</v>
      </c>
      <c r="H93" s="22">
        <f t="shared" si="8"/>
        <v>8.4487774998724501E-3</v>
      </c>
      <c r="I93" s="22">
        <f t="shared" si="9"/>
        <v>1.2920556974135803E-3</v>
      </c>
      <c r="J93" s="3" t="str">
        <f t="shared" si="10"/>
        <v/>
      </c>
      <c r="K93" s="3" t="str">
        <f t="shared" si="11"/>
        <v/>
      </c>
    </row>
    <row r="94" spans="1:11" hidden="1" x14ac:dyDescent="0.35">
      <c r="A94" s="30">
        <v>45629</v>
      </c>
      <c r="B94" s="3">
        <v>24367.5</v>
      </c>
      <c r="C94" s="3">
        <v>24481.35</v>
      </c>
      <c r="D94" s="3">
        <v>24280</v>
      </c>
      <c r="E94" s="3">
        <v>24457.15</v>
      </c>
      <c r="F94" s="3" t="str">
        <f t="shared" si="6"/>
        <v>Tuesday</v>
      </c>
      <c r="G94" s="22">
        <f t="shared" si="7"/>
        <v>3.679080742792714E-3</v>
      </c>
      <c r="H94" s="22">
        <f t="shared" si="8"/>
        <v>8.2630552990663204E-3</v>
      </c>
      <c r="I94" s="22">
        <f t="shared" si="9"/>
        <v>3.7670873144519282E-3</v>
      </c>
      <c r="J94" s="3" t="str">
        <f t="shared" si="10"/>
        <v/>
      </c>
      <c r="K94" s="3" t="str">
        <f t="shared" si="11"/>
        <v/>
      </c>
    </row>
    <row r="95" spans="1:11" hidden="1" x14ac:dyDescent="0.35">
      <c r="A95" s="30">
        <v>45628</v>
      </c>
      <c r="B95" s="3">
        <v>24140.85</v>
      </c>
      <c r="C95" s="3">
        <v>24301.7</v>
      </c>
      <c r="D95" s="3">
        <v>24008.65</v>
      </c>
      <c r="E95" s="3">
        <v>24276.05</v>
      </c>
      <c r="F95" s="3" t="str">
        <f t="shared" si="6"/>
        <v>Monday</v>
      </c>
      <c r="G95" s="22">
        <f t="shared" si="7"/>
        <v>5.600465600838443E-3</v>
      </c>
      <c r="H95" s="22">
        <f t="shared" si="8"/>
        <v>1.2139174884065776E-2</v>
      </c>
      <c r="I95" s="22">
        <f t="shared" si="9"/>
        <v>4.0404291557367879E-4</v>
      </c>
      <c r="J95" s="3" t="str">
        <f t="shared" si="10"/>
        <v/>
      </c>
      <c r="K95" s="3" t="str">
        <f t="shared" si="11"/>
        <v/>
      </c>
    </row>
    <row r="96" spans="1:11" hidden="1" x14ac:dyDescent="0.35">
      <c r="A96" s="30">
        <v>45625</v>
      </c>
      <c r="B96" s="3">
        <v>23927.15</v>
      </c>
      <c r="C96" s="3">
        <v>24188.45</v>
      </c>
      <c r="D96" s="3">
        <v>23927.15</v>
      </c>
      <c r="E96" s="3">
        <v>24131.1</v>
      </c>
      <c r="F96" s="3" t="str">
        <f t="shared" si="6"/>
        <v>Friday</v>
      </c>
      <c r="G96" s="22">
        <f t="shared" si="7"/>
        <v>8.5237899206548652E-3</v>
      </c>
      <c r="H96" s="22">
        <f t="shared" si="8"/>
        <v>1.0920648719132836E-2</v>
      </c>
      <c r="I96" s="22">
        <f t="shared" si="9"/>
        <v>5.4361120926313497E-4</v>
      </c>
      <c r="J96" s="3" t="str">
        <f t="shared" si="10"/>
        <v/>
      </c>
      <c r="K96" s="3" t="str">
        <f t="shared" si="11"/>
        <v/>
      </c>
    </row>
    <row r="97" spans="1:11" x14ac:dyDescent="0.35">
      <c r="A97" s="30">
        <v>45624</v>
      </c>
      <c r="B97" s="3">
        <v>24274.15</v>
      </c>
      <c r="C97" s="3">
        <v>24345.75</v>
      </c>
      <c r="D97" s="3">
        <v>23873.35</v>
      </c>
      <c r="E97" s="3">
        <v>23914.15</v>
      </c>
      <c r="F97" s="3" t="str">
        <f t="shared" si="6"/>
        <v>Thursday</v>
      </c>
      <c r="G97" s="22">
        <f t="shared" si="7"/>
        <v>-1.4830591390429736E-2</v>
      </c>
      <c r="H97" s="22">
        <f t="shared" si="8"/>
        <v>1.9461031591219525E-2</v>
      </c>
      <c r="I97" s="22">
        <f t="shared" si="9"/>
        <v>-3.0896110797572801E-5</v>
      </c>
      <c r="J97" s="3" t="str">
        <f t="shared" si="10"/>
        <v>Negative</v>
      </c>
      <c r="K97" s="3" t="str">
        <f t="shared" si="11"/>
        <v>High Move</v>
      </c>
    </row>
    <row r="98" spans="1:11" hidden="1" x14ac:dyDescent="0.35">
      <c r="A98" s="30">
        <v>45623</v>
      </c>
      <c r="B98" s="3">
        <v>24204.799999999999</v>
      </c>
      <c r="C98" s="3">
        <v>24354.55</v>
      </c>
      <c r="D98" s="3">
        <v>24145.65</v>
      </c>
      <c r="E98" s="3">
        <v>24274.9</v>
      </c>
      <c r="F98" s="3" t="str">
        <f t="shared" si="6"/>
        <v>Wednesday</v>
      </c>
      <c r="G98" s="22">
        <f t="shared" si="7"/>
        <v>2.8961197778953839E-3</v>
      </c>
      <c r="H98" s="22">
        <f t="shared" si="8"/>
        <v>8.6305195663669114E-3</v>
      </c>
      <c r="I98" s="22">
        <f t="shared" si="9"/>
        <v>4.2571658848082302E-4</v>
      </c>
      <c r="J98" s="3" t="str">
        <f t="shared" si="10"/>
        <v/>
      </c>
      <c r="K98" s="3" t="str">
        <f t="shared" si="11"/>
        <v/>
      </c>
    </row>
    <row r="99" spans="1:11" hidden="1" x14ac:dyDescent="0.35">
      <c r="A99" s="30">
        <v>45622</v>
      </c>
      <c r="B99" s="3">
        <v>24343.3</v>
      </c>
      <c r="C99" s="3">
        <v>24343.3</v>
      </c>
      <c r="D99" s="3">
        <v>24125.4</v>
      </c>
      <c r="E99" s="3">
        <v>24194.5</v>
      </c>
      <c r="F99" s="3" t="str">
        <f t="shared" si="6"/>
        <v>Tuesday</v>
      </c>
      <c r="G99" s="22">
        <f t="shared" si="7"/>
        <v>-6.1125648535736432E-3</v>
      </c>
      <c r="H99" s="22">
        <f t="shared" si="8"/>
        <v>8.9511282365167342E-3</v>
      </c>
      <c r="I99" s="22">
        <f t="shared" si="9"/>
        <v>5.0119932788095815E-3</v>
      </c>
      <c r="J99" s="3" t="str">
        <f t="shared" si="10"/>
        <v/>
      </c>
      <c r="K99" s="3" t="str">
        <f t="shared" si="11"/>
        <v/>
      </c>
    </row>
    <row r="100" spans="1:11" hidden="1" x14ac:dyDescent="0.35">
      <c r="A100" s="30">
        <v>45621</v>
      </c>
      <c r="B100" s="3">
        <v>24253.55</v>
      </c>
      <c r="C100" s="3">
        <v>24351.55</v>
      </c>
      <c r="D100" s="3">
        <v>24135.45</v>
      </c>
      <c r="E100" s="3">
        <v>24221.9</v>
      </c>
      <c r="F100" s="3" t="str">
        <f t="shared" si="6"/>
        <v>Monday</v>
      </c>
      <c r="G100" s="22">
        <f t="shared" si="7"/>
        <v>-1.3049636032662359E-3</v>
      </c>
      <c r="H100" s="22">
        <f t="shared" si="8"/>
        <v>8.9100358504218373E-3</v>
      </c>
      <c r="I100" s="22">
        <f t="shared" si="9"/>
        <v>1.4485145719394714E-2</v>
      </c>
      <c r="J100" s="3" t="str">
        <f t="shared" si="10"/>
        <v/>
      </c>
      <c r="K100" s="3" t="str">
        <f t="shared" si="11"/>
        <v/>
      </c>
    </row>
    <row r="101" spans="1:11" hidden="1" x14ac:dyDescent="0.35">
      <c r="A101" s="30">
        <v>45618</v>
      </c>
      <c r="B101" s="3">
        <v>23411.8</v>
      </c>
      <c r="C101" s="3">
        <v>23956.1</v>
      </c>
      <c r="D101" s="3">
        <v>23359</v>
      </c>
      <c r="E101" s="3">
        <v>23907.25</v>
      </c>
      <c r="F101" s="3" t="str">
        <f t="shared" si="6"/>
        <v>Friday</v>
      </c>
      <c r="G101" s="22">
        <f t="shared" si="7"/>
        <v>2.1162405282806138E-2</v>
      </c>
      <c r="H101" s="22">
        <f t="shared" si="8"/>
        <v>2.5504232908191534E-2</v>
      </c>
      <c r="I101" s="22">
        <f t="shared" si="9"/>
        <v>2.6509749506420932E-3</v>
      </c>
      <c r="J101" s="3" t="str">
        <f t="shared" si="10"/>
        <v/>
      </c>
      <c r="K101" s="3" t="str">
        <f t="shared" si="11"/>
        <v/>
      </c>
    </row>
    <row r="102" spans="1:11" hidden="1" x14ac:dyDescent="0.35">
      <c r="A102" s="30">
        <v>45617</v>
      </c>
      <c r="B102" s="3">
        <v>23488.45</v>
      </c>
      <c r="C102" s="3">
        <v>23507.3</v>
      </c>
      <c r="D102" s="3">
        <v>23263.15</v>
      </c>
      <c r="E102" s="3">
        <v>23349.9</v>
      </c>
      <c r="F102" s="3" t="str">
        <f t="shared" si="6"/>
        <v>Thursday</v>
      </c>
      <c r="G102" s="22">
        <f t="shared" si="7"/>
        <v>-5.8986438015279537E-3</v>
      </c>
      <c r="H102" s="22">
        <f t="shared" si="8"/>
        <v>1.039447047378596E-2</v>
      </c>
      <c r="I102" s="22">
        <f t="shared" si="9"/>
        <v>-1.2777175415098442E-3</v>
      </c>
      <c r="J102" s="3" t="str">
        <f t="shared" si="10"/>
        <v>Negative</v>
      </c>
      <c r="K102" s="3" t="str">
        <f t="shared" si="11"/>
        <v/>
      </c>
    </row>
    <row r="103" spans="1:11" hidden="1" x14ac:dyDescent="0.35">
      <c r="A103" s="30">
        <v>45615</v>
      </c>
      <c r="B103" s="3">
        <v>23529.55</v>
      </c>
      <c r="C103" s="3">
        <v>23780.65</v>
      </c>
      <c r="D103" s="3">
        <v>23464.799999999999</v>
      </c>
      <c r="E103" s="3">
        <v>23518.5</v>
      </c>
      <c r="F103" s="3" t="str">
        <f t="shared" si="6"/>
        <v>Tuesday</v>
      </c>
      <c r="G103" s="22">
        <f t="shared" si="7"/>
        <v>-4.6962224096930337E-4</v>
      </c>
      <c r="H103" s="22">
        <f t="shared" si="8"/>
        <v>1.3423546136666541E-2</v>
      </c>
      <c r="I103" s="22">
        <f t="shared" si="9"/>
        <v>3.2297538138809064E-3</v>
      </c>
      <c r="J103" s="3" t="str">
        <f t="shared" si="10"/>
        <v/>
      </c>
      <c r="K103" s="3" t="str">
        <f t="shared" si="11"/>
        <v/>
      </c>
    </row>
    <row r="104" spans="1:11" hidden="1" x14ac:dyDescent="0.35">
      <c r="A104" s="30">
        <v>45614</v>
      </c>
      <c r="B104" s="3">
        <v>23605.3</v>
      </c>
      <c r="C104" s="3">
        <v>23606.799999999999</v>
      </c>
      <c r="D104" s="3">
        <v>23350.400000000001</v>
      </c>
      <c r="E104" s="3">
        <v>23453.8</v>
      </c>
      <c r="F104" s="3" t="str">
        <f t="shared" si="6"/>
        <v>Monday</v>
      </c>
      <c r="G104" s="22">
        <f t="shared" si="7"/>
        <v>-6.4180501836451987E-3</v>
      </c>
      <c r="H104" s="22">
        <f t="shared" si="8"/>
        <v>1.086196743951561E-2</v>
      </c>
      <c r="I104" s="22">
        <f t="shared" si="9"/>
        <v>3.0850688616265256E-3</v>
      </c>
      <c r="J104" s="3" t="str">
        <f t="shared" si="10"/>
        <v/>
      </c>
      <c r="K104" s="3" t="str">
        <f t="shared" si="11"/>
        <v/>
      </c>
    </row>
    <row r="105" spans="1:11" hidden="1" x14ac:dyDescent="0.35">
      <c r="A105" s="30">
        <v>45610</v>
      </c>
      <c r="B105" s="3">
        <v>23542.15</v>
      </c>
      <c r="C105" s="3">
        <v>23675.9</v>
      </c>
      <c r="D105" s="3">
        <v>23484.15</v>
      </c>
      <c r="E105" s="3">
        <v>23532.7</v>
      </c>
      <c r="F105" s="3" t="str">
        <f t="shared" si="6"/>
        <v>Thursday</v>
      </c>
      <c r="G105" s="22">
        <f t="shared" si="7"/>
        <v>-4.0140768791298699E-4</v>
      </c>
      <c r="H105" s="22">
        <f t="shared" si="8"/>
        <v>8.1449655192919936E-3</v>
      </c>
      <c r="I105" s="22">
        <f t="shared" si="9"/>
        <v>-7.1734641252503041E-4</v>
      </c>
      <c r="J105" s="3" t="str">
        <f t="shared" si="10"/>
        <v>Negative</v>
      </c>
      <c r="K105" s="3" t="str">
        <f t="shared" si="11"/>
        <v/>
      </c>
    </row>
    <row r="106" spans="1:11" hidden="1" x14ac:dyDescent="0.35">
      <c r="A106" s="30">
        <v>45609</v>
      </c>
      <c r="B106" s="3">
        <v>23822.45</v>
      </c>
      <c r="C106" s="3">
        <v>23873.599999999999</v>
      </c>
      <c r="D106" s="3">
        <v>23509.599999999999</v>
      </c>
      <c r="E106" s="3">
        <v>23559.05</v>
      </c>
      <c r="F106" s="3" t="str">
        <f t="shared" si="6"/>
        <v>Wednesday</v>
      </c>
      <c r="G106" s="22">
        <f t="shared" si="7"/>
        <v>-1.1056797264765019E-2</v>
      </c>
      <c r="H106" s="22">
        <f t="shared" si="8"/>
        <v>1.5279704648346413E-2</v>
      </c>
      <c r="I106" s="22">
        <f t="shared" si="9"/>
        <v>-2.5540698684654015E-3</v>
      </c>
      <c r="J106" s="3" t="str">
        <f t="shared" si="10"/>
        <v/>
      </c>
      <c r="K106" s="3" t="str">
        <f t="shared" si="11"/>
        <v/>
      </c>
    </row>
    <row r="107" spans="1:11" hidden="1" x14ac:dyDescent="0.35">
      <c r="A107" s="30">
        <v>45608</v>
      </c>
      <c r="B107" s="3">
        <v>24225.8</v>
      </c>
      <c r="C107" s="3">
        <v>24242</v>
      </c>
      <c r="D107" s="3">
        <v>23839.15</v>
      </c>
      <c r="E107" s="3">
        <v>23883.45</v>
      </c>
      <c r="F107" s="3" t="str">
        <f t="shared" si="6"/>
        <v>Tuesday</v>
      </c>
      <c r="G107" s="22">
        <f t="shared" si="7"/>
        <v>-1.4131628264082034E-2</v>
      </c>
      <c r="H107" s="22">
        <f t="shared" si="8"/>
        <v>1.6628965813306414E-2</v>
      </c>
      <c r="I107" s="22">
        <f t="shared" si="9"/>
        <v>3.500225754205449E-3</v>
      </c>
      <c r="J107" s="3" t="str">
        <f t="shared" si="10"/>
        <v/>
      </c>
      <c r="K107" s="3" t="str">
        <f t="shared" si="11"/>
        <v/>
      </c>
    </row>
    <row r="108" spans="1:11" hidden="1" x14ac:dyDescent="0.35">
      <c r="A108" s="30">
        <v>45607</v>
      </c>
      <c r="B108" s="3">
        <v>24087.25</v>
      </c>
      <c r="C108" s="3">
        <v>24336.799999999999</v>
      </c>
      <c r="D108" s="3">
        <v>24004.6</v>
      </c>
      <c r="E108" s="3">
        <v>24141.3</v>
      </c>
      <c r="F108" s="3" t="str">
        <f t="shared" si="6"/>
        <v>Monday</v>
      </c>
      <c r="G108" s="22">
        <f t="shared" si="7"/>
        <v>2.2439257283417276E-3</v>
      </c>
      <c r="H108" s="22">
        <f t="shared" si="8"/>
        <v>1.3791528713323469E-2</v>
      </c>
      <c r="I108" s="22">
        <f t="shared" si="9"/>
        <v>-2.5239976478578412E-3</v>
      </c>
      <c r="J108" s="3" t="str">
        <f t="shared" si="10"/>
        <v/>
      </c>
      <c r="K108" s="3" t="str">
        <f t="shared" si="11"/>
        <v/>
      </c>
    </row>
    <row r="109" spans="1:11" hidden="1" x14ac:dyDescent="0.35">
      <c r="A109" s="30">
        <v>45604</v>
      </c>
      <c r="B109" s="3">
        <v>24207.7</v>
      </c>
      <c r="C109" s="3">
        <v>24276.15</v>
      </c>
      <c r="D109" s="3">
        <v>24066.65</v>
      </c>
      <c r="E109" s="3">
        <v>24148.2</v>
      </c>
      <c r="F109" s="3" t="str">
        <f t="shared" si="6"/>
        <v>Friday</v>
      </c>
      <c r="G109" s="22">
        <f t="shared" si="7"/>
        <v>-2.4578956282505153E-3</v>
      </c>
      <c r="H109" s="22">
        <f t="shared" si="8"/>
        <v>8.6542711616551752E-3</v>
      </c>
      <c r="I109" s="22">
        <f t="shared" si="9"/>
        <v>3.4505059020189317E-4</v>
      </c>
      <c r="J109" s="3" t="str">
        <f t="shared" si="10"/>
        <v/>
      </c>
      <c r="K109" s="3" t="str">
        <f t="shared" si="11"/>
        <v/>
      </c>
    </row>
    <row r="110" spans="1:11" x14ac:dyDescent="0.35">
      <c r="A110" s="30">
        <v>45603</v>
      </c>
      <c r="B110" s="3">
        <v>24489.599999999999</v>
      </c>
      <c r="C110" s="3">
        <v>24503.35</v>
      </c>
      <c r="D110" s="3">
        <v>24179.05</v>
      </c>
      <c r="E110" s="3">
        <v>24199.35</v>
      </c>
      <c r="F110" s="3" t="str">
        <f t="shared" si="6"/>
        <v>Thursday</v>
      </c>
      <c r="G110" s="22">
        <f t="shared" si="7"/>
        <v>-1.1851969815758527E-2</v>
      </c>
      <c r="H110" s="22">
        <f t="shared" si="8"/>
        <v>1.3242355938847481E-2</v>
      </c>
      <c r="I110" s="22">
        <f t="shared" si="9"/>
        <v>2.2667818436897786E-4</v>
      </c>
      <c r="J110" s="3" t="str">
        <f t="shared" si="10"/>
        <v>Negative</v>
      </c>
      <c r="K110" s="3" t="str">
        <f t="shared" si="11"/>
        <v>High Move</v>
      </c>
    </row>
    <row r="111" spans="1:11" hidden="1" x14ac:dyDescent="0.35">
      <c r="A111" s="30">
        <v>45602</v>
      </c>
      <c r="B111" s="3">
        <v>24308.75</v>
      </c>
      <c r="C111" s="3">
        <v>24537.599999999999</v>
      </c>
      <c r="D111" s="3">
        <v>24204.05</v>
      </c>
      <c r="E111" s="3">
        <v>24484.05</v>
      </c>
      <c r="F111" s="3" t="str">
        <f t="shared" si="6"/>
        <v>Wednesday</v>
      </c>
      <c r="G111" s="22">
        <f t="shared" si="7"/>
        <v>7.2113950737902723E-3</v>
      </c>
      <c r="H111" s="22">
        <f t="shared" si="8"/>
        <v>1.3721396616444666E-2</v>
      </c>
      <c r="I111" s="22">
        <f t="shared" si="9"/>
        <v>3.9420483783705954E-3</v>
      </c>
      <c r="J111" s="3" t="str">
        <f t="shared" si="10"/>
        <v/>
      </c>
      <c r="K111" s="3" t="str">
        <f t="shared" si="11"/>
        <v/>
      </c>
    </row>
    <row r="112" spans="1:11" hidden="1" x14ac:dyDescent="0.35">
      <c r="A112" s="30">
        <v>45601</v>
      </c>
      <c r="B112" s="3">
        <v>23916.5</v>
      </c>
      <c r="C112" s="3">
        <v>24229.05</v>
      </c>
      <c r="D112" s="3">
        <v>23842.75</v>
      </c>
      <c r="E112" s="3">
        <v>24213.3</v>
      </c>
      <c r="F112" s="3" t="str">
        <f t="shared" si="6"/>
        <v>Tuesday</v>
      </c>
      <c r="G112" s="22">
        <f t="shared" si="7"/>
        <v>1.240984257730016E-2</v>
      </c>
      <c r="H112" s="22">
        <f t="shared" si="8"/>
        <v>1.6152028933999509E-2</v>
      </c>
      <c r="I112" s="22">
        <f t="shared" si="9"/>
        <v>-3.2860533395011344E-3</v>
      </c>
      <c r="J112" s="3" t="str">
        <f t="shared" si="10"/>
        <v/>
      </c>
      <c r="K112" s="3" t="str">
        <f t="shared" si="11"/>
        <v/>
      </c>
    </row>
    <row r="113" spans="1:11" hidden="1" x14ac:dyDescent="0.35">
      <c r="A113" s="30">
        <v>45600</v>
      </c>
      <c r="B113" s="3">
        <v>24315.75</v>
      </c>
      <c r="C113" s="3">
        <v>24316.75</v>
      </c>
      <c r="D113" s="3">
        <v>23816.15</v>
      </c>
      <c r="E113" s="3">
        <v>23995.35</v>
      </c>
      <c r="F113" s="3" t="str">
        <f t="shared" si="6"/>
        <v>Monday</v>
      </c>
      <c r="G113" s="22">
        <f t="shared" si="7"/>
        <v>-1.3176644767280527E-2</v>
      </c>
      <c r="H113" s="22">
        <f t="shared" si="8"/>
        <v>2.058747930867847E-2</v>
      </c>
      <c r="I113" s="22">
        <f t="shared" si="9"/>
        <v>4.6905183639971674E-4</v>
      </c>
      <c r="J113" s="3" t="str">
        <f t="shared" si="10"/>
        <v/>
      </c>
      <c r="K113" s="3" t="str">
        <f t="shared" si="11"/>
        <v/>
      </c>
    </row>
    <row r="114" spans="1:11" hidden="1" x14ac:dyDescent="0.35">
      <c r="A114" s="30">
        <v>45597</v>
      </c>
      <c r="B114" s="3">
        <v>24302.75</v>
      </c>
      <c r="C114" s="3">
        <v>24368.25</v>
      </c>
      <c r="D114" s="3">
        <v>24280.2</v>
      </c>
      <c r="E114" s="3">
        <v>24304.35</v>
      </c>
      <c r="F114" s="3" t="str">
        <f t="shared" si="6"/>
        <v>Friday</v>
      </c>
      <c r="G114" s="22">
        <f t="shared" si="7"/>
        <v>6.5836170803655749E-5</v>
      </c>
      <c r="H114" s="22">
        <f t="shared" si="8"/>
        <v>3.6230467745419458E-3</v>
      </c>
      <c r="I114" s="22">
        <f t="shared" si="9"/>
        <v>4.0239038063899701E-3</v>
      </c>
      <c r="J114" s="3" t="str">
        <f t="shared" si="10"/>
        <v/>
      </c>
      <c r="K114" s="3" t="str">
        <f t="shared" si="11"/>
        <v/>
      </c>
    </row>
    <row r="115" spans="1:11" hidden="1" x14ac:dyDescent="0.35">
      <c r="A115" s="30">
        <v>45596</v>
      </c>
      <c r="B115" s="3">
        <v>24349.85</v>
      </c>
      <c r="C115" s="3">
        <v>24372.45</v>
      </c>
      <c r="D115" s="3">
        <v>24172.6</v>
      </c>
      <c r="E115" s="3">
        <v>24205.35</v>
      </c>
      <c r="F115" s="3" t="str">
        <f t="shared" si="6"/>
        <v>Thursday</v>
      </c>
      <c r="G115" s="22">
        <f t="shared" si="7"/>
        <v>-5.9343281375449954E-3</v>
      </c>
      <c r="H115" s="22">
        <f t="shared" si="8"/>
        <v>8.2074427563209717E-3</v>
      </c>
      <c r="I115" s="22">
        <f t="shared" si="9"/>
        <v>3.6974879677579051E-4</v>
      </c>
      <c r="J115" s="3" t="str">
        <f t="shared" si="10"/>
        <v>Negative</v>
      </c>
      <c r="K115" s="3" t="str">
        <f t="shared" si="11"/>
        <v/>
      </c>
    </row>
    <row r="116" spans="1:11" hidden="1" x14ac:dyDescent="0.35">
      <c r="A116" s="30">
        <v>45595</v>
      </c>
      <c r="B116" s="3">
        <v>24371.45</v>
      </c>
      <c r="C116" s="3">
        <v>24498.2</v>
      </c>
      <c r="D116" s="3">
        <v>24307.3</v>
      </c>
      <c r="E116" s="3">
        <v>24340.85</v>
      </c>
      <c r="F116" s="3" t="str">
        <f t="shared" si="6"/>
        <v>Wednesday</v>
      </c>
      <c r="G116" s="22">
        <f t="shared" si="7"/>
        <v>-1.2555674775198923E-3</v>
      </c>
      <c r="H116" s="22">
        <f t="shared" si="8"/>
        <v>7.8329356685794826E-3</v>
      </c>
      <c r="I116" s="22">
        <f t="shared" si="9"/>
        <v>-3.8991533442187215E-3</v>
      </c>
      <c r="J116" s="3" t="str">
        <f t="shared" si="10"/>
        <v/>
      </c>
      <c r="K116" s="3" t="str">
        <f t="shared" si="11"/>
        <v/>
      </c>
    </row>
    <row r="117" spans="1:11" hidden="1" x14ac:dyDescent="0.35">
      <c r="A117" s="30">
        <v>45594</v>
      </c>
      <c r="B117" s="3">
        <v>24328.85</v>
      </c>
      <c r="C117" s="3">
        <v>24484.5</v>
      </c>
      <c r="D117" s="3">
        <v>24140.85</v>
      </c>
      <c r="E117" s="3">
        <v>24466.85</v>
      </c>
      <c r="F117" s="3" t="str">
        <f t="shared" si="6"/>
        <v>Tuesday</v>
      </c>
      <c r="G117" s="22">
        <f t="shared" si="7"/>
        <v>5.672277974503522E-3</v>
      </c>
      <c r="H117" s="22">
        <f t="shared" si="8"/>
        <v>1.412520526042133E-2</v>
      </c>
      <c r="I117" s="22">
        <f t="shared" si="9"/>
        <v>-4.2318651226533837E-4</v>
      </c>
      <c r="J117" s="3" t="str">
        <f t="shared" si="10"/>
        <v/>
      </c>
      <c r="K117" s="3" t="str">
        <f t="shared" si="11"/>
        <v/>
      </c>
    </row>
    <row r="118" spans="1:11" hidden="1" x14ac:dyDescent="0.35">
      <c r="A118" s="30">
        <v>45593</v>
      </c>
      <c r="B118" s="3">
        <v>24251.1</v>
      </c>
      <c r="C118" s="3">
        <v>24492.6</v>
      </c>
      <c r="D118" s="3">
        <v>24134.9</v>
      </c>
      <c r="E118" s="3">
        <v>24339.15</v>
      </c>
      <c r="F118" s="3" t="str">
        <f t="shared" si="6"/>
        <v>Monday</v>
      </c>
      <c r="G118" s="22">
        <f t="shared" si="7"/>
        <v>3.6307631406411632E-3</v>
      </c>
      <c r="H118" s="22">
        <f t="shared" si="8"/>
        <v>1.4749846398719939E-2</v>
      </c>
      <c r="I118" s="22">
        <f t="shared" si="9"/>
        <v>2.9072652683120193E-3</v>
      </c>
      <c r="J118" s="3" t="str">
        <f t="shared" si="10"/>
        <v/>
      </c>
      <c r="K118" s="3" t="str">
        <f t="shared" si="11"/>
        <v/>
      </c>
    </row>
    <row r="119" spans="1:11" hidden="1" x14ac:dyDescent="0.35">
      <c r="A119" s="30">
        <v>45590</v>
      </c>
      <c r="B119" s="3">
        <v>24418.05</v>
      </c>
      <c r="C119" s="3">
        <v>24440.25</v>
      </c>
      <c r="D119" s="3">
        <v>24073.9</v>
      </c>
      <c r="E119" s="3">
        <v>24180.799999999999</v>
      </c>
      <c r="F119" s="3" t="str">
        <f t="shared" si="6"/>
        <v>Friday</v>
      </c>
      <c r="G119" s="22">
        <f t="shared" si="7"/>
        <v>-9.7161730768836989E-3</v>
      </c>
      <c r="H119" s="22">
        <f t="shared" si="8"/>
        <v>1.5003245549910765E-2</v>
      </c>
      <c r="I119" s="22">
        <f t="shared" si="9"/>
        <v>7.6436305810789675E-4</v>
      </c>
      <c r="J119" s="3" t="str">
        <f t="shared" si="10"/>
        <v/>
      </c>
      <c r="K119" s="3" t="str">
        <f t="shared" si="11"/>
        <v/>
      </c>
    </row>
    <row r="120" spans="1:11" hidden="1" x14ac:dyDescent="0.35">
      <c r="A120" s="30">
        <v>45589</v>
      </c>
      <c r="B120" s="3">
        <v>24412.7</v>
      </c>
      <c r="C120" s="3">
        <v>24480.65</v>
      </c>
      <c r="D120" s="3">
        <v>24341.200000000001</v>
      </c>
      <c r="E120" s="3">
        <v>24399.4</v>
      </c>
      <c r="F120" s="3" t="str">
        <f t="shared" si="6"/>
        <v>Thursday</v>
      </c>
      <c r="G120" s="22">
        <f t="shared" si="7"/>
        <v>-5.4479840410930677E-4</v>
      </c>
      <c r="H120" s="22">
        <f t="shared" si="8"/>
        <v>5.7121907859434117E-3</v>
      </c>
      <c r="I120" s="22">
        <f t="shared" si="9"/>
        <v>-9.3306869104373851E-4</v>
      </c>
      <c r="J120" s="3" t="str">
        <f t="shared" si="10"/>
        <v>Negative</v>
      </c>
      <c r="K120" s="3" t="str">
        <f t="shared" si="11"/>
        <v/>
      </c>
    </row>
    <row r="121" spans="1:11" hidden="1" x14ac:dyDescent="0.35">
      <c r="A121" s="30">
        <v>45588</v>
      </c>
      <c r="B121" s="3">
        <v>24378.15</v>
      </c>
      <c r="C121" s="3">
        <v>24604.25</v>
      </c>
      <c r="D121" s="3">
        <v>24378.1</v>
      </c>
      <c r="E121" s="3">
        <v>24435.5</v>
      </c>
      <c r="F121" s="3" t="str">
        <f t="shared" si="6"/>
        <v>Wednesday</v>
      </c>
      <c r="G121" s="22">
        <f t="shared" si="7"/>
        <v>2.3525164953041369E-3</v>
      </c>
      <c r="H121" s="22">
        <f t="shared" si="8"/>
        <v>9.2767498764262848E-3</v>
      </c>
      <c r="I121" s="22">
        <f t="shared" si="9"/>
        <v>-3.8390657115652967E-3</v>
      </c>
      <c r="J121" s="3" t="str">
        <f t="shared" si="10"/>
        <v/>
      </c>
      <c r="K121" s="3" t="str">
        <f t="shared" si="11"/>
        <v/>
      </c>
    </row>
    <row r="122" spans="1:11" hidden="1" x14ac:dyDescent="0.35">
      <c r="A122" s="30">
        <v>45587</v>
      </c>
      <c r="B122" s="3">
        <v>24798.65</v>
      </c>
      <c r="C122" s="3">
        <v>24882</v>
      </c>
      <c r="D122" s="3">
        <v>24445.8</v>
      </c>
      <c r="E122" s="3">
        <v>24472.1</v>
      </c>
      <c r="F122" s="3" t="str">
        <f t="shared" si="6"/>
        <v>Tuesday</v>
      </c>
      <c r="G122" s="22">
        <f t="shared" si="7"/>
        <v>-1.316805551915136E-2</v>
      </c>
      <c r="H122" s="22">
        <f t="shared" si="8"/>
        <v>1.7589667179463427E-2</v>
      </c>
      <c r="I122" s="22">
        <f t="shared" si="9"/>
        <v>7.0820100802639562E-4</v>
      </c>
      <c r="J122" s="3" t="str">
        <f t="shared" si="10"/>
        <v/>
      </c>
      <c r="K122" s="3" t="str">
        <f t="shared" si="11"/>
        <v/>
      </c>
    </row>
    <row r="123" spans="1:11" hidden="1" x14ac:dyDescent="0.35">
      <c r="A123" s="30">
        <v>45586</v>
      </c>
      <c r="B123" s="3">
        <v>24956.15</v>
      </c>
      <c r="C123" s="3">
        <v>24978.3</v>
      </c>
      <c r="D123" s="3">
        <v>24679.599999999999</v>
      </c>
      <c r="E123" s="3">
        <v>24781.1</v>
      </c>
      <c r="F123" s="3" t="str">
        <f t="shared" si="6"/>
        <v>Monday</v>
      </c>
      <c r="G123" s="22">
        <f t="shared" si="7"/>
        <v>-7.0143030876157943E-3</v>
      </c>
      <c r="H123" s="22">
        <f t="shared" si="8"/>
        <v>1.1968993614800388E-2</v>
      </c>
      <c r="I123" s="22">
        <f t="shared" si="9"/>
        <v>4.1079824012586353E-3</v>
      </c>
      <c r="J123" s="3" t="str">
        <f t="shared" si="10"/>
        <v/>
      </c>
      <c r="K123" s="3" t="str">
        <f t="shared" si="11"/>
        <v/>
      </c>
    </row>
    <row r="124" spans="1:11" hidden="1" x14ac:dyDescent="0.35">
      <c r="A124" s="30">
        <v>45583</v>
      </c>
      <c r="B124" s="3">
        <v>24664.95</v>
      </c>
      <c r="C124" s="3">
        <v>24886.2</v>
      </c>
      <c r="D124" s="3">
        <v>24567.65</v>
      </c>
      <c r="E124" s="3">
        <v>24854.05</v>
      </c>
      <c r="F124" s="3" t="str">
        <f t="shared" si="6"/>
        <v>Friday</v>
      </c>
      <c r="G124" s="22">
        <f t="shared" si="7"/>
        <v>7.6667497805589929E-3</v>
      </c>
      <c r="H124" s="22">
        <f t="shared" si="8"/>
        <v>1.2915088009503334E-2</v>
      </c>
      <c r="I124" s="22">
        <f t="shared" si="9"/>
        <v>-3.4303238201442766E-3</v>
      </c>
      <c r="J124" s="3" t="str">
        <f t="shared" si="10"/>
        <v/>
      </c>
      <c r="K124" s="3" t="str">
        <f t="shared" si="11"/>
        <v/>
      </c>
    </row>
    <row r="125" spans="1:11" x14ac:dyDescent="0.35">
      <c r="A125" s="30">
        <v>45582</v>
      </c>
      <c r="B125" s="3">
        <v>25027.4</v>
      </c>
      <c r="C125" s="3">
        <v>25029.5</v>
      </c>
      <c r="D125" s="3">
        <v>24728.9</v>
      </c>
      <c r="E125" s="3">
        <v>24749.85</v>
      </c>
      <c r="F125" s="3" t="str">
        <f t="shared" si="6"/>
        <v>Thursday</v>
      </c>
      <c r="G125" s="22">
        <f t="shared" si="7"/>
        <v>-1.1089845529300002E-2</v>
      </c>
      <c r="H125" s="22">
        <f t="shared" si="8"/>
        <v>1.2010836123608466E-2</v>
      </c>
      <c r="I125" s="22">
        <f t="shared" si="9"/>
        <v>2.2465790727756339E-3</v>
      </c>
      <c r="J125" s="3" t="str">
        <f t="shared" si="10"/>
        <v>Negative</v>
      </c>
      <c r="K125" s="3" t="str">
        <f t="shared" si="11"/>
        <v>High Move</v>
      </c>
    </row>
    <row r="126" spans="1:11" hidden="1" x14ac:dyDescent="0.35">
      <c r="A126" s="30">
        <v>45581</v>
      </c>
      <c r="B126" s="3">
        <v>25008.55</v>
      </c>
      <c r="C126" s="3">
        <v>25093.4</v>
      </c>
      <c r="D126" s="3">
        <v>24908.45</v>
      </c>
      <c r="E126" s="3">
        <v>24971.3</v>
      </c>
      <c r="F126" s="3" t="str">
        <f t="shared" si="6"/>
        <v>Wednesday</v>
      </c>
      <c r="G126" s="22">
        <f t="shared" si="7"/>
        <v>-1.489490594216778E-3</v>
      </c>
      <c r="H126" s="22">
        <f t="shared" si="8"/>
        <v>7.3954707490038697E-3</v>
      </c>
      <c r="I126" s="22">
        <f t="shared" si="9"/>
        <v>-1.9475323607643774E-3</v>
      </c>
      <c r="J126" s="3" t="str">
        <f t="shared" si="10"/>
        <v/>
      </c>
      <c r="K126" s="3" t="str">
        <f t="shared" si="11"/>
        <v/>
      </c>
    </row>
    <row r="127" spans="1:11" hidden="1" x14ac:dyDescent="0.35">
      <c r="A127" s="30">
        <v>45580</v>
      </c>
      <c r="B127" s="3">
        <v>25186.3</v>
      </c>
      <c r="C127" s="3">
        <v>25212.05</v>
      </c>
      <c r="D127" s="3">
        <v>25008.15</v>
      </c>
      <c r="E127" s="3">
        <v>25057.35</v>
      </c>
      <c r="F127" s="3" t="str">
        <f t="shared" si="6"/>
        <v>Tuesday</v>
      </c>
      <c r="G127" s="22">
        <f t="shared" si="7"/>
        <v>-5.1198469008945629E-3</v>
      </c>
      <c r="H127" s="22">
        <f t="shared" si="8"/>
        <v>8.0956710592662608E-3</v>
      </c>
      <c r="I127" s="22">
        <f t="shared" si="9"/>
        <v>2.3221154133145974E-3</v>
      </c>
      <c r="J127" s="3" t="str">
        <f t="shared" si="10"/>
        <v/>
      </c>
      <c r="K127" s="3" t="str">
        <f t="shared" si="11"/>
        <v/>
      </c>
    </row>
    <row r="128" spans="1:11" hidden="1" x14ac:dyDescent="0.35">
      <c r="A128" s="30">
        <v>45579</v>
      </c>
      <c r="B128" s="3">
        <v>25023.45</v>
      </c>
      <c r="C128" s="3">
        <v>25159.75</v>
      </c>
      <c r="D128" s="3">
        <v>25017.5</v>
      </c>
      <c r="E128" s="3">
        <v>25127.95</v>
      </c>
      <c r="F128" s="3" t="str">
        <f t="shared" si="6"/>
        <v>Monday</v>
      </c>
      <c r="G128" s="22">
        <f t="shared" si="7"/>
        <v>4.1760828343014251E-3</v>
      </c>
      <c r="H128" s="22">
        <f t="shared" si="8"/>
        <v>5.6846677816208393E-3</v>
      </c>
      <c r="I128" s="22">
        <f t="shared" si="9"/>
        <v>2.3713910892576677E-3</v>
      </c>
      <c r="J128" s="3" t="str">
        <f t="shared" si="10"/>
        <v/>
      </c>
      <c r="K128" s="3" t="str">
        <f t="shared" si="11"/>
        <v/>
      </c>
    </row>
    <row r="129" spans="1:11" hidden="1" x14ac:dyDescent="0.35">
      <c r="A129" s="30">
        <v>45576</v>
      </c>
      <c r="B129" s="3">
        <v>24985.3</v>
      </c>
      <c r="C129" s="3">
        <v>25028.65</v>
      </c>
      <c r="D129" s="3">
        <v>24920.05</v>
      </c>
      <c r="E129" s="3">
        <v>24964.25</v>
      </c>
      <c r="F129" s="3" t="str">
        <f t="shared" si="6"/>
        <v>Friday</v>
      </c>
      <c r="G129" s="22">
        <f t="shared" si="7"/>
        <v>-8.4249538728769612E-4</v>
      </c>
      <c r="H129" s="22">
        <f t="shared" si="8"/>
        <v>4.3465557747956671E-3</v>
      </c>
      <c r="I129" s="22">
        <f t="shared" si="9"/>
        <v>-5.2603261402212758E-4</v>
      </c>
      <c r="J129" s="3" t="str">
        <f t="shared" si="10"/>
        <v/>
      </c>
      <c r="K129" s="3" t="str">
        <f t="shared" si="11"/>
        <v/>
      </c>
    </row>
    <row r="130" spans="1:11" hidden="1" x14ac:dyDescent="0.35">
      <c r="A130" s="30">
        <v>45575</v>
      </c>
      <c r="B130" s="3">
        <v>25067.05</v>
      </c>
      <c r="C130" s="3">
        <v>25134.05</v>
      </c>
      <c r="D130" s="3">
        <v>24979.4</v>
      </c>
      <c r="E130" s="3">
        <v>24998.45</v>
      </c>
      <c r="F130" s="3" t="str">
        <f t="shared" si="6"/>
        <v>Thursday</v>
      </c>
      <c r="G130" s="22">
        <f t="shared" si="7"/>
        <v>-2.7366602771366614E-3</v>
      </c>
      <c r="H130" s="22">
        <f t="shared" si="8"/>
        <v>6.1694535256441351E-3</v>
      </c>
      <c r="I130" s="22">
        <f t="shared" si="9"/>
        <v>3.4064594637327568E-3</v>
      </c>
      <c r="J130" s="3" t="str">
        <f t="shared" si="10"/>
        <v>Negative</v>
      </c>
      <c r="K130" s="3" t="str">
        <f t="shared" si="11"/>
        <v/>
      </c>
    </row>
    <row r="131" spans="1:11" hidden="1" x14ac:dyDescent="0.35">
      <c r="A131" s="30">
        <v>45574</v>
      </c>
      <c r="B131" s="3">
        <v>25065.8</v>
      </c>
      <c r="C131" s="3">
        <v>25234.05</v>
      </c>
      <c r="D131" s="3">
        <v>24947.7</v>
      </c>
      <c r="E131" s="3">
        <v>24981.95</v>
      </c>
      <c r="F131" s="3" t="str">
        <f t="shared" ref="F131:F194" si="12">TEXT(A131, "dddd")</f>
        <v>Wednesday</v>
      </c>
      <c r="G131" s="22">
        <f t="shared" ref="G131:G194" si="13">(E131 - B131)/B131</f>
        <v>-3.3451954455871566E-3</v>
      </c>
      <c r="H131" s="22">
        <f t="shared" ref="H131:H194" si="14">(C131 - D131)/B131</f>
        <v>1.1423932210422112E-2</v>
      </c>
      <c r="I131" s="22">
        <f t="shared" ref="I131:I194" si="15">(B131-E132)/E132</f>
        <v>2.1048928263732404E-3</v>
      </c>
      <c r="J131" s="3" t="str">
        <f t="shared" ref="J131:J194" si="16">IF(F131="Thursday", IF(G131&gt;0,"Positive","Negative"), "")</f>
        <v/>
      </c>
      <c r="K131" s="3" t="str">
        <f t="shared" ref="K131:K194" si="17">IF(F131="Thursday", IF(ABS(G131)&gt;1%, "High Move", ""), "")</f>
        <v/>
      </c>
    </row>
    <row r="132" spans="1:11" hidden="1" x14ac:dyDescent="0.35">
      <c r="A132" s="30">
        <v>45573</v>
      </c>
      <c r="B132" s="3">
        <v>24832.2</v>
      </c>
      <c r="C132" s="3">
        <v>25044</v>
      </c>
      <c r="D132" s="3">
        <v>24756.799999999999</v>
      </c>
      <c r="E132" s="3">
        <v>25013.15</v>
      </c>
      <c r="F132" s="3" t="str">
        <f t="shared" si="12"/>
        <v>Tuesday</v>
      </c>
      <c r="G132" s="22">
        <f t="shared" si="13"/>
        <v>7.2869097381625765E-3</v>
      </c>
      <c r="H132" s="22">
        <f t="shared" si="14"/>
        <v>1.1565628498481839E-2</v>
      </c>
      <c r="I132" s="22">
        <f t="shared" si="15"/>
        <v>1.4700099815492867E-3</v>
      </c>
      <c r="J132" s="3" t="str">
        <f t="shared" si="16"/>
        <v/>
      </c>
      <c r="K132" s="3" t="str">
        <f t="shared" si="17"/>
        <v/>
      </c>
    </row>
    <row r="133" spans="1:11" hidden="1" x14ac:dyDescent="0.35">
      <c r="A133" s="30">
        <v>45572</v>
      </c>
      <c r="B133" s="3">
        <v>25084.1</v>
      </c>
      <c r="C133" s="3">
        <v>25143</v>
      </c>
      <c r="D133" s="3">
        <v>24694.35</v>
      </c>
      <c r="E133" s="3">
        <v>24795.75</v>
      </c>
      <c r="F133" s="3" t="str">
        <f t="shared" si="12"/>
        <v>Monday</v>
      </c>
      <c r="G133" s="22">
        <f t="shared" si="13"/>
        <v>-1.1495329710852634E-2</v>
      </c>
      <c r="H133" s="22">
        <f t="shared" si="14"/>
        <v>1.7885832060947033E-2</v>
      </c>
      <c r="I133" s="22">
        <f t="shared" si="15"/>
        <v>2.7783774275822919E-3</v>
      </c>
      <c r="J133" s="3" t="str">
        <f t="shared" si="16"/>
        <v/>
      </c>
      <c r="K133" s="3" t="str">
        <f t="shared" si="17"/>
        <v/>
      </c>
    </row>
    <row r="134" spans="1:11" hidden="1" x14ac:dyDescent="0.35">
      <c r="A134" s="30">
        <v>45569</v>
      </c>
      <c r="B134" s="3">
        <v>25181.9</v>
      </c>
      <c r="C134" s="3">
        <v>25485.05</v>
      </c>
      <c r="D134" s="3">
        <v>24966.799999999999</v>
      </c>
      <c r="E134" s="3">
        <v>25014.6</v>
      </c>
      <c r="F134" s="3" t="str">
        <f t="shared" si="12"/>
        <v>Friday</v>
      </c>
      <c r="G134" s="22">
        <f t="shared" si="13"/>
        <v>-6.6436607245681581E-3</v>
      </c>
      <c r="H134" s="22">
        <f t="shared" si="14"/>
        <v>2.0580258042482893E-2</v>
      </c>
      <c r="I134" s="22">
        <f t="shared" si="15"/>
        <v>-2.7009794020616588E-3</v>
      </c>
      <c r="J134" s="3" t="str">
        <f t="shared" si="16"/>
        <v/>
      </c>
      <c r="K134" s="3" t="str">
        <f t="shared" si="17"/>
        <v/>
      </c>
    </row>
    <row r="135" spans="1:11" hidden="1" x14ac:dyDescent="0.35">
      <c r="A135" s="30">
        <v>45568</v>
      </c>
      <c r="B135" s="3">
        <v>25452.85</v>
      </c>
      <c r="C135" s="3">
        <v>25639.45</v>
      </c>
      <c r="D135" s="3">
        <v>25230.3</v>
      </c>
      <c r="E135" s="3">
        <v>25250.1</v>
      </c>
      <c r="F135" s="3" t="str">
        <f t="shared" si="12"/>
        <v>Thursday</v>
      </c>
      <c r="G135" s="22">
        <f t="shared" si="13"/>
        <v>-7.9657091445555217E-3</v>
      </c>
      <c r="H135" s="22">
        <f t="shared" si="14"/>
        <v>1.6074820697878685E-2</v>
      </c>
      <c r="I135" s="22">
        <f t="shared" si="15"/>
        <v>-1.3336873810419193E-2</v>
      </c>
      <c r="J135" s="3" t="str">
        <f t="shared" si="16"/>
        <v>Negative</v>
      </c>
      <c r="K135" s="3" t="str">
        <f t="shared" si="17"/>
        <v/>
      </c>
    </row>
    <row r="136" spans="1:11" hidden="1" x14ac:dyDescent="0.35">
      <c r="A136" s="30">
        <v>45566</v>
      </c>
      <c r="B136" s="3">
        <v>25788.45</v>
      </c>
      <c r="C136" s="3">
        <v>25907.599999999999</v>
      </c>
      <c r="D136" s="3">
        <v>25739.200000000001</v>
      </c>
      <c r="E136" s="3">
        <v>25796.9</v>
      </c>
      <c r="F136" s="3" t="str">
        <f t="shared" si="12"/>
        <v>Tuesday</v>
      </c>
      <c r="G136" s="22">
        <f t="shared" si="13"/>
        <v>3.2766606756128139E-4</v>
      </c>
      <c r="H136" s="22">
        <f t="shared" si="14"/>
        <v>6.5300551215756591E-3</v>
      </c>
      <c r="I136" s="22">
        <f t="shared" si="15"/>
        <v>-8.6785208546009984E-4</v>
      </c>
      <c r="J136" s="3" t="str">
        <f t="shared" si="16"/>
        <v/>
      </c>
      <c r="K136" s="3" t="str">
        <f t="shared" si="17"/>
        <v/>
      </c>
    </row>
    <row r="137" spans="1:11" hidden="1" x14ac:dyDescent="0.35">
      <c r="A137" s="30">
        <v>45565</v>
      </c>
      <c r="B137" s="3">
        <v>26061.3</v>
      </c>
      <c r="C137" s="3">
        <v>26134.7</v>
      </c>
      <c r="D137" s="3">
        <v>25794.1</v>
      </c>
      <c r="E137" s="3">
        <v>25810.85</v>
      </c>
      <c r="F137" s="3" t="str">
        <f t="shared" si="12"/>
        <v>Monday</v>
      </c>
      <c r="G137" s="22">
        <f t="shared" si="13"/>
        <v>-9.6100348025616802E-3</v>
      </c>
      <c r="H137" s="22">
        <f t="shared" si="14"/>
        <v>1.3069186878628548E-2</v>
      </c>
      <c r="I137" s="22">
        <f t="shared" si="15"/>
        <v>-4.4940687078741295E-3</v>
      </c>
      <c r="J137" s="3" t="str">
        <f t="shared" si="16"/>
        <v/>
      </c>
      <c r="K137" s="3" t="str">
        <f t="shared" si="17"/>
        <v/>
      </c>
    </row>
    <row r="138" spans="1:11" hidden="1" x14ac:dyDescent="0.35">
      <c r="A138" s="30">
        <v>45562</v>
      </c>
      <c r="B138" s="3">
        <v>26248.25</v>
      </c>
      <c r="C138" s="3">
        <v>26277.35</v>
      </c>
      <c r="D138" s="3">
        <v>26151.4</v>
      </c>
      <c r="E138" s="3">
        <v>26178.95</v>
      </c>
      <c r="F138" s="3" t="str">
        <f t="shared" si="12"/>
        <v>Friday</v>
      </c>
      <c r="G138" s="22">
        <f t="shared" si="13"/>
        <v>-2.6401760117340878E-3</v>
      </c>
      <c r="H138" s="22">
        <f t="shared" si="14"/>
        <v>4.7984151324372898E-3</v>
      </c>
      <c r="I138" s="22">
        <f t="shared" si="15"/>
        <v>1.2282552100717206E-3</v>
      </c>
      <c r="J138" s="3" t="str">
        <f t="shared" si="16"/>
        <v/>
      </c>
      <c r="K138" s="3" t="str">
        <f t="shared" si="17"/>
        <v/>
      </c>
    </row>
    <row r="139" spans="1:11" hidden="1" x14ac:dyDescent="0.35">
      <c r="A139" s="30">
        <v>45561</v>
      </c>
      <c r="B139" s="3">
        <v>26005.4</v>
      </c>
      <c r="C139" s="3">
        <v>26250.9</v>
      </c>
      <c r="D139" s="3">
        <v>25998.400000000001</v>
      </c>
      <c r="E139" s="3">
        <v>26216.05</v>
      </c>
      <c r="F139" s="3" t="str">
        <f t="shared" si="12"/>
        <v>Thursday</v>
      </c>
      <c r="G139" s="22">
        <f t="shared" si="13"/>
        <v>8.1002407192351522E-3</v>
      </c>
      <c r="H139" s="22">
        <f t="shared" si="14"/>
        <v>9.7095218685349961E-3</v>
      </c>
      <c r="I139" s="22">
        <f t="shared" si="15"/>
        <v>4.8069250485018737E-5</v>
      </c>
      <c r="J139" s="3" t="str">
        <f t="shared" si="16"/>
        <v>Positive</v>
      </c>
      <c r="K139" s="3" t="str">
        <f t="shared" si="17"/>
        <v/>
      </c>
    </row>
    <row r="140" spans="1:11" hidden="1" x14ac:dyDescent="0.35">
      <c r="A140" s="30">
        <v>45560</v>
      </c>
      <c r="B140" s="3">
        <v>25899.45</v>
      </c>
      <c r="C140" s="3">
        <v>26032.799999999999</v>
      </c>
      <c r="D140" s="3">
        <v>25871.35</v>
      </c>
      <c r="E140" s="3">
        <v>26004.15</v>
      </c>
      <c r="F140" s="3" t="str">
        <f t="shared" si="12"/>
        <v>Wednesday</v>
      </c>
      <c r="G140" s="22">
        <f t="shared" si="13"/>
        <v>4.0425568882737168E-3</v>
      </c>
      <c r="H140" s="22">
        <f t="shared" si="14"/>
        <v>6.2337231099502391E-3</v>
      </c>
      <c r="I140" s="22">
        <f t="shared" si="15"/>
        <v>-1.578618679742823E-3</v>
      </c>
      <c r="J140" s="3" t="str">
        <f t="shared" si="16"/>
        <v/>
      </c>
      <c r="K140" s="3" t="str">
        <f t="shared" si="17"/>
        <v/>
      </c>
    </row>
    <row r="141" spans="1:11" hidden="1" x14ac:dyDescent="0.35">
      <c r="A141" s="30">
        <v>45559</v>
      </c>
      <c r="B141" s="3">
        <v>25921.45</v>
      </c>
      <c r="C141" s="3">
        <v>26011.55</v>
      </c>
      <c r="D141" s="3">
        <v>25886.85</v>
      </c>
      <c r="E141" s="3">
        <v>25940.400000000001</v>
      </c>
      <c r="F141" s="3" t="str">
        <f t="shared" si="12"/>
        <v>Tuesday</v>
      </c>
      <c r="G141" s="22">
        <f t="shared" si="13"/>
        <v>7.310547828150326E-4</v>
      </c>
      <c r="H141" s="22">
        <f t="shared" si="14"/>
        <v>4.8106876737219837E-3</v>
      </c>
      <c r="I141" s="22">
        <f t="shared" si="15"/>
        <v>-6.7851366954451093E-4</v>
      </c>
      <c r="J141" s="3" t="str">
        <f t="shared" si="16"/>
        <v/>
      </c>
      <c r="K141" s="3" t="str">
        <f t="shared" si="17"/>
        <v/>
      </c>
    </row>
    <row r="142" spans="1:11" hidden="1" x14ac:dyDescent="0.35">
      <c r="A142" s="30">
        <v>45558</v>
      </c>
      <c r="B142" s="3">
        <v>25872.55</v>
      </c>
      <c r="C142" s="3">
        <v>25956</v>
      </c>
      <c r="D142" s="3">
        <v>25847.35</v>
      </c>
      <c r="E142" s="3">
        <v>25939.05</v>
      </c>
      <c r="F142" s="3" t="str">
        <f t="shared" si="12"/>
        <v>Monday</v>
      </c>
      <c r="G142" s="22">
        <f t="shared" si="13"/>
        <v>2.570291679791903E-3</v>
      </c>
      <c r="H142" s="22">
        <f t="shared" si="14"/>
        <v>4.1994314437502856E-3</v>
      </c>
      <c r="I142" s="22">
        <f t="shared" si="15"/>
        <v>3.1639005154908426E-3</v>
      </c>
      <c r="J142" s="3" t="str">
        <f t="shared" si="16"/>
        <v/>
      </c>
      <c r="K142" s="3" t="str">
        <f t="shared" si="17"/>
        <v/>
      </c>
    </row>
    <row r="143" spans="1:11" hidden="1" x14ac:dyDescent="0.35">
      <c r="A143" s="30">
        <v>45555</v>
      </c>
      <c r="B143" s="3">
        <v>25525.95</v>
      </c>
      <c r="C143" s="3">
        <v>25849.25</v>
      </c>
      <c r="D143" s="3">
        <v>25426.6</v>
      </c>
      <c r="E143" s="3">
        <v>25790.95</v>
      </c>
      <c r="F143" s="3" t="str">
        <f t="shared" si="12"/>
        <v>Friday</v>
      </c>
      <c r="G143" s="22">
        <f t="shared" si="13"/>
        <v>1.0381592066113112E-2</v>
      </c>
      <c r="H143" s="22">
        <f t="shared" si="14"/>
        <v>1.6557659949972537E-2</v>
      </c>
      <c r="I143" s="22">
        <f t="shared" si="15"/>
        <v>4.3339182713116034E-3</v>
      </c>
      <c r="J143" s="3" t="str">
        <f t="shared" si="16"/>
        <v/>
      </c>
      <c r="K143" s="3" t="str">
        <f t="shared" si="17"/>
        <v/>
      </c>
    </row>
    <row r="144" spans="1:11" hidden="1" x14ac:dyDescent="0.35">
      <c r="A144" s="30">
        <v>45554</v>
      </c>
      <c r="B144" s="3">
        <v>25487.05</v>
      </c>
      <c r="C144" s="3">
        <v>25611.95</v>
      </c>
      <c r="D144" s="3">
        <v>25376.05</v>
      </c>
      <c r="E144" s="3">
        <v>25415.8</v>
      </c>
      <c r="F144" s="3" t="str">
        <f t="shared" si="12"/>
        <v>Thursday</v>
      </c>
      <c r="G144" s="22">
        <f t="shared" si="13"/>
        <v>-2.7955373415126505E-3</v>
      </c>
      <c r="H144" s="22">
        <f t="shared" si="14"/>
        <v>9.255680826145099E-3</v>
      </c>
      <c r="I144" s="22">
        <f t="shared" si="15"/>
        <v>4.3148373266922932E-3</v>
      </c>
      <c r="J144" s="3" t="str">
        <f t="shared" si="16"/>
        <v>Negative</v>
      </c>
      <c r="K144" s="3" t="str">
        <f t="shared" si="17"/>
        <v/>
      </c>
    </row>
    <row r="145" spans="1:11" hidden="1" x14ac:dyDescent="0.35">
      <c r="A145" s="30">
        <v>45553</v>
      </c>
      <c r="B145" s="3">
        <v>25402.400000000001</v>
      </c>
      <c r="C145" s="3">
        <v>25482.2</v>
      </c>
      <c r="D145" s="3">
        <v>25285.55</v>
      </c>
      <c r="E145" s="3">
        <v>25377.55</v>
      </c>
      <c r="F145" s="3" t="str">
        <f t="shared" si="12"/>
        <v>Wednesday</v>
      </c>
      <c r="G145" s="22">
        <f t="shared" si="13"/>
        <v>-9.7825402324198431E-4</v>
      </c>
      <c r="H145" s="22">
        <f t="shared" si="14"/>
        <v>7.7413945139042546E-3</v>
      </c>
      <c r="I145" s="22">
        <f t="shared" si="15"/>
        <v>-6.3536275672679277E-4</v>
      </c>
      <c r="J145" s="3" t="str">
        <f t="shared" si="16"/>
        <v/>
      </c>
      <c r="K145" s="3" t="str">
        <f t="shared" si="17"/>
        <v/>
      </c>
    </row>
    <row r="146" spans="1:11" hidden="1" x14ac:dyDescent="0.35">
      <c r="A146" s="30">
        <v>45552</v>
      </c>
      <c r="B146" s="3">
        <v>25416.9</v>
      </c>
      <c r="C146" s="3">
        <v>25441.65</v>
      </c>
      <c r="D146" s="3">
        <v>25352.25</v>
      </c>
      <c r="E146" s="3">
        <v>25418.55</v>
      </c>
      <c r="F146" s="3" t="str">
        <f t="shared" si="12"/>
        <v>Tuesday</v>
      </c>
      <c r="G146" s="22">
        <f t="shared" si="13"/>
        <v>6.4917436823444917E-5</v>
      </c>
      <c r="H146" s="22">
        <f t="shared" si="14"/>
        <v>3.5173447588022714E-3</v>
      </c>
      <c r="I146" s="22">
        <f t="shared" si="15"/>
        <v>1.3059536120550138E-3</v>
      </c>
      <c r="J146" s="3" t="str">
        <f t="shared" si="16"/>
        <v/>
      </c>
      <c r="K146" s="3" t="str">
        <f t="shared" si="17"/>
        <v/>
      </c>
    </row>
    <row r="147" spans="1:11" hidden="1" x14ac:dyDescent="0.35">
      <c r="A147" s="30">
        <v>45551</v>
      </c>
      <c r="B147" s="3">
        <v>25406.65</v>
      </c>
      <c r="C147" s="3">
        <v>25445.7</v>
      </c>
      <c r="D147" s="3">
        <v>25336.2</v>
      </c>
      <c r="E147" s="3">
        <v>25383.75</v>
      </c>
      <c r="F147" s="3" t="str">
        <f t="shared" si="12"/>
        <v>Monday</v>
      </c>
      <c r="G147" s="22">
        <f t="shared" si="13"/>
        <v>-9.0133882270985956E-4</v>
      </c>
      <c r="H147" s="22">
        <f t="shared" si="14"/>
        <v>4.3098952439617182E-3</v>
      </c>
      <c r="I147" s="22">
        <f t="shared" si="15"/>
        <v>1.9777966201960625E-3</v>
      </c>
      <c r="J147" s="3" t="str">
        <f t="shared" si="16"/>
        <v/>
      </c>
      <c r="K147" s="3" t="str">
        <f t="shared" si="17"/>
        <v/>
      </c>
    </row>
    <row r="148" spans="1:11" hidden="1" x14ac:dyDescent="0.35">
      <c r="A148" s="30">
        <v>45548</v>
      </c>
      <c r="B148" s="3">
        <v>25430.45</v>
      </c>
      <c r="C148" s="3">
        <v>25430.5</v>
      </c>
      <c r="D148" s="3">
        <v>25292.45</v>
      </c>
      <c r="E148" s="3">
        <v>25356.5</v>
      </c>
      <c r="F148" s="3" t="str">
        <f t="shared" si="12"/>
        <v>Friday</v>
      </c>
      <c r="G148" s="22">
        <f t="shared" si="13"/>
        <v>-2.9079312399112375E-3</v>
      </c>
      <c r="H148" s="22">
        <f t="shared" si="14"/>
        <v>5.4285315438774885E-3</v>
      </c>
      <c r="I148" s="22">
        <f t="shared" si="15"/>
        <v>1.6365419533732957E-3</v>
      </c>
      <c r="J148" s="3" t="str">
        <f t="shared" si="16"/>
        <v/>
      </c>
      <c r="K148" s="3" t="str">
        <f t="shared" si="17"/>
        <v/>
      </c>
    </row>
    <row r="149" spans="1:11" x14ac:dyDescent="0.35">
      <c r="A149" s="30">
        <v>45547</v>
      </c>
      <c r="B149" s="3">
        <v>25059.65</v>
      </c>
      <c r="C149" s="3">
        <v>25433.35</v>
      </c>
      <c r="D149" s="3">
        <v>24941.45</v>
      </c>
      <c r="E149" s="3">
        <v>25388.9</v>
      </c>
      <c r="F149" s="3" t="str">
        <f t="shared" si="12"/>
        <v>Thursday</v>
      </c>
      <c r="G149" s="22">
        <f t="shared" si="13"/>
        <v>1.3138651178288602E-2</v>
      </c>
      <c r="H149" s="22">
        <f t="shared" si="14"/>
        <v>1.9629164812756675E-2</v>
      </c>
      <c r="I149" s="22">
        <f t="shared" si="15"/>
        <v>5.6664840710397603E-3</v>
      </c>
      <c r="J149" s="3" t="str">
        <f t="shared" si="16"/>
        <v>Positive</v>
      </c>
      <c r="K149" s="3" t="str">
        <f t="shared" si="17"/>
        <v>High Move</v>
      </c>
    </row>
    <row r="150" spans="1:11" hidden="1" x14ac:dyDescent="0.35">
      <c r="A150" s="30">
        <v>45546</v>
      </c>
      <c r="B150" s="3">
        <v>25034</v>
      </c>
      <c r="C150" s="3">
        <v>25113.7</v>
      </c>
      <c r="D150" s="3">
        <v>24885.15</v>
      </c>
      <c r="E150" s="3">
        <v>24918.45</v>
      </c>
      <c r="F150" s="3" t="str">
        <f t="shared" si="12"/>
        <v>Wednesday</v>
      </c>
      <c r="G150" s="22">
        <f t="shared" si="13"/>
        <v>-4.6157226172405235E-3</v>
      </c>
      <c r="H150" s="22">
        <f t="shared" si="14"/>
        <v>9.1295837660781039E-3</v>
      </c>
      <c r="I150" s="22">
        <f t="shared" si="15"/>
        <v>-2.8353387031714044E-4</v>
      </c>
      <c r="J150" s="3" t="str">
        <f t="shared" si="16"/>
        <v/>
      </c>
      <c r="K150" s="3" t="str">
        <f t="shared" si="17"/>
        <v/>
      </c>
    </row>
    <row r="151" spans="1:11" hidden="1" x14ac:dyDescent="0.35">
      <c r="A151" s="30">
        <v>45545</v>
      </c>
      <c r="B151" s="3">
        <v>24999.4</v>
      </c>
      <c r="C151" s="3">
        <v>25130.5</v>
      </c>
      <c r="D151" s="3">
        <v>24896.799999999999</v>
      </c>
      <c r="E151" s="3">
        <v>25041.1</v>
      </c>
      <c r="F151" s="3" t="str">
        <f t="shared" si="12"/>
        <v>Tuesday</v>
      </c>
      <c r="G151" s="22">
        <f t="shared" si="13"/>
        <v>1.6680400329606745E-3</v>
      </c>
      <c r="H151" s="22">
        <f t="shared" si="14"/>
        <v>9.348224357384605E-3</v>
      </c>
      <c r="I151" s="22">
        <f t="shared" si="15"/>
        <v>2.5264272308753465E-3</v>
      </c>
      <c r="J151" s="3" t="str">
        <f t="shared" si="16"/>
        <v/>
      </c>
      <c r="K151" s="3" t="str">
        <f t="shared" si="17"/>
        <v/>
      </c>
    </row>
    <row r="152" spans="1:11" hidden="1" x14ac:dyDescent="0.35">
      <c r="A152" s="30">
        <v>45544</v>
      </c>
      <c r="B152" s="3">
        <v>24823.4</v>
      </c>
      <c r="C152" s="3">
        <v>24957.5</v>
      </c>
      <c r="D152" s="3">
        <v>24753.15</v>
      </c>
      <c r="E152" s="3">
        <v>24936.400000000001</v>
      </c>
      <c r="F152" s="3" t="str">
        <f t="shared" si="12"/>
        <v>Monday</v>
      </c>
      <c r="G152" s="22">
        <f t="shared" si="13"/>
        <v>4.5521564330430154E-3</v>
      </c>
      <c r="H152" s="22">
        <f t="shared" si="14"/>
        <v>8.2321519211710943E-3</v>
      </c>
      <c r="I152" s="22">
        <f t="shared" si="15"/>
        <v>-1.1568415609917049E-3</v>
      </c>
      <c r="J152" s="3" t="str">
        <f t="shared" si="16"/>
        <v/>
      </c>
      <c r="K152" s="3" t="str">
        <f t="shared" si="17"/>
        <v/>
      </c>
    </row>
    <row r="153" spans="1:11" hidden="1" x14ac:dyDescent="0.35">
      <c r="A153" s="30">
        <v>45541</v>
      </c>
      <c r="B153" s="3">
        <v>25093.7</v>
      </c>
      <c r="C153" s="3">
        <v>25168.75</v>
      </c>
      <c r="D153" s="3">
        <v>24801.3</v>
      </c>
      <c r="E153" s="3">
        <v>24852.15</v>
      </c>
      <c r="F153" s="3" t="str">
        <f t="shared" si="12"/>
        <v>Friday</v>
      </c>
      <c r="G153" s="22">
        <f t="shared" si="13"/>
        <v>-9.6259220441783904E-3</v>
      </c>
      <c r="H153" s="22">
        <f t="shared" si="14"/>
        <v>1.4643117595253021E-2</v>
      </c>
      <c r="I153" s="22">
        <f t="shared" si="15"/>
        <v>-2.044135835610032E-3</v>
      </c>
      <c r="J153" s="3" t="str">
        <f t="shared" si="16"/>
        <v/>
      </c>
      <c r="K153" s="3" t="str">
        <f t="shared" si="17"/>
        <v/>
      </c>
    </row>
    <row r="154" spans="1:11" hidden="1" x14ac:dyDescent="0.35">
      <c r="A154" s="30">
        <v>45540</v>
      </c>
      <c r="B154" s="3">
        <v>25250.5</v>
      </c>
      <c r="C154" s="3">
        <v>25275.45</v>
      </c>
      <c r="D154" s="3">
        <v>25127.75</v>
      </c>
      <c r="E154" s="3">
        <v>25145.1</v>
      </c>
      <c r="F154" s="3" t="str">
        <f t="shared" si="12"/>
        <v>Thursday</v>
      </c>
      <c r="G154" s="22">
        <f t="shared" si="13"/>
        <v>-4.1741747688165166E-3</v>
      </c>
      <c r="H154" s="22">
        <f t="shared" si="14"/>
        <v>5.8493891210075338E-3</v>
      </c>
      <c r="I154" s="22">
        <f t="shared" si="15"/>
        <v>2.0556616015905294E-3</v>
      </c>
      <c r="J154" s="3" t="str">
        <f t="shared" si="16"/>
        <v>Negative</v>
      </c>
      <c r="K154" s="3" t="str">
        <f t="shared" si="17"/>
        <v/>
      </c>
    </row>
    <row r="155" spans="1:11" hidden="1" x14ac:dyDescent="0.35">
      <c r="A155" s="30">
        <v>45539</v>
      </c>
      <c r="B155" s="3">
        <v>25089.95</v>
      </c>
      <c r="C155" s="3">
        <v>25216</v>
      </c>
      <c r="D155" s="3">
        <v>25083.8</v>
      </c>
      <c r="E155" s="3">
        <v>25198.7</v>
      </c>
      <c r="F155" s="3" t="str">
        <f t="shared" si="12"/>
        <v>Wednesday</v>
      </c>
      <c r="G155" s="22">
        <f t="shared" si="13"/>
        <v>4.3344048114882655E-3</v>
      </c>
      <c r="H155" s="22">
        <f t="shared" si="14"/>
        <v>5.2690419869310511E-3</v>
      </c>
      <c r="I155" s="22">
        <f t="shared" si="15"/>
        <v>-7.5119116608681549E-3</v>
      </c>
      <c r="J155" s="3" t="str">
        <f t="shared" si="16"/>
        <v/>
      </c>
      <c r="K155" s="3" t="str">
        <f t="shared" si="17"/>
        <v/>
      </c>
    </row>
    <row r="156" spans="1:11" hidden="1" x14ac:dyDescent="0.35">
      <c r="A156" s="30">
        <v>45538</v>
      </c>
      <c r="B156" s="3">
        <v>25313.4</v>
      </c>
      <c r="C156" s="3">
        <v>25321.7</v>
      </c>
      <c r="D156" s="3">
        <v>25235.8</v>
      </c>
      <c r="E156" s="3">
        <v>25279.85</v>
      </c>
      <c r="F156" s="3" t="str">
        <f t="shared" si="12"/>
        <v>Tuesday</v>
      </c>
      <c r="G156" s="22">
        <f t="shared" si="13"/>
        <v>-1.3253849739664726E-3</v>
      </c>
      <c r="H156" s="22">
        <f t="shared" si="14"/>
        <v>3.3934595905726395E-3</v>
      </c>
      <c r="I156" s="22">
        <f t="shared" si="15"/>
        <v>1.3726971719273827E-3</v>
      </c>
      <c r="J156" s="3" t="str">
        <f t="shared" si="16"/>
        <v/>
      </c>
      <c r="K156" s="3" t="str">
        <f t="shared" si="17"/>
        <v/>
      </c>
    </row>
    <row r="157" spans="1:11" hidden="1" x14ac:dyDescent="0.35">
      <c r="A157" s="30">
        <v>45537</v>
      </c>
      <c r="B157" s="3">
        <v>25333.599999999999</v>
      </c>
      <c r="C157" s="3">
        <v>25333.65</v>
      </c>
      <c r="D157" s="3">
        <v>25235.5</v>
      </c>
      <c r="E157" s="3">
        <v>25278.7</v>
      </c>
      <c r="F157" s="3" t="str">
        <f t="shared" si="12"/>
        <v>Monday</v>
      </c>
      <c r="G157" s="22">
        <f t="shared" si="13"/>
        <v>-2.1670824517635795E-3</v>
      </c>
      <c r="H157" s="22">
        <f t="shared" si="14"/>
        <v>3.8743013231440247E-3</v>
      </c>
      <c r="I157" s="22">
        <f t="shared" si="15"/>
        <v>3.8714688202123597E-3</v>
      </c>
      <c r="J157" s="3" t="str">
        <f t="shared" si="16"/>
        <v/>
      </c>
      <c r="K157" s="3" t="str">
        <f t="shared" si="17"/>
        <v/>
      </c>
    </row>
    <row r="158" spans="1:11" hidden="1" x14ac:dyDescent="0.35">
      <c r="A158" s="30">
        <v>45534</v>
      </c>
      <c r="B158" s="3">
        <v>25249.7</v>
      </c>
      <c r="C158" s="3">
        <v>25268.35</v>
      </c>
      <c r="D158" s="3">
        <v>25199.4</v>
      </c>
      <c r="E158" s="3">
        <v>25235.9</v>
      </c>
      <c r="F158" s="3" t="str">
        <f t="shared" si="12"/>
        <v>Friday</v>
      </c>
      <c r="G158" s="22">
        <f t="shared" si="13"/>
        <v>-5.4654114702350014E-4</v>
      </c>
      <c r="H158" s="22">
        <f t="shared" si="14"/>
        <v>2.7307255135703428E-3</v>
      </c>
      <c r="I158" s="22">
        <f t="shared" si="15"/>
        <v>3.8863785909243618E-3</v>
      </c>
      <c r="J158" s="3" t="str">
        <f t="shared" si="16"/>
        <v/>
      </c>
      <c r="K158" s="3" t="str">
        <f t="shared" si="17"/>
        <v/>
      </c>
    </row>
    <row r="159" spans="1:11" hidden="1" x14ac:dyDescent="0.35">
      <c r="A159" s="30">
        <v>45533</v>
      </c>
      <c r="B159" s="3">
        <v>25035.3</v>
      </c>
      <c r="C159" s="3">
        <v>25192.9</v>
      </c>
      <c r="D159" s="3">
        <v>24998.5</v>
      </c>
      <c r="E159" s="3">
        <v>25151.95</v>
      </c>
      <c r="F159" s="3" t="str">
        <f t="shared" si="12"/>
        <v>Thursday</v>
      </c>
      <c r="G159" s="22">
        <f t="shared" si="13"/>
        <v>4.6594208976925167E-3</v>
      </c>
      <c r="H159" s="22">
        <f t="shared" si="14"/>
        <v>7.765035769493534E-3</v>
      </c>
      <c r="I159" s="22">
        <f t="shared" si="15"/>
        <v>-6.8057487620918884E-4</v>
      </c>
      <c r="J159" s="3" t="str">
        <f t="shared" si="16"/>
        <v>Positive</v>
      </c>
      <c r="K159" s="3" t="str">
        <f t="shared" si="17"/>
        <v/>
      </c>
    </row>
    <row r="160" spans="1:11" hidden="1" x14ac:dyDescent="0.35">
      <c r="A160" s="30">
        <v>45532</v>
      </c>
      <c r="B160" s="3">
        <v>25030.799999999999</v>
      </c>
      <c r="C160" s="3">
        <v>25129.599999999999</v>
      </c>
      <c r="D160" s="3">
        <v>24964.65</v>
      </c>
      <c r="E160" s="3">
        <v>25052.35</v>
      </c>
      <c r="F160" s="3" t="str">
        <f t="shared" si="12"/>
        <v>Wednesday</v>
      </c>
      <c r="G160" s="22">
        <f t="shared" si="13"/>
        <v>8.609393227543376E-4</v>
      </c>
      <c r="H160" s="22">
        <f t="shared" si="14"/>
        <v>6.5898812662798269E-3</v>
      </c>
      <c r="I160" s="22">
        <f t="shared" si="15"/>
        <v>5.216296429534739E-4</v>
      </c>
      <c r="J160" s="3" t="str">
        <f t="shared" si="16"/>
        <v/>
      </c>
      <c r="K160" s="3" t="str">
        <f t="shared" si="17"/>
        <v/>
      </c>
    </row>
    <row r="161" spans="1:11" hidden="1" x14ac:dyDescent="0.35">
      <c r="A161" s="30">
        <v>45531</v>
      </c>
      <c r="B161" s="3">
        <v>25024.799999999999</v>
      </c>
      <c r="C161" s="3">
        <v>25073.1</v>
      </c>
      <c r="D161" s="3">
        <v>24973.65</v>
      </c>
      <c r="E161" s="3">
        <v>25017.75</v>
      </c>
      <c r="F161" s="3" t="str">
        <f t="shared" si="12"/>
        <v>Tuesday</v>
      </c>
      <c r="G161" s="22">
        <f t="shared" si="13"/>
        <v>-2.8172053323100574E-4</v>
      </c>
      <c r="H161" s="22">
        <f t="shared" si="14"/>
        <v>3.9740577347270349E-3</v>
      </c>
      <c r="I161" s="22">
        <f t="shared" si="15"/>
        <v>5.6775927006951963E-4</v>
      </c>
      <c r="J161" s="3" t="str">
        <f t="shared" si="16"/>
        <v/>
      </c>
      <c r="K161" s="3" t="str">
        <f t="shared" si="17"/>
        <v/>
      </c>
    </row>
    <row r="162" spans="1:11" hidden="1" x14ac:dyDescent="0.35">
      <c r="A162" s="30">
        <v>45530</v>
      </c>
      <c r="B162" s="3">
        <v>24906.1</v>
      </c>
      <c r="C162" s="3">
        <v>25043.8</v>
      </c>
      <c r="D162" s="3">
        <v>24874.7</v>
      </c>
      <c r="E162" s="3">
        <v>25010.6</v>
      </c>
      <c r="F162" s="3" t="str">
        <f t="shared" si="12"/>
        <v>Monday</v>
      </c>
      <c r="G162" s="22">
        <f t="shared" si="13"/>
        <v>4.1957592718249751E-3</v>
      </c>
      <c r="H162" s="22">
        <f t="shared" si="14"/>
        <v>6.7895013671349005E-3</v>
      </c>
      <c r="I162" s="22">
        <f t="shared" si="15"/>
        <v>3.3416387525353184E-3</v>
      </c>
      <c r="J162" s="3" t="str">
        <f t="shared" si="16"/>
        <v/>
      </c>
      <c r="K162" s="3" t="str">
        <f t="shared" si="17"/>
        <v/>
      </c>
    </row>
    <row r="163" spans="1:11" hidden="1" x14ac:dyDescent="0.35">
      <c r="A163" s="30">
        <v>45527</v>
      </c>
      <c r="B163" s="3">
        <v>24845.4</v>
      </c>
      <c r="C163" s="3">
        <v>24858.400000000001</v>
      </c>
      <c r="D163" s="3">
        <v>24771.65</v>
      </c>
      <c r="E163" s="3">
        <v>24823.15</v>
      </c>
      <c r="F163" s="3" t="str">
        <f t="shared" si="12"/>
        <v>Friday</v>
      </c>
      <c r="G163" s="22">
        <f t="shared" si="13"/>
        <v>-8.9553800703550757E-4</v>
      </c>
      <c r="H163" s="22">
        <f t="shared" si="14"/>
        <v>3.4915920049586641E-3</v>
      </c>
      <c r="I163" s="22">
        <f t="shared" si="15"/>
        <v>1.3663019164500919E-3</v>
      </c>
      <c r="J163" s="3" t="str">
        <f t="shared" si="16"/>
        <v/>
      </c>
      <c r="K163" s="3" t="str">
        <f t="shared" si="17"/>
        <v/>
      </c>
    </row>
    <row r="164" spans="1:11" hidden="1" x14ac:dyDescent="0.35">
      <c r="A164" s="30">
        <v>45526</v>
      </c>
      <c r="B164" s="3">
        <v>24863.4</v>
      </c>
      <c r="C164" s="3">
        <v>24867.35</v>
      </c>
      <c r="D164" s="3">
        <v>24784.45</v>
      </c>
      <c r="E164" s="3">
        <v>24811.5</v>
      </c>
      <c r="F164" s="3" t="str">
        <f t="shared" si="12"/>
        <v>Thursday</v>
      </c>
      <c r="G164" s="22">
        <f t="shared" si="13"/>
        <v>-2.0874055841116441E-3</v>
      </c>
      <c r="H164" s="22">
        <f t="shared" si="14"/>
        <v>3.3342181680702482E-3</v>
      </c>
      <c r="I164" s="22">
        <f t="shared" si="15"/>
        <v>3.7625856876408233E-3</v>
      </c>
      <c r="J164" s="3" t="str">
        <f t="shared" si="16"/>
        <v>Negative</v>
      </c>
      <c r="K164" s="3" t="str">
        <f t="shared" si="17"/>
        <v/>
      </c>
    </row>
    <row r="165" spans="1:11" hidden="1" x14ac:dyDescent="0.35">
      <c r="A165" s="30">
        <v>45525</v>
      </c>
      <c r="B165" s="3">
        <v>24680.55</v>
      </c>
      <c r="C165" s="3">
        <v>24787.95</v>
      </c>
      <c r="D165" s="3">
        <v>24654.5</v>
      </c>
      <c r="E165" s="3">
        <v>24770.2</v>
      </c>
      <c r="F165" s="3" t="str">
        <f t="shared" si="12"/>
        <v>Wednesday</v>
      </c>
      <c r="G165" s="22">
        <f t="shared" si="13"/>
        <v>3.6324149988554329E-3</v>
      </c>
      <c r="H165" s="22">
        <f t="shared" si="14"/>
        <v>5.4070918192666182E-3</v>
      </c>
      <c r="I165" s="22">
        <f t="shared" si="15"/>
        <v>-7.4092518477577999E-4</v>
      </c>
      <c r="J165" s="3" t="str">
        <f t="shared" si="16"/>
        <v/>
      </c>
      <c r="K165" s="3" t="str">
        <f t="shared" si="17"/>
        <v/>
      </c>
    </row>
    <row r="166" spans="1:11" hidden="1" x14ac:dyDescent="0.35">
      <c r="A166" s="30">
        <v>45524</v>
      </c>
      <c r="B166" s="3">
        <v>24648.9</v>
      </c>
      <c r="C166" s="3">
        <v>24734.3</v>
      </c>
      <c r="D166" s="3">
        <v>24607.200000000001</v>
      </c>
      <c r="E166" s="3">
        <v>24698.85</v>
      </c>
      <c r="F166" s="3" t="str">
        <f t="shared" si="12"/>
        <v>Tuesday</v>
      </c>
      <c r="G166" s="22">
        <f t="shared" si="13"/>
        <v>2.0264595986026592E-3</v>
      </c>
      <c r="H166" s="22">
        <f t="shared" si="14"/>
        <v>5.1564167163645654E-3</v>
      </c>
      <c r="I166" s="22">
        <f t="shared" si="15"/>
        <v>3.1030434242948967E-3</v>
      </c>
      <c r="J166" s="3" t="str">
        <f t="shared" si="16"/>
        <v/>
      </c>
      <c r="K166" s="3" t="str">
        <f t="shared" si="17"/>
        <v/>
      </c>
    </row>
    <row r="167" spans="1:11" hidden="1" x14ac:dyDescent="0.35">
      <c r="A167" s="30">
        <v>45523</v>
      </c>
      <c r="B167" s="3">
        <v>24636.35</v>
      </c>
      <c r="C167" s="3">
        <v>24638.799999999999</v>
      </c>
      <c r="D167" s="3">
        <v>24522.95</v>
      </c>
      <c r="E167" s="3">
        <v>24572.65</v>
      </c>
      <c r="F167" s="3" t="str">
        <f t="shared" si="12"/>
        <v>Monday</v>
      </c>
      <c r="G167" s="22">
        <f t="shared" si="13"/>
        <v>-2.5856102872380484E-3</v>
      </c>
      <c r="H167" s="22">
        <f t="shared" si="14"/>
        <v>4.702401126790233E-3</v>
      </c>
      <c r="I167" s="22">
        <f t="shared" si="15"/>
        <v>3.8791988150513354E-3</v>
      </c>
      <c r="J167" s="3" t="str">
        <f t="shared" si="16"/>
        <v/>
      </c>
      <c r="K167" s="3" t="str">
        <f t="shared" si="17"/>
        <v/>
      </c>
    </row>
    <row r="168" spans="1:11" hidden="1" x14ac:dyDescent="0.35">
      <c r="A168" s="30">
        <v>45520</v>
      </c>
      <c r="B168" s="3">
        <v>24334.85</v>
      </c>
      <c r="C168" s="3">
        <v>24563.9</v>
      </c>
      <c r="D168" s="3">
        <v>24204.5</v>
      </c>
      <c r="E168" s="3">
        <v>24541.15</v>
      </c>
      <c r="F168" s="3" t="str">
        <f t="shared" si="12"/>
        <v>Friday</v>
      </c>
      <c r="G168" s="22">
        <f t="shared" si="13"/>
        <v>8.4775537963045974E-3</v>
      </c>
      <c r="H168" s="22">
        <f t="shared" si="14"/>
        <v>1.4768942483721965E-2</v>
      </c>
      <c r="I168" s="22">
        <f t="shared" si="15"/>
        <v>7.9150918974889382E-3</v>
      </c>
      <c r="J168" s="3" t="str">
        <f t="shared" si="16"/>
        <v/>
      </c>
      <c r="K168" s="3" t="str">
        <f t="shared" si="17"/>
        <v/>
      </c>
    </row>
    <row r="169" spans="1:11" hidden="1" x14ac:dyDescent="0.35">
      <c r="A169" s="30">
        <v>45518</v>
      </c>
      <c r="B169" s="3">
        <v>24184.400000000001</v>
      </c>
      <c r="C169" s="3">
        <v>24196.5</v>
      </c>
      <c r="D169" s="3">
        <v>24099.7</v>
      </c>
      <c r="E169" s="3">
        <v>24143.75</v>
      </c>
      <c r="F169" s="3" t="str">
        <f t="shared" si="12"/>
        <v>Wednesday</v>
      </c>
      <c r="G169" s="22">
        <f t="shared" si="13"/>
        <v>-1.6808355799606959E-3</v>
      </c>
      <c r="H169" s="22">
        <f t="shared" si="14"/>
        <v>4.0025801756503887E-3</v>
      </c>
      <c r="I169" s="22">
        <f t="shared" si="15"/>
        <v>1.8807738514437821E-3</v>
      </c>
      <c r="J169" s="3" t="str">
        <f t="shared" si="16"/>
        <v/>
      </c>
      <c r="K169" s="3" t="str">
        <f t="shared" si="17"/>
        <v/>
      </c>
    </row>
    <row r="170" spans="1:11" hidden="1" x14ac:dyDescent="0.35">
      <c r="A170" s="30">
        <v>45517</v>
      </c>
      <c r="B170" s="3">
        <v>24342.35</v>
      </c>
      <c r="C170" s="3">
        <v>24359.95</v>
      </c>
      <c r="D170" s="3">
        <v>24116.5</v>
      </c>
      <c r="E170" s="3">
        <v>24139</v>
      </c>
      <c r="F170" s="3" t="str">
        <f t="shared" si="12"/>
        <v>Tuesday</v>
      </c>
      <c r="G170" s="22">
        <f t="shared" si="13"/>
        <v>-8.3537538487450293E-3</v>
      </c>
      <c r="H170" s="22">
        <f t="shared" si="14"/>
        <v>1.0001088637703456E-2</v>
      </c>
      <c r="I170" s="22">
        <f t="shared" si="15"/>
        <v>-1.909886228283343E-4</v>
      </c>
      <c r="J170" s="3" t="str">
        <f t="shared" si="16"/>
        <v/>
      </c>
      <c r="K170" s="3" t="str">
        <f t="shared" si="17"/>
        <v/>
      </c>
    </row>
    <row r="171" spans="1:11" hidden="1" x14ac:dyDescent="0.35">
      <c r="A171" s="30">
        <v>45516</v>
      </c>
      <c r="B171" s="3">
        <v>24320.05</v>
      </c>
      <c r="C171" s="3">
        <v>24472.799999999999</v>
      </c>
      <c r="D171" s="3">
        <v>24212.1</v>
      </c>
      <c r="E171" s="3">
        <v>24347</v>
      </c>
      <c r="F171" s="3" t="str">
        <f t="shared" si="12"/>
        <v>Monday</v>
      </c>
      <c r="G171" s="22">
        <f t="shared" si="13"/>
        <v>1.108139169121804E-3</v>
      </c>
      <c r="H171" s="22">
        <f t="shared" si="14"/>
        <v>1.0719550329871885E-2</v>
      </c>
      <c r="I171" s="22">
        <f t="shared" si="15"/>
        <v>-1.9472658253821987E-3</v>
      </c>
      <c r="J171" s="3" t="str">
        <f t="shared" si="16"/>
        <v/>
      </c>
      <c r="K171" s="3" t="str">
        <f t="shared" si="17"/>
        <v/>
      </c>
    </row>
    <row r="172" spans="1:11" hidden="1" x14ac:dyDescent="0.35">
      <c r="A172" s="30">
        <v>45513</v>
      </c>
      <c r="B172" s="3">
        <v>24386.85</v>
      </c>
      <c r="C172" s="3">
        <v>24419.75</v>
      </c>
      <c r="D172" s="3">
        <v>24311.200000000001</v>
      </c>
      <c r="E172" s="3">
        <v>24367.5</v>
      </c>
      <c r="F172" s="3" t="str">
        <f t="shared" si="12"/>
        <v>Friday</v>
      </c>
      <c r="G172" s="22">
        <f t="shared" si="13"/>
        <v>-7.9346041001599409E-4</v>
      </c>
      <c r="H172" s="22">
        <f t="shared" si="14"/>
        <v>4.4511693802192281E-3</v>
      </c>
      <c r="I172" s="22">
        <f t="shared" si="15"/>
        <v>1.1189202637143862E-2</v>
      </c>
      <c r="J172" s="3" t="str">
        <f t="shared" si="16"/>
        <v/>
      </c>
      <c r="K172" s="3" t="str">
        <f t="shared" si="17"/>
        <v/>
      </c>
    </row>
    <row r="173" spans="1:11" hidden="1" x14ac:dyDescent="0.35">
      <c r="A173" s="30">
        <v>45512</v>
      </c>
      <c r="B173" s="3">
        <v>24248.55</v>
      </c>
      <c r="C173" s="3">
        <v>24340.5</v>
      </c>
      <c r="D173" s="3">
        <v>24079.7</v>
      </c>
      <c r="E173" s="3">
        <v>24117</v>
      </c>
      <c r="F173" s="3" t="str">
        <f t="shared" si="12"/>
        <v>Thursday</v>
      </c>
      <c r="G173" s="22">
        <f t="shared" si="13"/>
        <v>-5.4250666534699718E-3</v>
      </c>
      <c r="H173" s="22">
        <f t="shared" si="14"/>
        <v>1.0755282274610204E-2</v>
      </c>
      <c r="I173" s="22">
        <f t="shared" si="15"/>
        <v>-2.0146105566416599E-3</v>
      </c>
      <c r="J173" s="3" t="str">
        <f t="shared" si="16"/>
        <v>Negative</v>
      </c>
      <c r="K173" s="3" t="str">
        <f t="shared" si="17"/>
        <v/>
      </c>
    </row>
    <row r="174" spans="1:11" hidden="1" x14ac:dyDescent="0.35">
      <c r="A174" s="30">
        <v>45511</v>
      </c>
      <c r="B174" s="3">
        <v>24289.4</v>
      </c>
      <c r="C174" s="3">
        <v>24337.7</v>
      </c>
      <c r="D174" s="3">
        <v>24184.9</v>
      </c>
      <c r="E174" s="3">
        <v>24297.5</v>
      </c>
      <c r="F174" s="3" t="str">
        <f t="shared" si="12"/>
        <v>Wednesday</v>
      </c>
      <c r="G174" s="22">
        <f t="shared" si="13"/>
        <v>3.3347880145242554E-4</v>
      </c>
      <c r="H174" s="22">
        <f t="shared" si="14"/>
        <v>6.2908099829554979E-3</v>
      </c>
      <c r="I174" s="22">
        <f t="shared" si="15"/>
        <v>1.2372590658350287E-2</v>
      </c>
      <c r="J174" s="3" t="str">
        <f t="shared" si="16"/>
        <v/>
      </c>
      <c r="K174" s="3" t="str">
        <f t="shared" si="17"/>
        <v/>
      </c>
    </row>
    <row r="175" spans="1:11" hidden="1" x14ac:dyDescent="0.35">
      <c r="A175" s="30">
        <v>45510</v>
      </c>
      <c r="B175" s="3">
        <v>24189.85</v>
      </c>
      <c r="C175" s="3">
        <v>24382.6</v>
      </c>
      <c r="D175" s="3">
        <v>23960.400000000001</v>
      </c>
      <c r="E175" s="3">
        <v>23992.55</v>
      </c>
      <c r="F175" s="3" t="str">
        <f t="shared" si="12"/>
        <v>Tuesday</v>
      </c>
      <c r="G175" s="22">
        <f t="shared" si="13"/>
        <v>-8.1563134951229254E-3</v>
      </c>
      <c r="H175" s="22">
        <f t="shared" si="14"/>
        <v>1.745360140720166E-2</v>
      </c>
      <c r="I175" s="22">
        <f t="shared" si="15"/>
        <v>5.5808210977901203E-3</v>
      </c>
      <c r="J175" s="3" t="str">
        <f t="shared" si="16"/>
        <v/>
      </c>
      <c r="K175" s="3" t="str">
        <f t="shared" si="17"/>
        <v/>
      </c>
    </row>
    <row r="176" spans="1:11" hidden="1" x14ac:dyDescent="0.35">
      <c r="A176" s="30">
        <v>45509</v>
      </c>
      <c r="B176" s="3">
        <v>24302.85</v>
      </c>
      <c r="C176" s="3">
        <v>24350.05</v>
      </c>
      <c r="D176" s="3">
        <v>23893.7</v>
      </c>
      <c r="E176" s="3">
        <v>24055.599999999999</v>
      </c>
      <c r="F176" s="3" t="str">
        <f t="shared" si="12"/>
        <v>Monday</v>
      </c>
      <c r="G176" s="22">
        <f t="shared" si="13"/>
        <v>-1.0173703907154923E-2</v>
      </c>
      <c r="H176" s="22">
        <f t="shared" si="14"/>
        <v>1.8777633075956052E-2</v>
      </c>
      <c r="I176" s="22">
        <f t="shared" si="15"/>
        <v>-1.6783519502219145E-2</v>
      </c>
      <c r="J176" s="3" t="str">
        <f t="shared" si="16"/>
        <v/>
      </c>
      <c r="K176" s="3" t="str">
        <f t="shared" si="17"/>
        <v/>
      </c>
    </row>
    <row r="177" spans="1:11" hidden="1" x14ac:dyDescent="0.35">
      <c r="A177" s="30">
        <v>45506</v>
      </c>
      <c r="B177" s="3">
        <v>24789</v>
      </c>
      <c r="C177" s="3">
        <v>24851.9</v>
      </c>
      <c r="D177" s="3">
        <v>24686.85</v>
      </c>
      <c r="E177" s="3">
        <v>24717.7</v>
      </c>
      <c r="F177" s="3" t="str">
        <f t="shared" si="12"/>
        <v>Friday</v>
      </c>
      <c r="G177" s="22">
        <f t="shared" si="13"/>
        <v>-2.8762757674774806E-3</v>
      </c>
      <c r="H177" s="22">
        <f t="shared" si="14"/>
        <v>6.6581951672113806E-3</v>
      </c>
      <c r="I177" s="22">
        <f t="shared" si="15"/>
        <v>-8.8721317505568147E-3</v>
      </c>
      <c r="J177" s="3" t="str">
        <f t="shared" si="16"/>
        <v/>
      </c>
      <c r="K177" s="3" t="str">
        <f t="shared" si="17"/>
        <v/>
      </c>
    </row>
    <row r="178" spans="1:11" hidden="1" x14ac:dyDescent="0.35">
      <c r="A178" s="30">
        <v>45505</v>
      </c>
      <c r="B178" s="3">
        <v>25030.95</v>
      </c>
      <c r="C178" s="3">
        <v>25078.3</v>
      </c>
      <c r="D178" s="3">
        <v>24956.400000000001</v>
      </c>
      <c r="E178" s="3">
        <v>25010.9</v>
      </c>
      <c r="F178" s="3" t="str">
        <f t="shared" si="12"/>
        <v>Thursday</v>
      </c>
      <c r="G178" s="22">
        <f t="shared" si="13"/>
        <v>-8.0100835166061499E-4</v>
      </c>
      <c r="H178" s="22">
        <f t="shared" si="14"/>
        <v>4.8699709759317091E-3</v>
      </c>
      <c r="I178" s="22">
        <f t="shared" si="15"/>
        <v>3.1982493792870976E-3</v>
      </c>
      <c r="J178" s="3" t="str">
        <f t="shared" si="16"/>
        <v>Negative</v>
      </c>
      <c r="K178" s="3" t="str">
        <f t="shared" si="17"/>
        <v/>
      </c>
    </row>
    <row r="179" spans="1:11" hidden="1" x14ac:dyDescent="0.35">
      <c r="A179" s="30">
        <v>45504</v>
      </c>
      <c r="B179" s="3">
        <v>24886.7</v>
      </c>
      <c r="C179" s="3">
        <v>24984.6</v>
      </c>
      <c r="D179" s="3">
        <v>24856.5</v>
      </c>
      <c r="E179" s="3">
        <v>24951.15</v>
      </c>
      <c r="F179" s="3" t="str">
        <f t="shared" si="12"/>
        <v>Wednesday</v>
      </c>
      <c r="G179" s="22">
        <f t="shared" si="13"/>
        <v>2.58973668666399E-3</v>
      </c>
      <c r="H179" s="22">
        <f t="shared" si="14"/>
        <v>5.1473276890868832E-3</v>
      </c>
      <c r="I179" s="22">
        <f t="shared" si="15"/>
        <v>1.1827511435273121E-3</v>
      </c>
      <c r="J179" s="3" t="str">
        <f t="shared" si="16"/>
        <v/>
      </c>
      <c r="K179" s="3" t="str">
        <f t="shared" si="17"/>
        <v/>
      </c>
    </row>
    <row r="180" spans="1:11" hidden="1" x14ac:dyDescent="0.35">
      <c r="A180" s="30">
        <v>45503</v>
      </c>
      <c r="B180" s="3">
        <v>24839.4</v>
      </c>
      <c r="C180" s="3">
        <v>24971.75</v>
      </c>
      <c r="D180" s="3">
        <v>24798.65</v>
      </c>
      <c r="E180" s="3">
        <v>24857.3</v>
      </c>
      <c r="F180" s="3" t="str">
        <f t="shared" si="12"/>
        <v>Tuesday</v>
      </c>
      <c r="G180" s="22">
        <f t="shared" si="13"/>
        <v>7.2062932276938314E-4</v>
      </c>
      <c r="H180" s="22">
        <f t="shared" si="14"/>
        <v>6.9687673615304131E-3</v>
      </c>
      <c r="I180" s="22">
        <f t="shared" si="15"/>
        <v>1.3287110295106359E-4</v>
      </c>
      <c r="J180" s="3" t="str">
        <f t="shared" si="16"/>
        <v/>
      </c>
      <c r="K180" s="3" t="str">
        <f t="shared" si="17"/>
        <v/>
      </c>
    </row>
    <row r="181" spans="1:11" hidden="1" x14ac:dyDescent="0.35">
      <c r="A181" s="30">
        <v>45502</v>
      </c>
      <c r="B181" s="3">
        <v>24943.3</v>
      </c>
      <c r="C181" s="3">
        <v>24999.75</v>
      </c>
      <c r="D181" s="3">
        <v>24774.6</v>
      </c>
      <c r="E181" s="3">
        <v>24836.1</v>
      </c>
      <c r="F181" s="3" t="str">
        <f t="shared" si="12"/>
        <v>Monday</v>
      </c>
      <c r="G181" s="22">
        <f t="shared" si="13"/>
        <v>-4.2977472908556896E-3</v>
      </c>
      <c r="H181" s="22">
        <f t="shared" si="14"/>
        <v>9.0264720385835658E-3</v>
      </c>
      <c r="I181" s="22">
        <f t="shared" si="15"/>
        <v>4.366847393884027E-3</v>
      </c>
      <c r="J181" s="3" t="str">
        <f t="shared" si="16"/>
        <v/>
      </c>
      <c r="K181" s="3" t="str">
        <f t="shared" si="17"/>
        <v/>
      </c>
    </row>
    <row r="182" spans="1:11" hidden="1" x14ac:dyDescent="0.35">
      <c r="A182" s="30">
        <v>45499</v>
      </c>
      <c r="B182" s="3">
        <v>24423.35</v>
      </c>
      <c r="C182" s="3">
        <v>24861.15</v>
      </c>
      <c r="D182" s="3">
        <v>24410.9</v>
      </c>
      <c r="E182" s="3">
        <v>24834.85</v>
      </c>
      <c r="F182" s="3" t="str">
        <f t="shared" si="12"/>
        <v>Friday</v>
      </c>
      <c r="G182" s="22">
        <f t="shared" si="13"/>
        <v>1.6848630511375386E-2</v>
      </c>
      <c r="H182" s="22">
        <f t="shared" si="14"/>
        <v>1.8435226944706604E-2</v>
      </c>
      <c r="I182" s="22">
        <f t="shared" si="15"/>
        <v>7.0679051548588271E-4</v>
      </c>
      <c r="J182" s="3" t="str">
        <f t="shared" si="16"/>
        <v/>
      </c>
      <c r="K182" s="3" t="str">
        <f t="shared" si="17"/>
        <v/>
      </c>
    </row>
    <row r="183" spans="1:11" hidden="1" x14ac:dyDescent="0.35">
      <c r="A183" s="30">
        <v>45498</v>
      </c>
      <c r="B183" s="3">
        <v>24230.95</v>
      </c>
      <c r="C183" s="3">
        <v>24426.15</v>
      </c>
      <c r="D183" s="3">
        <v>24210.799999999999</v>
      </c>
      <c r="E183" s="3">
        <v>24406.1</v>
      </c>
      <c r="F183" s="3" t="str">
        <f t="shared" si="12"/>
        <v>Thursday</v>
      </c>
      <c r="G183" s="22">
        <f t="shared" si="13"/>
        <v>7.2283587725614478E-3</v>
      </c>
      <c r="H183" s="22">
        <f t="shared" si="14"/>
        <v>8.8873940146796636E-3</v>
      </c>
      <c r="I183" s="22">
        <f t="shared" si="15"/>
        <v>-7.4774202797632163E-3</v>
      </c>
      <c r="J183" s="3" t="str">
        <f t="shared" si="16"/>
        <v>Positive</v>
      </c>
      <c r="K183" s="3" t="str">
        <f t="shared" si="17"/>
        <v/>
      </c>
    </row>
    <row r="184" spans="1:11" hidden="1" x14ac:dyDescent="0.35">
      <c r="A184" s="30">
        <v>45497</v>
      </c>
      <c r="B184" s="3">
        <v>24444.95</v>
      </c>
      <c r="C184" s="3">
        <v>24504.25</v>
      </c>
      <c r="D184" s="3">
        <v>24307.25</v>
      </c>
      <c r="E184" s="3">
        <v>24413.5</v>
      </c>
      <c r="F184" s="3" t="str">
        <f t="shared" si="12"/>
        <v>Wednesday</v>
      </c>
      <c r="G184" s="22">
        <f t="shared" si="13"/>
        <v>-1.2865643006019945E-3</v>
      </c>
      <c r="H184" s="22">
        <f t="shared" si="14"/>
        <v>8.0589242358851208E-3</v>
      </c>
      <c r="I184" s="22">
        <f t="shared" si="15"/>
        <v>-1.3930279157074537E-3</v>
      </c>
      <c r="J184" s="3" t="str">
        <f t="shared" si="16"/>
        <v/>
      </c>
      <c r="K184" s="3" t="str">
        <f t="shared" si="17"/>
        <v/>
      </c>
    </row>
    <row r="185" spans="1:11" hidden="1" x14ac:dyDescent="0.35">
      <c r="A185" s="30">
        <v>45496</v>
      </c>
      <c r="B185" s="3">
        <v>24568.9</v>
      </c>
      <c r="C185" s="3">
        <v>24582.55</v>
      </c>
      <c r="D185" s="3">
        <v>24074.2</v>
      </c>
      <c r="E185" s="3">
        <v>24479.05</v>
      </c>
      <c r="F185" s="3" t="str">
        <f t="shared" si="12"/>
        <v>Tuesday</v>
      </c>
      <c r="G185" s="22">
        <f t="shared" si="13"/>
        <v>-3.6570623837453927E-3</v>
      </c>
      <c r="H185" s="22">
        <f t="shared" si="14"/>
        <v>2.0690792017550582E-2</v>
      </c>
      <c r="I185" s="22">
        <f t="shared" si="15"/>
        <v>2.4337750033151342E-3</v>
      </c>
      <c r="J185" s="3" t="str">
        <f t="shared" si="16"/>
        <v/>
      </c>
      <c r="K185" s="3" t="str">
        <f t="shared" si="17"/>
        <v/>
      </c>
    </row>
    <row r="186" spans="1:11" hidden="1" x14ac:dyDescent="0.35">
      <c r="A186" s="30">
        <v>45495</v>
      </c>
      <c r="B186" s="3">
        <v>24445.75</v>
      </c>
      <c r="C186" s="3">
        <v>24595.200000000001</v>
      </c>
      <c r="D186" s="3">
        <v>24362.3</v>
      </c>
      <c r="E186" s="3">
        <v>24509.25</v>
      </c>
      <c r="F186" s="3" t="str">
        <f t="shared" si="12"/>
        <v>Monday</v>
      </c>
      <c r="G186" s="22">
        <f t="shared" si="13"/>
        <v>2.5975885378849086E-3</v>
      </c>
      <c r="H186" s="22">
        <f t="shared" si="14"/>
        <v>9.5272184326519512E-3</v>
      </c>
      <c r="I186" s="22">
        <f t="shared" si="15"/>
        <v>-3.4711323269835778E-3</v>
      </c>
      <c r="J186" s="3" t="str">
        <f t="shared" si="16"/>
        <v/>
      </c>
      <c r="K186" s="3" t="str">
        <f t="shared" si="17"/>
        <v/>
      </c>
    </row>
    <row r="187" spans="1:11" hidden="1" x14ac:dyDescent="0.35">
      <c r="A187" s="30">
        <v>45492</v>
      </c>
      <c r="B187" s="3">
        <v>24853.8</v>
      </c>
      <c r="C187" s="3">
        <v>24854.799999999999</v>
      </c>
      <c r="D187" s="3">
        <v>24508.15</v>
      </c>
      <c r="E187" s="3">
        <v>24530.9</v>
      </c>
      <c r="F187" s="3" t="str">
        <f t="shared" si="12"/>
        <v>Friday</v>
      </c>
      <c r="G187" s="22">
        <f t="shared" si="13"/>
        <v>-1.2991977081975305E-2</v>
      </c>
      <c r="H187" s="22">
        <f t="shared" si="14"/>
        <v>1.3947565362238283E-2</v>
      </c>
      <c r="I187" s="22">
        <f t="shared" si="15"/>
        <v>2.135007469502083E-3</v>
      </c>
      <c r="J187" s="3" t="str">
        <f t="shared" si="16"/>
        <v/>
      </c>
      <c r="K187" s="3" t="str">
        <f t="shared" si="17"/>
        <v/>
      </c>
    </row>
    <row r="188" spans="1:11" x14ac:dyDescent="0.35">
      <c r="A188" s="30">
        <v>45491</v>
      </c>
      <c r="B188" s="3">
        <v>24543.8</v>
      </c>
      <c r="C188" s="3">
        <v>24837.75</v>
      </c>
      <c r="D188" s="3">
        <v>24504.45</v>
      </c>
      <c r="E188" s="3">
        <v>24800.85</v>
      </c>
      <c r="F188" s="3" t="str">
        <f t="shared" si="12"/>
        <v>Thursday</v>
      </c>
      <c r="G188" s="22">
        <f t="shared" si="13"/>
        <v>1.0473113372827324E-2</v>
      </c>
      <c r="H188" s="22">
        <f t="shared" si="14"/>
        <v>1.3579804268287685E-2</v>
      </c>
      <c r="I188" s="22">
        <f t="shared" si="15"/>
        <v>-2.8115223662292582E-3</v>
      </c>
      <c r="J188" s="3" t="str">
        <f t="shared" si="16"/>
        <v>Positive</v>
      </c>
      <c r="K188" s="3" t="str">
        <f t="shared" si="17"/>
        <v>High Move</v>
      </c>
    </row>
    <row r="189" spans="1:11" hidden="1" x14ac:dyDescent="0.35">
      <c r="A189" s="30">
        <v>45489</v>
      </c>
      <c r="B189" s="3">
        <v>24615.9</v>
      </c>
      <c r="C189" s="3">
        <v>24661.25</v>
      </c>
      <c r="D189" s="3">
        <v>24587.65</v>
      </c>
      <c r="E189" s="3">
        <v>24613</v>
      </c>
      <c r="F189" s="3" t="str">
        <f t="shared" si="12"/>
        <v>Tuesday</v>
      </c>
      <c r="G189" s="22">
        <f t="shared" si="13"/>
        <v>-1.178100333524858E-4</v>
      </c>
      <c r="H189" s="22">
        <f t="shared" si="14"/>
        <v>2.9899373981856661E-3</v>
      </c>
      <c r="I189" s="22">
        <f t="shared" si="15"/>
        <v>1.1876339647045242E-3</v>
      </c>
      <c r="J189" s="3" t="str">
        <f t="shared" si="16"/>
        <v/>
      </c>
      <c r="K189" s="3" t="str">
        <f t="shared" si="17"/>
        <v/>
      </c>
    </row>
    <row r="190" spans="1:11" hidden="1" x14ac:dyDescent="0.35">
      <c r="A190" s="30">
        <v>45488</v>
      </c>
      <c r="B190" s="3">
        <v>24587.599999999999</v>
      </c>
      <c r="C190" s="3">
        <v>24635.05</v>
      </c>
      <c r="D190" s="3">
        <v>24522.75</v>
      </c>
      <c r="E190" s="3">
        <v>24586.7</v>
      </c>
      <c r="F190" s="3" t="str">
        <f t="shared" si="12"/>
        <v>Monday</v>
      </c>
      <c r="G190" s="22">
        <f t="shared" si="13"/>
        <v>-3.6603816557851E-5</v>
      </c>
      <c r="H190" s="22">
        <f t="shared" si="14"/>
        <v>4.5673428882851228E-3</v>
      </c>
      <c r="I190" s="22">
        <f t="shared" si="15"/>
        <v>3.4874490605925229E-3</v>
      </c>
      <c r="J190" s="3" t="str">
        <f t="shared" si="16"/>
        <v/>
      </c>
      <c r="K190" s="3" t="str">
        <f t="shared" si="17"/>
        <v/>
      </c>
    </row>
    <row r="191" spans="1:11" hidden="1" x14ac:dyDescent="0.35">
      <c r="A191" s="30">
        <v>45485</v>
      </c>
      <c r="B191" s="3">
        <v>24387.95</v>
      </c>
      <c r="C191" s="3">
        <v>24592.2</v>
      </c>
      <c r="D191" s="3">
        <v>24331.15</v>
      </c>
      <c r="E191" s="3">
        <v>24502.15</v>
      </c>
      <c r="F191" s="3" t="str">
        <f t="shared" si="12"/>
        <v>Friday</v>
      </c>
      <c r="G191" s="22">
        <f t="shared" si="13"/>
        <v>4.6826404023298691E-3</v>
      </c>
      <c r="H191" s="22">
        <f t="shared" si="14"/>
        <v>1.070405671653416E-2</v>
      </c>
      <c r="I191" s="22">
        <f t="shared" si="15"/>
        <v>2.9610194131835274E-3</v>
      </c>
      <c r="J191" s="3" t="str">
        <f t="shared" si="16"/>
        <v/>
      </c>
      <c r="K191" s="3" t="str">
        <f t="shared" si="17"/>
        <v/>
      </c>
    </row>
    <row r="192" spans="1:11" hidden="1" x14ac:dyDescent="0.35">
      <c r="A192" s="30">
        <v>45484</v>
      </c>
      <c r="B192" s="3">
        <v>24396.55</v>
      </c>
      <c r="C192" s="3">
        <v>24402.65</v>
      </c>
      <c r="D192" s="3">
        <v>24193.75</v>
      </c>
      <c r="E192" s="3">
        <v>24315.95</v>
      </c>
      <c r="F192" s="3" t="str">
        <f t="shared" si="12"/>
        <v>Thursday</v>
      </c>
      <c r="G192" s="22">
        <f t="shared" si="13"/>
        <v>-3.3037458165190796E-3</v>
      </c>
      <c r="H192" s="22">
        <f t="shared" si="14"/>
        <v>8.5626861175043794E-3</v>
      </c>
      <c r="I192" s="22">
        <f t="shared" si="15"/>
        <v>2.964095796616102E-3</v>
      </c>
      <c r="J192" s="3" t="str">
        <f t="shared" si="16"/>
        <v>Negative</v>
      </c>
      <c r="K192" s="3" t="str">
        <f t="shared" si="17"/>
        <v/>
      </c>
    </row>
    <row r="193" spans="1:11" hidden="1" x14ac:dyDescent="0.35">
      <c r="A193" s="30">
        <v>45483</v>
      </c>
      <c r="B193" s="3">
        <v>24459.85</v>
      </c>
      <c r="C193" s="3">
        <v>24461.05</v>
      </c>
      <c r="D193" s="3">
        <v>24141.8</v>
      </c>
      <c r="E193" s="3">
        <v>24324.45</v>
      </c>
      <c r="F193" s="3" t="str">
        <f t="shared" si="12"/>
        <v>Wednesday</v>
      </c>
      <c r="G193" s="22">
        <f t="shared" si="13"/>
        <v>-5.5356022215997981E-3</v>
      </c>
      <c r="H193" s="22">
        <f t="shared" si="14"/>
        <v>1.3052001545389691E-2</v>
      </c>
      <c r="I193" s="22">
        <f t="shared" si="15"/>
        <v>1.0907290080708961E-3</v>
      </c>
      <c r="J193" s="3" t="str">
        <f t="shared" si="16"/>
        <v/>
      </c>
      <c r="K193" s="3" t="str">
        <f t="shared" si="17"/>
        <v/>
      </c>
    </row>
    <row r="194" spans="1:11" hidden="1" x14ac:dyDescent="0.35">
      <c r="A194" s="30">
        <v>45482</v>
      </c>
      <c r="B194" s="3">
        <v>24351</v>
      </c>
      <c r="C194" s="3">
        <v>24443.599999999999</v>
      </c>
      <c r="D194" s="3">
        <v>24331.9</v>
      </c>
      <c r="E194" s="3">
        <v>24433.200000000001</v>
      </c>
      <c r="F194" s="3" t="str">
        <f t="shared" si="12"/>
        <v>Tuesday</v>
      </c>
      <c r="G194" s="22">
        <f t="shared" si="13"/>
        <v>3.3756313909080009E-3</v>
      </c>
      <c r="H194" s="22">
        <f t="shared" si="14"/>
        <v>4.5870806127057242E-3</v>
      </c>
      <c r="I194" s="22">
        <f t="shared" si="15"/>
        <v>1.2520276062836049E-3</v>
      </c>
      <c r="J194" s="3" t="str">
        <f t="shared" si="16"/>
        <v/>
      </c>
      <c r="K194" s="3" t="str">
        <f t="shared" si="17"/>
        <v/>
      </c>
    </row>
    <row r="195" spans="1:11" hidden="1" x14ac:dyDescent="0.35">
      <c r="A195" s="30">
        <v>45481</v>
      </c>
      <c r="B195" s="3">
        <v>24329.45</v>
      </c>
      <c r="C195" s="3">
        <v>24344.6</v>
      </c>
      <c r="D195" s="3">
        <v>24240.55</v>
      </c>
      <c r="E195" s="3">
        <v>24320.55</v>
      </c>
      <c r="F195" s="3" t="str">
        <f t="shared" ref="F195:F258" si="18">TEXT(A195, "dddd")</f>
        <v>Monday</v>
      </c>
      <c r="G195" s="22">
        <f t="shared" ref="G195:G258" si="19">(E195 - B195)/B195</f>
        <v>-3.6581180421264988E-4</v>
      </c>
      <c r="H195" s="22">
        <f t="shared" ref="H195:H258" si="20">(C195 - D195)/B195</f>
        <v>4.2767099132943517E-3</v>
      </c>
      <c r="I195" s="22">
        <f t="shared" ref="I195:I258" si="21">(B195-E196)/E196</f>
        <v>2.3022671164318903E-4</v>
      </c>
      <c r="J195" s="3" t="str">
        <f t="shared" ref="J195:J258" si="22">IF(F195="Thursday", IF(G195&gt;0,"Positive","Negative"), "")</f>
        <v/>
      </c>
      <c r="K195" s="3" t="str">
        <f t="shared" ref="K195:K258" si="23">IF(F195="Thursday", IF(ABS(G195)&gt;1%, "High Move", ""), "")</f>
        <v/>
      </c>
    </row>
    <row r="196" spans="1:11" hidden="1" x14ac:dyDescent="0.35">
      <c r="A196" s="30">
        <v>45478</v>
      </c>
      <c r="B196" s="3">
        <v>24213.35</v>
      </c>
      <c r="C196" s="3">
        <v>24363</v>
      </c>
      <c r="D196" s="3">
        <v>24168.85</v>
      </c>
      <c r="E196" s="3">
        <v>24323.85</v>
      </c>
      <c r="F196" s="3" t="str">
        <f t="shared" si="18"/>
        <v>Friday</v>
      </c>
      <c r="G196" s="22">
        <f t="shared" si="19"/>
        <v>4.5635981803426621E-3</v>
      </c>
      <c r="H196" s="22">
        <f t="shared" si="20"/>
        <v>8.0183039521586844E-3</v>
      </c>
      <c r="I196" s="22">
        <f t="shared" si="21"/>
        <v>-3.6539976915623889E-3</v>
      </c>
      <c r="J196" s="3" t="str">
        <f t="shared" si="22"/>
        <v/>
      </c>
      <c r="K196" s="3" t="str">
        <f t="shared" si="23"/>
        <v/>
      </c>
    </row>
    <row r="197" spans="1:11" hidden="1" x14ac:dyDescent="0.35">
      <c r="A197" s="30">
        <v>45477</v>
      </c>
      <c r="B197" s="3">
        <v>24369.95</v>
      </c>
      <c r="C197" s="3">
        <v>24401</v>
      </c>
      <c r="D197" s="3">
        <v>24281</v>
      </c>
      <c r="E197" s="3">
        <v>24302.15</v>
      </c>
      <c r="F197" s="3" t="str">
        <f t="shared" si="18"/>
        <v>Thursday</v>
      </c>
      <c r="G197" s="22">
        <f t="shared" si="19"/>
        <v>-2.7821148586681249E-3</v>
      </c>
      <c r="H197" s="22">
        <f t="shared" si="20"/>
        <v>4.9240970949878844E-3</v>
      </c>
      <c r="I197" s="22">
        <f t="shared" si="21"/>
        <v>3.4360653037696139E-3</v>
      </c>
      <c r="J197" s="3" t="str">
        <f t="shared" si="22"/>
        <v>Negative</v>
      </c>
      <c r="K197" s="3" t="str">
        <f t="shared" si="23"/>
        <v/>
      </c>
    </row>
    <row r="198" spans="1:11" hidden="1" x14ac:dyDescent="0.35">
      <c r="A198" s="30">
        <v>45476</v>
      </c>
      <c r="B198" s="3">
        <v>24291.75</v>
      </c>
      <c r="C198" s="3">
        <v>24309.15</v>
      </c>
      <c r="D198" s="3">
        <v>24207.1</v>
      </c>
      <c r="E198" s="3">
        <v>24286.5</v>
      </c>
      <c r="F198" s="3" t="str">
        <f t="shared" si="18"/>
        <v>Wednesday</v>
      </c>
      <c r="G198" s="22">
        <f t="shared" si="19"/>
        <v>-2.1612275772638859E-4</v>
      </c>
      <c r="H198" s="22">
        <f t="shared" si="20"/>
        <v>4.2010147478054446E-3</v>
      </c>
      <c r="I198" s="22">
        <f t="shared" si="21"/>
        <v>6.9599172603046974E-3</v>
      </c>
      <c r="J198" s="3" t="str">
        <f t="shared" si="22"/>
        <v/>
      </c>
      <c r="K198" s="3" t="str">
        <f t="shared" si="23"/>
        <v/>
      </c>
    </row>
    <row r="199" spans="1:11" hidden="1" x14ac:dyDescent="0.35">
      <c r="A199" s="30">
        <v>45475</v>
      </c>
      <c r="B199" s="3">
        <v>24228.75</v>
      </c>
      <c r="C199" s="3">
        <v>24236.35</v>
      </c>
      <c r="D199" s="3">
        <v>24056.400000000001</v>
      </c>
      <c r="E199" s="3">
        <v>24123.85</v>
      </c>
      <c r="F199" s="3" t="str">
        <f t="shared" si="18"/>
        <v>Tuesday</v>
      </c>
      <c r="G199" s="22">
        <f t="shared" si="19"/>
        <v>-4.3295671464686153E-3</v>
      </c>
      <c r="H199" s="22">
        <f t="shared" si="20"/>
        <v>7.4271268637464615E-3</v>
      </c>
      <c r="I199" s="22">
        <f t="shared" si="21"/>
        <v>3.5954013656725853E-3</v>
      </c>
      <c r="J199" s="3" t="str">
        <f t="shared" si="22"/>
        <v/>
      </c>
      <c r="K199" s="3" t="str">
        <f t="shared" si="23"/>
        <v/>
      </c>
    </row>
    <row r="200" spans="1:11" hidden="1" x14ac:dyDescent="0.35">
      <c r="A200" s="30">
        <v>45474</v>
      </c>
      <c r="B200" s="3">
        <v>23992.95</v>
      </c>
      <c r="C200" s="3">
        <v>24164</v>
      </c>
      <c r="D200" s="3">
        <v>23992.7</v>
      </c>
      <c r="E200" s="3">
        <v>24141.95</v>
      </c>
      <c r="F200" s="3" t="str">
        <f t="shared" si="18"/>
        <v>Monday</v>
      </c>
      <c r="G200" s="22">
        <f t="shared" si="19"/>
        <v>6.2101575671186741E-3</v>
      </c>
      <c r="H200" s="22">
        <f t="shared" si="20"/>
        <v>7.1395972566941236E-3</v>
      </c>
      <c r="I200" s="22">
        <f t="shared" si="21"/>
        <v>-7.3509200103278629E-4</v>
      </c>
      <c r="J200" s="3" t="str">
        <f t="shared" si="22"/>
        <v/>
      </c>
      <c r="K200" s="3" t="str">
        <f t="shared" si="23"/>
        <v/>
      </c>
    </row>
    <row r="201" spans="1:11" hidden="1" x14ac:dyDescent="0.35">
      <c r="A201" s="30">
        <v>45471</v>
      </c>
      <c r="B201" s="3">
        <v>24085.9</v>
      </c>
      <c r="C201" s="3">
        <v>24174</v>
      </c>
      <c r="D201" s="3">
        <v>23985.8</v>
      </c>
      <c r="E201" s="3">
        <v>24010.6</v>
      </c>
      <c r="F201" s="3" t="str">
        <f t="shared" si="18"/>
        <v>Friday</v>
      </c>
      <c r="G201" s="22">
        <f t="shared" si="19"/>
        <v>-3.1263104139767628E-3</v>
      </c>
      <c r="H201" s="22">
        <f t="shared" si="20"/>
        <v>7.8137001316123007E-3</v>
      </c>
      <c r="I201" s="22">
        <f t="shared" si="21"/>
        <v>1.721807481960592E-3</v>
      </c>
      <c r="J201" s="3" t="str">
        <f t="shared" si="22"/>
        <v/>
      </c>
      <c r="K201" s="3" t="str">
        <f t="shared" si="23"/>
        <v/>
      </c>
    </row>
    <row r="202" spans="1:11" hidden="1" x14ac:dyDescent="0.35">
      <c r="A202" s="30">
        <v>45470</v>
      </c>
      <c r="B202" s="3">
        <v>23881.55</v>
      </c>
      <c r="C202" s="3">
        <v>24087.45</v>
      </c>
      <c r="D202" s="3">
        <v>23805.4</v>
      </c>
      <c r="E202" s="3">
        <v>24044.5</v>
      </c>
      <c r="F202" s="3" t="str">
        <f t="shared" si="18"/>
        <v>Thursday</v>
      </c>
      <c r="G202" s="22">
        <f t="shared" si="19"/>
        <v>6.8232589593221855E-3</v>
      </c>
      <c r="H202" s="22">
        <f t="shared" si="20"/>
        <v>1.1810372442324694E-2</v>
      </c>
      <c r="I202" s="22">
        <f t="shared" si="21"/>
        <v>5.3417013004424191E-4</v>
      </c>
      <c r="J202" s="3" t="str">
        <f t="shared" si="22"/>
        <v>Positive</v>
      </c>
      <c r="K202" s="3" t="str">
        <f t="shared" si="23"/>
        <v/>
      </c>
    </row>
    <row r="203" spans="1:11" hidden="1" x14ac:dyDescent="0.35">
      <c r="A203" s="30">
        <v>45469</v>
      </c>
      <c r="B203" s="3">
        <v>23723.1</v>
      </c>
      <c r="C203" s="3">
        <v>23889.9</v>
      </c>
      <c r="D203" s="3">
        <v>23670.45</v>
      </c>
      <c r="E203" s="3">
        <v>23868.799999999999</v>
      </c>
      <c r="F203" s="3" t="str">
        <f t="shared" si="18"/>
        <v>Wednesday</v>
      </c>
      <c r="G203" s="22">
        <f t="shared" si="19"/>
        <v>6.1416931176785806E-3</v>
      </c>
      <c r="H203" s="22">
        <f t="shared" si="20"/>
        <v>9.2504773828041339E-3</v>
      </c>
      <c r="I203" s="22">
        <f t="shared" si="21"/>
        <v>7.5881170087612086E-5</v>
      </c>
      <c r="J203" s="3" t="str">
        <f t="shared" si="22"/>
        <v/>
      </c>
      <c r="K203" s="3" t="str">
        <f t="shared" si="23"/>
        <v/>
      </c>
    </row>
    <row r="204" spans="1:11" hidden="1" x14ac:dyDescent="0.35">
      <c r="A204" s="30">
        <v>45468</v>
      </c>
      <c r="B204" s="3">
        <v>23577.1</v>
      </c>
      <c r="C204" s="3">
        <v>23754.15</v>
      </c>
      <c r="D204" s="3">
        <v>23562.05</v>
      </c>
      <c r="E204" s="3">
        <v>23721.3</v>
      </c>
      <c r="F204" s="3" t="str">
        <f t="shared" si="18"/>
        <v>Tuesday</v>
      </c>
      <c r="G204" s="22">
        <f t="shared" si="19"/>
        <v>6.1161041858413777E-3</v>
      </c>
      <c r="H204" s="22">
        <f t="shared" si="20"/>
        <v>8.1477365748969209E-3</v>
      </c>
      <c r="I204" s="22">
        <f t="shared" si="21"/>
        <v>1.667526983135673E-3</v>
      </c>
      <c r="J204" s="3" t="str">
        <f t="shared" si="22"/>
        <v/>
      </c>
      <c r="K204" s="3" t="str">
        <f t="shared" si="23"/>
        <v/>
      </c>
    </row>
    <row r="205" spans="1:11" hidden="1" x14ac:dyDescent="0.35">
      <c r="A205" s="30">
        <v>45467</v>
      </c>
      <c r="B205" s="3">
        <v>23382.3</v>
      </c>
      <c r="C205" s="3">
        <v>23558.1</v>
      </c>
      <c r="D205" s="3">
        <v>23350</v>
      </c>
      <c r="E205" s="3">
        <v>23537.85</v>
      </c>
      <c r="F205" s="3" t="str">
        <f t="shared" si="18"/>
        <v>Monday</v>
      </c>
      <c r="G205" s="22">
        <f t="shared" si="19"/>
        <v>6.6524678923801026E-3</v>
      </c>
      <c r="H205" s="22">
        <f t="shared" si="20"/>
        <v>8.8998943645406375E-3</v>
      </c>
      <c r="I205" s="22">
        <f t="shared" si="21"/>
        <v>-5.0550825280518477E-3</v>
      </c>
      <c r="J205" s="3" t="str">
        <f t="shared" si="22"/>
        <v/>
      </c>
      <c r="K205" s="3" t="str">
        <f t="shared" si="23"/>
        <v/>
      </c>
    </row>
    <row r="206" spans="1:11" hidden="1" x14ac:dyDescent="0.35">
      <c r="A206" s="30">
        <v>45464</v>
      </c>
      <c r="B206" s="3">
        <v>23661.15</v>
      </c>
      <c r="C206" s="3">
        <v>23667.1</v>
      </c>
      <c r="D206" s="3">
        <v>23398.2</v>
      </c>
      <c r="E206" s="3">
        <v>23501.1</v>
      </c>
      <c r="F206" s="3" t="str">
        <f t="shared" si="18"/>
        <v>Friday</v>
      </c>
      <c r="G206" s="22">
        <f t="shared" si="19"/>
        <v>-6.7642527941373471E-3</v>
      </c>
      <c r="H206" s="22">
        <f t="shared" si="20"/>
        <v>1.1364620908112995E-2</v>
      </c>
      <c r="I206" s="22">
        <f t="shared" si="21"/>
        <v>3.9949929986846629E-3</v>
      </c>
      <c r="J206" s="3" t="str">
        <f t="shared" si="22"/>
        <v/>
      </c>
      <c r="K206" s="3" t="str">
        <f t="shared" si="23"/>
        <v/>
      </c>
    </row>
    <row r="207" spans="1:11" hidden="1" x14ac:dyDescent="0.35">
      <c r="A207" s="30">
        <v>45463</v>
      </c>
      <c r="B207" s="3">
        <v>23586.15</v>
      </c>
      <c r="C207" s="3">
        <v>23624</v>
      </c>
      <c r="D207" s="3">
        <v>23442.6</v>
      </c>
      <c r="E207" s="3">
        <v>23567</v>
      </c>
      <c r="F207" s="3" t="str">
        <f t="shared" si="18"/>
        <v>Thursday</v>
      </c>
      <c r="G207" s="22">
        <f t="shared" si="19"/>
        <v>-8.1191716325052855E-4</v>
      </c>
      <c r="H207" s="22">
        <f t="shared" si="20"/>
        <v>7.6909542252551364E-3</v>
      </c>
      <c r="I207" s="22">
        <f t="shared" si="21"/>
        <v>2.9830753529512441E-3</v>
      </c>
      <c r="J207" s="3" t="str">
        <f t="shared" si="22"/>
        <v>Negative</v>
      </c>
      <c r="K207" s="3" t="str">
        <f t="shared" si="23"/>
        <v/>
      </c>
    </row>
    <row r="208" spans="1:11" hidden="1" x14ac:dyDescent="0.35">
      <c r="A208" s="30">
        <v>45462</v>
      </c>
      <c r="B208" s="3">
        <v>23629.85</v>
      </c>
      <c r="C208" s="3">
        <v>23664</v>
      </c>
      <c r="D208" s="3">
        <v>23412.9</v>
      </c>
      <c r="E208" s="3">
        <v>23516</v>
      </c>
      <c r="F208" s="3" t="str">
        <f t="shared" si="18"/>
        <v>Wednesday</v>
      </c>
      <c r="G208" s="22">
        <f t="shared" si="19"/>
        <v>-4.8180585149714683E-3</v>
      </c>
      <c r="H208" s="22">
        <f t="shared" si="20"/>
        <v>1.0626389926300783E-2</v>
      </c>
      <c r="I208" s="22">
        <f t="shared" si="21"/>
        <v>3.0541771550094484E-3</v>
      </c>
      <c r="J208" s="3" t="str">
        <f t="shared" si="22"/>
        <v/>
      </c>
      <c r="K208" s="3" t="str">
        <f t="shared" si="23"/>
        <v/>
      </c>
    </row>
    <row r="209" spans="1:11" hidden="1" x14ac:dyDescent="0.35">
      <c r="A209" s="30">
        <v>45461</v>
      </c>
      <c r="B209" s="3">
        <v>23570.799999999999</v>
      </c>
      <c r="C209" s="3">
        <v>23579.05</v>
      </c>
      <c r="D209" s="3">
        <v>23499.7</v>
      </c>
      <c r="E209" s="3">
        <v>23557.9</v>
      </c>
      <c r="F209" s="3" t="str">
        <f t="shared" si="18"/>
        <v>Tuesday</v>
      </c>
      <c r="G209" s="22">
        <f t="shared" si="19"/>
        <v>-5.4728732160121076E-4</v>
      </c>
      <c r="H209" s="22">
        <f t="shared" si="20"/>
        <v>3.366453408454467E-3</v>
      </c>
      <c r="I209" s="22">
        <f t="shared" si="21"/>
        <v>4.4831583253784578E-3</v>
      </c>
      <c r="J209" s="3" t="str">
        <f t="shared" si="22"/>
        <v/>
      </c>
      <c r="K209" s="3" t="str">
        <f t="shared" si="23"/>
        <v/>
      </c>
    </row>
    <row r="210" spans="1:11" hidden="1" x14ac:dyDescent="0.35">
      <c r="A210" s="30">
        <v>45457</v>
      </c>
      <c r="B210" s="3">
        <v>23464.95</v>
      </c>
      <c r="C210" s="3">
        <v>23490.400000000001</v>
      </c>
      <c r="D210" s="3">
        <v>23334.25</v>
      </c>
      <c r="E210" s="3">
        <v>23465.599999999999</v>
      </c>
      <c r="F210" s="3" t="str">
        <f t="shared" si="18"/>
        <v>Friday</v>
      </c>
      <c r="G210" s="22">
        <f t="shared" si="19"/>
        <v>2.7700890050812687E-5</v>
      </c>
      <c r="H210" s="22">
        <f t="shared" si="20"/>
        <v>6.6546061253061036E-3</v>
      </c>
      <c r="I210" s="22">
        <f t="shared" si="21"/>
        <v>2.8227822675424602E-3</v>
      </c>
      <c r="J210" s="3" t="str">
        <f t="shared" si="22"/>
        <v/>
      </c>
      <c r="K210" s="3" t="str">
        <f t="shared" si="23"/>
        <v/>
      </c>
    </row>
    <row r="211" spans="1:11" hidden="1" x14ac:dyDescent="0.35">
      <c r="A211" s="30">
        <v>45456</v>
      </c>
      <c r="B211" s="3">
        <v>23480.95</v>
      </c>
      <c r="C211" s="3">
        <v>23481.05</v>
      </c>
      <c r="D211" s="3">
        <v>23353.9</v>
      </c>
      <c r="E211" s="3">
        <v>23398.9</v>
      </c>
      <c r="F211" s="3" t="str">
        <f t="shared" si="18"/>
        <v>Thursday</v>
      </c>
      <c r="G211" s="22">
        <f t="shared" si="19"/>
        <v>-3.4943219929346671E-3</v>
      </c>
      <c r="H211" s="22">
        <f t="shared" si="20"/>
        <v>5.4150279268938362E-3</v>
      </c>
      <c r="I211" s="22">
        <f t="shared" si="21"/>
        <v>6.7744431986519714E-3</v>
      </c>
      <c r="J211" s="3" t="str">
        <f t="shared" si="22"/>
        <v>Negative</v>
      </c>
      <c r="K211" s="3" t="str">
        <f t="shared" si="23"/>
        <v/>
      </c>
    </row>
    <row r="212" spans="1:11" hidden="1" x14ac:dyDescent="0.35">
      <c r="A212" s="30">
        <v>45455</v>
      </c>
      <c r="B212" s="3">
        <v>23344.45</v>
      </c>
      <c r="C212" s="3">
        <v>23441.95</v>
      </c>
      <c r="D212" s="3">
        <v>23295.95</v>
      </c>
      <c r="E212" s="3">
        <v>23322.95</v>
      </c>
      <c r="F212" s="3" t="str">
        <f t="shared" si="18"/>
        <v>Wednesday</v>
      </c>
      <c r="G212" s="22">
        <f t="shared" si="19"/>
        <v>-9.2098978558072687E-4</v>
      </c>
      <c r="H212" s="22">
        <f t="shared" si="20"/>
        <v>6.2541631951063313E-3</v>
      </c>
      <c r="I212" s="22">
        <f t="shared" si="21"/>
        <v>3.4214705876032809E-3</v>
      </c>
      <c r="J212" s="3" t="str">
        <f t="shared" si="22"/>
        <v/>
      </c>
      <c r="K212" s="3" t="str">
        <f t="shared" si="23"/>
        <v/>
      </c>
    </row>
    <row r="213" spans="1:11" hidden="1" x14ac:dyDescent="0.35">
      <c r="A213" s="30">
        <v>45454</v>
      </c>
      <c r="B213" s="3">
        <v>23283.75</v>
      </c>
      <c r="C213" s="3">
        <v>23389.45</v>
      </c>
      <c r="D213" s="3">
        <v>23206.65</v>
      </c>
      <c r="E213" s="3">
        <v>23264.85</v>
      </c>
      <c r="F213" s="3" t="str">
        <f t="shared" si="18"/>
        <v>Tuesday</v>
      </c>
      <c r="G213" s="22">
        <f t="shared" si="19"/>
        <v>-8.1172491544538377E-4</v>
      </c>
      <c r="H213" s="22">
        <f t="shared" si="20"/>
        <v>7.8509690234605366E-3</v>
      </c>
      <c r="I213" s="22">
        <f t="shared" si="21"/>
        <v>1.0554963197358152E-3</v>
      </c>
      <c r="J213" s="3" t="str">
        <f t="shared" si="22"/>
        <v/>
      </c>
      <c r="K213" s="3" t="str">
        <f t="shared" si="23"/>
        <v/>
      </c>
    </row>
    <row r="214" spans="1:11" hidden="1" x14ac:dyDescent="0.35">
      <c r="A214" s="30">
        <v>45453</v>
      </c>
      <c r="B214" s="3">
        <v>23319.15</v>
      </c>
      <c r="C214" s="3">
        <v>23411.9</v>
      </c>
      <c r="D214" s="3">
        <v>23227.15</v>
      </c>
      <c r="E214" s="3">
        <v>23259.200000000001</v>
      </c>
      <c r="F214" s="3" t="str">
        <f t="shared" si="18"/>
        <v>Monday</v>
      </c>
      <c r="G214" s="22">
        <f t="shared" si="19"/>
        <v>-2.5708484228627853E-3</v>
      </c>
      <c r="H214" s="22">
        <f t="shared" si="20"/>
        <v>7.9226729962284213E-3</v>
      </c>
      <c r="I214" s="22">
        <f t="shared" si="21"/>
        <v>1.2451615811834617E-3</v>
      </c>
      <c r="J214" s="3" t="str">
        <f t="shared" si="22"/>
        <v/>
      </c>
      <c r="K214" s="3" t="str">
        <f t="shared" si="23"/>
        <v/>
      </c>
    </row>
    <row r="215" spans="1:11" hidden="1" x14ac:dyDescent="0.35">
      <c r="A215" s="30">
        <v>45450</v>
      </c>
      <c r="B215" s="3">
        <v>22821.85</v>
      </c>
      <c r="C215" s="3">
        <v>23320.2</v>
      </c>
      <c r="D215" s="3">
        <v>22789.05</v>
      </c>
      <c r="E215" s="3">
        <v>23290.15</v>
      </c>
      <c r="F215" s="3" t="str">
        <f t="shared" si="18"/>
        <v>Friday</v>
      </c>
      <c r="G215" s="22">
        <f t="shared" si="19"/>
        <v>2.0519808867379415E-2</v>
      </c>
      <c r="H215" s="22">
        <f t="shared" si="20"/>
        <v>2.3273748622482469E-2</v>
      </c>
      <c r="I215" s="22">
        <f t="shared" si="21"/>
        <v>1.9718334545518224E-5</v>
      </c>
      <c r="J215" s="3" t="str">
        <f t="shared" si="22"/>
        <v/>
      </c>
      <c r="K215" s="3" t="str">
        <f t="shared" si="23"/>
        <v/>
      </c>
    </row>
    <row r="216" spans="1:11" hidden="1" x14ac:dyDescent="0.35">
      <c r="A216" s="30">
        <v>45449</v>
      </c>
      <c r="B216" s="3">
        <v>22798.6</v>
      </c>
      <c r="C216" s="3">
        <v>22910.15</v>
      </c>
      <c r="D216" s="3">
        <v>22642.6</v>
      </c>
      <c r="E216" s="3">
        <v>22821.4</v>
      </c>
      <c r="F216" s="3" t="str">
        <f t="shared" si="18"/>
        <v>Thursday</v>
      </c>
      <c r="G216" s="22">
        <f t="shared" si="19"/>
        <v>1.000061407279522E-3</v>
      </c>
      <c r="H216" s="22">
        <f t="shared" si="20"/>
        <v>1.1735369715684426E-2</v>
      </c>
      <c r="I216" s="22">
        <f t="shared" si="21"/>
        <v>7.8800725895045842E-3</v>
      </c>
      <c r="J216" s="3" t="str">
        <f t="shared" si="22"/>
        <v>Positive</v>
      </c>
      <c r="K216" s="3" t="str">
        <f t="shared" si="23"/>
        <v/>
      </c>
    </row>
    <row r="217" spans="1:11" hidden="1" x14ac:dyDescent="0.35">
      <c r="A217" s="30">
        <v>45448</v>
      </c>
      <c r="B217" s="3">
        <v>22128.35</v>
      </c>
      <c r="C217" s="3">
        <v>22670.400000000001</v>
      </c>
      <c r="D217" s="3">
        <v>21791.95</v>
      </c>
      <c r="E217" s="3">
        <v>22620.35</v>
      </c>
      <c r="F217" s="3" t="str">
        <f t="shared" si="18"/>
        <v>Wednesday</v>
      </c>
      <c r="G217" s="22">
        <f t="shared" si="19"/>
        <v>2.2233921643502567E-2</v>
      </c>
      <c r="H217" s="22">
        <f t="shared" si="20"/>
        <v>3.9697944040111476E-2</v>
      </c>
      <c r="I217" s="22">
        <f t="shared" si="21"/>
        <v>1.1142589503986774E-2</v>
      </c>
      <c r="J217" s="3" t="str">
        <f t="shared" si="22"/>
        <v/>
      </c>
      <c r="K217" s="3" t="str">
        <f t="shared" si="23"/>
        <v/>
      </c>
    </row>
    <row r="218" spans="1:11" hidden="1" x14ac:dyDescent="0.35">
      <c r="A218" s="30">
        <v>45447</v>
      </c>
      <c r="B218" s="3">
        <v>23179.5</v>
      </c>
      <c r="C218" s="3">
        <v>23179.5</v>
      </c>
      <c r="D218" s="3">
        <v>21281.45</v>
      </c>
      <c r="E218" s="3">
        <v>21884.5</v>
      </c>
      <c r="F218" s="3" t="str">
        <f t="shared" si="18"/>
        <v>Tuesday</v>
      </c>
      <c r="G218" s="22">
        <f t="shared" si="19"/>
        <v>-5.5868331931232341E-2</v>
      </c>
      <c r="H218" s="22">
        <f t="shared" si="20"/>
        <v>8.1884855152181857E-2</v>
      </c>
      <c r="I218" s="22">
        <f t="shared" si="21"/>
        <v>-3.6279385657607475E-3</v>
      </c>
      <c r="J218" s="3" t="str">
        <f t="shared" si="22"/>
        <v/>
      </c>
      <c r="K218" s="3" t="str">
        <f t="shared" si="23"/>
        <v/>
      </c>
    </row>
    <row r="219" spans="1:11" hidden="1" x14ac:dyDescent="0.35">
      <c r="A219" s="30">
        <v>45446</v>
      </c>
      <c r="B219" s="3">
        <v>23337.9</v>
      </c>
      <c r="C219" s="3">
        <v>23338.7</v>
      </c>
      <c r="D219" s="3">
        <v>23062.3</v>
      </c>
      <c r="E219" s="3">
        <v>23263.9</v>
      </c>
      <c r="F219" s="3" t="str">
        <f t="shared" si="18"/>
        <v>Monday</v>
      </c>
      <c r="G219" s="22">
        <f t="shared" si="19"/>
        <v>-3.1708079990059087E-3</v>
      </c>
      <c r="H219" s="22">
        <f t="shared" si="20"/>
        <v>1.1843396363854564E-2</v>
      </c>
      <c r="I219" s="22">
        <f t="shared" si="21"/>
        <v>3.5826672051911423E-2</v>
      </c>
      <c r="J219" s="3" t="str">
        <f t="shared" si="22"/>
        <v/>
      </c>
      <c r="K219" s="3" t="str">
        <f t="shared" si="23"/>
        <v/>
      </c>
    </row>
    <row r="220" spans="1:11" hidden="1" x14ac:dyDescent="0.35">
      <c r="A220" s="30">
        <v>45443</v>
      </c>
      <c r="B220" s="3">
        <v>22568.1</v>
      </c>
      <c r="C220" s="3">
        <v>22653.75</v>
      </c>
      <c r="D220" s="3">
        <v>22465.1</v>
      </c>
      <c r="E220" s="3">
        <v>22530.7</v>
      </c>
      <c r="F220" s="3" t="str">
        <f t="shared" si="18"/>
        <v>Friday</v>
      </c>
      <c r="G220" s="22">
        <f t="shared" si="19"/>
        <v>-1.6572064108187139E-3</v>
      </c>
      <c r="H220" s="22">
        <f t="shared" si="20"/>
        <v>8.3591441016302413E-3</v>
      </c>
      <c r="I220" s="22">
        <f t="shared" si="21"/>
        <v>3.5328932594885457E-3</v>
      </c>
      <c r="J220" s="3" t="str">
        <f t="shared" si="22"/>
        <v/>
      </c>
      <c r="K220" s="3" t="str">
        <f t="shared" si="23"/>
        <v/>
      </c>
    </row>
    <row r="221" spans="1:11" hidden="1" x14ac:dyDescent="0.35">
      <c r="A221" s="30">
        <v>45442</v>
      </c>
      <c r="B221" s="3">
        <v>22617.45</v>
      </c>
      <c r="C221" s="3">
        <v>22705.75</v>
      </c>
      <c r="D221" s="3">
        <v>22417</v>
      </c>
      <c r="E221" s="3">
        <v>22488.65</v>
      </c>
      <c r="F221" s="3" t="str">
        <f t="shared" si="18"/>
        <v>Thursday</v>
      </c>
      <c r="G221" s="22">
        <f t="shared" si="19"/>
        <v>-5.6947180163988099E-3</v>
      </c>
      <c r="H221" s="22">
        <f t="shared" si="20"/>
        <v>1.2766691205241969E-2</v>
      </c>
      <c r="I221" s="22">
        <f t="shared" si="21"/>
        <v>-3.8428166855320701E-3</v>
      </c>
      <c r="J221" s="3" t="str">
        <f t="shared" si="22"/>
        <v>Negative</v>
      </c>
      <c r="K221" s="3" t="str">
        <f t="shared" si="23"/>
        <v/>
      </c>
    </row>
    <row r="222" spans="1:11" hidden="1" x14ac:dyDescent="0.35">
      <c r="A222" s="30">
        <v>45441</v>
      </c>
      <c r="B222" s="3">
        <v>22762.75</v>
      </c>
      <c r="C222" s="3">
        <v>22825.5</v>
      </c>
      <c r="D222" s="3">
        <v>22685.45</v>
      </c>
      <c r="E222" s="3">
        <v>22704.7</v>
      </c>
      <c r="F222" s="3" t="str">
        <f t="shared" si="18"/>
        <v>Wednesday</v>
      </c>
      <c r="G222" s="22">
        <f t="shared" si="19"/>
        <v>-2.5502191079724229E-3</v>
      </c>
      <c r="H222" s="22">
        <f t="shared" si="20"/>
        <v>6.1525957979593534E-3</v>
      </c>
      <c r="I222" s="22">
        <f t="shared" si="21"/>
        <v>-5.4788176414433424E-3</v>
      </c>
      <c r="J222" s="3" t="str">
        <f t="shared" si="22"/>
        <v/>
      </c>
      <c r="K222" s="3" t="str">
        <f t="shared" si="23"/>
        <v/>
      </c>
    </row>
    <row r="223" spans="1:11" hidden="1" x14ac:dyDescent="0.35">
      <c r="A223" s="30">
        <v>45440</v>
      </c>
      <c r="B223" s="3">
        <v>22977.15</v>
      </c>
      <c r="C223" s="3">
        <v>22998.55</v>
      </c>
      <c r="D223" s="3">
        <v>22858.5</v>
      </c>
      <c r="E223" s="3">
        <v>22888.15</v>
      </c>
      <c r="F223" s="3" t="str">
        <f t="shared" si="18"/>
        <v>Tuesday</v>
      </c>
      <c r="G223" s="22">
        <f t="shared" si="19"/>
        <v>-3.8734133693691338E-3</v>
      </c>
      <c r="H223" s="22">
        <f t="shared" si="20"/>
        <v>6.0951858694398243E-3</v>
      </c>
      <c r="I223" s="22">
        <f t="shared" si="21"/>
        <v>1.9492029852894359E-3</v>
      </c>
      <c r="J223" s="3" t="str">
        <f t="shared" si="22"/>
        <v/>
      </c>
      <c r="K223" s="3" t="str">
        <f t="shared" si="23"/>
        <v/>
      </c>
    </row>
    <row r="224" spans="1:11" hidden="1" x14ac:dyDescent="0.35">
      <c r="A224" s="30">
        <v>45439</v>
      </c>
      <c r="B224" s="3">
        <v>23038.95</v>
      </c>
      <c r="C224" s="3">
        <v>23110.799999999999</v>
      </c>
      <c r="D224" s="3">
        <v>22871.200000000001</v>
      </c>
      <c r="E224" s="3">
        <v>22932.45</v>
      </c>
      <c r="F224" s="3" t="str">
        <f t="shared" si="18"/>
        <v>Monday</v>
      </c>
      <c r="G224" s="22">
        <f t="shared" si="19"/>
        <v>-4.6226064989940948E-3</v>
      </c>
      <c r="H224" s="22">
        <f t="shared" si="20"/>
        <v>1.0399779503840172E-2</v>
      </c>
      <c r="I224" s="22">
        <f t="shared" si="21"/>
        <v>3.5653457971608865E-3</v>
      </c>
      <c r="J224" s="3" t="str">
        <f t="shared" si="22"/>
        <v/>
      </c>
      <c r="K224" s="3" t="str">
        <f t="shared" si="23"/>
        <v/>
      </c>
    </row>
    <row r="225" spans="1:11" hidden="1" x14ac:dyDescent="0.35">
      <c r="A225" s="30">
        <v>45436</v>
      </c>
      <c r="B225" s="3">
        <v>22930.75</v>
      </c>
      <c r="C225" s="3">
        <v>23026.400000000001</v>
      </c>
      <c r="D225" s="3">
        <v>22908</v>
      </c>
      <c r="E225" s="3">
        <v>22957.1</v>
      </c>
      <c r="F225" s="3" t="str">
        <f t="shared" si="18"/>
        <v>Friday</v>
      </c>
      <c r="G225" s="22">
        <f t="shared" si="19"/>
        <v>1.149112000261594E-3</v>
      </c>
      <c r="H225" s="22">
        <f t="shared" si="20"/>
        <v>5.1633723275514957E-3</v>
      </c>
      <c r="I225" s="22">
        <f t="shared" si="21"/>
        <v>-1.6066075545387295E-3</v>
      </c>
      <c r="J225" s="3" t="str">
        <f t="shared" si="22"/>
        <v/>
      </c>
      <c r="K225" s="3" t="str">
        <f t="shared" si="23"/>
        <v/>
      </c>
    </row>
    <row r="226" spans="1:11" x14ac:dyDescent="0.35">
      <c r="A226" s="30">
        <v>45435</v>
      </c>
      <c r="B226" s="3">
        <v>22614.1</v>
      </c>
      <c r="C226" s="3">
        <v>22993.599999999999</v>
      </c>
      <c r="D226" s="3">
        <v>22577.45</v>
      </c>
      <c r="E226" s="3">
        <v>22967.65</v>
      </c>
      <c r="F226" s="3" t="str">
        <f t="shared" si="18"/>
        <v>Thursday</v>
      </c>
      <c r="G226" s="22">
        <f t="shared" si="19"/>
        <v>1.5634051321962977E-2</v>
      </c>
      <c r="H226" s="22">
        <f t="shared" si="20"/>
        <v>1.8402235773256413E-2</v>
      </c>
      <c r="I226" s="22">
        <f t="shared" si="21"/>
        <v>7.2130915398840921E-4</v>
      </c>
      <c r="J226" s="3" t="str">
        <f t="shared" si="22"/>
        <v>Positive</v>
      </c>
      <c r="K226" s="3" t="str">
        <f t="shared" si="23"/>
        <v>High Move</v>
      </c>
    </row>
    <row r="227" spans="1:11" hidden="1" x14ac:dyDescent="0.35">
      <c r="A227" s="30">
        <v>45434</v>
      </c>
      <c r="B227" s="3">
        <v>22576.6</v>
      </c>
      <c r="C227" s="3">
        <v>22629.5</v>
      </c>
      <c r="D227" s="3">
        <v>22483.15</v>
      </c>
      <c r="E227" s="3">
        <v>22597.8</v>
      </c>
      <c r="F227" s="3" t="str">
        <f t="shared" si="18"/>
        <v>Wednesday</v>
      </c>
      <c r="G227" s="22">
        <f t="shared" si="19"/>
        <v>9.3902536254355075E-4</v>
      </c>
      <c r="H227" s="22">
        <f t="shared" si="20"/>
        <v>6.4823755569925747E-3</v>
      </c>
      <c r="I227" s="22">
        <f t="shared" si="21"/>
        <v>2.110608303501447E-3</v>
      </c>
      <c r="J227" s="3" t="str">
        <f t="shared" si="22"/>
        <v/>
      </c>
      <c r="K227" s="3" t="str">
        <f t="shared" si="23"/>
        <v/>
      </c>
    </row>
    <row r="228" spans="1:11" hidden="1" x14ac:dyDescent="0.35">
      <c r="A228" s="30">
        <v>45433</v>
      </c>
      <c r="B228" s="3">
        <v>22404.55</v>
      </c>
      <c r="C228" s="3">
        <v>22591.1</v>
      </c>
      <c r="D228" s="3">
        <v>22404.55</v>
      </c>
      <c r="E228" s="3">
        <v>22529.05</v>
      </c>
      <c r="F228" s="3" t="str">
        <f t="shared" si="18"/>
        <v>Tuesday</v>
      </c>
      <c r="G228" s="22">
        <f t="shared" si="19"/>
        <v>5.5569069675579291E-3</v>
      </c>
      <c r="H228" s="22">
        <f t="shared" si="20"/>
        <v>8.3264336931560459E-3</v>
      </c>
      <c r="I228" s="22">
        <f t="shared" si="21"/>
        <v>-4.3307261576749053E-3</v>
      </c>
      <c r="J228" s="3" t="str">
        <f t="shared" si="22"/>
        <v/>
      </c>
      <c r="K228" s="3" t="str">
        <f t="shared" si="23"/>
        <v/>
      </c>
    </row>
    <row r="229" spans="1:11" hidden="1" x14ac:dyDescent="0.35">
      <c r="A229" s="30">
        <v>45430</v>
      </c>
      <c r="B229" s="3">
        <v>22512.85</v>
      </c>
      <c r="C229" s="3">
        <v>22520.25</v>
      </c>
      <c r="D229" s="3">
        <v>22470.05</v>
      </c>
      <c r="E229" s="3">
        <v>22502</v>
      </c>
      <c r="F229" s="3" t="str">
        <f t="shared" si="18"/>
        <v>Saturday</v>
      </c>
      <c r="G229" s="22">
        <f t="shared" si="19"/>
        <v>-4.8194697694865579E-4</v>
      </c>
      <c r="H229" s="22">
        <f t="shared" si="20"/>
        <v>2.2298376260669233E-3</v>
      </c>
      <c r="I229" s="22">
        <f t="shared" si="21"/>
        <v>2.0809130200613369E-3</v>
      </c>
      <c r="J229" s="3" t="str">
        <f t="shared" si="22"/>
        <v/>
      </c>
      <c r="K229" s="3" t="str">
        <f t="shared" si="23"/>
        <v/>
      </c>
    </row>
    <row r="230" spans="1:11" hidden="1" x14ac:dyDescent="0.35">
      <c r="A230" s="30">
        <v>45429</v>
      </c>
      <c r="B230" s="3">
        <v>22415.25</v>
      </c>
      <c r="C230" s="3">
        <v>22502.15</v>
      </c>
      <c r="D230" s="3">
        <v>22345.65</v>
      </c>
      <c r="E230" s="3">
        <v>22466.1</v>
      </c>
      <c r="F230" s="3" t="str">
        <f t="shared" si="18"/>
        <v>Friday</v>
      </c>
      <c r="G230" s="22">
        <f t="shared" si="19"/>
        <v>2.268544852276845E-3</v>
      </c>
      <c r="H230" s="22">
        <f t="shared" si="20"/>
        <v>6.9818538718060246E-3</v>
      </c>
      <c r="I230" s="22">
        <f t="shared" si="21"/>
        <v>5.088411143621054E-4</v>
      </c>
      <c r="J230" s="3" t="str">
        <f t="shared" si="22"/>
        <v/>
      </c>
      <c r="K230" s="3" t="str">
        <f t="shared" si="23"/>
        <v/>
      </c>
    </row>
    <row r="231" spans="1:11" hidden="1" x14ac:dyDescent="0.35">
      <c r="A231" s="30">
        <v>45428</v>
      </c>
      <c r="B231" s="3">
        <v>22319.200000000001</v>
      </c>
      <c r="C231" s="3">
        <v>22432.25</v>
      </c>
      <c r="D231" s="3">
        <v>22054.55</v>
      </c>
      <c r="E231" s="3">
        <v>22403.85</v>
      </c>
      <c r="F231" s="3" t="str">
        <f t="shared" si="18"/>
        <v>Thursday</v>
      </c>
      <c r="G231" s="22">
        <f t="shared" si="19"/>
        <v>3.7926986630344196E-3</v>
      </c>
      <c r="H231" s="22">
        <f t="shared" si="20"/>
        <v>1.6922649557331835E-2</v>
      </c>
      <c r="I231" s="22">
        <f t="shared" si="21"/>
        <v>5.3444621867476914E-3</v>
      </c>
      <c r="J231" s="3" t="str">
        <f t="shared" si="22"/>
        <v>Positive</v>
      </c>
      <c r="K231" s="3" t="str">
        <f t="shared" si="23"/>
        <v/>
      </c>
    </row>
    <row r="232" spans="1:11" hidden="1" x14ac:dyDescent="0.35">
      <c r="A232" s="30">
        <v>45427</v>
      </c>
      <c r="B232" s="3">
        <v>22255.599999999999</v>
      </c>
      <c r="C232" s="3">
        <v>22297.55</v>
      </c>
      <c r="D232" s="3">
        <v>22151.75</v>
      </c>
      <c r="E232" s="3">
        <v>22200.55</v>
      </c>
      <c r="F232" s="3" t="str">
        <f t="shared" si="18"/>
        <v>Wednesday</v>
      </c>
      <c r="G232" s="22">
        <f t="shared" si="19"/>
        <v>-2.4735347508042594E-3</v>
      </c>
      <c r="H232" s="22">
        <f t="shared" si="20"/>
        <v>6.5511601574434874E-3</v>
      </c>
      <c r="I232" s="22">
        <f t="shared" si="21"/>
        <v>1.6990842948350088E-3</v>
      </c>
      <c r="J232" s="3" t="str">
        <f t="shared" si="22"/>
        <v/>
      </c>
      <c r="K232" s="3" t="str">
        <f t="shared" si="23"/>
        <v/>
      </c>
    </row>
    <row r="233" spans="1:11" hidden="1" x14ac:dyDescent="0.35">
      <c r="A233" s="30">
        <v>45426</v>
      </c>
      <c r="B233" s="3">
        <v>22112.9</v>
      </c>
      <c r="C233" s="3">
        <v>22270.05</v>
      </c>
      <c r="D233" s="3">
        <v>22081.25</v>
      </c>
      <c r="E233" s="3">
        <v>22217.85</v>
      </c>
      <c r="F233" s="3" t="str">
        <f t="shared" si="18"/>
        <v>Tuesday</v>
      </c>
      <c r="G233" s="22">
        <f t="shared" si="19"/>
        <v>4.7460984312323162E-3</v>
      </c>
      <c r="H233" s="22">
        <f t="shared" si="20"/>
        <v>8.53800270430379E-3</v>
      </c>
      <c r="I233" s="22">
        <f t="shared" si="21"/>
        <v>4.0037911604444355E-4</v>
      </c>
      <c r="J233" s="3" t="str">
        <f t="shared" si="22"/>
        <v/>
      </c>
      <c r="K233" s="3" t="str">
        <f t="shared" si="23"/>
        <v/>
      </c>
    </row>
    <row r="234" spans="1:11" hidden="1" x14ac:dyDescent="0.35">
      <c r="A234" s="30">
        <v>45425</v>
      </c>
      <c r="B234" s="3">
        <v>22027.95</v>
      </c>
      <c r="C234" s="3">
        <v>22131.65</v>
      </c>
      <c r="D234" s="3">
        <v>21821.05</v>
      </c>
      <c r="E234" s="3">
        <v>22104.05</v>
      </c>
      <c r="F234" s="3" t="str">
        <f t="shared" si="18"/>
        <v>Monday</v>
      </c>
      <c r="G234" s="22">
        <f t="shared" si="19"/>
        <v>3.4547018674002138E-3</v>
      </c>
      <c r="H234" s="22">
        <f t="shared" si="20"/>
        <v>1.4100268068522135E-2</v>
      </c>
      <c r="I234" s="22">
        <f t="shared" si="21"/>
        <v>-1.2355362907613624E-3</v>
      </c>
      <c r="J234" s="3" t="str">
        <f t="shared" si="22"/>
        <v/>
      </c>
      <c r="K234" s="3" t="str">
        <f t="shared" si="23"/>
        <v/>
      </c>
    </row>
    <row r="235" spans="1:11" hidden="1" x14ac:dyDescent="0.35">
      <c r="A235" s="30">
        <v>45422</v>
      </c>
      <c r="B235" s="3">
        <v>21990.95</v>
      </c>
      <c r="C235" s="3">
        <v>22131.3</v>
      </c>
      <c r="D235" s="3">
        <v>21950.3</v>
      </c>
      <c r="E235" s="3">
        <v>22055.200000000001</v>
      </c>
      <c r="F235" s="3" t="str">
        <f t="shared" si="18"/>
        <v>Friday</v>
      </c>
      <c r="G235" s="22">
        <f t="shared" si="19"/>
        <v>2.9216564086590163E-3</v>
      </c>
      <c r="H235" s="22">
        <f t="shared" si="20"/>
        <v>8.2306585208915487E-3</v>
      </c>
      <c r="I235" s="22">
        <f t="shared" si="21"/>
        <v>1.5233974723898771E-3</v>
      </c>
      <c r="J235" s="3" t="str">
        <f t="shared" si="22"/>
        <v/>
      </c>
      <c r="K235" s="3" t="str">
        <f t="shared" si="23"/>
        <v/>
      </c>
    </row>
    <row r="236" spans="1:11" x14ac:dyDescent="0.35">
      <c r="A236" s="30">
        <v>45421</v>
      </c>
      <c r="B236" s="3">
        <v>22224.799999999999</v>
      </c>
      <c r="C236" s="3">
        <v>22307.75</v>
      </c>
      <c r="D236" s="3">
        <v>21932.400000000001</v>
      </c>
      <c r="E236" s="3">
        <v>21957.5</v>
      </c>
      <c r="F236" s="3" t="str">
        <f t="shared" si="18"/>
        <v>Thursday</v>
      </c>
      <c r="G236" s="22">
        <f t="shared" si="19"/>
        <v>-1.202710485583669E-2</v>
      </c>
      <c r="H236" s="22">
        <f t="shared" si="20"/>
        <v>1.6888790900255506E-2</v>
      </c>
      <c r="I236" s="22">
        <f t="shared" si="21"/>
        <v>-3.4839143593767843E-3</v>
      </c>
      <c r="J236" s="3" t="str">
        <f t="shared" si="22"/>
        <v>Negative</v>
      </c>
      <c r="K236" s="3" t="str">
        <f t="shared" si="23"/>
        <v>High Move</v>
      </c>
    </row>
    <row r="237" spans="1:11" hidden="1" x14ac:dyDescent="0.35">
      <c r="A237" s="30">
        <v>45420</v>
      </c>
      <c r="B237" s="3">
        <v>22231.200000000001</v>
      </c>
      <c r="C237" s="3">
        <v>22368.65</v>
      </c>
      <c r="D237" s="3">
        <v>22185.200000000001</v>
      </c>
      <c r="E237" s="3">
        <v>22302.5</v>
      </c>
      <c r="F237" s="3" t="str">
        <f t="shared" si="18"/>
        <v>Wednesday</v>
      </c>
      <c r="G237" s="22">
        <f t="shared" si="19"/>
        <v>3.2072042894670224E-3</v>
      </c>
      <c r="H237" s="22">
        <f t="shared" si="20"/>
        <v>8.2519162258447906E-3</v>
      </c>
      <c r="I237" s="22">
        <f t="shared" si="21"/>
        <v>-3.1969510144602298E-3</v>
      </c>
      <c r="J237" s="3" t="str">
        <f t="shared" si="22"/>
        <v/>
      </c>
      <c r="K237" s="3" t="str">
        <f t="shared" si="23"/>
        <v/>
      </c>
    </row>
    <row r="238" spans="1:11" hidden="1" x14ac:dyDescent="0.35">
      <c r="A238" s="30">
        <v>45419</v>
      </c>
      <c r="B238" s="3">
        <v>22489.75</v>
      </c>
      <c r="C238" s="3">
        <v>22499.05</v>
      </c>
      <c r="D238" s="3">
        <v>22232.05</v>
      </c>
      <c r="E238" s="3">
        <v>22302.5</v>
      </c>
      <c r="F238" s="3" t="str">
        <f t="shared" si="18"/>
        <v>Tuesday</v>
      </c>
      <c r="G238" s="22">
        <f t="shared" si="19"/>
        <v>-8.3260151846952495E-3</v>
      </c>
      <c r="H238" s="22">
        <f t="shared" si="20"/>
        <v>1.1872075056414589E-2</v>
      </c>
      <c r="I238" s="22">
        <f t="shared" si="21"/>
        <v>2.0964500706242687E-3</v>
      </c>
      <c r="J238" s="3" t="str">
        <f t="shared" si="22"/>
        <v/>
      </c>
      <c r="K238" s="3" t="str">
        <f t="shared" si="23"/>
        <v/>
      </c>
    </row>
    <row r="239" spans="1:11" hidden="1" x14ac:dyDescent="0.35">
      <c r="A239" s="30">
        <v>45418</v>
      </c>
      <c r="B239" s="3">
        <v>22561.599999999999</v>
      </c>
      <c r="C239" s="3">
        <v>22588.799999999999</v>
      </c>
      <c r="D239" s="3">
        <v>22409.45</v>
      </c>
      <c r="E239" s="3">
        <v>22442.7</v>
      </c>
      <c r="F239" s="3" t="str">
        <f t="shared" si="18"/>
        <v>Monday</v>
      </c>
      <c r="G239" s="22">
        <f t="shared" si="19"/>
        <v>-5.2700163108998395E-3</v>
      </c>
      <c r="H239" s="22">
        <f t="shared" si="20"/>
        <v>7.9493475640024895E-3</v>
      </c>
      <c r="I239" s="22">
        <f t="shared" si="21"/>
        <v>3.8152060989906948E-3</v>
      </c>
      <c r="J239" s="3" t="str">
        <f t="shared" si="22"/>
        <v/>
      </c>
      <c r="K239" s="3" t="str">
        <f t="shared" si="23"/>
        <v/>
      </c>
    </row>
    <row r="240" spans="1:11" hidden="1" x14ac:dyDescent="0.35">
      <c r="A240" s="30">
        <v>45415</v>
      </c>
      <c r="B240" s="3">
        <v>22766.35</v>
      </c>
      <c r="C240" s="3">
        <v>22794.7</v>
      </c>
      <c r="D240" s="3">
        <v>22348.05</v>
      </c>
      <c r="E240" s="3">
        <v>22475.85</v>
      </c>
      <c r="F240" s="3" t="str">
        <f t="shared" si="18"/>
        <v>Friday</v>
      </c>
      <c r="G240" s="22">
        <f t="shared" si="19"/>
        <v>-1.2760060352230375E-2</v>
      </c>
      <c r="H240" s="22">
        <f t="shared" si="20"/>
        <v>1.9618867319530865E-2</v>
      </c>
      <c r="I240" s="22">
        <f t="shared" si="21"/>
        <v>5.2167501170069944E-3</v>
      </c>
      <c r="J240" s="3" t="str">
        <f t="shared" si="22"/>
        <v/>
      </c>
      <c r="K240" s="3" t="str">
        <f t="shared" si="23"/>
        <v/>
      </c>
    </row>
    <row r="241" spans="1:11" hidden="1" x14ac:dyDescent="0.35">
      <c r="A241" s="30">
        <v>45414</v>
      </c>
      <c r="B241" s="3">
        <v>22567.85</v>
      </c>
      <c r="C241" s="3">
        <v>22710.5</v>
      </c>
      <c r="D241" s="3">
        <v>22567.85</v>
      </c>
      <c r="E241" s="3">
        <v>22648.2</v>
      </c>
      <c r="F241" s="3" t="str">
        <f t="shared" si="18"/>
        <v>Thursday</v>
      </c>
      <c r="G241" s="22">
        <f t="shared" si="19"/>
        <v>3.5603746036951766E-3</v>
      </c>
      <c r="H241" s="22">
        <f t="shared" si="20"/>
        <v>6.3209388577113662E-3</v>
      </c>
      <c r="I241" s="22">
        <f t="shared" si="21"/>
        <v>-1.6368168777939249E-3</v>
      </c>
      <c r="J241" s="3" t="str">
        <f t="shared" si="22"/>
        <v>Positive</v>
      </c>
      <c r="K241" s="3" t="str">
        <f t="shared" si="23"/>
        <v/>
      </c>
    </row>
    <row r="242" spans="1:11" hidden="1" x14ac:dyDescent="0.35">
      <c r="A242" s="30">
        <v>45412</v>
      </c>
      <c r="B242" s="3">
        <v>22679.65</v>
      </c>
      <c r="C242" s="3">
        <v>22783.35</v>
      </c>
      <c r="D242" s="3">
        <v>22568.400000000001</v>
      </c>
      <c r="E242" s="3">
        <v>22604.85</v>
      </c>
      <c r="F242" s="3" t="str">
        <f t="shared" si="18"/>
        <v>Tuesday</v>
      </c>
      <c r="G242" s="22">
        <f t="shared" si="19"/>
        <v>-3.2981108614993137E-3</v>
      </c>
      <c r="H242" s="22">
        <f t="shared" si="20"/>
        <v>9.4776594876903771E-3</v>
      </c>
      <c r="I242" s="22">
        <f t="shared" si="21"/>
        <v>1.6009079908494307E-3</v>
      </c>
      <c r="J242" s="3" t="str">
        <f t="shared" si="22"/>
        <v/>
      </c>
      <c r="K242" s="3" t="str">
        <f t="shared" si="23"/>
        <v/>
      </c>
    </row>
    <row r="243" spans="1:11" hidden="1" x14ac:dyDescent="0.35">
      <c r="A243" s="30">
        <v>45411</v>
      </c>
      <c r="B243" s="3">
        <v>22475.55</v>
      </c>
      <c r="C243" s="3">
        <v>22655.8</v>
      </c>
      <c r="D243" s="3">
        <v>22441.9</v>
      </c>
      <c r="E243" s="3">
        <v>22643.4</v>
      </c>
      <c r="F243" s="3" t="str">
        <f t="shared" si="18"/>
        <v>Monday</v>
      </c>
      <c r="G243" s="22">
        <f t="shared" si="19"/>
        <v>7.4681153520159546E-3</v>
      </c>
      <c r="H243" s="22">
        <f t="shared" si="20"/>
        <v>9.5170084825509423E-3</v>
      </c>
      <c r="I243" s="22">
        <f t="shared" si="21"/>
        <v>2.4799341657763974E-3</v>
      </c>
      <c r="J243" s="3" t="str">
        <f t="shared" si="22"/>
        <v/>
      </c>
      <c r="K243" s="3" t="str">
        <f t="shared" si="23"/>
        <v/>
      </c>
    </row>
    <row r="244" spans="1:11" hidden="1" x14ac:dyDescent="0.35">
      <c r="A244" s="30">
        <v>45408</v>
      </c>
      <c r="B244" s="3">
        <v>22620.400000000001</v>
      </c>
      <c r="C244" s="3">
        <v>22620.400000000001</v>
      </c>
      <c r="D244" s="3">
        <v>22385.55</v>
      </c>
      <c r="E244" s="3">
        <v>22419.95</v>
      </c>
      <c r="F244" s="3" t="str">
        <f t="shared" si="18"/>
        <v>Friday</v>
      </c>
      <c r="G244" s="22">
        <f t="shared" si="19"/>
        <v>-8.8614701773620588E-3</v>
      </c>
      <c r="H244" s="22">
        <f t="shared" si="20"/>
        <v>1.0382221357712603E-2</v>
      </c>
      <c r="I244" s="22">
        <f t="shared" si="21"/>
        <v>2.2175110266346295E-3</v>
      </c>
      <c r="J244" s="3" t="str">
        <f t="shared" si="22"/>
        <v/>
      </c>
      <c r="K244" s="3" t="str">
        <f t="shared" si="23"/>
        <v/>
      </c>
    </row>
    <row r="245" spans="1:11" x14ac:dyDescent="0.35">
      <c r="A245" s="30">
        <v>45407</v>
      </c>
      <c r="B245" s="3">
        <v>22316.9</v>
      </c>
      <c r="C245" s="3">
        <v>22625.95</v>
      </c>
      <c r="D245" s="3">
        <v>22305.25</v>
      </c>
      <c r="E245" s="3">
        <v>22570.35</v>
      </c>
      <c r="F245" s="3" t="str">
        <f t="shared" si="18"/>
        <v>Thursday</v>
      </c>
      <c r="G245" s="22">
        <f t="shared" si="19"/>
        <v>1.1356864080584539E-2</v>
      </c>
      <c r="H245" s="22">
        <f t="shared" si="20"/>
        <v>1.43702754414816E-2</v>
      </c>
      <c r="I245" s="22">
        <f t="shared" si="21"/>
        <v>-3.8165553690675995E-3</v>
      </c>
      <c r="J245" s="3" t="str">
        <f t="shared" si="22"/>
        <v>Positive</v>
      </c>
      <c r="K245" s="3" t="str">
        <f t="shared" si="23"/>
        <v>High Move</v>
      </c>
    </row>
    <row r="246" spans="1:11" hidden="1" x14ac:dyDescent="0.35">
      <c r="A246" s="30">
        <v>45406</v>
      </c>
      <c r="B246" s="3">
        <v>22421.55</v>
      </c>
      <c r="C246" s="3">
        <v>22476.45</v>
      </c>
      <c r="D246" s="3">
        <v>22384</v>
      </c>
      <c r="E246" s="3">
        <v>22402.400000000001</v>
      </c>
      <c r="F246" s="3" t="str">
        <f t="shared" si="18"/>
        <v>Wednesday</v>
      </c>
      <c r="G246" s="22">
        <f t="shared" si="19"/>
        <v>-8.5408903487929329E-4</v>
      </c>
      <c r="H246" s="22">
        <f t="shared" si="20"/>
        <v>4.123265340710198E-3</v>
      </c>
      <c r="I246" s="22">
        <f t="shared" si="21"/>
        <v>2.3940450643776499E-3</v>
      </c>
      <c r="J246" s="3" t="str">
        <f t="shared" si="22"/>
        <v/>
      </c>
      <c r="K246" s="3" t="str">
        <f t="shared" si="23"/>
        <v/>
      </c>
    </row>
    <row r="247" spans="1:11" hidden="1" x14ac:dyDescent="0.35">
      <c r="A247" s="30">
        <v>45405</v>
      </c>
      <c r="B247" s="3">
        <v>22447.05</v>
      </c>
      <c r="C247" s="3">
        <v>22447.55</v>
      </c>
      <c r="D247" s="3">
        <v>22349.45</v>
      </c>
      <c r="E247" s="3">
        <v>22368</v>
      </c>
      <c r="F247" s="3" t="str">
        <f t="shared" si="18"/>
        <v>Tuesday</v>
      </c>
      <c r="G247" s="22">
        <f t="shared" si="19"/>
        <v>-3.5216208811402511E-3</v>
      </c>
      <c r="H247" s="22">
        <f t="shared" si="20"/>
        <v>4.3702847367470803E-3</v>
      </c>
      <c r="I247" s="22">
        <f t="shared" si="21"/>
        <v>4.9537973890151415E-3</v>
      </c>
      <c r="J247" s="3" t="str">
        <f t="shared" si="22"/>
        <v/>
      </c>
      <c r="K247" s="3" t="str">
        <f t="shared" si="23"/>
        <v/>
      </c>
    </row>
    <row r="248" spans="1:11" hidden="1" x14ac:dyDescent="0.35">
      <c r="A248" s="30">
        <v>45404</v>
      </c>
      <c r="B248" s="3">
        <v>22336.9</v>
      </c>
      <c r="C248" s="3">
        <v>22375.65</v>
      </c>
      <c r="D248" s="3">
        <v>22198.15</v>
      </c>
      <c r="E248" s="3">
        <v>22336.400000000001</v>
      </c>
      <c r="F248" s="3" t="str">
        <f t="shared" si="18"/>
        <v>Monday</v>
      </c>
      <c r="G248" s="22">
        <f t="shared" si="19"/>
        <v>-2.2384484865849779E-5</v>
      </c>
      <c r="H248" s="22">
        <f t="shared" si="20"/>
        <v>7.9464921273766729E-3</v>
      </c>
      <c r="I248" s="22">
        <f t="shared" si="21"/>
        <v>8.5745247663341056E-3</v>
      </c>
      <c r="J248" s="3" t="str">
        <f t="shared" si="22"/>
        <v/>
      </c>
      <c r="K248" s="3" t="str">
        <f t="shared" si="23"/>
        <v/>
      </c>
    </row>
    <row r="249" spans="1:11" hidden="1" x14ac:dyDescent="0.35">
      <c r="A249" s="30">
        <v>45401</v>
      </c>
      <c r="B249" s="3">
        <v>21861.5</v>
      </c>
      <c r="C249" s="3">
        <v>22179.55</v>
      </c>
      <c r="D249" s="3">
        <v>21777.65</v>
      </c>
      <c r="E249" s="3">
        <v>22147</v>
      </c>
      <c r="F249" s="3" t="str">
        <f t="shared" si="18"/>
        <v>Friday</v>
      </c>
      <c r="G249" s="22">
        <f t="shared" si="19"/>
        <v>1.3059488141252887E-2</v>
      </c>
      <c r="H249" s="22">
        <f t="shared" si="20"/>
        <v>1.8383916931591967E-2</v>
      </c>
      <c r="I249" s="22">
        <f t="shared" si="21"/>
        <v>-6.1079703671373716E-3</v>
      </c>
      <c r="J249" s="3" t="str">
        <f t="shared" si="22"/>
        <v/>
      </c>
      <c r="K249" s="3" t="str">
        <f t="shared" si="23"/>
        <v/>
      </c>
    </row>
    <row r="250" spans="1:11" hidden="1" x14ac:dyDescent="0.35">
      <c r="A250" s="30">
        <v>45400</v>
      </c>
      <c r="B250" s="3">
        <v>22212.35</v>
      </c>
      <c r="C250" s="3">
        <v>22326.5</v>
      </c>
      <c r="D250" s="3">
        <v>21961.7</v>
      </c>
      <c r="E250" s="3">
        <v>21995.85</v>
      </c>
      <c r="F250" s="3" t="str">
        <f t="shared" si="18"/>
        <v>Thursday</v>
      </c>
      <c r="G250" s="22">
        <f t="shared" si="19"/>
        <v>-9.74683002924049E-3</v>
      </c>
      <c r="H250" s="22">
        <f t="shared" si="20"/>
        <v>1.6423296049269856E-2</v>
      </c>
      <c r="I250" s="22">
        <f t="shared" si="21"/>
        <v>2.9099824362579336E-3</v>
      </c>
      <c r="J250" s="3" t="str">
        <f t="shared" si="22"/>
        <v>Negative</v>
      </c>
      <c r="K250" s="3" t="str">
        <f t="shared" si="23"/>
        <v/>
      </c>
    </row>
    <row r="251" spans="1:11" hidden="1" x14ac:dyDescent="0.35">
      <c r="A251" s="30">
        <v>45398</v>
      </c>
      <c r="B251" s="3">
        <v>22125.3</v>
      </c>
      <c r="C251" s="3">
        <v>22213.75</v>
      </c>
      <c r="D251" s="3">
        <v>22079.45</v>
      </c>
      <c r="E251" s="3">
        <v>22147.9</v>
      </c>
      <c r="F251" s="3" t="str">
        <f t="shared" si="18"/>
        <v>Tuesday</v>
      </c>
      <c r="G251" s="22">
        <f t="shared" si="19"/>
        <v>1.021455076315448E-3</v>
      </c>
      <c r="H251" s="22">
        <f t="shared" si="20"/>
        <v>6.069974192440296E-3</v>
      </c>
      <c r="I251" s="22">
        <f t="shared" si="21"/>
        <v>-6.6090470310921868E-3</v>
      </c>
      <c r="J251" s="3" t="str">
        <f t="shared" si="22"/>
        <v/>
      </c>
      <c r="K251" s="3" t="str">
        <f t="shared" si="23"/>
        <v/>
      </c>
    </row>
    <row r="252" spans="1:11" hidden="1" x14ac:dyDescent="0.35">
      <c r="A252" s="30">
        <v>45397</v>
      </c>
      <c r="B252" s="3">
        <v>22339.05</v>
      </c>
      <c r="C252" s="3">
        <v>22427.45</v>
      </c>
      <c r="D252" s="3">
        <v>22259.55</v>
      </c>
      <c r="E252" s="3">
        <v>22272.5</v>
      </c>
      <c r="F252" s="3" t="str">
        <f t="shared" si="18"/>
        <v>Monday</v>
      </c>
      <c r="G252" s="22">
        <f t="shared" si="19"/>
        <v>-2.9790881886203433E-3</v>
      </c>
      <c r="H252" s="22">
        <f t="shared" si="20"/>
        <v>7.5159865795547016E-3</v>
      </c>
      <c r="I252" s="22">
        <f t="shared" si="21"/>
        <v>-8.0086503192803617E-3</v>
      </c>
      <c r="J252" s="3" t="str">
        <f t="shared" si="22"/>
        <v/>
      </c>
      <c r="K252" s="3" t="str">
        <f t="shared" si="23"/>
        <v/>
      </c>
    </row>
    <row r="253" spans="1:11" hidden="1" x14ac:dyDescent="0.35">
      <c r="A253" s="30">
        <v>45394</v>
      </c>
      <c r="B253" s="3">
        <v>22677.4</v>
      </c>
      <c r="C253" s="3">
        <v>22726.45</v>
      </c>
      <c r="D253" s="3">
        <v>22503.75</v>
      </c>
      <c r="E253" s="3">
        <v>22519.4</v>
      </c>
      <c r="F253" s="3" t="str">
        <f t="shared" si="18"/>
        <v>Friday</v>
      </c>
      <c r="G253" s="22">
        <f t="shared" si="19"/>
        <v>-6.9672890190233443E-3</v>
      </c>
      <c r="H253" s="22">
        <f t="shared" si="20"/>
        <v>9.8203497755474933E-3</v>
      </c>
      <c r="I253" s="22">
        <f t="shared" si="21"/>
        <v>-3.3576809148361075E-3</v>
      </c>
      <c r="J253" s="3" t="str">
        <f t="shared" si="22"/>
        <v/>
      </c>
      <c r="K253" s="3" t="str">
        <f t="shared" si="23"/>
        <v/>
      </c>
    </row>
    <row r="254" spans="1:11" hidden="1" x14ac:dyDescent="0.35">
      <c r="A254" s="30">
        <v>45392</v>
      </c>
      <c r="B254" s="3">
        <v>22720.25</v>
      </c>
      <c r="C254" s="3">
        <v>22775.7</v>
      </c>
      <c r="D254" s="3">
        <v>22673.7</v>
      </c>
      <c r="E254" s="3">
        <v>22753.8</v>
      </c>
      <c r="F254" s="3" t="str">
        <f t="shared" si="18"/>
        <v>Wednesday</v>
      </c>
      <c r="G254" s="22">
        <f t="shared" si="19"/>
        <v>1.4766562867925869E-3</v>
      </c>
      <c r="H254" s="22">
        <f t="shared" si="20"/>
        <v>4.4893872206511814E-3</v>
      </c>
      <c r="I254" s="22">
        <f t="shared" si="21"/>
        <v>3.4227291296331057E-3</v>
      </c>
      <c r="J254" s="3" t="str">
        <f t="shared" si="22"/>
        <v/>
      </c>
      <c r="K254" s="3" t="str">
        <f t="shared" si="23"/>
        <v/>
      </c>
    </row>
    <row r="255" spans="1:11" hidden="1" x14ac:dyDescent="0.35">
      <c r="A255" s="30">
        <v>45391</v>
      </c>
      <c r="B255" s="3">
        <v>22765.1</v>
      </c>
      <c r="C255" s="3">
        <v>22768.400000000001</v>
      </c>
      <c r="D255" s="3">
        <v>22612.25</v>
      </c>
      <c r="E255" s="3">
        <v>22642.75</v>
      </c>
      <c r="F255" s="3" t="str">
        <f t="shared" si="18"/>
        <v>Tuesday</v>
      </c>
      <c r="G255" s="22">
        <f t="shared" si="19"/>
        <v>-5.3744547575015509E-3</v>
      </c>
      <c r="H255" s="22">
        <f t="shared" si="20"/>
        <v>6.8591835748580705E-3</v>
      </c>
      <c r="I255" s="22">
        <f t="shared" si="21"/>
        <v>4.358894040932983E-3</v>
      </c>
      <c r="J255" s="3" t="str">
        <f t="shared" si="22"/>
        <v/>
      </c>
      <c r="K255" s="3" t="str">
        <f t="shared" si="23"/>
        <v/>
      </c>
    </row>
    <row r="256" spans="1:11" hidden="1" x14ac:dyDescent="0.35">
      <c r="A256" s="30">
        <v>45390</v>
      </c>
      <c r="B256" s="3">
        <v>22578.35</v>
      </c>
      <c r="C256" s="3">
        <v>22697.3</v>
      </c>
      <c r="D256" s="3">
        <v>22550.35</v>
      </c>
      <c r="E256" s="3">
        <v>22666.3</v>
      </c>
      <c r="F256" s="3" t="str">
        <f t="shared" si="18"/>
        <v>Monday</v>
      </c>
      <c r="G256" s="22">
        <f t="shared" si="19"/>
        <v>3.8953245033406221E-3</v>
      </c>
      <c r="H256" s="22">
        <f t="shared" si="20"/>
        <v>6.5084472514599489E-3</v>
      </c>
      <c r="I256" s="22">
        <f t="shared" si="21"/>
        <v>2.8715848572201733E-3</v>
      </c>
      <c r="J256" s="3" t="str">
        <f t="shared" si="22"/>
        <v/>
      </c>
      <c r="K256" s="3" t="str">
        <f t="shared" si="23"/>
        <v/>
      </c>
    </row>
    <row r="257" spans="1:11" hidden="1" x14ac:dyDescent="0.35">
      <c r="A257" s="30">
        <v>45387</v>
      </c>
      <c r="B257" s="3">
        <v>22486.400000000001</v>
      </c>
      <c r="C257" s="3">
        <v>22537.599999999999</v>
      </c>
      <c r="D257" s="3">
        <v>22427.599999999999</v>
      </c>
      <c r="E257" s="3">
        <v>22513.7</v>
      </c>
      <c r="F257" s="3" t="str">
        <f t="shared" si="18"/>
        <v>Friday</v>
      </c>
      <c r="G257" s="22">
        <f t="shared" si="19"/>
        <v>1.2140671694890811E-3</v>
      </c>
      <c r="H257" s="22">
        <f t="shared" si="20"/>
        <v>4.891845737868222E-3</v>
      </c>
      <c r="I257" s="22">
        <f t="shared" si="21"/>
        <v>-1.2547385813237158E-3</v>
      </c>
      <c r="J257" s="3" t="str">
        <f t="shared" si="22"/>
        <v/>
      </c>
      <c r="K257" s="3" t="str">
        <f t="shared" si="23"/>
        <v/>
      </c>
    </row>
    <row r="258" spans="1:11" hidden="1" x14ac:dyDescent="0.35">
      <c r="A258" s="30">
        <v>45386</v>
      </c>
      <c r="B258" s="3">
        <v>22592.1</v>
      </c>
      <c r="C258" s="3">
        <v>22619</v>
      </c>
      <c r="D258" s="3">
        <v>22303.8</v>
      </c>
      <c r="E258" s="3">
        <v>22514.65</v>
      </c>
      <c r="F258" s="3" t="str">
        <f t="shared" si="18"/>
        <v>Thursday</v>
      </c>
      <c r="G258" s="22">
        <f t="shared" si="19"/>
        <v>-3.4281894998692947E-3</v>
      </c>
      <c r="H258" s="22">
        <f t="shared" si="20"/>
        <v>1.3951779604375015E-2</v>
      </c>
      <c r="I258" s="22">
        <f t="shared" si="21"/>
        <v>7.0181616383583915E-3</v>
      </c>
      <c r="J258" s="3" t="str">
        <f t="shared" si="22"/>
        <v>Negative</v>
      </c>
      <c r="K258" s="3" t="str">
        <f t="shared" si="23"/>
        <v/>
      </c>
    </row>
    <row r="259" spans="1:11" hidden="1" x14ac:dyDescent="0.35">
      <c r="A259" s="30">
        <v>45385</v>
      </c>
      <c r="B259" s="3">
        <v>22385.7</v>
      </c>
      <c r="C259" s="3">
        <v>22521.1</v>
      </c>
      <c r="D259" s="3">
        <v>22346.5</v>
      </c>
      <c r="E259" s="3">
        <v>22434.65</v>
      </c>
      <c r="F259" s="3" t="str">
        <f t="shared" ref="F259:F322" si="24">TEXT(A259, "dddd")</f>
        <v>Wednesday</v>
      </c>
      <c r="G259" s="22">
        <f t="shared" ref="G259:G322" si="25">(E259 - B259)/B259</f>
        <v>2.1866638076986971E-3</v>
      </c>
      <c r="H259" s="22">
        <f t="shared" ref="H259:H322" si="26">(C259 - D259)/B259</f>
        <v>7.7996220801671845E-3</v>
      </c>
      <c r="I259" s="22">
        <f t="shared" ref="I259:I322" si="27">(B259-E260)/E260</f>
        <v>-3.0106933056610187E-3</v>
      </c>
      <c r="J259" s="3" t="str">
        <f t="shared" ref="J259:J322" si="28">IF(F259="Thursday", IF(G259&gt;0,"Positive","Negative"), "")</f>
        <v/>
      </c>
      <c r="K259" s="3" t="str">
        <f t="shared" ref="K259:K322" si="29">IF(F259="Thursday", IF(ABS(G259)&gt;1%, "High Move", ""), "")</f>
        <v/>
      </c>
    </row>
    <row r="260" spans="1:11" hidden="1" x14ac:dyDescent="0.35">
      <c r="A260" s="30">
        <v>45384</v>
      </c>
      <c r="B260" s="3">
        <v>22458.799999999999</v>
      </c>
      <c r="C260" s="3">
        <v>22497.599999999999</v>
      </c>
      <c r="D260" s="3">
        <v>22388.15</v>
      </c>
      <c r="E260" s="3">
        <v>22453.3</v>
      </c>
      <c r="F260" s="3" t="str">
        <f t="shared" si="24"/>
        <v>Tuesday</v>
      </c>
      <c r="G260" s="22">
        <f t="shared" si="25"/>
        <v>-2.4489287050065011E-4</v>
      </c>
      <c r="H260" s="22">
        <f t="shared" si="26"/>
        <v>4.8733681229628069E-3</v>
      </c>
      <c r="I260" s="22">
        <f t="shared" si="27"/>
        <v>-1.4246282610634527E-4</v>
      </c>
      <c r="J260" s="3" t="str">
        <f t="shared" si="28"/>
        <v/>
      </c>
      <c r="K260" s="3" t="str">
        <f t="shared" si="29"/>
        <v/>
      </c>
    </row>
    <row r="261" spans="1:11" hidden="1" x14ac:dyDescent="0.35">
      <c r="A261" s="30">
        <v>45383</v>
      </c>
      <c r="B261" s="3">
        <v>22455</v>
      </c>
      <c r="C261" s="3">
        <v>22529.95</v>
      </c>
      <c r="D261" s="3">
        <v>22427.75</v>
      </c>
      <c r="E261" s="3">
        <v>22462</v>
      </c>
      <c r="F261" s="3" t="str">
        <f t="shared" si="24"/>
        <v>Monday</v>
      </c>
      <c r="G261" s="22">
        <f t="shared" si="25"/>
        <v>3.1173458027165444E-4</v>
      </c>
      <c r="H261" s="22">
        <f t="shared" si="26"/>
        <v>4.5513248719661866E-3</v>
      </c>
      <c r="I261" s="22">
        <f t="shared" si="27"/>
        <v>5.7374736304636352E-3</v>
      </c>
      <c r="J261" s="3" t="str">
        <f t="shared" si="28"/>
        <v/>
      </c>
      <c r="K261" s="3" t="str">
        <f t="shared" si="29"/>
        <v/>
      </c>
    </row>
    <row r="262" spans="1:11" hidden="1" x14ac:dyDescent="0.35">
      <c r="A262" s="30">
        <v>45379</v>
      </c>
      <c r="B262" s="3">
        <v>22163.599999999999</v>
      </c>
      <c r="C262" s="3">
        <v>22516</v>
      </c>
      <c r="D262" s="3">
        <v>22163.599999999999</v>
      </c>
      <c r="E262" s="3">
        <v>22326.9</v>
      </c>
      <c r="F262" s="3" t="str">
        <f t="shared" si="24"/>
        <v>Thursday</v>
      </c>
      <c r="G262" s="22">
        <f t="shared" si="25"/>
        <v>7.3679366167952376E-3</v>
      </c>
      <c r="H262" s="22">
        <f t="shared" si="26"/>
        <v>1.5899944052410325E-2</v>
      </c>
      <c r="I262" s="22">
        <f t="shared" si="27"/>
        <v>1.8057598994739605E-3</v>
      </c>
      <c r="J262" s="3" t="str">
        <f t="shared" si="28"/>
        <v>Positive</v>
      </c>
      <c r="K262" s="3" t="str">
        <f t="shared" si="29"/>
        <v/>
      </c>
    </row>
    <row r="263" spans="1:11" hidden="1" x14ac:dyDescent="0.35">
      <c r="A263" s="30">
        <v>45378</v>
      </c>
      <c r="B263" s="3">
        <v>22053.95</v>
      </c>
      <c r="C263" s="3">
        <v>22193.599999999999</v>
      </c>
      <c r="D263" s="3">
        <v>22052.85</v>
      </c>
      <c r="E263" s="3">
        <v>22123.65</v>
      </c>
      <c r="F263" s="3" t="str">
        <f t="shared" si="24"/>
        <v>Wednesday</v>
      </c>
      <c r="G263" s="22">
        <f t="shared" si="25"/>
        <v>3.1604315780166693E-3</v>
      </c>
      <c r="H263" s="22">
        <f t="shared" si="26"/>
        <v>6.382076680141199E-3</v>
      </c>
      <c r="I263" s="22">
        <f t="shared" si="27"/>
        <v>2.2381582116547828E-3</v>
      </c>
      <c r="J263" s="3" t="str">
        <f t="shared" si="28"/>
        <v/>
      </c>
      <c r="K263" s="3" t="str">
        <f t="shared" si="29"/>
        <v/>
      </c>
    </row>
    <row r="264" spans="1:11" hidden="1" x14ac:dyDescent="0.35">
      <c r="A264" s="30">
        <v>45377</v>
      </c>
      <c r="B264" s="3">
        <v>21947.9</v>
      </c>
      <c r="C264" s="3">
        <v>22073.200000000001</v>
      </c>
      <c r="D264" s="3">
        <v>21947.55</v>
      </c>
      <c r="E264" s="3">
        <v>22004.7</v>
      </c>
      <c r="F264" s="3" t="str">
        <f t="shared" si="24"/>
        <v>Tuesday</v>
      </c>
      <c r="G264" s="22">
        <f t="shared" si="25"/>
        <v>2.5879469106383419E-3</v>
      </c>
      <c r="H264" s="22">
        <f t="shared" si="26"/>
        <v>5.7249212908752753E-3</v>
      </c>
      <c r="I264" s="22">
        <f t="shared" si="27"/>
        <v>-6.7362847477569574E-3</v>
      </c>
      <c r="J264" s="3" t="str">
        <f t="shared" si="28"/>
        <v/>
      </c>
      <c r="K264" s="3" t="str">
        <f t="shared" si="29"/>
        <v/>
      </c>
    </row>
    <row r="265" spans="1:11" hidden="1" x14ac:dyDescent="0.35">
      <c r="A265" s="30">
        <v>45373</v>
      </c>
      <c r="B265" s="3">
        <v>21932.2</v>
      </c>
      <c r="C265" s="3">
        <v>22180.7</v>
      </c>
      <c r="D265" s="3">
        <v>21883.3</v>
      </c>
      <c r="E265" s="3">
        <v>22096.75</v>
      </c>
      <c r="F265" s="3" t="str">
        <f t="shared" si="24"/>
        <v>Friday</v>
      </c>
      <c r="G265" s="22">
        <f t="shared" si="25"/>
        <v>7.5026673110768312E-3</v>
      </c>
      <c r="H265" s="22">
        <f t="shared" si="26"/>
        <v>1.3559971183921424E-2</v>
      </c>
      <c r="I265" s="22">
        <f t="shared" si="27"/>
        <v>-3.6230320348719673E-3</v>
      </c>
      <c r="J265" s="3" t="str">
        <f t="shared" si="28"/>
        <v/>
      </c>
      <c r="K265" s="3" t="str">
        <f t="shared" si="29"/>
        <v/>
      </c>
    </row>
    <row r="266" spans="1:11" hidden="1" x14ac:dyDescent="0.35">
      <c r="A266" s="30">
        <v>45372</v>
      </c>
      <c r="B266" s="3">
        <v>21989.9</v>
      </c>
      <c r="C266" s="3">
        <v>22080.95</v>
      </c>
      <c r="D266" s="3">
        <v>21941.3</v>
      </c>
      <c r="E266" s="3">
        <v>22011.95</v>
      </c>
      <c r="F266" s="3" t="str">
        <f t="shared" si="24"/>
        <v>Thursday</v>
      </c>
      <c r="G266" s="22">
        <f t="shared" si="25"/>
        <v>1.0027330729107122E-3</v>
      </c>
      <c r="H266" s="22">
        <f t="shared" si="26"/>
        <v>6.3506427951014535E-3</v>
      </c>
      <c r="I266" s="22">
        <f t="shared" si="27"/>
        <v>6.9050464533796227E-3</v>
      </c>
      <c r="J266" s="3" t="str">
        <f t="shared" si="28"/>
        <v>Positive</v>
      </c>
      <c r="K266" s="3" t="str">
        <f t="shared" si="29"/>
        <v/>
      </c>
    </row>
    <row r="267" spans="1:11" hidden="1" x14ac:dyDescent="0.35">
      <c r="A267" s="30">
        <v>45371</v>
      </c>
      <c r="B267" s="3">
        <v>21843.9</v>
      </c>
      <c r="C267" s="3">
        <v>21930.9</v>
      </c>
      <c r="D267" s="3">
        <v>21710.2</v>
      </c>
      <c r="E267" s="3">
        <v>21839.1</v>
      </c>
      <c r="F267" s="3" t="str">
        <f t="shared" si="24"/>
        <v>Wednesday</v>
      </c>
      <c r="G267" s="22">
        <f t="shared" si="25"/>
        <v>-2.1974098031958168E-4</v>
      </c>
      <c r="H267" s="22">
        <f t="shared" si="26"/>
        <v>1.0103507157604674E-2</v>
      </c>
      <c r="I267" s="22">
        <f t="shared" si="27"/>
        <v>1.2123323303136126E-3</v>
      </c>
      <c r="J267" s="3" t="str">
        <f t="shared" si="28"/>
        <v/>
      </c>
      <c r="K267" s="3" t="str">
        <f t="shared" si="29"/>
        <v/>
      </c>
    </row>
    <row r="268" spans="1:11" hidden="1" x14ac:dyDescent="0.35">
      <c r="A268" s="30">
        <v>45370</v>
      </c>
      <c r="B268" s="3">
        <v>21946.45</v>
      </c>
      <c r="C268" s="3">
        <v>21978.3</v>
      </c>
      <c r="D268" s="3">
        <v>21793.1</v>
      </c>
      <c r="E268" s="3">
        <v>21817.45</v>
      </c>
      <c r="F268" s="3" t="str">
        <f t="shared" si="24"/>
        <v>Tuesday</v>
      </c>
      <c r="G268" s="22">
        <f t="shared" si="25"/>
        <v>-5.8779438132363091E-3</v>
      </c>
      <c r="H268" s="22">
        <f t="shared" si="26"/>
        <v>8.4387224357470435E-3</v>
      </c>
      <c r="I268" s="22">
        <f t="shared" si="27"/>
        <v>-4.9533680635844698E-3</v>
      </c>
      <c r="J268" s="3" t="str">
        <f t="shared" si="28"/>
        <v/>
      </c>
      <c r="K268" s="3" t="str">
        <f t="shared" si="29"/>
        <v/>
      </c>
    </row>
    <row r="269" spans="1:11" hidden="1" x14ac:dyDescent="0.35">
      <c r="A269" s="30">
        <v>45369</v>
      </c>
      <c r="B269" s="3">
        <v>21990.1</v>
      </c>
      <c r="C269" s="3">
        <v>22123.7</v>
      </c>
      <c r="D269" s="3">
        <v>21916.55</v>
      </c>
      <c r="E269" s="3">
        <v>22055.7</v>
      </c>
      <c r="F269" s="3" t="str">
        <f t="shared" si="24"/>
        <v>Monday</v>
      </c>
      <c r="G269" s="22">
        <f t="shared" si="25"/>
        <v>2.983160604090122E-3</v>
      </c>
      <c r="H269" s="22">
        <f t="shared" si="26"/>
        <v>9.4201481575800685E-3</v>
      </c>
      <c r="I269" s="22">
        <f t="shared" si="27"/>
        <v>-1.5097612306937864E-3</v>
      </c>
      <c r="J269" s="3" t="str">
        <f t="shared" si="28"/>
        <v/>
      </c>
      <c r="K269" s="3" t="str">
        <f t="shared" si="29"/>
        <v/>
      </c>
    </row>
    <row r="270" spans="1:11" hidden="1" x14ac:dyDescent="0.35">
      <c r="A270" s="30">
        <v>45366</v>
      </c>
      <c r="B270" s="3">
        <v>22064.85</v>
      </c>
      <c r="C270" s="3">
        <v>22120.9</v>
      </c>
      <c r="D270" s="3">
        <v>21931.7</v>
      </c>
      <c r="E270" s="3">
        <v>22023.35</v>
      </c>
      <c r="F270" s="3" t="str">
        <f t="shared" si="24"/>
        <v>Friday</v>
      </c>
      <c r="G270" s="22">
        <f t="shared" si="25"/>
        <v>-1.8808194934477236E-3</v>
      </c>
      <c r="H270" s="22">
        <f t="shared" si="26"/>
        <v>8.5747240520556781E-3</v>
      </c>
      <c r="I270" s="22">
        <f t="shared" si="27"/>
        <v>-3.6935608771531091E-3</v>
      </c>
      <c r="J270" s="3" t="str">
        <f t="shared" si="28"/>
        <v/>
      </c>
      <c r="K270" s="3" t="str">
        <f t="shared" si="29"/>
        <v/>
      </c>
    </row>
    <row r="271" spans="1:11" hidden="1" x14ac:dyDescent="0.35">
      <c r="A271" s="30">
        <v>45365</v>
      </c>
      <c r="B271" s="3">
        <v>21982.55</v>
      </c>
      <c r="C271" s="3">
        <v>22204.6</v>
      </c>
      <c r="D271" s="3">
        <v>21917.5</v>
      </c>
      <c r="E271" s="3">
        <v>22146.65</v>
      </c>
      <c r="F271" s="3" t="str">
        <f t="shared" si="24"/>
        <v>Thursday</v>
      </c>
      <c r="G271" s="22">
        <f t="shared" si="25"/>
        <v>7.4650120208984939E-3</v>
      </c>
      <c r="H271" s="22">
        <f t="shared" si="26"/>
        <v>1.306035923948762E-2</v>
      </c>
      <c r="I271" s="22">
        <f t="shared" si="27"/>
        <v>-6.8870836496549436E-4</v>
      </c>
      <c r="J271" s="3" t="str">
        <f t="shared" si="28"/>
        <v>Positive</v>
      </c>
      <c r="K271" s="3" t="str">
        <f t="shared" si="29"/>
        <v/>
      </c>
    </row>
    <row r="272" spans="1:11" hidden="1" x14ac:dyDescent="0.35">
      <c r="A272" s="30">
        <v>45364</v>
      </c>
      <c r="B272" s="3">
        <v>22432.2</v>
      </c>
      <c r="C272" s="3">
        <v>22446.75</v>
      </c>
      <c r="D272" s="3">
        <v>21905.65</v>
      </c>
      <c r="E272" s="3">
        <v>21997.7</v>
      </c>
      <c r="F272" s="3" t="str">
        <f t="shared" si="24"/>
        <v>Wednesday</v>
      </c>
      <c r="G272" s="22">
        <f t="shared" si="25"/>
        <v>-1.9369477804227851E-2</v>
      </c>
      <c r="H272" s="22">
        <f t="shared" si="26"/>
        <v>2.4121575235598762E-2</v>
      </c>
      <c r="I272" s="22">
        <f t="shared" si="27"/>
        <v>4.3204376849617426E-3</v>
      </c>
      <c r="J272" s="3" t="str">
        <f t="shared" si="28"/>
        <v/>
      </c>
      <c r="K272" s="3" t="str">
        <f t="shared" si="29"/>
        <v/>
      </c>
    </row>
    <row r="273" spans="1:11" hidden="1" x14ac:dyDescent="0.35">
      <c r="A273" s="30">
        <v>45363</v>
      </c>
      <c r="B273" s="3">
        <v>22334.45</v>
      </c>
      <c r="C273" s="3">
        <v>22452.55</v>
      </c>
      <c r="D273" s="3">
        <v>22256</v>
      </c>
      <c r="E273" s="3">
        <v>22335.7</v>
      </c>
      <c r="F273" s="3" t="str">
        <f t="shared" si="24"/>
        <v>Tuesday</v>
      </c>
      <c r="G273" s="22">
        <f t="shared" si="25"/>
        <v>5.596735088618703E-5</v>
      </c>
      <c r="H273" s="22">
        <f t="shared" si="26"/>
        <v>8.8003062533440167E-3</v>
      </c>
      <c r="I273" s="22">
        <f t="shared" si="27"/>
        <v>8.0599481028864573E-5</v>
      </c>
      <c r="J273" s="3" t="str">
        <f t="shared" si="28"/>
        <v/>
      </c>
      <c r="K273" s="3" t="str">
        <f t="shared" si="29"/>
        <v/>
      </c>
    </row>
    <row r="274" spans="1:11" hidden="1" x14ac:dyDescent="0.35">
      <c r="A274" s="30">
        <v>45362</v>
      </c>
      <c r="B274" s="3">
        <v>22517.5</v>
      </c>
      <c r="C274" s="3">
        <v>22526.6</v>
      </c>
      <c r="D274" s="3">
        <v>22307.25</v>
      </c>
      <c r="E274" s="3">
        <v>22332.65</v>
      </c>
      <c r="F274" s="3" t="str">
        <f t="shared" si="24"/>
        <v>Monday</v>
      </c>
      <c r="G274" s="22">
        <f t="shared" si="25"/>
        <v>-8.209170645053783E-3</v>
      </c>
      <c r="H274" s="22">
        <f t="shared" si="26"/>
        <v>9.7413123126456561E-3</v>
      </c>
      <c r="I274" s="22">
        <f t="shared" si="27"/>
        <v>1.0647496726839795E-3</v>
      </c>
      <c r="J274" s="3" t="str">
        <f t="shared" si="28"/>
        <v/>
      </c>
      <c r="K274" s="3" t="str">
        <f t="shared" si="29"/>
        <v/>
      </c>
    </row>
    <row r="275" spans="1:11" hidden="1" x14ac:dyDescent="0.35">
      <c r="A275" s="30">
        <v>45358</v>
      </c>
      <c r="B275" s="3">
        <v>22505.3</v>
      </c>
      <c r="C275" s="3">
        <v>22525.65</v>
      </c>
      <c r="D275" s="3">
        <v>22430</v>
      </c>
      <c r="E275" s="3">
        <v>22493.55</v>
      </c>
      <c r="F275" s="3" t="str">
        <f t="shared" si="24"/>
        <v>Thursday</v>
      </c>
      <c r="G275" s="22">
        <f t="shared" si="25"/>
        <v>-5.2209923884596074E-4</v>
      </c>
      <c r="H275" s="22">
        <f t="shared" si="26"/>
        <v>4.2501099740950557E-3</v>
      </c>
      <c r="I275" s="22">
        <f t="shared" si="27"/>
        <v>1.3904925903430846E-3</v>
      </c>
      <c r="J275" s="3" t="str">
        <f t="shared" si="28"/>
        <v>Negative</v>
      </c>
      <c r="K275" s="3" t="str">
        <f t="shared" si="29"/>
        <v/>
      </c>
    </row>
    <row r="276" spans="1:11" hidden="1" x14ac:dyDescent="0.35">
      <c r="A276" s="30">
        <v>45357</v>
      </c>
      <c r="B276" s="3">
        <v>22327.5</v>
      </c>
      <c r="C276" s="3">
        <v>22497.200000000001</v>
      </c>
      <c r="D276" s="3">
        <v>22224.35</v>
      </c>
      <c r="E276" s="3">
        <v>22474.05</v>
      </c>
      <c r="F276" s="3" t="str">
        <f t="shared" si="24"/>
        <v>Wednesday</v>
      </c>
      <c r="G276" s="22">
        <f t="shared" si="25"/>
        <v>6.5636546859253958E-3</v>
      </c>
      <c r="H276" s="22">
        <f t="shared" si="26"/>
        <v>1.222035606315092E-2</v>
      </c>
      <c r="I276" s="22">
        <f t="shared" si="27"/>
        <v>-1.2882274795023897E-3</v>
      </c>
      <c r="J276" s="3" t="str">
        <f t="shared" si="28"/>
        <v/>
      </c>
      <c r="K276" s="3" t="str">
        <f t="shared" si="29"/>
        <v/>
      </c>
    </row>
    <row r="277" spans="1:11" hidden="1" x14ac:dyDescent="0.35">
      <c r="A277" s="30">
        <v>45356</v>
      </c>
      <c r="B277" s="3">
        <v>22371.25</v>
      </c>
      <c r="C277" s="3">
        <v>22416.9</v>
      </c>
      <c r="D277" s="3">
        <v>22269.15</v>
      </c>
      <c r="E277" s="3">
        <v>22356.3</v>
      </c>
      <c r="F277" s="3" t="str">
        <f t="shared" si="24"/>
        <v>Tuesday</v>
      </c>
      <c r="G277" s="22">
        <f t="shared" si="25"/>
        <v>-6.6826842487570999E-4</v>
      </c>
      <c r="H277" s="22">
        <f t="shared" si="26"/>
        <v>6.604458847851595E-3</v>
      </c>
      <c r="I277" s="22">
        <f t="shared" si="27"/>
        <v>-1.533098868140043E-3</v>
      </c>
      <c r="J277" s="3" t="str">
        <f t="shared" si="28"/>
        <v/>
      </c>
      <c r="K277" s="3" t="str">
        <f t="shared" si="29"/>
        <v/>
      </c>
    </row>
    <row r="278" spans="1:11" hidden="1" x14ac:dyDescent="0.35">
      <c r="A278" s="30">
        <v>45355</v>
      </c>
      <c r="B278" s="3">
        <v>22403.5</v>
      </c>
      <c r="C278" s="3">
        <v>22440.9</v>
      </c>
      <c r="D278" s="3">
        <v>22358.3</v>
      </c>
      <c r="E278" s="3">
        <v>22405.599999999999</v>
      </c>
      <c r="F278" s="3" t="str">
        <f t="shared" si="24"/>
        <v>Monday</v>
      </c>
      <c r="G278" s="22">
        <f t="shared" si="25"/>
        <v>9.3735353850895833E-5</v>
      </c>
      <c r="H278" s="22">
        <f t="shared" si="26"/>
        <v>3.6869239181378886E-3</v>
      </c>
      <c r="I278" s="22">
        <f t="shared" si="27"/>
        <v>1.1216172737996703E-3</v>
      </c>
      <c r="J278" s="3" t="str">
        <f t="shared" si="28"/>
        <v/>
      </c>
      <c r="K278" s="3" t="str">
        <f t="shared" si="29"/>
        <v/>
      </c>
    </row>
    <row r="279" spans="1:11" hidden="1" x14ac:dyDescent="0.35">
      <c r="A279" s="30">
        <v>45353</v>
      </c>
      <c r="B279" s="3">
        <v>22406.95</v>
      </c>
      <c r="C279" s="3">
        <v>22419.55</v>
      </c>
      <c r="D279" s="3">
        <v>22367.05</v>
      </c>
      <c r="E279" s="3">
        <v>22378.400000000001</v>
      </c>
      <c r="F279" s="3" t="str">
        <f t="shared" si="24"/>
        <v>Saturday</v>
      </c>
      <c r="G279" s="22">
        <f t="shared" si="25"/>
        <v>-1.2741582410814177E-3</v>
      </c>
      <c r="H279" s="22">
        <f t="shared" si="26"/>
        <v>2.3430230352636124E-3</v>
      </c>
      <c r="I279" s="22">
        <f t="shared" si="27"/>
        <v>3.052990879077868E-3</v>
      </c>
      <c r="J279" s="3" t="str">
        <f t="shared" si="28"/>
        <v/>
      </c>
      <c r="K279" s="3" t="str">
        <f t="shared" si="29"/>
        <v/>
      </c>
    </row>
    <row r="280" spans="1:11" hidden="1" x14ac:dyDescent="0.35">
      <c r="A280" s="30">
        <v>45352</v>
      </c>
      <c r="B280" s="3">
        <v>22048.3</v>
      </c>
      <c r="C280" s="3">
        <v>22353.3</v>
      </c>
      <c r="D280" s="3">
        <v>22047.75</v>
      </c>
      <c r="E280" s="3">
        <v>22338.75</v>
      </c>
      <c r="F280" s="3" t="str">
        <f t="shared" si="24"/>
        <v>Friday</v>
      </c>
      <c r="G280" s="22">
        <f t="shared" si="25"/>
        <v>1.317335123342846E-2</v>
      </c>
      <c r="H280" s="22">
        <f t="shared" si="26"/>
        <v>1.3858211290666368E-2</v>
      </c>
      <c r="I280" s="22">
        <f t="shared" si="27"/>
        <v>2.9796022344742252E-3</v>
      </c>
      <c r="J280" s="3" t="str">
        <f t="shared" si="28"/>
        <v/>
      </c>
      <c r="K280" s="3" t="str">
        <f t="shared" si="29"/>
        <v/>
      </c>
    </row>
    <row r="281" spans="1:11" hidden="1" x14ac:dyDescent="0.35">
      <c r="A281" s="30">
        <v>45351</v>
      </c>
      <c r="B281" s="3">
        <v>21935.200000000001</v>
      </c>
      <c r="C281" s="3">
        <v>22060.55</v>
      </c>
      <c r="D281" s="3">
        <v>21860.65</v>
      </c>
      <c r="E281" s="3">
        <v>21982.799999999999</v>
      </c>
      <c r="F281" s="3" t="str">
        <f t="shared" si="24"/>
        <v>Thursday</v>
      </c>
      <c r="G281" s="22">
        <f t="shared" si="25"/>
        <v>2.1700280827162983E-3</v>
      </c>
      <c r="H281" s="22">
        <f t="shared" si="26"/>
        <v>9.1132061709032885E-3</v>
      </c>
      <c r="I281" s="22">
        <f t="shared" si="27"/>
        <v>-7.2661341205361571E-4</v>
      </c>
      <c r="J281" s="3" t="str">
        <f t="shared" si="28"/>
        <v>Positive</v>
      </c>
      <c r="K281" s="3" t="str">
        <f t="shared" si="29"/>
        <v/>
      </c>
    </row>
    <row r="282" spans="1:11" hidden="1" x14ac:dyDescent="0.35">
      <c r="A282" s="30">
        <v>45350</v>
      </c>
      <c r="B282" s="3">
        <v>22214.1</v>
      </c>
      <c r="C282" s="3">
        <v>22229.15</v>
      </c>
      <c r="D282" s="3">
        <v>21915.85</v>
      </c>
      <c r="E282" s="3">
        <v>21951.15</v>
      </c>
      <c r="F282" s="3" t="str">
        <f t="shared" si="24"/>
        <v>Wednesday</v>
      </c>
      <c r="G282" s="22">
        <f t="shared" si="25"/>
        <v>-1.1837076451442873E-2</v>
      </c>
      <c r="H282" s="22">
        <f t="shared" si="26"/>
        <v>1.4103654885860914E-2</v>
      </c>
      <c r="I282" s="22">
        <f t="shared" si="27"/>
        <v>7.095121934738393E-4</v>
      </c>
      <c r="J282" s="3" t="str">
        <f t="shared" si="28"/>
        <v/>
      </c>
      <c r="K282" s="3" t="str">
        <f t="shared" si="29"/>
        <v/>
      </c>
    </row>
    <row r="283" spans="1:11" hidden="1" x14ac:dyDescent="0.35">
      <c r="A283" s="30">
        <v>45349</v>
      </c>
      <c r="B283" s="3">
        <v>22090.2</v>
      </c>
      <c r="C283" s="3">
        <v>22218.25</v>
      </c>
      <c r="D283" s="3">
        <v>22085.65</v>
      </c>
      <c r="E283" s="3">
        <v>22198.35</v>
      </c>
      <c r="F283" s="3" t="str">
        <f t="shared" si="24"/>
        <v>Tuesday</v>
      </c>
      <c r="G283" s="22">
        <f t="shared" si="25"/>
        <v>4.8958361626421591E-3</v>
      </c>
      <c r="H283" s="22">
        <f t="shared" si="26"/>
        <v>6.0026618138359338E-3</v>
      </c>
      <c r="I283" s="22">
        <f t="shared" si="27"/>
        <v>-1.4397399879305284E-3</v>
      </c>
      <c r="J283" s="3" t="str">
        <f t="shared" si="28"/>
        <v/>
      </c>
      <c r="K283" s="3" t="str">
        <f t="shared" si="29"/>
        <v/>
      </c>
    </row>
    <row r="284" spans="1:11" hidden="1" x14ac:dyDescent="0.35">
      <c r="A284" s="30">
        <v>45348</v>
      </c>
      <c r="B284" s="3">
        <v>22169.200000000001</v>
      </c>
      <c r="C284" s="3">
        <v>22202.15</v>
      </c>
      <c r="D284" s="3">
        <v>22075.15</v>
      </c>
      <c r="E284" s="3">
        <v>22122.05</v>
      </c>
      <c r="F284" s="3" t="str">
        <f t="shared" si="24"/>
        <v>Monday</v>
      </c>
      <c r="G284" s="22">
        <f t="shared" si="25"/>
        <v>-2.1268246035040261E-3</v>
      </c>
      <c r="H284" s="22">
        <f t="shared" si="26"/>
        <v>5.7286686032874436E-3</v>
      </c>
      <c r="I284" s="22">
        <f t="shared" si="27"/>
        <v>-1.958339148325057E-3</v>
      </c>
      <c r="J284" s="3" t="str">
        <f t="shared" si="28"/>
        <v/>
      </c>
      <c r="K284" s="3" t="str">
        <f t="shared" si="29"/>
        <v/>
      </c>
    </row>
    <row r="285" spans="1:11" hidden="1" x14ac:dyDescent="0.35">
      <c r="A285" s="30">
        <v>45345</v>
      </c>
      <c r="B285" s="3">
        <v>22290</v>
      </c>
      <c r="C285" s="3">
        <v>22297.5</v>
      </c>
      <c r="D285" s="3">
        <v>22186.1</v>
      </c>
      <c r="E285" s="3">
        <v>22212.7</v>
      </c>
      <c r="F285" s="3" t="str">
        <f t="shared" si="24"/>
        <v>Friday</v>
      </c>
      <c r="G285" s="22">
        <f t="shared" si="25"/>
        <v>-3.4679228353521434E-3</v>
      </c>
      <c r="H285" s="22">
        <f t="shared" si="26"/>
        <v>4.9977568416330843E-3</v>
      </c>
      <c r="I285" s="22">
        <f t="shared" si="27"/>
        <v>3.2654512556571196E-3</v>
      </c>
      <c r="J285" s="3" t="str">
        <f t="shared" si="28"/>
        <v/>
      </c>
      <c r="K285" s="3" t="str">
        <f t="shared" si="29"/>
        <v/>
      </c>
    </row>
    <row r="286" spans="1:11" hidden="1" x14ac:dyDescent="0.35">
      <c r="A286" s="30">
        <v>45344</v>
      </c>
      <c r="B286" s="3">
        <v>22081.55</v>
      </c>
      <c r="C286" s="3">
        <v>22252.5</v>
      </c>
      <c r="D286" s="3">
        <v>21875.25</v>
      </c>
      <c r="E286" s="3">
        <v>22217.45</v>
      </c>
      <c r="F286" s="3" t="str">
        <f t="shared" si="24"/>
        <v>Thursday</v>
      </c>
      <c r="G286" s="22">
        <f t="shared" si="25"/>
        <v>6.1544592657671888E-3</v>
      </c>
      <c r="H286" s="22">
        <f t="shared" si="26"/>
        <v>1.7084398513691295E-2</v>
      </c>
      <c r="I286" s="22">
        <f t="shared" si="27"/>
        <v>1.201538876583821E-3</v>
      </c>
      <c r="J286" s="3" t="str">
        <f t="shared" si="28"/>
        <v>Positive</v>
      </c>
      <c r="K286" s="3" t="str">
        <f t="shared" si="29"/>
        <v/>
      </c>
    </row>
    <row r="287" spans="1:11" hidden="1" x14ac:dyDescent="0.35">
      <c r="A287" s="30">
        <v>45343</v>
      </c>
      <c r="B287" s="3">
        <v>22248.85</v>
      </c>
      <c r="C287" s="3">
        <v>22249.4</v>
      </c>
      <c r="D287" s="3">
        <v>21997.95</v>
      </c>
      <c r="E287" s="3">
        <v>22055.05</v>
      </c>
      <c r="F287" s="3" t="str">
        <f t="shared" si="24"/>
        <v>Wednesday</v>
      </c>
      <c r="G287" s="22">
        <f t="shared" si="25"/>
        <v>-8.7105625684023805E-3</v>
      </c>
      <c r="H287" s="22">
        <f t="shared" si="26"/>
        <v>1.1301707728714102E-2</v>
      </c>
      <c r="I287" s="22">
        <f t="shared" si="27"/>
        <v>2.3381590714038557E-3</v>
      </c>
      <c r="J287" s="3" t="str">
        <f t="shared" si="28"/>
        <v/>
      </c>
      <c r="K287" s="3" t="str">
        <f t="shared" si="29"/>
        <v/>
      </c>
    </row>
    <row r="288" spans="1:11" hidden="1" x14ac:dyDescent="0.35">
      <c r="A288" s="30">
        <v>45342</v>
      </c>
      <c r="B288" s="3">
        <v>22099.200000000001</v>
      </c>
      <c r="C288" s="3">
        <v>22215.599999999999</v>
      </c>
      <c r="D288" s="3">
        <v>22045.85</v>
      </c>
      <c r="E288" s="3">
        <v>22196.95</v>
      </c>
      <c r="F288" s="3" t="str">
        <f t="shared" si="24"/>
        <v>Tuesday</v>
      </c>
      <c r="G288" s="22">
        <f t="shared" si="25"/>
        <v>4.4232370402548507E-3</v>
      </c>
      <c r="H288" s="22">
        <f t="shared" si="26"/>
        <v>7.6812735302635386E-3</v>
      </c>
      <c r="I288" s="22">
        <f t="shared" si="27"/>
        <v>-1.0419374159499721E-3</v>
      </c>
      <c r="J288" s="3" t="str">
        <f t="shared" si="28"/>
        <v/>
      </c>
      <c r="K288" s="3" t="str">
        <f t="shared" si="29"/>
        <v/>
      </c>
    </row>
    <row r="289" spans="1:11" hidden="1" x14ac:dyDescent="0.35">
      <c r="A289" s="30">
        <v>45341</v>
      </c>
      <c r="B289" s="3">
        <v>22103.45</v>
      </c>
      <c r="C289" s="3">
        <v>22186.65</v>
      </c>
      <c r="D289" s="3">
        <v>22021.05</v>
      </c>
      <c r="E289" s="3">
        <v>22122.25</v>
      </c>
      <c r="F289" s="3" t="str">
        <f t="shared" si="24"/>
        <v>Monday</v>
      </c>
      <c r="G289" s="22">
        <f t="shared" si="25"/>
        <v>8.5054595549560231E-4</v>
      </c>
      <c r="H289" s="22">
        <f t="shared" si="26"/>
        <v>7.4920430973446309E-3</v>
      </c>
      <c r="I289" s="22">
        <f t="shared" si="27"/>
        <v>2.8470057666045087E-3</v>
      </c>
      <c r="J289" s="3" t="str">
        <f t="shared" si="28"/>
        <v/>
      </c>
      <c r="K289" s="3" t="str">
        <f t="shared" si="29"/>
        <v/>
      </c>
    </row>
    <row r="290" spans="1:11" hidden="1" x14ac:dyDescent="0.35">
      <c r="A290" s="30">
        <v>45338</v>
      </c>
      <c r="B290" s="3">
        <v>22020.3</v>
      </c>
      <c r="C290" s="3">
        <v>22068.65</v>
      </c>
      <c r="D290" s="3">
        <v>21968.95</v>
      </c>
      <c r="E290" s="3">
        <v>22040.7</v>
      </c>
      <c r="F290" s="3" t="str">
        <f t="shared" si="24"/>
        <v>Friday</v>
      </c>
      <c r="G290" s="22">
        <f t="shared" si="25"/>
        <v>9.2641789621401415E-4</v>
      </c>
      <c r="H290" s="22">
        <f t="shared" si="26"/>
        <v>4.5276404045358478E-3</v>
      </c>
      <c r="I290" s="22">
        <f t="shared" si="27"/>
        <v>4.999828851134684E-3</v>
      </c>
      <c r="J290" s="3" t="str">
        <f t="shared" si="28"/>
        <v/>
      </c>
      <c r="K290" s="3" t="str">
        <f t="shared" si="29"/>
        <v/>
      </c>
    </row>
    <row r="291" spans="1:11" hidden="1" x14ac:dyDescent="0.35">
      <c r="A291" s="30">
        <v>45337</v>
      </c>
      <c r="B291" s="3">
        <v>21906.55</v>
      </c>
      <c r="C291" s="3">
        <v>21953.85</v>
      </c>
      <c r="D291" s="3">
        <v>21794.799999999999</v>
      </c>
      <c r="E291" s="3">
        <v>21910.75</v>
      </c>
      <c r="F291" s="3" t="str">
        <f t="shared" si="24"/>
        <v>Thursday</v>
      </c>
      <c r="G291" s="22">
        <f t="shared" si="25"/>
        <v>1.9172347996378837E-4</v>
      </c>
      <c r="H291" s="22">
        <f t="shared" si="26"/>
        <v>7.2603855924369323E-3</v>
      </c>
      <c r="I291" s="22">
        <f t="shared" si="27"/>
        <v>3.0448648240274175E-3</v>
      </c>
      <c r="J291" s="3" t="str">
        <f t="shared" si="28"/>
        <v>Positive</v>
      </c>
      <c r="K291" s="3" t="str">
        <f t="shared" si="29"/>
        <v/>
      </c>
    </row>
    <row r="292" spans="1:11" hidden="1" x14ac:dyDescent="0.35">
      <c r="A292" s="30">
        <v>45336</v>
      </c>
      <c r="B292" s="3">
        <v>21578.15</v>
      </c>
      <c r="C292" s="3">
        <v>21870.85</v>
      </c>
      <c r="D292" s="3">
        <v>21530.2</v>
      </c>
      <c r="E292" s="3">
        <v>21840.05</v>
      </c>
      <c r="F292" s="3" t="str">
        <f t="shared" si="24"/>
        <v>Wednesday</v>
      </c>
      <c r="G292" s="22">
        <f t="shared" si="25"/>
        <v>1.2137277755507206E-2</v>
      </c>
      <c r="H292" s="22">
        <f t="shared" si="26"/>
        <v>1.5786802853812665E-2</v>
      </c>
      <c r="I292" s="22">
        <f t="shared" si="27"/>
        <v>-7.593161095972246E-3</v>
      </c>
      <c r="J292" s="3" t="str">
        <f t="shared" si="28"/>
        <v/>
      </c>
      <c r="K292" s="3" t="str">
        <f t="shared" si="29"/>
        <v/>
      </c>
    </row>
    <row r="293" spans="1:11" hidden="1" x14ac:dyDescent="0.35">
      <c r="A293" s="30">
        <v>45335</v>
      </c>
      <c r="B293" s="3">
        <v>21664.3</v>
      </c>
      <c r="C293" s="3">
        <v>21766.799999999999</v>
      </c>
      <c r="D293" s="3">
        <v>21543.35</v>
      </c>
      <c r="E293" s="3">
        <v>21743.25</v>
      </c>
      <c r="F293" s="3" t="str">
        <f t="shared" si="24"/>
        <v>Tuesday</v>
      </c>
      <c r="G293" s="22">
        <f t="shared" si="25"/>
        <v>3.6442442174453239E-3</v>
      </c>
      <c r="H293" s="22">
        <f t="shared" si="26"/>
        <v>1.0314203551464887E-2</v>
      </c>
      <c r="I293" s="22">
        <f t="shared" si="27"/>
        <v>2.232137693982018E-3</v>
      </c>
      <c r="J293" s="3" t="str">
        <f t="shared" si="28"/>
        <v/>
      </c>
      <c r="K293" s="3" t="str">
        <f t="shared" si="29"/>
        <v/>
      </c>
    </row>
    <row r="294" spans="1:11" hidden="1" x14ac:dyDescent="0.35">
      <c r="A294" s="30">
        <v>45334</v>
      </c>
      <c r="B294" s="3">
        <v>21800.799999999999</v>
      </c>
      <c r="C294" s="3">
        <v>21831.7</v>
      </c>
      <c r="D294" s="3">
        <v>21574.75</v>
      </c>
      <c r="E294" s="3">
        <v>21616.05</v>
      </c>
      <c r="F294" s="3" t="str">
        <f t="shared" si="24"/>
        <v>Monday</v>
      </c>
      <c r="G294" s="22">
        <f t="shared" si="25"/>
        <v>-8.4744596528567757E-3</v>
      </c>
      <c r="H294" s="22">
        <f t="shared" si="26"/>
        <v>1.1786264724230337E-2</v>
      </c>
      <c r="I294" s="22">
        <f t="shared" si="27"/>
        <v>8.4012395271430146E-4</v>
      </c>
      <c r="J294" s="3" t="str">
        <f t="shared" si="28"/>
        <v/>
      </c>
      <c r="K294" s="3" t="str">
        <f t="shared" si="29"/>
        <v/>
      </c>
    </row>
    <row r="295" spans="1:11" hidden="1" x14ac:dyDescent="0.35">
      <c r="A295" s="30">
        <v>45331</v>
      </c>
      <c r="B295" s="3">
        <v>21727</v>
      </c>
      <c r="C295" s="3">
        <v>21804.45</v>
      </c>
      <c r="D295" s="3">
        <v>21629.9</v>
      </c>
      <c r="E295" s="3">
        <v>21782.5</v>
      </c>
      <c r="F295" s="3" t="str">
        <f t="shared" si="24"/>
        <v>Friday</v>
      </c>
      <c r="G295" s="22">
        <f t="shared" si="25"/>
        <v>2.5544253693561008E-3</v>
      </c>
      <c r="H295" s="22">
        <f t="shared" si="26"/>
        <v>8.0337828508307303E-3</v>
      </c>
      <c r="I295" s="22">
        <f t="shared" si="27"/>
        <v>4.1670599665250506E-4</v>
      </c>
      <c r="J295" s="3" t="str">
        <f t="shared" si="28"/>
        <v/>
      </c>
      <c r="K295" s="3" t="str">
        <f t="shared" si="29"/>
        <v/>
      </c>
    </row>
    <row r="296" spans="1:11" x14ac:dyDescent="0.35">
      <c r="A296" s="30">
        <v>45330</v>
      </c>
      <c r="B296" s="3">
        <v>22009.65</v>
      </c>
      <c r="C296" s="3">
        <v>22011.05</v>
      </c>
      <c r="D296" s="3">
        <v>21665.3</v>
      </c>
      <c r="E296" s="3">
        <v>21717.95</v>
      </c>
      <c r="F296" s="3" t="str">
        <f t="shared" si="24"/>
        <v>Thursday</v>
      </c>
      <c r="G296" s="22">
        <f t="shared" si="25"/>
        <v>-1.3253277539624696E-2</v>
      </c>
      <c r="H296" s="22">
        <f t="shared" si="26"/>
        <v>1.5709018544138593E-2</v>
      </c>
      <c r="I296" s="22">
        <f t="shared" si="27"/>
        <v>3.6091288388318305E-3</v>
      </c>
      <c r="J296" s="3" t="str">
        <f t="shared" si="28"/>
        <v>Negative</v>
      </c>
      <c r="K296" s="3" t="str">
        <f t="shared" si="29"/>
        <v>High Move</v>
      </c>
    </row>
    <row r="297" spans="1:11" hidden="1" x14ac:dyDescent="0.35">
      <c r="A297" s="30">
        <v>45329</v>
      </c>
      <c r="B297" s="3">
        <v>22045.05</v>
      </c>
      <c r="C297" s="3">
        <v>22053.3</v>
      </c>
      <c r="D297" s="3">
        <v>21860.15</v>
      </c>
      <c r="E297" s="3">
        <v>21930.5</v>
      </c>
      <c r="F297" s="3" t="str">
        <f t="shared" si="24"/>
        <v>Wednesday</v>
      </c>
      <c r="G297" s="22">
        <f t="shared" si="25"/>
        <v>-5.196177826768335E-3</v>
      </c>
      <c r="H297" s="22">
        <f t="shared" si="26"/>
        <v>8.7616040789201127E-3</v>
      </c>
      <c r="I297" s="22">
        <f t="shared" si="27"/>
        <v>5.2737420996469492E-3</v>
      </c>
      <c r="J297" s="3" t="str">
        <f t="shared" si="28"/>
        <v/>
      </c>
      <c r="K297" s="3" t="str">
        <f t="shared" si="29"/>
        <v/>
      </c>
    </row>
    <row r="298" spans="1:11" hidden="1" x14ac:dyDescent="0.35">
      <c r="A298" s="30">
        <v>45328</v>
      </c>
      <c r="B298" s="3">
        <v>21825.200000000001</v>
      </c>
      <c r="C298" s="3">
        <v>21951.4</v>
      </c>
      <c r="D298" s="3">
        <v>21737.55</v>
      </c>
      <c r="E298" s="3">
        <v>21929.4</v>
      </c>
      <c r="F298" s="3" t="str">
        <f t="shared" si="24"/>
        <v>Tuesday</v>
      </c>
      <c r="G298" s="22">
        <f t="shared" si="25"/>
        <v>4.7742976009383983E-3</v>
      </c>
      <c r="H298" s="22">
        <f t="shared" si="26"/>
        <v>9.7983065447282119E-3</v>
      </c>
      <c r="I298" s="22">
        <f t="shared" si="27"/>
        <v>2.4573184455049446E-3</v>
      </c>
      <c r="J298" s="3" t="str">
        <f t="shared" si="28"/>
        <v/>
      </c>
      <c r="K298" s="3" t="str">
        <f t="shared" si="29"/>
        <v/>
      </c>
    </row>
    <row r="299" spans="1:11" hidden="1" x14ac:dyDescent="0.35">
      <c r="A299" s="30">
        <v>45327</v>
      </c>
      <c r="B299" s="3">
        <v>21921.05</v>
      </c>
      <c r="C299" s="3">
        <v>21964.3</v>
      </c>
      <c r="D299" s="3">
        <v>21726.95</v>
      </c>
      <c r="E299" s="3">
        <v>21771.7</v>
      </c>
      <c r="F299" s="3" t="str">
        <f t="shared" si="24"/>
        <v>Monday</v>
      </c>
      <c r="G299" s="22">
        <f t="shared" si="25"/>
        <v>-6.8130860519910567E-3</v>
      </c>
      <c r="H299" s="22">
        <f t="shared" si="26"/>
        <v>1.0827492296217496E-2</v>
      </c>
      <c r="I299" s="22">
        <f t="shared" si="27"/>
        <v>3.0772680266132205E-3</v>
      </c>
      <c r="J299" s="3" t="str">
        <f t="shared" si="28"/>
        <v/>
      </c>
      <c r="K299" s="3" t="str">
        <f t="shared" si="29"/>
        <v/>
      </c>
    </row>
    <row r="300" spans="1:11" hidden="1" x14ac:dyDescent="0.35">
      <c r="A300" s="30">
        <v>45324</v>
      </c>
      <c r="B300" s="3">
        <v>21812.75</v>
      </c>
      <c r="C300" s="3">
        <v>22126.799999999999</v>
      </c>
      <c r="D300" s="3">
        <v>21805.55</v>
      </c>
      <c r="E300" s="3">
        <v>21853.8</v>
      </c>
      <c r="F300" s="3" t="str">
        <f t="shared" si="24"/>
        <v>Friday</v>
      </c>
      <c r="G300" s="22">
        <f t="shared" si="25"/>
        <v>1.881926854706503E-3</v>
      </c>
      <c r="H300" s="22">
        <f t="shared" si="26"/>
        <v>1.4727624898281968E-2</v>
      </c>
      <c r="I300" s="22">
        <f t="shared" si="27"/>
        <v>5.3139885101705165E-3</v>
      </c>
      <c r="J300" s="3" t="str">
        <f t="shared" si="28"/>
        <v/>
      </c>
      <c r="K300" s="3" t="str">
        <f t="shared" si="29"/>
        <v/>
      </c>
    </row>
    <row r="301" spans="1:11" hidden="1" x14ac:dyDescent="0.35">
      <c r="A301" s="30">
        <v>45323</v>
      </c>
      <c r="B301" s="3">
        <v>21780.65</v>
      </c>
      <c r="C301" s="3">
        <v>21832.95</v>
      </c>
      <c r="D301" s="3">
        <v>21658.75</v>
      </c>
      <c r="E301" s="3">
        <v>21697.45</v>
      </c>
      <c r="F301" s="3" t="str">
        <f t="shared" si="24"/>
        <v>Thursday</v>
      </c>
      <c r="G301" s="22">
        <f t="shared" si="25"/>
        <v>-3.8199043646539805E-3</v>
      </c>
      <c r="H301" s="22">
        <f t="shared" si="26"/>
        <v>7.9979247634942349E-3</v>
      </c>
      <c r="I301" s="22">
        <f t="shared" si="27"/>
        <v>2.5292625784209817E-3</v>
      </c>
      <c r="J301" s="3" t="str">
        <f t="shared" si="28"/>
        <v>Negative</v>
      </c>
      <c r="K301" s="3" t="str">
        <f t="shared" si="29"/>
        <v/>
      </c>
    </row>
    <row r="302" spans="1:11" hidden="1" x14ac:dyDescent="0.35">
      <c r="A302" s="30">
        <v>45322</v>
      </c>
      <c r="B302" s="3">
        <v>21487.25</v>
      </c>
      <c r="C302" s="3">
        <v>21741.35</v>
      </c>
      <c r="D302" s="3">
        <v>21448.85</v>
      </c>
      <c r="E302" s="3">
        <v>21725.7</v>
      </c>
      <c r="F302" s="3" t="str">
        <f t="shared" si="24"/>
        <v>Wednesday</v>
      </c>
      <c r="G302" s="22">
        <f t="shared" si="25"/>
        <v>1.1097278618715784E-2</v>
      </c>
      <c r="H302" s="22">
        <f t="shared" si="26"/>
        <v>1.3612723824593654E-2</v>
      </c>
      <c r="I302" s="22">
        <f t="shared" si="27"/>
        <v>-1.6192657779676958E-3</v>
      </c>
      <c r="J302" s="3" t="str">
        <f t="shared" si="28"/>
        <v/>
      </c>
      <c r="K302" s="3" t="str">
        <f t="shared" si="29"/>
        <v/>
      </c>
    </row>
    <row r="303" spans="1:11" hidden="1" x14ac:dyDescent="0.35">
      <c r="A303" s="30">
        <v>45321</v>
      </c>
      <c r="B303" s="3">
        <v>21775.75</v>
      </c>
      <c r="C303" s="3">
        <v>21813.05</v>
      </c>
      <c r="D303" s="3">
        <v>21501.8</v>
      </c>
      <c r="E303" s="3">
        <v>21522.1</v>
      </c>
      <c r="F303" s="3" t="str">
        <f t="shared" si="24"/>
        <v>Tuesday</v>
      </c>
      <c r="G303" s="22">
        <f t="shared" si="25"/>
        <v>-1.1648278474909082E-2</v>
      </c>
      <c r="H303" s="22">
        <f t="shared" si="26"/>
        <v>1.4293422729412305E-2</v>
      </c>
      <c r="I303" s="22">
        <f t="shared" si="27"/>
        <v>1.7550235536582446E-3</v>
      </c>
      <c r="J303" s="3" t="str">
        <f t="shared" si="28"/>
        <v/>
      </c>
      <c r="K303" s="3" t="str">
        <f t="shared" si="29"/>
        <v/>
      </c>
    </row>
    <row r="304" spans="1:11" hidden="1" x14ac:dyDescent="0.35">
      <c r="A304" s="30">
        <v>45320</v>
      </c>
      <c r="B304" s="3">
        <v>21433.1</v>
      </c>
      <c r="C304" s="3">
        <v>21763.25</v>
      </c>
      <c r="D304" s="3">
        <v>21429.599999999999</v>
      </c>
      <c r="E304" s="3">
        <v>21737.599999999999</v>
      </c>
      <c r="F304" s="3" t="str">
        <f t="shared" si="24"/>
        <v>Monday</v>
      </c>
      <c r="G304" s="22">
        <f t="shared" si="25"/>
        <v>1.4206997587843103E-2</v>
      </c>
      <c r="H304" s="22">
        <f t="shared" si="26"/>
        <v>1.5567043498140795E-2</v>
      </c>
      <c r="I304" s="22">
        <f t="shared" si="27"/>
        <v>3.7700326892275418E-3</v>
      </c>
      <c r="J304" s="3" t="str">
        <f t="shared" si="28"/>
        <v/>
      </c>
      <c r="K304" s="3" t="str">
        <f t="shared" si="29"/>
        <v/>
      </c>
    </row>
    <row r="305" spans="1:11" hidden="1" x14ac:dyDescent="0.35">
      <c r="A305" s="30">
        <v>45316</v>
      </c>
      <c r="B305" s="3">
        <v>21454.6</v>
      </c>
      <c r="C305" s="3">
        <v>21459</v>
      </c>
      <c r="D305" s="3">
        <v>21247.05</v>
      </c>
      <c r="E305" s="3">
        <v>21352.6</v>
      </c>
      <c r="F305" s="3" t="str">
        <f t="shared" si="24"/>
        <v>Thursday</v>
      </c>
      <c r="G305" s="22">
        <f t="shared" si="25"/>
        <v>-4.7542252011223704E-3</v>
      </c>
      <c r="H305" s="22">
        <f t="shared" si="26"/>
        <v>9.8790003076263712E-3</v>
      </c>
      <c r="I305" s="22">
        <f t="shared" si="27"/>
        <v>3.0297451052035509E-5</v>
      </c>
      <c r="J305" s="3" t="str">
        <f t="shared" si="28"/>
        <v>Negative</v>
      </c>
      <c r="K305" s="3" t="str">
        <f t="shared" si="29"/>
        <v/>
      </c>
    </row>
    <row r="306" spans="1:11" hidden="1" x14ac:dyDescent="0.35">
      <c r="A306" s="30">
        <v>45315</v>
      </c>
      <c r="B306" s="3">
        <v>21185.25</v>
      </c>
      <c r="C306" s="3">
        <v>21482.35</v>
      </c>
      <c r="D306" s="3">
        <v>21137.200000000001</v>
      </c>
      <c r="E306" s="3">
        <v>21453.95</v>
      </c>
      <c r="F306" s="3" t="str">
        <f t="shared" si="24"/>
        <v>Wednesday</v>
      </c>
      <c r="G306" s="22">
        <f t="shared" si="25"/>
        <v>1.2683352804427643E-2</v>
      </c>
      <c r="H306" s="22">
        <f t="shared" si="26"/>
        <v>1.6291995610153188E-2</v>
      </c>
      <c r="I306" s="22">
        <f t="shared" si="27"/>
        <v>-2.5213288886377421E-3</v>
      </c>
      <c r="J306" s="3" t="str">
        <f t="shared" si="28"/>
        <v/>
      </c>
      <c r="K306" s="3" t="str">
        <f t="shared" si="29"/>
        <v/>
      </c>
    </row>
    <row r="307" spans="1:11" hidden="1" x14ac:dyDescent="0.35">
      <c r="A307" s="30">
        <v>45314</v>
      </c>
      <c r="B307" s="3">
        <v>21716.7</v>
      </c>
      <c r="C307" s="3">
        <v>21750.25</v>
      </c>
      <c r="D307" s="3">
        <v>21192.6</v>
      </c>
      <c r="E307" s="3">
        <v>21238.799999999999</v>
      </c>
      <c r="F307" s="3" t="str">
        <f t="shared" si="24"/>
        <v>Tuesday</v>
      </c>
      <c r="G307" s="22">
        <f t="shared" si="25"/>
        <v>-2.2006105900067754E-2</v>
      </c>
      <c r="H307" s="22">
        <f t="shared" si="26"/>
        <v>2.5678394967927974E-2</v>
      </c>
      <c r="I307" s="22">
        <f t="shared" si="27"/>
        <v>6.7171028843212646E-3</v>
      </c>
      <c r="J307" s="3" t="str">
        <f t="shared" si="28"/>
        <v/>
      </c>
      <c r="K307" s="3" t="str">
        <f t="shared" si="29"/>
        <v/>
      </c>
    </row>
    <row r="308" spans="1:11" hidden="1" x14ac:dyDescent="0.35">
      <c r="A308" s="30">
        <v>45311</v>
      </c>
      <c r="B308" s="3">
        <v>21706.15</v>
      </c>
      <c r="C308" s="3">
        <v>21720.3</v>
      </c>
      <c r="D308" s="3">
        <v>21541.8</v>
      </c>
      <c r="E308" s="3">
        <v>21571.8</v>
      </c>
      <c r="F308" s="3" t="str">
        <f t="shared" si="24"/>
        <v>Saturday</v>
      </c>
      <c r="G308" s="22">
        <f t="shared" si="25"/>
        <v>-6.1894900753934794E-3</v>
      </c>
      <c r="H308" s="22">
        <f t="shared" si="26"/>
        <v>8.223475835189566E-3</v>
      </c>
      <c r="I308" s="22">
        <f t="shared" si="27"/>
        <v>3.8732980612697942E-3</v>
      </c>
      <c r="J308" s="3" t="str">
        <f t="shared" si="28"/>
        <v/>
      </c>
      <c r="K308" s="3" t="str">
        <f t="shared" si="29"/>
        <v/>
      </c>
    </row>
    <row r="309" spans="1:11" hidden="1" x14ac:dyDescent="0.35">
      <c r="A309" s="30">
        <v>45310</v>
      </c>
      <c r="B309" s="3">
        <v>21615.200000000001</v>
      </c>
      <c r="C309" s="3">
        <v>21670.6</v>
      </c>
      <c r="D309" s="3">
        <v>21575</v>
      </c>
      <c r="E309" s="3">
        <v>21622.400000000001</v>
      </c>
      <c r="F309" s="3" t="str">
        <f t="shared" si="24"/>
        <v>Friday</v>
      </c>
      <c r="G309" s="22">
        <f t="shared" si="25"/>
        <v>3.3309893038235719E-4</v>
      </c>
      <c r="H309" s="22">
        <f t="shared" si="26"/>
        <v>4.4228135756318948E-3</v>
      </c>
      <c r="I309" s="22">
        <f t="shared" si="27"/>
        <v>7.1264662372305197E-3</v>
      </c>
      <c r="J309" s="3" t="str">
        <f t="shared" si="28"/>
        <v/>
      </c>
      <c r="K309" s="3" t="str">
        <f t="shared" si="29"/>
        <v/>
      </c>
    </row>
    <row r="310" spans="1:11" hidden="1" x14ac:dyDescent="0.35">
      <c r="A310" s="30">
        <v>45309</v>
      </c>
      <c r="B310" s="3">
        <v>21414.2</v>
      </c>
      <c r="C310" s="3">
        <v>21539.4</v>
      </c>
      <c r="D310" s="3">
        <v>21285.55</v>
      </c>
      <c r="E310" s="3">
        <v>21462.25</v>
      </c>
      <c r="F310" s="3" t="str">
        <f t="shared" si="24"/>
        <v>Thursday</v>
      </c>
      <c r="G310" s="22">
        <f t="shared" si="25"/>
        <v>2.2438382008199828E-3</v>
      </c>
      <c r="H310" s="22">
        <f t="shared" si="26"/>
        <v>1.1854283606205329E-2</v>
      </c>
      <c r="I310" s="22">
        <f t="shared" si="27"/>
        <v>-7.3127371424465569E-3</v>
      </c>
      <c r="J310" s="3" t="str">
        <f t="shared" si="28"/>
        <v>Positive</v>
      </c>
      <c r="K310" s="3" t="str">
        <f t="shared" si="29"/>
        <v/>
      </c>
    </row>
    <row r="311" spans="1:11" hidden="1" x14ac:dyDescent="0.35">
      <c r="A311" s="30">
        <v>45308</v>
      </c>
      <c r="B311" s="3">
        <v>21647.25</v>
      </c>
      <c r="C311" s="3">
        <v>21851.5</v>
      </c>
      <c r="D311" s="3">
        <v>21550.45</v>
      </c>
      <c r="E311" s="3">
        <v>21571.95</v>
      </c>
      <c r="F311" s="3" t="str">
        <f t="shared" si="24"/>
        <v>Wednesday</v>
      </c>
      <c r="G311" s="22">
        <f t="shared" si="25"/>
        <v>-3.478501888230573E-3</v>
      </c>
      <c r="H311" s="22">
        <f t="shared" si="26"/>
        <v>1.3907078266292451E-2</v>
      </c>
      <c r="I311" s="22">
        <f t="shared" si="27"/>
        <v>-1.7476613880529918E-2</v>
      </c>
      <c r="J311" s="3" t="str">
        <f t="shared" si="28"/>
        <v/>
      </c>
      <c r="K311" s="3" t="str">
        <f t="shared" si="29"/>
        <v/>
      </c>
    </row>
    <row r="312" spans="1:11" hidden="1" x14ac:dyDescent="0.35">
      <c r="A312" s="30">
        <v>45307</v>
      </c>
      <c r="B312" s="3">
        <v>22080.5</v>
      </c>
      <c r="C312" s="3">
        <v>22124.15</v>
      </c>
      <c r="D312" s="3">
        <v>21969.8</v>
      </c>
      <c r="E312" s="3">
        <v>22032.3</v>
      </c>
      <c r="F312" s="3" t="str">
        <f t="shared" si="24"/>
        <v>Tuesday</v>
      </c>
      <c r="G312" s="22">
        <f t="shared" si="25"/>
        <v>-2.182921582391736E-3</v>
      </c>
      <c r="H312" s="22">
        <f t="shared" si="26"/>
        <v>6.9903308348996706E-3</v>
      </c>
      <c r="I312" s="22">
        <f t="shared" si="27"/>
        <v>-7.6705683234946692E-4</v>
      </c>
      <c r="J312" s="3" t="str">
        <f t="shared" si="28"/>
        <v/>
      </c>
      <c r="K312" s="3" t="str">
        <f t="shared" si="29"/>
        <v/>
      </c>
    </row>
    <row r="313" spans="1:11" hidden="1" x14ac:dyDescent="0.35">
      <c r="A313" s="30">
        <v>45306</v>
      </c>
      <c r="B313" s="3">
        <v>22053.15</v>
      </c>
      <c r="C313" s="3">
        <v>22115.55</v>
      </c>
      <c r="D313" s="3">
        <v>21963.55</v>
      </c>
      <c r="E313" s="3">
        <v>22097.45</v>
      </c>
      <c r="F313" s="3" t="str">
        <f t="shared" si="24"/>
        <v>Monday</v>
      </c>
      <c r="G313" s="22">
        <f t="shared" si="25"/>
        <v>2.0087833257380135E-3</v>
      </c>
      <c r="H313" s="22">
        <f t="shared" si="26"/>
        <v>6.8924394020808818E-3</v>
      </c>
      <c r="I313" s="22">
        <f t="shared" si="27"/>
        <v>7.2438118161826659E-3</v>
      </c>
      <c r="J313" s="3" t="str">
        <f t="shared" si="28"/>
        <v/>
      </c>
      <c r="K313" s="3" t="str">
        <f t="shared" si="29"/>
        <v/>
      </c>
    </row>
    <row r="314" spans="1:11" hidden="1" x14ac:dyDescent="0.35">
      <c r="A314" s="30">
        <v>45303</v>
      </c>
      <c r="B314" s="3">
        <v>21773.55</v>
      </c>
      <c r="C314" s="3">
        <v>21928.25</v>
      </c>
      <c r="D314" s="3">
        <v>21715.15</v>
      </c>
      <c r="E314" s="3">
        <v>21894.55</v>
      </c>
      <c r="F314" s="3" t="str">
        <f t="shared" si="24"/>
        <v>Friday</v>
      </c>
      <c r="G314" s="22">
        <f t="shared" si="25"/>
        <v>5.5572012832082966E-3</v>
      </c>
      <c r="H314" s="22">
        <f t="shared" si="26"/>
        <v>9.7871040781130573E-3</v>
      </c>
      <c r="I314" s="22">
        <f t="shared" si="27"/>
        <v>5.8367825862004575E-3</v>
      </c>
      <c r="J314" s="3" t="str">
        <f t="shared" si="28"/>
        <v/>
      </c>
      <c r="K314" s="3" t="str">
        <f t="shared" si="29"/>
        <v/>
      </c>
    </row>
    <row r="315" spans="1:11" hidden="1" x14ac:dyDescent="0.35">
      <c r="A315" s="30">
        <v>45302</v>
      </c>
      <c r="B315" s="3">
        <v>21688</v>
      </c>
      <c r="C315" s="3">
        <v>21726.5</v>
      </c>
      <c r="D315" s="3">
        <v>21593.75</v>
      </c>
      <c r="E315" s="3">
        <v>21647.200000000001</v>
      </c>
      <c r="F315" s="3" t="str">
        <f t="shared" si="24"/>
        <v>Thursday</v>
      </c>
      <c r="G315" s="22">
        <f t="shared" si="25"/>
        <v>-1.8812246403540794E-3</v>
      </c>
      <c r="H315" s="22">
        <f t="shared" si="26"/>
        <v>6.120896348210992E-3</v>
      </c>
      <c r="I315" s="22">
        <f t="shared" si="27"/>
        <v>3.2055581510451263E-3</v>
      </c>
      <c r="J315" s="3" t="str">
        <f t="shared" si="28"/>
        <v>Negative</v>
      </c>
      <c r="K315" s="3" t="str">
        <f t="shared" si="29"/>
        <v/>
      </c>
    </row>
    <row r="316" spans="1:11" hidden="1" x14ac:dyDescent="0.35">
      <c r="A316" s="30">
        <v>45301</v>
      </c>
      <c r="B316" s="3">
        <v>21529.3</v>
      </c>
      <c r="C316" s="3">
        <v>21641.85</v>
      </c>
      <c r="D316" s="3">
        <v>21448.65</v>
      </c>
      <c r="E316" s="3">
        <v>21618.7</v>
      </c>
      <c r="F316" s="3" t="str">
        <f t="shared" si="24"/>
        <v>Wednesday</v>
      </c>
      <c r="G316" s="22">
        <f t="shared" si="25"/>
        <v>4.1524805729866486E-3</v>
      </c>
      <c r="H316" s="22">
        <f t="shared" si="26"/>
        <v>8.973817077192343E-3</v>
      </c>
      <c r="I316" s="22">
        <f t="shared" si="27"/>
        <v>-7.217502094467714E-4</v>
      </c>
      <c r="J316" s="3" t="str">
        <f t="shared" si="28"/>
        <v/>
      </c>
      <c r="K316" s="3" t="str">
        <f t="shared" si="29"/>
        <v/>
      </c>
    </row>
    <row r="317" spans="1:11" hidden="1" x14ac:dyDescent="0.35">
      <c r="A317" s="30">
        <v>45300</v>
      </c>
      <c r="B317" s="3">
        <v>21653.599999999999</v>
      </c>
      <c r="C317" s="3">
        <v>21724.45</v>
      </c>
      <c r="D317" s="3">
        <v>21517.85</v>
      </c>
      <c r="E317" s="3">
        <v>21544.85</v>
      </c>
      <c r="F317" s="3" t="str">
        <f t="shared" si="24"/>
        <v>Tuesday</v>
      </c>
      <c r="G317" s="22">
        <f t="shared" si="25"/>
        <v>-5.0222595780840141E-3</v>
      </c>
      <c r="H317" s="22">
        <f t="shared" si="26"/>
        <v>9.5411386559279849E-3</v>
      </c>
      <c r="I317" s="22">
        <f t="shared" si="27"/>
        <v>6.5355831357782985E-3</v>
      </c>
      <c r="J317" s="3" t="str">
        <f t="shared" si="28"/>
        <v/>
      </c>
      <c r="K317" s="3" t="str">
        <f t="shared" si="29"/>
        <v/>
      </c>
    </row>
    <row r="318" spans="1:11" hidden="1" x14ac:dyDescent="0.35">
      <c r="A318" s="30">
        <v>45299</v>
      </c>
      <c r="B318" s="3">
        <v>21747.599999999999</v>
      </c>
      <c r="C318" s="3">
        <v>21763.95</v>
      </c>
      <c r="D318" s="3">
        <v>21492.9</v>
      </c>
      <c r="E318" s="3">
        <v>21513</v>
      </c>
      <c r="F318" s="3" t="str">
        <f t="shared" si="24"/>
        <v>Monday</v>
      </c>
      <c r="G318" s="22">
        <f t="shared" si="25"/>
        <v>-1.078739723003911E-2</v>
      </c>
      <c r="H318" s="22">
        <f t="shared" si="26"/>
        <v>1.2463444242123237E-2</v>
      </c>
      <c r="I318" s="22">
        <f t="shared" si="27"/>
        <v>1.695008935644899E-3</v>
      </c>
      <c r="J318" s="3" t="str">
        <f t="shared" si="28"/>
        <v/>
      </c>
      <c r="K318" s="3" t="str">
        <f t="shared" si="29"/>
        <v/>
      </c>
    </row>
    <row r="319" spans="1:11" hidden="1" x14ac:dyDescent="0.35">
      <c r="A319" s="30">
        <v>45296</v>
      </c>
      <c r="B319" s="3">
        <v>21705.75</v>
      </c>
      <c r="C319" s="3">
        <v>21749.599999999999</v>
      </c>
      <c r="D319" s="3">
        <v>21629.200000000001</v>
      </c>
      <c r="E319" s="3">
        <v>21710.799999999999</v>
      </c>
      <c r="F319" s="3" t="str">
        <f t="shared" si="24"/>
        <v>Friday</v>
      </c>
      <c r="G319" s="22">
        <f t="shared" si="25"/>
        <v>2.3265724519997108E-4</v>
      </c>
      <c r="H319" s="22">
        <f t="shared" si="26"/>
        <v>5.5469172915009997E-3</v>
      </c>
      <c r="I319" s="22">
        <f t="shared" si="27"/>
        <v>2.1769643467260793E-3</v>
      </c>
      <c r="J319" s="3" t="str">
        <f t="shared" si="28"/>
        <v/>
      </c>
      <c r="K319" s="3" t="str">
        <f t="shared" si="29"/>
        <v/>
      </c>
    </row>
    <row r="320" spans="1:11" hidden="1" x14ac:dyDescent="0.35">
      <c r="A320" s="30">
        <v>45295</v>
      </c>
      <c r="B320" s="3">
        <v>21605.8</v>
      </c>
      <c r="C320" s="3">
        <v>21685.65</v>
      </c>
      <c r="D320" s="3">
        <v>21564.55</v>
      </c>
      <c r="E320" s="3">
        <v>21658.6</v>
      </c>
      <c r="F320" s="3" t="str">
        <f t="shared" si="24"/>
        <v>Thursday</v>
      </c>
      <c r="G320" s="22">
        <f t="shared" si="25"/>
        <v>2.4437882420460838E-3</v>
      </c>
      <c r="H320" s="22">
        <f t="shared" si="26"/>
        <v>5.6049764415111768E-3</v>
      </c>
      <c r="I320" s="22">
        <f t="shared" si="27"/>
        <v>4.1106363004738376E-3</v>
      </c>
      <c r="J320" s="3" t="str">
        <f t="shared" si="28"/>
        <v>Positive</v>
      </c>
      <c r="K320" s="3" t="str">
        <f t="shared" si="29"/>
        <v/>
      </c>
    </row>
    <row r="321" spans="1:11" hidden="1" x14ac:dyDescent="0.35">
      <c r="A321" s="30">
        <v>45294</v>
      </c>
      <c r="B321" s="3">
        <v>21661.1</v>
      </c>
      <c r="C321" s="3">
        <v>21677</v>
      </c>
      <c r="D321" s="3">
        <v>21500.35</v>
      </c>
      <c r="E321" s="3">
        <v>21517.35</v>
      </c>
      <c r="F321" s="3" t="str">
        <f t="shared" si="24"/>
        <v>Wednesday</v>
      </c>
      <c r="G321" s="22">
        <f t="shared" si="25"/>
        <v>-6.6363204084741775E-3</v>
      </c>
      <c r="H321" s="22">
        <f t="shared" si="26"/>
        <v>8.15517217500503E-3</v>
      </c>
      <c r="I321" s="22">
        <f t="shared" si="27"/>
        <v>-2.1693175419327824E-4</v>
      </c>
      <c r="J321" s="3" t="str">
        <f t="shared" si="28"/>
        <v/>
      </c>
      <c r="K321" s="3" t="str">
        <f t="shared" si="29"/>
        <v/>
      </c>
    </row>
    <row r="322" spans="1:11" hidden="1" x14ac:dyDescent="0.35">
      <c r="A322" s="30">
        <v>45293</v>
      </c>
      <c r="B322" s="3">
        <v>21751.35</v>
      </c>
      <c r="C322" s="3">
        <v>21755.599999999999</v>
      </c>
      <c r="D322" s="3">
        <v>21555.65</v>
      </c>
      <c r="E322" s="3">
        <v>21665.8</v>
      </c>
      <c r="F322" s="3" t="str">
        <f t="shared" si="24"/>
        <v>Tuesday</v>
      </c>
      <c r="G322" s="22">
        <f t="shared" si="25"/>
        <v>-3.9330892105547141E-3</v>
      </c>
      <c r="H322" s="22">
        <f t="shared" si="26"/>
        <v>9.1925328772695537E-3</v>
      </c>
      <c r="I322" s="22">
        <f t="shared" si="27"/>
        <v>4.3464462627447871E-4</v>
      </c>
      <c r="J322" s="3" t="str">
        <f t="shared" si="28"/>
        <v/>
      </c>
      <c r="K322" s="3" t="str">
        <f t="shared" si="29"/>
        <v/>
      </c>
    </row>
    <row r="323" spans="1:11" hidden="1" x14ac:dyDescent="0.35">
      <c r="A323" s="30">
        <v>45292</v>
      </c>
      <c r="B323" s="3">
        <v>21727.75</v>
      </c>
      <c r="C323" s="3">
        <v>21834.35</v>
      </c>
      <c r="D323" s="3">
        <v>21680.85</v>
      </c>
      <c r="E323" s="3">
        <v>21741.9</v>
      </c>
      <c r="F323" s="3" t="str">
        <f t="shared" ref="F323:F386" si="30">TEXT(A323, "dddd")</f>
        <v>Monday</v>
      </c>
      <c r="G323" s="22">
        <f t="shared" ref="G323:G386" si="31">(E323 - B323)/B323</f>
        <v>6.5124092462410762E-4</v>
      </c>
      <c r="H323" s="22">
        <f t="shared" ref="H323:H386" si="32">(C323 - D323)/B323</f>
        <v>7.064698369596484E-3</v>
      </c>
      <c r="I323" s="22">
        <f t="shared" ref="I323:I386" si="33">(B323-E324)/E324</f>
        <v>-1.6795972647880278E-4</v>
      </c>
      <c r="J323" s="3" t="str">
        <f t="shared" ref="J323:J386" si="34">IF(F323="Thursday", IF(G323&gt;0,"Positive","Negative"), "")</f>
        <v/>
      </c>
      <c r="K323" s="3" t="str">
        <f t="shared" ref="K323:K386" si="35">IF(F323="Thursday", IF(ABS(G323)&gt;1%, "High Move", ""), "")</f>
        <v/>
      </c>
    </row>
    <row r="324" spans="1:11" hidden="1" x14ac:dyDescent="0.35">
      <c r="A324" s="30">
        <v>45289</v>
      </c>
      <c r="B324" s="3">
        <v>21737.65</v>
      </c>
      <c r="C324" s="3">
        <v>21770.3</v>
      </c>
      <c r="D324" s="3">
        <v>21676.9</v>
      </c>
      <c r="E324" s="3">
        <v>21731.4</v>
      </c>
      <c r="F324" s="3" t="str">
        <f t="shared" si="30"/>
        <v>Friday</v>
      </c>
      <c r="G324" s="22">
        <f t="shared" si="31"/>
        <v>-2.8751958008340364E-4</v>
      </c>
      <c r="H324" s="22">
        <f t="shared" si="32"/>
        <v>4.2966926047662843E-3</v>
      </c>
      <c r="I324" s="22">
        <f t="shared" si="33"/>
        <v>-1.884869161152836E-3</v>
      </c>
      <c r="J324" s="3" t="str">
        <f t="shared" si="34"/>
        <v/>
      </c>
      <c r="K324" s="3" t="str">
        <f t="shared" si="35"/>
        <v/>
      </c>
    </row>
    <row r="325" spans="1:11" hidden="1" x14ac:dyDescent="0.35">
      <c r="A325" s="30">
        <v>45288</v>
      </c>
      <c r="B325" s="3">
        <v>21715</v>
      </c>
      <c r="C325" s="3">
        <v>21801.45</v>
      </c>
      <c r="D325" s="3">
        <v>21678</v>
      </c>
      <c r="E325" s="3">
        <v>21778.7</v>
      </c>
      <c r="F325" s="3" t="str">
        <f t="shared" si="30"/>
        <v>Thursday</v>
      </c>
      <c r="G325" s="22">
        <f t="shared" si="31"/>
        <v>2.933456136311339E-3</v>
      </c>
      <c r="H325" s="22">
        <f t="shared" si="32"/>
        <v>5.6850103615013001E-3</v>
      </c>
      <c r="I325" s="22">
        <f t="shared" si="33"/>
        <v>2.7822994954917512E-3</v>
      </c>
      <c r="J325" s="3" t="str">
        <f t="shared" si="34"/>
        <v>Positive</v>
      </c>
      <c r="K325" s="3" t="str">
        <f t="shared" si="35"/>
        <v/>
      </c>
    </row>
    <row r="326" spans="1:11" hidden="1" x14ac:dyDescent="0.35">
      <c r="A326" s="30">
        <v>45287</v>
      </c>
      <c r="B326" s="3">
        <v>21497.65</v>
      </c>
      <c r="C326" s="3">
        <v>21675.75</v>
      </c>
      <c r="D326" s="3">
        <v>21495.8</v>
      </c>
      <c r="E326" s="3">
        <v>21654.75</v>
      </c>
      <c r="F326" s="3" t="str">
        <f t="shared" si="30"/>
        <v>Wednesday</v>
      </c>
      <c r="G326" s="22">
        <f t="shared" si="31"/>
        <v>7.3077755010430689E-3</v>
      </c>
      <c r="H326" s="22">
        <f t="shared" si="32"/>
        <v>8.370682376910998E-3</v>
      </c>
      <c r="I326" s="22">
        <f t="shared" si="33"/>
        <v>2.62576750064725E-3</v>
      </c>
      <c r="J326" s="3" t="str">
        <f t="shared" si="34"/>
        <v/>
      </c>
      <c r="K326" s="3" t="str">
        <f t="shared" si="35"/>
        <v/>
      </c>
    </row>
    <row r="327" spans="1:11" hidden="1" x14ac:dyDescent="0.35">
      <c r="A327" s="30">
        <v>45286</v>
      </c>
      <c r="B327" s="3">
        <v>21365.200000000001</v>
      </c>
      <c r="C327" s="3">
        <v>21477.15</v>
      </c>
      <c r="D327" s="3">
        <v>21329.45</v>
      </c>
      <c r="E327" s="3">
        <v>21441.35</v>
      </c>
      <c r="F327" s="3" t="str">
        <f t="shared" si="30"/>
        <v>Tuesday</v>
      </c>
      <c r="G327" s="22">
        <f t="shared" si="31"/>
        <v>3.5642072154717865E-3</v>
      </c>
      <c r="H327" s="22">
        <f t="shared" si="32"/>
        <v>6.9131110403834609E-3</v>
      </c>
      <c r="I327" s="22">
        <f t="shared" si="33"/>
        <v>7.4006763656118068E-4</v>
      </c>
      <c r="J327" s="3" t="str">
        <f t="shared" si="34"/>
        <v/>
      </c>
      <c r="K327" s="3" t="str">
        <f t="shared" si="35"/>
        <v/>
      </c>
    </row>
    <row r="328" spans="1:11" hidden="1" x14ac:dyDescent="0.35">
      <c r="A328" s="30">
        <v>45282</v>
      </c>
      <c r="B328" s="3">
        <v>21295.85</v>
      </c>
      <c r="C328" s="3">
        <v>21390.5</v>
      </c>
      <c r="D328" s="3">
        <v>21232.45</v>
      </c>
      <c r="E328" s="3">
        <v>21349.4</v>
      </c>
      <c r="F328" s="3" t="str">
        <f t="shared" si="30"/>
        <v>Friday</v>
      </c>
      <c r="G328" s="22">
        <f t="shared" si="31"/>
        <v>2.5145744358644013E-3</v>
      </c>
      <c r="H328" s="22">
        <f t="shared" si="32"/>
        <v>7.4216337924994441E-3</v>
      </c>
      <c r="I328" s="22">
        <f t="shared" si="33"/>
        <v>1.9195438260554208E-3</v>
      </c>
      <c r="J328" s="3" t="str">
        <f t="shared" si="34"/>
        <v/>
      </c>
      <c r="K328" s="3" t="str">
        <f t="shared" si="35"/>
        <v/>
      </c>
    </row>
    <row r="329" spans="1:11" x14ac:dyDescent="0.35">
      <c r="A329" s="30">
        <v>45281</v>
      </c>
      <c r="B329" s="3">
        <v>21033.95</v>
      </c>
      <c r="C329" s="3">
        <v>21288.35</v>
      </c>
      <c r="D329" s="3">
        <v>20976.799999999999</v>
      </c>
      <c r="E329" s="3">
        <v>21255.05</v>
      </c>
      <c r="F329" s="3" t="str">
        <f t="shared" si="30"/>
        <v>Thursday</v>
      </c>
      <c r="G329" s="22">
        <f t="shared" si="31"/>
        <v>1.051157771127147E-2</v>
      </c>
      <c r="H329" s="22">
        <f t="shared" si="32"/>
        <v>1.4811768593155316E-2</v>
      </c>
      <c r="I329" s="22">
        <f t="shared" si="33"/>
        <v>-5.494050869615616E-3</v>
      </c>
      <c r="J329" s="3" t="str">
        <f t="shared" si="34"/>
        <v>Positive</v>
      </c>
      <c r="K329" s="3" t="str">
        <f t="shared" si="35"/>
        <v>High Move</v>
      </c>
    </row>
    <row r="330" spans="1:11" hidden="1" x14ac:dyDescent="0.35">
      <c r="A330" s="30">
        <v>45280</v>
      </c>
      <c r="B330" s="3">
        <v>21543.5</v>
      </c>
      <c r="C330" s="3">
        <v>21593</v>
      </c>
      <c r="D330" s="3">
        <v>21087.35</v>
      </c>
      <c r="E330" s="3">
        <v>21150.15</v>
      </c>
      <c r="F330" s="3" t="str">
        <f t="shared" si="30"/>
        <v>Wednesday</v>
      </c>
      <c r="G330" s="22">
        <f t="shared" si="31"/>
        <v>-1.8258407408266928E-2</v>
      </c>
      <c r="H330" s="22">
        <f t="shared" si="32"/>
        <v>2.3471116578086267E-2</v>
      </c>
      <c r="I330" s="22">
        <f t="shared" si="33"/>
        <v>4.2138432207933334E-3</v>
      </c>
      <c r="J330" s="3" t="str">
        <f t="shared" si="34"/>
        <v/>
      </c>
      <c r="K330" s="3" t="str">
        <f t="shared" si="35"/>
        <v/>
      </c>
    </row>
    <row r="331" spans="1:11" hidden="1" x14ac:dyDescent="0.35">
      <c r="A331" s="30">
        <v>45279</v>
      </c>
      <c r="B331" s="3">
        <v>21477.65</v>
      </c>
      <c r="C331" s="3">
        <v>21505.05</v>
      </c>
      <c r="D331" s="3">
        <v>21337.75</v>
      </c>
      <c r="E331" s="3">
        <v>21453.1</v>
      </c>
      <c r="F331" s="3" t="str">
        <f t="shared" si="30"/>
        <v>Tuesday</v>
      </c>
      <c r="G331" s="22">
        <f t="shared" si="31"/>
        <v>-1.1430487041181371E-3</v>
      </c>
      <c r="H331" s="22">
        <f t="shared" si="32"/>
        <v>7.7894927983275294E-3</v>
      </c>
      <c r="I331" s="22">
        <f t="shared" si="33"/>
        <v>2.7546087171693824E-3</v>
      </c>
      <c r="J331" s="3" t="str">
        <f t="shared" si="34"/>
        <v/>
      </c>
      <c r="K331" s="3" t="str">
        <f t="shared" si="35"/>
        <v/>
      </c>
    </row>
    <row r="332" spans="1:11" hidden="1" x14ac:dyDescent="0.35">
      <c r="A332" s="30">
        <v>45278</v>
      </c>
      <c r="B332" s="3">
        <v>21434.799999999999</v>
      </c>
      <c r="C332" s="3">
        <v>21482.799999999999</v>
      </c>
      <c r="D332" s="3">
        <v>21365.35</v>
      </c>
      <c r="E332" s="3">
        <v>21418.65</v>
      </c>
      <c r="F332" s="3" t="str">
        <f t="shared" si="30"/>
        <v>Monday</v>
      </c>
      <c r="G332" s="22">
        <f t="shared" si="31"/>
        <v>-7.5344766454540359E-4</v>
      </c>
      <c r="H332" s="22">
        <f t="shared" si="32"/>
        <v>5.4794073189393293E-3</v>
      </c>
      <c r="I332" s="22">
        <f t="shared" si="33"/>
        <v>-1.0183323118940833E-3</v>
      </c>
      <c r="J332" s="3" t="str">
        <f t="shared" si="34"/>
        <v/>
      </c>
      <c r="K332" s="3" t="str">
        <f t="shared" si="35"/>
        <v/>
      </c>
    </row>
    <row r="333" spans="1:11" hidden="1" x14ac:dyDescent="0.35">
      <c r="A333" s="30">
        <v>45275</v>
      </c>
      <c r="B333" s="3">
        <v>21287.45</v>
      </c>
      <c r="C333" s="3">
        <v>21492.3</v>
      </c>
      <c r="D333" s="3">
        <v>21235.3</v>
      </c>
      <c r="E333" s="3">
        <v>21456.65</v>
      </c>
      <c r="F333" s="3" t="str">
        <f t="shared" si="30"/>
        <v>Friday</v>
      </c>
      <c r="G333" s="22">
        <f t="shared" si="31"/>
        <v>7.9483451517208831E-3</v>
      </c>
      <c r="H333" s="22">
        <f t="shared" si="32"/>
        <v>1.207284104014337E-2</v>
      </c>
      <c r="I333" s="22">
        <f t="shared" si="33"/>
        <v>4.9450731021069075E-3</v>
      </c>
      <c r="J333" s="3" t="str">
        <f t="shared" si="34"/>
        <v/>
      </c>
      <c r="K333" s="3" t="str">
        <f t="shared" si="35"/>
        <v/>
      </c>
    </row>
    <row r="334" spans="1:11" hidden="1" x14ac:dyDescent="0.35">
      <c r="A334" s="30">
        <v>45274</v>
      </c>
      <c r="B334" s="3">
        <v>21110.400000000001</v>
      </c>
      <c r="C334" s="3">
        <v>21210.9</v>
      </c>
      <c r="D334" s="3">
        <v>21074.45</v>
      </c>
      <c r="E334" s="3">
        <v>21182.7</v>
      </c>
      <c r="F334" s="3" t="str">
        <f t="shared" si="30"/>
        <v>Thursday</v>
      </c>
      <c r="G334" s="22">
        <f t="shared" si="31"/>
        <v>3.4248522055479414E-3</v>
      </c>
      <c r="H334" s="22">
        <f t="shared" si="32"/>
        <v>6.4636387752008825E-3</v>
      </c>
      <c r="I334" s="22">
        <f t="shared" si="33"/>
        <v>8.7951314968928128E-3</v>
      </c>
      <c r="J334" s="3" t="str">
        <f t="shared" si="34"/>
        <v>Positive</v>
      </c>
      <c r="K334" s="3" t="str">
        <f t="shared" si="35"/>
        <v/>
      </c>
    </row>
    <row r="335" spans="1:11" hidden="1" x14ac:dyDescent="0.35">
      <c r="A335" s="30">
        <v>45273</v>
      </c>
      <c r="B335" s="3">
        <v>20929.75</v>
      </c>
      <c r="C335" s="3">
        <v>20950</v>
      </c>
      <c r="D335" s="3">
        <v>20769.5</v>
      </c>
      <c r="E335" s="3">
        <v>20926.349999999999</v>
      </c>
      <c r="F335" s="3" t="str">
        <f t="shared" si="30"/>
        <v>Wednesday</v>
      </c>
      <c r="G335" s="22">
        <f t="shared" si="31"/>
        <v>-1.624481897777783E-4</v>
      </c>
      <c r="H335" s="22">
        <f t="shared" si="32"/>
        <v>8.6240877220224808E-3</v>
      </c>
      <c r="I335" s="22">
        <f t="shared" si="33"/>
        <v>1.116882868403864E-3</v>
      </c>
      <c r="J335" s="3" t="str">
        <f t="shared" si="34"/>
        <v/>
      </c>
      <c r="K335" s="3" t="str">
        <f t="shared" si="35"/>
        <v/>
      </c>
    </row>
    <row r="336" spans="1:11" hidden="1" x14ac:dyDescent="0.35">
      <c r="A336" s="30">
        <v>45272</v>
      </c>
      <c r="B336" s="3">
        <v>21018.55</v>
      </c>
      <c r="C336" s="3">
        <v>21037.9</v>
      </c>
      <c r="D336" s="3">
        <v>20867.150000000001</v>
      </c>
      <c r="E336" s="3">
        <v>20906.400000000001</v>
      </c>
      <c r="F336" s="3" t="str">
        <f t="shared" si="30"/>
        <v>Tuesday</v>
      </c>
      <c r="G336" s="22">
        <f t="shared" si="31"/>
        <v>-5.3357629332184105E-3</v>
      </c>
      <c r="H336" s="22">
        <f t="shared" si="32"/>
        <v>8.1237763784847202E-3</v>
      </c>
      <c r="I336" s="22">
        <f t="shared" si="33"/>
        <v>1.0215696453320091E-3</v>
      </c>
      <c r="J336" s="3" t="str">
        <f t="shared" si="34"/>
        <v/>
      </c>
      <c r="K336" s="3" t="str">
        <f t="shared" si="35"/>
        <v/>
      </c>
    </row>
    <row r="337" spans="1:11" hidden="1" x14ac:dyDescent="0.35">
      <c r="A337" s="30">
        <v>45271</v>
      </c>
      <c r="B337" s="3">
        <v>20965.3</v>
      </c>
      <c r="C337" s="3">
        <v>21026.1</v>
      </c>
      <c r="D337" s="3">
        <v>20923.7</v>
      </c>
      <c r="E337" s="3">
        <v>20997.1</v>
      </c>
      <c r="F337" s="3" t="str">
        <f t="shared" si="30"/>
        <v>Monday</v>
      </c>
      <c r="G337" s="22">
        <f t="shared" si="31"/>
        <v>1.5167920325489868E-3</v>
      </c>
      <c r="H337" s="22">
        <f t="shared" si="32"/>
        <v>4.8842611362583804E-3</v>
      </c>
      <c r="I337" s="22">
        <f t="shared" si="33"/>
        <v>-1.9552300018132053E-4</v>
      </c>
      <c r="J337" s="3" t="str">
        <f t="shared" si="34"/>
        <v/>
      </c>
      <c r="K337" s="3" t="str">
        <f t="shared" si="35"/>
        <v/>
      </c>
    </row>
    <row r="338" spans="1:11" hidden="1" x14ac:dyDescent="0.35">
      <c r="A338" s="30">
        <v>45268</v>
      </c>
      <c r="B338" s="3">
        <v>20934.099999999999</v>
      </c>
      <c r="C338" s="3">
        <v>21006.1</v>
      </c>
      <c r="D338" s="3">
        <v>20862.7</v>
      </c>
      <c r="E338" s="3">
        <v>20969.400000000001</v>
      </c>
      <c r="F338" s="3" t="str">
        <f t="shared" si="30"/>
        <v>Friday</v>
      </c>
      <c r="G338" s="22">
        <f t="shared" si="31"/>
        <v>1.686243975141177E-3</v>
      </c>
      <c r="H338" s="22">
        <f t="shared" si="32"/>
        <v>6.850067593065755E-3</v>
      </c>
      <c r="I338" s="22">
        <f t="shared" si="33"/>
        <v>1.5764682804533285E-3</v>
      </c>
      <c r="J338" s="3" t="str">
        <f t="shared" si="34"/>
        <v/>
      </c>
      <c r="K338" s="3" t="str">
        <f t="shared" si="35"/>
        <v/>
      </c>
    </row>
    <row r="339" spans="1:11" hidden="1" x14ac:dyDescent="0.35">
      <c r="A339" s="30">
        <v>45267</v>
      </c>
      <c r="B339" s="3">
        <v>20932.400000000001</v>
      </c>
      <c r="C339" s="3">
        <v>20941.25</v>
      </c>
      <c r="D339" s="3">
        <v>20850.8</v>
      </c>
      <c r="E339" s="3">
        <v>20901.150000000001</v>
      </c>
      <c r="F339" s="3" t="str">
        <f t="shared" si="30"/>
        <v>Thursday</v>
      </c>
      <c r="G339" s="22">
        <f t="shared" si="31"/>
        <v>-1.4929009573675259E-3</v>
      </c>
      <c r="H339" s="22">
        <f t="shared" si="32"/>
        <v>4.321052531004602E-3</v>
      </c>
      <c r="I339" s="22">
        <f t="shared" si="33"/>
        <v>-2.5313191038171682E-4</v>
      </c>
      <c r="J339" s="3" t="str">
        <f t="shared" si="34"/>
        <v>Negative</v>
      </c>
      <c r="K339" s="3" t="str">
        <f t="shared" si="35"/>
        <v/>
      </c>
    </row>
    <row r="340" spans="1:11" hidden="1" x14ac:dyDescent="0.35">
      <c r="A340" s="30">
        <v>45266</v>
      </c>
      <c r="B340" s="3">
        <v>20950.75</v>
      </c>
      <c r="C340" s="3">
        <v>20961.95</v>
      </c>
      <c r="D340" s="3">
        <v>20852.150000000001</v>
      </c>
      <c r="E340" s="3">
        <v>20937.7</v>
      </c>
      <c r="F340" s="3" t="str">
        <f t="shared" si="30"/>
        <v>Wednesday</v>
      </c>
      <c r="G340" s="22">
        <f t="shared" si="31"/>
        <v>-6.2288939536767291E-4</v>
      </c>
      <c r="H340" s="22">
        <f t="shared" si="32"/>
        <v>5.2408624989558495E-3</v>
      </c>
      <c r="I340" s="22">
        <f t="shared" si="33"/>
        <v>4.5864081207954632E-3</v>
      </c>
      <c r="J340" s="3" t="str">
        <f t="shared" si="34"/>
        <v/>
      </c>
      <c r="K340" s="3" t="str">
        <f t="shared" si="35"/>
        <v/>
      </c>
    </row>
    <row r="341" spans="1:11" hidden="1" x14ac:dyDescent="0.35">
      <c r="A341" s="30">
        <v>45265</v>
      </c>
      <c r="B341" s="3">
        <v>20808.900000000001</v>
      </c>
      <c r="C341" s="3">
        <v>20864.05</v>
      </c>
      <c r="D341" s="3">
        <v>20711.150000000001</v>
      </c>
      <c r="E341" s="3">
        <v>20855.099999999999</v>
      </c>
      <c r="F341" s="3" t="str">
        <f t="shared" si="30"/>
        <v>Tuesday</v>
      </c>
      <c r="G341" s="22">
        <f t="shared" si="31"/>
        <v>2.2202038550810993E-3</v>
      </c>
      <c r="H341" s="22">
        <f t="shared" si="32"/>
        <v>7.3478175203878053E-3</v>
      </c>
      <c r="I341" s="22">
        <f t="shared" si="33"/>
        <v>5.9023145194037835E-3</v>
      </c>
      <c r="J341" s="3" t="str">
        <f t="shared" si="34"/>
        <v/>
      </c>
      <c r="K341" s="3" t="str">
        <f t="shared" si="35"/>
        <v/>
      </c>
    </row>
    <row r="342" spans="1:11" hidden="1" x14ac:dyDescent="0.35">
      <c r="A342" s="30">
        <v>45264</v>
      </c>
      <c r="B342" s="3">
        <v>20601.95</v>
      </c>
      <c r="C342" s="3">
        <v>20702.650000000001</v>
      </c>
      <c r="D342" s="3">
        <v>20507.75</v>
      </c>
      <c r="E342" s="3">
        <v>20686.8</v>
      </c>
      <c r="F342" s="3" t="str">
        <f t="shared" si="30"/>
        <v>Monday</v>
      </c>
      <c r="G342" s="22">
        <f t="shared" si="31"/>
        <v>4.1185421768327049E-3</v>
      </c>
      <c r="H342" s="22">
        <f t="shared" si="32"/>
        <v>9.4602695375923859E-3</v>
      </c>
      <c r="I342" s="22">
        <f t="shared" si="33"/>
        <v>1.6481727263307953E-2</v>
      </c>
      <c r="J342" s="3" t="str">
        <f t="shared" si="34"/>
        <v/>
      </c>
      <c r="K342" s="3" t="str">
        <f t="shared" si="35"/>
        <v/>
      </c>
    </row>
    <row r="343" spans="1:11" hidden="1" x14ac:dyDescent="0.35">
      <c r="A343" s="30">
        <v>45261</v>
      </c>
      <c r="B343" s="3">
        <v>20194.099999999999</v>
      </c>
      <c r="C343" s="3">
        <v>20291.55</v>
      </c>
      <c r="D343" s="3">
        <v>20183.7</v>
      </c>
      <c r="E343" s="3">
        <v>20267.900000000001</v>
      </c>
      <c r="F343" s="3" t="str">
        <f t="shared" si="30"/>
        <v>Friday</v>
      </c>
      <c r="G343" s="22">
        <f t="shared" si="31"/>
        <v>3.6545327595685333E-3</v>
      </c>
      <c r="H343" s="22">
        <f t="shared" si="32"/>
        <v>5.3406688092065774E-3</v>
      </c>
      <c r="I343" s="22">
        <f t="shared" si="33"/>
        <v>3.0273454476819118E-3</v>
      </c>
      <c r="J343" s="3" t="str">
        <f t="shared" si="34"/>
        <v/>
      </c>
      <c r="K343" s="3" t="str">
        <f t="shared" si="35"/>
        <v/>
      </c>
    </row>
    <row r="344" spans="1:11" hidden="1" x14ac:dyDescent="0.35">
      <c r="A344" s="30">
        <v>45260</v>
      </c>
      <c r="B344" s="3">
        <v>20108.5</v>
      </c>
      <c r="C344" s="3">
        <v>20158.7</v>
      </c>
      <c r="D344" s="3">
        <v>20015.849999999999</v>
      </c>
      <c r="E344" s="3">
        <v>20133.150000000001</v>
      </c>
      <c r="F344" s="3" t="str">
        <f t="shared" si="30"/>
        <v>Thursday</v>
      </c>
      <c r="G344" s="22">
        <f t="shared" si="31"/>
        <v>1.2258497650248132E-3</v>
      </c>
      <c r="H344" s="22">
        <f t="shared" si="32"/>
        <v>7.1039610115126526E-3</v>
      </c>
      <c r="I344" s="22">
        <f t="shared" si="33"/>
        <v>5.9213996397407796E-4</v>
      </c>
      <c r="J344" s="3" t="str">
        <f t="shared" si="34"/>
        <v>Positive</v>
      </c>
      <c r="K344" s="3" t="str">
        <f t="shared" si="35"/>
        <v/>
      </c>
    </row>
    <row r="345" spans="1:11" hidden="1" x14ac:dyDescent="0.35">
      <c r="A345" s="30">
        <v>45259</v>
      </c>
      <c r="B345" s="3">
        <v>19976.55</v>
      </c>
      <c r="C345" s="3">
        <v>20104.650000000001</v>
      </c>
      <c r="D345" s="3">
        <v>19956.3</v>
      </c>
      <c r="E345" s="3">
        <v>20096.599999999999</v>
      </c>
      <c r="F345" s="3" t="str">
        <f t="shared" si="30"/>
        <v>Wednesday</v>
      </c>
      <c r="G345" s="22">
        <f t="shared" si="31"/>
        <v>6.0095461929111525E-3</v>
      </c>
      <c r="H345" s="22">
        <f t="shared" si="32"/>
        <v>7.4262072279749104E-3</v>
      </c>
      <c r="I345" s="22">
        <f t="shared" si="33"/>
        <v>4.366581698064754E-3</v>
      </c>
      <c r="J345" s="3" t="str">
        <f t="shared" si="34"/>
        <v/>
      </c>
      <c r="K345" s="3" t="str">
        <f t="shared" si="35"/>
        <v/>
      </c>
    </row>
    <row r="346" spans="1:11" hidden="1" x14ac:dyDescent="0.35">
      <c r="A346" s="30">
        <v>45258</v>
      </c>
      <c r="B346" s="3">
        <v>19844.650000000001</v>
      </c>
      <c r="C346" s="3">
        <v>19916.849999999999</v>
      </c>
      <c r="D346" s="3">
        <v>19800</v>
      </c>
      <c r="E346" s="3">
        <v>19889.7</v>
      </c>
      <c r="F346" s="3" t="str">
        <f t="shared" si="30"/>
        <v>Tuesday</v>
      </c>
      <c r="G346" s="22">
        <f t="shared" si="31"/>
        <v>2.2701332600977729E-3</v>
      </c>
      <c r="H346" s="22">
        <f t="shared" si="32"/>
        <v>5.8882368799650555E-3</v>
      </c>
      <c r="I346" s="22">
        <f t="shared" si="33"/>
        <v>2.5234027290133585E-3</v>
      </c>
      <c r="J346" s="3" t="str">
        <f t="shared" si="34"/>
        <v/>
      </c>
      <c r="K346" s="3" t="str">
        <f t="shared" si="35"/>
        <v/>
      </c>
    </row>
    <row r="347" spans="1:11" hidden="1" x14ac:dyDescent="0.35">
      <c r="A347" s="30">
        <v>45254</v>
      </c>
      <c r="B347" s="3">
        <v>19809.599999999999</v>
      </c>
      <c r="C347" s="3">
        <v>19832.849999999999</v>
      </c>
      <c r="D347" s="3">
        <v>19768.849999999999</v>
      </c>
      <c r="E347" s="3">
        <v>19794.7</v>
      </c>
      <c r="F347" s="3" t="str">
        <f t="shared" si="30"/>
        <v>Friday</v>
      </c>
      <c r="G347" s="22">
        <f t="shared" si="31"/>
        <v>-7.5216056861308748E-4</v>
      </c>
      <c r="H347" s="22">
        <f t="shared" si="32"/>
        <v>3.2307568047815205E-3</v>
      </c>
      <c r="I347" s="22">
        <f t="shared" si="33"/>
        <v>3.8379961620031033E-4</v>
      </c>
      <c r="J347" s="3" t="str">
        <f t="shared" si="34"/>
        <v/>
      </c>
      <c r="K347" s="3" t="str">
        <f t="shared" si="35"/>
        <v/>
      </c>
    </row>
    <row r="348" spans="1:11" hidden="1" x14ac:dyDescent="0.35">
      <c r="A348" s="30">
        <v>45253</v>
      </c>
      <c r="B348" s="3">
        <v>19828.45</v>
      </c>
      <c r="C348" s="3">
        <v>19875.150000000001</v>
      </c>
      <c r="D348" s="3">
        <v>19786.75</v>
      </c>
      <c r="E348" s="3">
        <v>19802</v>
      </c>
      <c r="F348" s="3" t="str">
        <f t="shared" si="30"/>
        <v>Thursday</v>
      </c>
      <c r="G348" s="22">
        <f t="shared" si="31"/>
        <v>-1.3339418865317624E-3</v>
      </c>
      <c r="H348" s="22">
        <f t="shared" si="32"/>
        <v>4.4582405583896596E-3</v>
      </c>
      <c r="I348" s="22">
        <f t="shared" si="33"/>
        <v>8.3788237847561855E-4</v>
      </c>
      <c r="J348" s="3" t="str">
        <f t="shared" si="34"/>
        <v>Negative</v>
      </c>
      <c r="K348" s="3" t="str">
        <f t="shared" si="35"/>
        <v/>
      </c>
    </row>
    <row r="349" spans="1:11" hidden="1" x14ac:dyDescent="0.35">
      <c r="A349" s="30">
        <v>45252</v>
      </c>
      <c r="B349" s="3">
        <v>19784</v>
      </c>
      <c r="C349" s="3">
        <v>19825.55</v>
      </c>
      <c r="D349" s="3">
        <v>19703.849999999999</v>
      </c>
      <c r="E349" s="3">
        <v>19811.849999999999</v>
      </c>
      <c r="F349" s="3" t="str">
        <f t="shared" si="30"/>
        <v>Wednesday</v>
      </c>
      <c r="G349" s="22">
        <f t="shared" si="31"/>
        <v>1.407703194500533E-3</v>
      </c>
      <c r="H349" s="22">
        <f t="shared" si="32"/>
        <v>6.1514355034371576E-3</v>
      </c>
      <c r="I349" s="22">
        <f t="shared" si="33"/>
        <v>3.0328457191309115E-5</v>
      </c>
      <c r="J349" s="3" t="str">
        <f t="shared" si="34"/>
        <v/>
      </c>
      <c r="K349" s="3" t="str">
        <f t="shared" si="35"/>
        <v/>
      </c>
    </row>
    <row r="350" spans="1:11" hidden="1" x14ac:dyDescent="0.35">
      <c r="A350" s="30">
        <v>45251</v>
      </c>
      <c r="B350" s="3">
        <v>19770.900000000001</v>
      </c>
      <c r="C350" s="3">
        <v>19829.099999999999</v>
      </c>
      <c r="D350" s="3">
        <v>19754.05</v>
      </c>
      <c r="E350" s="3">
        <v>19783.400000000001</v>
      </c>
      <c r="F350" s="3" t="str">
        <f t="shared" si="30"/>
        <v>Tuesday</v>
      </c>
      <c r="G350" s="22">
        <f t="shared" si="31"/>
        <v>6.3224233595840344E-4</v>
      </c>
      <c r="H350" s="22">
        <f t="shared" si="32"/>
        <v>3.7959829850942174E-3</v>
      </c>
      <c r="I350" s="22">
        <f t="shared" si="33"/>
        <v>3.9047425611862222E-3</v>
      </c>
      <c r="J350" s="3" t="str">
        <f t="shared" si="34"/>
        <v/>
      </c>
      <c r="K350" s="3" t="str">
        <f t="shared" si="35"/>
        <v/>
      </c>
    </row>
    <row r="351" spans="1:11" hidden="1" x14ac:dyDescent="0.35">
      <c r="A351" s="30">
        <v>45250</v>
      </c>
      <c r="B351" s="3">
        <v>19731.150000000001</v>
      </c>
      <c r="C351" s="3">
        <v>19756.45</v>
      </c>
      <c r="D351" s="3">
        <v>19670.5</v>
      </c>
      <c r="E351" s="3">
        <v>19694</v>
      </c>
      <c r="F351" s="3" t="str">
        <f t="shared" si="30"/>
        <v>Monday</v>
      </c>
      <c r="G351" s="22">
        <f t="shared" si="31"/>
        <v>-1.8828096689752728E-3</v>
      </c>
      <c r="H351" s="22">
        <f t="shared" si="32"/>
        <v>4.3560562866331014E-3</v>
      </c>
      <c r="I351" s="22">
        <f t="shared" si="33"/>
        <v>-3.2941748851996128E-5</v>
      </c>
      <c r="J351" s="3" t="str">
        <f t="shared" si="34"/>
        <v/>
      </c>
      <c r="K351" s="3" t="str">
        <f t="shared" si="35"/>
        <v/>
      </c>
    </row>
    <row r="352" spans="1:11" hidden="1" x14ac:dyDescent="0.35">
      <c r="A352" s="30">
        <v>45247</v>
      </c>
      <c r="B352" s="3">
        <v>19674.75</v>
      </c>
      <c r="C352" s="3">
        <v>19806</v>
      </c>
      <c r="D352" s="3">
        <v>19667.45</v>
      </c>
      <c r="E352" s="3">
        <v>19731.8</v>
      </c>
      <c r="F352" s="3" t="str">
        <f t="shared" si="30"/>
        <v>Friday</v>
      </c>
      <c r="G352" s="22">
        <f t="shared" si="31"/>
        <v>2.8996556500082223E-3</v>
      </c>
      <c r="H352" s="22">
        <f t="shared" si="32"/>
        <v>7.0420208643057359E-3</v>
      </c>
      <c r="I352" s="22">
        <f t="shared" si="33"/>
        <v>-4.5762248800923205E-3</v>
      </c>
      <c r="J352" s="3" t="str">
        <f t="shared" si="34"/>
        <v/>
      </c>
      <c r="K352" s="3" t="str">
        <f t="shared" si="35"/>
        <v/>
      </c>
    </row>
    <row r="353" spans="1:11" hidden="1" x14ac:dyDescent="0.35">
      <c r="A353" s="30">
        <v>45246</v>
      </c>
      <c r="B353" s="3">
        <v>19674.7</v>
      </c>
      <c r="C353" s="3">
        <v>19875.25</v>
      </c>
      <c r="D353" s="3">
        <v>19627</v>
      </c>
      <c r="E353" s="3">
        <v>19765.2</v>
      </c>
      <c r="F353" s="3" t="str">
        <f t="shared" si="30"/>
        <v>Thursday</v>
      </c>
      <c r="G353" s="22">
        <f t="shared" si="31"/>
        <v>4.5998160073597054E-3</v>
      </c>
      <c r="H353" s="22">
        <f t="shared" si="32"/>
        <v>1.2617727335105491E-2</v>
      </c>
      <c r="I353" s="22">
        <f t="shared" si="33"/>
        <v>-3.8118569079741504E-5</v>
      </c>
      <c r="J353" s="3" t="str">
        <f t="shared" si="34"/>
        <v>Positive</v>
      </c>
      <c r="K353" s="3" t="str">
        <f t="shared" si="35"/>
        <v/>
      </c>
    </row>
    <row r="354" spans="1:11" hidden="1" x14ac:dyDescent="0.35">
      <c r="A354" s="30">
        <v>45245</v>
      </c>
      <c r="B354" s="3">
        <v>19651.400000000001</v>
      </c>
      <c r="C354" s="3">
        <v>19693.2</v>
      </c>
      <c r="D354" s="3">
        <v>19579.650000000001</v>
      </c>
      <c r="E354" s="3">
        <v>19675.45</v>
      </c>
      <c r="F354" s="3" t="str">
        <f t="shared" si="30"/>
        <v>Wednesday</v>
      </c>
      <c r="G354" s="22">
        <f t="shared" si="31"/>
        <v>1.2238313809702754E-3</v>
      </c>
      <c r="H354" s="22">
        <f t="shared" si="32"/>
        <v>5.7782142748098999E-3</v>
      </c>
      <c r="I354" s="22">
        <f t="shared" si="33"/>
        <v>1.0689920307762842E-2</v>
      </c>
      <c r="J354" s="3" t="str">
        <f t="shared" si="34"/>
        <v/>
      </c>
      <c r="K354" s="3" t="str">
        <f t="shared" si="35"/>
        <v/>
      </c>
    </row>
    <row r="355" spans="1:11" hidden="1" x14ac:dyDescent="0.35">
      <c r="A355" s="30">
        <v>45243</v>
      </c>
      <c r="B355" s="3">
        <v>19486.75</v>
      </c>
      <c r="C355" s="3">
        <v>19494.400000000001</v>
      </c>
      <c r="D355" s="3">
        <v>19414.75</v>
      </c>
      <c r="E355" s="3">
        <v>19443.55</v>
      </c>
      <c r="F355" s="3" t="str">
        <f t="shared" si="30"/>
        <v>Monday</v>
      </c>
      <c r="G355" s="22">
        <f t="shared" si="31"/>
        <v>-2.2168909643732653E-3</v>
      </c>
      <c r="H355" s="22">
        <f t="shared" si="32"/>
        <v>4.0873927155632133E-3</v>
      </c>
      <c r="I355" s="22">
        <f t="shared" si="33"/>
        <v>-1.9871399269162341E-3</v>
      </c>
      <c r="J355" s="3" t="str">
        <f t="shared" si="34"/>
        <v/>
      </c>
      <c r="K355" s="3" t="str">
        <f t="shared" si="35"/>
        <v/>
      </c>
    </row>
    <row r="356" spans="1:11" hidden="1" x14ac:dyDescent="0.35">
      <c r="A356" s="30">
        <v>45242</v>
      </c>
      <c r="B356" s="3">
        <v>19547.25</v>
      </c>
      <c r="C356" s="3">
        <v>19547.25</v>
      </c>
      <c r="D356" s="3">
        <v>19510.25</v>
      </c>
      <c r="E356" s="3">
        <v>19525.55</v>
      </c>
      <c r="F356" s="3" t="str">
        <f t="shared" si="30"/>
        <v>Sunday</v>
      </c>
      <c r="G356" s="22">
        <f t="shared" si="31"/>
        <v>-1.110130581028059E-3</v>
      </c>
      <c r="H356" s="22">
        <f t="shared" si="32"/>
        <v>1.8928493777897147E-3</v>
      </c>
      <c r="I356" s="22">
        <f t="shared" si="33"/>
        <v>6.2753052068560654E-3</v>
      </c>
      <c r="J356" s="3" t="str">
        <f t="shared" si="34"/>
        <v/>
      </c>
      <c r="K356" s="3" t="str">
        <f t="shared" si="35"/>
        <v/>
      </c>
    </row>
    <row r="357" spans="1:11" hidden="1" x14ac:dyDescent="0.35">
      <c r="A357" s="30">
        <v>45240</v>
      </c>
      <c r="B357" s="3">
        <v>19351.849999999999</v>
      </c>
      <c r="C357" s="3">
        <v>19451.3</v>
      </c>
      <c r="D357" s="3">
        <v>19329.45</v>
      </c>
      <c r="E357" s="3">
        <v>19425.349999999999</v>
      </c>
      <c r="F357" s="3" t="str">
        <f t="shared" si="30"/>
        <v>Friday</v>
      </c>
      <c r="G357" s="22">
        <f t="shared" si="31"/>
        <v>3.7980864878551664E-3</v>
      </c>
      <c r="H357" s="22">
        <f t="shared" si="32"/>
        <v>6.2965556264645787E-3</v>
      </c>
      <c r="I357" s="22">
        <f t="shared" si="33"/>
        <v>-2.2402334586214562E-3</v>
      </c>
      <c r="J357" s="3" t="str">
        <f t="shared" si="34"/>
        <v/>
      </c>
      <c r="K357" s="3" t="str">
        <f t="shared" si="35"/>
        <v/>
      </c>
    </row>
    <row r="358" spans="1:11" hidden="1" x14ac:dyDescent="0.35">
      <c r="A358" s="30">
        <v>45239</v>
      </c>
      <c r="B358" s="3">
        <v>19457.400000000001</v>
      </c>
      <c r="C358" s="3">
        <v>19463.900000000001</v>
      </c>
      <c r="D358" s="3">
        <v>19378.349999999999</v>
      </c>
      <c r="E358" s="3">
        <v>19395.3</v>
      </c>
      <c r="F358" s="3" t="str">
        <f t="shared" si="30"/>
        <v>Thursday</v>
      </c>
      <c r="G358" s="22">
        <f t="shared" si="31"/>
        <v>-3.1915877763731113E-3</v>
      </c>
      <c r="H358" s="22">
        <f t="shared" si="32"/>
        <v>4.3967847708328402E-3</v>
      </c>
      <c r="I358" s="22">
        <f t="shared" si="33"/>
        <v>7.1489186617643195E-4</v>
      </c>
      <c r="J358" s="3" t="str">
        <f t="shared" si="34"/>
        <v>Negative</v>
      </c>
      <c r="K358" s="3" t="str">
        <f t="shared" si="35"/>
        <v/>
      </c>
    </row>
    <row r="359" spans="1:11" hidden="1" x14ac:dyDescent="0.35">
      <c r="A359" s="30">
        <v>45238</v>
      </c>
      <c r="B359" s="3">
        <v>19449.599999999999</v>
      </c>
      <c r="C359" s="3">
        <v>19464.400000000001</v>
      </c>
      <c r="D359" s="3">
        <v>19401.5</v>
      </c>
      <c r="E359" s="3">
        <v>19443.5</v>
      </c>
      <c r="F359" s="3" t="str">
        <f t="shared" si="30"/>
        <v>Wednesday</v>
      </c>
      <c r="G359" s="22">
        <f t="shared" si="31"/>
        <v>-3.1363112866066885E-4</v>
      </c>
      <c r="H359" s="22">
        <f t="shared" si="32"/>
        <v>3.2339996709444645E-3</v>
      </c>
      <c r="I359" s="22">
        <f t="shared" si="33"/>
        <v>2.2105767595726124E-3</v>
      </c>
      <c r="J359" s="3" t="str">
        <f t="shared" si="34"/>
        <v/>
      </c>
      <c r="K359" s="3" t="str">
        <f t="shared" si="35"/>
        <v/>
      </c>
    </row>
    <row r="360" spans="1:11" hidden="1" x14ac:dyDescent="0.35">
      <c r="A360" s="30">
        <v>45237</v>
      </c>
      <c r="B360" s="3">
        <v>19404.05</v>
      </c>
      <c r="C360" s="3">
        <v>19423.5</v>
      </c>
      <c r="D360" s="3">
        <v>19329.099999999999</v>
      </c>
      <c r="E360" s="3">
        <v>19406.7</v>
      </c>
      <c r="F360" s="3" t="str">
        <f t="shared" si="30"/>
        <v>Tuesday</v>
      </c>
      <c r="G360" s="22">
        <f t="shared" si="31"/>
        <v>1.3656942751649555E-4</v>
      </c>
      <c r="H360" s="22">
        <f t="shared" si="32"/>
        <v>4.8649637575661504E-3</v>
      </c>
      <c r="I360" s="22">
        <f t="shared" si="33"/>
        <v>-3.9666696717198231E-4</v>
      </c>
      <c r="J360" s="3" t="str">
        <f t="shared" si="34"/>
        <v/>
      </c>
      <c r="K360" s="3" t="str">
        <f t="shared" si="35"/>
        <v/>
      </c>
    </row>
    <row r="361" spans="1:11" hidden="1" x14ac:dyDescent="0.35">
      <c r="A361" s="30">
        <v>45236</v>
      </c>
      <c r="B361" s="3">
        <v>19345.849999999999</v>
      </c>
      <c r="C361" s="3">
        <v>19423</v>
      </c>
      <c r="D361" s="3">
        <v>19309.7</v>
      </c>
      <c r="E361" s="3">
        <v>19411.75</v>
      </c>
      <c r="F361" s="3" t="str">
        <f t="shared" si="30"/>
        <v>Monday</v>
      </c>
      <c r="G361" s="22">
        <f t="shared" si="31"/>
        <v>3.4064153293859646E-3</v>
      </c>
      <c r="H361" s="22">
        <f t="shared" si="32"/>
        <v>5.8565532142552165E-3</v>
      </c>
      <c r="I361" s="22">
        <f t="shared" si="33"/>
        <v>5.9930527388641023E-3</v>
      </c>
      <c r="J361" s="3" t="str">
        <f t="shared" si="34"/>
        <v/>
      </c>
      <c r="K361" s="3" t="str">
        <f t="shared" si="35"/>
        <v/>
      </c>
    </row>
    <row r="362" spans="1:11" hidden="1" x14ac:dyDescent="0.35">
      <c r="A362" s="30">
        <v>45233</v>
      </c>
      <c r="B362" s="3">
        <v>19241</v>
      </c>
      <c r="C362" s="3">
        <v>19276.25</v>
      </c>
      <c r="D362" s="3">
        <v>19210.900000000001</v>
      </c>
      <c r="E362" s="3">
        <v>19230.599999999999</v>
      </c>
      <c r="F362" s="3" t="str">
        <f t="shared" si="30"/>
        <v>Friday</v>
      </c>
      <c r="G362" s="22">
        <f t="shared" si="31"/>
        <v>-5.4051244737807051E-4</v>
      </c>
      <c r="H362" s="22">
        <f t="shared" si="32"/>
        <v>3.3963931188606905E-3</v>
      </c>
      <c r="I362" s="22">
        <f t="shared" si="33"/>
        <v>5.631557628735317E-3</v>
      </c>
      <c r="J362" s="3" t="str">
        <f t="shared" si="34"/>
        <v/>
      </c>
      <c r="K362" s="3" t="str">
        <f t="shared" si="35"/>
        <v/>
      </c>
    </row>
    <row r="363" spans="1:11" hidden="1" x14ac:dyDescent="0.35">
      <c r="A363" s="30">
        <v>45232</v>
      </c>
      <c r="B363" s="3">
        <v>19120</v>
      </c>
      <c r="C363" s="3">
        <v>19175.25</v>
      </c>
      <c r="D363" s="3">
        <v>19064.150000000001</v>
      </c>
      <c r="E363" s="3">
        <v>19133.25</v>
      </c>
      <c r="F363" s="3" t="str">
        <f t="shared" si="30"/>
        <v>Thursday</v>
      </c>
      <c r="G363" s="22">
        <f t="shared" si="31"/>
        <v>6.9299163179916323E-4</v>
      </c>
      <c r="H363" s="22">
        <f t="shared" si="32"/>
        <v>5.8106694560668692E-3</v>
      </c>
      <c r="I363" s="22">
        <f t="shared" si="33"/>
        <v>6.8907771016606077E-3</v>
      </c>
      <c r="J363" s="3" t="str">
        <f t="shared" si="34"/>
        <v>Positive</v>
      </c>
      <c r="K363" s="3" t="str">
        <f t="shared" si="35"/>
        <v/>
      </c>
    </row>
    <row r="364" spans="1:11" hidden="1" x14ac:dyDescent="0.35">
      <c r="A364" s="30">
        <v>45231</v>
      </c>
      <c r="B364" s="3">
        <v>19064.05</v>
      </c>
      <c r="C364" s="3">
        <v>19096.05</v>
      </c>
      <c r="D364" s="3">
        <v>18973.7</v>
      </c>
      <c r="E364" s="3">
        <v>18989.150000000001</v>
      </c>
      <c r="F364" s="3" t="str">
        <f t="shared" si="30"/>
        <v>Wednesday</v>
      </c>
      <c r="G364" s="22">
        <f t="shared" si="31"/>
        <v>-3.9288608663950115E-3</v>
      </c>
      <c r="H364" s="22">
        <f t="shared" si="32"/>
        <v>6.417838811794899E-3</v>
      </c>
      <c r="I364" s="22">
        <f t="shared" si="33"/>
        <v>-8.1500660391199361E-4</v>
      </c>
      <c r="J364" s="3" t="str">
        <f t="shared" si="34"/>
        <v/>
      </c>
      <c r="K364" s="3" t="str">
        <f t="shared" si="35"/>
        <v/>
      </c>
    </row>
    <row r="365" spans="1:11" hidden="1" x14ac:dyDescent="0.35">
      <c r="A365" s="30">
        <v>45230</v>
      </c>
      <c r="B365" s="3">
        <v>19232.95</v>
      </c>
      <c r="C365" s="3">
        <v>19233.7</v>
      </c>
      <c r="D365" s="3">
        <v>19056.45</v>
      </c>
      <c r="E365" s="3">
        <v>19079.599999999999</v>
      </c>
      <c r="F365" s="3" t="str">
        <f t="shared" si="30"/>
        <v>Tuesday</v>
      </c>
      <c r="G365" s="22">
        <f t="shared" si="31"/>
        <v>-7.97329582825319E-3</v>
      </c>
      <c r="H365" s="22">
        <f t="shared" si="32"/>
        <v>9.2159549107131249E-3</v>
      </c>
      <c r="I365" s="22">
        <f t="shared" si="33"/>
        <v>4.8090737635116043E-3</v>
      </c>
      <c r="J365" s="3" t="str">
        <f t="shared" si="34"/>
        <v/>
      </c>
      <c r="K365" s="3" t="str">
        <f t="shared" si="35"/>
        <v/>
      </c>
    </row>
    <row r="366" spans="1:11" hidden="1" x14ac:dyDescent="0.35">
      <c r="A366" s="30">
        <v>45229</v>
      </c>
      <c r="B366" s="3">
        <v>19053.400000000001</v>
      </c>
      <c r="C366" s="3">
        <v>19158.5</v>
      </c>
      <c r="D366" s="3">
        <v>18940</v>
      </c>
      <c r="E366" s="3">
        <v>19140.900000000001</v>
      </c>
      <c r="F366" s="3" t="str">
        <f t="shared" si="30"/>
        <v>Monday</v>
      </c>
      <c r="G366" s="22">
        <f t="shared" si="31"/>
        <v>4.5923562198872635E-3</v>
      </c>
      <c r="H366" s="22">
        <f t="shared" si="32"/>
        <v>1.1467769531947053E-2</v>
      </c>
      <c r="I366" s="22">
        <f t="shared" si="33"/>
        <v>3.22881255824408E-4</v>
      </c>
      <c r="J366" s="3" t="str">
        <f t="shared" si="34"/>
        <v/>
      </c>
      <c r="K366" s="3" t="str">
        <f t="shared" si="35"/>
        <v/>
      </c>
    </row>
    <row r="367" spans="1:11" hidden="1" x14ac:dyDescent="0.35">
      <c r="A367" s="30">
        <v>45226</v>
      </c>
      <c r="B367" s="3">
        <v>18928.75</v>
      </c>
      <c r="C367" s="3">
        <v>19076.150000000001</v>
      </c>
      <c r="D367" s="3">
        <v>18926.650000000001</v>
      </c>
      <c r="E367" s="3">
        <v>19047.25</v>
      </c>
      <c r="F367" s="3" t="str">
        <f t="shared" si="30"/>
        <v>Friday</v>
      </c>
      <c r="G367" s="22">
        <f t="shared" si="31"/>
        <v>6.2603182988839731E-3</v>
      </c>
      <c r="H367" s="22">
        <f t="shared" si="32"/>
        <v>7.8980386977481349E-3</v>
      </c>
      <c r="I367" s="22">
        <f t="shared" si="33"/>
        <v>3.7916451232284667E-3</v>
      </c>
      <c r="J367" s="3" t="str">
        <f t="shared" si="34"/>
        <v/>
      </c>
      <c r="K367" s="3" t="str">
        <f t="shared" si="35"/>
        <v/>
      </c>
    </row>
    <row r="368" spans="1:11" hidden="1" x14ac:dyDescent="0.35">
      <c r="A368" s="30">
        <v>45225</v>
      </c>
      <c r="B368" s="3">
        <v>19027.25</v>
      </c>
      <c r="C368" s="3">
        <v>19041.7</v>
      </c>
      <c r="D368" s="3">
        <v>18837.849999999999</v>
      </c>
      <c r="E368" s="3">
        <v>18857.25</v>
      </c>
      <c r="F368" s="3" t="str">
        <f t="shared" si="30"/>
        <v>Thursday</v>
      </c>
      <c r="G368" s="22">
        <f t="shared" si="31"/>
        <v>-8.9345543890998434E-3</v>
      </c>
      <c r="H368" s="22">
        <f t="shared" si="32"/>
        <v>1.0713581836576603E-2</v>
      </c>
      <c r="I368" s="22">
        <f t="shared" si="33"/>
        <v>-4.9628310624067612E-3</v>
      </c>
      <c r="J368" s="3" t="str">
        <f t="shared" si="34"/>
        <v>Negative</v>
      </c>
      <c r="K368" s="3" t="str">
        <f t="shared" si="35"/>
        <v/>
      </c>
    </row>
    <row r="369" spans="1:11" hidden="1" x14ac:dyDescent="0.35">
      <c r="A369" s="30">
        <v>45224</v>
      </c>
      <c r="B369" s="3">
        <v>19286.45</v>
      </c>
      <c r="C369" s="3">
        <v>19347.3</v>
      </c>
      <c r="D369" s="3">
        <v>19074.150000000001</v>
      </c>
      <c r="E369" s="3">
        <v>19122.150000000001</v>
      </c>
      <c r="F369" s="3" t="str">
        <f t="shared" si="30"/>
        <v>Wednesday</v>
      </c>
      <c r="G369" s="22">
        <f t="shared" si="31"/>
        <v>-8.5189342776923315E-3</v>
      </c>
      <c r="H369" s="22">
        <f t="shared" si="32"/>
        <v>1.4162793049005794E-2</v>
      </c>
      <c r="I369" s="22">
        <f t="shared" si="33"/>
        <v>2.4375380865329795E-4</v>
      </c>
      <c r="J369" s="3" t="str">
        <f t="shared" si="34"/>
        <v/>
      </c>
      <c r="K369" s="3" t="str">
        <f t="shared" si="35"/>
        <v/>
      </c>
    </row>
    <row r="370" spans="1:11" hidden="1" x14ac:dyDescent="0.35">
      <c r="A370" s="30">
        <v>45222</v>
      </c>
      <c r="B370" s="3">
        <v>19521.599999999999</v>
      </c>
      <c r="C370" s="3">
        <v>19556.849999999999</v>
      </c>
      <c r="D370" s="3">
        <v>19257.849999999999</v>
      </c>
      <c r="E370" s="3">
        <v>19281.75</v>
      </c>
      <c r="F370" s="3" t="str">
        <f t="shared" si="30"/>
        <v>Monday</v>
      </c>
      <c r="G370" s="22">
        <f t="shared" si="31"/>
        <v>-1.2286390459798303E-2</v>
      </c>
      <c r="H370" s="22">
        <f t="shared" si="32"/>
        <v>1.5316367510859767E-2</v>
      </c>
      <c r="I370" s="22">
        <f t="shared" si="33"/>
        <v>-1.0771313000029633E-3</v>
      </c>
      <c r="J370" s="3" t="str">
        <f t="shared" si="34"/>
        <v/>
      </c>
      <c r="K370" s="3" t="str">
        <f t="shared" si="35"/>
        <v/>
      </c>
    </row>
    <row r="371" spans="1:11" hidden="1" x14ac:dyDescent="0.35">
      <c r="A371" s="30">
        <v>45219</v>
      </c>
      <c r="B371" s="3">
        <v>19542.150000000001</v>
      </c>
      <c r="C371" s="3">
        <v>19593.8</v>
      </c>
      <c r="D371" s="3">
        <v>19518.7</v>
      </c>
      <c r="E371" s="3">
        <v>19542.650000000001</v>
      </c>
      <c r="F371" s="3" t="str">
        <f t="shared" si="30"/>
        <v>Friday</v>
      </c>
      <c r="G371" s="22">
        <f t="shared" si="31"/>
        <v>2.5585721120756926E-5</v>
      </c>
      <c r="H371" s="22">
        <f t="shared" si="32"/>
        <v>3.8429753123376156E-3</v>
      </c>
      <c r="I371" s="22">
        <f t="shared" si="33"/>
        <v>-4.2064337289232073E-3</v>
      </c>
      <c r="J371" s="3" t="str">
        <f t="shared" si="34"/>
        <v/>
      </c>
      <c r="K371" s="3" t="str">
        <f t="shared" si="35"/>
        <v/>
      </c>
    </row>
    <row r="372" spans="1:11" hidden="1" x14ac:dyDescent="0.35">
      <c r="A372" s="30">
        <v>45218</v>
      </c>
      <c r="B372" s="3">
        <v>19545.2</v>
      </c>
      <c r="C372" s="3">
        <v>19681.8</v>
      </c>
      <c r="D372" s="3">
        <v>19512.349999999999</v>
      </c>
      <c r="E372" s="3">
        <v>19624.7</v>
      </c>
      <c r="F372" s="3" t="str">
        <f t="shared" si="30"/>
        <v>Thursday</v>
      </c>
      <c r="G372" s="22">
        <f t="shared" si="31"/>
        <v>4.0674948324908415E-3</v>
      </c>
      <c r="H372" s="22">
        <f t="shared" si="32"/>
        <v>8.6696477907619637E-3</v>
      </c>
      <c r="I372" s="22">
        <f t="shared" si="33"/>
        <v>-6.4002521465499045E-3</v>
      </c>
      <c r="J372" s="3" t="str">
        <f t="shared" si="34"/>
        <v>Positive</v>
      </c>
      <c r="K372" s="3" t="str">
        <f t="shared" si="35"/>
        <v/>
      </c>
    </row>
    <row r="373" spans="1:11" hidden="1" x14ac:dyDescent="0.35">
      <c r="A373" s="30">
        <v>45217</v>
      </c>
      <c r="B373" s="3">
        <v>19820.45</v>
      </c>
      <c r="C373" s="3">
        <v>19840.95</v>
      </c>
      <c r="D373" s="3">
        <v>19659.95</v>
      </c>
      <c r="E373" s="3">
        <v>19671.099999999999</v>
      </c>
      <c r="F373" s="3" t="str">
        <f t="shared" si="30"/>
        <v>Wednesday</v>
      </c>
      <c r="G373" s="22">
        <f t="shared" si="31"/>
        <v>-7.53514678021953E-3</v>
      </c>
      <c r="H373" s="22">
        <f t="shared" si="32"/>
        <v>9.131982371742316E-3</v>
      </c>
      <c r="I373" s="22">
        <f t="shared" si="33"/>
        <v>4.5175781742930762E-4</v>
      </c>
      <c r="J373" s="3" t="str">
        <f t="shared" si="34"/>
        <v/>
      </c>
      <c r="K373" s="3" t="str">
        <f t="shared" si="35"/>
        <v/>
      </c>
    </row>
    <row r="374" spans="1:11" hidden="1" x14ac:dyDescent="0.35">
      <c r="A374" s="30">
        <v>45216</v>
      </c>
      <c r="B374" s="3">
        <v>19843.2</v>
      </c>
      <c r="C374" s="3">
        <v>19849.75</v>
      </c>
      <c r="D374" s="3">
        <v>19775.650000000001</v>
      </c>
      <c r="E374" s="3">
        <v>19811.5</v>
      </c>
      <c r="F374" s="3" t="str">
        <f t="shared" si="30"/>
        <v>Tuesday</v>
      </c>
      <c r="G374" s="22">
        <f t="shared" si="31"/>
        <v>-1.5975245928076484E-3</v>
      </c>
      <c r="H374" s="22">
        <f t="shared" si="32"/>
        <v>3.7342767295596747E-3</v>
      </c>
      <c r="I374" s="22">
        <f t="shared" si="33"/>
        <v>5.6482572503706325E-3</v>
      </c>
      <c r="J374" s="3" t="str">
        <f t="shared" si="34"/>
        <v/>
      </c>
      <c r="K374" s="3" t="str">
        <f t="shared" si="35"/>
        <v/>
      </c>
    </row>
    <row r="375" spans="1:11" hidden="1" x14ac:dyDescent="0.35">
      <c r="A375" s="30">
        <v>45215</v>
      </c>
      <c r="B375" s="3">
        <v>19737.25</v>
      </c>
      <c r="C375" s="3">
        <v>19781.3</v>
      </c>
      <c r="D375" s="3">
        <v>19691.849999999999</v>
      </c>
      <c r="E375" s="3">
        <v>19731.75</v>
      </c>
      <c r="F375" s="3" t="str">
        <f t="shared" si="30"/>
        <v>Monday</v>
      </c>
      <c r="G375" s="22">
        <f t="shared" si="31"/>
        <v>-2.7866090767457473E-4</v>
      </c>
      <c r="H375" s="22">
        <f t="shared" si="32"/>
        <v>4.532039671180166E-3</v>
      </c>
      <c r="I375" s="22">
        <f t="shared" si="33"/>
        <v>-6.9869703129703351E-4</v>
      </c>
      <c r="J375" s="3" t="str">
        <f t="shared" si="34"/>
        <v/>
      </c>
      <c r="K375" s="3" t="str">
        <f t="shared" si="35"/>
        <v/>
      </c>
    </row>
    <row r="376" spans="1:11" hidden="1" x14ac:dyDescent="0.35">
      <c r="A376" s="30">
        <v>45212</v>
      </c>
      <c r="B376" s="3">
        <v>19654.55</v>
      </c>
      <c r="C376" s="3">
        <v>19805.400000000001</v>
      </c>
      <c r="D376" s="3">
        <v>19635.3</v>
      </c>
      <c r="E376" s="3">
        <v>19751.05</v>
      </c>
      <c r="F376" s="3" t="str">
        <f t="shared" si="30"/>
        <v>Friday</v>
      </c>
      <c r="G376" s="22">
        <f t="shared" si="31"/>
        <v>4.9098045999526833E-3</v>
      </c>
      <c r="H376" s="22">
        <f t="shared" si="32"/>
        <v>8.6544845849944249E-3</v>
      </c>
      <c r="I376" s="22">
        <f t="shared" si="33"/>
        <v>-7.0450641608568619E-3</v>
      </c>
      <c r="J376" s="3" t="str">
        <f t="shared" si="34"/>
        <v/>
      </c>
      <c r="K376" s="3" t="str">
        <f t="shared" si="35"/>
        <v/>
      </c>
    </row>
    <row r="377" spans="1:11" hidden="1" x14ac:dyDescent="0.35">
      <c r="A377" s="30">
        <v>45211</v>
      </c>
      <c r="B377" s="3">
        <v>19822.7</v>
      </c>
      <c r="C377" s="3">
        <v>19843.3</v>
      </c>
      <c r="D377" s="3">
        <v>19772.650000000001</v>
      </c>
      <c r="E377" s="3">
        <v>19794</v>
      </c>
      <c r="F377" s="3" t="str">
        <f t="shared" si="30"/>
        <v>Thursday</v>
      </c>
      <c r="G377" s="22">
        <f t="shared" si="31"/>
        <v>-1.4478350577873209E-3</v>
      </c>
      <c r="H377" s="22">
        <f t="shared" si="32"/>
        <v>3.5640957084553475E-3</v>
      </c>
      <c r="I377" s="22">
        <f t="shared" si="33"/>
        <v>5.7290391618956729E-4</v>
      </c>
      <c r="J377" s="3" t="str">
        <f t="shared" si="34"/>
        <v>Negative</v>
      </c>
      <c r="K377" s="3" t="str">
        <f t="shared" si="35"/>
        <v/>
      </c>
    </row>
    <row r="378" spans="1:11" hidden="1" x14ac:dyDescent="0.35">
      <c r="A378" s="30">
        <v>45210</v>
      </c>
      <c r="B378" s="3">
        <v>19767</v>
      </c>
      <c r="C378" s="3">
        <v>19839.2</v>
      </c>
      <c r="D378" s="3">
        <v>19756.95</v>
      </c>
      <c r="E378" s="3">
        <v>19811.349999999999</v>
      </c>
      <c r="F378" s="3" t="str">
        <f t="shared" si="30"/>
        <v>Wednesday</v>
      </c>
      <c r="G378" s="22">
        <f t="shared" si="31"/>
        <v>2.2436383872109348E-3</v>
      </c>
      <c r="H378" s="22">
        <f t="shared" si="32"/>
        <v>4.1609753629787017E-3</v>
      </c>
      <c r="I378" s="22">
        <f t="shared" si="33"/>
        <v>3.9182624550213162E-3</v>
      </c>
      <c r="J378" s="3" t="str">
        <f t="shared" si="34"/>
        <v/>
      </c>
      <c r="K378" s="3" t="str">
        <f t="shared" si="35"/>
        <v/>
      </c>
    </row>
    <row r="379" spans="1:11" hidden="1" x14ac:dyDescent="0.35">
      <c r="A379" s="30">
        <v>45209</v>
      </c>
      <c r="B379" s="3">
        <v>19565.599999999999</v>
      </c>
      <c r="C379" s="3">
        <v>19717.8</v>
      </c>
      <c r="D379" s="3">
        <v>19565.45</v>
      </c>
      <c r="E379" s="3">
        <v>19689.849999999999</v>
      </c>
      <c r="F379" s="3" t="str">
        <f t="shared" si="30"/>
        <v>Tuesday</v>
      </c>
      <c r="G379" s="22">
        <f t="shared" si="31"/>
        <v>6.3504313693421108E-3</v>
      </c>
      <c r="H379" s="22">
        <f t="shared" si="32"/>
        <v>7.7866255059900313E-3</v>
      </c>
      <c r="I379" s="22">
        <f t="shared" si="33"/>
        <v>2.7290408382383466E-3</v>
      </c>
      <c r="J379" s="3" t="str">
        <f t="shared" si="34"/>
        <v/>
      </c>
      <c r="K379" s="3" t="str">
        <f t="shared" si="35"/>
        <v/>
      </c>
    </row>
    <row r="380" spans="1:11" hidden="1" x14ac:dyDescent="0.35">
      <c r="A380" s="30">
        <v>45208</v>
      </c>
      <c r="B380" s="3">
        <v>19539.45</v>
      </c>
      <c r="C380" s="3">
        <v>19588.95</v>
      </c>
      <c r="D380" s="3">
        <v>19480.5</v>
      </c>
      <c r="E380" s="3">
        <v>19512.349999999999</v>
      </c>
      <c r="F380" s="3" t="str">
        <f t="shared" si="30"/>
        <v>Monday</v>
      </c>
      <c r="G380" s="22">
        <f t="shared" si="31"/>
        <v>-1.3869377080727545E-3</v>
      </c>
      <c r="H380" s="22">
        <f t="shared" si="32"/>
        <v>5.5503097579512588E-3</v>
      </c>
      <c r="I380" s="22">
        <f t="shared" si="33"/>
        <v>-5.8030376268857591E-3</v>
      </c>
      <c r="J380" s="3" t="str">
        <f t="shared" si="34"/>
        <v/>
      </c>
      <c r="K380" s="3" t="str">
        <f t="shared" si="35"/>
        <v/>
      </c>
    </row>
    <row r="381" spans="1:11" hidden="1" x14ac:dyDescent="0.35">
      <c r="A381" s="30">
        <v>45205</v>
      </c>
      <c r="B381" s="3">
        <v>19621.2</v>
      </c>
      <c r="C381" s="3">
        <v>19675.75</v>
      </c>
      <c r="D381" s="3">
        <v>19589.400000000001</v>
      </c>
      <c r="E381" s="3">
        <v>19653.5</v>
      </c>
      <c r="F381" s="3" t="str">
        <f t="shared" si="30"/>
        <v>Friday</v>
      </c>
      <c r="G381" s="22">
        <f t="shared" si="31"/>
        <v>1.6461786231218923E-3</v>
      </c>
      <c r="H381" s="22">
        <f t="shared" si="32"/>
        <v>4.4008521395224832E-3</v>
      </c>
      <c r="I381" s="22">
        <f t="shared" si="33"/>
        <v>3.8601742066690062E-3</v>
      </c>
      <c r="J381" s="3" t="str">
        <f t="shared" si="34"/>
        <v/>
      </c>
      <c r="K381" s="3" t="str">
        <f t="shared" si="35"/>
        <v/>
      </c>
    </row>
    <row r="382" spans="1:11" hidden="1" x14ac:dyDescent="0.35">
      <c r="A382" s="30">
        <v>45204</v>
      </c>
      <c r="B382" s="3">
        <v>19521.849999999999</v>
      </c>
      <c r="C382" s="3">
        <v>19576.95</v>
      </c>
      <c r="D382" s="3">
        <v>19487.3</v>
      </c>
      <c r="E382" s="3">
        <v>19545.75</v>
      </c>
      <c r="F382" s="3" t="str">
        <f t="shared" si="30"/>
        <v>Thursday</v>
      </c>
      <c r="G382" s="22">
        <f t="shared" si="31"/>
        <v>1.22426921628849E-3</v>
      </c>
      <c r="H382" s="22">
        <f t="shared" si="32"/>
        <v>4.5922901774166618E-3</v>
      </c>
      <c r="I382" s="22">
        <f t="shared" si="33"/>
        <v>4.4118933325101237E-3</v>
      </c>
      <c r="J382" s="3" t="str">
        <f t="shared" si="34"/>
        <v>Positive</v>
      </c>
      <c r="K382" s="3" t="str">
        <f t="shared" si="35"/>
        <v/>
      </c>
    </row>
    <row r="383" spans="1:11" hidden="1" x14ac:dyDescent="0.35">
      <c r="A383" s="30">
        <v>45203</v>
      </c>
      <c r="B383" s="3">
        <v>19446.3</v>
      </c>
      <c r="C383" s="3">
        <v>19457.8</v>
      </c>
      <c r="D383" s="3">
        <v>19333.599999999999</v>
      </c>
      <c r="E383" s="3">
        <v>19436.099999999999</v>
      </c>
      <c r="F383" s="3" t="str">
        <f t="shared" si="30"/>
        <v>Wednesday</v>
      </c>
      <c r="G383" s="22">
        <f t="shared" si="31"/>
        <v>-5.2452137424603793E-4</v>
      </c>
      <c r="H383" s="22">
        <f t="shared" si="32"/>
        <v>6.3868190864072201E-3</v>
      </c>
      <c r="I383" s="22">
        <f t="shared" si="33"/>
        <v>-4.221980413492964E-3</v>
      </c>
      <c r="J383" s="3" t="str">
        <f t="shared" si="34"/>
        <v/>
      </c>
      <c r="K383" s="3" t="str">
        <f t="shared" si="35"/>
        <v/>
      </c>
    </row>
    <row r="384" spans="1:11" hidden="1" x14ac:dyDescent="0.35">
      <c r="A384" s="30">
        <v>45202</v>
      </c>
      <c r="B384" s="3">
        <v>19622.400000000001</v>
      </c>
      <c r="C384" s="3">
        <v>19623.2</v>
      </c>
      <c r="D384" s="3">
        <v>19479.650000000001</v>
      </c>
      <c r="E384" s="3">
        <v>19528.75</v>
      </c>
      <c r="F384" s="3" t="str">
        <f t="shared" si="30"/>
        <v>Tuesday</v>
      </c>
      <c r="G384" s="22">
        <f t="shared" si="31"/>
        <v>-4.7726068166993561E-3</v>
      </c>
      <c r="H384" s="22">
        <f t="shared" si="32"/>
        <v>7.3156188845400795E-3</v>
      </c>
      <c r="I384" s="22">
        <f t="shared" si="33"/>
        <v>-8.0964238248717134E-4</v>
      </c>
      <c r="J384" s="3" t="str">
        <f t="shared" si="34"/>
        <v/>
      </c>
      <c r="K384" s="3" t="str">
        <f t="shared" si="35"/>
        <v/>
      </c>
    </row>
    <row r="385" spans="1:11" hidden="1" x14ac:dyDescent="0.35">
      <c r="A385" s="30">
        <v>45198</v>
      </c>
      <c r="B385" s="3">
        <v>19581.2</v>
      </c>
      <c r="C385" s="3">
        <v>19726.25</v>
      </c>
      <c r="D385" s="3">
        <v>19551.05</v>
      </c>
      <c r="E385" s="3">
        <v>19638.3</v>
      </c>
      <c r="F385" s="3" t="str">
        <f t="shared" si="30"/>
        <v>Friday</v>
      </c>
      <c r="G385" s="22">
        <f t="shared" si="31"/>
        <v>2.9160623455150116E-3</v>
      </c>
      <c r="H385" s="22">
        <f t="shared" si="32"/>
        <v>8.9473576696014918E-3</v>
      </c>
      <c r="I385" s="22">
        <f t="shared" si="33"/>
        <v>2.9528441292695977E-3</v>
      </c>
      <c r="J385" s="3" t="str">
        <f t="shared" si="34"/>
        <v/>
      </c>
      <c r="K385" s="3" t="str">
        <f t="shared" si="35"/>
        <v/>
      </c>
    </row>
    <row r="386" spans="1:11" x14ac:dyDescent="0.35">
      <c r="A386" s="30">
        <v>45197</v>
      </c>
      <c r="B386" s="3">
        <v>19761.8</v>
      </c>
      <c r="C386" s="3">
        <v>19766.650000000001</v>
      </c>
      <c r="D386" s="3">
        <v>19492.099999999999</v>
      </c>
      <c r="E386" s="3">
        <v>19523.55</v>
      </c>
      <c r="F386" s="3" t="str">
        <f t="shared" si="30"/>
        <v>Thursday</v>
      </c>
      <c r="G386" s="22">
        <f t="shared" si="31"/>
        <v>-1.2056088008177394E-2</v>
      </c>
      <c r="H386" s="22">
        <f t="shared" si="32"/>
        <v>1.3892965215719364E-2</v>
      </c>
      <c r="I386" s="22">
        <f t="shared" si="33"/>
        <v>2.3001098067856303E-3</v>
      </c>
      <c r="J386" s="3" t="str">
        <f t="shared" si="34"/>
        <v>Negative</v>
      </c>
      <c r="K386" s="3" t="str">
        <f t="shared" si="35"/>
        <v>High Move</v>
      </c>
    </row>
    <row r="387" spans="1:11" hidden="1" x14ac:dyDescent="0.35">
      <c r="A387" s="30">
        <v>45196</v>
      </c>
      <c r="B387" s="3">
        <v>19637.05</v>
      </c>
      <c r="C387" s="3">
        <v>19730.7</v>
      </c>
      <c r="D387" s="3">
        <v>19554</v>
      </c>
      <c r="E387" s="3">
        <v>19716.45</v>
      </c>
      <c r="F387" s="3" t="str">
        <f t="shared" ref="F387:F450" si="36">TEXT(A387, "dddd")</f>
        <v>Wednesday</v>
      </c>
      <c r="G387" s="22">
        <f t="shared" ref="G387:G450" si="37">(E387 - B387)/B387</f>
        <v>4.0433771875104186E-3</v>
      </c>
      <c r="H387" s="22">
        <f t="shared" ref="H387:H450" si="38">(C387 - D387)/B387</f>
        <v>8.9982965873183982E-3</v>
      </c>
      <c r="I387" s="22">
        <f t="shared" ref="I387:I450" si="39">(B387-E388)/E388</f>
        <v>-1.4060728106709715E-3</v>
      </c>
      <c r="J387" s="3" t="str">
        <f t="shared" ref="J387:J450" si="40">IF(F387="Thursday", IF(G387&gt;0,"Positive","Negative"), "")</f>
        <v/>
      </c>
      <c r="K387" s="3" t="str">
        <f t="shared" ref="K387:K450" si="41">IF(F387="Thursday", IF(ABS(G387)&gt;1%, "High Move", ""), "")</f>
        <v/>
      </c>
    </row>
    <row r="388" spans="1:11" hidden="1" x14ac:dyDescent="0.35">
      <c r="A388" s="30">
        <v>45195</v>
      </c>
      <c r="B388" s="3">
        <v>19682.8</v>
      </c>
      <c r="C388" s="3">
        <v>19699.349999999999</v>
      </c>
      <c r="D388" s="3">
        <v>19637.45</v>
      </c>
      <c r="E388" s="3">
        <v>19664.7</v>
      </c>
      <c r="F388" s="3" t="str">
        <f t="shared" si="36"/>
        <v>Tuesday</v>
      </c>
      <c r="G388" s="22">
        <f t="shared" si="37"/>
        <v>-9.1958461194538107E-4</v>
      </c>
      <c r="H388" s="22">
        <f t="shared" si="38"/>
        <v>3.1448777612940139E-3</v>
      </c>
      <c r="I388" s="22">
        <f t="shared" si="39"/>
        <v>4.1932344068860533E-4</v>
      </c>
      <c r="J388" s="3" t="str">
        <f t="shared" si="40"/>
        <v/>
      </c>
      <c r="K388" s="3" t="str">
        <f t="shared" si="41"/>
        <v/>
      </c>
    </row>
    <row r="389" spans="1:11" hidden="1" x14ac:dyDescent="0.35">
      <c r="A389" s="30">
        <v>45194</v>
      </c>
      <c r="B389" s="3">
        <v>19678.2</v>
      </c>
      <c r="C389" s="3">
        <v>19734.150000000001</v>
      </c>
      <c r="D389" s="3">
        <v>19601.55</v>
      </c>
      <c r="E389" s="3">
        <v>19674.55</v>
      </c>
      <c r="F389" s="3" t="str">
        <f t="shared" si="36"/>
        <v>Monday</v>
      </c>
      <c r="G389" s="22">
        <f t="shared" si="37"/>
        <v>-1.8548444471554588E-4</v>
      </c>
      <c r="H389" s="22">
        <f t="shared" si="38"/>
        <v>6.7384211970608178E-3</v>
      </c>
      <c r="I389" s="22">
        <f t="shared" si="39"/>
        <v>2.007700420600901E-4</v>
      </c>
      <c r="J389" s="3" t="str">
        <f t="shared" si="40"/>
        <v/>
      </c>
      <c r="K389" s="3" t="str">
        <f t="shared" si="41"/>
        <v/>
      </c>
    </row>
    <row r="390" spans="1:11" hidden="1" x14ac:dyDescent="0.35">
      <c r="A390" s="30">
        <v>45191</v>
      </c>
      <c r="B390" s="3">
        <v>19744.849999999999</v>
      </c>
      <c r="C390" s="3">
        <v>19798.650000000001</v>
      </c>
      <c r="D390" s="3">
        <v>19657.5</v>
      </c>
      <c r="E390" s="3">
        <v>19674.25</v>
      </c>
      <c r="F390" s="3" t="str">
        <f t="shared" si="36"/>
        <v>Friday</v>
      </c>
      <c r="G390" s="22">
        <f t="shared" si="37"/>
        <v>-3.575615920100611E-3</v>
      </c>
      <c r="H390" s="22">
        <f t="shared" si="38"/>
        <v>7.1486995343090203E-3</v>
      </c>
      <c r="I390" s="22">
        <f t="shared" si="39"/>
        <v>1.266313280840427E-4</v>
      </c>
      <c r="J390" s="3" t="str">
        <f t="shared" si="40"/>
        <v/>
      </c>
      <c r="K390" s="3" t="str">
        <f t="shared" si="41"/>
        <v/>
      </c>
    </row>
    <row r="391" spans="1:11" hidden="1" x14ac:dyDescent="0.35">
      <c r="A391" s="30">
        <v>45190</v>
      </c>
      <c r="B391" s="3">
        <v>19840.55</v>
      </c>
      <c r="C391" s="3">
        <v>19848.75</v>
      </c>
      <c r="D391" s="3">
        <v>19709.95</v>
      </c>
      <c r="E391" s="3">
        <v>19742.349999999999</v>
      </c>
      <c r="F391" s="3" t="str">
        <f t="shared" si="36"/>
        <v>Thursday</v>
      </c>
      <c r="G391" s="22">
        <f t="shared" si="37"/>
        <v>-4.9494595663931058E-3</v>
      </c>
      <c r="H391" s="22">
        <f t="shared" si="38"/>
        <v>6.99577380667367E-3</v>
      </c>
      <c r="I391" s="22">
        <f t="shared" si="39"/>
        <v>-3.0575738390265098E-3</v>
      </c>
      <c r="J391" s="3" t="str">
        <f t="shared" si="40"/>
        <v>Negative</v>
      </c>
      <c r="K391" s="3" t="str">
        <f t="shared" si="41"/>
        <v/>
      </c>
    </row>
    <row r="392" spans="1:11" hidden="1" x14ac:dyDescent="0.35">
      <c r="A392" s="30">
        <v>45189</v>
      </c>
      <c r="B392" s="3">
        <v>19980.75</v>
      </c>
      <c r="C392" s="3">
        <v>20050.650000000001</v>
      </c>
      <c r="D392" s="3">
        <v>19878.849999999999</v>
      </c>
      <c r="E392" s="3">
        <v>19901.400000000001</v>
      </c>
      <c r="F392" s="3" t="str">
        <f t="shared" si="36"/>
        <v>Wednesday</v>
      </c>
      <c r="G392" s="22">
        <f t="shared" si="37"/>
        <v>-3.9713223978078173E-3</v>
      </c>
      <c r="H392" s="22">
        <f t="shared" si="38"/>
        <v>8.5982758404966227E-3</v>
      </c>
      <c r="I392" s="22">
        <f t="shared" si="39"/>
        <v>-7.5769992996676788E-3</v>
      </c>
      <c r="J392" s="3" t="str">
        <f t="shared" si="40"/>
        <v/>
      </c>
      <c r="K392" s="3" t="str">
        <f t="shared" si="41"/>
        <v/>
      </c>
    </row>
    <row r="393" spans="1:11" hidden="1" x14ac:dyDescent="0.35">
      <c r="A393" s="30">
        <v>45187</v>
      </c>
      <c r="B393" s="3">
        <v>20155.95</v>
      </c>
      <c r="C393" s="3">
        <v>20195.349999999999</v>
      </c>
      <c r="D393" s="3">
        <v>20115.7</v>
      </c>
      <c r="E393" s="3">
        <v>20133.3</v>
      </c>
      <c r="F393" s="3" t="str">
        <f t="shared" si="36"/>
        <v>Monday</v>
      </c>
      <c r="G393" s="22">
        <f t="shared" si="37"/>
        <v>-1.1237376556302956E-3</v>
      </c>
      <c r="H393" s="22">
        <f t="shared" si="38"/>
        <v>3.9516867227790209E-3</v>
      </c>
      <c r="I393" s="22">
        <f t="shared" si="39"/>
        <v>-1.8026628896585994E-3</v>
      </c>
      <c r="J393" s="3" t="str">
        <f t="shared" si="40"/>
        <v/>
      </c>
      <c r="K393" s="3" t="str">
        <f t="shared" si="41"/>
        <v/>
      </c>
    </row>
    <row r="394" spans="1:11" hidden="1" x14ac:dyDescent="0.35">
      <c r="A394" s="30">
        <v>45184</v>
      </c>
      <c r="B394" s="3">
        <v>20156.45</v>
      </c>
      <c r="C394" s="3">
        <v>20222.45</v>
      </c>
      <c r="D394" s="3">
        <v>20129.7</v>
      </c>
      <c r="E394" s="3">
        <v>20192.349999999999</v>
      </c>
      <c r="F394" s="3" t="str">
        <f t="shared" si="36"/>
        <v>Friday</v>
      </c>
      <c r="G394" s="22">
        <f t="shared" si="37"/>
        <v>1.7810675987089898E-3</v>
      </c>
      <c r="H394" s="22">
        <f t="shared" si="38"/>
        <v>4.6015047292553993E-3</v>
      </c>
      <c r="I394" s="22">
        <f t="shared" si="39"/>
        <v>2.6538195601674463E-3</v>
      </c>
      <c r="J394" s="3" t="str">
        <f t="shared" si="40"/>
        <v/>
      </c>
      <c r="K394" s="3" t="str">
        <f t="shared" si="41"/>
        <v/>
      </c>
    </row>
    <row r="395" spans="1:11" hidden="1" x14ac:dyDescent="0.35">
      <c r="A395" s="30">
        <v>45183</v>
      </c>
      <c r="B395" s="3">
        <v>20127.95</v>
      </c>
      <c r="C395" s="3">
        <v>20167.650000000001</v>
      </c>
      <c r="D395" s="3">
        <v>20043.45</v>
      </c>
      <c r="E395" s="3">
        <v>20103.099999999999</v>
      </c>
      <c r="F395" s="3" t="str">
        <f t="shared" si="36"/>
        <v>Thursday</v>
      </c>
      <c r="G395" s="22">
        <f t="shared" si="37"/>
        <v>-1.2346016360335842E-3</v>
      </c>
      <c r="H395" s="22">
        <f t="shared" si="38"/>
        <v>6.1705240722478303E-3</v>
      </c>
      <c r="I395" s="22">
        <f t="shared" si="39"/>
        <v>2.8873941205780134E-3</v>
      </c>
      <c r="J395" s="3" t="str">
        <f t="shared" si="40"/>
        <v>Negative</v>
      </c>
      <c r="K395" s="3" t="str">
        <f t="shared" si="41"/>
        <v/>
      </c>
    </row>
    <row r="396" spans="1:11" hidden="1" x14ac:dyDescent="0.35">
      <c r="A396" s="30">
        <v>45182</v>
      </c>
      <c r="B396" s="3">
        <v>19989.5</v>
      </c>
      <c r="C396" s="3">
        <v>20096.900000000001</v>
      </c>
      <c r="D396" s="3">
        <v>19944.099999999999</v>
      </c>
      <c r="E396" s="3">
        <v>20070</v>
      </c>
      <c r="F396" s="3" t="str">
        <f t="shared" si="36"/>
        <v>Wednesday</v>
      </c>
      <c r="G396" s="22">
        <f t="shared" si="37"/>
        <v>4.0271142349733611E-3</v>
      </c>
      <c r="H396" s="22">
        <f t="shared" si="38"/>
        <v>7.644013106881258E-3</v>
      </c>
      <c r="I396" s="22">
        <f t="shared" si="39"/>
        <v>-1.8506292139331009E-4</v>
      </c>
      <c r="J396" s="3" t="str">
        <f t="shared" si="40"/>
        <v/>
      </c>
      <c r="K396" s="3" t="str">
        <f t="shared" si="41"/>
        <v/>
      </c>
    </row>
    <row r="397" spans="1:11" hidden="1" x14ac:dyDescent="0.35">
      <c r="A397" s="30">
        <v>45181</v>
      </c>
      <c r="B397" s="3">
        <v>20110.150000000001</v>
      </c>
      <c r="C397" s="3">
        <v>20110.349999999999</v>
      </c>
      <c r="D397" s="3">
        <v>19914.650000000001</v>
      </c>
      <c r="E397" s="3">
        <v>19993.2</v>
      </c>
      <c r="F397" s="3" t="str">
        <f t="shared" si="36"/>
        <v>Tuesday</v>
      </c>
      <c r="G397" s="22">
        <f t="shared" si="37"/>
        <v>-5.8154712918601159E-3</v>
      </c>
      <c r="H397" s="22">
        <f t="shared" si="38"/>
        <v>9.7314042908678983E-3</v>
      </c>
      <c r="I397" s="22">
        <f t="shared" si="39"/>
        <v>5.6910386145473009E-3</v>
      </c>
      <c r="J397" s="3" t="str">
        <f t="shared" si="40"/>
        <v/>
      </c>
      <c r="K397" s="3" t="str">
        <f t="shared" si="41"/>
        <v/>
      </c>
    </row>
    <row r="398" spans="1:11" hidden="1" x14ac:dyDescent="0.35">
      <c r="A398" s="30">
        <v>45180</v>
      </c>
      <c r="B398" s="3">
        <v>19890</v>
      </c>
      <c r="C398" s="3">
        <v>20008.150000000001</v>
      </c>
      <c r="D398" s="3">
        <v>19865.349999999999</v>
      </c>
      <c r="E398" s="3">
        <v>19996.349999999999</v>
      </c>
      <c r="F398" s="3" t="str">
        <f t="shared" si="36"/>
        <v>Monday</v>
      </c>
      <c r="G398" s="22">
        <f t="shared" si="37"/>
        <v>5.3469079939667446E-3</v>
      </c>
      <c r="H398" s="22">
        <f t="shared" si="38"/>
        <v>7.1794871794873261E-3</v>
      </c>
      <c r="I398" s="22">
        <f t="shared" si="39"/>
        <v>3.534317695049648E-3</v>
      </c>
      <c r="J398" s="3" t="str">
        <f t="shared" si="40"/>
        <v/>
      </c>
      <c r="K398" s="3" t="str">
        <f t="shared" si="41"/>
        <v/>
      </c>
    </row>
    <row r="399" spans="1:11" hidden="1" x14ac:dyDescent="0.35">
      <c r="A399" s="30">
        <v>45177</v>
      </c>
      <c r="B399" s="3">
        <v>19774.8</v>
      </c>
      <c r="C399" s="3">
        <v>19867.150000000001</v>
      </c>
      <c r="D399" s="3">
        <v>19728.05</v>
      </c>
      <c r="E399" s="3">
        <v>19819.95</v>
      </c>
      <c r="F399" s="3" t="str">
        <f t="shared" si="36"/>
        <v>Friday</v>
      </c>
      <c r="G399" s="22">
        <f t="shared" si="37"/>
        <v>2.283208932580934E-3</v>
      </c>
      <c r="H399" s="22">
        <f t="shared" si="38"/>
        <v>7.0342051499889856E-3</v>
      </c>
      <c r="I399" s="22">
        <f t="shared" si="39"/>
        <v>2.4205342410547953E-3</v>
      </c>
      <c r="J399" s="3" t="str">
        <f t="shared" si="40"/>
        <v/>
      </c>
      <c r="K399" s="3" t="str">
        <f t="shared" si="41"/>
        <v/>
      </c>
    </row>
    <row r="400" spans="1:11" hidden="1" x14ac:dyDescent="0.35">
      <c r="A400" s="30">
        <v>45176</v>
      </c>
      <c r="B400" s="3">
        <v>19598.650000000001</v>
      </c>
      <c r="C400" s="3">
        <v>19737</v>
      </c>
      <c r="D400" s="3">
        <v>19550.05</v>
      </c>
      <c r="E400" s="3">
        <v>19727.05</v>
      </c>
      <c r="F400" s="3" t="str">
        <f t="shared" si="36"/>
        <v>Thursday</v>
      </c>
      <c r="G400" s="22">
        <f t="shared" si="37"/>
        <v>6.5514716574865007E-3</v>
      </c>
      <c r="H400" s="22">
        <f t="shared" si="38"/>
        <v>9.5389223237315173E-3</v>
      </c>
      <c r="I400" s="22">
        <f t="shared" si="39"/>
        <v>-6.3229658789293883E-4</v>
      </c>
      <c r="J400" s="3" t="str">
        <f t="shared" si="40"/>
        <v>Positive</v>
      </c>
      <c r="K400" s="3" t="str">
        <f t="shared" si="41"/>
        <v/>
      </c>
    </row>
    <row r="401" spans="1:11" hidden="1" x14ac:dyDescent="0.35">
      <c r="A401" s="30">
        <v>45175</v>
      </c>
      <c r="B401" s="3">
        <v>19581.2</v>
      </c>
      <c r="C401" s="3">
        <v>19636.45</v>
      </c>
      <c r="D401" s="3">
        <v>19491.5</v>
      </c>
      <c r="E401" s="3">
        <v>19611.05</v>
      </c>
      <c r="F401" s="3" t="str">
        <f t="shared" si="36"/>
        <v>Wednesday</v>
      </c>
      <c r="G401" s="22">
        <f t="shared" si="37"/>
        <v>1.5244213837762009E-3</v>
      </c>
      <c r="H401" s="22">
        <f t="shared" si="38"/>
        <v>7.4025085285886827E-3</v>
      </c>
      <c r="I401" s="22">
        <f t="shared" si="39"/>
        <v>3.2184072460136561E-4</v>
      </c>
      <c r="J401" s="3" t="str">
        <f t="shared" si="40"/>
        <v/>
      </c>
      <c r="K401" s="3" t="str">
        <f t="shared" si="41"/>
        <v/>
      </c>
    </row>
    <row r="402" spans="1:11" hidden="1" x14ac:dyDescent="0.35">
      <c r="A402" s="30">
        <v>45174</v>
      </c>
      <c r="B402" s="3">
        <v>19564.650000000001</v>
      </c>
      <c r="C402" s="3">
        <v>19587.05</v>
      </c>
      <c r="D402" s="3">
        <v>19525.75</v>
      </c>
      <c r="E402" s="3">
        <v>19574.900000000001</v>
      </c>
      <c r="F402" s="3" t="str">
        <f t="shared" si="36"/>
        <v>Tuesday</v>
      </c>
      <c r="G402" s="22">
        <f t="shared" si="37"/>
        <v>5.2390408210726993E-4</v>
      </c>
      <c r="H402" s="22">
        <f t="shared" si="38"/>
        <v>3.1332019739683187E-3</v>
      </c>
      <c r="I402" s="22">
        <f t="shared" si="39"/>
        <v>1.8357502765147977E-3</v>
      </c>
      <c r="J402" s="3" t="str">
        <f t="shared" si="40"/>
        <v/>
      </c>
      <c r="K402" s="3" t="str">
        <f t="shared" si="41"/>
        <v/>
      </c>
    </row>
    <row r="403" spans="1:11" hidden="1" x14ac:dyDescent="0.35">
      <c r="A403" s="30">
        <v>45173</v>
      </c>
      <c r="B403" s="3">
        <v>19525.05</v>
      </c>
      <c r="C403" s="3">
        <v>19545.150000000001</v>
      </c>
      <c r="D403" s="3">
        <v>19432.849999999999</v>
      </c>
      <c r="E403" s="3">
        <v>19528.8</v>
      </c>
      <c r="F403" s="3" t="str">
        <f t="shared" si="36"/>
        <v>Monday</v>
      </c>
      <c r="G403" s="22">
        <f t="shared" si="37"/>
        <v>1.920609678336291E-4</v>
      </c>
      <c r="H403" s="22">
        <f t="shared" si="38"/>
        <v>5.7515857833912287E-3</v>
      </c>
      <c r="I403" s="22">
        <f t="shared" si="39"/>
        <v>4.6178860115357106E-3</v>
      </c>
      <c r="J403" s="3" t="str">
        <f t="shared" si="40"/>
        <v/>
      </c>
      <c r="K403" s="3" t="str">
        <f t="shared" si="41"/>
        <v/>
      </c>
    </row>
    <row r="404" spans="1:11" hidden="1" x14ac:dyDescent="0.35">
      <c r="A404" s="30">
        <v>45170</v>
      </c>
      <c r="B404" s="3">
        <v>19258.150000000001</v>
      </c>
      <c r="C404" s="3">
        <v>19458.55</v>
      </c>
      <c r="D404" s="3">
        <v>19255.7</v>
      </c>
      <c r="E404" s="3">
        <v>19435.3</v>
      </c>
      <c r="F404" s="3" t="str">
        <f t="shared" si="36"/>
        <v>Friday</v>
      </c>
      <c r="G404" s="22">
        <f t="shared" si="37"/>
        <v>9.198702886829618E-3</v>
      </c>
      <c r="H404" s="22">
        <f t="shared" si="38"/>
        <v>1.0533202825816526E-2</v>
      </c>
      <c r="I404" s="22">
        <f t="shared" si="39"/>
        <v>2.25929426918436E-4</v>
      </c>
      <c r="J404" s="3" t="str">
        <f t="shared" si="40"/>
        <v/>
      </c>
      <c r="K404" s="3" t="str">
        <f t="shared" si="41"/>
        <v/>
      </c>
    </row>
    <row r="405" spans="1:11" hidden="1" x14ac:dyDescent="0.35">
      <c r="A405" s="30">
        <v>45169</v>
      </c>
      <c r="B405" s="3">
        <v>19375.55</v>
      </c>
      <c r="C405" s="3">
        <v>19388.2</v>
      </c>
      <c r="D405" s="3">
        <v>19223.650000000001</v>
      </c>
      <c r="E405" s="3">
        <v>19253.8</v>
      </c>
      <c r="F405" s="3" t="str">
        <f t="shared" si="36"/>
        <v>Thursday</v>
      </c>
      <c r="G405" s="22">
        <f t="shared" si="37"/>
        <v>-6.283692591952229E-3</v>
      </c>
      <c r="H405" s="22">
        <f t="shared" si="38"/>
        <v>8.492662143784269E-3</v>
      </c>
      <c r="I405" s="22">
        <f t="shared" si="39"/>
        <v>1.4523877823691776E-3</v>
      </c>
      <c r="J405" s="3" t="str">
        <f t="shared" si="40"/>
        <v>Negative</v>
      </c>
      <c r="K405" s="3" t="str">
        <f t="shared" si="41"/>
        <v/>
      </c>
    </row>
    <row r="406" spans="1:11" hidden="1" x14ac:dyDescent="0.35">
      <c r="A406" s="30">
        <v>45168</v>
      </c>
      <c r="B406" s="3">
        <v>19433.45</v>
      </c>
      <c r="C406" s="3">
        <v>19452.8</v>
      </c>
      <c r="D406" s="3">
        <v>19334.75</v>
      </c>
      <c r="E406" s="3">
        <v>19347.45</v>
      </c>
      <c r="F406" s="3" t="str">
        <f t="shared" si="36"/>
        <v>Wednesday</v>
      </c>
      <c r="G406" s="22">
        <f t="shared" si="37"/>
        <v>-4.4253593674823564E-3</v>
      </c>
      <c r="H406" s="22">
        <f t="shared" si="38"/>
        <v>6.074577596875453E-3</v>
      </c>
      <c r="I406" s="22">
        <f t="shared" si="39"/>
        <v>4.6942895621850814E-3</v>
      </c>
      <c r="J406" s="3" t="str">
        <f t="shared" si="40"/>
        <v/>
      </c>
      <c r="K406" s="3" t="str">
        <f t="shared" si="41"/>
        <v/>
      </c>
    </row>
    <row r="407" spans="1:11" hidden="1" x14ac:dyDescent="0.35">
      <c r="A407" s="30">
        <v>45167</v>
      </c>
      <c r="B407" s="3">
        <v>19374.849999999999</v>
      </c>
      <c r="C407" s="3">
        <v>19377.900000000001</v>
      </c>
      <c r="D407" s="3">
        <v>19309.099999999999</v>
      </c>
      <c r="E407" s="3">
        <v>19342.650000000001</v>
      </c>
      <c r="F407" s="3" t="str">
        <f t="shared" si="36"/>
        <v>Tuesday</v>
      </c>
      <c r="G407" s="22">
        <f t="shared" si="37"/>
        <v>-1.6619483505677254E-3</v>
      </c>
      <c r="H407" s="22">
        <f t="shared" si="38"/>
        <v>3.5509952335116357E-3</v>
      </c>
      <c r="I407" s="22">
        <f t="shared" si="39"/>
        <v>3.5636497367405179E-3</v>
      </c>
      <c r="J407" s="3" t="str">
        <f t="shared" si="40"/>
        <v/>
      </c>
      <c r="K407" s="3" t="str">
        <f t="shared" si="41"/>
        <v/>
      </c>
    </row>
    <row r="408" spans="1:11" hidden="1" x14ac:dyDescent="0.35">
      <c r="A408" s="30">
        <v>45166</v>
      </c>
      <c r="B408" s="3">
        <v>19298.349999999999</v>
      </c>
      <c r="C408" s="3">
        <v>19366.849999999999</v>
      </c>
      <c r="D408" s="3">
        <v>19249.7</v>
      </c>
      <c r="E408" s="3">
        <v>19306.05</v>
      </c>
      <c r="F408" s="3" t="str">
        <f t="shared" si="36"/>
        <v>Monday</v>
      </c>
      <c r="G408" s="22">
        <f t="shared" si="37"/>
        <v>3.9899784178443898E-4</v>
      </c>
      <c r="H408" s="22">
        <f t="shared" si="38"/>
        <v>6.0704671642911349E-3</v>
      </c>
      <c r="I408" s="22">
        <f t="shared" si="39"/>
        <v>1.689522366057951E-3</v>
      </c>
      <c r="J408" s="3" t="str">
        <f t="shared" si="40"/>
        <v/>
      </c>
      <c r="K408" s="3" t="str">
        <f t="shared" si="41"/>
        <v/>
      </c>
    </row>
    <row r="409" spans="1:11" hidden="1" x14ac:dyDescent="0.35">
      <c r="A409" s="30">
        <v>45163</v>
      </c>
      <c r="B409" s="3">
        <v>19297.400000000001</v>
      </c>
      <c r="C409" s="3">
        <v>19339.55</v>
      </c>
      <c r="D409" s="3">
        <v>19229.7</v>
      </c>
      <c r="E409" s="3">
        <v>19265.8</v>
      </c>
      <c r="F409" s="3" t="str">
        <f t="shared" si="36"/>
        <v>Friday</v>
      </c>
      <c r="G409" s="22">
        <f t="shared" si="37"/>
        <v>-1.6375262988797548E-3</v>
      </c>
      <c r="H409" s="22">
        <f t="shared" si="38"/>
        <v>5.6924767067065268E-3</v>
      </c>
      <c r="I409" s="22">
        <f t="shared" si="39"/>
        <v>-4.6062506770104903E-3</v>
      </c>
      <c r="J409" s="3" t="str">
        <f t="shared" si="40"/>
        <v/>
      </c>
      <c r="K409" s="3" t="str">
        <f t="shared" si="41"/>
        <v/>
      </c>
    </row>
    <row r="410" spans="1:11" hidden="1" x14ac:dyDescent="0.35">
      <c r="A410" s="30">
        <v>45162</v>
      </c>
      <c r="B410" s="3">
        <v>19535.150000000001</v>
      </c>
      <c r="C410" s="3">
        <v>19584.45</v>
      </c>
      <c r="D410" s="3">
        <v>19369</v>
      </c>
      <c r="E410" s="3">
        <v>19386.7</v>
      </c>
      <c r="F410" s="3" t="str">
        <f t="shared" si="36"/>
        <v>Thursday</v>
      </c>
      <c r="G410" s="22">
        <f t="shared" si="37"/>
        <v>-7.5991226071978318E-3</v>
      </c>
      <c r="H410" s="22">
        <f t="shared" si="38"/>
        <v>1.1028837761675785E-2</v>
      </c>
      <c r="I410" s="22">
        <f t="shared" si="39"/>
        <v>4.6878214359186102E-3</v>
      </c>
      <c r="J410" s="3" t="str">
        <f t="shared" si="40"/>
        <v>Negative</v>
      </c>
      <c r="K410" s="3" t="str">
        <f t="shared" si="41"/>
        <v/>
      </c>
    </row>
    <row r="411" spans="1:11" hidden="1" x14ac:dyDescent="0.35">
      <c r="A411" s="30">
        <v>45161</v>
      </c>
      <c r="B411" s="3">
        <v>19439.2</v>
      </c>
      <c r="C411" s="3">
        <v>19472.05</v>
      </c>
      <c r="D411" s="3">
        <v>19366.599999999999</v>
      </c>
      <c r="E411" s="3">
        <v>19444</v>
      </c>
      <c r="F411" s="3" t="str">
        <f t="shared" si="36"/>
        <v>Wednesday</v>
      </c>
      <c r="G411" s="22">
        <f t="shared" si="37"/>
        <v>2.4692374171772871E-4</v>
      </c>
      <c r="H411" s="22">
        <f t="shared" si="38"/>
        <v>5.4246059508622126E-3</v>
      </c>
      <c r="I411" s="22">
        <f t="shared" si="39"/>
        <v>2.2040115588161748E-3</v>
      </c>
      <c r="J411" s="3" t="str">
        <f t="shared" si="40"/>
        <v/>
      </c>
      <c r="K411" s="3" t="str">
        <f t="shared" si="41"/>
        <v/>
      </c>
    </row>
    <row r="412" spans="1:11" hidden="1" x14ac:dyDescent="0.35">
      <c r="A412" s="30">
        <v>45160</v>
      </c>
      <c r="B412" s="3">
        <v>19417.099999999999</v>
      </c>
      <c r="C412" s="3">
        <v>19443.5</v>
      </c>
      <c r="D412" s="3">
        <v>19381.3</v>
      </c>
      <c r="E412" s="3">
        <v>19396.45</v>
      </c>
      <c r="F412" s="3" t="str">
        <f t="shared" si="36"/>
        <v>Tuesday</v>
      </c>
      <c r="G412" s="22">
        <f t="shared" si="37"/>
        <v>-1.0634955786393344E-3</v>
      </c>
      <c r="H412" s="22">
        <f t="shared" si="38"/>
        <v>3.2033619850544487E-3</v>
      </c>
      <c r="I412" s="22">
        <f t="shared" si="39"/>
        <v>1.2117399554492205E-3</v>
      </c>
      <c r="J412" s="3" t="str">
        <f t="shared" si="40"/>
        <v/>
      </c>
      <c r="K412" s="3" t="str">
        <f t="shared" si="41"/>
        <v/>
      </c>
    </row>
    <row r="413" spans="1:11" hidden="1" x14ac:dyDescent="0.35">
      <c r="A413" s="30">
        <v>45159</v>
      </c>
      <c r="B413" s="3">
        <v>19320.650000000001</v>
      </c>
      <c r="C413" s="3">
        <v>19425.95</v>
      </c>
      <c r="D413" s="3">
        <v>19296.3</v>
      </c>
      <c r="E413" s="3">
        <v>19393.599999999999</v>
      </c>
      <c r="F413" s="3" t="str">
        <f t="shared" si="36"/>
        <v>Monday</v>
      </c>
      <c r="G413" s="22">
        <f t="shared" si="37"/>
        <v>3.7757528861605116E-3</v>
      </c>
      <c r="H413" s="22">
        <f t="shared" si="38"/>
        <v>6.7104367606680652E-3</v>
      </c>
      <c r="I413" s="22">
        <f t="shared" si="39"/>
        <v>5.4375548610445794E-4</v>
      </c>
      <c r="J413" s="3" t="str">
        <f t="shared" si="40"/>
        <v/>
      </c>
      <c r="K413" s="3" t="str">
        <f t="shared" si="41"/>
        <v/>
      </c>
    </row>
    <row r="414" spans="1:11" hidden="1" x14ac:dyDescent="0.35">
      <c r="A414" s="30">
        <v>45156</v>
      </c>
      <c r="B414" s="3">
        <v>19301.75</v>
      </c>
      <c r="C414" s="3">
        <v>19373.8</v>
      </c>
      <c r="D414" s="3">
        <v>19253.599999999999</v>
      </c>
      <c r="E414" s="3">
        <v>19310.150000000001</v>
      </c>
      <c r="F414" s="3" t="str">
        <f t="shared" si="36"/>
        <v>Friday</v>
      </c>
      <c r="G414" s="22">
        <f t="shared" si="37"/>
        <v>4.3519370005317939E-4</v>
      </c>
      <c r="H414" s="22">
        <f t="shared" si="38"/>
        <v>6.2274146126646921E-3</v>
      </c>
      <c r="I414" s="22">
        <f t="shared" si="39"/>
        <v>-3.2790694672157603E-3</v>
      </c>
      <c r="J414" s="3" t="str">
        <f t="shared" si="40"/>
        <v/>
      </c>
      <c r="K414" s="3" t="str">
        <f t="shared" si="41"/>
        <v/>
      </c>
    </row>
    <row r="415" spans="1:11" hidden="1" x14ac:dyDescent="0.35">
      <c r="A415" s="30">
        <v>45155</v>
      </c>
      <c r="B415" s="3">
        <v>19450.55</v>
      </c>
      <c r="C415" s="3">
        <v>19461.55</v>
      </c>
      <c r="D415" s="3">
        <v>19326.25</v>
      </c>
      <c r="E415" s="3">
        <v>19365.25</v>
      </c>
      <c r="F415" s="3" t="str">
        <f t="shared" si="36"/>
        <v>Thursday</v>
      </c>
      <c r="G415" s="22">
        <f t="shared" si="37"/>
        <v>-4.3854801021050447E-3</v>
      </c>
      <c r="H415" s="22">
        <f t="shared" si="38"/>
        <v>6.9561014984151747E-3</v>
      </c>
      <c r="I415" s="22">
        <f t="shared" si="39"/>
        <v>-7.4235807860265751E-4</v>
      </c>
      <c r="J415" s="3" t="str">
        <f t="shared" si="40"/>
        <v>Negative</v>
      </c>
      <c r="K415" s="3" t="str">
        <f t="shared" si="41"/>
        <v/>
      </c>
    </row>
    <row r="416" spans="1:11" hidden="1" x14ac:dyDescent="0.35">
      <c r="A416" s="30">
        <v>45154</v>
      </c>
      <c r="B416" s="3">
        <v>19369</v>
      </c>
      <c r="C416" s="3">
        <v>19482.75</v>
      </c>
      <c r="D416" s="3">
        <v>19317.2</v>
      </c>
      <c r="E416" s="3">
        <v>19465</v>
      </c>
      <c r="F416" s="3" t="str">
        <f t="shared" si="36"/>
        <v>Wednesday</v>
      </c>
      <c r="G416" s="22">
        <f t="shared" si="37"/>
        <v>4.9563735866590946E-3</v>
      </c>
      <c r="H416" s="22">
        <f t="shared" si="38"/>
        <v>8.5471629924105154E-3</v>
      </c>
      <c r="I416" s="22">
        <f t="shared" si="39"/>
        <v>-3.3728591606185516E-3</v>
      </c>
      <c r="J416" s="3" t="str">
        <f t="shared" si="40"/>
        <v/>
      </c>
      <c r="K416" s="3" t="str">
        <f t="shared" si="41"/>
        <v/>
      </c>
    </row>
    <row r="417" spans="1:11" hidden="1" x14ac:dyDescent="0.35">
      <c r="A417" s="30">
        <v>45152</v>
      </c>
      <c r="B417" s="3">
        <v>19383.95</v>
      </c>
      <c r="C417" s="3">
        <v>19465.849999999999</v>
      </c>
      <c r="D417" s="3">
        <v>19257.900000000001</v>
      </c>
      <c r="E417" s="3">
        <v>19434.55</v>
      </c>
      <c r="F417" s="3" t="str">
        <f t="shared" si="36"/>
        <v>Monday</v>
      </c>
      <c r="G417" s="22">
        <f t="shared" si="37"/>
        <v>2.6104070635757184E-3</v>
      </c>
      <c r="H417" s="22">
        <f t="shared" si="38"/>
        <v>1.0727947606137917E-2</v>
      </c>
      <c r="I417" s="22">
        <f t="shared" si="39"/>
        <v>-2.2827524796301553E-3</v>
      </c>
      <c r="J417" s="3" t="str">
        <f t="shared" si="40"/>
        <v/>
      </c>
      <c r="K417" s="3" t="str">
        <f t="shared" si="41"/>
        <v/>
      </c>
    </row>
    <row r="418" spans="1:11" hidden="1" x14ac:dyDescent="0.35">
      <c r="A418" s="30">
        <v>45149</v>
      </c>
      <c r="B418" s="3">
        <v>19554.25</v>
      </c>
      <c r="C418" s="3">
        <v>19557.75</v>
      </c>
      <c r="D418" s="3">
        <v>19412.75</v>
      </c>
      <c r="E418" s="3">
        <v>19428.3</v>
      </c>
      <c r="F418" s="3" t="str">
        <f t="shared" si="36"/>
        <v>Friday</v>
      </c>
      <c r="G418" s="22">
        <f t="shared" si="37"/>
        <v>-6.4410550136160026E-3</v>
      </c>
      <c r="H418" s="22">
        <f t="shared" si="38"/>
        <v>7.4152677806614926E-3</v>
      </c>
      <c r="I418" s="22">
        <f t="shared" si="39"/>
        <v>5.7053384570520825E-4</v>
      </c>
      <c r="J418" s="3" t="str">
        <f t="shared" si="40"/>
        <v/>
      </c>
      <c r="K418" s="3" t="str">
        <f t="shared" si="41"/>
        <v/>
      </c>
    </row>
    <row r="419" spans="1:11" hidden="1" x14ac:dyDescent="0.35">
      <c r="A419" s="30">
        <v>45148</v>
      </c>
      <c r="B419" s="3">
        <v>19605.55</v>
      </c>
      <c r="C419" s="3">
        <v>19623.599999999999</v>
      </c>
      <c r="D419" s="3">
        <v>19495.400000000001</v>
      </c>
      <c r="E419" s="3">
        <v>19543.099999999999</v>
      </c>
      <c r="F419" s="3" t="str">
        <f t="shared" si="36"/>
        <v>Thursday</v>
      </c>
      <c r="G419" s="22">
        <f t="shared" si="37"/>
        <v>-3.1853225234691569E-3</v>
      </c>
      <c r="H419" s="22">
        <f t="shared" si="38"/>
        <v>6.5389647319252509E-3</v>
      </c>
      <c r="I419" s="22">
        <f t="shared" si="39"/>
        <v>-1.3752670946973267E-3</v>
      </c>
      <c r="J419" s="3" t="str">
        <f t="shared" si="40"/>
        <v>Negative</v>
      </c>
      <c r="K419" s="3" t="str">
        <f t="shared" si="41"/>
        <v/>
      </c>
    </row>
    <row r="420" spans="1:11" hidden="1" x14ac:dyDescent="0.35">
      <c r="A420" s="30">
        <v>45147</v>
      </c>
      <c r="B420" s="3">
        <v>19578.8</v>
      </c>
      <c r="C420" s="3">
        <v>19645.5</v>
      </c>
      <c r="D420" s="3">
        <v>19467.5</v>
      </c>
      <c r="E420" s="3">
        <v>19632.55</v>
      </c>
      <c r="F420" s="3" t="str">
        <f t="shared" si="36"/>
        <v>Wednesday</v>
      </c>
      <c r="G420" s="22">
        <f t="shared" si="37"/>
        <v>2.7453163625962779E-3</v>
      </c>
      <c r="H420" s="22">
        <f t="shared" si="38"/>
        <v>9.0914662798537195E-3</v>
      </c>
      <c r="I420" s="22">
        <f t="shared" si="39"/>
        <v>4.0621638814873797E-4</v>
      </c>
      <c r="J420" s="3" t="str">
        <f t="shared" si="40"/>
        <v/>
      </c>
      <c r="K420" s="3" t="str">
        <f t="shared" si="41"/>
        <v/>
      </c>
    </row>
    <row r="421" spans="1:11" hidden="1" x14ac:dyDescent="0.35">
      <c r="A421" s="30">
        <v>45146</v>
      </c>
      <c r="B421" s="3">
        <v>19627.2</v>
      </c>
      <c r="C421" s="3">
        <v>19634.400000000001</v>
      </c>
      <c r="D421" s="3">
        <v>19533.099999999999</v>
      </c>
      <c r="E421" s="3">
        <v>19570.849999999999</v>
      </c>
      <c r="F421" s="3" t="str">
        <f t="shared" si="36"/>
        <v>Tuesday</v>
      </c>
      <c r="G421" s="22">
        <f t="shared" si="37"/>
        <v>-2.8710157332682289E-3</v>
      </c>
      <c r="H421" s="22">
        <f t="shared" si="38"/>
        <v>5.1612048585637739E-3</v>
      </c>
      <c r="I421" s="22">
        <f t="shared" si="39"/>
        <v>1.5257203798483188E-3</v>
      </c>
      <c r="J421" s="3" t="str">
        <f t="shared" si="40"/>
        <v/>
      </c>
      <c r="K421" s="3" t="str">
        <f t="shared" si="41"/>
        <v/>
      </c>
    </row>
    <row r="422" spans="1:11" hidden="1" x14ac:dyDescent="0.35">
      <c r="A422" s="30">
        <v>45145</v>
      </c>
      <c r="B422" s="3">
        <v>19576.849999999999</v>
      </c>
      <c r="C422" s="3">
        <v>19620.45</v>
      </c>
      <c r="D422" s="3">
        <v>19524.8</v>
      </c>
      <c r="E422" s="3">
        <v>19597.3</v>
      </c>
      <c r="F422" s="3" t="str">
        <f t="shared" si="36"/>
        <v>Monday</v>
      </c>
      <c r="G422" s="22">
        <f t="shared" si="37"/>
        <v>1.0446011488058973E-3</v>
      </c>
      <c r="H422" s="22">
        <f t="shared" si="38"/>
        <v>4.8858728549282171E-3</v>
      </c>
      <c r="I422" s="22">
        <f t="shared" si="39"/>
        <v>3.0665573602499637E-3</v>
      </c>
      <c r="J422" s="3" t="str">
        <f t="shared" si="40"/>
        <v/>
      </c>
      <c r="K422" s="3" t="str">
        <f t="shared" si="41"/>
        <v/>
      </c>
    </row>
    <row r="423" spans="1:11" hidden="1" x14ac:dyDescent="0.35">
      <c r="A423" s="30">
        <v>45142</v>
      </c>
      <c r="B423" s="3">
        <v>19462.8</v>
      </c>
      <c r="C423" s="3">
        <v>19538.849999999999</v>
      </c>
      <c r="D423" s="3">
        <v>19436.45</v>
      </c>
      <c r="E423" s="3">
        <v>19517</v>
      </c>
      <c r="F423" s="3" t="str">
        <f t="shared" si="36"/>
        <v>Friday</v>
      </c>
      <c r="G423" s="22">
        <f t="shared" si="37"/>
        <v>2.784799720492464E-3</v>
      </c>
      <c r="H423" s="22">
        <f t="shared" si="38"/>
        <v>5.2613190291221114E-3</v>
      </c>
      <c r="I423" s="22">
        <f t="shared" si="39"/>
        <v>4.1869500274743284E-3</v>
      </c>
      <c r="J423" s="3" t="str">
        <f t="shared" si="40"/>
        <v/>
      </c>
      <c r="K423" s="3" t="str">
        <f t="shared" si="41"/>
        <v/>
      </c>
    </row>
    <row r="424" spans="1:11" hidden="1" x14ac:dyDescent="0.35">
      <c r="A424" s="30">
        <v>45141</v>
      </c>
      <c r="B424" s="3">
        <v>19463.75</v>
      </c>
      <c r="C424" s="3">
        <v>19537.650000000001</v>
      </c>
      <c r="D424" s="3">
        <v>19296.45</v>
      </c>
      <c r="E424" s="3">
        <v>19381.650000000001</v>
      </c>
      <c r="F424" s="3" t="str">
        <f t="shared" si="36"/>
        <v>Thursday</v>
      </c>
      <c r="G424" s="22">
        <f t="shared" si="37"/>
        <v>-4.2180977458094434E-3</v>
      </c>
      <c r="H424" s="22">
        <f t="shared" si="38"/>
        <v>1.2392267677092067E-2</v>
      </c>
      <c r="I424" s="22">
        <f t="shared" si="39"/>
        <v>-3.2161339304689908E-3</v>
      </c>
      <c r="J424" s="3" t="str">
        <f t="shared" si="40"/>
        <v>Negative</v>
      </c>
      <c r="K424" s="3" t="str">
        <f t="shared" si="41"/>
        <v/>
      </c>
    </row>
    <row r="425" spans="1:11" hidden="1" x14ac:dyDescent="0.35">
      <c r="A425" s="30">
        <v>45140</v>
      </c>
      <c r="B425" s="3">
        <v>19655.400000000001</v>
      </c>
      <c r="C425" s="3">
        <v>19678.25</v>
      </c>
      <c r="D425" s="3">
        <v>19423.55</v>
      </c>
      <c r="E425" s="3">
        <v>19526.55</v>
      </c>
      <c r="F425" s="3" t="str">
        <f t="shared" si="36"/>
        <v>Wednesday</v>
      </c>
      <c r="G425" s="22">
        <f t="shared" si="37"/>
        <v>-6.5554504105743037E-3</v>
      </c>
      <c r="H425" s="22">
        <f t="shared" si="38"/>
        <v>1.2958271009493611E-2</v>
      </c>
      <c r="I425" s="22">
        <f t="shared" si="39"/>
        <v>-3.9602605714632094E-3</v>
      </c>
      <c r="J425" s="3" t="str">
        <f t="shared" si="40"/>
        <v/>
      </c>
      <c r="K425" s="3" t="str">
        <f t="shared" si="41"/>
        <v/>
      </c>
    </row>
    <row r="426" spans="1:11" hidden="1" x14ac:dyDescent="0.35">
      <c r="A426" s="30">
        <v>45139</v>
      </c>
      <c r="B426" s="3">
        <v>19784</v>
      </c>
      <c r="C426" s="3">
        <v>19795.599999999999</v>
      </c>
      <c r="D426" s="3">
        <v>19704.599999999999</v>
      </c>
      <c r="E426" s="3">
        <v>19733.55</v>
      </c>
      <c r="F426" s="3" t="str">
        <f t="shared" si="36"/>
        <v>Tuesday</v>
      </c>
      <c r="G426" s="22">
        <f t="shared" si="37"/>
        <v>-2.5500404367165756E-3</v>
      </c>
      <c r="H426" s="22">
        <f t="shared" si="38"/>
        <v>4.5996765062676914E-3</v>
      </c>
      <c r="I426" s="22">
        <f t="shared" si="39"/>
        <v>1.5288197713857956E-3</v>
      </c>
      <c r="J426" s="3" t="str">
        <f t="shared" si="40"/>
        <v/>
      </c>
      <c r="K426" s="3" t="str">
        <f t="shared" si="41"/>
        <v/>
      </c>
    </row>
    <row r="427" spans="1:11" hidden="1" x14ac:dyDescent="0.35">
      <c r="A427" s="30">
        <v>45138</v>
      </c>
      <c r="B427" s="3">
        <v>19666.349999999999</v>
      </c>
      <c r="C427" s="3">
        <v>19772.75</v>
      </c>
      <c r="D427" s="3">
        <v>19597.599999999999</v>
      </c>
      <c r="E427" s="3">
        <v>19753.8</v>
      </c>
      <c r="F427" s="3" t="str">
        <f t="shared" si="36"/>
        <v>Monday</v>
      </c>
      <c r="G427" s="22">
        <f t="shared" si="37"/>
        <v>4.4466817686047858E-3</v>
      </c>
      <c r="H427" s="22">
        <f t="shared" si="38"/>
        <v>8.9060756063022092E-3</v>
      </c>
      <c r="I427" s="22">
        <f t="shared" si="39"/>
        <v>1.0332865894161561E-3</v>
      </c>
      <c r="J427" s="3" t="str">
        <f t="shared" si="40"/>
        <v/>
      </c>
      <c r="K427" s="3" t="str">
        <f t="shared" si="41"/>
        <v/>
      </c>
    </row>
    <row r="428" spans="1:11" hidden="1" x14ac:dyDescent="0.35">
      <c r="A428" s="30">
        <v>45135</v>
      </c>
      <c r="B428" s="3">
        <v>19659.75</v>
      </c>
      <c r="C428" s="3">
        <v>19695.900000000001</v>
      </c>
      <c r="D428" s="3">
        <v>19563.099999999999</v>
      </c>
      <c r="E428" s="3">
        <v>19646.05</v>
      </c>
      <c r="F428" s="3" t="str">
        <f t="shared" si="36"/>
        <v>Friday</v>
      </c>
      <c r="G428" s="22">
        <f t="shared" si="37"/>
        <v>-6.9685524993963444E-4</v>
      </c>
      <c r="H428" s="22">
        <f t="shared" si="38"/>
        <v>6.7549180432102604E-3</v>
      </c>
      <c r="I428" s="22">
        <f t="shared" si="39"/>
        <v>-7.6297437932774413E-6</v>
      </c>
      <c r="J428" s="3" t="str">
        <f t="shared" si="40"/>
        <v/>
      </c>
      <c r="K428" s="3" t="str">
        <f t="shared" si="41"/>
        <v/>
      </c>
    </row>
    <row r="429" spans="1:11" hidden="1" x14ac:dyDescent="0.35">
      <c r="A429" s="30">
        <v>45134</v>
      </c>
      <c r="B429" s="3">
        <v>19850.900000000001</v>
      </c>
      <c r="C429" s="3">
        <v>19867.55</v>
      </c>
      <c r="D429" s="3">
        <v>19603.55</v>
      </c>
      <c r="E429" s="3">
        <v>19659.900000000001</v>
      </c>
      <c r="F429" s="3" t="str">
        <f t="shared" si="36"/>
        <v>Thursday</v>
      </c>
      <c r="G429" s="22">
        <f t="shared" si="37"/>
        <v>-9.6217299971285922E-3</v>
      </c>
      <c r="H429" s="22">
        <f t="shared" si="38"/>
        <v>1.3299145126921196E-2</v>
      </c>
      <c r="I429" s="22">
        <f t="shared" si="39"/>
        <v>3.6706895941512763E-3</v>
      </c>
      <c r="J429" s="3" t="str">
        <f t="shared" si="40"/>
        <v>Negative</v>
      </c>
      <c r="K429" s="3" t="str">
        <f t="shared" si="41"/>
        <v/>
      </c>
    </row>
    <row r="430" spans="1:11" hidden="1" x14ac:dyDescent="0.35">
      <c r="A430" s="30">
        <v>45133</v>
      </c>
      <c r="B430" s="3">
        <v>19733.349999999999</v>
      </c>
      <c r="C430" s="3">
        <v>19825.599999999999</v>
      </c>
      <c r="D430" s="3">
        <v>19716.7</v>
      </c>
      <c r="E430" s="3">
        <v>19778.3</v>
      </c>
      <c r="F430" s="3" t="str">
        <f t="shared" si="36"/>
        <v>Wednesday</v>
      </c>
      <c r="G430" s="22">
        <f t="shared" si="37"/>
        <v>2.277869697745225E-3</v>
      </c>
      <c r="H430" s="22">
        <f t="shared" si="38"/>
        <v>5.5185764201211565E-3</v>
      </c>
      <c r="I430" s="22">
        <f t="shared" si="39"/>
        <v>2.6803044622623296E-3</v>
      </c>
      <c r="J430" s="3" t="str">
        <f t="shared" si="40"/>
        <v/>
      </c>
      <c r="K430" s="3" t="str">
        <f t="shared" si="41"/>
        <v/>
      </c>
    </row>
    <row r="431" spans="1:11" hidden="1" x14ac:dyDescent="0.35">
      <c r="A431" s="30">
        <v>45132</v>
      </c>
      <c r="B431" s="3">
        <v>19729.349999999999</v>
      </c>
      <c r="C431" s="3">
        <v>19729.349999999999</v>
      </c>
      <c r="D431" s="3">
        <v>19615.95</v>
      </c>
      <c r="E431" s="3">
        <v>19680.599999999999</v>
      </c>
      <c r="F431" s="3" t="str">
        <f t="shared" si="36"/>
        <v>Tuesday</v>
      </c>
      <c r="G431" s="22">
        <f t="shared" si="37"/>
        <v>-2.4709379680526731E-3</v>
      </c>
      <c r="H431" s="22">
        <f t="shared" si="38"/>
        <v>5.7477818579931839E-3</v>
      </c>
      <c r="I431" s="22">
        <f t="shared" si="39"/>
        <v>2.8974677656711072E-3</v>
      </c>
      <c r="J431" s="3" t="str">
        <f t="shared" si="40"/>
        <v/>
      </c>
      <c r="K431" s="3" t="str">
        <f t="shared" si="41"/>
        <v/>
      </c>
    </row>
    <row r="432" spans="1:11" hidden="1" x14ac:dyDescent="0.35">
      <c r="A432" s="30">
        <v>45131</v>
      </c>
      <c r="B432" s="3">
        <v>19748.45</v>
      </c>
      <c r="C432" s="3">
        <v>19782.75</v>
      </c>
      <c r="D432" s="3">
        <v>19658.3</v>
      </c>
      <c r="E432" s="3">
        <v>19672.349999999999</v>
      </c>
      <c r="F432" s="3" t="str">
        <f t="shared" si="36"/>
        <v>Monday</v>
      </c>
      <c r="G432" s="22">
        <f t="shared" si="37"/>
        <v>-3.8534669809530461E-3</v>
      </c>
      <c r="H432" s="22">
        <f t="shared" si="38"/>
        <v>6.3017603913218872E-3</v>
      </c>
      <c r="I432" s="22">
        <f t="shared" si="39"/>
        <v>1.7472777918464054E-4</v>
      </c>
      <c r="J432" s="3" t="str">
        <f t="shared" si="40"/>
        <v/>
      </c>
      <c r="K432" s="3" t="str">
        <f t="shared" si="41"/>
        <v/>
      </c>
    </row>
    <row r="433" spans="1:11" hidden="1" x14ac:dyDescent="0.35">
      <c r="A433" s="30">
        <v>45128</v>
      </c>
      <c r="B433" s="3">
        <v>19800.45</v>
      </c>
      <c r="C433" s="3">
        <v>19887.400000000001</v>
      </c>
      <c r="D433" s="3">
        <v>19700</v>
      </c>
      <c r="E433" s="3">
        <v>19745</v>
      </c>
      <c r="F433" s="3" t="str">
        <f t="shared" si="36"/>
        <v>Friday</v>
      </c>
      <c r="G433" s="22">
        <f t="shared" si="37"/>
        <v>-2.8004414041095391E-3</v>
      </c>
      <c r="H433" s="22">
        <f t="shared" si="38"/>
        <v>9.4644313639337205E-3</v>
      </c>
      <c r="I433" s="22">
        <f t="shared" si="39"/>
        <v>-8.9443244582477592E-3</v>
      </c>
      <c r="J433" s="3" t="str">
        <f t="shared" si="40"/>
        <v/>
      </c>
      <c r="K433" s="3" t="str">
        <f t="shared" si="41"/>
        <v/>
      </c>
    </row>
    <row r="434" spans="1:11" hidden="1" x14ac:dyDescent="0.35">
      <c r="A434" s="30">
        <v>45127</v>
      </c>
      <c r="B434" s="3">
        <v>19831.7</v>
      </c>
      <c r="C434" s="3">
        <v>19991.849999999999</v>
      </c>
      <c r="D434" s="3">
        <v>19758.400000000001</v>
      </c>
      <c r="E434" s="3">
        <v>19979.150000000001</v>
      </c>
      <c r="F434" s="3" t="str">
        <f t="shared" si="36"/>
        <v>Thursday</v>
      </c>
      <c r="G434" s="22">
        <f t="shared" si="37"/>
        <v>7.4350660810722589E-3</v>
      </c>
      <c r="H434" s="22">
        <f t="shared" si="38"/>
        <v>1.1771557657689309E-2</v>
      </c>
      <c r="I434" s="22">
        <f t="shared" si="39"/>
        <v>-7.3109919503494281E-5</v>
      </c>
      <c r="J434" s="3" t="str">
        <f t="shared" si="40"/>
        <v>Positive</v>
      </c>
      <c r="K434" s="3" t="str">
        <f t="shared" si="41"/>
        <v/>
      </c>
    </row>
    <row r="435" spans="1:11" hidden="1" x14ac:dyDescent="0.35">
      <c r="A435" s="30">
        <v>45126</v>
      </c>
      <c r="B435" s="3">
        <v>19802.95</v>
      </c>
      <c r="C435" s="3">
        <v>19851.7</v>
      </c>
      <c r="D435" s="3">
        <v>19727.45</v>
      </c>
      <c r="E435" s="3">
        <v>19833.150000000001</v>
      </c>
      <c r="F435" s="3" t="str">
        <f t="shared" si="36"/>
        <v>Wednesday</v>
      </c>
      <c r="G435" s="22">
        <f t="shared" si="37"/>
        <v>1.525025311885387E-3</v>
      </c>
      <c r="H435" s="22">
        <f t="shared" si="38"/>
        <v>6.274317715289893E-3</v>
      </c>
      <c r="I435" s="22">
        <f t="shared" si="39"/>
        <v>2.7190905983771902E-3</v>
      </c>
      <c r="J435" s="3" t="str">
        <f t="shared" si="40"/>
        <v/>
      </c>
      <c r="K435" s="3" t="str">
        <f t="shared" si="41"/>
        <v/>
      </c>
    </row>
    <row r="436" spans="1:11" hidden="1" x14ac:dyDescent="0.35">
      <c r="A436" s="30">
        <v>45125</v>
      </c>
      <c r="B436" s="3">
        <v>19787.5</v>
      </c>
      <c r="C436" s="3">
        <v>19819.45</v>
      </c>
      <c r="D436" s="3">
        <v>19690.2</v>
      </c>
      <c r="E436" s="3">
        <v>19749.25</v>
      </c>
      <c r="F436" s="3" t="str">
        <f t="shared" si="36"/>
        <v>Tuesday</v>
      </c>
      <c r="G436" s="22">
        <f t="shared" si="37"/>
        <v>-1.9330385344283006E-3</v>
      </c>
      <c r="H436" s="22">
        <f t="shared" si="38"/>
        <v>6.5319014529374607E-3</v>
      </c>
      <c r="I436" s="22">
        <f t="shared" si="39"/>
        <v>3.8581636561490539E-3</v>
      </c>
      <c r="J436" s="3" t="str">
        <f t="shared" si="40"/>
        <v/>
      </c>
      <c r="K436" s="3" t="str">
        <f t="shared" si="41"/>
        <v/>
      </c>
    </row>
    <row r="437" spans="1:11" hidden="1" x14ac:dyDescent="0.35">
      <c r="A437" s="30">
        <v>45124</v>
      </c>
      <c r="B437" s="3">
        <v>19612.150000000001</v>
      </c>
      <c r="C437" s="3">
        <v>19731.849999999999</v>
      </c>
      <c r="D437" s="3">
        <v>19562.95</v>
      </c>
      <c r="E437" s="3">
        <v>19711.45</v>
      </c>
      <c r="F437" s="3" t="str">
        <f t="shared" si="36"/>
        <v>Monday</v>
      </c>
      <c r="G437" s="22">
        <f t="shared" si="37"/>
        <v>5.0631878707841447E-3</v>
      </c>
      <c r="H437" s="22">
        <f t="shared" si="38"/>
        <v>8.6120083723608982E-3</v>
      </c>
      <c r="I437" s="22">
        <f t="shared" si="39"/>
        <v>2.4355337473485881E-3</v>
      </c>
      <c r="J437" s="3" t="str">
        <f t="shared" si="40"/>
        <v/>
      </c>
      <c r="K437" s="3" t="str">
        <f t="shared" si="41"/>
        <v/>
      </c>
    </row>
    <row r="438" spans="1:11" hidden="1" x14ac:dyDescent="0.35">
      <c r="A438" s="30">
        <v>45121</v>
      </c>
      <c r="B438" s="3">
        <v>19493.45</v>
      </c>
      <c r="C438" s="3">
        <v>19595.349999999999</v>
      </c>
      <c r="D438" s="3">
        <v>19433.5</v>
      </c>
      <c r="E438" s="3">
        <v>19564.5</v>
      </c>
      <c r="F438" s="3" t="str">
        <f t="shared" si="36"/>
        <v>Friday</v>
      </c>
      <c r="G438" s="22">
        <f t="shared" si="37"/>
        <v>3.6448140272757911E-3</v>
      </c>
      <c r="H438" s="22">
        <f t="shared" si="38"/>
        <v>8.3027888854973614E-3</v>
      </c>
      <c r="I438" s="22">
        <f t="shared" si="39"/>
        <v>4.1053377116734647E-3</v>
      </c>
      <c r="J438" s="3" t="str">
        <f t="shared" si="40"/>
        <v/>
      </c>
      <c r="K438" s="3" t="str">
        <f t="shared" si="41"/>
        <v/>
      </c>
    </row>
    <row r="439" spans="1:11" hidden="1" x14ac:dyDescent="0.35">
      <c r="A439" s="30">
        <v>45120</v>
      </c>
      <c r="B439" s="3">
        <v>19495.2</v>
      </c>
      <c r="C439" s="3">
        <v>19567</v>
      </c>
      <c r="D439" s="3">
        <v>19385.8</v>
      </c>
      <c r="E439" s="3">
        <v>19413.75</v>
      </c>
      <c r="F439" s="3" t="str">
        <f t="shared" si="36"/>
        <v>Thursday</v>
      </c>
      <c r="G439" s="22">
        <f t="shared" si="37"/>
        <v>-4.1779514957528381E-3</v>
      </c>
      <c r="H439" s="22">
        <f t="shared" si="38"/>
        <v>9.2945955927613323E-3</v>
      </c>
      <c r="I439" s="22">
        <f t="shared" si="39"/>
        <v>5.7211248278246554E-3</v>
      </c>
      <c r="J439" s="3" t="str">
        <f t="shared" si="40"/>
        <v>Negative</v>
      </c>
      <c r="K439" s="3" t="str">
        <f t="shared" si="41"/>
        <v/>
      </c>
    </row>
    <row r="440" spans="1:11" hidden="1" x14ac:dyDescent="0.35">
      <c r="A440" s="30">
        <v>45119</v>
      </c>
      <c r="B440" s="3">
        <v>19497.45</v>
      </c>
      <c r="C440" s="3">
        <v>19507.7</v>
      </c>
      <c r="D440" s="3">
        <v>19361.75</v>
      </c>
      <c r="E440" s="3">
        <v>19384.3</v>
      </c>
      <c r="F440" s="3" t="str">
        <f t="shared" si="36"/>
        <v>Wednesday</v>
      </c>
      <c r="G440" s="22">
        <f t="shared" si="37"/>
        <v>-5.8033229986486157E-3</v>
      </c>
      <c r="H440" s="22">
        <f t="shared" si="38"/>
        <v>7.4855942700199629E-3</v>
      </c>
      <c r="I440" s="22">
        <f t="shared" si="39"/>
        <v>2.9862032778789093E-3</v>
      </c>
      <c r="J440" s="3" t="str">
        <f t="shared" si="40"/>
        <v/>
      </c>
      <c r="K440" s="3" t="str">
        <f t="shared" si="41"/>
        <v/>
      </c>
    </row>
    <row r="441" spans="1:11" hidden="1" x14ac:dyDescent="0.35">
      <c r="A441" s="30">
        <v>45118</v>
      </c>
      <c r="B441" s="3">
        <v>19427.099999999999</v>
      </c>
      <c r="C441" s="3">
        <v>19515.099999999999</v>
      </c>
      <c r="D441" s="3">
        <v>19406.45</v>
      </c>
      <c r="E441" s="3">
        <v>19439.400000000001</v>
      </c>
      <c r="F441" s="3" t="str">
        <f t="shared" si="36"/>
        <v>Tuesday</v>
      </c>
      <c r="G441" s="22">
        <f t="shared" si="37"/>
        <v>6.3313618604953447E-4</v>
      </c>
      <c r="H441" s="22">
        <f t="shared" si="38"/>
        <v>5.5927029767694524E-3</v>
      </c>
      <c r="I441" s="22">
        <f t="shared" si="39"/>
        <v>3.6784649641709807E-3</v>
      </c>
      <c r="J441" s="3" t="str">
        <f t="shared" si="40"/>
        <v/>
      </c>
      <c r="K441" s="3" t="str">
        <f t="shared" si="41"/>
        <v/>
      </c>
    </row>
    <row r="442" spans="1:11" hidden="1" x14ac:dyDescent="0.35">
      <c r="A442" s="30">
        <v>45117</v>
      </c>
      <c r="B442" s="3">
        <v>19400.349999999999</v>
      </c>
      <c r="C442" s="3">
        <v>19435.849999999999</v>
      </c>
      <c r="D442" s="3">
        <v>19327.099999999999</v>
      </c>
      <c r="E442" s="3">
        <v>19355.900000000001</v>
      </c>
      <c r="F442" s="3" t="str">
        <f t="shared" si="36"/>
        <v>Monday</v>
      </c>
      <c r="G442" s="22">
        <f t="shared" si="37"/>
        <v>-2.2911957773956186E-3</v>
      </c>
      <c r="H442" s="22">
        <f t="shared" si="38"/>
        <v>5.6055689716938105E-3</v>
      </c>
      <c r="I442" s="22">
        <f t="shared" si="39"/>
        <v>3.5459708873462003E-3</v>
      </c>
      <c r="J442" s="3" t="str">
        <f t="shared" si="40"/>
        <v/>
      </c>
      <c r="K442" s="3" t="str">
        <f t="shared" si="41"/>
        <v/>
      </c>
    </row>
    <row r="443" spans="1:11" hidden="1" x14ac:dyDescent="0.35">
      <c r="A443" s="30">
        <v>45114</v>
      </c>
      <c r="B443" s="3">
        <v>19422.8</v>
      </c>
      <c r="C443" s="3">
        <v>19523.599999999999</v>
      </c>
      <c r="D443" s="3">
        <v>19303.599999999999</v>
      </c>
      <c r="E443" s="3">
        <v>19331.8</v>
      </c>
      <c r="F443" s="3" t="str">
        <f t="shared" si="36"/>
        <v>Friday</v>
      </c>
      <c r="G443" s="22">
        <f t="shared" si="37"/>
        <v>-4.6852153139609123E-3</v>
      </c>
      <c r="H443" s="22">
        <f t="shared" si="38"/>
        <v>1.1326894165619788E-2</v>
      </c>
      <c r="I443" s="22">
        <f t="shared" si="39"/>
        <v>-3.8210418878511384E-3</v>
      </c>
      <c r="J443" s="3" t="str">
        <f t="shared" si="40"/>
        <v/>
      </c>
      <c r="K443" s="3" t="str">
        <f t="shared" si="41"/>
        <v/>
      </c>
    </row>
    <row r="444" spans="1:11" hidden="1" x14ac:dyDescent="0.35">
      <c r="A444" s="30">
        <v>45113</v>
      </c>
      <c r="B444" s="3">
        <v>19385.7</v>
      </c>
      <c r="C444" s="3">
        <v>19512.2</v>
      </c>
      <c r="D444" s="3">
        <v>19373</v>
      </c>
      <c r="E444" s="3">
        <v>19497.3</v>
      </c>
      <c r="F444" s="3" t="str">
        <f t="shared" si="36"/>
        <v>Thursday</v>
      </c>
      <c r="G444" s="22">
        <f t="shared" si="37"/>
        <v>5.7568207493151414E-3</v>
      </c>
      <c r="H444" s="22">
        <f t="shared" si="38"/>
        <v>7.1805506120491249E-3</v>
      </c>
      <c r="I444" s="22">
        <f t="shared" si="39"/>
        <v>-6.5984483336336685E-4</v>
      </c>
      <c r="J444" s="3" t="str">
        <f t="shared" si="40"/>
        <v>Positive</v>
      </c>
      <c r="K444" s="3" t="str">
        <f t="shared" si="41"/>
        <v/>
      </c>
    </row>
    <row r="445" spans="1:11" hidden="1" x14ac:dyDescent="0.35">
      <c r="A445" s="30">
        <v>45112</v>
      </c>
      <c r="B445" s="3">
        <v>19405.95</v>
      </c>
      <c r="C445" s="3">
        <v>19421.599999999999</v>
      </c>
      <c r="D445" s="3">
        <v>19339.599999999999</v>
      </c>
      <c r="E445" s="3">
        <v>19398.5</v>
      </c>
      <c r="F445" s="3" t="str">
        <f t="shared" si="36"/>
        <v>Wednesday</v>
      </c>
      <c r="G445" s="22">
        <f t="shared" si="37"/>
        <v>-3.8390287514915414E-4</v>
      </c>
      <c r="H445" s="22">
        <f t="shared" si="38"/>
        <v>4.2255081560036998E-3</v>
      </c>
      <c r="I445" s="22">
        <f t="shared" si="39"/>
        <v>8.7420702460161578E-4</v>
      </c>
      <c r="J445" s="3" t="str">
        <f t="shared" si="40"/>
        <v/>
      </c>
      <c r="K445" s="3" t="str">
        <f t="shared" si="41"/>
        <v/>
      </c>
    </row>
    <row r="446" spans="1:11" hidden="1" x14ac:dyDescent="0.35">
      <c r="A446" s="30">
        <v>45111</v>
      </c>
      <c r="B446" s="3">
        <v>19406.599999999999</v>
      </c>
      <c r="C446" s="3">
        <v>19434.150000000001</v>
      </c>
      <c r="D446" s="3">
        <v>19300</v>
      </c>
      <c r="E446" s="3">
        <v>19389</v>
      </c>
      <c r="F446" s="3" t="str">
        <f t="shared" si="36"/>
        <v>Tuesday</v>
      </c>
      <c r="G446" s="22">
        <f t="shared" si="37"/>
        <v>-9.0690795914784381E-4</v>
      </c>
      <c r="H446" s="22">
        <f t="shared" si="38"/>
        <v>6.9125967454371946E-3</v>
      </c>
      <c r="I446" s="22">
        <f t="shared" si="39"/>
        <v>4.3498399538362837E-3</v>
      </c>
      <c r="J446" s="3" t="str">
        <f t="shared" si="40"/>
        <v/>
      </c>
      <c r="K446" s="3" t="str">
        <f t="shared" si="41"/>
        <v/>
      </c>
    </row>
    <row r="447" spans="1:11" hidden="1" x14ac:dyDescent="0.35">
      <c r="A447" s="30">
        <v>45110</v>
      </c>
      <c r="B447" s="3">
        <v>19246.5</v>
      </c>
      <c r="C447" s="3">
        <v>19345.099999999999</v>
      </c>
      <c r="D447" s="3">
        <v>19234.400000000001</v>
      </c>
      <c r="E447" s="3">
        <v>19322.55</v>
      </c>
      <c r="F447" s="3" t="str">
        <f t="shared" si="36"/>
        <v>Monday</v>
      </c>
      <c r="G447" s="22">
        <f t="shared" si="37"/>
        <v>3.9513677811549774E-3</v>
      </c>
      <c r="H447" s="22">
        <f t="shared" si="38"/>
        <v>5.7516951133970897E-3</v>
      </c>
      <c r="I447" s="22">
        <f t="shared" si="39"/>
        <v>2.9938949557169704E-3</v>
      </c>
      <c r="J447" s="3" t="str">
        <f t="shared" si="40"/>
        <v/>
      </c>
      <c r="K447" s="3" t="str">
        <f t="shared" si="41"/>
        <v/>
      </c>
    </row>
    <row r="448" spans="1:11" hidden="1" x14ac:dyDescent="0.35">
      <c r="A448" s="30">
        <v>45107</v>
      </c>
      <c r="B448" s="3">
        <v>19076.849999999999</v>
      </c>
      <c r="C448" s="3">
        <v>19201.7</v>
      </c>
      <c r="D448" s="3">
        <v>19024.599999999999</v>
      </c>
      <c r="E448" s="3">
        <v>19189.05</v>
      </c>
      <c r="F448" s="3" t="str">
        <f t="shared" si="36"/>
        <v>Friday</v>
      </c>
      <c r="G448" s="22">
        <f t="shared" si="37"/>
        <v>5.8814741427437303E-3</v>
      </c>
      <c r="H448" s="22">
        <f t="shared" si="38"/>
        <v>9.2835033037426094E-3</v>
      </c>
      <c r="I448" s="22">
        <f t="shared" si="39"/>
        <v>5.5212654371419086E-3</v>
      </c>
      <c r="J448" s="3" t="str">
        <f t="shared" si="40"/>
        <v/>
      </c>
      <c r="K448" s="3" t="str">
        <f t="shared" si="41"/>
        <v/>
      </c>
    </row>
    <row r="449" spans="1:11" hidden="1" x14ac:dyDescent="0.35">
      <c r="A449" s="30">
        <v>45105</v>
      </c>
      <c r="B449" s="3">
        <v>18908.150000000001</v>
      </c>
      <c r="C449" s="3">
        <v>19011.25</v>
      </c>
      <c r="D449" s="3">
        <v>18861.349999999999</v>
      </c>
      <c r="E449" s="3">
        <v>18972.099999999999</v>
      </c>
      <c r="F449" s="3" t="str">
        <f t="shared" si="36"/>
        <v>Wednesday</v>
      </c>
      <c r="G449" s="22">
        <f t="shared" si="37"/>
        <v>3.3821394478040995E-3</v>
      </c>
      <c r="H449" s="22">
        <f t="shared" si="38"/>
        <v>7.9277983303496866E-3</v>
      </c>
      <c r="I449" s="22">
        <f t="shared" si="39"/>
        <v>4.822664130007333E-3</v>
      </c>
      <c r="J449" s="3" t="str">
        <f t="shared" si="40"/>
        <v/>
      </c>
      <c r="K449" s="3" t="str">
        <f t="shared" si="41"/>
        <v/>
      </c>
    </row>
    <row r="450" spans="1:11" hidden="1" x14ac:dyDescent="0.35">
      <c r="A450" s="30">
        <v>45104</v>
      </c>
      <c r="B450" s="3">
        <v>18748.55</v>
      </c>
      <c r="C450" s="3">
        <v>18829.25</v>
      </c>
      <c r="D450" s="3">
        <v>18714.25</v>
      </c>
      <c r="E450" s="3">
        <v>18817.400000000001</v>
      </c>
      <c r="F450" s="3" t="str">
        <f t="shared" si="36"/>
        <v>Tuesday</v>
      </c>
      <c r="G450" s="22">
        <f t="shared" si="37"/>
        <v>3.672283989962007E-3</v>
      </c>
      <c r="H450" s="22">
        <f t="shared" si="38"/>
        <v>6.133807681127341E-3</v>
      </c>
      <c r="I450" s="22">
        <f t="shared" si="39"/>
        <v>3.0682888204073863E-3</v>
      </c>
      <c r="J450" s="3" t="str">
        <f t="shared" si="40"/>
        <v/>
      </c>
      <c r="K450" s="3" t="str">
        <f t="shared" si="41"/>
        <v/>
      </c>
    </row>
    <row r="451" spans="1:11" hidden="1" x14ac:dyDescent="0.35">
      <c r="A451" s="30">
        <v>45103</v>
      </c>
      <c r="B451" s="3">
        <v>18682.349999999999</v>
      </c>
      <c r="C451" s="3">
        <v>18722.05</v>
      </c>
      <c r="D451" s="3">
        <v>18646.7</v>
      </c>
      <c r="E451" s="3">
        <v>18691.2</v>
      </c>
      <c r="F451" s="3" t="str">
        <f t="shared" ref="F451:F514" si="42">TEXT(A451, "dddd")</f>
        <v>Monday</v>
      </c>
      <c r="G451" s="22">
        <f t="shared" ref="G451:G514" si="43">(E451 - B451)/B451</f>
        <v>4.737091425865688E-4</v>
      </c>
      <c r="H451" s="22">
        <f t="shared" ref="H451:H514" si="44">(C451 - D451)/B451</f>
        <v>4.0332185190834428E-3</v>
      </c>
      <c r="I451" s="22">
        <f t="shared" ref="I451:I514" si="45">(B451-E452)/E452</f>
        <v>9.0273499236551635E-4</v>
      </c>
      <c r="J451" s="3" t="str">
        <f t="shared" ref="J451:J514" si="46">IF(F451="Thursday", IF(G451&gt;0,"Positive","Negative"), "")</f>
        <v/>
      </c>
      <c r="K451" s="3" t="str">
        <f t="shared" ref="K451:K514" si="47">IF(F451="Thursday", IF(ABS(G451)&gt;1%, "High Move", ""), "")</f>
        <v/>
      </c>
    </row>
    <row r="452" spans="1:11" hidden="1" x14ac:dyDescent="0.35">
      <c r="A452" s="30">
        <v>45100</v>
      </c>
      <c r="B452" s="3">
        <v>18741.849999999999</v>
      </c>
      <c r="C452" s="3">
        <v>18756.400000000001</v>
      </c>
      <c r="D452" s="3">
        <v>18647.099999999999</v>
      </c>
      <c r="E452" s="3">
        <v>18665.5</v>
      </c>
      <c r="F452" s="3" t="str">
        <f t="shared" si="42"/>
        <v>Friday</v>
      </c>
      <c r="G452" s="22">
        <f t="shared" si="43"/>
        <v>-4.0737707323449156E-3</v>
      </c>
      <c r="H452" s="22">
        <f t="shared" si="44"/>
        <v>5.8318682520670543E-3</v>
      </c>
      <c r="I452" s="22">
        <f t="shared" si="45"/>
        <v>-1.5662249450623402E-3</v>
      </c>
      <c r="J452" s="3" t="str">
        <f t="shared" si="46"/>
        <v/>
      </c>
      <c r="K452" s="3" t="str">
        <f t="shared" si="47"/>
        <v/>
      </c>
    </row>
    <row r="453" spans="1:11" hidden="1" x14ac:dyDescent="0.35">
      <c r="A453" s="30">
        <v>45099</v>
      </c>
      <c r="B453" s="3">
        <v>18853.599999999999</v>
      </c>
      <c r="C453" s="3">
        <v>18886.599999999999</v>
      </c>
      <c r="D453" s="3">
        <v>18759.5</v>
      </c>
      <c r="E453" s="3">
        <v>18771.25</v>
      </c>
      <c r="F453" s="3" t="str">
        <f t="shared" si="42"/>
        <v>Thursday</v>
      </c>
      <c r="G453" s="22">
        <f t="shared" si="43"/>
        <v>-4.3678660839308438E-3</v>
      </c>
      <c r="H453" s="22">
        <f t="shared" si="44"/>
        <v>6.7414180846097592E-3</v>
      </c>
      <c r="I453" s="22">
        <f t="shared" si="45"/>
        <v>-1.7235116151425079E-4</v>
      </c>
      <c r="J453" s="3" t="str">
        <f t="shared" si="46"/>
        <v>Negative</v>
      </c>
      <c r="K453" s="3" t="str">
        <f t="shared" si="47"/>
        <v/>
      </c>
    </row>
    <row r="454" spans="1:11" hidden="1" x14ac:dyDescent="0.35">
      <c r="A454" s="30">
        <v>45098</v>
      </c>
      <c r="B454" s="3">
        <v>18849.400000000001</v>
      </c>
      <c r="C454" s="3">
        <v>18875.900000000001</v>
      </c>
      <c r="D454" s="3">
        <v>18794.849999999999</v>
      </c>
      <c r="E454" s="3">
        <v>18856.849999999999</v>
      </c>
      <c r="F454" s="3" t="str">
        <f t="shared" si="42"/>
        <v>Wednesday</v>
      </c>
      <c r="G454" s="22">
        <f t="shared" si="43"/>
        <v>3.952380447121441E-4</v>
      </c>
      <c r="H454" s="22">
        <f t="shared" si="44"/>
        <v>4.2998716139507308E-3</v>
      </c>
      <c r="I454" s="22">
        <f t="shared" si="45"/>
        <v>1.7378180020939233E-3</v>
      </c>
      <c r="J454" s="3" t="str">
        <f t="shared" si="46"/>
        <v/>
      </c>
      <c r="K454" s="3" t="str">
        <f t="shared" si="47"/>
        <v/>
      </c>
    </row>
    <row r="455" spans="1:11" hidden="1" x14ac:dyDescent="0.35">
      <c r="A455" s="30">
        <v>45097</v>
      </c>
      <c r="B455" s="3">
        <v>18752.349999999999</v>
      </c>
      <c r="C455" s="3">
        <v>18839.7</v>
      </c>
      <c r="D455" s="3">
        <v>18660.650000000001</v>
      </c>
      <c r="E455" s="3">
        <v>18816.7</v>
      </c>
      <c r="F455" s="3" t="str">
        <f t="shared" si="42"/>
        <v>Tuesday</v>
      </c>
      <c r="G455" s="22">
        <f t="shared" si="43"/>
        <v>3.431569909904742E-3</v>
      </c>
      <c r="H455" s="22">
        <f t="shared" si="44"/>
        <v>9.5481366335418913E-3</v>
      </c>
      <c r="I455" s="22">
        <f t="shared" si="45"/>
        <v>-1.6528529040903752E-4</v>
      </c>
      <c r="J455" s="3" t="str">
        <f t="shared" si="46"/>
        <v/>
      </c>
      <c r="K455" s="3" t="str">
        <f t="shared" si="47"/>
        <v/>
      </c>
    </row>
    <row r="456" spans="1:11" hidden="1" x14ac:dyDescent="0.35">
      <c r="A456" s="30">
        <v>45096</v>
      </c>
      <c r="B456" s="3">
        <v>18873.3</v>
      </c>
      <c r="C456" s="3">
        <v>18881.45</v>
      </c>
      <c r="D456" s="3">
        <v>18719.150000000001</v>
      </c>
      <c r="E456" s="3">
        <v>18755.45</v>
      </c>
      <c r="F456" s="3" t="str">
        <f t="shared" si="42"/>
        <v>Monday</v>
      </c>
      <c r="G456" s="22">
        <f t="shared" si="43"/>
        <v>-6.2442710071899743E-3</v>
      </c>
      <c r="H456" s="22">
        <f t="shared" si="44"/>
        <v>8.5994500166902063E-3</v>
      </c>
      <c r="I456" s="22">
        <f t="shared" si="45"/>
        <v>2.5124827366407774E-3</v>
      </c>
      <c r="J456" s="3" t="str">
        <f t="shared" si="46"/>
        <v/>
      </c>
      <c r="K456" s="3" t="str">
        <f t="shared" si="47"/>
        <v/>
      </c>
    </row>
    <row r="457" spans="1:11" hidden="1" x14ac:dyDescent="0.35">
      <c r="A457" s="30">
        <v>45093</v>
      </c>
      <c r="B457" s="3">
        <v>18723.3</v>
      </c>
      <c r="C457" s="3">
        <v>18864.7</v>
      </c>
      <c r="D457" s="3">
        <v>18710.5</v>
      </c>
      <c r="E457" s="3">
        <v>18826</v>
      </c>
      <c r="F457" s="3" t="str">
        <f t="shared" si="42"/>
        <v>Friday</v>
      </c>
      <c r="G457" s="22">
        <f t="shared" si="43"/>
        <v>5.4851441786437612E-3</v>
      </c>
      <c r="H457" s="22">
        <f t="shared" si="44"/>
        <v>8.2357276762109639E-3</v>
      </c>
      <c r="I457" s="22">
        <f t="shared" si="45"/>
        <v>1.8835515648996275E-3</v>
      </c>
      <c r="J457" s="3" t="str">
        <f t="shared" si="46"/>
        <v/>
      </c>
      <c r="K457" s="3" t="str">
        <f t="shared" si="47"/>
        <v/>
      </c>
    </row>
    <row r="458" spans="1:11" hidden="1" x14ac:dyDescent="0.35">
      <c r="A458" s="30">
        <v>45092</v>
      </c>
      <c r="B458" s="3">
        <v>18774.45</v>
      </c>
      <c r="C458" s="3">
        <v>18794.099999999999</v>
      </c>
      <c r="D458" s="3">
        <v>18669.05</v>
      </c>
      <c r="E458" s="3">
        <v>18688.099999999999</v>
      </c>
      <c r="F458" s="3" t="str">
        <f t="shared" si="42"/>
        <v>Thursday</v>
      </c>
      <c r="G458" s="22">
        <f t="shared" si="43"/>
        <v>-4.5993357994509659E-3</v>
      </c>
      <c r="H458" s="22">
        <f t="shared" si="44"/>
        <v>6.6606478485387996E-3</v>
      </c>
      <c r="I458" s="22">
        <f t="shared" si="45"/>
        <v>9.8902212103920751E-4</v>
      </c>
      <c r="J458" s="3" t="str">
        <f t="shared" si="46"/>
        <v>Negative</v>
      </c>
      <c r="K458" s="3" t="str">
        <f t="shared" si="47"/>
        <v/>
      </c>
    </row>
    <row r="459" spans="1:11" hidden="1" x14ac:dyDescent="0.35">
      <c r="A459" s="30">
        <v>45091</v>
      </c>
      <c r="B459" s="3">
        <v>18744.599999999999</v>
      </c>
      <c r="C459" s="3">
        <v>18769.7</v>
      </c>
      <c r="D459" s="3">
        <v>18690</v>
      </c>
      <c r="E459" s="3">
        <v>18755.900000000001</v>
      </c>
      <c r="F459" s="3" t="str">
        <f t="shared" si="42"/>
        <v>Wednesday</v>
      </c>
      <c r="G459" s="22">
        <f t="shared" si="43"/>
        <v>6.0284028466880653E-4</v>
      </c>
      <c r="H459" s="22">
        <f t="shared" si="44"/>
        <v>4.2518912113355704E-3</v>
      </c>
      <c r="I459" s="22">
        <f t="shared" si="45"/>
        <v>1.5200775800577088E-3</v>
      </c>
      <c r="J459" s="3" t="str">
        <f t="shared" si="46"/>
        <v/>
      </c>
      <c r="K459" s="3" t="str">
        <f t="shared" si="47"/>
        <v/>
      </c>
    </row>
    <row r="460" spans="1:11" hidden="1" x14ac:dyDescent="0.35">
      <c r="A460" s="30">
        <v>45090</v>
      </c>
      <c r="B460" s="3">
        <v>18631.8</v>
      </c>
      <c r="C460" s="3">
        <v>18728.900000000001</v>
      </c>
      <c r="D460" s="3">
        <v>18631.8</v>
      </c>
      <c r="E460" s="3">
        <v>18716.150000000001</v>
      </c>
      <c r="F460" s="3" t="str">
        <f t="shared" si="42"/>
        <v>Tuesday</v>
      </c>
      <c r="G460" s="22">
        <f t="shared" si="43"/>
        <v>4.5272061743901384E-3</v>
      </c>
      <c r="H460" s="22">
        <f t="shared" si="44"/>
        <v>5.2115200893097921E-3</v>
      </c>
      <c r="I460" s="22">
        <f t="shared" si="45"/>
        <v>1.6289008950890666E-3</v>
      </c>
      <c r="J460" s="3" t="str">
        <f t="shared" si="46"/>
        <v/>
      </c>
      <c r="K460" s="3" t="str">
        <f t="shared" si="47"/>
        <v/>
      </c>
    </row>
    <row r="461" spans="1:11" hidden="1" x14ac:dyDescent="0.35">
      <c r="A461" s="30">
        <v>45089</v>
      </c>
      <c r="B461" s="3">
        <v>18595.05</v>
      </c>
      <c r="C461" s="3">
        <v>18633.599999999999</v>
      </c>
      <c r="D461" s="3">
        <v>18559.75</v>
      </c>
      <c r="E461" s="3">
        <v>18601.5</v>
      </c>
      <c r="F461" s="3" t="str">
        <f t="shared" si="42"/>
        <v>Monday</v>
      </c>
      <c r="G461" s="22">
        <f t="shared" si="43"/>
        <v>3.4686650479567025E-4</v>
      </c>
      <c r="H461" s="22">
        <f t="shared" si="44"/>
        <v>3.9714870355281942E-3</v>
      </c>
      <c r="I461" s="22">
        <f t="shared" si="45"/>
        <v>1.7049678399429962E-3</v>
      </c>
      <c r="J461" s="3" t="str">
        <f t="shared" si="46"/>
        <v/>
      </c>
      <c r="K461" s="3" t="str">
        <f t="shared" si="47"/>
        <v/>
      </c>
    </row>
    <row r="462" spans="1:11" hidden="1" x14ac:dyDescent="0.35">
      <c r="A462" s="30">
        <v>45086</v>
      </c>
      <c r="B462" s="3">
        <v>18655.900000000001</v>
      </c>
      <c r="C462" s="3">
        <v>18676.650000000001</v>
      </c>
      <c r="D462" s="3">
        <v>18555.400000000001</v>
      </c>
      <c r="E462" s="3">
        <v>18563.400000000001</v>
      </c>
      <c r="F462" s="3" t="str">
        <f t="shared" si="42"/>
        <v>Friday</v>
      </c>
      <c r="G462" s="22">
        <f t="shared" si="43"/>
        <v>-4.9582169715746754E-3</v>
      </c>
      <c r="H462" s="22">
        <f t="shared" si="44"/>
        <v>6.4992844086857234E-3</v>
      </c>
      <c r="I462" s="22">
        <f t="shared" si="45"/>
        <v>1.1457212543368198E-3</v>
      </c>
      <c r="J462" s="3" t="str">
        <f t="shared" si="46"/>
        <v/>
      </c>
      <c r="K462" s="3" t="str">
        <f t="shared" si="47"/>
        <v/>
      </c>
    </row>
    <row r="463" spans="1:11" hidden="1" x14ac:dyDescent="0.35">
      <c r="A463" s="30">
        <v>45085</v>
      </c>
      <c r="B463" s="3">
        <v>18725.349999999999</v>
      </c>
      <c r="C463" s="3">
        <v>18777.900000000001</v>
      </c>
      <c r="D463" s="3">
        <v>18615.599999999999</v>
      </c>
      <c r="E463" s="3">
        <v>18634.55</v>
      </c>
      <c r="F463" s="3" t="str">
        <f t="shared" si="42"/>
        <v>Thursday</v>
      </c>
      <c r="G463" s="22">
        <f t="shared" si="43"/>
        <v>-4.8490415399444755E-3</v>
      </c>
      <c r="H463" s="22">
        <f t="shared" si="44"/>
        <v>8.6673947349450303E-3</v>
      </c>
      <c r="I463" s="22">
        <f t="shared" si="45"/>
        <v>-5.6070574162834841E-5</v>
      </c>
      <c r="J463" s="3" t="str">
        <f t="shared" si="46"/>
        <v>Negative</v>
      </c>
      <c r="K463" s="3" t="str">
        <f t="shared" si="47"/>
        <v/>
      </c>
    </row>
    <row r="464" spans="1:11" hidden="1" x14ac:dyDescent="0.35">
      <c r="A464" s="30">
        <v>45084</v>
      </c>
      <c r="B464" s="3">
        <v>18665.599999999999</v>
      </c>
      <c r="C464" s="3">
        <v>18738.95</v>
      </c>
      <c r="D464" s="3">
        <v>18636</v>
      </c>
      <c r="E464" s="3">
        <v>18726.400000000001</v>
      </c>
      <c r="F464" s="3" t="str">
        <f t="shared" si="42"/>
        <v>Wednesday</v>
      </c>
      <c r="G464" s="22">
        <f t="shared" si="43"/>
        <v>3.2573289902281693E-3</v>
      </c>
      <c r="H464" s="22">
        <f t="shared" si="44"/>
        <v>5.5154937424996111E-3</v>
      </c>
      <c r="I464" s="22">
        <f t="shared" si="45"/>
        <v>3.5808376794450531E-3</v>
      </c>
      <c r="J464" s="3" t="str">
        <f t="shared" si="46"/>
        <v/>
      </c>
      <c r="K464" s="3" t="str">
        <f t="shared" si="47"/>
        <v/>
      </c>
    </row>
    <row r="465" spans="1:11" hidden="1" x14ac:dyDescent="0.35">
      <c r="A465" s="30">
        <v>45083</v>
      </c>
      <c r="B465" s="3">
        <v>18600.8</v>
      </c>
      <c r="C465" s="3">
        <v>18622.75</v>
      </c>
      <c r="D465" s="3">
        <v>18531.599999999999</v>
      </c>
      <c r="E465" s="3">
        <v>18599</v>
      </c>
      <c r="F465" s="3" t="str">
        <f t="shared" si="42"/>
        <v>Tuesday</v>
      </c>
      <c r="G465" s="22">
        <f t="shared" si="43"/>
        <v>-9.6770031396459959E-5</v>
      </c>
      <c r="H465" s="22">
        <f t="shared" si="44"/>
        <v>4.9003268676616847E-3</v>
      </c>
      <c r="I465" s="22">
        <f t="shared" si="45"/>
        <v>3.7377950236237937E-4</v>
      </c>
      <c r="J465" s="3" t="str">
        <f t="shared" si="46"/>
        <v/>
      </c>
      <c r="K465" s="3" t="str">
        <f t="shared" si="47"/>
        <v/>
      </c>
    </row>
    <row r="466" spans="1:11" hidden="1" x14ac:dyDescent="0.35">
      <c r="A466" s="30">
        <v>45082</v>
      </c>
      <c r="B466" s="3">
        <v>18612</v>
      </c>
      <c r="C466" s="3">
        <v>18640.150000000001</v>
      </c>
      <c r="D466" s="3">
        <v>18582.8</v>
      </c>
      <c r="E466" s="3">
        <v>18593.849999999999</v>
      </c>
      <c r="F466" s="3" t="str">
        <f t="shared" si="42"/>
        <v>Monday</v>
      </c>
      <c r="G466" s="22">
        <f t="shared" si="43"/>
        <v>-9.7517730496461718E-4</v>
      </c>
      <c r="H466" s="22">
        <f t="shared" si="44"/>
        <v>3.0813453685795285E-3</v>
      </c>
      <c r="I466" s="22">
        <f t="shared" si="45"/>
        <v>4.2030635423355575E-3</v>
      </c>
      <c r="J466" s="3" t="str">
        <f t="shared" si="46"/>
        <v/>
      </c>
      <c r="K466" s="3" t="str">
        <f t="shared" si="47"/>
        <v/>
      </c>
    </row>
    <row r="467" spans="1:11" hidden="1" x14ac:dyDescent="0.35">
      <c r="A467" s="30">
        <v>45079</v>
      </c>
      <c r="B467" s="3">
        <v>18550.849999999999</v>
      </c>
      <c r="C467" s="3">
        <v>18573.7</v>
      </c>
      <c r="D467" s="3">
        <v>18478.400000000001</v>
      </c>
      <c r="E467" s="3">
        <v>18534.099999999999</v>
      </c>
      <c r="F467" s="3" t="str">
        <f t="shared" si="42"/>
        <v>Friday</v>
      </c>
      <c r="G467" s="22">
        <f t="shared" si="43"/>
        <v>-9.0292358571170605E-4</v>
      </c>
      <c r="H467" s="22">
        <f t="shared" si="44"/>
        <v>5.1372309085567121E-3</v>
      </c>
      <c r="I467" s="22">
        <f t="shared" si="45"/>
        <v>3.4130708171626373E-3</v>
      </c>
      <c r="J467" s="3" t="str">
        <f t="shared" si="46"/>
        <v/>
      </c>
      <c r="K467" s="3" t="str">
        <f t="shared" si="47"/>
        <v/>
      </c>
    </row>
    <row r="468" spans="1:11" hidden="1" x14ac:dyDescent="0.35">
      <c r="A468" s="30">
        <v>45078</v>
      </c>
      <c r="B468" s="3">
        <v>18579.400000000001</v>
      </c>
      <c r="C468" s="3">
        <v>18580.3</v>
      </c>
      <c r="D468" s="3">
        <v>18464.55</v>
      </c>
      <c r="E468" s="3">
        <v>18487.75</v>
      </c>
      <c r="F468" s="3" t="str">
        <f t="shared" si="42"/>
        <v>Thursday</v>
      </c>
      <c r="G468" s="22">
        <f t="shared" si="43"/>
        <v>-4.9328826549835539E-3</v>
      </c>
      <c r="H468" s="22">
        <f t="shared" si="44"/>
        <v>6.2300181921913509E-3</v>
      </c>
      <c r="I468" s="22">
        <f t="shared" si="45"/>
        <v>2.4279178176795577E-3</v>
      </c>
      <c r="J468" s="3" t="str">
        <f t="shared" si="46"/>
        <v>Negative</v>
      </c>
      <c r="K468" s="3" t="str">
        <f t="shared" si="47"/>
        <v/>
      </c>
    </row>
    <row r="469" spans="1:11" hidden="1" x14ac:dyDescent="0.35">
      <c r="A469" s="30">
        <v>45077</v>
      </c>
      <c r="B469" s="3">
        <v>18594.2</v>
      </c>
      <c r="C469" s="3">
        <v>18603.900000000001</v>
      </c>
      <c r="D469" s="3">
        <v>18483.849999999999</v>
      </c>
      <c r="E469" s="3">
        <v>18534.400000000001</v>
      </c>
      <c r="F469" s="3" t="str">
        <f t="shared" si="42"/>
        <v>Wednesday</v>
      </c>
      <c r="G469" s="22">
        <f t="shared" si="43"/>
        <v>-3.2160566198061367E-3</v>
      </c>
      <c r="H469" s="22">
        <f t="shared" si="44"/>
        <v>6.4563143345776055E-3</v>
      </c>
      <c r="I469" s="22">
        <f t="shared" si="45"/>
        <v>-2.1278479755926887E-3</v>
      </c>
      <c r="J469" s="3" t="str">
        <f t="shared" si="46"/>
        <v/>
      </c>
      <c r="K469" s="3" t="str">
        <f t="shared" si="47"/>
        <v/>
      </c>
    </row>
    <row r="470" spans="1:11" hidden="1" x14ac:dyDescent="0.35">
      <c r="A470" s="30">
        <v>45076</v>
      </c>
      <c r="B470" s="3">
        <v>18606.650000000001</v>
      </c>
      <c r="C470" s="3">
        <v>18662.45</v>
      </c>
      <c r="D470" s="3">
        <v>18575.5</v>
      </c>
      <c r="E470" s="3">
        <v>18633.849999999999</v>
      </c>
      <c r="F470" s="3" t="str">
        <f t="shared" si="42"/>
        <v>Tuesday</v>
      </c>
      <c r="G470" s="22">
        <f t="shared" si="43"/>
        <v>1.4618429432486282E-3</v>
      </c>
      <c r="H470" s="22">
        <f t="shared" si="44"/>
        <v>4.6730604380692238E-3</v>
      </c>
      <c r="I470" s="22">
        <f t="shared" si="45"/>
        <v>4.3013874662945964E-4</v>
      </c>
      <c r="J470" s="3" t="str">
        <f t="shared" si="46"/>
        <v/>
      </c>
      <c r="K470" s="3" t="str">
        <f t="shared" si="47"/>
        <v/>
      </c>
    </row>
    <row r="471" spans="1:11" hidden="1" x14ac:dyDescent="0.35">
      <c r="A471" s="30">
        <v>45075</v>
      </c>
      <c r="B471" s="3">
        <v>18619.150000000001</v>
      </c>
      <c r="C471" s="3">
        <v>18641.2</v>
      </c>
      <c r="D471" s="3">
        <v>18581.25</v>
      </c>
      <c r="E471" s="3">
        <v>18598.650000000001</v>
      </c>
      <c r="F471" s="3" t="str">
        <f t="shared" si="42"/>
        <v>Monday</v>
      </c>
      <c r="G471" s="22">
        <f t="shared" si="43"/>
        <v>-1.1010169637174628E-3</v>
      </c>
      <c r="H471" s="22">
        <f t="shared" si="44"/>
        <v>3.2198032670664729E-3</v>
      </c>
      <c r="I471" s="22">
        <f t="shared" si="45"/>
        <v>6.475903207410148E-3</v>
      </c>
      <c r="J471" s="3" t="str">
        <f t="shared" si="46"/>
        <v/>
      </c>
      <c r="K471" s="3" t="str">
        <f t="shared" si="47"/>
        <v/>
      </c>
    </row>
    <row r="472" spans="1:11" hidden="1" x14ac:dyDescent="0.35">
      <c r="A472" s="30">
        <v>45072</v>
      </c>
      <c r="B472" s="3">
        <v>18368.349999999999</v>
      </c>
      <c r="C472" s="3">
        <v>18508.55</v>
      </c>
      <c r="D472" s="3">
        <v>18333.150000000001</v>
      </c>
      <c r="E472" s="3">
        <v>18499.349999999999</v>
      </c>
      <c r="F472" s="3" t="str">
        <f t="shared" si="42"/>
        <v>Friday</v>
      </c>
      <c r="G472" s="22">
        <f t="shared" si="43"/>
        <v>7.1318327449117645E-3</v>
      </c>
      <c r="H472" s="22">
        <f t="shared" si="44"/>
        <v>9.5490340721947169E-3</v>
      </c>
      <c r="I472" s="22">
        <f t="shared" si="45"/>
        <v>2.5762574947531727E-3</v>
      </c>
      <c r="J472" s="3" t="str">
        <f t="shared" si="46"/>
        <v/>
      </c>
      <c r="K472" s="3" t="str">
        <f t="shared" si="47"/>
        <v/>
      </c>
    </row>
    <row r="473" spans="1:11" hidden="1" x14ac:dyDescent="0.35">
      <c r="A473" s="30">
        <v>45071</v>
      </c>
      <c r="B473" s="3">
        <v>18268.900000000001</v>
      </c>
      <c r="C473" s="3">
        <v>18338.099999999999</v>
      </c>
      <c r="D473" s="3">
        <v>18202.400000000001</v>
      </c>
      <c r="E473" s="3">
        <v>18321.150000000001</v>
      </c>
      <c r="F473" s="3" t="str">
        <f t="shared" si="42"/>
        <v>Thursday</v>
      </c>
      <c r="G473" s="22">
        <f t="shared" si="43"/>
        <v>2.8600517819901577E-3</v>
      </c>
      <c r="H473" s="22">
        <f t="shared" si="44"/>
        <v>7.4279239582020311E-3</v>
      </c>
      <c r="I473" s="22">
        <f t="shared" si="45"/>
        <v>-9.023592592997692E-4</v>
      </c>
      <c r="J473" s="3" t="str">
        <f t="shared" si="46"/>
        <v>Positive</v>
      </c>
      <c r="K473" s="3" t="str">
        <f t="shared" si="47"/>
        <v/>
      </c>
    </row>
    <row r="474" spans="1:11" hidden="1" x14ac:dyDescent="0.35">
      <c r="A474" s="30">
        <v>45070</v>
      </c>
      <c r="B474" s="3">
        <v>18294.8</v>
      </c>
      <c r="C474" s="3">
        <v>18392.599999999999</v>
      </c>
      <c r="D474" s="3">
        <v>18262.95</v>
      </c>
      <c r="E474" s="3">
        <v>18285.400000000001</v>
      </c>
      <c r="F474" s="3" t="str">
        <f t="shared" si="42"/>
        <v>Wednesday</v>
      </c>
      <c r="G474" s="22">
        <f t="shared" si="43"/>
        <v>-5.1380720204636382E-4</v>
      </c>
      <c r="H474" s="22">
        <f t="shared" si="44"/>
        <v>7.0867131643963218E-3</v>
      </c>
      <c r="I474" s="22">
        <f t="shared" si="45"/>
        <v>-2.8994985829518599E-3</v>
      </c>
      <c r="J474" s="3" t="str">
        <f t="shared" si="46"/>
        <v/>
      </c>
      <c r="K474" s="3" t="str">
        <f t="shared" si="47"/>
        <v/>
      </c>
    </row>
    <row r="475" spans="1:11" hidden="1" x14ac:dyDescent="0.35">
      <c r="A475" s="30">
        <v>45069</v>
      </c>
      <c r="B475" s="3">
        <v>18362.900000000001</v>
      </c>
      <c r="C475" s="3">
        <v>18419.75</v>
      </c>
      <c r="D475" s="3">
        <v>18324.2</v>
      </c>
      <c r="E475" s="3">
        <v>18348</v>
      </c>
      <c r="F475" s="3" t="str">
        <f t="shared" si="42"/>
        <v>Tuesday</v>
      </c>
      <c r="G475" s="22">
        <f t="shared" si="43"/>
        <v>-8.1141867569945131E-4</v>
      </c>
      <c r="H475" s="22">
        <f t="shared" si="44"/>
        <v>5.2034264740318395E-3</v>
      </c>
      <c r="I475" s="22">
        <f t="shared" si="45"/>
        <v>2.6481894028742409E-3</v>
      </c>
      <c r="J475" s="3" t="str">
        <f t="shared" si="46"/>
        <v/>
      </c>
      <c r="K475" s="3" t="str">
        <f t="shared" si="47"/>
        <v/>
      </c>
    </row>
    <row r="476" spans="1:11" hidden="1" x14ac:dyDescent="0.35">
      <c r="A476" s="30">
        <v>45068</v>
      </c>
      <c r="B476" s="3">
        <v>18201.099999999999</v>
      </c>
      <c r="C476" s="3">
        <v>18335.25</v>
      </c>
      <c r="D476" s="3">
        <v>18178.849999999999</v>
      </c>
      <c r="E476" s="3">
        <v>18314.400000000001</v>
      </c>
      <c r="F476" s="3" t="str">
        <f t="shared" si="42"/>
        <v>Monday</v>
      </c>
      <c r="G476" s="22">
        <f t="shared" si="43"/>
        <v>6.2248984951460582E-3</v>
      </c>
      <c r="H476" s="22">
        <f t="shared" si="44"/>
        <v>8.5928872430787954E-3</v>
      </c>
      <c r="I476" s="22">
        <f t="shared" si="45"/>
        <v>-1.2635002252342476E-4</v>
      </c>
      <c r="J476" s="3" t="str">
        <f t="shared" si="46"/>
        <v/>
      </c>
      <c r="K476" s="3" t="str">
        <f t="shared" si="47"/>
        <v/>
      </c>
    </row>
    <row r="477" spans="1:11" hidden="1" x14ac:dyDescent="0.35">
      <c r="A477" s="30">
        <v>45065</v>
      </c>
      <c r="B477" s="3">
        <v>18186.150000000001</v>
      </c>
      <c r="C477" s="3">
        <v>18218.099999999999</v>
      </c>
      <c r="D477" s="3">
        <v>18060.400000000001</v>
      </c>
      <c r="E477" s="3">
        <v>18203.400000000001</v>
      </c>
      <c r="F477" s="3" t="str">
        <f t="shared" si="42"/>
        <v>Friday</v>
      </c>
      <c r="G477" s="22">
        <f t="shared" si="43"/>
        <v>9.4852401415362777E-4</v>
      </c>
      <c r="H477" s="22">
        <f t="shared" si="44"/>
        <v>8.6714340308419909E-3</v>
      </c>
      <c r="I477" s="22">
        <f t="shared" si="45"/>
        <v>3.0998430773389184E-3</v>
      </c>
      <c r="J477" s="3" t="str">
        <f t="shared" si="46"/>
        <v/>
      </c>
      <c r="K477" s="3" t="str">
        <f t="shared" si="47"/>
        <v/>
      </c>
    </row>
    <row r="478" spans="1:11" hidden="1" x14ac:dyDescent="0.35">
      <c r="A478" s="30">
        <v>45064</v>
      </c>
      <c r="B478" s="3">
        <v>18287.5</v>
      </c>
      <c r="C478" s="3">
        <v>18297.2</v>
      </c>
      <c r="D478" s="3">
        <v>18104.849999999999</v>
      </c>
      <c r="E478" s="3">
        <v>18129.95</v>
      </c>
      <c r="F478" s="3" t="str">
        <f t="shared" si="42"/>
        <v>Thursday</v>
      </c>
      <c r="G478" s="22">
        <f t="shared" si="43"/>
        <v>-8.6151742993847858E-3</v>
      </c>
      <c r="H478" s="22">
        <f t="shared" si="44"/>
        <v>1.0518113465482006E-2</v>
      </c>
      <c r="I478" s="22">
        <f t="shared" si="45"/>
        <v>5.8162718110192912E-3</v>
      </c>
      <c r="J478" s="3" t="str">
        <f t="shared" si="46"/>
        <v>Negative</v>
      </c>
      <c r="K478" s="3" t="str">
        <f t="shared" si="47"/>
        <v/>
      </c>
    </row>
    <row r="479" spans="1:11" hidden="1" x14ac:dyDescent="0.35">
      <c r="A479" s="30">
        <v>45063</v>
      </c>
      <c r="B479" s="3">
        <v>18300.45</v>
      </c>
      <c r="C479" s="3">
        <v>18309</v>
      </c>
      <c r="D479" s="3">
        <v>18115.349999999999</v>
      </c>
      <c r="E479" s="3">
        <v>18181.75</v>
      </c>
      <c r="F479" s="3" t="str">
        <f t="shared" si="42"/>
        <v>Wednesday</v>
      </c>
      <c r="G479" s="22">
        <f t="shared" si="43"/>
        <v>-6.4861793016019126E-3</v>
      </c>
      <c r="H479" s="22">
        <f t="shared" si="44"/>
        <v>1.0581707007204819E-2</v>
      </c>
      <c r="I479" s="22">
        <f t="shared" si="45"/>
        <v>7.6285784595197159E-4</v>
      </c>
      <c r="J479" s="3" t="str">
        <f t="shared" si="46"/>
        <v/>
      </c>
      <c r="K479" s="3" t="str">
        <f t="shared" si="47"/>
        <v/>
      </c>
    </row>
    <row r="480" spans="1:11" hidden="1" x14ac:dyDescent="0.35">
      <c r="A480" s="30">
        <v>45062</v>
      </c>
      <c r="B480" s="3">
        <v>18432.349999999999</v>
      </c>
      <c r="C480" s="3">
        <v>18432.349999999999</v>
      </c>
      <c r="D480" s="3">
        <v>18264.349999999999</v>
      </c>
      <c r="E480" s="3">
        <v>18286.5</v>
      </c>
      <c r="F480" s="3" t="str">
        <f t="shared" si="42"/>
        <v>Tuesday</v>
      </c>
      <c r="G480" s="22">
        <f t="shared" si="43"/>
        <v>-7.912718671249111E-3</v>
      </c>
      <c r="H480" s="22">
        <f t="shared" si="44"/>
        <v>9.1144102623919362E-3</v>
      </c>
      <c r="I480" s="22">
        <f t="shared" si="45"/>
        <v>1.8207659717862804E-3</v>
      </c>
      <c r="J480" s="3" t="str">
        <f t="shared" si="46"/>
        <v/>
      </c>
      <c r="K480" s="3" t="str">
        <f t="shared" si="47"/>
        <v/>
      </c>
    </row>
    <row r="481" spans="1:11" hidden="1" x14ac:dyDescent="0.35">
      <c r="A481" s="30">
        <v>45061</v>
      </c>
      <c r="B481" s="3">
        <v>18339.3</v>
      </c>
      <c r="C481" s="3">
        <v>18458.900000000001</v>
      </c>
      <c r="D481" s="3">
        <v>18287.900000000001</v>
      </c>
      <c r="E481" s="3">
        <v>18398.849999999999</v>
      </c>
      <c r="F481" s="3" t="str">
        <f t="shared" si="42"/>
        <v>Monday</v>
      </c>
      <c r="G481" s="22">
        <f t="shared" si="43"/>
        <v>3.2471250265822182E-3</v>
      </c>
      <c r="H481" s="22">
        <f t="shared" si="44"/>
        <v>9.3242381115964078E-3</v>
      </c>
      <c r="I481" s="22">
        <f t="shared" si="45"/>
        <v>1.3377159455740713E-3</v>
      </c>
      <c r="J481" s="3" t="str">
        <f t="shared" si="46"/>
        <v/>
      </c>
      <c r="K481" s="3" t="str">
        <f t="shared" si="47"/>
        <v/>
      </c>
    </row>
    <row r="482" spans="1:11" hidden="1" x14ac:dyDescent="0.35">
      <c r="A482" s="30">
        <v>45058</v>
      </c>
      <c r="B482" s="3">
        <v>18273.75</v>
      </c>
      <c r="C482" s="3">
        <v>18342.75</v>
      </c>
      <c r="D482" s="3">
        <v>18194.55</v>
      </c>
      <c r="E482" s="3">
        <v>18314.8</v>
      </c>
      <c r="F482" s="3" t="str">
        <f t="shared" si="42"/>
        <v>Friday</v>
      </c>
      <c r="G482" s="22">
        <f t="shared" si="43"/>
        <v>2.2463916820575566E-3</v>
      </c>
      <c r="H482" s="22">
        <f t="shared" si="44"/>
        <v>8.1099938436281944E-3</v>
      </c>
      <c r="I482" s="22">
        <f t="shared" si="45"/>
        <v>-1.2707001147729137E-3</v>
      </c>
      <c r="J482" s="3" t="str">
        <f t="shared" si="46"/>
        <v/>
      </c>
      <c r="K482" s="3" t="str">
        <f t="shared" si="47"/>
        <v/>
      </c>
    </row>
    <row r="483" spans="1:11" hidden="1" x14ac:dyDescent="0.35">
      <c r="A483" s="30">
        <v>45057</v>
      </c>
      <c r="B483" s="3">
        <v>18357.8</v>
      </c>
      <c r="C483" s="3">
        <v>18389.7</v>
      </c>
      <c r="D483" s="3">
        <v>18270.400000000001</v>
      </c>
      <c r="E483" s="3">
        <v>18297</v>
      </c>
      <c r="F483" s="3" t="str">
        <f t="shared" si="42"/>
        <v>Thursday</v>
      </c>
      <c r="G483" s="22">
        <f t="shared" si="43"/>
        <v>-3.3119436969571122E-3</v>
      </c>
      <c r="H483" s="22">
        <f t="shared" si="44"/>
        <v>6.4986000501148986E-3</v>
      </c>
      <c r="I483" s="22">
        <f t="shared" si="45"/>
        <v>2.3314096019132154E-3</v>
      </c>
      <c r="J483" s="3" t="str">
        <f t="shared" si="46"/>
        <v>Negative</v>
      </c>
      <c r="K483" s="3" t="str">
        <f t="shared" si="47"/>
        <v/>
      </c>
    </row>
    <row r="484" spans="1:11" hidden="1" x14ac:dyDescent="0.35">
      <c r="A484" s="30">
        <v>45056</v>
      </c>
      <c r="B484" s="3">
        <v>18313.599999999999</v>
      </c>
      <c r="C484" s="3">
        <v>18326.75</v>
      </c>
      <c r="D484" s="3">
        <v>18211.95</v>
      </c>
      <c r="E484" s="3">
        <v>18315.099999999999</v>
      </c>
      <c r="F484" s="3" t="str">
        <f t="shared" si="42"/>
        <v>Wednesday</v>
      </c>
      <c r="G484" s="22">
        <f t="shared" si="43"/>
        <v>8.1906342827188538E-5</v>
      </c>
      <c r="H484" s="22">
        <f t="shared" si="44"/>
        <v>6.2685654377074565E-3</v>
      </c>
      <c r="I484" s="22">
        <f t="shared" si="45"/>
        <v>2.6086789901427418E-3</v>
      </c>
      <c r="J484" s="3" t="str">
        <f t="shared" si="46"/>
        <v/>
      </c>
      <c r="K484" s="3" t="str">
        <f t="shared" si="47"/>
        <v/>
      </c>
    </row>
    <row r="485" spans="1:11" hidden="1" x14ac:dyDescent="0.35">
      <c r="A485" s="30">
        <v>45055</v>
      </c>
      <c r="B485" s="3">
        <v>18303.400000000001</v>
      </c>
      <c r="C485" s="3">
        <v>18344.2</v>
      </c>
      <c r="D485" s="3">
        <v>18229.650000000001</v>
      </c>
      <c r="E485" s="3">
        <v>18265.95</v>
      </c>
      <c r="F485" s="3" t="str">
        <f t="shared" si="42"/>
        <v>Tuesday</v>
      </c>
      <c r="G485" s="22">
        <f t="shared" si="43"/>
        <v>-2.0460679436607801E-3</v>
      </c>
      <c r="H485" s="22">
        <f t="shared" si="44"/>
        <v>6.2584000786738677E-3</v>
      </c>
      <c r="I485" s="22">
        <f t="shared" si="45"/>
        <v>2.1353014607652042E-3</v>
      </c>
      <c r="J485" s="3" t="str">
        <f t="shared" si="46"/>
        <v/>
      </c>
      <c r="K485" s="3" t="str">
        <f t="shared" si="47"/>
        <v/>
      </c>
    </row>
    <row r="486" spans="1:11" hidden="1" x14ac:dyDescent="0.35">
      <c r="A486" s="30">
        <v>45054</v>
      </c>
      <c r="B486" s="3">
        <v>18120.599999999999</v>
      </c>
      <c r="C486" s="3">
        <v>18286.95</v>
      </c>
      <c r="D486" s="3">
        <v>18100.3</v>
      </c>
      <c r="E486" s="3">
        <v>18264.400000000001</v>
      </c>
      <c r="F486" s="3" t="str">
        <f t="shared" si="42"/>
        <v>Monday</v>
      </c>
      <c r="G486" s="22">
        <f t="shared" si="43"/>
        <v>7.9357195677848928E-3</v>
      </c>
      <c r="H486" s="22">
        <f t="shared" si="44"/>
        <v>1.0300431553039164E-2</v>
      </c>
      <c r="I486" s="22">
        <f t="shared" si="45"/>
        <v>2.8557197409927802E-3</v>
      </c>
      <c r="J486" s="3" t="str">
        <f t="shared" si="46"/>
        <v/>
      </c>
      <c r="K486" s="3" t="str">
        <f t="shared" si="47"/>
        <v/>
      </c>
    </row>
    <row r="487" spans="1:11" hidden="1" x14ac:dyDescent="0.35">
      <c r="A487" s="30">
        <v>45051</v>
      </c>
      <c r="B487" s="3">
        <v>18117.3</v>
      </c>
      <c r="C487" s="3">
        <v>18216.95</v>
      </c>
      <c r="D487" s="3">
        <v>18055.45</v>
      </c>
      <c r="E487" s="3">
        <v>18069</v>
      </c>
      <c r="F487" s="3" t="str">
        <f t="shared" si="42"/>
        <v>Friday</v>
      </c>
      <c r="G487" s="22">
        <f t="shared" si="43"/>
        <v>-2.6659601596263943E-3</v>
      </c>
      <c r="H487" s="22">
        <f t="shared" si="44"/>
        <v>8.9141317966805207E-3</v>
      </c>
      <c r="I487" s="22">
        <f t="shared" si="45"/>
        <v>-7.586630002519747E-3</v>
      </c>
      <c r="J487" s="3" t="str">
        <f t="shared" si="46"/>
        <v/>
      </c>
      <c r="K487" s="3" t="str">
        <f t="shared" si="47"/>
        <v/>
      </c>
    </row>
    <row r="488" spans="1:11" hidden="1" x14ac:dyDescent="0.35">
      <c r="A488" s="30">
        <v>45050</v>
      </c>
      <c r="B488" s="3">
        <v>18081</v>
      </c>
      <c r="C488" s="3">
        <v>18267.45</v>
      </c>
      <c r="D488" s="3">
        <v>18066.7</v>
      </c>
      <c r="E488" s="3">
        <v>18255.8</v>
      </c>
      <c r="F488" s="3" t="str">
        <f t="shared" si="42"/>
        <v>Thursday</v>
      </c>
      <c r="G488" s="22">
        <f t="shared" si="43"/>
        <v>9.667606880150394E-3</v>
      </c>
      <c r="H488" s="22">
        <f t="shared" si="44"/>
        <v>1.110281510978375E-2</v>
      </c>
      <c r="I488" s="22">
        <f t="shared" si="45"/>
        <v>-4.8922462043624157E-4</v>
      </c>
      <c r="J488" s="3" t="str">
        <f t="shared" si="46"/>
        <v>Positive</v>
      </c>
      <c r="K488" s="3" t="str">
        <f t="shared" si="47"/>
        <v/>
      </c>
    </row>
    <row r="489" spans="1:11" hidden="1" x14ac:dyDescent="0.35">
      <c r="A489" s="30">
        <v>45049</v>
      </c>
      <c r="B489" s="3">
        <v>18113.8</v>
      </c>
      <c r="C489" s="3">
        <v>18116.349999999999</v>
      </c>
      <c r="D489" s="3">
        <v>18042.400000000001</v>
      </c>
      <c r="E489" s="3">
        <v>18089.849999999999</v>
      </c>
      <c r="F489" s="3" t="str">
        <f t="shared" si="42"/>
        <v>Wednesday</v>
      </c>
      <c r="G489" s="22">
        <f t="shared" si="43"/>
        <v>-1.3221963364948674E-3</v>
      </c>
      <c r="H489" s="22">
        <f t="shared" si="44"/>
        <v>4.0825227174859551E-3</v>
      </c>
      <c r="I489" s="22">
        <f t="shared" si="45"/>
        <v>-1.8652552809869146E-3</v>
      </c>
      <c r="J489" s="3" t="str">
        <f t="shared" si="46"/>
        <v/>
      </c>
      <c r="K489" s="3" t="str">
        <f t="shared" si="47"/>
        <v/>
      </c>
    </row>
    <row r="490" spans="1:11" hidden="1" x14ac:dyDescent="0.35">
      <c r="A490" s="30">
        <v>45048</v>
      </c>
      <c r="B490" s="3">
        <v>18124.8</v>
      </c>
      <c r="C490" s="3">
        <v>18180.25</v>
      </c>
      <c r="D490" s="3">
        <v>18101.75</v>
      </c>
      <c r="E490" s="3">
        <v>18147.650000000001</v>
      </c>
      <c r="F490" s="3" t="str">
        <f t="shared" si="42"/>
        <v>Tuesday</v>
      </c>
      <c r="G490" s="22">
        <f t="shared" si="43"/>
        <v>1.2607035663843012E-3</v>
      </c>
      <c r="H490" s="22">
        <f t="shared" si="44"/>
        <v>4.3310822740112997E-3</v>
      </c>
      <c r="I490" s="22">
        <f t="shared" si="45"/>
        <v>3.3102684749515233E-3</v>
      </c>
      <c r="J490" s="3" t="str">
        <f t="shared" si="46"/>
        <v/>
      </c>
      <c r="K490" s="3" t="str">
        <f t="shared" si="47"/>
        <v/>
      </c>
    </row>
    <row r="491" spans="1:11" hidden="1" x14ac:dyDescent="0.35">
      <c r="A491" s="30">
        <v>45044</v>
      </c>
      <c r="B491" s="3">
        <v>17950.400000000001</v>
      </c>
      <c r="C491" s="3">
        <v>18089.150000000001</v>
      </c>
      <c r="D491" s="3">
        <v>17885.3</v>
      </c>
      <c r="E491" s="3">
        <v>18065</v>
      </c>
      <c r="F491" s="3" t="str">
        <f t="shared" si="42"/>
        <v>Friday</v>
      </c>
      <c r="G491" s="22">
        <f t="shared" si="43"/>
        <v>6.3842588465994367E-3</v>
      </c>
      <c r="H491" s="22">
        <f t="shared" si="44"/>
        <v>1.1356292895980155E-2</v>
      </c>
      <c r="I491" s="22">
        <f t="shared" si="45"/>
        <v>1.9732013028153526E-3</v>
      </c>
      <c r="J491" s="3" t="str">
        <f t="shared" si="46"/>
        <v/>
      </c>
      <c r="K491" s="3" t="str">
        <f t="shared" si="47"/>
        <v/>
      </c>
    </row>
    <row r="492" spans="1:11" hidden="1" x14ac:dyDescent="0.35">
      <c r="A492" s="30">
        <v>45043</v>
      </c>
      <c r="B492" s="3">
        <v>17813.099999999999</v>
      </c>
      <c r="C492" s="3">
        <v>17931.599999999999</v>
      </c>
      <c r="D492" s="3">
        <v>17797.900000000001</v>
      </c>
      <c r="E492" s="3">
        <v>17915.05</v>
      </c>
      <c r="F492" s="3" t="str">
        <f t="shared" si="42"/>
        <v>Thursday</v>
      </c>
      <c r="G492" s="22">
        <f t="shared" si="43"/>
        <v>5.7233159865492664E-3</v>
      </c>
      <c r="H492" s="22">
        <f t="shared" si="44"/>
        <v>7.5057120882944068E-3</v>
      </c>
      <c r="I492" s="22">
        <f t="shared" si="45"/>
        <v>-2.8068442089190284E-5</v>
      </c>
      <c r="J492" s="3" t="str">
        <f t="shared" si="46"/>
        <v>Positive</v>
      </c>
      <c r="K492" s="3" t="str">
        <f t="shared" si="47"/>
        <v/>
      </c>
    </row>
    <row r="493" spans="1:11" hidden="1" x14ac:dyDescent="0.35">
      <c r="A493" s="30">
        <v>45042</v>
      </c>
      <c r="B493" s="3">
        <v>17767.3</v>
      </c>
      <c r="C493" s="3">
        <v>17827.75</v>
      </c>
      <c r="D493" s="3">
        <v>17711.2</v>
      </c>
      <c r="E493" s="3">
        <v>17813.599999999999</v>
      </c>
      <c r="F493" s="3" t="str">
        <f t="shared" si="42"/>
        <v>Wednesday</v>
      </c>
      <c r="G493" s="22">
        <f t="shared" si="43"/>
        <v>2.6059108587123125E-3</v>
      </c>
      <c r="H493" s="22">
        <f t="shared" si="44"/>
        <v>6.5598036842963916E-3</v>
      </c>
      <c r="I493" s="22">
        <f t="shared" si="45"/>
        <v>-1.0974014097391435E-4</v>
      </c>
      <c r="J493" s="3" t="str">
        <f t="shared" si="46"/>
        <v/>
      </c>
      <c r="K493" s="3" t="str">
        <f t="shared" si="47"/>
        <v/>
      </c>
    </row>
    <row r="494" spans="1:11" hidden="1" x14ac:dyDescent="0.35">
      <c r="A494" s="30">
        <v>45041</v>
      </c>
      <c r="B494" s="3">
        <v>17761.55</v>
      </c>
      <c r="C494" s="3">
        <v>17807.45</v>
      </c>
      <c r="D494" s="3">
        <v>17716.849999999999</v>
      </c>
      <c r="E494" s="3">
        <v>17769.25</v>
      </c>
      <c r="F494" s="3" t="str">
        <f t="shared" si="42"/>
        <v>Tuesday</v>
      </c>
      <c r="G494" s="22">
        <f t="shared" si="43"/>
        <v>4.3352072313512774E-4</v>
      </c>
      <c r="H494" s="22">
        <f t="shared" si="44"/>
        <v>5.1009061709142607E-3</v>
      </c>
      <c r="I494" s="22">
        <f t="shared" si="45"/>
        <v>1.0229155629697699E-3</v>
      </c>
      <c r="J494" s="3" t="str">
        <f t="shared" si="46"/>
        <v/>
      </c>
      <c r="K494" s="3" t="str">
        <f t="shared" si="47"/>
        <v/>
      </c>
    </row>
    <row r="495" spans="1:11" hidden="1" x14ac:dyDescent="0.35">
      <c r="A495" s="30">
        <v>45040</v>
      </c>
      <c r="B495" s="3">
        <v>17707.55</v>
      </c>
      <c r="C495" s="3">
        <v>17754.5</v>
      </c>
      <c r="D495" s="3">
        <v>17612.5</v>
      </c>
      <c r="E495" s="3">
        <v>17743.400000000001</v>
      </c>
      <c r="F495" s="3" t="str">
        <f t="shared" si="42"/>
        <v>Monday</v>
      </c>
      <c r="G495" s="22">
        <f t="shared" si="43"/>
        <v>2.0245601452489013E-3</v>
      </c>
      <c r="H495" s="22">
        <f t="shared" si="44"/>
        <v>8.0191782601206837E-3</v>
      </c>
      <c r="I495" s="22">
        <f t="shared" si="45"/>
        <v>4.7378440256354249E-3</v>
      </c>
      <c r="J495" s="3" t="str">
        <f t="shared" si="46"/>
        <v/>
      </c>
      <c r="K495" s="3" t="str">
        <f t="shared" si="47"/>
        <v/>
      </c>
    </row>
    <row r="496" spans="1:11" hidden="1" x14ac:dyDescent="0.35">
      <c r="A496" s="30">
        <v>45037</v>
      </c>
      <c r="B496" s="3">
        <v>17639.75</v>
      </c>
      <c r="C496" s="3">
        <v>17663.2</v>
      </c>
      <c r="D496" s="3">
        <v>17553.95</v>
      </c>
      <c r="E496" s="3">
        <v>17624.05</v>
      </c>
      <c r="F496" s="3" t="str">
        <f t="shared" si="42"/>
        <v>Friday</v>
      </c>
      <c r="G496" s="22">
        <f t="shared" si="43"/>
        <v>-8.9003528961582379E-4</v>
      </c>
      <c r="H496" s="22">
        <f t="shared" si="44"/>
        <v>6.1933984325174673E-3</v>
      </c>
      <c r="I496" s="22">
        <f t="shared" si="45"/>
        <v>8.6811219640892459E-4</v>
      </c>
      <c r="J496" s="3" t="str">
        <f t="shared" si="46"/>
        <v/>
      </c>
      <c r="K496" s="3" t="str">
        <f t="shared" si="47"/>
        <v/>
      </c>
    </row>
    <row r="497" spans="1:11" hidden="1" x14ac:dyDescent="0.35">
      <c r="A497" s="30">
        <v>45036</v>
      </c>
      <c r="B497" s="3">
        <v>17638.599999999999</v>
      </c>
      <c r="C497" s="3">
        <v>17684.45</v>
      </c>
      <c r="D497" s="3">
        <v>17584.349999999999</v>
      </c>
      <c r="E497" s="3">
        <v>17624.45</v>
      </c>
      <c r="F497" s="3" t="str">
        <f t="shared" si="42"/>
        <v>Thursday</v>
      </c>
      <c r="G497" s="22">
        <f t="shared" si="43"/>
        <v>-8.022178630955869E-4</v>
      </c>
      <c r="H497" s="22">
        <f t="shared" si="44"/>
        <v>5.6750535756807342E-3</v>
      </c>
      <c r="I497" s="22">
        <f t="shared" si="45"/>
        <v>1.1266406527136457E-3</v>
      </c>
      <c r="J497" s="3" t="str">
        <f t="shared" si="46"/>
        <v>Negative</v>
      </c>
      <c r="K497" s="3" t="str">
        <f t="shared" si="47"/>
        <v/>
      </c>
    </row>
    <row r="498" spans="1:11" hidden="1" x14ac:dyDescent="0.35">
      <c r="A498" s="30">
        <v>45035</v>
      </c>
      <c r="B498" s="3">
        <v>17653.349999999999</v>
      </c>
      <c r="C498" s="3">
        <v>17666.150000000001</v>
      </c>
      <c r="D498" s="3">
        <v>17579.849999999999</v>
      </c>
      <c r="E498" s="3">
        <v>17618.75</v>
      </c>
      <c r="F498" s="3" t="str">
        <f t="shared" si="42"/>
        <v>Wednesday</v>
      </c>
      <c r="G498" s="22">
        <f t="shared" si="43"/>
        <v>-1.9599679380966528E-3</v>
      </c>
      <c r="H498" s="22">
        <f t="shared" si="44"/>
        <v>4.8885905508021374E-3</v>
      </c>
      <c r="I498" s="22">
        <f t="shared" si="45"/>
        <v>-3.850476921205601E-4</v>
      </c>
      <c r="J498" s="3" t="str">
        <f t="shared" si="46"/>
        <v/>
      </c>
      <c r="K498" s="3" t="str">
        <f t="shared" si="47"/>
        <v/>
      </c>
    </row>
    <row r="499" spans="1:11" hidden="1" x14ac:dyDescent="0.35">
      <c r="A499" s="30">
        <v>45034</v>
      </c>
      <c r="B499" s="3">
        <v>17766.599999999999</v>
      </c>
      <c r="C499" s="3">
        <v>17766.599999999999</v>
      </c>
      <c r="D499" s="3">
        <v>17610.2</v>
      </c>
      <c r="E499" s="3">
        <v>17660.150000000001</v>
      </c>
      <c r="F499" s="3" t="str">
        <f t="shared" si="42"/>
        <v>Tuesday</v>
      </c>
      <c r="G499" s="22">
        <f t="shared" si="43"/>
        <v>-5.9915797057398211E-3</v>
      </c>
      <c r="H499" s="22">
        <f t="shared" si="44"/>
        <v>8.8030349081984084E-3</v>
      </c>
      <c r="I499" s="22">
        <f t="shared" si="45"/>
        <v>3.3744003027077096E-3</v>
      </c>
      <c r="J499" s="3" t="str">
        <f t="shared" si="46"/>
        <v/>
      </c>
      <c r="K499" s="3" t="str">
        <f t="shared" si="47"/>
        <v/>
      </c>
    </row>
    <row r="500" spans="1:11" hidden="1" x14ac:dyDescent="0.35">
      <c r="A500" s="30">
        <v>45033</v>
      </c>
      <c r="B500" s="3">
        <v>17863</v>
      </c>
      <c r="C500" s="3">
        <v>17863</v>
      </c>
      <c r="D500" s="3">
        <v>17574.05</v>
      </c>
      <c r="E500" s="3">
        <v>17706.849999999999</v>
      </c>
      <c r="F500" s="3" t="str">
        <f t="shared" si="42"/>
        <v>Monday</v>
      </c>
      <c r="G500" s="22">
        <f t="shared" si="43"/>
        <v>-8.7415327772491433E-3</v>
      </c>
      <c r="H500" s="22">
        <f t="shared" si="44"/>
        <v>1.6175894306667455E-2</v>
      </c>
      <c r="I500" s="22">
        <f t="shared" si="45"/>
        <v>1.9632039488445144E-3</v>
      </c>
      <c r="J500" s="3" t="str">
        <f t="shared" si="46"/>
        <v/>
      </c>
      <c r="K500" s="3" t="str">
        <f t="shared" si="47"/>
        <v/>
      </c>
    </row>
    <row r="501" spans="1:11" hidden="1" x14ac:dyDescent="0.35">
      <c r="A501" s="30">
        <v>45029</v>
      </c>
      <c r="B501" s="3">
        <v>17807.3</v>
      </c>
      <c r="C501" s="3">
        <v>17842.150000000001</v>
      </c>
      <c r="D501" s="3">
        <v>17729.650000000001</v>
      </c>
      <c r="E501" s="3">
        <v>17828</v>
      </c>
      <c r="F501" s="3" t="str">
        <f t="shared" si="42"/>
        <v>Thursday</v>
      </c>
      <c r="G501" s="22">
        <f t="shared" si="43"/>
        <v>1.1624446154105748E-3</v>
      </c>
      <c r="H501" s="22">
        <f t="shared" si="44"/>
        <v>6.3176337794050757E-3</v>
      </c>
      <c r="I501" s="22">
        <f t="shared" si="45"/>
        <v>-2.8631739686971896E-4</v>
      </c>
      <c r="J501" s="3" t="str">
        <f t="shared" si="46"/>
        <v>Positive</v>
      </c>
      <c r="K501" s="3" t="str">
        <f t="shared" si="47"/>
        <v/>
      </c>
    </row>
    <row r="502" spans="1:11" hidden="1" x14ac:dyDescent="0.35">
      <c r="A502" s="30">
        <v>45028</v>
      </c>
      <c r="B502" s="3">
        <v>17759.55</v>
      </c>
      <c r="C502" s="3">
        <v>17825.75</v>
      </c>
      <c r="D502" s="3">
        <v>17717.25</v>
      </c>
      <c r="E502" s="3">
        <v>17812.400000000001</v>
      </c>
      <c r="F502" s="3" t="str">
        <f t="shared" si="42"/>
        <v>Wednesday</v>
      </c>
      <c r="G502" s="22">
        <f t="shared" si="43"/>
        <v>2.9758636902400223E-3</v>
      </c>
      <c r="H502" s="22">
        <f t="shared" si="44"/>
        <v>6.1093890329428392E-3</v>
      </c>
      <c r="I502" s="22">
        <f t="shared" si="45"/>
        <v>2.1018716532278541E-3</v>
      </c>
      <c r="J502" s="3" t="str">
        <f t="shared" si="46"/>
        <v/>
      </c>
      <c r="K502" s="3" t="str">
        <f t="shared" si="47"/>
        <v/>
      </c>
    </row>
    <row r="503" spans="1:11" hidden="1" x14ac:dyDescent="0.35">
      <c r="A503" s="30">
        <v>45027</v>
      </c>
      <c r="B503" s="3">
        <v>17704.8</v>
      </c>
      <c r="C503" s="3">
        <v>17748.75</v>
      </c>
      <c r="D503" s="3">
        <v>17655.150000000001</v>
      </c>
      <c r="E503" s="3">
        <v>17722.3</v>
      </c>
      <c r="F503" s="3" t="str">
        <f t="shared" si="42"/>
        <v>Tuesday</v>
      </c>
      <c r="G503" s="22">
        <f t="shared" si="43"/>
        <v>9.8843251547602907E-4</v>
      </c>
      <c r="H503" s="22">
        <f t="shared" si="44"/>
        <v>5.2867019113459939E-3</v>
      </c>
      <c r="I503" s="22">
        <f t="shared" si="45"/>
        <v>4.5818072463480299E-3</v>
      </c>
      <c r="J503" s="3" t="str">
        <f t="shared" si="46"/>
        <v/>
      </c>
      <c r="K503" s="3" t="str">
        <f t="shared" si="47"/>
        <v/>
      </c>
    </row>
    <row r="504" spans="1:11" hidden="1" x14ac:dyDescent="0.35">
      <c r="A504" s="30">
        <v>45026</v>
      </c>
      <c r="B504" s="3">
        <v>17634.900000000001</v>
      </c>
      <c r="C504" s="3">
        <v>17694.099999999999</v>
      </c>
      <c r="D504" s="3">
        <v>17597.95</v>
      </c>
      <c r="E504" s="3">
        <v>17624.05</v>
      </c>
      <c r="F504" s="3" t="str">
        <f t="shared" si="42"/>
        <v>Monday</v>
      </c>
      <c r="G504" s="22">
        <f t="shared" si="43"/>
        <v>-6.1525724557565857E-4</v>
      </c>
      <c r="H504" s="22">
        <f t="shared" si="44"/>
        <v>5.4522566048005837E-3</v>
      </c>
      <c r="I504" s="22">
        <f t="shared" si="45"/>
        <v>2.0313481048800652E-3</v>
      </c>
      <c r="J504" s="3" t="str">
        <f t="shared" si="46"/>
        <v/>
      </c>
      <c r="K504" s="3" t="str">
        <f t="shared" si="47"/>
        <v/>
      </c>
    </row>
    <row r="505" spans="1:11" hidden="1" x14ac:dyDescent="0.35">
      <c r="A505" s="30">
        <v>45022</v>
      </c>
      <c r="B505" s="3">
        <v>17533.849999999999</v>
      </c>
      <c r="C505" s="3">
        <v>17638.7</v>
      </c>
      <c r="D505" s="3">
        <v>17502.849999999999</v>
      </c>
      <c r="E505" s="3">
        <v>17599.150000000001</v>
      </c>
      <c r="F505" s="3" t="str">
        <f t="shared" si="42"/>
        <v>Thursday</v>
      </c>
      <c r="G505" s="22">
        <f t="shared" si="43"/>
        <v>3.7242248564920378E-3</v>
      </c>
      <c r="H505" s="22">
        <f t="shared" si="44"/>
        <v>7.7478705475410243E-3</v>
      </c>
      <c r="I505" s="22">
        <f t="shared" si="45"/>
        <v>-1.3214065005226236E-3</v>
      </c>
      <c r="J505" s="3" t="str">
        <f t="shared" si="46"/>
        <v>Positive</v>
      </c>
      <c r="K505" s="3" t="str">
        <f t="shared" si="47"/>
        <v/>
      </c>
    </row>
    <row r="506" spans="1:11" hidden="1" x14ac:dyDescent="0.35">
      <c r="A506" s="30">
        <v>45021</v>
      </c>
      <c r="B506" s="3">
        <v>17422.3</v>
      </c>
      <c r="C506" s="3">
        <v>17570.55</v>
      </c>
      <c r="D506" s="3">
        <v>17402.7</v>
      </c>
      <c r="E506" s="3">
        <v>17557.05</v>
      </c>
      <c r="F506" s="3" t="str">
        <f t="shared" si="42"/>
        <v>Wednesday</v>
      </c>
      <c r="G506" s="22">
        <f t="shared" si="43"/>
        <v>7.7343404716943235E-3</v>
      </c>
      <c r="H506" s="22">
        <f t="shared" si="44"/>
        <v>9.6342044391382626E-3</v>
      </c>
      <c r="I506" s="22">
        <f t="shared" si="45"/>
        <v>1.3938343664950958E-3</v>
      </c>
      <c r="J506" s="3" t="str">
        <f t="shared" si="46"/>
        <v/>
      </c>
      <c r="K506" s="3" t="str">
        <f t="shared" si="47"/>
        <v/>
      </c>
    </row>
    <row r="507" spans="1:11" hidden="1" x14ac:dyDescent="0.35">
      <c r="A507" s="30">
        <v>45019</v>
      </c>
      <c r="B507" s="3">
        <v>17427.95</v>
      </c>
      <c r="C507" s="3">
        <v>17428.05</v>
      </c>
      <c r="D507" s="3">
        <v>17312.75</v>
      </c>
      <c r="E507" s="3">
        <v>17398.05</v>
      </c>
      <c r="F507" s="3" t="str">
        <f t="shared" si="42"/>
        <v>Monday</v>
      </c>
      <c r="G507" s="22">
        <f t="shared" si="43"/>
        <v>-1.7156349427214018E-3</v>
      </c>
      <c r="H507" s="22">
        <f t="shared" si="44"/>
        <v>6.6158096620657775E-3</v>
      </c>
      <c r="I507" s="22">
        <f t="shared" si="45"/>
        <v>3.9286280044355899E-3</v>
      </c>
      <c r="J507" s="3" t="str">
        <f t="shared" si="46"/>
        <v/>
      </c>
      <c r="K507" s="3" t="str">
        <f t="shared" si="47"/>
        <v/>
      </c>
    </row>
    <row r="508" spans="1:11" hidden="1" x14ac:dyDescent="0.35">
      <c r="A508" s="30">
        <v>45016</v>
      </c>
      <c r="B508" s="3">
        <v>17210.349999999999</v>
      </c>
      <c r="C508" s="3">
        <v>17381.599999999999</v>
      </c>
      <c r="D508" s="3">
        <v>17204.650000000001</v>
      </c>
      <c r="E508" s="3">
        <v>17359.75</v>
      </c>
      <c r="F508" s="3" t="str">
        <f t="shared" si="42"/>
        <v>Friday</v>
      </c>
      <c r="G508" s="22">
        <f t="shared" si="43"/>
        <v>8.6808228769316986E-3</v>
      </c>
      <c r="H508" s="22">
        <f t="shared" si="44"/>
        <v>1.0281603802362945E-2</v>
      </c>
      <c r="I508" s="22">
        <f t="shared" si="45"/>
        <v>7.5904383309816229E-3</v>
      </c>
      <c r="J508" s="3" t="str">
        <f t="shared" si="46"/>
        <v/>
      </c>
      <c r="K508" s="3" t="str">
        <f t="shared" si="47"/>
        <v/>
      </c>
    </row>
    <row r="509" spans="1:11" hidden="1" x14ac:dyDescent="0.35">
      <c r="A509" s="30">
        <v>45014</v>
      </c>
      <c r="B509" s="3">
        <v>16977.3</v>
      </c>
      <c r="C509" s="3">
        <v>17126.150000000001</v>
      </c>
      <c r="D509" s="3">
        <v>16940.599999999999</v>
      </c>
      <c r="E509" s="3">
        <v>17080.7</v>
      </c>
      <c r="F509" s="3" t="str">
        <f t="shared" si="42"/>
        <v>Wednesday</v>
      </c>
      <c r="G509" s="22">
        <f t="shared" si="43"/>
        <v>6.0904855306792866E-3</v>
      </c>
      <c r="H509" s="22">
        <f t="shared" si="44"/>
        <v>1.0929299711968507E-2</v>
      </c>
      <c r="I509" s="22">
        <f t="shared" si="45"/>
        <v>1.5101730209948585E-3</v>
      </c>
      <c r="J509" s="3" t="str">
        <f t="shared" si="46"/>
        <v/>
      </c>
      <c r="K509" s="3" t="str">
        <f t="shared" si="47"/>
        <v/>
      </c>
    </row>
    <row r="510" spans="1:11" hidden="1" x14ac:dyDescent="0.35">
      <c r="A510" s="30">
        <v>45013</v>
      </c>
      <c r="B510" s="3">
        <v>17031.75</v>
      </c>
      <c r="C510" s="3">
        <v>17061.75</v>
      </c>
      <c r="D510" s="3">
        <v>16913.75</v>
      </c>
      <c r="E510" s="3">
        <v>16951.7</v>
      </c>
      <c r="F510" s="3" t="str">
        <f t="shared" si="42"/>
        <v>Tuesday</v>
      </c>
      <c r="G510" s="22">
        <f t="shared" si="43"/>
        <v>-4.7000455032512383E-3</v>
      </c>
      <c r="H510" s="22">
        <f t="shared" si="44"/>
        <v>8.689653147797495E-3</v>
      </c>
      <c r="I510" s="22">
        <f t="shared" si="45"/>
        <v>2.7111040463448236E-3</v>
      </c>
      <c r="J510" s="3" t="str">
        <f t="shared" si="46"/>
        <v/>
      </c>
      <c r="K510" s="3" t="str">
        <f t="shared" si="47"/>
        <v/>
      </c>
    </row>
    <row r="511" spans="1:11" hidden="1" x14ac:dyDescent="0.35">
      <c r="A511" s="30">
        <v>45012</v>
      </c>
      <c r="B511" s="3">
        <v>16984.3</v>
      </c>
      <c r="C511" s="3">
        <v>17091</v>
      </c>
      <c r="D511" s="3">
        <v>16918.55</v>
      </c>
      <c r="E511" s="3">
        <v>16985.7</v>
      </c>
      <c r="F511" s="3" t="str">
        <f t="shared" si="42"/>
        <v>Monday</v>
      </c>
      <c r="G511" s="22">
        <f t="shared" si="43"/>
        <v>8.2429066844171101E-5</v>
      </c>
      <c r="H511" s="22">
        <f t="shared" si="44"/>
        <v>1.0153494698044708E-2</v>
      </c>
      <c r="I511" s="22">
        <f t="shared" si="45"/>
        <v>2.3163106629959782E-3</v>
      </c>
      <c r="J511" s="3" t="str">
        <f t="shared" si="46"/>
        <v/>
      </c>
      <c r="K511" s="3" t="str">
        <f t="shared" si="47"/>
        <v/>
      </c>
    </row>
    <row r="512" spans="1:11" hidden="1" x14ac:dyDescent="0.35">
      <c r="A512" s="30">
        <v>45009</v>
      </c>
      <c r="B512" s="3">
        <v>17076.2</v>
      </c>
      <c r="C512" s="3">
        <v>17109.45</v>
      </c>
      <c r="D512" s="3">
        <v>16917.349999999999</v>
      </c>
      <c r="E512" s="3">
        <v>16945.05</v>
      </c>
      <c r="F512" s="3" t="str">
        <f t="shared" si="42"/>
        <v>Friday</v>
      </c>
      <c r="G512" s="22">
        <f t="shared" si="43"/>
        <v>-7.6802801560066905E-3</v>
      </c>
      <c r="H512" s="22">
        <f t="shared" si="44"/>
        <v>1.1249575432473393E-2</v>
      </c>
      <c r="I512" s="22">
        <f t="shared" si="45"/>
        <v>-4.099104638433952E-5</v>
      </c>
      <c r="J512" s="3" t="str">
        <f t="shared" si="46"/>
        <v/>
      </c>
      <c r="K512" s="3" t="str">
        <f t="shared" si="47"/>
        <v/>
      </c>
    </row>
    <row r="513" spans="1:11" hidden="1" x14ac:dyDescent="0.35">
      <c r="A513" s="30">
        <v>45008</v>
      </c>
      <c r="B513" s="3">
        <v>17097.400000000001</v>
      </c>
      <c r="C513" s="3">
        <v>17205.400000000001</v>
      </c>
      <c r="D513" s="3">
        <v>17045.3</v>
      </c>
      <c r="E513" s="3">
        <v>17076.900000000001</v>
      </c>
      <c r="F513" s="3" t="str">
        <f t="shared" si="42"/>
        <v>Thursday</v>
      </c>
      <c r="G513" s="22">
        <f t="shared" si="43"/>
        <v>-1.1990127153836256E-3</v>
      </c>
      <c r="H513" s="22">
        <f t="shared" si="44"/>
        <v>9.363996865020539E-3</v>
      </c>
      <c r="I513" s="22">
        <f t="shared" si="45"/>
        <v>-3.1774905404066021E-3</v>
      </c>
      <c r="J513" s="3" t="str">
        <f t="shared" si="46"/>
        <v>Negative</v>
      </c>
      <c r="K513" s="3" t="str">
        <f t="shared" si="47"/>
        <v/>
      </c>
    </row>
    <row r="514" spans="1:11" hidden="1" x14ac:dyDescent="0.35">
      <c r="A514" s="30">
        <v>45007</v>
      </c>
      <c r="B514" s="3">
        <v>17177.45</v>
      </c>
      <c r="C514" s="3">
        <v>17207.25</v>
      </c>
      <c r="D514" s="3">
        <v>17107.849999999999</v>
      </c>
      <c r="E514" s="3">
        <v>17151.900000000001</v>
      </c>
      <c r="F514" s="3" t="str">
        <f t="shared" si="42"/>
        <v>Wednesday</v>
      </c>
      <c r="G514" s="22">
        <f t="shared" si="43"/>
        <v>-1.4874151867709858E-3</v>
      </c>
      <c r="H514" s="22">
        <f t="shared" si="44"/>
        <v>5.7866563430544957E-3</v>
      </c>
      <c r="I514" s="22">
        <f t="shared" si="45"/>
        <v>4.0888499196259373E-3</v>
      </c>
      <c r="J514" s="3" t="str">
        <f t="shared" si="46"/>
        <v/>
      </c>
      <c r="K514" s="3" t="str">
        <f t="shared" si="47"/>
        <v/>
      </c>
    </row>
    <row r="515" spans="1:11" hidden="1" x14ac:dyDescent="0.35">
      <c r="A515" s="30">
        <v>45006</v>
      </c>
      <c r="B515" s="3">
        <v>17060.400000000001</v>
      </c>
      <c r="C515" s="3">
        <v>17127.7</v>
      </c>
      <c r="D515" s="3">
        <v>17016</v>
      </c>
      <c r="E515" s="3">
        <v>17107.5</v>
      </c>
      <c r="F515" s="3" t="str">
        <f t="shared" ref="F515:F578" si="48">TEXT(A515, "dddd")</f>
        <v>Tuesday</v>
      </c>
      <c r="G515" s="22">
        <f t="shared" ref="G515:G578" si="49">(E515 - B515)/B515</f>
        <v>2.7607793486670034E-3</v>
      </c>
      <c r="H515" s="22">
        <f t="shared" ref="H515:H578" si="50">(C515 - D515)/B515</f>
        <v>6.5473259712551125E-3</v>
      </c>
      <c r="I515" s="22">
        <f t="shared" ref="I515:I578" si="51">(B515-E516)/E516</f>
        <v>4.2381860563678745E-3</v>
      </c>
      <c r="J515" s="3" t="str">
        <f t="shared" ref="J515:J578" si="52">IF(F515="Thursday", IF(G515&gt;0,"Positive","Negative"), "")</f>
        <v/>
      </c>
      <c r="K515" s="3" t="str">
        <f t="shared" ref="K515:K578" si="53">IF(F515="Thursday", IF(ABS(G515)&gt;1%, "High Move", ""), "")</f>
        <v/>
      </c>
    </row>
    <row r="516" spans="1:11" hidden="1" x14ac:dyDescent="0.35">
      <c r="A516" s="30">
        <v>45005</v>
      </c>
      <c r="B516" s="3">
        <v>17066.599999999999</v>
      </c>
      <c r="C516" s="3">
        <v>17066.599999999999</v>
      </c>
      <c r="D516" s="3">
        <v>16828.349999999999</v>
      </c>
      <c r="E516" s="3">
        <v>16988.400000000001</v>
      </c>
      <c r="F516" s="3" t="str">
        <f t="shared" si="48"/>
        <v>Monday</v>
      </c>
      <c r="G516" s="22">
        <f t="shared" si="49"/>
        <v>-4.5820491486293167E-3</v>
      </c>
      <c r="H516" s="22">
        <f t="shared" si="50"/>
        <v>1.3960015468810425E-2</v>
      </c>
      <c r="I516" s="22">
        <f t="shared" si="51"/>
        <v>-1.9561346311853314E-3</v>
      </c>
      <c r="J516" s="3" t="str">
        <f t="shared" si="52"/>
        <v/>
      </c>
      <c r="K516" s="3" t="str">
        <f t="shared" si="53"/>
        <v/>
      </c>
    </row>
    <row r="517" spans="1:11" hidden="1" x14ac:dyDescent="0.35">
      <c r="A517" s="30">
        <v>45002</v>
      </c>
      <c r="B517" s="3">
        <v>17111.8</v>
      </c>
      <c r="C517" s="3">
        <v>17145.8</v>
      </c>
      <c r="D517" s="3">
        <v>16958.150000000001</v>
      </c>
      <c r="E517" s="3">
        <v>17100.05</v>
      </c>
      <c r="F517" s="3" t="str">
        <f t="shared" si="48"/>
        <v>Friday</v>
      </c>
      <c r="G517" s="22">
        <f t="shared" si="49"/>
        <v>-6.8666066690821546E-4</v>
      </c>
      <c r="H517" s="22">
        <f t="shared" si="50"/>
        <v>1.0966116948538308E-2</v>
      </c>
      <c r="I517" s="22">
        <f t="shared" si="51"/>
        <v>7.4298229088169236E-3</v>
      </c>
      <c r="J517" s="3" t="str">
        <f t="shared" si="52"/>
        <v/>
      </c>
      <c r="K517" s="3" t="str">
        <f t="shared" si="53"/>
        <v/>
      </c>
    </row>
    <row r="518" spans="1:11" hidden="1" x14ac:dyDescent="0.35">
      <c r="A518" s="30">
        <v>45001</v>
      </c>
      <c r="B518" s="3">
        <v>16994.650000000001</v>
      </c>
      <c r="C518" s="3">
        <v>17062.45</v>
      </c>
      <c r="D518" s="3">
        <v>16850.150000000001</v>
      </c>
      <c r="E518" s="3">
        <v>16985.599999999999</v>
      </c>
      <c r="F518" s="3" t="str">
        <f t="shared" si="48"/>
        <v>Thursday</v>
      </c>
      <c r="G518" s="22">
        <f t="shared" si="49"/>
        <v>-5.3252052851944054E-4</v>
      </c>
      <c r="H518" s="22">
        <f t="shared" si="50"/>
        <v>1.2492166652446462E-2</v>
      </c>
      <c r="I518" s="22">
        <f t="shared" si="51"/>
        <v>1.3257012222965268E-3</v>
      </c>
      <c r="J518" s="3" t="str">
        <f t="shared" si="52"/>
        <v>Negative</v>
      </c>
      <c r="K518" s="3" t="str">
        <f t="shared" si="53"/>
        <v/>
      </c>
    </row>
    <row r="519" spans="1:11" hidden="1" x14ac:dyDescent="0.35">
      <c r="A519" s="30">
        <v>45000</v>
      </c>
      <c r="B519" s="3">
        <v>17166.45</v>
      </c>
      <c r="C519" s="3">
        <v>17211.349999999999</v>
      </c>
      <c r="D519" s="3">
        <v>16938.900000000001</v>
      </c>
      <c r="E519" s="3">
        <v>16972.150000000001</v>
      </c>
      <c r="F519" s="3" t="str">
        <f t="shared" si="48"/>
        <v>Wednesday</v>
      </c>
      <c r="G519" s="22">
        <f t="shared" si="49"/>
        <v>-1.1318589457925155E-2</v>
      </c>
      <c r="H519" s="22">
        <f t="shared" si="50"/>
        <v>1.5871074100935086E-2</v>
      </c>
      <c r="I519" s="22">
        <f t="shared" si="51"/>
        <v>7.2257133301650185E-3</v>
      </c>
      <c r="J519" s="3" t="str">
        <f t="shared" si="52"/>
        <v/>
      </c>
      <c r="K519" s="3" t="str">
        <f t="shared" si="53"/>
        <v/>
      </c>
    </row>
    <row r="520" spans="1:11" hidden="1" x14ac:dyDescent="0.35">
      <c r="A520" s="30">
        <v>44999</v>
      </c>
      <c r="B520" s="3">
        <v>17160.55</v>
      </c>
      <c r="C520" s="3">
        <v>17224.650000000001</v>
      </c>
      <c r="D520" s="3">
        <v>16987.099999999999</v>
      </c>
      <c r="E520" s="3">
        <v>17043.3</v>
      </c>
      <c r="F520" s="3" t="str">
        <f t="shared" si="48"/>
        <v>Tuesday</v>
      </c>
      <c r="G520" s="22">
        <f t="shared" si="49"/>
        <v>-6.8325315913534239E-3</v>
      </c>
      <c r="H520" s="22">
        <f t="shared" si="50"/>
        <v>1.3842796413868024E-2</v>
      </c>
      <c r="I520" s="22">
        <f t="shared" si="51"/>
        <v>3.643401362923582E-4</v>
      </c>
      <c r="J520" s="3" t="str">
        <f t="shared" si="52"/>
        <v/>
      </c>
      <c r="K520" s="3" t="str">
        <f t="shared" si="53"/>
        <v/>
      </c>
    </row>
    <row r="521" spans="1:11" hidden="1" x14ac:dyDescent="0.35">
      <c r="A521" s="30">
        <v>44998</v>
      </c>
      <c r="B521" s="3">
        <v>17421.900000000001</v>
      </c>
      <c r="C521" s="3">
        <v>17529.900000000001</v>
      </c>
      <c r="D521" s="3">
        <v>17113.45</v>
      </c>
      <c r="E521" s="3">
        <v>17154.3</v>
      </c>
      <c r="F521" s="3" t="str">
        <f t="shared" si="48"/>
        <v>Monday</v>
      </c>
      <c r="G521" s="22">
        <f t="shared" si="49"/>
        <v>-1.5359977958776147E-2</v>
      </c>
      <c r="H521" s="22">
        <f t="shared" si="50"/>
        <v>2.3903822200793293E-2</v>
      </c>
      <c r="I521" s="22">
        <f t="shared" si="51"/>
        <v>5.1685819134090235E-4</v>
      </c>
      <c r="J521" s="3" t="str">
        <f t="shared" si="52"/>
        <v/>
      </c>
      <c r="K521" s="3" t="str">
        <f t="shared" si="53"/>
        <v/>
      </c>
    </row>
    <row r="522" spans="1:11" hidden="1" x14ac:dyDescent="0.35">
      <c r="A522" s="30">
        <v>44995</v>
      </c>
      <c r="B522" s="3">
        <v>17443.8</v>
      </c>
      <c r="C522" s="3">
        <v>17451.5</v>
      </c>
      <c r="D522" s="3">
        <v>17324.349999999999</v>
      </c>
      <c r="E522" s="3">
        <v>17412.900000000001</v>
      </c>
      <c r="F522" s="3" t="str">
        <f t="shared" si="48"/>
        <v>Friday</v>
      </c>
      <c r="G522" s="22">
        <f t="shared" si="49"/>
        <v>-1.7714030199840528E-3</v>
      </c>
      <c r="H522" s="22">
        <f t="shared" si="50"/>
        <v>7.2891227828799608E-3</v>
      </c>
      <c r="I522" s="22">
        <f t="shared" si="51"/>
        <v>-8.2889889480146951E-3</v>
      </c>
      <c r="J522" s="3" t="str">
        <f t="shared" si="52"/>
        <v/>
      </c>
      <c r="K522" s="3" t="str">
        <f t="shared" si="53"/>
        <v/>
      </c>
    </row>
    <row r="523" spans="1:11" x14ac:dyDescent="0.35">
      <c r="A523" s="30">
        <v>44994</v>
      </c>
      <c r="B523" s="3">
        <v>17772.05</v>
      </c>
      <c r="C523" s="3">
        <v>17772.349999999999</v>
      </c>
      <c r="D523" s="3">
        <v>17573.599999999999</v>
      </c>
      <c r="E523" s="3">
        <v>17589.599999999999</v>
      </c>
      <c r="F523" s="3" t="str">
        <f t="shared" si="48"/>
        <v>Thursday</v>
      </c>
      <c r="G523" s="22">
        <f t="shared" si="49"/>
        <v>-1.0266120115574777E-2</v>
      </c>
      <c r="H523" s="22">
        <f t="shared" si="50"/>
        <v>1.1183290616445487E-2</v>
      </c>
      <c r="I523" s="22">
        <f t="shared" si="51"/>
        <v>9.9411976749413196E-4</v>
      </c>
      <c r="J523" s="3" t="str">
        <f t="shared" si="52"/>
        <v>Negative</v>
      </c>
      <c r="K523" s="3" t="str">
        <f t="shared" si="53"/>
        <v>High Move</v>
      </c>
    </row>
    <row r="524" spans="1:11" hidden="1" x14ac:dyDescent="0.35">
      <c r="A524" s="30">
        <v>44993</v>
      </c>
      <c r="B524" s="3">
        <v>17665.75</v>
      </c>
      <c r="C524" s="3">
        <v>17766.5</v>
      </c>
      <c r="D524" s="3">
        <v>17602.25</v>
      </c>
      <c r="E524" s="3">
        <v>17754.400000000001</v>
      </c>
      <c r="F524" s="3" t="str">
        <f t="shared" si="48"/>
        <v>Wednesday</v>
      </c>
      <c r="G524" s="22">
        <f t="shared" si="49"/>
        <v>5.0181849058206678E-3</v>
      </c>
      <c r="H524" s="22">
        <f t="shared" si="50"/>
        <v>9.2976522366726572E-3</v>
      </c>
      <c r="I524" s="22">
        <f t="shared" si="51"/>
        <v>-2.5802517580435667E-3</v>
      </c>
      <c r="J524" s="3" t="str">
        <f t="shared" si="52"/>
        <v/>
      </c>
      <c r="K524" s="3" t="str">
        <f t="shared" si="53"/>
        <v/>
      </c>
    </row>
    <row r="525" spans="1:11" hidden="1" x14ac:dyDescent="0.35">
      <c r="A525" s="30">
        <v>44991</v>
      </c>
      <c r="B525" s="3">
        <v>17680.349999999999</v>
      </c>
      <c r="C525" s="3">
        <v>17799.95</v>
      </c>
      <c r="D525" s="3">
        <v>17671.95</v>
      </c>
      <c r="E525" s="3">
        <v>17711.45</v>
      </c>
      <c r="F525" s="3" t="str">
        <f t="shared" si="48"/>
        <v>Monday</v>
      </c>
      <c r="G525" s="22">
        <f t="shared" si="49"/>
        <v>1.7590149516272125E-3</v>
      </c>
      <c r="H525" s="22">
        <f t="shared" si="50"/>
        <v>7.2396756851532918E-3</v>
      </c>
      <c r="I525" s="22">
        <f t="shared" si="51"/>
        <v>4.8879327738734317E-3</v>
      </c>
      <c r="J525" s="3" t="str">
        <f t="shared" si="52"/>
        <v/>
      </c>
      <c r="K525" s="3" t="str">
        <f t="shared" si="53"/>
        <v/>
      </c>
    </row>
    <row r="526" spans="1:11" hidden="1" x14ac:dyDescent="0.35">
      <c r="A526" s="30">
        <v>44988</v>
      </c>
      <c r="B526" s="3">
        <v>17451.25</v>
      </c>
      <c r="C526" s="3">
        <v>17644.75</v>
      </c>
      <c r="D526" s="3">
        <v>17427.7</v>
      </c>
      <c r="E526" s="3">
        <v>17594.349999999999</v>
      </c>
      <c r="F526" s="3" t="str">
        <f t="shared" si="48"/>
        <v>Friday</v>
      </c>
      <c r="G526" s="22">
        <f t="shared" si="49"/>
        <v>8.1999856743785425E-3</v>
      </c>
      <c r="H526" s="22">
        <f t="shared" si="50"/>
        <v>1.2437504476756638E-2</v>
      </c>
      <c r="I526" s="22">
        <f t="shared" si="51"/>
        <v>7.467425628828162E-3</v>
      </c>
      <c r="J526" s="3" t="str">
        <f t="shared" si="52"/>
        <v/>
      </c>
      <c r="K526" s="3" t="str">
        <f t="shared" si="53"/>
        <v/>
      </c>
    </row>
    <row r="527" spans="1:11" hidden="1" x14ac:dyDescent="0.35">
      <c r="A527" s="30">
        <v>44987</v>
      </c>
      <c r="B527" s="3">
        <v>17421.5</v>
      </c>
      <c r="C527" s="3">
        <v>17445.8</v>
      </c>
      <c r="D527" s="3">
        <v>17306</v>
      </c>
      <c r="E527" s="3">
        <v>17321.900000000001</v>
      </c>
      <c r="F527" s="3" t="str">
        <f t="shared" si="48"/>
        <v>Thursday</v>
      </c>
      <c r="G527" s="22">
        <f t="shared" si="49"/>
        <v>-5.7170737307349279E-3</v>
      </c>
      <c r="H527" s="22">
        <f t="shared" si="50"/>
        <v>8.0245673449472928E-3</v>
      </c>
      <c r="I527" s="22">
        <f t="shared" si="51"/>
        <v>-1.6847268622249541E-3</v>
      </c>
      <c r="J527" s="3" t="str">
        <f t="shared" si="52"/>
        <v>Negative</v>
      </c>
      <c r="K527" s="3" t="str">
        <f t="shared" si="53"/>
        <v/>
      </c>
    </row>
    <row r="528" spans="1:11" hidden="1" x14ac:dyDescent="0.35">
      <c r="A528" s="30">
        <v>44986</v>
      </c>
      <c r="B528" s="3">
        <v>17360.099999999999</v>
      </c>
      <c r="C528" s="3">
        <v>17467.75</v>
      </c>
      <c r="D528" s="3">
        <v>17345.25</v>
      </c>
      <c r="E528" s="3">
        <v>17450.900000000001</v>
      </c>
      <c r="F528" s="3" t="str">
        <f t="shared" si="48"/>
        <v>Wednesday</v>
      </c>
      <c r="G528" s="22">
        <f t="shared" si="49"/>
        <v>5.2303846176002975E-3</v>
      </c>
      <c r="H528" s="22">
        <f t="shared" si="50"/>
        <v>7.0564109653746239E-3</v>
      </c>
      <c r="I528" s="22">
        <f t="shared" si="51"/>
        <v>3.2449238468672077E-3</v>
      </c>
      <c r="J528" s="3" t="str">
        <f t="shared" si="52"/>
        <v/>
      </c>
      <c r="K528" s="3" t="str">
        <f t="shared" si="53"/>
        <v/>
      </c>
    </row>
    <row r="529" spans="1:11" hidden="1" x14ac:dyDescent="0.35">
      <c r="A529" s="30">
        <v>44985</v>
      </c>
      <c r="B529" s="3">
        <v>17383.25</v>
      </c>
      <c r="C529" s="3">
        <v>17440.45</v>
      </c>
      <c r="D529" s="3">
        <v>17255.2</v>
      </c>
      <c r="E529" s="3">
        <v>17303.95</v>
      </c>
      <c r="F529" s="3" t="str">
        <f t="shared" si="48"/>
        <v>Tuesday</v>
      </c>
      <c r="G529" s="22">
        <f t="shared" si="49"/>
        <v>-4.5618627126687633E-3</v>
      </c>
      <c r="H529" s="22">
        <f t="shared" si="50"/>
        <v>1.0656810435332863E-2</v>
      </c>
      <c r="I529" s="22">
        <f t="shared" si="51"/>
        <v>-5.4333139765537996E-4</v>
      </c>
      <c r="J529" s="3" t="str">
        <f t="shared" si="52"/>
        <v/>
      </c>
      <c r="K529" s="3" t="str">
        <f t="shared" si="53"/>
        <v/>
      </c>
    </row>
    <row r="530" spans="1:11" hidden="1" x14ac:dyDescent="0.35">
      <c r="A530" s="30">
        <v>44984</v>
      </c>
      <c r="B530" s="3">
        <v>17428.599999999999</v>
      </c>
      <c r="C530" s="3">
        <v>17451.599999999999</v>
      </c>
      <c r="D530" s="3">
        <v>17299</v>
      </c>
      <c r="E530" s="3">
        <v>17392.7</v>
      </c>
      <c r="F530" s="3" t="str">
        <f t="shared" si="48"/>
        <v>Monday</v>
      </c>
      <c r="G530" s="22">
        <f t="shared" si="49"/>
        <v>-2.0598326887987456E-3</v>
      </c>
      <c r="H530" s="22">
        <f t="shared" si="50"/>
        <v>8.7557233512731113E-3</v>
      </c>
      <c r="I530" s="22">
        <f t="shared" si="51"/>
        <v>-2.1298766732700896E-3</v>
      </c>
      <c r="J530" s="3" t="str">
        <f t="shared" si="52"/>
        <v/>
      </c>
      <c r="K530" s="3" t="str">
        <f t="shared" si="53"/>
        <v/>
      </c>
    </row>
    <row r="531" spans="1:11" hidden="1" x14ac:dyDescent="0.35">
      <c r="A531" s="30">
        <v>44981</v>
      </c>
      <c r="B531" s="3">
        <v>17591.349999999999</v>
      </c>
      <c r="C531" s="3">
        <v>17599.75</v>
      </c>
      <c r="D531" s="3">
        <v>17421.8</v>
      </c>
      <c r="E531" s="3">
        <v>17465.8</v>
      </c>
      <c r="F531" s="3" t="str">
        <f t="shared" si="48"/>
        <v>Friday</v>
      </c>
      <c r="G531" s="22">
        <f t="shared" si="49"/>
        <v>-7.1370304155166766E-3</v>
      </c>
      <c r="H531" s="22">
        <f t="shared" si="50"/>
        <v>1.0115767124183234E-2</v>
      </c>
      <c r="I531" s="22">
        <f t="shared" si="51"/>
        <v>4.5742022985222957E-3</v>
      </c>
      <c r="J531" s="3" t="str">
        <f t="shared" si="52"/>
        <v/>
      </c>
      <c r="K531" s="3" t="str">
        <f t="shared" si="53"/>
        <v/>
      </c>
    </row>
    <row r="532" spans="1:11" hidden="1" x14ac:dyDescent="0.35">
      <c r="A532" s="30">
        <v>44980</v>
      </c>
      <c r="B532" s="3">
        <v>17574.650000000001</v>
      </c>
      <c r="C532" s="3">
        <v>17620.05</v>
      </c>
      <c r="D532" s="3">
        <v>17455.400000000001</v>
      </c>
      <c r="E532" s="3">
        <v>17511.25</v>
      </c>
      <c r="F532" s="3" t="str">
        <f t="shared" si="48"/>
        <v>Thursday</v>
      </c>
      <c r="G532" s="22">
        <f t="shared" si="49"/>
        <v>-3.6074687120370222E-3</v>
      </c>
      <c r="H532" s="22">
        <f t="shared" si="50"/>
        <v>9.3686076251872901E-3</v>
      </c>
      <c r="I532" s="22">
        <f t="shared" si="51"/>
        <v>1.1592601243001534E-3</v>
      </c>
      <c r="J532" s="3" t="str">
        <f t="shared" si="52"/>
        <v>Negative</v>
      </c>
      <c r="K532" s="3" t="str">
        <f t="shared" si="53"/>
        <v/>
      </c>
    </row>
    <row r="533" spans="1:11" hidden="1" x14ac:dyDescent="0.35">
      <c r="A533" s="30">
        <v>44979</v>
      </c>
      <c r="B533" s="3">
        <v>17755.349999999999</v>
      </c>
      <c r="C533" s="3">
        <v>17772.5</v>
      </c>
      <c r="D533" s="3">
        <v>17529.45</v>
      </c>
      <c r="E533" s="3">
        <v>17554.3</v>
      </c>
      <c r="F533" s="3" t="str">
        <f t="shared" si="48"/>
        <v>Wednesday</v>
      </c>
      <c r="G533" s="22">
        <f t="shared" si="49"/>
        <v>-1.1323347610720109E-2</v>
      </c>
      <c r="H533" s="22">
        <f t="shared" si="50"/>
        <v>1.3688831816888954E-2</v>
      </c>
      <c r="I533" s="22">
        <f t="shared" si="51"/>
        <v>-4.0024233312953147E-3</v>
      </c>
      <c r="J533" s="3" t="str">
        <f t="shared" si="52"/>
        <v/>
      </c>
      <c r="K533" s="3" t="str">
        <f t="shared" si="53"/>
        <v/>
      </c>
    </row>
    <row r="534" spans="1:11" hidden="1" x14ac:dyDescent="0.35">
      <c r="A534" s="30">
        <v>44978</v>
      </c>
      <c r="B534" s="3">
        <v>17905.8</v>
      </c>
      <c r="C534" s="3">
        <v>17924.900000000001</v>
      </c>
      <c r="D534" s="3">
        <v>17800.3</v>
      </c>
      <c r="E534" s="3">
        <v>17826.7</v>
      </c>
      <c r="F534" s="3" t="str">
        <f t="shared" si="48"/>
        <v>Tuesday</v>
      </c>
      <c r="G534" s="22">
        <f t="shared" si="49"/>
        <v>-4.4175630242713837E-3</v>
      </c>
      <c r="H534" s="22">
        <f t="shared" si="50"/>
        <v>6.958639100179952E-3</v>
      </c>
      <c r="I534" s="22">
        <f t="shared" si="51"/>
        <v>3.4296089573316708E-3</v>
      </c>
      <c r="J534" s="3" t="str">
        <f t="shared" si="52"/>
        <v/>
      </c>
      <c r="K534" s="3" t="str">
        <f t="shared" si="53"/>
        <v/>
      </c>
    </row>
    <row r="535" spans="1:11" hidden="1" x14ac:dyDescent="0.35">
      <c r="A535" s="30">
        <v>44977</v>
      </c>
      <c r="B535" s="3">
        <v>17965.55</v>
      </c>
      <c r="C535" s="3">
        <v>18004.349999999999</v>
      </c>
      <c r="D535" s="3">
        <v>17818.400000000001</v>
      </c>
      <c r="E535" s="3">
        <v>17844.599999999999</v>
      </c>
      <c r="F535" s="3" t="str">
        <f t="shared" si="48"/>
        <v>Monday</v>
      </c>
      <c r="G535" s="22">
        <f t="shared" si="49"/>
        <v>-6.7323293748313149E-3</v>
      </c>
      <c r="H535" s="22">
        <f t="shared" si="50"/>
        <v>1.0350365004132748E-2</v>
      </c>
      <c r="I535" s="22">
        <f t="shared" si="51"/>
        <v>1.1897994895285688E-3</v>
      </c>
      <c r="J535" s="3" t="str">
        <f t="shared" si="52"/>
        <v/>
      </c>
      <c r="K535" s="3" t="str">
        <f t="shared" si="53"/>
        <v/>
      </c>
    </row>
    <row r="536" spans="1:11" hidden="1" x14ac:dyDescent="0.35">
      <c r="A536" s="30">
        <v>44974</v>
      </c>
      <c r="B536" s="3">
        <v>17974.849999999999</v>
      </c>
      <c r="C536" s="3">
        <v>18034.25</v>
      </c>
      <c r="D536" s="3">
        <v>17884.599999999999</v>
      </c>
      <c r="E536" s="3">
        <v>17944.2</v>
      </c>
      <c r="F536" s="3" t="str">
        <f t="shared" si="48"/>
        <v>Friday</v>
      </c>
      <c r="G536" s="22">
        <f t="shared" si="49"/>
        <v>-1.7051602655931938E-3</v>
      </c>
      <c r="H536" s="22">
        <f t="shared" si="50"/>
        <v>8.325521492529922E-3</v>
      </c>
      <c r="I536" s="22">
        <f t="shared" si="51"/>
        <v>-3.38215276795937E-3</v>
      </c>
      <c r="J536" s="3" t="str">
        <f t="shared" si="52"/>
        <v/>
      </c>
      <c r="K536" s="3" t="str">
        <f t="shared" si="53"/>
        <v/>
      </c>
    </row>
    <row r="537" spans="1:11" hidden="1" x14ac:dyDescent="0.35">
      <c r="A537" s="30">
        <v>44973</v>
      </c>
      <c r="B537" s="3">
        <v>18094.75</v>
      </c>
      <c r="C537" s="3">
        <v>18134.75</v>
      </c>
      <c r="D537" s="3">
        <v>18000.650000000001</v>
      </c>
      <c r="E537" s="3">
        <v>18035.849999999999</v>
      </c>
      <c r="F537" s="3" t="str">
        <f t="shared" si="48"/>
        <v>Thursday</v>
      </c>
      <c r="G537" s="22">
        <f t="shared" si="49"/>
        <v>-3.2550878017105211E-3</v>
      </c>
      <c r="H537" s="22">
        <f t="shared" si="50"/>
        <v>7.4109893753712287E-3</v>
      </c>
      <c r="I537" s="22">
        <f t="shared" si="51"/>
        <v>4.379476960565361E-3</v>
      </c>
      <c r="J537" s="3" t="str">
        <f t="shared" si="52"/>
        <v>Negative</v>
      </c>
      <c r="K537" s="3" t="str">
        <f t="shared" si="53"/>
        <v/>
      </c>
    </row>
    <row r="538" spans="1:11" hidden="1" x14ac:dyDescent="0.35">
      <c r="A538" s="30">
        <v>44972</v>
      </c>
      <c r="B538" s="3">
        <v>17896.599999999999</v>
      </c>
      <c r="C538" s="3">
        <v>18034.099999999999</v>
      </c>
      <c r="D538" s="3">
        <v>17853.8</v>
      </c>
      <c r="E538" s="3">
        <v>18015.849999999999</v>
      </c>
      <c r="F538" s="3" t="str">
        <f t="shared" si="48"/>
        <v>Wednesday</v>
      </c>
      <c r="G538" s="22">
        <f t="shared" si="49"/>
        <v>6.6632768235307272E-3</v>
      </c>
      <c r="H538" s="22">
        <f t="shared" si="50"/>
        <v>1.0074539297967172E-2</v>
      </c>
      <c r="I538" s="22">
        <f t="shared" si="51"/>
        <v>-1.8544494237263559E-3</v>
      </c>
      <c r="J538" s="3" t="str">
        <f t="shared" si="52"/>
        <v/>
      </c>
      <c r="K538" s="3" t="str">
        <f t="shared" si="53"/>
        <v/>
      </c>
    </row>
    <row r="539" spans="1:11" hidden="1" x14ac:dyDescent="0.35">
      <c r="A539" s="30">
        <v>44971</v>
      </c>
      <c r="B539" s="3">
        <v>17840.349999999999</v>
      </c>
      <c r="C539" s="3">
        <v>17954.55</v>
      </c>
      <c r="D539" s="3">
        <v>17800.05</v>
      </c>
      <c r="E539" s="3">
        <v>17929.849999999999</v>
      </c>
      <c r="F539" s="3" t="str">
        <f t="shared" si="48"/>
        <v>Tuesday</v>
      </c>
      <c r="G539" s="22">
        <f t="shared" si="49"/>
        <v>5.0167177213451533E-3</v>
      </c>
      <c r="H539" s="22">
        <f t="shared" si="50"/>
        <v>8.6601439994170529E-3</v>
      </c>
      <c r="I539" s="22">
        <f t="shared" si="51"/>
        <v>3.9080744362973785E-3</v>
      </c>
      <c r="J539" s="3" t="str">
        <f t="shared" si="52"/>
        <v/>
      </c>
      <c r="K539" s="3" t="str">
        <f t="shared" si="53"/>
        <v/>
      </c>
    </row>
    <row r="540" spans="1:11" hidden="1" x14ac:dyDescent="0.35">
      <c r="A540" s="30">
        <v>44970</v>
      </c>
      <c r="B540" s="3">
        <v>17859.099999999999</v>
      </c>
      <c r="C540" s="3">
        <v>17880.7</v>
      </c>
      <c r="D540" s="3">
        <v>17719.75</v>
      </c>
      <c r="E540" s="3">
        <v>17770.900000000001</v>
      </c>
      <c r="F540" s="3" t="str">
        <f t="shared" si="48"/>
        <v>Monday</v>
      </c>
      <c r="G540" s="22">
        <f t="shared" si="49"/>
        <v>-4.938658723003796E-3</v>
      </c>
      <c r="H540" s="22">
        <f t="shared" si="50"/>
        <v>9.0122122615361767E-3</v>
      </c>
      <c r="I540" s="22">
        <f t="shared" si="51"/>
        <v>1.4560524178862291E-4</v>
      </c>
      <c r="J540" s="3" t="str">
        <f t="shared" si="52"/>
        <v/>
      </c>
      <c r="K540" s="3" t="str">
        <f t="shared" si="53"/>
        <v/>
      </c>
    </row>
    <row r="541" spans="1:11" hidden="1" x14ac:dyDescent="0.35">
      <c r="A541" s="30">
        <v>44967</v>
      </c>
      <c r="B541" s="3">
        <v>17847.55</v>
      </c>
      <c r="C541" s="3">
        <v>17876.95</v>
      </c>
      <c r="D541" s="3">
        <v>17801</v>
      </c>
      <c r="E541" s="3">
        <v>17856.5</v>
      </c>
      <c r="F541" s="3" t="str">
        <f t="shared" si="48"/>
        <v>Friday</v>
      </c>
      <c r="G541" s="22">
        <f t="shared" si="49"/>
        <v>5.0146938935600278E-4</v>
      </c>
      <c r="H541" s="22">
        <f t="shared" si="50"/>
        <v>4.2554860471045453E-3</v>
      </c>
      <c r="I541" s="22">
        <f t="shared" si="51"/>
        <v>-2.5651844669418952E-3</v>
      </c>
      <c r="J541" s="3" t="str">
        <f t="shared" si="52"/>
        <v/>
      </c>
      <c r="K541" s="3" t="str">
        <f t="shared" si="53"/>
        <v/>
      </c>
    </row>
    <row r="542" spans="1:11" hidden="1" x14ac:dyDescent="0.35">
      <c r="A542" s="30">
        <v>44966</v>
      </c>
      <c r="B542" s="3">
        <v>17885.5</v>
      </c>
      <c r="C542" s="3">
        <v>17916.900000000001</v>
      </c>
      <c r="D542" s="3">
        <v>17779.8</v>
      </c>
      <c r="E542" s="3">
        <v>17893.45</v>
      </c>
      <c r="F542" s="3" t="str">
        <f t="shared" si="48"/>
        <v>Thursday</v>
      </c>
      <c r="G542" s="22">
        <f t="shared" si="49"/>
        <v>4.4449414330047959E-4</v>
      </c>
      <c r="H542" s="22">
        <f t="shared" si="50"/>
        <v>7.6654273014454266E-3</v>
      </c>
      <c r="I542" s="22">
        <f t="shared" si="51"/>
        <v>7.721705265866858E-4</v>
      </c>
      <c r="J542" s="3" t="str">
        <f t="shared" si="52"/>
        <v>Positive</v>
      </c>
      <c r="K542" s="3" t="str">
        <f t="shared" si="53"/>
        <v/>
      </c>
    </row>
    <row r="543" spans="1:11" hidden="1" x14ac:dyDescent="0.35">
      <c r="A543" s="30">
        <v>44965</v>
      </c>
      <c r="B543" s="3">
        <v>17750.3</v>
      </c>
      <c r="C543" s="3">
        <v>17898.7</v>
      </c>
      <c r="D543" s="3">
        <v>17744.150000000001</v>
      </c>
      <c r="E543" s="3">
        <v>17871.7</v>
      </c>
      <c r="F543" s="3" t="str">
        <f t="shared" si="48"/>
        <v>Wednesday</v>
      </c>
      <c r="G543" s="22">
        <f t="shared" si="49"/>
        <v>6.8393210255602134E-3</v>
      </c>
      <c r="H543" s="22">
        <f t="shared" si="50"/>
        <v>8.706895094730752E-3</v>
      </c>
      <c r="I543" s="22">
        <f t="shared" si="51"/>
        <v>1.6251445983691715E-3</v>
      </c>
      <c r="J543" s="3" t="str">
        <f t="shared" si="52"/>
        <v/>
      </c>
      <c r="K543" s="3" t="str">
        <f t="shared" si="53"/>
        <v/>
      </c>
    </row>
    <row r="544" spans="1:11" hidden="1" x14ac:dyDescent="0.35">
      <c r="A544" s="30">
        <v>44964</v>
      </c>
      <c r="B544" s="3">
        <v>17790.099999999999</v>
      </c>
      <c r="C544" s="3">
        <v>17811.150000000001</v>
      </c>
      <c r="D544" s="3">
        <v>17652.55</v>
      </c>
      <c r="E544" s="3">
        <v>17721.5</v>
      </c>
      <c r="F544" s="3" t="str">
        <f t="shared" si="48"/>
        <v>Tuesday</v>
      </c>
      <c r="G544" s="22">
        <f t="shared" si="49"/>
        <v>-3.8560772564515404E-3</v>
      </c>
      <c r="H544" s="22">
        <f t="shared" si="50"/>
        <v>8.9150707415923576E-3</v>
      </c>
      <c r="I544" s="22">
        <f t="shared" si="51"/>
        <v>1.435439019172962E-3</v>
      </c>
      <c r="J544" s="3" t="str">
        <f t="shared" si="52"/>
        <v/>
      </c>
      <c r="K544" s="3" t="str">
        <f t="shared" si="53"/>
        <v/>
      </c>
    </row>
    <row r="545" spans="1:11" hidden="1" x14ac:dyDescent="0.35">
      <c r="A545" s="30">
        <v>44963</v>
      </c>
      <c r="B545" s="3">
        <v>17818.55</v>
      </c>
      <c r="C545" s="3">
        <v>17823.7</v>
      </c>
      <c r="D545" s="3">
        <v>17698.349999999999</v>
      </c>
      <c r="E545" s="3">
        <v>17764.599999999999</v>
      </c>
      <c r="F545" s="3" t="str">
        <f t="shared" si="48"/>
        <v>Monday</v>
      </c>
      <c r="G545" s="22">
        <f t="shared" si="49"/>
        <v>-3.0277435593805743E-3</v>
      </c>
      <c r="H545" s="22">
        <f t="shared" si="50"/>
        <v>7.0348036175784329E-3</v>
      </c>
      <c r="I545" s="22">
        <f t="shared" si="51"/>
        <v>-1.9883443812468322E-3</v>
      </c>
      <c r="J545" s="3" t="str">
        <f t="shared" si="52"/>
        <v/>
      </c>
      <c r="K545" s="3" t="str">
        <f t="shared" si="53"/>
        <v/>
      </c>
    </row>
    <row r="546" spans="1:11" hidden="1" x14ac:dyDescent="0.35">
      <c r="A546" s="30">
        <v>44960</v>
      </c>
      <c r="B546" s="3">
        <v>17721.75</v>
      </c>
      <c r="C546" s="3">
        <v>17870.3</v>
      </c>
      <c r="D546" s="3">
        <v>17584.2</v>
      </c>
      <c r="E546" s="3">
        <v>17854.05</v>
      </c>
      <c r="F546" s="3" t="str">
        <f t="shared" si="48"/>
        <v>Friday</v>
      </c>
      <c r="G546" s="22">
        <f t="shared" si="49"/>
        <v>7.4654026831435533E-3</v>
      </c>
      <c r="H546" s="22">
        <f t="shared" si="50"/>
        <v>1.6144003837092757E-2</v>
      </c>
      <c r="I546" s="22">
        <f t="shared" si="51"/>
        <v>6.3229682460363501E-3</v>
      </c>
      <c r="J546" s="3" t="str">
        <f t="shared" si="52"/>
        <v/>
      </c>
      <c r="K546" s="3" t="str">
        <f t="shared" si="53"/>
        <v/>
      </c>
    </row>
    <row r="547" spans="1:11" hidden="1" x14ac:dyDescent="0.35">
      <c r="A547" s="30">
        <v>44959</v>
      </c>
      <c r="B547" s="3">
        <v>17517.099999999999</v>
      </c>
      <c r="C547" s="3">
        <v>17653.900000000001</v>
      </c>
      <c r="D547" s="3">
        <v>17445.95</v>
      </c>
      <c r="E547" s="3">
        <v>17610.400000000001</v>
      </c>
      <c r="F547" s="3" t="str">
        <f t="shared" si="48"/>
        <v>Thursday</v>
      </c>
      <c r="G547" s="22">
        <f t="shared" si="49"/>
        <v>5.3262240896040395E-3</v>
      </c>
      <c r="H547" s="22">
        <f t="shared" si="50"/>
        <v>1.1871257228650903E-2</v>
      </c>
      <c r="I547" s="22">
        <f t="shared" si="51"/>
        <v>-5.6311484250382163E-3</v>
      </c>
      <c r="J547" s="3" t="str">
        <f t="shared" si="52"/>
        <v>Positive</v>
      </c>
      <c r="K547" s="3" t="str">
        <f t="shared" si="53"/>
        <v/>
      </c>
    </row>
    <row r="548" spans="1:11" hidden="1" x14ac:dyDescent="0.35">
      <c r="A548" s="30">
        <v>44958</v>
      </c>
      <c r="B548" s="3">
        <v>17811.599999999999</v>
      </c>
      <c r="C548" s="3">
        <v>17972.2</v>
      </c>
      <c r="D548" s="3">
        <v>17353.400000000001</v>
      </c>
      <c r="E548" s="3">
        <v>17616.3</v>
      </c>
      <c r="F548" s="3" t="str">
        <f t="shared" si="48"/>
        <v>Wednesday</v>
      </c>
      <c r="G548" s="22">
        <f t="shared" si="49"/>
        <v>-1.0964764535471226E-2</v>
      </c>
      <c r="H548" s="22">
        <f t="shared" si="50"/>
        <v>3.4741404477980603E-2</v>
      </c>
      <c r="I548" s="22">
        <f t="shared" si="51"/>
        <v>8.4615972574118709E-3</v>
      </c>
      <c r="J548" s="3" t="str">
        <f t="shared" si="52"/>
        <v/>
      </c>
      <c r="K548" s="3" t="str">
        <f t="shared" si="53"/>
        <v/>
      </c>
    </row>
    <row r="549" spans="1:11" hidden="1" x14ac:dyDescent="0.35">
      <c r="A549" s="30">
        <v>44957</v>
      </c>
      <c r="B549" s="3">
        <v>17731.45</v>
      </c>
      <c r="C549" s="3">
        <v>17735.7</v>
      </c>
      <c r="D549" s="3">
        <v>17537.55</v>
      </c>
      <c r="E549" s="3">
        <v>17662.150000000001</v>
      </c>
      <c r="F549" s="3" t="str">
        <f t="shared" si="48"/>
        <v>Tuesday</v>
      </c>
      <c r="G549" s="22">
        <f t="shared" si="49"/>
        <v>-3.9083098110983183E-3</v>
      </c>
      <c r="H549" s="22">
        <f t="shared" si="50"/>
        <v>1.1175059005326775E-2</v>
      </c>
      <c r="I549" s="22">
        <f t="shared" si="51"/>
        <v>4.6744990495185268E-3</v>
      </c>
      <c r="J549" s="3" t="str">
        <f t="shared" si="52"/>
        <v/>
      </c>
      <c r="K549" s="3" t="str">
        <f t="shared" si="53"/>
        <v/>
      </c>
    </row>
    <row r="550" spans="1:11" hidden="1" x14ac:dyDescent="0.35">
      <c r="A550" s="30">
        <v>44956</v>
      </c>
      <c r="B550" s="3">
        <v>17541.95</v>
      </c>
      <c r="C550" s="3">
        <v>17709.150000000001</v>
      </c>
      <c r="D550" s="3">
        <v>17405.55</v>
      </c>
      <c r="E550" s="3">
        <v>17648.95</v>
      </c>
      <c r="F550" s="3" t="str">
        <f t="shared" si="48"/>
        <v>Monday</v>
      </c>
      <c r="G550" s="22">
        <f t="shared" si="49"/>
        <v>6.0996639484207854E-3</v>
      </c>
      <c r="H550" s="22">
        <f t="shared" si="50"/>
        <v>1.7307083876080036E-2</v>
      </c>
      <c r="I550" s="22">
        <f t="shared" si="51"/>
        <v>-3.5445784706619569E-3</v>
      </c>
      <c r="J550" s="3" t="str">
        <f t="shared" si="52"/>
        <v/>
      </c>
      <c r="K550" s="3" t="str">
        <f t="shared" si="53"/>
        <v/>
      </c>
    </row>
    <row r="551" spans="1:11" hidden="1" x14ac:dyDescent="0.35">
      <c r="A551" s="30">
        <v>44953</v>
      </c>
      <c r="B551" s="3">
        <v>17877.2</v>
      </c>
      <c r="C551" s="3">
        <v>17884.75</v>
      </c>
      <c r="D551" s="3">
        <v>17493.55</v>
      </c>
      <c r="E551" s="3">
        <v>17604.349999999999</v>
      </c>
      <c r="F551" s="3" t="str">
        <f t="shared" si="48"/>
        <v>Friday</v>
      </c>
      <c r="G551" s="22">
        <f t="shared" si="49"/>
        <v>-1.5262457208064024E-2</v>
      </c>
      <c r="H551" s="22">
        <f t="shared" si="50"/>
        <v>2.1882621439599081E-2</v>
      </c>
      <c r="I551" s="22">
        <f t="shared" si="51"/>
        <v>-8.2439309298315718E-4</v>
      </c>
      <c r="J551" s="3" t="str">
        <f t="shared" si="52"/>
        <v/>
      </c>
      <c r="K551" s="3" t="str">
        <f t="shared" si="53"/>
        <v/>
      </c>
    </row>
    <row r="552" spans="1:11" hidden="1" x14ac:dyDescent="0.35">
      <c r="A552" s="30">
        <v>44951</v>
      </c>
      <c r="B552" s="3">
        <v>18093.349999999999</v>
      </c>
      <c r="C552" s="3">
        <v>18100.599999999999</v>
      </c>
      <c r="D552" s="3">
        <v>17846.150000000001</v>
      </c>
      <c r="E552" s="3">
        <v>17891.95</v>
      </c>
      <c r="F552" s="3" t="str">
        <f t="shared" si="48"/>
        <v>Wednesday</v>
      </c>
      <c r="G552" s="22">
        <f t="shared" si="49"/>
        <v>-1.1131161448819473E-2</v>
      </c>
      <c r="H552" s="22">
        <f t="shared" si="50"/>
        <v>1.4063177907905232E-2</v>
      </c>
      <c r="I552" s="22">
        <f t="shared" si="51"/>
        <v>-1.377060761771288E-3</v>
      </c>
      <c r="J552" s="3" t="str">
        <f t="shared" si="52"/>
        <v/>
      </c>
      <c r="K552" s="3" t="str">
        <f t="shared" si="53"/>
        <v/>
      </c>
    </row>
    <row r="553" spans="1:11" hidden="1" x14ac:dyDescent="0.35">
      <c r="A553" s="30">
        <v>44950</v>
      </c>
      <c r="B553" s="3">
        <v>18183.95</v>
      </c>
      <c r="C553" s="3">
        <v>18201.25</v>
      </c>
      <c r="D553" s="3">
        <v>18078.650000000001</v>
      </c>
      <c r="E553" s="3">
        <v>18118.3</v>
      </c>
      <c r="F553" s="3" t="str">
        <f t="shared" si="48"/>
        <v>Tuesday</v>
      </c>
      <c r="G553" s="22">
        <f t="shared" si="49"/>
        <v>-3.6103266891957717E-3</v>
      </c>
      <c r="H553" s="22">
        <f t="shared" si="50"/>
        <v>6.7422094759388655E-3</v>
      </c>
      <c r="I553" s="22">
        <f t="shared" si="51"/>
        <v>3.609560367689548E-3</v>
      </c>
      <c r="J553" s="3" t="str">
        <f t="shared" si="52"/>
        <v/>
      </c>
      <c r="K553" s="3" t="str">
        <f t="shared" si="53"/>
        <v/>
      </c>
    </row>
    <row r="554" spans="1:11" hidden="1" x14ac:dyDescent="0.35">
      <c r="A554" s="30">
        <v>44949</v>
      </c>
      <c r="B554" s="3">
        <v>18118.45</v>
      </c>
      <c r="C554" s="3">
        <v>18162.599999999999</v>
      </c>
      <c r="D554" s="3">
        <v>18063.45</v>
      </c>
      <c r="E554" s="3">
        <v>18118.55</v>
      </c>
      <c r="F554" s="3" t="str">
        <f t="shared" si="48"/>
        <v>Monday</v>
      </c>
      <c r="G554" s="22">
        <f t="shared" si="49"/>
        <v>5.5192359168993379E-6</v>
      </c>
      <c r="H554" s="22">
        <f t="shared" si="50"/>
        <v>5.4723224116852058E-3</v>
      </c>
      <c r="I554" s="22">
        <f t="shared" si="51"/>
        <v>5.0367075020870313E-3</v>
      </c>
      <c r="J554" s="3" t="str">
        <f t="shared" si="52"/>
        <v/>
      </c>
      <c r="K554" s="3" t="str">
        <f t="shared" si="53"/>
        <v/>
      </c>
    </row>
    <row r="555" spans="1:11" hidden="1" x14ac:dyDescent="0.35">
      <c r="A555" s="30">
        <v>44946</v>
      </c>
      <c r="B555" s="3">
        <v>18115.599999999999</v>
      </c>
      <c r="C555" s="3">
        <v>18145.45</v>
      </c>
      <c r="D555" s="3">
        <v>18016.2</v>
      </c>
      <c r="E555" s="3">
        <v>18027.650000000001</v>
      </c>
      <c r="F555" s="3" t="str">
        <f t="shared" si="48"/>
        <v>Friday</v>
      </c>
      <c r="G555" s="22">
        <f t="shared" si="49"/>
        <v>-4.8549316611096018E-3</v>
      </c>
      <c r="H555" s="22">
        <f t="shared" si="50"/>
        <v>7.1347347037912078E-3</v>
      </c>
      <c r="I555" s="22">
        <f t="shared" si="51"/>
        <v>4.2799117509809283E-4</v>
      </c>
      <c r="J555" s="3" t="str">
        <f t="shared" si="52"/>
        <v/>
      </c>
      <c r="K555" s="3" t="str">
        <f t="shared" si="53"/>
        <v/>
      </c>
    </row>
    <row r="556" spans="1:11" hidden="1" x14ac:dyDescent="0.35">
      <c r="A556" s="30">
        <v>44945</v>
      </c>
      <c r="B556" s="3">
        <v>18119.8</v>
      </c>
      <c r="C556" s="3">
        <v>18155.2</v>
      </c>
      <c r="D556" s="3">
        <v>18063.75</v>
      </c>
      <c r="E556" s="3">
        <v>18107.849999999999</v>
      </c>
      <c r="F556" s="3" t="str">
        <f t="shared" si="48"/>
        <v>Thursday</v>
      </c>
      <c r="G556" s="22">
        <f t="shared" si="49"/>
        <v>-6.5949955297523854E-4</v>
      </c>
      <c r="H556" s="22">
        <f t="shared" si="50"/>
        <v>5.0469651982914124E-3</v>
      </c>
      <c r="I556" s="22">
        <f t="shared" si="51"/>
        <v>-2.5075211873153711E-3</v>
      </c>
      <c r="J556" s="3" t="str">
        <f t="shared" si="52"/>
        <v>Negative</v>
      </c>
      <c r="K556" s="3" t="str">
        <f t="shared" si="53"/>
        <v/>
      </c>
    </row>
    <row r="557" spans="1:11" hidden="1" x14ac:dyDescent="0.35">
      <c r="A557" s="30">
        <v>44944</v>
      </c>
      <c r="B557" s="3">
        <v>18074.3</v>
      </c>
      <c r="C557" s="3">
        <v>18183.75</v>
      </c>
      <c r="D557" s="3">
        <v>18032.45</v>
      </c>
      <c r="E557" s="3">
        <v>18165.349999999999</v>
      </c>
      <c r="F557" s="3" t="str">
        <f t="shared" si="48"/>
        <v>Wednesday</v>
      </c>
      <c r="G557" s="22">
        <f t="shared" si="49"/>
        <v>5.0375394897727317E-3</v>
      </c>
      <c r="H557" s="22">
        <f t="shared" si="50"/>
        <v>8.3710019198530109E-3</v>
      </c>
      <c r="I557" s="22">
        <f t="shared" si="51"/>
        <v>1.1632222363778368E-3</v>
      </c>
      <c r="J557" s="3" t="str">
        <f t="shared" si="52"/>
        <v/>
      </c>
      <c r="K557" s="3" t="str">
        <f t="shared" si="53"/>
        <v/>
      </c>
    </row>
    <row r="558" spans="1:11" hidden="1" x14ac:dyDescent="0.35">
      <c r="A558" s="30">
        <v>44943</v>
      </c>
      <c r="B558" s="3">
        <v>17922.8</v>
      </c>
      <c r="C558" s="3">
        <v>18072.05</v>
      </c>
      <c r="D558" s="3">
        <v>17886.95</v>
      </c>
      <c r="E558" s="3">
        <v>18053.3</v>
      </c>
      <c r="F558" s="3" t="str">
        <f t="shared" si="48"/>
        <v>Tuesday</v>
      </c>
      <c r="G558" s="22">
        <f t="shared" si="49"/>
        <v>7.2812283794942761E-3</v>
      </c>
      <c r="H558" s="22">
        <f t="shared" si="50"/>
        <v>1.0327627379650419E-2</v>
      </c>
      <c r="I558" s="22">
        <f t="shared" si="51"/>
        <v>1.5619018879733963E-3</v>
      </c>
      <c r="J558" s="3" t="str">
        <f t="shared" si="52"/>
        <v/>
      </c>
      <c r="K558" s="3" t="str">
        <f t="shared" si="53"/>
        <v/>
      </c>
    </row>
    <row r="559" spans="1:11" hidden="1" x14ac:dyDescent="0.35">
      <c r="A559" s="30">
        <v>44942</v>
      </c>
      <c r="B559" s="3">
        <v>18033.150000000001</v>
      </c>
      <c r="C559" s="3">
        <v>18049.650000000001</v>
      </c>
      <c r="D559" s="3">
        <v>17853.650000000001</v>
      </c>
      <c r="E559" s="3">
        <v>17894.849999999999</v>
      </c>
      <c r="F559" s="3" t="str">
        <f t="shared" si="48"/>
        <v>Monday</v>
      </c>
      <c r="G559" s="22">
        <f t="shared" si="49"/>
        <v>-7.6692092063784141E-3</v>
      </c>
      <c r="H559" s="22">
        <f t="shared" si="50"/>
        <v>1.0868872049531002E-2</v>
      </c>
      <c r="I559" s="22">
        <f t="shared" si="51"/>
        <v>4.2630564806256706E-3</v>
      </c>
      <c r="J559" s="3" t="str">
        <f t="shared" si="52"/>
        <v/>
      </c>
      <c r="K559" s="3" t="str">
        <f t="shared" si="53"/>
        <v/>
      </c>
    </row>
    <row r="560" spans="1:11" hidden="1" x14ac:dyDescent="0.35">
      <c r="A560" s="30">
        <v>44939</v>
      </c>
      <c r="B560" s="3">
        <v>17867.5</v>
      </c>
      <c r="C560" s="3">
        <v>17999.349999999999</v>
      </c>
      <c r="D560" s="3">
        <v>17774.25</v>
      </c>
      <c r="E560" s="3">
        <v>17956.599999999999</v>
      </c>
      <c r="F560" s="3" t="str">
        <f t="shared" si="48"/>
        <v>Friday</v>
      </c>
      <c r="G560" s="22">
        <f t="shared" si="49"/>
        <v>4.9867077095283917E-3</v>
      </c>
      <c r="H560" s="22">
        <f t="shared" si="50"/>
        <v>1.2598292990065681E-2</v>
      </c>
      <c r="I560" s="22">
        <f t="shared" si="51"/>
        <v>5.2076917046506765E-4</v>
      </c>
      <c r="J560" s="3" t="str">
        <f t="shared" si="52"/>
        <v/>
      </c>
      <c r="K560" s="3" t="str">
        <f t="shared" si="53"/>
        <v/>
      </c>
    </row>
    <row r="561" spans="1:11" hidden="1" x14ac:dyDescent="0.35">
      <c r="A561" s="30">
        <v>44938</v>
      </c>
      <c r="B561" s="3">
        <v>17920.849999999999</v>
      </c>
      <c r="C561" s="3">
        <v>17945.8</v>
      </c>
      <c r="D561" s="3">
        <v>17761.650000000001</v>
      </c>
      <c r="E561" s="3">
        <v>17858.2</v>
      </c>
      <c r="F561" s="3" t="str">
        <f t="shared" si="48"/>
        <v>Thursday</v>
      </c>
      <c r="G561" s="22">
        <f t="shared" si="49"/>
        <v>-3.4959279275256377E-3</v>
      </c>
      <c r="H561" s="22">
        <f t="shared" si="50"/>
        <v>1.0275740269016136E-2</v>
      </c>
      <c r="I561" s="22">
        <f t="shared" si="51"/>
        <v>1.4053655347372729E-3</v>
      </c>
      <c r="J561" s="3" t="str">
        <f t="shared" si="52"/>
        <v>Negative</v>
      </c>
      <c r="K561" s="3" t="str">
        <f t="shared" si="53"/>
        <v/>
      </c>
    </row>
    <row r="562" spans="1:11" hidden="1" x14ac:dyDescent="0.35">
      <c r="A562" s="30">
        <v>44937</v>
      </c>
      <c r="B562" s="3">
        <v>17924.25</v>
      </c>
      <c r="C562" s="3">
        <v>17976.349999999999</v>
      </c>
      <c r="D562" s="3">
        <v>17824.349999999999</v>
      </c>
      <c r="E562" s="3">
        <v>17895.7</v>
      </c>
      <c r="F562" s="3" t="str">
        <f t="shared" si="48"/>
        <v>Wednesday</v>
      </c>
      <c r="G562" s="22">
        <f t="shared" si="49"/>
        <v>-1.5928142042204987E-3</v>
      </c>
      <c r="H562" s="22">
        <f t="shared" si="50"/>
        <v>8.4801316652021695E-3</v>
      </c>
      <c r="I562" s="22">
        <f t="shared" si="51"/>
        <v>5.6380012448252047E-4</v>
      </c>
      <c r="J562" s="3" t="str">
        <f t="shared" si="52"/>
        <v/>
      </c>
      <c r="K562" s="3" t="str">
        <f t="shared" si="53"/>
        <v/>
      </c>
    </row>
    <row r="563" spans="1:11" hidden="1" x14ac:dyDescent="0.35">
      <c r="A563" s="30">
        <v>44936</v>
      </c>
      <c r="B563" s="3">
        <v>18121.3</v>
      </c>
      <c r="C563" s="3">
        <v>18127.599999999999</v>
      </c>
      <c r="D563" s="3">
        <v>17856</v>
      </c>
      <c r="E563" s="3">
        <v>17914.150000000001</v>
      </c>
      <c r="F563" s="3" t="str">
        <f t="shared" si="48"/>
        <v>Tuesday</v>
      </c>
      <c r="G563" s="22">
        <f t="shared" si="49"/>
        <v>-1.143129907898428E-2</v>
      </c>
      <c r="H563" s="22">
        <f t="shared" si="50"/>
        <v>1.4987887182486828E-2</v>
      </c>
      <c r="I563" s="22">
        <f t="shared" si="51"/>
        <v>1.1104236183235665E-3</v>
      </c>
      <c r="J563" s="3" t="str">
        <f t="shared" si="52"/>
        <v/>
      </c>
      <c r="K563" s="3" t="str">
        <f t="shared" si="53"/>
        <v/>
      </c>
    </row>
    <row r="564" spans="1:11" hidden="1" x14ac:dyDescent="0.35">
      <c r="A564" s="30">
        <v>44935</v>
      </c>
      <c r="B564" s="3">
        <v>17952.55</v>
      </c>
      <c r="C564" s="3">
        <v>18141.400000000001</v>
      </c>
      <c r="D564" s="3">
        <v>17936.150000000001</v>
      </c>
      <c r="E564" s="3">
        <v>18101.2</v>
      </c>
      <c r="F564" s="3" t="str">
        <f t="shared" si="48"/>
        <v>Monday</v>
      </c>
      <c r="G564" s="22">
        <f t="shared" si="49"/>
        <v>8.2801607571070107E-3</v>
      </c>
      <c r="H564" s="22">
        <f t="shared" si="50"/>
        <v>1.1432916215245189E-2</v>
      </c>
      <c r="I564" s="22">
        <f t="shared" si="51"/>
        <v>5.2129264898974235E-3</v>
      </c>
      <c r="J564" s="3" t="str">
        <f t="shared" si="52"/>
        <v/>
      </c>
      <c r="K564" s="3" t="str">
        <f t="shared" si="53"/>
        <v/>
      </c>
    </row>
    <row r="565" spans="1:11" hidden="1" x14ac:dyDescent="0.35">
      <c r="A565" s="30">
        <v>44932</v>
      </c>
      <c r="B565" s="3">
        <v>18008.05</v>
      </c>
      <c r="C565" s="3">
        <v>18047.400000000001</v>
      </c>
      <c r="D565" s="3">
        <v>17795.55</v>
      </c>
      <c r="E565" s="3">
        <v>17859.45</v>
      </c>
      <c r="F565" s="3" t="str">
        <f t="shared" si="48"/>
        <v>Friday</v>
      </c>
      <c r="G565" s="22">
        <f t="shared" si="49"/>
        <v>-8.2518651380909403E-3</v>
      </c>
      <c r="H565" s="22">
        <f t="shared" si="50"/>
        <v>1.3985412079597857E-2</v>
      </c>
      <c r="I565" s="22">
        <f t="shared" si="51"/>
        <v>8.8371873289172314E-4</v>
      </c>
      <c r="J565" s="3" t="str">
        <f t="shared" si="52"/>
        <v/>
      </c>
      <c r="K565" s="3" t="str">
        <f t="shared" si="53"/>
        <v/>
      </c>
    </row>
    <row r="566" spans="1:11" hidden="1" x14ac:dyDescent="0.35">
      <c r="A566" s="30">
        <v>44931</v>
      </c>
      <c r="B566" s="3">
        <v>18101.95</v>
      </c>
      <c r="C566" s="3">
        <v>18120.3</v>
      </c>
      <c r="D566" s="3">
        <v>17892.599999999999</v>
      </c>
      <c r="E566" s="3">
        <v>17992.150000000001</v>
      </c>
      <c r="F566" s="3" t="str">
        <f t="shared" si="48"/>
        <v>Thursday</v>
      </c>
      <c r="G566" s="22">
        <f t="shared" si="49"/>
        <v>-6.0656448614651607E-3</v>
      </c>
      <c r="H566" s="22">
        <f t="shared" si="50"/>
        <v>1.2578755327464761E-2</v>
      </c>
      <c r="I566" s="22">
        <f t="shared" si="51"/>
        <v>3.2699752534923613E-3</v>
      </c>
      <c r="J566" s="3" t="str">
        <f t="shared" si="52"/>
        <v>Negative</v>
      </c>
      <c r="K566" s="3" t="str">
        <f t="shared" si="53"/>
        <v/>
      </c>
    </row>
    <row r="567" spans="1:11" hidden="1" x14ac:dyDescent="0.35">
      <c r="A567" s="30">
        <v>44930</v>
      </c>
      <c r="B567" s="3">
        <v>18230.650000000001</v>
      </c>
      <c r="C567" s="3">
        <v>18243</v>
      </c>
      <c r="D567" s="3">
        <v>18020.599999999999</v>
      </c>
      <c r="E567" s="3">
        <v>18042.95</v>
      </c>
      <c r="F567" s="3" t="str">
        <f t="shared" si="48"/>
        <v>Wednesday</v>
      </c>
      <c r="G567" s="22">
        <f t="shared" si="49"/>
        <v>-1.0295847926431626E-2</v>
      </c>
      <c r="H567" s="22">
        <f t="shared" si="50"/>
        <v>1.2199235902175811E-2</v>
      </c>
      <c r="I567" s="22">
        <f t="shared" si="51"/>
        <v>-1.0420923019532744E-4</v>
      </c>
      <c r="J567" s="3" t="str">
        <f t="shared" si="52"/>
        <v/>
      </c>
      <c r="K567" s="3" t="str">
        <f t="shared" si="53"/>
        <v/>
      </c>
    </row>
    <row r="568" spans="1:11" hidden="1" x14ac:dyDescent="0.35">
      <c r="A568" s="30">
        <v>44929</v>
      </c>
      <c r="B568" s="3">
        <v>18163.2</v>
      </c>
      <c r="C568" s="3">
        <v>18251.95</v>
      </c>
      <c r="D568" s="3">
        <v>18149.8</v>
      </c>
      <c r="E568" s="3">
        <v>18232.55</v>
      </c>
      <c r="F568" s="3" t="str">
        <f t="shared" si="48"/>
        <v>Tuesday</v>
      </c>
      <c r="G568" s="22">
        <f t="shared" si="49"/>
        <v>3.8181597956306458E-3</v>
      </c>
      <c r="H568" s="22">
        <f t="shared" si="50"/>
        <v>5.6240089852009258E-3</v>
      </c>
      <c r="I568" s="22">
        <f t="shared" si="51"/>
        <v>-1.8821318371530077E-3</v>
      </c>
      <c r="J568" s="3" t="str">
        <f t="shared" si="52"/>
        <v/>
      </c>
      <c r="K568" s="3" t="str">
        <f t="shared" si="53"/>
        <v/>
      </c>
    </row>
    <row r="569" spans="1:11" hidden="1" x14ac:dyDescent="0.35">
      <c r="A569" s="30">
        <v>44928</v>
      </c>
      <c r="B569" s="3">
        <v>18131.7</v>
      </c>
      <c r="C569" s="3">
        <v>18215.150000000001</v>
      </c>
      <c r="D569" s="3">
        <v>18086.5</v>
      </c>
      <c r="E569" s="3">
        <v>18197.45</v>
      </c>
      <c r="F569" s="3" t="str">
        <f t="shared" si="48"/>
        <v>Monday</v>
      </c>
      <c r="G569" s="22">
        <f t="shared" si="49"/>
        <v>3.6262457463999511E-3</v>
      </c>
      <c r="H569" s="22">
        <f t="shared" si="50"/>
        <v>7.0953082171005171E-3</v>
      </c>
      <c r="I569" s="22">
        <f t="shared" si="51"/>
        <v>1.4581365677454367E-3</v>
      </c>
      <c r="J569" s="3" t="str">
        <f t="shared" si="52"/>
        <v/>
      </c>
      <c r="K569" s="3" t="str">
        <f t="shared" si="53"/>
        <v/>
      </c>
    </row>
    <row r="570" spans="1:11" hidden="1" x14ac:dyDescent="0.35">
      <c r="A570" s="30">
        <v>44925</v>
      </c>
      <c r="B570" s="3">
        <v>18259.099999999999</v>
      </c>
      <c r="C570" s="3">
        <v>18265.25</v>
      </c>
      <c r="D570" s="3">
        <v>18080.3</v>
      </c>
      <c r="E570" s="3">
        <v>18105.3</v>
      </c>
      <c r="F570" s="3" t="str">
        <f t="shared" si="48"/>
        <v>Friday</v>
      </c>
      <c r="G570" s="22">
        <f t="shared" si="49"/>
        <v>-8.4231972003000859E-3</v>
      </c>
      <c r="H570" s="22">
        <f t="shared" si="50"/>
        <v>1.012919585302675E-2</v>
      </c>
      <c r="I570" s="22">
        <f t="shared" si="51"/>
        <v>3.743609477213927E-3</v>
      </c>
      <c r="J570" s="3" t="str">
        <f t="shared" si="52"/>
        <v/>
      </c>
      <c r="K570" s="3" t="str">
        <f t="shared" si="53"/>
        <v/>
      </c>
    </row>
    <row r="571" spans="1:11" hidden="1" x14ac:dyDescent="0.35">
      <c r="A571" s="30">
        <v>44924</v>
      </c>
      <c r="B571" s="3">
        <v>18045.7</v>
      </c>
      <c r="C571" s="3">
        <v>18229.7</v>
      </c>
      <c r="D571" s="3">
        <v>17992.8</v>
      </c>
      <c r="E571" s="3">
        <v>18191</v>
      </c>
      <c r="F571" s="3" t="str">
        <f t="shared" si="48"/>
        <v>Thursday</v>
      </c>
      <c r="G571" s="22">
        <f t="shared" si="49"/>
        <v>8.0517796483372366E-3</v>
      </c>
      <c r="H571" s="22">
        <f t="shared" si="50"/>
        <v>1.3127781133455696E-2</v>
      </c>
      <c r="I571" s="22">
        <f t="shared" si="51"/>
        <v>-4.2378259070216182E-3</v>
      </c>
      <c r="J571" s="3" t="str">
        <f t="shared" si="52"/>
        <v>Positive</v>
      </c>
      <c r="K571" s="3" t="str">
        <f t="shared" si="53"/>
        <v/>
      </c>
    </row>
    <row r="572" spans="1:11" hidden="1" x14ac:dyDescent="0.35">
      <c r="A572" s="30">
        <v>44923</v>
      </c>
      <c r="B572" s="3">
        <v>18084.75</v>
      </c>
      <c r="C572" s="3">
        <v>18173.099999999999</v>
      </c>
      <c r="D572" s="3">
        <v>18068.349999999999</v>
      </c>
      <c r="E572" s="3">
        <v>18122.5</v>
      </c>
      <c r="F572" s="3" t="str">
        <f t="shared" si="48"/>
        <v>Wednesday</v>
      </c>
      <c r="G572" s="22">
        <f t="shared" si="49"/>
        <v>2.0873940751185392E-3</v>
      </c>
      <c r="H572" s="22">
        <f t="shared" si="50"/>
        <v>5.7921729634083964E-3</v>
      </c>
      <c r="I572" s="22">
        <f t="shared" si="51"/>
        <v>-2.62239208484303E-3</v>
      </c>
      <c r="J572" s="3" t="str">
        <f t="shared" si="52"/>
        <v/>
      </c>
      <c r="K572" s="3" t="str">
        <f t="shared" si="53"/>
        <v/>
      </c>
    </row>
    <row r="573" spans="1:11" hidden="1" x14ac:dyDescent="0.35">
      <c r="A573" s="30">
        <v>44922</v>
      </c>
      <c r="B573" s="3">
        <v>18089.8</v>
      </c>
      <c r="C573" s="3">
        <v>18149.25</v>
      </c>
      <c r="D573" s="3">
        <v>17967.45</v>
      </c>
      <c r="E573" s="3">
        <v>18132.3</v>
      </c>
      <c r="F573" s="3" t="str">
        <f t="shared" si="48"/>
        <v>Tuesday</v>
      </c>
      <c r="G573" s="22">
        <f t="shared" si="49"/>
        <v>2.3493902641267455E-3</v>
      </c>
      <c r="H573" s="22">
        <f t="shared" si="50"/>
        <v>1.0049862353370367E-2</v>
      </c>
      <c r="I573" s="22">
        <f t="shared" si="51"/>
        <v>4.1743918821400827E-3</v>
      </c>
      <c r="J573" s="3" t="str">
        <f t="shared" si="52"/>
        <v/>
      </c>
      <c r="K573" s="3" t="str">
        <f t="shared" si="53"/>
        <v/>
      </c>
    </row>
    <row r="574" spans="1:11" hidden="1" x14ac:dyDescent="0.35">
      <c r="A574" s="30">
        <v>44921</v>
      </c>
      <c r="B574" s="3">
        <v>17830.400000000001</v>
      </c>
      <c r="C574" s="3">
        <v>18084.099999999999</v>
      </c>
      <c r="D574" s="3">
        <v>17774.25</v>
      </c>
      <c r="E574" s="3">
        <v>18014.599999999999</v>
      </c>
      <c r="F574" s="3" t="str">
        <f t="shared" si="48"/>
        <v>Monday</v>
      </c>
      <c r="G574" s="22">
        <f t="shared" si="49"/>
        <v>1.0330671213208737E-2</v>
      </c>
      <c r="H574" s="22">
        <f t="shared" si="50"/>
        <v>1.7377624730796758E-2</v>
      </c>
      <c r="I574" s="22">
        <f t="shared" si="51"/>
        <v>1.3253363883461476E-3</v>
      </c>
      <c r="J574" s="3" t="str">
        <f t="shared" si="52"/>
        <v/>
      </c>
      <c r="K574" s="3" t="str">
        <f t="shared" si="53"/>
        <v/>
      </c>
    </row>
    <row r="575" spans="1:11" hidden="1" x14ac:dyDescent="0.35">
      <c r="A575" s="30">
        <v>44918</v>
      </c>
      <c r="B575" s="3">
        <v>17977.650000000001</v>
      </c>
      <c r="C575" s="3">
        <v>18050.45</v>
      </c>
      <c r="D575" s="3">
        <v>17779.5</v>
      </c>
      <c r="E575" s="3">
        <v>17806.8</v>
      </c>
      <c r="F575" s="3" t="str">
        <f t="shared" si="48"/>
        <v>Friday</v>
      </c>
      <c r="G575" s="22">
        <f t="shared" si="49"/>
        <v>-9.5034668046158517E-3</v>
      </c>
      <c r="H575" s="22">
        <f t="shared" si="50"/>
        <v>1.507149154644799E-2</v>
      </c>
      <c r="I575" s="22">
        <f t="shared" si="51"/>
        <v>-8.258239621345486E-3</v>
      </c>
      <c r="J575" s="3" t="str">
        <f t="shared" si="52"/>
        <v/>
      </c>
      <c r="K575" s="3" t="str">
        <f t="shared" si="53"/>
        <v/>
      </c>
    </row>
    <row r="576" spans="1:11" hidden="1" x14ac:dyDescent="0.35">
      <c r="A576" s="30">
        <v>44917</v>
      </c>
      <c r="B576" s="3">
        <v>18288.8</v>
      </c>
      <c r="C576" s="3">
        <v>18318.75</v>
      </c>
      <c r="D576" s="3">
        <v>18068.599999999999</v>
      </c>
      <c r="E576" s="3">
        <v>18127.349999999999</v>
      </c>
      <c r="F576" s="3" t="str">
        <f t="shared" si="48"/>
        <v>Thursday</v>
      </c>
      <c r="G576" s="22">
        <f t="shared" si="49"/>
        <v>-8.8278071825379865E-3</v>
      </c>
      <c r="H576" s="22">
        <f t="shared" si="50"/>
        <v>1.3677770001312359E-2</v>
      </c>
      <c r="I576" s="22">
        <f t="shared" si="51"/>
        <v>4.9288151611893297E-3</v>
      </c>
      <c r="J576" s="3" t="str">
        <f t="shared" si="52"/>
        <v>Negative</v>
      </c>
      <c r="K576" s="3" t="str">
        <f t="shared" si="53"/>
        <v/>
      </c>
    </row>
    <row r="577" spans="1:11" hidden="1" x14ac:dyDescent="0.35">
      <c r="A577" s="30">
        <v>44916</v>
      </c>
      <c r="B577" s="3">
        <v>18435.150000000001</v>
      </c>
      <c r="C577" s="3">
        <v>18473.349999999999</v>
      </c>
      <c r="D577" s="3">
        <v>18162.75</v>
      </c>
      <c r="E577" s="3">
        <v>18199.099999999999</v>
      </c>
      <c r="F577" s="3" t="str">
        <f t="shared" si="48"/>
        <v>Wednesday</v>
      </c>
      <c r="G577" s="22">
        <f t="shared" si="49"/>
        <v>-1.2804343875694143E-2</v>
      </c>
      <c r="H577" s="22">
        <f t="shared" si="50"/>
        <v>1.6848249132770741E-2</v>
      </c>
      <c r="I577" s="22">
        <f t="shared" si="51"/>
        <v>2.7114053075012203E-3</v>
      </c>
      <c r="J577" s="3" t="str">
        <f t="shared" si="52"/>
        <v/>
      </c>
      <c r="K577" s="3" t="str">
        <f t="shared" si="53"/>
        <v/>
      </c>
    </row>
    <row r="578" spans="1:11" hidden="1" x14ac:dyDescent="0.35">
      <c r="A578" s="30">
        <v>44915</v>
      </c>
      <c r="B578" s="3">
        <v>18340.3</v>
      </c>
      <c r="C578" s="3">
        <v>18404.900000000001</v>
      </c>
      <c r="D578" s="3">
        <v>18202.650000000001</v>
      </c>
      <c r="E578" s="3">
        <v>18385.3</v>
      </c>
      <c r="F578" s="3" t="str">
        <f t="shared" si="48"/>
        <v>Tuesday</v>
      </c>
      <c r="G578" s="22">
        <f t="shared" si="49"/>
        <v>2.4536130815744563E-3</v>
      </c>
      <c r="H578" s="22">
        <f t="shared" si="50"/>
        <v>1.1027627683298529E-2</v>
      </c>
      <c r="I578" s="22">
        <f t="shared" si="51"/>
        <v>-4.3511423445139205E-3</v>
      </c>
      <c r="J578" s="3" t="str">
        <f t="shared" si="52"/>
        <v/>
      </c>
      <c r="K578" s="3" t="str">
        <f t="shared" si="53"/>
        <v/>
      </c>
    </row>
    <row r="579" spans="1:11" hidden="1" x14ac:dyDescent="0.35">
      <c r="A579" s="30">
        <v>44914</v>
      </c>
      <c r="B579" s="3">
        <v>18288.099999999999</v>
      </c>
      <c r="C579" s="3">
        <v>18431.650000000001</v>
      </c>
      <c r="D579" s="3">
        <v>18244.55</v>
      </c>
      <c r="E579" s="3">
        <v>18420.45</v>
      </c>
      <c r="F579" s="3" t="str">
        <f t="shared" ref="F579:F642" si="54">TEXT(A579, "dddd")</f>
        <v>Monday</v>
      </c>
      <c r="G579" s="22">
        <f t="shared" ref="G579:G642" si="55">(E579 - B579)/B579</f>
        <v>7.2369464296456274E-3</v>
      </c>
      <c r="H579" s="22">
        <f t="shared" ref="H579:H642" si="56">(C579 - D579)/B579</f>
        <v>1.0230696463820856E-2</v>
      </c>
      <c r="I579" s="22">
        <f t="shared" ref="I579:I642" si="57">(B579-E580)/E580</f>
        <v>1.0454868903606407E-3</v>
      </c>
      <c r="J579" s="3" t="str">
        <f t="shared" ref="J579:J642" si="58">IF(F579="Thursday", IF(G579&gt;0,"Positive","Negative"), "")</f>
        <v/>
      </c>
      <c r="K579" s="3" t="str">
        <f t="shared" ref="K579:K642" si="59">IF(F579="Thursday", IF(ABS(G579)&gt;1%, "High Move", ""), "")</f>
        <v/>
      </c>
    </row>
    <row r="580" spans="1:11" hidden="1" x14ac:dyDescent="0.35">
      <c r="A580" s="30">
        <v>44911</v>
      </c>
      <c r="B580" s="3">
        <v>18319.099999999999</v>
      </c>
      <c r="C580" s="3">
        <v>18440.95</v>
      </c>
      <c r="D580" s="3">
        <v>18255.150000000001</v>
      </c>
      <c r="E580" s="3">
        <v>18269</v>
      </c>
      <c r="F580" s="3" t="str">
        <f t="shared" si="54"/>
        <v>Friday</v>
      </c>
      <c r="G580" s="22">
        <f t="shared" si="55"/>
        <v>-2.7348505112149914E-3</v>
      </c>
      <c r="H580" s="22">
        <f t="shared" si="56"/>
        <v>1.0142419660354455E-2</v>
      </c>
      <c r="I580" s="22">
        <f t="shared" si="57"/>
        <v>-5.2023089997775118E-3</v>
      </c>
      <c r="J580" s="3" t="str">
        <f t="shared" si="58"/>
        <v/>
      </c>
      <c r="K580" s="3" t="str">
        <f t="shared" si="59"/>
        <v/>
      </c>
    </row>
    <row r="581" spans="1:11" x14ac:dyDescent="0.35">
      <c r="A581" s="30">
        <v>44910</v>
      </c>
      <c r="B581" s="3">
        <v>18614.400000000001</v>
      </c>
      <c r="C581" s="3">
        <v>18652.900000000001</v>
      </c>
      <c r="D581" s="3">
        <v>18387.7</v>
      </c>
      <c r="E581" s="3">
        <v>18414.900000000001</v>
      </c>
      <c r="F581" s="3" t="str">
        <f t="shared" si="54"/>
        <v>Thursday</v>
      </c>
      <c r="G581" s="22">
        <f t="shared" si="55"/>
        <v>-1.0717509025270758E-2</v>
      </c>
      <c r="H581" s="22">
        <f t="shared" si="56"/>
        <v>1.4247034553893798E-2</v>
      </c>
      <c r="I581" s="22">
        <f t="shared" si="57"/>
        <v>-2.459767527853133E-3</v>
      </c>
      <c r="J581" s="3" t="str">
        <f t="shared" si="58"/>
        <v>Negative</v>
      </c>
      <c r="K581" s="3" t="str">
        <f t="shared" si="59"/>
        <v>High Move</v>
      </c>
    </row>
    <row r="582" spans="1:11" hidden="1" x14ac:dyDescent="0.35">
      <c r="A582" s="30">
        <v>44909</v>
      </c>
      <c r="B582" s="3">
        <v>18671.25</v>
      </c>
      <c r="C582" s="3">
        <v>18696.099999999999</v>
      </c>
      <c r="D582" s="3">
        <v>18632.900000000001</v>
      </c>
      <c r="E582" s="3">
        <v>18660.3</v>
      </c>
      <c r="F582" s="3" t="str">
        <f t="shared" si="54"/>
        <v>Wednesday</v>
      </c>
      <c r="G582" s="22">
        <f t="shared" si="55"/>
        <v>-5.8646314520992044E-4</v>
      </c>
      <c r="H582" s="22">
        <f t="shared" si="56"/>
        <v>3.3848831760057356E-3</v>
      </c>
      <c r="I582" s="22">
        <f t="shared" si="57"/>
        <v>3.3990756663800515E-3</v>
      </c>
      <c r="J582" s="3" t="str">
        <f t="shared" si="58"/>
        <v/>
      </c>
      <c r="K582" s="3" t="str">
        <f t="shared" si="59"/>
        <v/>
      </c>
    </row>
    <row r="583" spans="1:11" hidden="1" x14ac:dyDescent="0.35">
      <c r="A583" s="30">
        <v>44908</v>
      </c>
      <c r="B583" s="3">
        <v>18524.400000000001</v>
      </c>
      <c r="C583" s="3">
        <v>18617.25</v>
      </c>
      <c r="D583" s="3">
        <v>18490.2</v>
      </c>
      <c r="E583" s="3">
        <v>18608</v>
      </c>
      <c r="F583" s="3" t="str">
        <f t="shared" si="54"/>
        <v>Tuesday</v>
      </c>
      <c r="G583" s="22">
        <f t="shared" si="55"/>
        <v>4.5129666817817875E-3</v>
      </c>
      <c r="H583" s="22">
        <f t="shared" si="56"/>
        <v>6.8585217334974011E-3</v>
      </c>
      <c r="I583" s="22">
        <f t="shared" si="57"/>
        <v>1.473199925393912E-3</v>
      </c>
      <c r="J583" s="3" t="str">
        <f t="shared" si="58"/>
        <v/>
      </c>
      <c r="K583" s="3" t="str">
        <f t="shared" si="59"/>
        <v/>
      </c>
    </row>
    <row r="584" spans="1:11" hidden="1" x14ac:dyDescent="0.35">
      <c r="A584" s="30">
        <v>44907</v>
      </c>
      <c r="B584" s="3">
        <v>18402.150000000001</v>
      </c>
      <c r="C584" s="3">
        <v>18521.55</v>
      </c>
      <c r="D584" s="3">
        <v>18345.7</v>
      </c>
      <c r="E584" s="3">
        <v>18497.150000000001</v>
      </c>
      <c r="F584" s="3" t="str">
        <f t="shared" si="54"/>
        <v>Monday</v>
      </c>
      <c r="G584" s="22">
        <f t="shared" si="55"/>
        <v>5.1624402583393784E-3</v>
      </c>
      <c r="H584" s="22">
        <f t="shared" si="56"/>
        <v>9.5559486255681284E-3</v>
      </c>
      <c r="I584" s="22">
        <f t="shared" si="57"/>
        <v>-5.1063438686027212E-3</v>
      </c>
      <c r="J584" s="3" t="str">
        <f t="shared" si="58"/>
        <v/>
      </c>
      <c r="K584" s="3" t="str">
        <f t="shared" si="59"/>
        <v/>
      </c>
    </row>
    <row r="585" spans="1:11" hidden="1" x14ac:dyDescent="0.35">
      <c r="A585" s="30">
        <v>44904</v>
      </c>
      <c r="B585" s="3">
        <v>18662.400000000001</v>
      </c>
      <c r="C585" s="3">
        <v>18664.7</v>
      </c>
      <c r="D585" s="3">
        <v>18410.099999999999</v>
      </c>
      <c r="E585" s="3">
        <v>18496.599999999999</v>
      </c>
      <c r="F585" s="3" t="str">
        <f t="shared" si="54"/>
        <v>Friday</v>
      </c>
      <c r="G585" s="22">
        <f t="shared" si="55"/>
        <v>-8.8841735253773844E-3</v>
      </c>
      <c r="H585" s="22">
        <f t="shared" si="56"/>
        <v>1.3642403978052242E-2</v>
      </c>
      <c r="I585" s="22">
        <f t="shared" si="57"/>
        <v>2.8507175156576082E-3</v>
      </c>
      <c r="J585" s="3" t="str">
        <f t="shared" si="58"/>
        <v/>
      </c>
      <c r="K585" s="3" t="str">
        <f t="shared" si="59"/>
        <v/>
      </c>
    </row>
    <row r="586" spans="1:11" hidden="1" x14ac:dyDescent="0.35">
      <c r="A586" s="30">
        <v>44903</v>
      </c>
      <c r="B586" s="3">
        <v>18570.849999999999</v>
      </c>
      <c r="C586" s="3">
        <v>18625</v>
      </c>
      <c r="D586" s="3">
        <v>18536.95</v>
      </c>
      <c r="E586" s="3">
        <v>18609.349999999999</v>
      </c>
      <c r="F586" s="3" t="str">
        <f t="shared" si="54"/>
        <v>Thursday</v>
      </c>
      <c r="G586" s="22">
        <f t="shared" si="55"/>
        <v>2.0731415094085623E-3</v>
      </c>
      <c r="H586" s="22">
        <f t="shared" si="56"/>
        <v>4.7413015559330494E-3</v>
      </c>
      <c r="I586" s="22">
        <f t="shared" si="57"/>
        <v>5.576358395516578E-4</v>
      </c>
      <c r="J586" s="3" t="str">
        <f t="shared" si="58"/>
        <v>Positive</v>
      </c>
      <c r="K586" s="3" t="str">
        <f t="shared" si="59"/>
        <v/>
      </c>
    </row>
    <row r="587" spans="1:11" hidden="1" x14ac:dyDescent="0.35">
      <c r="A587" s="30">
        <v>44902</v>
      </c>
      <c r="B587" s="3">
        <v>18638.849999999999</v>
      </c>
      <c r="C587" s="3">
        <v>18668.3</v>
      </c>
      <c r="D587" s="3">
        <v>18528.400000000001</v>
      </c>
      <c r="E587" s="3">
        <v>18560.5</v>
      </c>
      <c r="F587" s="3" t="str">
        <f t="shared" si="54"/>
        <v>Wednesday</v>
      </c>
      <c r="G587" s="22">
        <f t="shared" si="55"/>
        <v>-4.2035855216388642E-3</v>
      </c>
      <c r="H587" s="22">
        <f t="shared" si="56"/>
        <v>7.505827881011856E-3</v>
      </c>
      <c r="I587" s="22">
        <f t="shared" si="57"/>
        <v>-2.0919660457826528E-4</v>
      </c>
      <c r="J587" s="3" t="str">
        <f t="shared" si="58"/>
        <v/>
      </c>
      <c r="K587" s="3" t="str">
        <f t="shared" si="59"/>
        <v/>
      </c>
    </row>
    <row r="588" spans="1:11" hidden="1" x14ac:dyDescent="0.35">
      <c r="A588" s="30">
        <v>44901</v>
      </c>
      <c r="B588" s="3">
        <v>18600.650000000001</v>
      </c>
      <c r="C588" s="3">
        <v>18654.900000000001</v>
      </c>
      <c r="D588" s="3">
        <v>18577.900000000001</v>
      </c>
      <c r="E588" s="3">
        <v>18642.75</v>
      </c>
      <c r="F588" s="3" t="str">
        <f t="shared" si="54"/>
        <v>Tuesday</v>
      </c>
      <c r="G588" s="22">
        <f t="shared" si="55"/>
        <v>2.2633617642393434E-3</v>
      </c>
      <c r="H588" s="22">
        <f t="shared" si="56"/>
        <v>4.1396402813880153E-3</v>
      </c>
      <c r="I588" s="22">
        <f t="shared" si="57"/>
        <v>-5.3686825071318361E-3</v>
      </c>
      <c r="J588" s="3" t="str">
        <f t="shared" si="58"/>
        <v/>
      </c>
      <c r="K588" s="3" t="str">
        <f t="shared" si="59"/>
        <v/>
      </c>
    </row>
    <row r="589" spans="1:11" hidden="1" x14ac:dyDescent="0.35">
      <c r="A589" s="30">
        <v>44900</v>
      </c>
      <c r="B589" s="3">
        <v>18719.55</v>
      </c>
      <c r="C589" s="3">
        <v>18728.599999999999</v>
      </c>
      <c r="D589" s="3">
        <v>18591.349999999999</v>
      </c>
      <c r="E589" s="3">
        <v>18701.05</v>
      </c>
      <c r="F589" s="3" t="str">
        <f t="shared" si="54"/>
        <v>Monday</v>
      </c>
      <c r="G589" s="22">
        <f t="shared" si="55"/>
        <v>-9.8827161977718485E-4</v>
      </c>
      <c r="H589" s="22">
        <f t="shared" si="56"/>
        <v>7.3319070169956015E-3</v>
      </c>
      <c r="I589" s="22">
        <f t="shared" si="57"/>
        <v>1.2542722813849267E-3</v>
      </c>
      <c r="J589" s="3" t="str">
        <f t="shared" si="58"/>
        <v/>
      </c>
      <c r="K589" s="3" t="str">
        <f t="shared" si="59"/>
        <v/>
      </c>
    </row>
    <row r="590" spans="1:11" hidden="1" x14ac:dyDescent="0.35">
      <c r="A590" s="30">
        <v>44897</v>
      </c>
      <c r="B590" s="3">
        <v>18752.400000000001</v>
      </c>
      <c r="C590" s="3">
        <v>18781.95</v>
      </c>
      <c r="D590" s="3">
        <v>18639.2</v>
      </c>
      <c r="E590" s="3">
        <v>18696.099999999999</v>
      </c>
      <c r="F590" s="3" t="str">
        <f t="shared" si="54"/>
        <v>Friday</v>
      </c>
      <c r="G590" s="22">
        <f t="shared" si="55"/>
        <v>-3.0022823745228825E-3</v>
      </c>
      <c r="H590" s="22">
        <f t="shared" si="56"/>
        <v>7.6123589513875552E-3</v>
      </c>
      <c r="I590" s="22">
        <f t="shared" si="57"/>
        <v>-3.1946843853819826E-3</v>
      </c>
      <c r="J590" s="3" t="str">
        <f t="shared" si="58"/>
        <v/>
      </c>
      <c r="K590" s="3" t="str">
        <f t="shared" si="59"/>
        <v/>
      </c>
    </row>
    <row r="591" spans="1:11" hidden="1" x14ac:dyDescent="0.35">
      <c r="A591" s="30">
        <v>44896</v>
      </c>
      <c r="B591" s="3">
        <v>18871.95</v>
      </c>
      <c r="C591" s="3">
        <v>18887.599999999999</v>
      </c>
      <c r="D591" s="3">
        <v>18778.2</v>
      </c>
      <c r="E591" s="3">
        <v>18812.5</v>
      </c>
      <c r="F591" s="3" t="str">
        <f t="shared" si="54"/>
        <v>Thursday</v>
      </c>
      <c r="G591" s="22">
        <f t="shared" si="55"/>
        <v>-3.1501779095430373E-3</v>
      </c>
      <c r="H591" s="22">
        <f t="shared" si="56"/>
        <v>5.7969632178973456E-3</v>
      </c>
      <c r="I591" s="22">
        <f t="shared" si="57"/>
        <v>6.0559697414752462E-3</v>
      </c>
      <c r="J591" s="3" t="str">
        <f t="shared" si="58"/>
        <v>Negative</v>
      </c>
      <c r="K591" s="3" t="str">
        <f t="shared" si="59"/>
        <v/>
      </c>
    </row>
    <row r="592" spans="1:11" hidden="1" x14ac:dyDescent="0.35">
      <c r="A592" s="30">
        <v>44895</v>
      </c>
      <c r="B592" s="3">
        <v>18625.7</v>
      </c>
      <c r="C592" s="3">
        <v>18816.05</v>
      </c>
      <c r="D592" s="3">
        <v>18616.55</v>
      </c>
      <c r="E592" s="3">
        <v>18758.349999999999</v>
      </c>
      <c r="F592" s="3" t="str">
        <f t="shared" si="54"/>
        <v>Wednesday</v>
      </c>
      <c r="G592" s="22">
        <f t="shared" si="55"/>
        <v>7.1218799830340771E-3</v>
      </c>
      <c r="H592" s="22">
        <f t="shared" si="56"/>
        <v>1.0711006834642456E-2</v>
      </c>
      <c r="I592" s="22">
        <f t="shared" si="57"/>
        <v>4.1089158101957271E-4</v>
      </c>
      <c r="J592" s="3" t="str">
        <f t="shared" si="58"/>
        <v/>
      </c>
      <c r="K592" s="3" t="str">
        <f t="shared" si="59"/>
        <v/>
      </c>
    </row>
    <row r="593" spans="1:11" hidden="1" x14ac:dyDescent="0.35">
      <c r="A593" s="30">
        <v>44894</v>
      </c>
      <c r="B593" s="3">
        <v>18552.45</v>
      </c>
      <c r="C593" s="3">
        <v>18678.099999999999</v>
      </c>
      <c r="D593" s="3">
        <v>18552.150000000001</v>
      </c>
      <c r="E593" s="3">
        <v>18618.05</v>
      </c>
      <c r="F593" s="3" t="str">
        <f t="shared" si="54"/>
        <v>Tuesday</v>
      </c>
      <c r="G593" s="22">
        <f t="shared" si="55"/>
        <v>3.5359211317102885E-3</v>
      </c>
      <c r="H593" s="22">
        <f t="shared" si="56"/>
        <v>6.7888607704102199E-3</v>
      </c>
      <c r="I593" s="22">
        <f t="shared" si="57"/>
        <v>-5.5487468182242785E-4</v>
      </c>
      <c r="J593" s="3" t="str">
        <f t="shared" si="58"/>
        <v/>
      </c>
      <c r="K593" s="3" t="str">
        <f t="shared" si="59"/>
        <v/>
      </c>
    </row>
    <row r="594" spans="1:11" hidden="1" x14ac:dyDescent="0.35">
      <c r="A594" s="30">
        <v>44893</v>
      </c>
      <c r="B594" s="3">
        <v>18430.55</v>
      </c>
      <c r="C594" s="3">
        <v>18614.25</v>
      </c>
      <c r="D594" s="3">
        <v>18365.599999999999</v>
      </c>
      <c r="E594" s="3">
        <v>18562.75</v>
      </c>
      <c r="F594" s="3" t="str">
        <f t="shared" si="54"/>
        <v>Monday</v>
      </c>
      <c r="G594" s="22">
        <f t="shared" si="55"/>
        <v>7.1728733000372066E-3</v>
      </c>
      <c r="H594" s="22">
        <f t="shared" si="56"/>
        <v>1.3491187186492072E-2</v>
      </c>
      <c r="I594" s="22">
        <f t="shared" si="57"/>
        <v>-4.4401831170409979E-3</v>
      </c>
      <c r="J594" s="3" t="str">
        <f t="shared" si="58"/>
        <v/>
      </c>
      <c r="K594" s="3" t="str">
        <f t="shared" si="59"/>
        <v/>
      </c>
    </row>
    <row r="595" spans="1:11" hidden="1" x14ac:dyDescent="0.35">
      <c r="A595" s="30">
        <v>44890</v>
      </c>
      <c r="B595" s="3">
        <v>18528.45</v>
      </c>
      <c r="C595" s="3">
        <v>18534.900000000001</v>
      </c>
      <c r="D595" s="3">
        <v>18445.099999999999</v>
      </c>
      <c r="E595" s="3">
        <v>18512.75</v>
      </c>
      <c r="F595" s="3" t="str">
        <f t="shared" si="54"/>
        <v>Friday</v>
      </c>
      <c r="G595" s="22">
        <f t="shared" si="55"/>
        <v>-8.4734556857161427E-4</v>
      </c>
      <c r="H595" s="22">
        <f t="shared" si="56"/>
        <v>4.8466007680082746E-3</v>
      </c>
      <c r="I595" s="22">
        <f t="shared" si="57"/>
        <v>2.3993594494729083E-3</v>
      </c>
      <c r="J595" s="3" t="str">
        <f t="shared" si="58"/>
        <v/>
      </c>
      <c r="K595" s="3" t="str">
        <f t="shared" si="59"/>
        <v/>
      </c>
    </row>
    <row r="596" spans="1:11" hidden="1" x14ac:dyDescent="0.35">
      <c r="A596" s="30">
        <v>44889</v>
      </c>
      <c r="B596" s="3">
        <v>18326.099999999999</v>
      </c>
      <c r="C596" s="3">
        <v>18529.7</v>
      </c>
      <c r="D596" s="3">
        <v>18294.25</v>
      </c>
      <c r="E596" s="3">
        <v>18484.099999999999</v>
      </c>
      <c r="F596" s="3" t="str">
        <f t="shared" si="54"/>
        <v>Thursday</v>
      </c>
      <c r="G596" s="22">
        <f t="shared" si="55"/>
        <v>8.6215834247330321E-3</v>
      </c>
      <c r="H596" s="22">
        <f t="shared" si="56"/>
        <v>1.2847796312363283E-2</v>
      </c>
      <c r="I596" s="22">
        <f t="shared" si="57"/>
        <v>3.2216124485074955E-3</v>
      </c>
      <c r="J596" s="3" t="str">
        <f t="shared" si="58"/>
        <v>Positive</v>
      </c>
      <c r="K596" s="3" t="str">
        <f t="shared" si="59"/>
        <v/>
      </c>
    </row>
    <row r="597" spans="1:11" hidden="1" x14ac:dyDescent="0.35">
      <c r="A597" s="30">
        <v>44888</v>
      </c>
      <c r="B597" s="3">
        <v>18325.2</v>
      </c>
      <c r="C597" s="3">
        <v>18325.400000000001</v>
      </c>
      <c r="D597" s="3">
        <v>18246</v>
      </c>
      <c r="E597" s="3">
        <v>18267.25</v>
      </c>
      <c r="F597" s="3" t="str">
        <f t="shared" si="54"/>
        <v>Wednesday</v>
      </c>
      <c r="G597" s="22">
        <f t="shared" si="55"/>
        <v>-3.1623120075088252E-3</v>
      </c>
      <c r="H597" s="22">
        <f t="shared" si="56"/>
        <v>4.3328312924279929E-3</v>
      </c>
      <c r="I597" s="22">
        <f t="shared" si="57"/>
        <v>4.4397671588778899E-3</v>
      </c>
      <c r="J597" s="3" t="str">
        <f t="shared" si="58"/>
        <v/>
      </c>
      <c r="K597" s="3" t="str">
        <f t="shared" si="59"/>
        <v/>
      </c>
    </row>
    <row r="598" spans="1:11" hidden="1" x14ac:dyDescent="0.35">
      <c r="A598" s="30">
        <v>44887</v>
      </c>
      <c r="B598" s="3">
        <v>18179.150000000001</v>
      </c>
      <c r="C598" s="3">
        <v>18261.849999999999</v>
      </c>
      <c r="D598" s="3">
        <v>18137.7</v>
      </c>
      <c r="E598" s="3">
        <v>18244.2</v>
      </c>
      <c r="F598" s="3" t="str">
        <f t="shared" si="54"/>
        <v>Tuesday</v>
      </c>
      <c r="G598" s="22">
        <f t="shared" si="55"/>
        <v>3.5782751118726272E-3</v>
      </c>
      <c r="H598" s="22">
        <f t="shared" si="56"/>
        <v>6.8292521927591672E-3</v>
      </c>
      <c r="I598" s="22">
        <f t="shared" si="57"/>
        <v>1.0572716334571806E-3</v>
      </c>
      <c r="J598" s="3" t="str">
        <f t="shared" si="58"/>
        <v/>
      </c>
      <c r="K598" s="3" t="str">
        <f t="shared" si="59"/>
        <v/>
      </c>
    </row>
    <row r="599" spans="1:11" hidden="1" x14ac:dyDescent="0.35">
      <c r="A599" s="30">
        <v>44886</v>
      </c>
      <c r="B599" s="3">
        <v>18246.400000000001</v>
      </c>
      <c r="C599" s="3">
        <v>18262.3</v>
      </c>
      <c r="D599" s="3">
        <v>18133.349999999999</v>
      </c>
      <c r="E599" s="3">
        <v>18159.95</v>
      </c>
      <c r="F599" s="3" t="str">
        <f t="shared" si="54"/>
        <v>Monday</v>
      </c>
      <c r="G599" s="22">
        <f t="shared" si="55"/>
        <v>-4.7379209049456727E-3</v>
      </c>
      <c r="H599" s="22">
        <f t="shared" si="56"/>
        <v>7.0671474921080715E-3</v>
      </c>
      <c r="I599" s="22">
        <f t="shared" si="57"/>
        <v>-3.345595966713368E-3</v>
      </c>
      <c r="J599" s="3" t="str">
        <f t="shared" si="58"/>
        <v/>
      </c>
      <c r="K599" s="3" t="str">
        <f t="shared" si="59"/>
        <v/>
      </c>
    </row>
    <row r="600" spans="1:11" hidden="1" x14ac:dyDescent="0.35">
      <c r="A600" s="30">
        <v>44883</v>
      </c>
      <c r="B600" s="3">
        <v>18382.95</v>
      </c>
      <c r="C600" s="3">
        <v>18394.599999999999</v>
      </c>
      <c r="D600" s="3">
        <v>18209.8</v>
      </c>
      <c r="E600" s="3">
        <v>18307.650000000001</v>
      </c>
      <c r="F600" s="3" t="str">
        <f t="shared" si="54"/>
        <v>Friday</v>
      </c>
      <c r="G600" s="22">
        <f t="shared" si="55"/>
        <v>-4.0961869558476345E-3</v>
      </c>
      <c r="H600" s="22">
        <f t="shared" si="56"/>
        <v>1.0052793485267558E-2</v>
      </c>
      <c r="I600" s="22">
        <f t="shared" si="57"/>
        <v>2.1287730526223579E-3</v>
      </c>
      <c r="J600" s="3" t="str">
        <f t="shared" si="58"/>
        <v/>
      </c>
      <c r="K600" s="3" t="str">
        <f t="shared" si="59"/>
        <v/>
      </c>
    </row>
    <row r="601" spans="1:11" hidden="1" x14ac:dyDescent="0.35">
      <c r="A601" s="30">
        <v>44882</v>
      </c>
      <c r="B601" s="3">
        <v>18358.7</v>
      </c>
      <c r="C601" s="3">
        <v>18417.599999999999</v>
      </c>
      <c r="D601" s="3">
        <v>18312.95</v>
      </c>
      <c r="E601" s="3">
        <v>18343.900000000001</v>
      </c>
      <c r="F601" s="3" t="str">
        <f t="shared" si="54"/>
        <v>Thursday</v>
      </c>
      <c r="G601" s="22">
        <f t="shared" si="55"/>
        <v>-8.0615729871936852E-4</v>
      </c>
      <c r="H601" s="22">
        <f t="shared" si="56"/>
        <v>5.7002946831746157E-3</v>
      </c>
      <c r="I601" s="22">
        <f t="shared" si="57"/>
        <v>-2.7675702688536026E-3</v>
      </c>
      <c r="J601" s="3" t="str">
        <f t="shared" si="58"/>
        <v>Negative</v>
      </c>
      <c r="K601" s="3" t="str">
        <f t="shared" si="59"/>
        <v/>
      </c>
    </row>
    <row r="602" spans="1:11" hidden="1" x14ac:dyDescent="0.35">
      <c r="A602" s="30">
        <v>44881</v>
      </c>
      <c r="B602" s="3">
        <v>18398.25</v>
      </c>
      <c r="C602" s="3">
        <v>18442.150000000001</v>
      </c>
      <c r="D602" s="3">
        <v>18344.150000000001</v>
      </c>
      <c r="E602" s="3">
        <v>18409.650000000001</v>
      </c>
      <c r="F602" s="3" t="str">
        <f t="shared" si="54"/>
        <v>Wednesday</v>
      </c>
      <c r="G602" s="22">
        <f t="shared" si="55"/>
        <v>6.1962414903599279E-4</v>
      </c>
      <c r="H602" s="22">
        <f t="shared" si="56"/>
        <v>5.3265935618876797E-3</v>
      </c>
      <c r="I602" s="22">
        <f t="shared" si="57"/>
        <v>-2.7983959485755106E-4</v>
      </c>
      <c r="J602" s="3" t="str">
        <f t="shared" si="58"/>
        <v/>
      </c>
      <c r="K602" s="3" t="str">
        <f t="shared" si="59"/>
        <v/>
      </c>
    </row>
    <row r="603" spans="1:11" hidden="1" x14ac:dyDescent="0.35">
      <c r="A603" s="30">
        <v>44880</v>
      </c>
      <c r="B603" s="3">
        <v>18362.75</v>
      </c>
      <c r="C603" s="3">
        <v>18427.95</v>
      </c>
      <c r="D603" s="3">
        <v>18282</v>
      </c>
      <c r="E603" s="3">
        <v>18403.400000000001</v>
      </c>
      <c r="F603" s="3" t="str">
        <f t="shared" si="54"/>
        <v>Tuesday</v>
      </c>
      <c r="G603" s="22">
        <f t="shared" si="55"/>
        <v>2.2137207117671077E-3</v>
      </c>
      <c r="H603" s="22">
        <f t="shared" si="56"/>
        <v>7.9481559134661605E-3</v>
      </c>
      <c r="I603" s="22">
        <f t="shared" si="57"/>
        <v>1.8331455632147995E-3</v>
      </c>
      <c r="J603" s="3" t="str">
        <f t="shared" si="58"/>
        <v/>
      </c>
      <c r="K603" s="3" t="str">
        <f t="shared" si="59"/>
        <v/>
      </c>
    </row>
    <row r="604" spans="1:11" hidden="1" x14ac:dyDescent="0.35">
      <c r="A604" s="30">
        <v>44879</v>
      </c>
      <c r="B604" s="3">
        <v>18376.400000000001</v>
      </c>
      <c r="C604" s="3">
        <v>18399.45</v>
      </c>
      <c r="D604" s="3">
        <v>18311.400000000001</v>
      </c>
      <c r="E604" s="3">
        <v>18329.150000000001</v>
      </c>
      <c r="F604" s="3" t="str">
        <f t="shared" si="54"/>
        <v>Monday</v>
      </c>
      <c r="G604" s="22">
        <f t="shared" si="55"/>
        <v>-2.5712326679872008E-3</v>
      </c>
      <c r="H604" s="22">
        <f t="shared" si="56"/>
        <v>4.791471670185633E-3</v>
      </c>
      <c r="I604" s="22">
        <f t="shared" si="57"/>
        <v>1.4550646604577038E-3</v>
      </c>
      <c r="J604" s="3" t="str">
        <f t="shared" si="58"/>
        <v/>
      </c>
      <c r="K604" s="3" t="str">
        <f t="shared" si="59"/>
        <v/>
      </c>
    </row>
    <row r="605" spans="1:11" hidden="1" x14ac:dyDescent="0.35">
      <c r="A605" s="30">
        <v>44876</v>
      </c>
      <c r="B605" s="3">
        <v>18272.349999999999</v>
      </c>
      <c r="C605" s="3">
        <v>18362.3</v>
      </c>
      <c r="D605" s="3">
        <v>18259.349999999999</v>
      </c>
      <c r="E605" s="3">
        <v>18349.7</v>
      </c>
      <c r="F605" s="3" t="str">
        <f t="shared" si="54"/>
        <v>Friday</v>
      </c>
      <c r="G605" s="22">
        <f t="shared" si="55"/>
        <v>4.2331719784265403E-3</v>
      </c>
      <c r="H605" s="22">
        <f t="shared" si="56"/>
        <v>5.634195929916006E-3</v>
      </c>
      <c r="I605" s="22">
        <f t="shared" si="57"/>
        <v>1.3542672036032316E-2</v>
      </c>
      <c r="J605" s="3" t="str">
        <f t="shared" si="58"/>
        <v/>
      </c>
      <c r="K605" s="3" t="str">
        <f t="shared" si="59"/>
        <v/>
      </c>
    </row>
    <row r="606" spans="1:11" hidden="1" x14ac:dyDescent="0.35">
      <c r="A606" s="30">
        <v>44875</v>
      </c>
      <c r="B606" s="3">
        <v>18044.349999999999</v>
      </c>
      <c r="C606" s="3">
        <v>18103.099999999999</v>
      </c>
      <c r="D606" s="3">
        <v>17969.400000000001</v>
      </c>
      <c r="E606" s="3">
        <v>18028.2</v>
      </c>
      <c r="F606" s="3" t="str">
        <f t="shared" si="54"/>
        <v>Thursday</v>
      </c>
      <c r="G606" s="22">
        <f t="shared" si="55"/>
        <v>-8.9501699978097404E-4</v>
      </c>
      <c r="H606" s="22">
        <f t="shared" si="56"/>
        <v>7.4095215399832687E-3</v>
      </c>
      <c r="I606" s="22">
        <f t="shared" si="57"/>
        <v>-6.2042187586055769E-3</v>
      </c>
      <c r="J606" s="3" t="str">
        <f t="shared" si="58"/>
        <v>Negative</v>
      </c>
      <c r="K606" s="3" t="str">
        <f t="shared" si="59"/>
        <v/>
      </c>
    </row>
    <row r="607" spans="1:11" hidden="1" x14ac:dyDescent="0.35">
      <c r="A607" s="30">
        <v>44874</v>
      </c>
      <c r="B607" s="3">
        <v>18288.25</v>
      </c>
      <c r="C607" s="3">
        <v>18296.400000000001</v>
      </c>
      <c r="D607" s="3">
        <v>18117.5</v>
      </c>
      <c r="E607" s="3">
        <v>18157</v>
      </c>
      <c r="F607" s="3" t="str">
        <f t="shared" si="54"/>
        <v>Wednesday</v>
      </c>
      <c r="G607" s="22">
        <f t="shared" si="55"/>
        <v>-7.1767391631238639E-3</v>
      </c>
      <c r="H607" s="22">
        <f t="shared" si="56"/>
        <v>9.7822372288218634E-3</v>
      </c>
      <c r="I607" s="22">
        <f t="shared" si="57"/>
        <v>4.6943327400180597E-3</v>
      </c>
      <c r="J607" s="3" t="str">
        <f t="shared" si="58"/>
        <v/>
      </c>
      <c r="K607" s="3" t="str">
        <f t="shared" si="59"/>
        <v/>
      </c>
    </row>
    <row r="608" spans="1:11" hidden="1" x14ac:dyDescent="0.35">
      <c r="A608" s="30">
        <v>44872</v>
      </c>
      <c r="B608" s="3">
        <v>18211.75</v>
      </c>
      <c r="C608" s="3">
        <v>18255.5</v>
      </c>
      <c r="D608" s="3">
        <v>18064.75</v>
      </c>
      <c r="E608" s="3">
        <v>18202.8</v>
      </c>
      <c r="F608" s="3" t="str">
        <f t="shared" si="54"/>
        <v>Monday</v>
      </c>
      <c r="G608" s="22">
        <f t="shared" si="55"/>
        <v>-4.9144096531089697E-4</v>
      </c>
      <c r="H608" s="22">
        <f t="shared" si="56"/>
        <v>1.047400716570346E-2</v>
      </c>
      <c r="I608" s="22">
        <f t="shared" si="57"/>
        <v>5.2215718255905885E-3</v>
      </c>
      <c r="J608" s="3" t="str">
        <f t="shared" si="58"/>
        <v/>
      </c>
      <c r="K608" s="3" t="str">
        <f t="shared" si="59"/>
        <v/>
      </c>
    </row>
    <row r="609" spans="1:11" hidden="1" x14ac:dyDescent="0.35">
      <c r="A609" s="30">
        <v>44869</v>
      </c>
      <c r="B609" s="3">
        <v>18053.400000000001</v>
      </c>
      <c r="C609" s="3">
        <v>18135.099999999999</v>
      </c>
      <c r="D609" s="3">
        <v>18017.150000000001</v>
      </c>
      <c r="E609" s="3">
        <v>18117.150000000001</v>
      </c>
      <c r="F609" s="3" t="str">
        <f t="shared" si="54"/>
        <v>Friday</v>
      </c>
      <c r="G609" s="22">
        <f t="shared" si="55"/>
        <v>3.5311908006248126E-3</v>
      </c>
      <c r="H609" s="22">
        <f t="shared" si="56"/>
        <v>6.5333953715088064E-3</v>
      </c>
      <c r="I609" s="22">
        <f t="shared" si="57"/>
        <v>3.8775363242103816E-5</v>
      </c>
      <c r="J609" s="3" t="str">
        <f t="shared" si="58"/>
        <v/>
      </c>
      <c r="K609" s="3" t="str">
        <f t="shared" si="59"/>
        <v/>
      </c>
    </row>
    <row r="610" spans="1:11" hidden="1" x14ac:dyDescent="0.35">
      <c r="A610" s="30">
        <v>44868</v>
      </c>
      <c r="B610" s="3">
        <v>17968.349999999999</v>
      </c>
      <c r="C610" s="3">
        <v>18106.3</v>
      </c>
      <c r="D610" s="3">
        <v>17959.2</v>
      </c>
      <c r="E610" s="3">
        <v>18052.7</v>
      </c>
      <c r="F610" s="3" t="str">
        <f t="shared" si="54"/>
        <v>Thursday</v>
      </c>
      <c r="G610" s="22">
        <f t="shared" si="55"/>
        <v>4.6943653702205372E-3</v>
      </c>
      <c r="H610" s="22">
        <f t="shared" si="56"/>
        <v>8.1866170238223627E-3</v>
      </c>
      <c r="I610" s="22">
        <f t="shared" si="57"/>
        <v>-6.3319664765233361E-3</v>
      </c>
      <c r="J610" s="3" t="str">
        <f t="shared" si="58"/>
        <v>Positive</v>
      </c>
      <c r="K610" s="3" t="str">
        <f t="shared" si="59"/>
        <v/>
      </c>
    </row>
    <row r="611" spans="1:11" hidden="1" x14ac:dyDescent="0.35">
      <c r="A611" s="30">
        <v>44867</v>
      </c>
      <c r="B611" s="3">
        <v>18177.900000000001</v>
      </c>
      <c r="C611" s="3">
        <v>18178.75</v>
      </c>
      <c r="D611" s="3">
        <v>18048.650000000001</v>
      </c>
      <c r="E611" s="3">
        <v>18082.849999999999</v>
      </c>
      <c r="F611" s="3" t="str">
        <f t="shared" si="54"/>
        <v>Wednesday</v>
      </c>
      <c r="G611" s="22">
        <f t="shared" si="55"/>
        <v>-5.2288768229555062E-3</v>
      </c>
      <c r="H611" s="22">
        <f t="shared" si="56"/>
        <v>7.1570423426247547E-3</v>
      </c>
      <c r="I611" s="22">
        <f t="shared" si="57"/>
        <v>1.7910875483593636E-3</v>
      </c>
      <c r="J611" s="3" t="str">
        <f t="shared" si="58"/>
        <v/>
      </c>
      <c r="K611" s="3" t="str">
        <f t="shared" si="59"/>
        <v/>
      </c>
    </row>
    <row r="612" spans="1:11" hidden="1" x14ac:dyDescent="0.35">
      <c r="A612" s="30">
        <v>44866</v>
      </c>
      <c r="B612" s="3">
        <v>18130.7</v>
      </c>
      <c r="C612" s="3">
        <v>18175.8</v>
      </c>
      <c r="D612" s="3">
        <v>18060.150000000001</v>
      </c>
      <c r="E612" s="3">
        <v>18145.400000000001</v>
      </c>
      <c r="F612" s="3" t="str">
        <f t="shared" si="54"/>
        <v>Tuesday</v>
      </c>
      <c r="G612" s="22">
        <f t="shared" si="55"/>
        <v>8.1077950658279749E-4</v>
      </c>
      <c r="H612" s="22">
        <f t="shared" si="56"/>
        <v>6.3786836691356544E-3</v>
      </c>
      <c r="I612" s="22">
        <f t="shared" si="57"/>
        <v>6.5788743185174487E-3</v>
      </c>
      <c r="J612" s="3" t="str">
        <f t="shared" si="58"/>
        <v/>
      </c>
      <c r="K612" s="3" t="str">
        <f t="shared" si="59"/>
        <v/>
      </c>
    </row>
    <row r="613" spans="1:11" hidden="1" x14ac:dyDescent="0.35">
      <c r="A613" s="30">
        <v>44865</v>
      </c>
      <c r="B613" s="3">
        <v>17910.2</v>
      </c>
      <c r="C613" s="3">
        <v>18022.8</v>
      </c>
      <c r="D613" s="3">
        <v>17899.900000000001</v>
      </c>
      <c r="E613" s="3">
        <v>18012.2</v>
      </c>
      <c r="F613" s="3" t="str">
        <f t="shared" si="54"/>
        <v>Monday</v>
      </c>
      <c r="G613" s="22">
        <f t="shared" si="55"/>
        <v>5.6950787819231496E-3</v>
      </c>
      <c r="H613" s="22">
        <f t="shared" si="56"/>
        <v>6.8620115911602227E-3</v>
      </c>
      <c r="I613" s="22">
        <f t="shared" si="57"/>
        <v>6.9377291024805736E-3</v>
      </c>
      <c r="J613" s="3" t="str">
        <f t="shared" si="58"/>
        <v/>
      </c>
      <c r="K613" s="3" t="str">
        <f t="shared" si="59"/>
        <v/>
      </c>
    </row>
    <row r="614" spans="1:11" hidden="1" x14ac:dyDescent="0.35">
      <c r="A614" s="30">
        <v>44862</v>
      </c>
      <c r="B614" s="3">
        <v>17756.400000000001</v>
      </c>
      <c r="C614" s="3">
        <v>17838.900000000001</v>
      </c>
      <c r="D614" s="3">
        <v>17723.7</v>
      </c>
      <c r="E614" s="3">
        <v>17786.8</v>
      </c>
      <c r="F614" s="3" t="str">
        <f t="shared" si="54"/>
        <v>Friday</v>
      </c>
      <c r="G614" s="22">
        <f t="shared" si="55"/>
        <v>1.7120587506475307E-3</v>
      </c>
      <c r="H614" s="22">
        <f t="shared" si="56"/>
        <v>6.4878015814016756E-3</v>
      </c>
      <c r="I614" s="22">
        <f t="shared" si="57"/>
        <v>1.0965808664962536E-3</v>
      </c>
      <c r="J614" s="3" t="str">
        <f t="shared" si="58"/>
        <v/>
      </c>
      <c r="K614" s="3" t="str">
        <f t="shared" si="59"/>
        <v/>
      </c>
    </row>
    <row r="615" spans="1:11" hidden="1" x14ac:dyDescent="0.35">
      <c r="A615" s="30">
        <v>44861</v>
      </c>
      <c r="B615" s="3">
        <v>17771.400000000001</v>
      </c>
      <c r="C615" s="3">
        <v>17783.900000000001</v>
      </c>
      <c r="D615" s="3">
        <v>17654.5</v>
      </c>
      <c r="E615" s="3">
        <v>17736.95</v>
      </c>
      <c r="F615" s="3" t="str">
        <f t="shared" si="54"/>
        <v>Thursday</v>
      </c>
      <c r="G615" s="22">
        <f t="shared" si="55"/>
        <v>-1.9385079397234166E-3</v>
      </c>
      <c r="H615" s="22">
        <f t="shared" si="56"/>
        <v>7.2813621886852718E-3</v>
      </c>
      <c r="I615" s="22">
        <f t="shared" si="57"/>
        <v>6.5160692895192334E-3</v>
      </c>
      <c r="J615" s="3" t="str">
        <f t="shared" si="58"/>
        <v>Negative</v>
      </c>
      <c r="K615" s="3" t="str">
        <f t="shared" si="59"/>
        <v/>
      </c>
    </row>
    <row r="616" spans="1:11" hidden="1" x14ac:dyDescent="0.35">
      <c r="A616" s="30">
        <v>44859</v>
      </c>
      <c r="B616" s="3">
        <v>17808.3</v>
      </c>
      <c r="C616" s="3">
        <v>17811.5</v>
      </c>
      <c r="D616" s="3">
        <v>17637</v>
      </c>
      <c r="E616" s="3">
        <v>17656.349999999999</v>
      </c>
      <c r="F616" s="3" t="str">
        <f t="shared" si="54"/>
        <v>Tuesday</v>
      </c>
      <c r="G616" s="22">
        <f t="shared" si="55"/>
        <v>-8.5325381984805247E-3</v>
      </c>
      <c r="H616" s="22">
        <f t="shared" si="56"/>
        <v>9.7988016823615954E-3</v>
      </c>
      <c r="I616" s="22">
        <f t="shared" si="57"/>
        <v>4.3737574552683489E-3</v>
      </c>
      <c r="J616" s="3" t="str">
        <f t="shared" si="58"/>
        <v/>
      </c>
      <c r="K616" s="3" t="str">
        <f t="shared" si="59"/>
        <v/>
      </c>
    </row>
    <row r="617" spans="1:11" hidden="1" x14ac:dyDescent="0.35">
      <c r="A617" s="30">
        <v>44858</v>
      </c>
      <c r="B617" s="3">
        <v>17736.349999999999</v>
      </c>
      <c r="C617" s="3">
        <v>17777.55</v>
      </c>
      <c r="D617" s="3">
        <v>17707.400000000001</v>
      </c>
      <c r="E617" s="3">
        <v>17730.75</v>
      </c>
      <c r="F617" s="3" t="str">
        <f t="shared" si="54"/>
        <v>Monday</v>
      </c>
      <c r="G617" s="22">
        <f t="shared" si="55"/>
        <v>-3.1573576299512274E-4</v>
      </c>
      <c r="H617" s="22">
        <f t="shared" si="56"/>
        <v>3.9551542453773085E-3</v>
      </c>
      <c r="I617" s="22">
        <f t="shared" si="57"/>
        <v>9.1060120730756342E-3</v>
      </c>
      <c r="J617" s="3" t="str">
        <f t="shared" si="58"/>
        <v/>
      </c>
      <c r="K617" s="3" t="str">
        <f t="shared" si="59"/>
        <v/>
      </c>
    </row>
    <row r="618" spans="1:11" hidden="1" x14ac:dyDescent="0.35">
      <c r="A618" s="30">
        <v>44855</v>
      </c>
      <c r="B618" s="3">
        <v>17622.849999999999</v>
      </c>
      <c r="C618" s="3">
        <v>17670.150000000001</v>
      </c>
      <c r="D618" s="3">
        <v>17520.75</v>
      </c>
      <c r="E618" s="3">
        <v>17576.3</v>
      </c>
      <c r="F618" s="3" t="str">
        <f t="shared" si="54"/>
        <v>Friday</v>
      </c>
      <c r="G618" s="22">
        <f t="shared" si="55"/>
        <v>-2.6414569720561248E-3</v>
      </c>
      <c r="H618" s="22">
        <f t="shared" si="56"/>
        <v>8.4776298952780882E-3</v>
      </c>
      <c r="I618" s="22">
        <f t="shared" si="57"/>
        <v>3.3534597855264798E-3</v>
      </c>
      <c r="J618" s="3" t="str">
        <f t="shared" si="58"/>
        <v/>
      </c>
      <c r="K618" s="3" t="str">
        <f t="shared" si="59"/>
        <v/>
      </c>
    </row>
    <row r="619" spans="1:11" hidden="1" x14ac:dyDescent="0.35">
      <c r="A619" s="30">
        <v>44854</v>
      </c>
      <c r="B619" s="3">
        <v>17423.099999999999</v>
      </c>
      <c r="C619" s="3">
        <v>17584.150000000001</v>
      </c>
      <c r="D619" s="3">
        <v>17421</v>
      </c>
      <c r="E619" s="3">
        <v>17563.95</v>
      </c>
      <c r="F619" s="3" t="str">
        <f t="shared" si="54"/>
        <v>Thursday</v>
      </c>
      <c r="G619" s="22">
        <f t="shared" si="55"/>
        <v>8.0840952528540965E-3</v>
      </c>
      <c r="H619" s="22">
        <f t="shared" si="56"/>
        <v>9.3640052573882651E-3</v>
      </c>
      <c r="I619" s="22">
        <f t="shared" si="57"/>
        <v>-5.0907222087396798E-3</v>
      </c>
      <c r="J619" s="3" t="str">
        <f t="shared" si="58"/>
        <v>Positive</v>
      </c>
      <c r="K619" s="3" t="str">
        <f t="shared" si="59"/>
        <v/>
      </c>
    </row>
    <row r="620" spans="1:11" hidden="1" x14ac:dyDescent="0.35">
      <c r="A620" s="30">
        <v>44853</v>
      </c>
      <c r="B620" s="3">
        <v>17568.150000000001</v>
      </c>
      <c r="C620" s="3">
        <v>17607.599999999999</v>
      </c>
      <c r="D620" s="3">
        <v>17472.849999999999</v>
      </c>
      <c r="E620" s="3">
        <v>17512.25</v>
      </c>
      <c r="F620" s="3" t="str">
        <f t="shared" si="54"/>
        <v>Wednesday</v>
      </c>
      <c r="G620" s="22">
        <f t="shared" si="55"/>
        <v>-3.1818945079590878E-3</v>
      </c>
      <c r="H620" s="22">
        <f t="shared" si="56"/>
        <v>7.6701303210639704E-3</v>
      </c>
      <c r="I620" s="22">
        <f t="shared" si="57"/>
        <v>4.6434626964679789E-3</v>
      </c>
      <c r="J620" s="3" t="str">
        <f t="shared" si="58"/>
        <v/>
      </c>
      <c r="K620" s="3" t="str">
        <f t="shared" si="59"/>
        <v/>
      </c>
    </row>
    <row r="621" spans="1:11" hidden="1" x14ac:dyDescent="0.35">
      <c r="A621" s="30">
        <v>44852</v>
      </c>
      <c r="B621" s="3">
        <v>17438.75</v>
      </c>
      <c r="C621" s="3">
        <v>17527.8</v>
      </c>
      <c r="D621" s="3">
        <v>17434.05</v>
      </c>
      <c r="E621" s="3">
        <v>17486.95</v>
      </c>
      <c r="F621" s="3" t="str">
        <f t="shared" si="54"/>
        <v>Tuesday</v>
      </c>
      <c r="G621" s="22">
        <f t="shared" si="55"/>
        <v>2.7639595727905228E-3</v>
      </c>
      <c r="H621" s="22">
        <f t="shared" si="56"/>
        <v>5.3759587126370866E-3</v>
      </c>
      <c r="I621" s="22">
        <f t="shared" si="57"/>
        <v>7.333148488314371E-3</v>
      </c>
      <c r="J621" s="3" t="str">
        <f t="shared" si="58"/>
        <v/>
      </c>
      <c r="K621" s="3" t="str">
        <f t="shared" si="59"/>
        <v/>
      </c>
    </row>
    <row r="622" spans="1:11" hidden="1" x14ac:dyDescent="0.35">
      <c r="A622" s="30">
        <v>44851</v>
      </c>
      <c r="B622" s="3">
        <v>17144.8</v>
      </c>
      <c r="C622" s="3">
        <v>17328.55</v>
      </c>
      <c r="D622" s="3">
        <v>17098.55</v>
      </c>
      <c r="E622" s="3">
        <v>17311.8</v>
      </c>
      <c r="F622" s="3" t="str">
        <f t="shared" si="54"/>
        <v>Monday</v>
      </c>
      <c r="G622" s="22">
        <f t="shared" si="55"/>
        <v>9.7405627362232277E-3</v>
      </c>
      <c r="H622" s="22">
        <f t="shared" si="56"/>
        <v>1.3415146283421213E-2</v>
      </c>
      <c r="I622" s="22">
        <f t="shared" si="57"/>
        <v>-2.3798856025650079E-3</v>
      </c>
      <c r="J622" s="3" t="str">
        <f t="shared" si="58"/>
        <v/>
      </c>
      <c r="K622" s="3" t="str">
        <f t="shared" si="59"/>
        <v/>
      </c>
    </row>
    <row r="623" spans="1:11" hidden="1" x14ac:dyDescent="0.35">
      <c r="A623" s="30">
        <v>44848</v>
      </c>
      <c r="B623" s="3">
        <v>17322.3</v>
      </c>
      <c r="C623" s="3">
        <v>17348.55</v>
      </c>
      <c r="D623" s="3">
        <v>17169.75</v>
      </c>
      <c r="E623" s="3">
        <v>17185.7</v>
      </c>
      <c r="F623" s="3" t="str">
        <f t="shared" si="54"/>
        <v>Friday</v>
      </c>
      <c r="G623" s="22">
        <f t="shared" si="55"/>
        <v>-7.8857888386645279E-3</v>
      </c>
      <c r="H623" s="22">
        <f t="shared" si="56"/>
        <v>1.032195493670005E-2</v>
      </c>
      <c r="I623" s="22">
        <f t="shared" si="57"/>
        <v>1.8099427835915022E-2</v>
      </c>
      <c r="J623" s="3" t="str">
        <f t="shared" si="58"/>
        <v/>
      </c>
      <c r="K623" s="3" t="str">
        <f t="shared" si="59"/>
        <v/>
      </c>
    </row>
    <row r="624" spans="1:11" hidden="1" x14ac:dyDescent="0.35">
      <c r="A624" s="30">
        <v>44847</v>
      </c>
      <c r="B624" s="3">
        <v>17087.349999999999</v>
      </c>
      <c r="C624" s="3">
        <v>17112.349999999999</v>
      </c>
      <c r="D624" s="3">
        <v>16956.95</v>
      </c>
      <c r="E624" s="3">
        <v>17014.349999999999</v>
      </c>
      <c r="F624" s="3" t="str">
        <f t="shared" si="54"/>
        <v>Thursday</v>
      </c>
      <c r="G624" s="22">
        <f t="shared" si="55"/>
        <v>-4.2721662516422973E-3</v>
      </c>
      <c r="H624" s="22">
        <f t="shared" si="56"/>
        <v>9.0944470617151177E-3</v>
      </c>
      <c r="I624" s="22">
        <f t="shared" si="57"/>
        <v>-2.1169613866243082E-3</v>
      </c>
      <c r="J624" s="3" t="str">
        <f t="shared" si="58"/>
        <v>Negative</v>
      </c>
      <c r="K624" s="3" t="str">
        <f t="shared" si="59"/>
        <v/>
      </c>
    </row>
    <row r="625" spans="1:11" hidden="1" x14ac:dyDescent="0.35">
      <c r="A625" s="30">
        <v>44846</v>
      </c>
      <c r="B625" s="3">
        <v>17025.55</v>
      </c>
      <c r="C625" s="3">
        <v>17142.349999999999</v>
      </c>
      <c r="D625" s="3">
        <v>16960.05</v>
      </c>
      <c r="E625" s="3">
        <v>17123.599999999999</v>
      </c>
      <c r="F625" s="3" t="str">
        <f t="shared" si="54"/>
        <v>Wednesday</v>
      </c>
      <c r="G625" s="22">
        <f t="shared" si="55"/>
        <v>5.7589916331630565E-3</v>
      </c>
      <c r="H625" s="22">
        <f t="shared" si="56"/>
        <v>1.0707436764157356E-2</v>
      </c>
      <c r="I625" s="22">
        <f t="shared" si="57"/>
        <v>2.4729812082868422E-3</v>
      </c>
      <c r="J625" s="3" t="str">
        <f t="shared" si="58"/>
        <v/>
      </c>
      <c r="K625" s="3" t="str">
        <f t="shared" si="59"/>
        <v/>
      </c>
    </row>
    <row r="626" spans="1:11" hidden="1" x14ac:dyDescent="0.35">
      <c r="A626" s="30">
        <v>44845</v>
      </c>
      <c r="B626" s="3">
        <v>17256.05</v>
      </c>
      <c r="C626" s="3">
        <v>17261.8</v>
      </c>
      <c r="D626" s="3">
        <v>16950.3</v>
      </c>
      <c r="E626" s="3">
        <v>16983.55</v>
      </c>
      <c r="F626" s="3" t="str">
        <f t="shared" si="54"/>
        <v>Tuesday</v>
      </c>
      <c r="G626" s="22">
        <f t="shared" si="55"/>
        <v>-1.5791562959078121E-2</v>
      </c>
      <c r="H626" s="22">
        <f t="shared" si="56"/>
        <v>1.8051639859643431E-2</v>
      </c>
      <c r="I626" s="22">
        <f t="shared" si="57"/>
        <v>8.7291920422245069E-4</v>
      </c>
      <c r="J626" s="3" t="str">
        <f t="shared" si="58"/>
        <v/>
      </c>
      <c r="K626" s="3" t="str">
        <f t="shared" si="59"/>
        <v/>
      </c>
    </row>
    <row r="627" spans="1:11" hidden="1" x14ac:dyDescent="0.35">
      <c r="A627" s="30">
        <v>44844</v>
      </c>
      <c r="B627" s="3">
        <v>17094.349999999999</v>
      </c>
      <c r="C627" s="3">
        <v>17280.150000000001</v>
      </c>
      <c r="D627" s="3">
        <v>17064.7</v>
      </c>
      <c r="E627" s="3">
        <v>17241</v>
      </c>
      <c r="F627" s="3" t="str">
        <f t="shared" si="54"/>
        <v>Monday</v>
      </c>
      <c r="G627" s="22">
        <f t="shared" si="55"/>
        <v>8.5788579267419632E-3</v>
      </c>
      <c r="H627" s="22">
        <f t="shared" si="56"/>
        <v>1.26035795452884E-2</v>
      </c>
      <c r="I627" s="22">
        <f t="shared" si="57"/>
        <v>-1.2723329665918912E-2</v>
      </c>
      <c r="J627" s="3" t="str">
        <f t="shared" si="58"/>
        <v/>
      </c>
      <c r="K627" s="3" t="str">
        <f t="shared" si="59"/>
        <v/>
      </c>
    </row>
    <row r="628" spans="1:11" hidden="1" x14ac:dyDescent="0.35">
      <c r="A628" s="30">
        <v>44841</v>
      </c>
      <c r="B628" s="3">
        <v>17287.2</v>
      </c>
      <c r="C628" s="3">
        <v>17337.349999999999</v>
      </c>
      <c r="D628" s="3">
        <v>17216.95</v>
      </c>
      <c r="E628" s="3">
        <v>17314.650000000001</v>
      </c>
      <c r="F628" s="3" t="str">
        <f t="shared" si="54"/>
        <v>Friday</v>
      </c>
      <c r="G628" s="22">
        <f t="shared" si="55"/>
        <v>1.5878800499792174E-3</v>
      </c>
      <c r="H628" s="22">
        <f t="shared" si="56"/>
        <v>6.964690638159899E-3</v>
      </c>
      <c r="I628" s="22">
        <f t="shared" si="57"/>
        <v>-2.5733045615572848E-3</v>
      </c>
      <c r="J628" s="3" t="str">
        <f t="shared" si="58"/>
        <v/>
      </c>
      <c r="K628" s="3" t="str">
        <f t="shared" si="59"/>
        <v/>
      </c>
    </row>
    <row r="629" spans="1:11" hidden="1" x14ac:dyDescent="0.35">
      <c r="A629" s="30">
        <v>44840</v>
      </c>
      <c r="B629" s="3">
        <v>17379.25</v>
      </c>
      <c r="C629" s="3">
        <v>17428.8</v>
      </c>
      <c r="D629" s="3">
        <v>17315.650000000001</v>
      </c>
      <c r="E629" s="3">
        <v>17331.8</v>
      </c>
      <c r="F629" s="3" t="str">
        <f t="shared" si="54"/>
        <v>Thursday</v>
      </c>
      <c r="G629" s="22">
        <f t="shared" si="55"/>
        <v>-2.7302674166031749E-3</v>
      </c>
      <c r="H629" s="22">
        <f t="shared" si="56"/>
        <v>6.510637685745807E-3</v>
      </c>
      <c r="I629" s="22">
        <f t="shared" si="57"/>
        <v>6.0754994413666965E-3</v>
      </c>
      <c r="J629" s="3" t="str">
        <f t="shared" si="58"/>
        <v>Negative</v>
      </c>
      <c r="K629" s="3" t="str">
        <f t="shared" si="59"/>
        <v/>
      </c>
    </row>
    <row r="630" spans="1:11" hidden="1" x14ac:dyDescent="0.35">
      <c r="A630" s="30">
        <v>44838</v>
      </c>
      <c r="B630" s="3">
        <v>17147.45</v>
      </c>
      <c r="C630" s="3">
        <v>17287.3</v>
      </c>
      <c r="D630" s="3">
        <v>17117.3</v>
      </c>
      <c r="E630" s="3">
        <v>17274.3</v>
      </c>
      <c r="F630" s="3" t="str">
        <f t="shared" si="54"/>
        <v>Tuesday</v>
      </c>
      <c r="G630" s="22">
        <f t="shared" si="55"/>
        <v>7.3976013926268071E-3</v>
      </c>
      <c r="H630" s="22">
        <f t="shared" si="56"/>
        <v>9.9140105380100246E-3</v>
      </c>
      <c r="I630" s="22">
        <f t="shared" si="57"/>
        <v>1.5402061306244153E-2</v>
      </c>
      <c r="J630" s="3" t="str">
        <f t="shared" si="58"/>
        <v/>
      </c>
      <c r="K630" s="3" t="str">
        <f t="shared" si="59"/>
        <v/>
      </c>
    </row>
    <row r="631" spans="1:11" hidden="1" x14ac:dyDescent="0.35">
      <c r="A631" s="30">
        <v>44837</v>
      </c>
      <c r="B631" s="3">
        <v>17102.099999999999</v>
      </c>
      <c r="C631" s="3">
        <v>17114.650000000001</v>
      </c>
      <c r="D631" s="3">
        <v>16855.55</v>
      </c>
      <c r="E631" s="3">
        <v>16887.349999999999</v>
      </c>
      <c r="F631" s="3" t="str">
        <f t="shared" si="54"/>
        <v>Monday</v>
      </c>
      <c r="G631" s="22">
        <f t="shared" si="55"/>
        <v>-1.2556937452125763E-2</v>
      </c>
      <c r="H631" s="22">
        <f t="shared" si="56"/>
        <v>1.5150186234439174E-2</v>
      </c>
      <c r="I631" s="22">
        <f t="shared" si="57"/>
        <v>4.533661706938258E-4</v>
      </c>
      <c r="J631" s="3" t="str">
        <f t="shared" si="58"/>
        <v/>
      </c>
      <c r="K631" s="3" t="str">
        <f t="shared" si="59"/>
        <v/>
      </c>
    </row>
    <row r="632" spans="1:11" hidden="1" x14ac:dyDescent="0.35">
      <c r="A632" s="30">
        <v>44834</v>
      </c>
      <c r="B632" s="3">
        <v>16798.05</v>
      </c>
      <c r="C632" s="3">
        <v>17187.099999999999</v>
      </c>
      <c r="D632" s="3">
        <v>16747.7</v>
      </c>
      <c r="E632" s="3">
        <v>17094.349999999999</v>
      </c>
      <c r="F632" s="3" t="str">
        <f t="shared" si="54"/>
        <v>Friday</v>
      </c>
      <c r="G632" s="22">
        <f t="shared" si="55"/>
        <v>1.7638952140278146E-2</v>
      </c>
      <c r="H632" s="22">
        <f t="shared" si="56"/>
        <v>2.6157798077752942E-2</v>
      </c>
      <c r="I632" s="22">
        <f t="shared" si="57"/>
        <v>-1.1921679618981499E-3</v>
      </c>
      <c r="J632" s="3" t="str">
        <f t="shared" si="58"/>
        <v/>
      </c>
      <c r="K632" s="3" t="str">
        <f t="shared" si="59"/>
        <v/>
      </c>
    </row>
    <row r="633" spans="1:11" x14ac:dyDescent="0.35">
      <c r="A633" s="30">
        <v>44833</v>
      </c>
      <c r="B633" s="3">
        <v>16993.599999999999</v>
      </c>
      <c r="C633" s="3">
        <v>17026.05</v>
      </c>
      <c r="D633" s="3">
        <v>16788.599999999999</v>
      </c>
      <c r="E633" s="3">
        <v>16818.099999999999</v>
      </c>
      <c r="F633" s="3" t="str">
        <f t="shared" si="54"/>
        <v>Thursday</v>
      </c>
      <c r="G633" s="22">
        <f t="shared" si="55"/>
        <v>-1.0327417380660956E-2</v>
      </c>
      <c r="H633" s="22">
        <f t="shared" si="56"/>
        <v>1.3972907447509694E-2</v>
      </c>
      <c r="I633" s="22">
        <f t="shared" si="57"/>
        <v>8.0077823781334167E-3</v>
      </c>
      <c r="J633" s="3" t="str">
        <f t="shared" si="58"/>
        <v>Negative</v>
      </c>
      <c r="K633" s="3" t="str">
        <f t="shared" si="59"/>
        <v>High Move</v>
      </c>
    </row>
    <row r="634" spans="1:11" hidden="1" x14ac:dyDescent="0.35">
      <c r="A634" s="30">
        <v>44832</v>
      </c>
      <c r="B634" s="3">
        <v>16870.55</v>
      </c>
      <c r="C634" s="3">
        <v>17037.599999999999</v>
      </c>
      <c r="D634" s="3">
        <v>16820.400000000001</v>
      </c>
      <c r="E634" s="3">
        <v>16858.599999999999</v>
      </c>
      <c r="F634" s="3" t="str">
        <f t="shared" si="54"/>
        <v>Wednesday</v>
      </c>
      <c r="G634" s="22">
        <f t="shared" si="55"/>
        <v>-7.0833493869498787E-4</v>
      </c>
      <c r="H634" s="22">
        <f t="shared" si="56"/>
        <v>1.2874506166070289E-2</v>
      </c>
      <c r="I634" s="22">
        <f t="shared" si="57"/>
        <v>-8.0464974070111935E-3</v>
      </c>
      <c r="J634" s="3" t="str">
        <f t="shared" si="58"/>
        <v/>
      </c>
      <c r="K634" s="3" t="str">
        <f t="shared" si="59"/>
        <v/>
      </c>
    </row>
    <row r="635" spans="1:11" hidden="1" x14ac:dyDescent="0.35">
      <c r="A635" s="30">
        <v>44831</v>
      </c>
      <c r="B635" s="3">
        <v>17110.900000000001</v>
      </c>
      <c r="C635" s="3">
        <v>17176.45</v>
      </c>
      <c r="D635" s="3">
        <v>16942.349999999999</v>
      </c>
      <c r="E635" s="3">
        <v>17007.400000000001</v>
      </c>
      <c r="F635" s="3" t="str">
        <f t="shared" si="54"/>
        <v>Tuesday</v>
      </c>
      <c r="G635" s="22">
        <f t="shared" si="55"/>
        <v>-6.0487759264562348E-3</v>
      </c>
      <c r="H635" s="22">
        <f t="shared" si="56"/>
        <v>1.3681337626892926E-2</v>
      </c>
      <c r="I635" s="22">
        <f t="shared" si="57"/>
        <v>5.5593754223892495E-3</v>
      </c>
      <c r="J635" s="3" t="str">
        <f t="shared" si="58"/>
        <v/>
      </c>
      <c r="K635" s="3" t="str">
        <f t="shared" si="59"/>
        <v/>
      </c>
    </row>
    <row r="636" spans="1:11" hidden="1" x14ac:dyDescent="0.35">
      <c r="A636" s="30">
        <v>44830</v>
      </c>
      <c r="B636" s="3">
        <v>17156.3</v>
      </c>
      <c r="C636" s="3">
        <v>17196.400000000001</v>
      </c>
      <c r="D636" s="3">
        <v>16978.3</v>
      </c>
      <c r="E636" s="3">
        <v>17016.3</v>
      </c>
      <c r="F636" s="3" t="str">
        <f t="shared" si="54"/>
        <v>Monday</v>
      </c>
      <c r="G636" s="22">
        <f t="shared" si="55"/>
        <v>-8.1602676567791421E-3</v>
      </c>
      <c r="H636" s="22">
        <f t="shared" si="56"/>
        <v>1.2712531256739634E-2</v>
      </c>
      <c r="I636" s="22">
        <f t="shared" si="57"/>
        <v>-9.871676857684487E-3</v>
      </c>
      <c r="J636" s="3" t="str">
        <f t="shared" si="58"/>
        <v/>
      </c>
      <c r="K636" s="3" t="str">
        <f t="shared" si="59"/>
        <v/>
      </c>
    </row>
    <row r="637" spans="1:11" hidden="1" x14ac:dyDescent="0.35">
      <c r="A637" s="30">
        <v>44827</v>
      </c>
      <c r="B637" s="3">
        <v>17593.849999999999</v>
      </c>
      <c r="C637" s="3">
        <v>17642.150000000001</v>
      </c>
      <c r="D637" s="3">
        <v>17291.650000000001</v>
      </c>
      <c r="E637" s="3">
        <v>17327.349999999999</v>
      </c>
      <c r="F637" s="3" t="str">
        <f t="shared" si="54"/>
        <v>Friday</v>
      </c>
      <c r="G637" s="22">
        <f t="shared" si="55"/>
        <v>-1.5147338416548965E-2</v>
      </c>
      <c r="H637" s="22">
        <f t="shared" si="56"/>
        <v>1.992173401501093E-2</v>
      </c>
      <c r="I637" s="22">
        <f t="shared" si="57"/>
        <v>-2.0391609660915457E-3</v>
      </c>
      <c r="J637" s="3" t="str">
        <f t="shared" si="58"/>
        <v/>
      </c>
      <c r="K637" s="3" t="str">
        <f t="shared" si="59"/>
        <v/>
      </c>
    </row>
    <row r="638" spans="1:11" hidden="1" x14ac:dyDescent="0.35">
      <c r="A638" s="30">
        <v>44826</v>
      </c>
      <c r="B638" s="3">
        <v>17609.650000000001</v>
      </c>
      <c r="C638" s="3">
        <v>17722.75</v>
      </c>
      <c r="D638" s="3">
        <v>17532.45</v>
      </c>
      <c r="E638" s="3">
        <v>17629.8</v>
      </c>
      <c r="F638" s="3" t="str">
        <f t="shared" si="54"/>
        <v>Thursday</v>
      </c>
      <c r="G638" s="22">
        <f t="shared" si="55"/>
        <v>1.1442589716432648E-3</v>
      </c>
      <c r="H638" s="22">
        <f t="shared" si="56"/>
        <v>1.0806574804155634E-2</v>
      </c>
      <c r="I638" s="22">
        <f t="shared" si="57"/>
        <v>-6.1348827627853101E-3</v>
      </c>
      <c r="J638" s="3" t="str">
        <f t="shared" si="58"/>
        <v>Positive</v>
      </c>
      <c r="K638" s="3" t="str">
        <f t="shared" si="59"/>
        <v/>
      </c>
    </row>
    <row r="639" spans="1:11" hidden="1" x14ac:dyDescent="0.35">
      <c r="A639" s="30">
        <v>44825</v>
      </c>
      <c r="B639" s="3">
        <v>17766.349999999999</v>
      </c>
      <c r="C639" s="3">
        <v>17838.7</v>
      </c>
      <c r="D639" s="3">
        <v>17663.599999999999</v>
      </c>
      <c r="E639" s="3">
        <v>17718.349999999999</v>
      </c>
      <c r="F639" s="3" t="str">
        <f t="shared" si="54"/>
        <v>Wednesday</v>
      </c>
      <c r="G639" s="22">
        <f t="shared" si="55"/>
        <v>-2.7017367101289801E-3</v>
      </c>
      <c r="H639" s="22">
        <f t="shared" si="56"/>
        <v>9.8557103738247977E-3</v>
      </c>
      <c r="I639" s="22">
        <f t="shared" si="57"/>
        <v>-2.8008138637480645E-3</v>
      </c>
      <c r="J639" s="3" t="str">
        <f t="shared" si="58"/>
        <v/>
      </c>
      <c r="K639" s="3" t="str">
        <f t="shared" si="59"/>
        <v/>
      </c>
    </row>
    <row r="640" spans="1:11" hidden="1" x14ac:dyDescent="0.35">
      <c r="A640" s="30">
        <v>44824</v>
      </c>
      <c r="B640" s="3">
        <v>17770.400000000001</v>
      </c>
      <c r="C640" s="3">
        <v>17919.3</v>
      </c>
      <c r="D640" s="3">
        <v>17744.400000000001</v>
      </c>
      <c r="E640" s="3">
        <v>17816.25</v>
      </c>
      <c r="F640" s="3" t="str">
        <f t="shared" si="54"/>
        <v>Tuesday</v>
      </c>
      <c r="G640" s="22">
        <f t="shared" si="55"/>
        <v>2.5801332553008678E-3</v>
      </c>
      <c r="H640" s="22">
        <f t="shared" si="56"/>
        <v>9.8422095169494097E-3</v>
      </c>
      <c r="I640" s="22">
        <f t="shared" si="57"/>
        <v>8.4069854870973595E-3</v>
      </c>
      <c r="J640" s="3" t="str">
        <f t="shared" si="58"/>
        <v/>
      </c>
      <c r="K640" s="3" t="str">
        <f t="shared" si="59"/>
        <v/>
      </c>
    </row>
    <row r="641" spans="1:11" hidden="1" x14ac:dyDescent="0.35">
      <c r="A641" s="30">
        <v>44823</v>
      </c>
      <c r="B641" s="3">
        <v>17540.650000000001</v>
      </c>
      <c r="C641" s="3">
        <v>17667.2</v>
      </c>
      <c r="D641" s="3">
        <v>17429.7</v>
      </c>
      <c r="E641" s="3">
        <v>17622.25</v>
      </c>
      <c r="F641" s="3" t="str">
        <f t="shared" si="54"/>
        <v>Monday</v>
      </c>
      <c r="G641" s="22">
        <f t="shared" si="55"/>
        <v>4.6520510927473349E-3</v>
      </c>
      <c r="H641" s="22">
        <f t="shared" si="56"/>
        <v>1.3539977138817546E-2</v>
      </c>
      <c r="I641" s="22">
        <f t="shared" si="57"/>
        <v>5.5901453723024904E-4</v>
      </c>
      <c r="J641" s="3" t="str">
        <f t="shared" si="58"/>
        <v/>
      </c>
      <c r="K641" s="3" t="str">
        <f t="shared" si="59"/>
        <v/>
      </c>
    </row>
    <row r="642" spans="1:11" hidden="1" x14ac:dyDescent="0.35">
      <c r="A642" s="30">
        <v>44820</v>
      </c>
      <c r="B642" s="3">
        <v>17796.8</v>
      </c>
      <c r="C642" s="3">
        <v>17820.05</v>
      </c>
      <c r="D642" s="3">
        <v>17497.25</v>
      </c>
      <c r="E642" s="3">
        <v>17530.849999999999</v>
      </c>
      <c r="F642" s="3" t="str">
        <f t="shared" si="54"/>
        <v>Friday</v>
      </c>
      <c r="G642" s="22">
        <f t="shared" si="55"/>
        <v>-1.4943697743414587E-2</v>
      </c>
      <c r="H642" s="22">
        <f t="shared" si="56"/>
        <v>1.8138092241301768E-2</v>
      </c>
      <c r="I642" s="22">
        <f t="shared" si="57"/>
        <v>-4.5084855739650157E-3</v>
      </c>
      <c r="J642" s="3" t="str">
        <f t="shared" si="58"/>
        <v/>
      </c>
      <c r="K642" s="3" t="str">
        <f t="shared" si="59"/>
        <v/>
      </c>
    </row>
    <row r="643" spans="1:11" hidden="1" x14ac:dyDescent="0.35">
      <c r="A643" s="30">
        <v>44819</v>
      </c>
      <c r="B643" s="3">
        <v>18046.349999999999</v>
      </c>
      <c r="C643" s="3">
        <v>18096.150000000001</v>
      </c>
      <c r="D643" s="3">
        <v>17861.5</v>
      </c>
      <c r="E643" s="3">
        <v>17877.400000000001</v>
      </c>
      <c r="F643" s="3" t="str">
        <f t="shared" ref="F643:F706" si="60">TEXT(A643, "dddd")</f>
        <v>Thursday</v>
      </c>
      <c r="G643" s="22">
        <f t="shared" ref="G643:G706" si="61">(E643 - B643)/B643</f>
        <v>-9.3620039509372862E-3</v>
      </c>
      <c r="H643" s="22">
        <f t="shared" ref="H643:H706" si="62">(C643 - D643)/B643</f>
        <v>1.3002629340559253E-2</v>
      </c>
      <c r="I643" s="22">
        <f t="shared" ref="I643:I706" si="63">(B643-E644)/E644</f>
        <v>2.3661737138095424E-3</v>
      </c>
      <c r="J643" s="3" t="str">
        <f t="shared" ref="J643:J706" si="64">IF(F643="Thursday", IF(G643&gt;0,"Positive","Negative"), "")</f>
        <v>Negative</v>
      </c>
      <c r="K643" s="3" t="str">
        <f t="shared" ref="K643:K706" si="65">IF(F643="Thursday", IF(ABS(G643)&gt;1%, "High Move", ""), "")</f>
        <v/>
      </c>
    </row>
    <row r="644" spans="1:11" hidden="1" x14ac:dyDescent="0.35">
      <c r="A644" s="30">
        <v>44818</v>
      </c>
      <c r="B644" s="3">
        <v>17771.150000000001</v>
      </c>
      <c r="C644" s="3">
        <v>18091.55</v>
      </c>
      <c r="D644" s="3">
        <v>17771.150000000001</v>
      </c>
      <c r="E644" s="3">
        <v>18003.75</v>
      </c>
      <c r="F644" s="3" t="str">
        <f t="shared" si="60"/>
        <v>Wednesday</v>
      </c>
      <c r="G644" s="22">
        <f t="shared" si="61"/>
        <v>1.3088629604724428E-2</v>
      </c>
      <c r="H644" s="22">
        <f t="shared" si="62"/>
        <v>1.8029221519147483E-2</v>
      </c>
      <c r="I644" s="22">
        <f t="shared" si="63"/>
        <v>-1.6541182785880383E-2</v>
      </c>
      <c r="J644" s="3" t="str">
        <f t="shared" si="64"/>
        <v/>
      </c>
      <c r="K644" s="3" t="str">
        <f t="shared" si="65"/>
        <v/>
      </c>
    </row>
    <row r="645" spans="1:11" hidden="1" x14ac:dyDescent="0.35">
      <c r="A645" s="30">
        <v>44817</v>
      </c>
      <c r="B645" s="3">
        <v>18044.45</v>
      </c>
      <c r="C645" s="3">
        <v>18088.3</v>
      </c>
      <c r="D645" s="3">
        <v>18015.45</v>
      </c>
      <c r="E645" s="3">
        <v>18070.05</v>
      </c>
      <c r="F645" s="3" t="str">
        <f t="shared" si="60"/>
        <v>Tuesday</v>
      </c>
      <c r="G645" s="22">
        <f t="shared" si="61"/>
        <v>1.4187187750249271E-3</v>
      </c>
      <c r="H645" s="22">
        <f t="shared" si="62"/>
        <v>4.0372524515847556E-3</v>
      </c>
      <c r="I645" s="22">
        <f t="shared" si="63"/>
        <v>6.0268672277248268E-3</v>
      </c>
      <c r="J645" s="3" t="str">
        <f t="shared" si="64"/>
        <v/>
      </c>
      <c r="K645" s="3" t="str">
        <f t="shared" si="65"/>
        <v/>
      </c>
    </row>
    <row r="646" spans="1:11" hidden="1" x14ac:dyDescent="0.35">
      <c r="A646" s="30">
        <v>44816</v>
      </c>
      <c r="B646" s="3">
        <v>17890.849999999999</v>
      </c>
      <c r="C646" s="3">
        <v>17980.55</v>
      </c>
      <c r="D646" s="3">
        <v>17889.150000000001</v>
      </c>
      <c r="E646" s="3">
        <v>17936.349999999999</v>
      </c>
      <c r="F646" s="3" t="str">
        <f t="shared" si="60"/>
        <v>Monday</v>
      </c>
      <c r="G646" s="22">
        <f t="shared" si="61"/>
        <v>2.5431994567055227E-3</v>
      </c>
      <c r="H646" s="22">
        <f t="shared" si="62"/>
        <v>5.1087567108325108E-3</v>
      </c>
      <c r="I646" s="22">
        <f t="shared" si="63"/>
        <v>3.2242960520597647E-3</v>
      </c>
      <c r="J646" s="3" t="str">
        <f t="shared" si="64"/>
        <v/>
      </c>
      <c r="K646" s="3" t="str">
        <f t="shared" si="65"/>
        <v/>
      </c>
    </row>
    <row r="647" spans="1:11" hidden="1" x14ac:dyDescent="0.35">
      <c r="A647" s="30">
        <v>44813</v>
      </c>
      <c r="B647" s="3">
        <v>17923.349999999999</v>
      </c>
      <c r="C647" s="3">
        <v>17925.95</v>
      </c>
      <c r="D647" s="3">
        <v>17786</v>
      </c>
      <c r="E647" s="3">
        <v>17833.349999999999</v>
      </c>
      <c r="F647" s="3" t="str">
        <f t="shared" si="60"/>
        <v>Friday</v>
      </c>
      <c r="G647" s="22">
        <f t="shared" si="61"/>
        <v>-5.0213827214220562E-3</v>
      </c>
      <c r="H647" s="22">
        <f t="shared" si="62"/>
        <v>7.808250131811338E-3</v>
      </c>
      <c r="I647" s="22">
        <f t="shared" si="63"/>
        <v>7.0004916075566284E-3</v>
      </c>
      <c r="J647" s="3" t="str">
        <f t="shared" si="64"/>
        <v/>
      </c>
      <c r="K647" s="3" t="str">
        <f t="shared" si="65"/>
        <v/>
      </c>
    </row>
    <row r="648" spans="1:11" hidden="1" x14ac:dyDescent="0.35">
      <c r="A648" s="30">
        <v>44812</v>
      </c>
      <c r="B648" s="3">
        <v>17748.150000000001</v>
      </c>
      <c r="C648" s="3">
        <v>17807.650000000001</v>
      </c>
      <c r="D648" s="3">
        <v>17691.95</v>
      </c>
      <c r="E648" s="3">
        <v>17798.75</v>
      </c>
      <c r="F648" s="3" t="str">
        <f t="shared" si="60"/>
        <v>Thursday</v>
      </c>
      <c r="G648" s="22">
        <f t="shared" si="61"/>
        <v>2.851001371973898E-3</v>
      </c>
      <c r="H648" s="22">
        <f t="shared" si="62"/>
        <v>6.5189893031105057E-3</v>
      </c>
      <c r="I648" s="22">
        <f t="shared" si="63"/>
        <v>7.0215156260638656E-3</v>
      </c>
      <c r="J648" s="3" t="str">
        <f t="shared" si="64"/>
        <v>Positive</v>
      </c>
      <c r="K648" s="3" t="str">
        <f t="shared" si="65"/>
        <v/>
      </c>
    </row>
    <row r="649" spans="1:11" hidden="1" x14ac:dyDescent="0.35">
      <c r="A649" s="30">
        <v>44811</v>
      </c>
      <c r="B649" s="3">
        <v>17519.400000000001</v>
      </c>
      <c r="C649" s="3">
        <v>17650.75</v>
      </c>
      <c r="D649" s="3">
        <v>17484.3</v>
      </c>
      <c r="E649" s="3">
        <v>17624.400000000001</v>
      </c>
      <c r="F649" s="3" t="str">
        <f t="shared" si="60"/>
        <v>Wednesday</v>
      </c>
      <c r="G649" s="22">
        <f t="shared" si="61"/>
        <v>5.9933559368471516E-3</v>
      </c>
      <c r="H649" s="22">
        <f t="shared" si="62"/>
        <v>9.5008961494115508E-3</v>
      </c>
      <c r="I649" s="22">
        <f t="shared" si="63"/>
        <v>-7.7142662951130009E-3</v>
      </c>
      <c r="J649" s="3" t="str">
        <f t="shared" si="64"/>
        <v/>
      </c>
      <c r="K649" s="3" t="str">
        <f t="shared" si="65"/>
        <v/>
      </c>
    </row>
    <row r="650" spans="1:11" hidden="1" x14ac:dyDescent="0.35">
      <c r="A650" s="30">
        <v>44810</v>
      </c>
      <c r="B650" s="3">
        <v>17695.7</v>
      </c>
      <c r="C650" s="3">
        <v>17764.650000000001</v>
      </c>
      <c r="D650" s="3">
        <v>17587.650000000001</v>
      </c>
      <c r="E650" s="3">
        <v>17655.599999999999</v>
      </c>
      <c r="F650" s="3" t="str">
        <f t="shared" si="60"/>
        <v>Tuesday</v>
      </c>
      <c r="G650" s="22">
        <f t="shared" si="61"/>
        <v>-2.266087241533377E-3</v>
      </c>
      <c r="H650" s="22">
        <f t="shared" si="62"/>
        <v>1.0002429968862492E-2</v>
      </c>
      <c r="I650" s="22">
        <f t="shared" si="63"/>
        <v>1.6925358602498306E-3</v>
      </c>
      <c r="J650" s="3" t="str">
        <f t="shared" si="64"/>
        <v/>
      </c>
      <c r="K650" s="3" t="str">
        <f t="shared" si="65"/>
        <v/>
      </c>
    </row>
    <row r="651" spans="1:11" hidden="1" x14ac:dyDescent="0.35">
      <c r="A651" s="30">
        <v>44809</v>
      </c>
      <c r="B651" s="3">
        <v>17546.45</v>
      </c>
      <c r="C651" s="3">
        <v>17683.150000000001</v>
      </c>
      <c r="D651" s="3">
        <v>17540.349999999999</v>
      </c>
      <c r="E651" s="3">
        <v>17665.8</v>
      </c>
      <c r="F651" s="3" t="str">
        <f t="shared" si="60"/>
        <v>Monday</v>
      </c>
      <c r="G651" s="22">
        <f t="shared" si="61"/>
        <v>6.8019456927183872E-3</v>
      </c>
      <c r="H651" s="22">
        <f t="shared" si="62"/>
        <v>8.1383983654815025E-3</v>
      </c>
      <c r="I651" s="22">
        <f t="shared" si="63"/>
        <v>3.9910031386388968E-4</v>
      </c>
      <c r="J651" s="3" t="str">
        <f t="shared" si="64"/>
        <v/>
      </c>
      <c r="K651" s="3" t="str">
        <f t="shared" si="65"/>
        <v/>
      </c>
    </row>
    <row r="652" spans="1:11" hidden="1" x14ac:dyDescent="0.35">
      <c r="A652" s="30">
        <v>44806</v>
      </c>
      <c r="B652" s="3">
        <v>17598.400000000001</v>
      </c>
      <c r="C652" s="3">
        <v>17643.849999999999</v>
      </c>
      <c r="D652" s="3">
        <v>17476.45</v>
      </c>
      <c r="E652" s="3">
        <v>17539.45</v>
      </c>
      <c r="F652" s="3" t="str">
        <f t="shared" si="60"/>
        <v>Friday</v>
      </c>
      <c r="G652" s="22">
        <f t="shared" si="61"/>
        <v>-3.3497363396672837E-3</v>
      </c>
      <c r="H652" s="22">
        <f t="shared" si="62"/>
        <v>9.5122283843984568E-3</v>
      </c>
      <c r="I652" s="22">
        <f t="shared" si="63"/>
        <v>3.1693914312425717E-3</v>
      </c>
      <c r="J652" s="3" t="str">
        <f t="shared" si="64"/>
        <v/>
      </c>
      <c r="K652" s="3" t="str">
        <f t="shared" si="65"/>
        <v/>
      </c>
    </row>
    <row r="653" spans="1:11" hidden="1" x14ac:dyDescent="0.35">
      <c r="A653" s="30">
        <v>44805</v>
      </c>
      <c r="B653" s="3">
        <v>17485.7</v>
      </c>
      <c r="C653" s="3">
        <v>17695.599999999999</v>
      </c>
      <c r="D653" s="3">
        <v>17468.45</v>
      </c>
      <c r="E653" s="3">
        <v>17542.8</v>
      </c>
      <c r="F653" s="3" t="str">
        <f t="shared" si="60"/>
        <v>Thursday</v>
      </c>
      <c r="G653" s="22">
        <f t="shared" si="61"/>
        <v>3.2655255437299361E-3</v>
      </c>
      <c r="H653" s="22">
        <f t="shared" si="62"/>
        <v>1.2990615188410977E-2</v>
      </c>
      <c r="I653" s="22">
        <f t="shared" si="63"/>
        <v>-1.5406012624371374E-2</v>
      </c>
      <c r="J653" s="3" t="str">
        <f t="shared" si="64"/>
        <v>Positive</v>
      </c>
      <c r="K653" s="3" t="str">
        <f t="shared" si="65"/>
        <v/>
      </c>
    </row>
    <row r="654" spans="1:11" hidden="1" x14ac:dyDescent="0.35">
      <c r="A654" s="30">
        <v>44803</v>
      </c>
      <c r="B654" s="3">
        <v>17414.95</v>
      </c>
      <c r="C654" s="3">
        <v>17777.650000000001</v>
      </c>
      <c r="D654" s="3">
        <v>17401.5</v>
      </c>
      <c r="E654" s="3">
        <v>17759.3</v>
      </c>
      <c r="F654" s="3" t="str">
        <f t="shared" si="60"/>
        <v>Tuesday</v>
      </c>
      <c r="G654" s="22">
        <f t="shared" si="61"/>
        <v>1.9773240807467063E-2</v>
      </c>
      <c r="H654" s="22">
        <f t="shared" si="62"/>
        <v>2.159925810869405E-2</v>
      </c>
      <c r="I654" s="22">
        <f t="shared" si="63"/>
        <v>5.8944486481178346E-3</v>
      </c>
      <c r="J654" s="3" t="str">
        <f t="shared" si="64"/>
        <v/>
      </c>
      <c r="K654" s="3" t="str">
        <f t="shared" si="65"/>
        <v/>
      </c>
    </row>
    <row r="655" spans="1:11" hidden="1" x14ac:dyDescent="0.35">
      <c r="A655" s="30">
        <v>44802</v>
      </c>
      <c r="B655" s="3">
        <v>17188.650000000001</v>
      </c>
      <c r="C655" s="3">
        <v>17380.150000000001</v>
      </c>
      <c r="D655" s="3">
        <v>17166.2</v>
      </c>
      <c r="E655" s="3">
        <v>17312.900000000001</v>
      </c>
      <c r="F655" s="3" t="str">
        <f t="shared" si="60"/>
        <v>Monday</v>
      </c>
      <c r="G655" s="22">
        <f t="shared" si="61"/>
        <v>7.2286072495513021E-3</v>
      </c>
      <c r="H655" s="22">
        <f t="shared" si="62"/>
        <v>1.2447167171360213E-2</v>
      </c>
      <c r="I655" s="22">
        <f t="shared" si="63"/>
        <v>-2.1086172824037949E-2</v>
      </c>
      <c r="J655" s="3" t="str">
        <f t="shared" si="64"/>
        <v/>
      </c>
      <c r="K655" s="3" t="str">
        <f t="shared" si="65"/>
        <v/>
      </c>
    </row>
    <row r="656" spans="1:11" hidden="1" x14ac:dyDescent="0.35">
      <c r="A656" s="30">
        <v>44799</v>
      </c>
      <c r="B656" s="3">
        <v>17619.3</v>
      </c>
      <c r="C656" s="3">
        <v>17685.849999999999</v>
      </c>
      <c r="D656" s="3">
        <v>17519.349999999999</v>
      </c>
      <c r="E656" s="3">
        <v>17558.900000000001</v>
      </c>
      <c r="F656" s="3" t="str">
        <f t="shared" si="60"/>
        <v>Friday</v>
      </c>
      <c r="G656" s="22">
        <f t="shared" si="61"/>
        <v>-3.4280590034790155E-3</v>
      </c>
      <c r="H656" s="22">
        <f t="shared" si="62"/>
        <v>9.4498646370741179E-3</v>
      </c>
      <c r="I656" s="22">
        <f t="shared" si="63"/>
        <v>5.5271951125555243E-3</v>
      </c>
      <c r="J656" s="3" t="str">
        <f t="shared" si="64"/>
        <v/>
      </c>
      <c r="K656" s="3" t="str">
        <f t="shared" si="65"/>
        <v/>
      </c>
    </row>
    <row r="657" spans="1:11" hidden="1" x14ac:dyDescent="0.35">
      <c r="A657" s="30">
        <v>44798</v>
      </c>
      <c r="B657" s="3">
        <v>17679</v>
      </c>
      <c r="C657" s="3">
        <v>17726.5</v>
      </c>
      <c r="D657" s="3">
        <v>17487.45</v>
      </c>
      <c r="E657" s="3">
        <v>17522.45</v>
      </c>
      <c r="F657" s="3" t="str">
        <f t="shared" si="60"/>
        <v>Thursday</v>
      </c>
      <c r="G657" s="22">
        <f t="shared" si="61"/>
        <v>-8.8551388653203954E-3</v>
      </c>
      <c r="H657" s="22">
        <f t="shared" si="62"/>
        <v>1.3521692403416441E-2</v>
      </c>
      <c r="I657" s="22">
        <f t="shared" si="63"/>
        <v>4.2062033689388078E-3</v>
      </c>
      <c r="J657" s="3" t="str">
        <f t="shared" si="64"/>
        <v>Negative</v>
      </c>
      <c r="K657" s="3" t="str">
        <f t="shared" si="65"/>
        <v/>
      </c>
    </row>
    <row r="658" spans="1:11" hidden="1" x14ac:dyDescent="0.35">
      <c r="A658" s="30">
        <v>44797</v>
      </c>
      <c r="B658" s="3">
        <v>17525.45</v>
      </c>
      <c r="C658" s="3">
        <v>17623.650000000001</v>
      </c>
      <c r="D658" s="3">
        <v>17499.25</v>
      </c>
      <c r="E658" s="3">
        <v>17604.95</v>
      </c>
      <c r="F658" s="3" t="str">
        <f t="shared" si="60"/>
        <v>Wednesday</v>
      </c>
      <c r="G658" s="22">
        <f t="shared" si="61"/>
        <v>4.5362601245617085E-3</v>
      </c>
      <c r="H658" s="22">
        <f t="shared" si="62"/>
        <v>7.0982485471129952E-3</v>
      </c>
      <c r="I658" s="22">
        <f t="shared" si="63"/>
        <v>-2.9611719527805019E-3</v>
      </c>
      <c r="J658" s="3" t="str">
        <f t="shared" si="64"/>
        <v/>
      </c>
      <c r="K658" s="3" t="str">
        <f t="shared" si="65"/>
        <v/>
      </c>
    </row>
    <row r="659" spans="1:11" hidden="1" x14ac:dyDescent="0.35">
      <c r="A659" s="30">
        <v>44796</v>
      </c>
      <c r="B659" s="3">
        <v>17357.349999999999</v>
      </c>
      <c r="C659" s="3">
        <v>17625.55</v>
      </c>
      <c r="D659" s="3">
        <v>17345.2</v>
      </c>
      <c r="E659" s="3">
        <v>17577.5</v>
      </c>
      <c r="F659" s="3" t="str">
        <f t="shared" si="60"/>
        <v>Tuesday</v>
      </c>
      <c r="G659" s="22">
        <f t="shared" si="61"/>
        <v>1.268338772911772E-2</v>
      </c>
      <c r="H659" s="22">
        <f t="shared" si="62"/>
        <v>1.615165909542635E-2</v>
      </c>
      <c r="I659" s="22">
        <f t="shared" si="63"/>
        <v>-7.6240516388710669E-3</v>
      </c>
      <c r="J659" s="3" t="str">
        <f t="shared" si="64"/>
        <v/>
      </c>
      <c r="K659" s="3" t="str">
        <f t="shared" si="65"/>
        <v/>
      </c>
    </row>
    <row r="660" spans="1:11" hidden="1" x14ac:dyDescent="0.35">
      <c r="A660" s="30">
        <v>44795</v>
      </c>
      <c r="B660" s="3">
        <v>17682.900000000001</v>
      </c>
      <c r="C660" s="3">
        <v>17690.05</v>
      </c>
      <c r="D660" s="3">
        <v>17467.349999999999</v>
      </c>
      <c r="E660" s="3">
        <v>17490.7</v>
      </c>
      <c r="F660" s="3" t="str">
        <f t="shared" si="60"/>
        <v>Monday</v>
      </c>
      <c r="G660" s="22">
        <f t="shared" si="61"/>
        <v>-1.0869257870598189E-2</v>
      </c>
      <c r="H660" s="22">
        <f t="shared" si="62"/>
        <v>1.2594088073788841E-2</v>
      </c>
      <c r="I660" s="22">
        <f t="shared" si="63"/>
        <v>-4.2543127356272237E-3</v>
      </c>
      <c r="J660" s="3" t="str">
        <f t="shared" si="64"/>
        <v/>
      </c>
      <c r="K660" s="3" t="str">
        <f t="shared" si="65"/>
        <v/>
      </c>
    </row>
    <row r="661" spans="1:11" hidden="1" x14ac:dyDescent="0.35">
      <c r="A661" s="30">
        <v>44792</v>
      </c>
      <c r="B661" s="3">
        <v>17966.55</v>
      </c>
      <c r="C661" s="3">
        <v>17992.2</v>
      </c>
      <c r="D661" s="3">
        <v>17710.75</v>
      </c>
      <c r="E661" s="3">
        <v>17758.45</v>
      </c>
      <c r="F661" s="3" t="str">
        <f t="shared" si="60"/>
        <v>Friday</v>
      </c>
      <c r="G661" s="22">
        <f t="shared" si="61"/>
        <v>-1.1582635508764819E-2</v>
      </c>
      <c r="H661" s="22">
        <f t="shared" si="62"/>
        <v>1.5665222315914894E-2</v>
      </c>
      <c r="I661" s="22">
        <f t="shared" si="63"/>
        <v>5.5968590761001707E-4</v>
      </c>
      <c r="J661" s="3" t="str">
        <f t="shared" si="64"/>
        <v/>
      </c>
      <c r="K661" s="3" t="str">
        <f t="shared" si="65"/>
        <v/>
      </c>
    </row>
    <row r="662" spans="1:11" hidden="1" x14ac:dyDescent="0.35">
      <c r="A662" s="30">
        <v>44791</v>
      </c>
      <c r="B662" s="3">
        <v>17898.650000000001</v>
      </c>
      <c r="C662" s="3">
        <v>17968.45</v>
      </c>
      <c r="D662" s="3">
        <v>17852.05</v>
      </c>
      <c r="E662" s="3">
        <v>17956.5</v>
      </c>
      <c r="F662" s="3" t="str">
        <f t="shared" si="60"/>
        <v>Thursday</v>
      </c>
      <c r="G662" s="22">
        <f t="shared" si="61"/>
        <v>3.2320873361956649E-3</v>
      </c>
      <c r="H662" s="22">
        <f t="shared" si="62"/>
        <v>6.5032837672115741E-3</v>
      </c>
      <c r="I662" s="22">
        <f t="shared" si="63"/>
        <v>-2.5412040068544823E-3</v>
      </c>
      <c r="J662" s="3" t="str">
        <f t="shared" si="64"/>
        <v>Positive</v>
      </c>
      <c r="K662" s="3" t="str">
        <f t="shared" si="65"/>
        <v/>
      </c>
    </row>
    <row r="663" spans="1:11" hidden="1" x14ac:dyDescent="0.35">
      <c r="A663" s="30">
        <v>44790</v>
      </c>
      <c r="B663" s="3">
        <v>17868.150000000001</v>
      </c>
      <c r="C663" s="3">
        <v>17965.95</v>
      </c>
      <c r="D663" s="3">
        <v>17833.349999999999</v>
      </c>
      <c r="E663" s="3">
        <v>17944.25</v>
      </c>
      <c r="F663" s="3" t="str">
        <f t="shared" si="60"/>
        <v>Wednesday</v>
      </c>
      <c r="G663" s="22">
        <f t="shared" si="61"/>
        <v>4.2589747679529517E-3</v>
      </c>
      <c r="H663" s="22">
        <f t="shared" si="62"/>
        <v>7.4210256797711104E-3</v>
      </c>
      <c r="I663" s="22">
        <f t="shared" si="63"/>
        <v>2.4066983632768939E-3</v>
      </c>
      <c r="J663" s="3" t="str">
        <f t="shared" si="64"/>
        <v/>
      </c>
      <c r="K663" s="3" t="str">
        <f t="shared" si="65"/>
        <v/>
      </c>
    </row>
    <row r="664" spans="1:11" hidden="1" x14ac:dyDescent="0.35">
      <c r="A664" s="30">
        <v>44789</v>
      </c>
      <c r="B664" s="3">
        <v>17797.2</v>
      </c>
      <c r="C664" s="3">
        <v>17839.099999999999</v>
      </c>
      <c r="D664" s="3">
        <v>17764.05</v>
      </c>
      <c r="E664" s="3">
        <v>17825.25</v>
      </c>
      <c r="F664" s="3" t="str">
        <f t="shared" si="60"/>
        <v>Tuesday</v>
      </c>
      <c r="G664" s="22">
        <f t="shared" si="61"/>
        <v>1.5760906209965203E-3</v>
      </c>
      <c r="H664" s="22">
        <f t="shared" si="62"/>
        <v>4.2169554761422737E-3</v>
      </c>
      <c r="I664" s="22">
        <f t="shared" si="63"/>
        <v>5.5966301562592287E-3</v>
      </c>
      <c r="J664" s="3" t="str">
        <f t="shared" si="64"/>
        <v/>
      </c>
      <c r="K664" s="3" t="str">
        <f t="shared" si="65"/>
        <v/>
      </c>
    </row>
    <row r="665" spans="1:11" hidden="1" x14ac:dyDescent="0.35">
      <c r="A665" s="30">
        <v>44785</v>
      </c>
      <c r="B665" s="3">
        <v>17659.650000000001</v>
      </c>
      <c r="C665" s="3">
        <v>17724.650000000001</v>
      </c>
      <c r="D665" s="3">
        <v>17597.849999999999</v>
      </c>
      <c r="E665" s="3">
        <v>17698.150000000001</v>
      </c>
      <c r="F665" s="3" t="str">
        <f t="shared" si="60"/>
        <v>Friday</v>
      </c>
      <c r="G665" s="22">
        <f t="shared" si="61"/>
        <v>2.1801111573558933E-3</v>
      </c>
      <c r="H665" s="22">
        <f t="shared" si="62"/>
        <v>7.180210253317755E-3</v>
      </c>
      <c r="I665" s="22">
        <f t="shared" si="63"/>
        <v>3.6808426298287283E-5</v>
      </c>
      <c r="J665" s="3" t="str">
        <f t="shared" si="64"/>
        <v/>
      </c>
      <c r="K665" s="3" t="str">
        <f t="shared" si="65"/>
        <v/>
      </c>
    </row>
    <row r="666" spans="1:11" hidden="1" x14ac:dyDescent="0.35">
      <c r="A666" s="30">
        <v>44784</v>
      </c>
      <c r="B666" s="3">
        <v>17711.650000000001</v>
      </c>
      <c r="C666" s="3">
        <v>17719.3</v>
      </c>
      <c r="D666" s="3">
        <v>17631.95</v>
      </c>
      <c r="E666" s="3">
        <v>17659</v>
      </c>
      <c r="F666" s="3" t="str">
        <f t="shared" si="60"/>
        <v>Thursday</v>
      </c>
      <c r="G666" s="22">
        <f t="shared" si="61"/>
        <v>-2.9726197164014335E-3</v>
      </c>
      <c r="H666" s="22">
        <f t="shared" si="62"/>
        <v>4.931782188559425E-3</v>
      </c>
      <c r="I666" s="22">
        <f t="shared" si="63"/>
        <v>1.00885384736025E-2</v>
      </c>
      <c r="J666" s="3" t="str">
        <f t="shared" si="64"/>
        <v>Negative</v>
      </c>
      <c r="K666" s="3" t="str">
        <f t="shared" si="65"/>
        <v/>
      </c>
    </row>
    <row r="667" spans="1:11" hidden="1" x14ac:dyDescent="0.35">
      <c r="A667" s="30">
        <v>44783</v>
      </c>
      <c r="B667" s="3">
        <v>17566.099999999999</v>
      </c>
      <c r="C667" s="3">
        <v>17566.099999999999</v>
      </c>
      <c r="D667" s="3">
        <v>17442.8</v>
      </c>
      <c r="E667" s="3">
        <v>17534.75</v>
      </c>
      <c r="F667" s="3" t="str">
        <f t="shared" si="60"/>
        <v>Wednesday</v>
      </c>
      <c r="G667" s="22">
        <f t="shared" si="61"/>
        <v>-1.7846875515907655E-3</v>
      </c>
      <c r="H667" s="22">
        <f t="shared" si="62"/>
        <v>7.0192017579314295E-3</v>
      </c>
      <c r="I667" s="22">
        <f t="shared" si="63"/>
        <v>2.339501629091988E-3</v>
      </c>
      <c r="J667" s="3" t="str">
        <f t="shared" si="64"/>
        <v/>
      </c>
      <c r="K667" s="3" t="str">
        <f t="shared" si="65"/>
        <v/>
      </c>
    </row>
    <row r="668" spans="1:11" hidden="1" x14ac:dyDescent="0.35">
      <c r="A668" s="30">
        <v>44781</v>
      </c>
      <c r="B668" s="3">
        <v>17401.5</v>
      </c>
      <c r="C668" s="3">
        <v>17548.8</v>
      </c>
      <c r="D668" s="3">
        <v>17359.75</v>
      </c>
      <c r="E668" s="3">
        <v>17525.099999999999</v>
      </c>
      <c r="F668" s="3" t="str">
        <f t="shared" si="60"/>
        <v>Monday</v>
      </c>
      <c r="G668" s="22">
        <f t="shared" si="61"/>
        <v>7.1028359624169491E-3</v>
      </c>
      <c r="H668" s="22">
        <f t="shared" si="62"/>
        <v>1.0864005976496238E-2</v>
      </c>
      <c r="I668" s="22">
        <f t="shared" si="63"/>
        <v>2.2991809167983906E-4</v>
      </c>
      <c r="J668" s="3" t="str">
        <f t="shared" si="64"/>
        <v/>
      </c>
      <c r="K668" s="3" t="str">
        <f t="shared" si="65"/>
        <v/>
      </c>
    </row>
    <row r="669" spans="1:11" hidden="1" x14ac:dyDescent="0.35">
      <c r="A669" s="30">
        <v>44778</v>
      </c>
      <c r="B669" s="3">
        <v>17423.650000000001</v>
      </c>
      <c r="C669" s="3">
        <v>17474.400000000001</v>
      </c>
      <c r="D669" s="3">
        <v>17348.75</v>
      </c>
      <c r="E669" s="3">
        <v>17397.5</v>
      </c>
      <c r="F669" s="3" t="str">
        <f t="shared" si="60"/>
        <v>Friday</v>
      </c>
      <c r="G669" s="22">
        <f t="shared" si="61"/>
        <v>-1.500833637039395E-3</v>
      </c>
      <c r="H669" s="22">
        <f t="shared" si="62"/>
        <v>7.211462581032186E-3</v>
      </c>
      <c r="I669" s="22">
        <f t="shared" si="63"/>
        <v>2.3961569439651048E-3</v>
      </c>
      <c r="J669" s="3" t="str">
        <f t="shared" si="64"/>
        <v/>
      </c>
      <c r="K669" s="3" t="str">
        <f t="shared" si="65"/>
        <v/>
      </c>
    </row>
    <row r="670" spans="1:11" hidden="1" x14ac:dyDescent="0.35">
      <c r="A670" s="30">
        <v>44777</v>
      </c>
      <c r="B670" s="3">
        <v>17463.099999999999</v>
      </c>
      <c r="C670" s="3">
        <v>17490.7</v>
      </c>
      <c r="D670" s="3">
        <v>17161.25</v>
      </c>
      <c r="E670" s="3">
        <v>17382</v>
      </c>
      <c r="F670" s="3" t="str">
        <f t="shared" si="60"/>
        <v>Thursday</v>
      </c>
      <c r="G670" s="22">
        <f t="shared" si="61"/>
        <v>-4.6440780846469729E-3</v>
      </c>
      <c r="H670" s="22">
        <f t="shared" si="62"/>
        <v>1.8865493526349888E-2</v>
      </c>
      <c r="I670" s="22">
        <f t="shared" si="63"/>
        <v>4.3104068000331883E-3</v>
      </c>
      <c r="J670" s="3" t="str">
        <f t="shared" si="64"/>
        <v>Negative</v>
      </c>
      <c r="K670" s="3" t="str">
        <f t="shared" si="65"/>
        <v/>
      </c>
    </row>
    <row r="671" spans="1:11" hidden="1" x14ac:dyDescent="0.35">
      <c r="A671" s="30">
        <v>44776</v>
      </c>
      <c r="B671" s="3">
        <v>17349.25</v>
      </c>
      <c r="C671" s="3">
        <v>17407.5</v>
      </c>
      <c r="D671" s="3">
        <v>17225.849999999999</v>
      </c>
      <c r="E671" s="3">
        <v>17388.150000000001</v>
      </c>
      <c r="F671" s="3" t="str">
        <f t="shared" si="60"/>
        <v>Wednesday</v>
      </c>
      <c r="G671" s="22">
        <f t="shared" si="61"/>
        <v>2.2421718518092397E-3</v>
      </c>
      <c r="H671" s="22">
        <f t="shared" si="62"/>
        <v>1.0470193236018933E-2</v>
      </c>
      <c r="I671" s="22">
        <f t="shared" si="63"/>
        <v>2.1907762554440919E-4</v>
      </c>
      <c r="J671" s="3" t="str">
        <f t="shared" si="64"/>
        <v/>
      </c>
      <c r="K671" s="3" t="str">
        <f t="shared" si="65"/>
        <v/>
      </c>
    </row>
    <row r="672" spans="1:11" hidden="1" x14ac:dyDescent="0.35">
      <c r="A672" s="30">
        <v>44775</v>
      </c>
      <c r="B672" s="3">
        <v>17310.150000000001</v>
      </c>
      <c r="C672" s="3">
        <v>17390.150000000001</v>
      </c>
      <c r="D672" s="3">
        <v>17215.849999999999</v>
      </c>
      <c r="E672" s="3">
        <v>17345.45</v>
      </c>
      <c r="F672" s="3" t="str">
        <f t="shared" si="60"/>
        <v>Tuesday</v>
      </c>
      <c r="G672" s="22">
        <f t="shared" si="61"/>
        <v>2.0392659797863837E-3</v>
      </c>
      <c r="H672" s="22">
        <f t="shared" si="62"/>
        <v>1.0069236835036259E-2</v>
      </c>
      <c r="I672" s="22">
        <f t="shared" si="63"/>
        <v>-1.7243318214190742E-3</v>
      </c>
      <c r="J672" s="3" t="str">
        <f t="shared" si="64"/>
        <v/>
      </c>
      <c r="K672" s="3" t="str">
        <f t="shared" si="65"/>
        <v/>
      </c>
    </row>
    <row r="673" spans="1:11" hidden="1" x14ac:dyDescent="0.35">
      <c r="A673" s="30">
        <v>44774</v>
      </c>
      <c r="B673" s="3">
        <v>17243.2</v>
      </c>
      <c r="C673" s="3">
        <v>17356.25</v>
      </c>
      <c r="D673" s="3">
        <v>17154.8</v>
      </c>
      <c r="E673" s="3">
        <v>17340.05</v>
      </c>
      <c r="F673" s="3" t="str">
        <f t="shared" si="60"/>
        <v>Monday</v>
      </c>
      <c r="G673" s="22">
        <f t="shared" si="61"/>
        <v>5.6167068757538357E-3</v>
      </c>
      <c r="H673" s="22">
        <f t="shared" si="62"/>
        <v>1.1682866289319889E-2</v>
      </c>
      <c r="I673" s="22">
        <f t="shared" si="63"/>
        <v>4.950971107193375E-3</v>
      </c>
      <c r="J673" s="3" t="str">
        <f t="shared" si="64"/>
        <v/>
      </c>
      <c r="K673" s="3" t="str">
        <f t="shared" si="65"/>
        <v/>
      </c>
    </row>
    <row r="674" spans="1:11" hidden="1" x14ac:dyDescent="0.35">
      <c r="A674" s="30">
        <v>44771</v>
      </c>
      <c r="B674" s="3">
        <v>17079.5</v>
      </c>
      <c r="C674" s="3">
        <v>17172.8</v>
      </c>
      <c r="D674" s="3">
        <v>17018.150000000001</v>
      </c>
      <c r="E674" s="3">
        <v>17158.25</v>
      </c>
      <c r="F674" s="3" t="str">
        <f t="shared" si="60"/>
        <v>Friday</v>
      </c>
      <c r="G674" s="22">
        <f t="shared" si="61"/>
        <v>4.6107907140138767E-3</v>
      </c>
      <c r="H674" s="22">
        <f t="shared" si="62"/>
        <v>9.0547147164728361E-3</v>
      </c>
      <c r="I674" s="22">
        <f t="shared" si="63"/>
        <v>8.8543143370192721E-3</v>
      </c>
      <c r="J674" s="3" t="str">
        <f t="shared" si="64"/>
        <v/>
      </c>
      <c r="K674" s="3" t="str">
        <f t="shared" si="65"/>
        <v/>
      </c>
    </row>
    <row r="675" spans="1:11" hidden="1" x14ac:dyDescent="0.35">
      <c r="A675" s="30">
        <v>44770</v>
      </c>
      <c r="B675" s="3">
        <v>16774.849999999999</v>
      </c>
      <c r="C675" s="3">
        <v>16947.650000000001</v>
      </c>
      <c r="D675" s="3">
        <v>16746.25</v>
      </c>
      <c r="E675" s="3">
        <v>16929.599999999999</v>
      </c>
      <c r="F675" s="3" t="str">
        <f t="shared" si="60"/>
        <v>Thursday</v>
      </c>
      <c r="G675" s="22">
        <f t="shared" si="61"/>
        <v>9.2251197477175653E-3</v>
      </c>
      <c r="H675" s="22">
        <f t="shared" si="62"/>
        <v>1.2006068608661269E-2</v>
      </c>
      <c r="I675" s="22">
        <f t="shared" si="63"/>
        <v>7.9949284332223244E-3</v>
      </c>
      <c r="J675" s="3" t="str">
        <f t="shared" si="64"/>
        <v>Positive</v>
      </c>
      <c r="K675" s="3" t="str">
        <f t="shared" si="65"/>
        <v/>
      </c>
    </row>
    <row r="676" spans="1:11" hidden="1" x14ac:dyDescent="0.35">
      <c r="A676" s="30">
        <v>44769</v>
      </c>
      <c r="B676" s="3">
        <v>16475.349999999999</v>
      </c>
      <c r="C676" s="3">
        <v>16653.45</v>
      </c>
      <c r="D676" s="3">
        <v>16438.75</v>
      </c>
      <c r="E676" s="3">
        <v>16641.8</v>
      </c>
      <c r="F676" s="3" t="str">
        <f t="shared" si="60"/>
        <v>Wednesday</v>
      </c>
      <c r="G676" s="22">
        <f t="shared" si="61"/>
        <v>1.0102972015769058E-2</v>
      </c>
      <c r="H676" s="22">
        <f t="shared" si="62"/>
        <v>1.3031589617216068E-2</v>
      </c>
      <c r="I676" s="22">
        <f t="shared" si="63"/>
        <v>-5.1565623322221451E-4</v>
      </c>
      <c r="J676" s="3" t="str">
        <f t="shared" si="64"/>
        <v/>
      </c>
      <c r="K676" s="3" t="str">
        <f t="shared" si="65"/>
        <v/>
      </c>
    </row>
    <row r="677" spans="1:11" hidden="1" x14ac:dyDescent="0.35">
      <c r="A677" s="30">
        <v>44768</v>
      </c>
      <c r="B677" s="3">
        <v>16632.900000000001</v>
      </c>
      <c r="C677" s="3">
        <v>16636.099999999999</v>
      </c>
      <c r="D677" s="3">
        <v>16463.3</v>
      </c>
      <c r="E677" s="3">
        <v>16483.849999999999</v>
      </c>
      <c r="F677" s="3" t="str">
        <f t="shared" si="60"/>
        <v>Tuesday</v>
      </c>
      <c r="G677" s="22">
        <f t="shared" si="61"/>
        <v>-8.9611553006392689E-3</v>
      </c>
      <c r="H677" s="22">
        <f t="shared" si="62"/>
        <v>1.0389048211676813E-2</v>
      </c>
      <c r="I677" s="22">
        <f t="shared" si="63"/>
        <v>1.1424448319412273E-4</v>
      </c>
      <c r="J677" s="3" t="str">
        <f t="shared" si="64"/>
        <v/>
      </c>
      <c r="K677" s="3" t="str">
        <f t="shared" si="65"/>
        <v/>
      </c>
    </row>
    <row r="678" spans="1:11" hidden="1" x14ac:dyDescent="0.35">
      <c r="A678" s="30">
        <v>44767</v>
      </c>
      <c r="B678" s="3">
        <v>16662.55</v>
      </c>
      <c r="C678" s="3">
        <v>16706.05</v>
      </c>
      <c r="D678" s="3">
        <v>16564.25</v>
      </c>
      <c r="E678" s="3">
        <v>16631</v>
      </c>
      <c r="F678" s="3" t="str">
        <f t="shared" si="60"/>
        <v>Monday</v>
      </c>
      <c r="G678" s="22">
        <f t="shared" si="61"/>
        <v>-1.8934676865185265E-3</v>
      </c>
      <c r="H678" s="22">
        <f t="shared" si="62"/>
        <v>8.5101019951927693E-3</v>
      </c>
      <c r="I678" s="22">
        <f t="shared" si="63"/>
        <v>-3.4032219959389486E-3</v>
      </c>
      <c r="J678" s="3" t="str">
        <f t="shared" si="64"/>
        <v/>
      </c>
      <c r="K678" s="3" t="str">
        <f t="shared" si="65"/>
        <v/>
      </c>
    </row>
    <row r="679" spans="1:11" hidden="1" x14ac:dyDescent="0.35">
      <c r="A679" s="30">
        <v>44764</v>
      </c>
      <c r="B679" s="3">
        <v>16661.25</v>
      </c>
      <c r="C679" s="3">
        <v>16752.25</v>
      </c>
      <c r="D679" s="3">
        <v>16610.900000000001</v>
      </c>
      <c r="E679" s="3">
        <v>16719.45</v>
      </c>
      <c r="F679" s="3" t="str">
        <f t="shared" si="60"/>
        <v>Friday</v>
      </c>
      <c r="G679" s="22">
        <f t="shared" si="61"/>
        <v>3.4931352689624566E-3</v>
      </c>
      <c r="H679" s="22">
        <f t="shared" si="62"/>
        <v>8.4837572210967691E-3</v>
      </c>
      <c r="I679" s="22">
        <f t="shared" si="63"/>
        <v>3.3724273949503922E-3</v>
      </c>
      <c r="J679" s="3" t="str">
        <f t="shared" si="64"/>
        <v/>
      </c>
      <c r="K679" s="3" t="str">
        <f t="shared" si="65"/>
        <v/>
      </c>
    </row>
    <row r="680" spans="1:11" hidden="1" x14ac:dyDescent="0.35">
      <c r="A680" s="30">
        <v>44763</v>
      </c>
      <c r="B680" s="3">
        <v>16523.55</v>
      </c>
      <c r="C680" s="3">
        <v>16626.95</v>
      </c>
      <c r="D680" s="3">
        <v>16483.900000000001</v>
      </c>
      <c r="E680" s="3">
        <v>16605.25</v>
      </c>
      <c r="F680" s="3" t="str">
        <f t="shared" si="60"/>
        <v>Thursday</v>
      </c>
      <c r="G680" s="22">
        <f t="shared" si="61"/>
        <v>4.9444580613730539E-3</v>
      </c>
      <c r="H680" s="22">
        <f t="shared" si="62"/>
        <v>8.6573405835912547E-3</v>
      </c>
      <c r="I680" s="22">
        <f t="shared" si="63"/>
        <v>1.6342984773790259E-4</v>
      </c>
      <c r="J680" s="3" t="str">
        <f t="shared" si="64"/>
        <v>Positive</v>
      </c>
      <c r="K680" s="3" t="str">
        <f t="shared" si="65"/>
        <v/>
      </c>
    </row>
    <row r="681" spans="1:11" hidden="1" x14ac:dyDescent="0.35">
      <c r="A681" s="30">
        <v>44762</v>
      </c>
      <c r="B681" s="3">
        <v>16562.8</v>
      </c>
      <c r="C681" s="3">
        <v>16588</v>
      </c>
      <c r="D681" s="3">
        <v>16490.95</v>
      </c>
      <c r="E681" s="3">
        <v>16520.849999999999</v>
      </c>
      <c r="F681" s="3" t="str">
        <f t="shared" si="60"/>
        <v>Wednesday</v>
      </c>
      <c r="G681" s="22">
        <f t="shared" si="61"/>
        <v>-2.5327843118313769E-3</v>
      </c>
      <c r="H681" s="22">
        <f t="shared" si="62"/>
        <v>5.8595165068707749E-3</v>
      </c>
      <c r="I681" s="22">
        <f t="shared" si="63"/>
        <v>1.3601133376783524E-2</v>
      </c>
      <c r="J681" s="3" t="str">
        <f t="shared" si="64"/>
        <v/>
      </c>
      <c r="K681" s="3" t="str">
        <f t="shared" si="65"/>
        <v/>
      </c>
    </row>
    <row r="682" spans="1:11" hidden="1" x14ac:dyDescent="0.35">
      <c r="A682" s="30">
        <v>44761</v>
      </c>
      <c r="B682" s="3">
        <v>16187.05</v>
      </c>
      <c r="C682" s="3">
        <v>16359.5</v>
      </c>
      <c r="D682" s="3">
        <v>16187.05</v>
      </c>
      <c r="E682" s="3">
        <v>16340.55</v>
      </c>
      <c r="F682" s="3" t="str">
        <f t="shared" si="60"/>
        <v>Tuesday</v>
      </c>
      <c r="G682" s="22">
        <f t="shared" si="61"/>
        <v>9.4828890996197582E-3</v>
      </c>
      <c r="H682" s="22">
        <f t="shared" si="62"/>
        <v>1.0653578014524002E-2</v>
      </c>
      <c r="I682" s="22">
        <f t="shared" si="63"/>
        <v>-5.6178394815247553E-3</v>
      </c>
      <c r="J682" s="3" t="str">
        <f t="shared" si="64"/>
        <v/>
      </c>
      <c r="K682" s="3" t="str">
        <f t="shared" si="65"/>
        <v/>
      </c>
    </row>
    <row r="683" spans="1:11" hidden="1" x14ac:dyDescent="0.35">
      <c r="A683" s="30">
        <v>44760</v>
      </c>
      <c r="B683" s="3">
        <v>16151.4</v>
      </c>
      <c r="C683" s="3">
        <v>16287.95</v>
      </c>
      <c r="D683" s="3">
        <v>16142.2</v>
      </c>
      <c r="E683" s="3">
        <v>16278.5</v>
      </c>
      <c r="F683" s="3" t="str">
        <f t="shared" si="60"/>
        <v>Monday</v>
      </c>
      <c r="G683" s="22">
        <f t="shared" si="61"/>
        <v>7.8692868729645961E-3</v>
      </c>
      <c r="H683" s="22">
        <f t="shared" si="62"/>
        <v>9.0239855368574855E-3</v>
      </c>
      <c r="I683" s="22">
        <f t="shared" si="63"/>
        <v>6.3679186501507182E-3</v>
      </c>
      <c r="J683" s="3" t="str">
        <f t="shared" si="64"/>
        <v/>
      </c>
      <c r="K683" s="3" t="str">
        <f t="shared" si="65"/>
        <v/>
      </c>
    </row>
    <row r="684" spans="1:11" hidden="1" x14ac:dyDescent="0.35">
      <c r="A684" s="30">
        <v>44757</v>
      </c>
      <c r="B684" s="3">
        <v>16010.8</v>
      </c>
      <c r="C684" s="3">
        <v>16066.95</v>
      </c>
      <c r="D684" s="3">
        <v>15927.3</v>
      </c>
      <c r="E684" s="3">
        <v>16049.2</v>
      </c>
      <c r="F684" s="3" t="str">
        <f t="shared" si="60"/>
        <v>Friday</v>
      </c>
      <c r="G684" s="22">
        <f t="shared" si="61"/>
        <v>2.3983810927624763E-3</v>
      </c>
      <c r="H684" s="22">
        <f t="shared" si="62"/>
        <v>8.7222374896945478E-3</v>
      </c>
      <c r="I684" s="22">
        <f t="shared" si="63"/>
        <v>4.5267321887361624E-3</v>
      </c>
      <c r="J684" s="3" t="str">
        <f t="shared" si="64"/>
        <v/>
      </c>
      <c r="K684" s="3" t="str">
        <f t="shared" si="65"/>
        <v/>
      </c>
    </row>
    <row r="685" spans="1:11" hidden="1" x14ac:dyDescent="0.35">
      <c r="A685" s="30">
        <v>44756</v>
      </c>
      <c r="B685" s="3">
        <v>16018.85</v>
      </c>
      <c r="C685" s="3">
        <v>16070.85</v>
      </c>
      <c r="D685" s="3">
        <v>15858.2</v>
      </c>
      <c r="E685" s="3">
        <v>15938.65</v>
      </c>
      <c r="F685" s="3" t="str">
        <f t="shared" si="60"/>
        <v>Thursday</v>
      </c>
      <c r="G685" s="22">
        <f t="shared" si="61"/>
        <v>-5.0066015974929989E-3</v>
      </c>
      <c r="H685" s="22">
        <f t="shared" si="62"/>
        <v>1.3274985407816393E-2</v>
      </c>
      <c r="I685" s="22">
        <f t="shared" si="63"/>
        <v>3.2693144773638006E-3</v>
      </c>
      <c r="J685" s="3" t="str">
        <f t="shared" si="64"/>
        <v>Negative</v>
      </c>
      <c r="K685" s="3" t="str">
        <f t="shared" si="65"/>
        <v/>
      </c>
    </row>
    <row r="686" spans="1:11" hidden="1" x14ac:dyDescent="0.35">
      <c r="A686" s="30">
        <v>44755</v>
      </c>
      <c r="B686" s="3">
        <v>16128.2</v>
      </c>
      <c r="C686" s="3">
        <v>16140</v>
      </c>
      <c r="D686" s="3">
        <v>15950.15</v>
      </c>
      <c r="E686" s="3">
        <v>15966.65</v>
      </c>
      <c r="F686" s="3" t="str">
        <f t="shared" si="60"/>
        <v>Wednesday</v>
      </c>
      <c r="G686" s="22">
        <f t="shared" si="61"/>
        <v>-1.0016616857429911E-2</v>
      </c>
      <c r="H686" s="22">
        <f t="shared" si="62"/>
        <v>1.1771307399461835E-2</v>
      </c>
      <c r="I686" s="22">
        <f t="shared" si="63"/>
        <v>4.3528891601228937E-3</v>
      </c>
      <c r="J686" s="3" t="str">
        <f t="shared" si="64"/>
        <v/>
      </c>
      <c r="K686" s="3" t="str">
        <f t="shared" si="65"/>
        <v/>
      </c>
    </row>
    <row r="687" spans="1:11" hidden="1" x14ac:dyDescent="0.35">
      <c r="A687" s="30">
        <v>44754</v>
      </c>
      <c r="B687" s="3">
        <v>16126.2</v>
      </c>
      <c r="C687" s="3">
        <v>16158.75</v>
      </c>
      <c r="D687" s="3">
        <v>16031.15</v>
      </c>
      <c r="E687" s="3">
        <v>16058.3</v>
      </c>
      <c r="F687" s="3" t="str">
        <f t="shared" si="60"/>
        <v>Tuesday</v>
      </c>
      <c r="G687" s="22">
        <f t="shared" si="61"/>
        <v>-4.2105393707135876E-3</v>
      </c>
      <c r="H687" s="22">
        <f t="shared" si="62"/>
        <v>7.9125894507075661E-3</v>
      </c>
      <c r="I687" s="22">
        <f t="shared" si="63"/>
        <v>-5.5377405032066649E-3</v>
      </c>
      <c r="J687" s="3" t="str">
        <f t="shared" si="64"/>
        <v/>
      </c>
      <c r="K687" s="3" t="str">
        <f t="shared" si="65"/>
        <v/>
      </c>
    </row>
    <row r="688" spans="1:11" hidden="1" x14ac:dyDescent="0.35">
      <c r="A688" s="30">
        <v>44753</v>
      </c>
      <c r="B688" s="3">
        <v>16136.15</v>
      </c>
      <c r="C688" s="3">
        <v>16248.55</v>
      </c>
      <c r="D688" s="3">
        <v>16115.5</v>
      </c>
      <c r="E688" s="3">
        <v>16216</v>
      </c>
      <c r="F688" s="3" t="str">
        <f t="shared" si="60"/>
        <v>Monday</v>
      </c>
      <c r="G688" s="22">
        <f t="shared" si="61"/>
        <v>4.9485162197922287E-3</v>
      </c>
      <c r="H688" s="22">
        <f t="shared" si="62"/>
        <v>8.2454612779380015E-3</v>
      </c>
      <c r="I688" s="22">
        <f t="shared" si="63"/>
        <v>-5.2063425520634705E-3</v>
      </c>
      <c r="J688" s="3" t="str">
        <f t="shared" si="64"/>
        <v/>
      </c>
      <c r="K688" s="3" t="str">
        <f t="shared" si="65"/>
        <v/>
      </c>
    </row>
    <row r="689" spans="1:11" hidden="1" x14ac:dyDescent="0.35">
      <c r="A689" s="30">
        <v>44750</v>
      </c>
      <c r="B689" s="3">
        <v>16273.65</v>
      </c>
      <c r="C689" s="3">
        <v>16275.5</v>
      </c>
      <c r="D689" s="3">
        <v>16157.9</v>
      </c>
      <c r="E689" s="3">
        <v>16220.6</v>
      </c>
      <c r="F689" s="3" t="str">
        <f t="shared" si="60"/>
        <v>Friday</v>
      </c>
      <c r="G689" s="22">
        <f t="shared" si="61"/>
        <v>-3.2598710184868957E-3</v>
      </c>
      <c r="H689" s="22">
        <f t="shared" si="62"/>
        <v>7.2264058769852101E-3</v>
      </c>
      <c r="I689" s="22">
        <f t="shared" si="63"/>
        <v>8.7244078869886995E-3</v>
      </c>
      <c r="J689" s="3" t="str">
        <f t="shared" si="64"/>
        <v/>
      </c>
      <c r="K689" s="3" t="str">
        <f t="shared" si="65"/>
        <v/>
      </c>
    </row>
    <row r="690" spans="1:11" hidden="1" x14ac:dyDescent="0.35">
      <c r="A690" s="30">
        <v>44749</v>
      </c>
      <c r="B690" s="3">
        <v>16113.75</v>
      </c>
      <c r="C690" s="3">
        <v>16150.5</v>
      </c>
      <c r="D690" s="3">
        <v>16045.95</v>
      </c>
      <c r="E690" s="3">
        <v>16132.9</v>
      </c>
      <c r="F690" s="3" t="str">
        <f t="shared" si="60"/>
        <v>Thursday</v>
      </c>
      <c r="G690" s="22">
        <f t="shared" si="61"/>
        <v>1.1884260336668768E-3</v>
      </c>
      <c r="H690" s="22">
        <f t="shared" si="62"/>
        <v>6.4882476146148026E-3</v>
      </c>
      <c r="I690" s="22">
        <f t="shared" si="63"/>
        <v>7.7518167831993352E-3</v>
      </c>
      <c r="J690" s="3" t="str">
        <f t="shared" si="64"/>
        <v>Positive</v>
      </c>
      <c r="K690" s="3" t="str">
        <f t="shared" si="65"/>
        <v/>
      </c>
    </row>
    <row r="691" spans="1:11" hidden="1" x14ac:dyDescent="0.35">
      <c r="A691" s="30">
        <v>44748</v>
      </c>
      <c r="B691" s="3">
        <v>15818.2</v>
      </c>
      <c r="C691" s="3">
        <v>16011.35</v>
      </c>
      <c r="D691" s="3">
        <v>15800.9</v>
      </c>
      <c r="E691" s="3">
        <v>15989.8</v>
      </c>
      <c r="F691" s="3" t="str">
        <f t="shared" si="60"/>
        <v>Wednesday</v>
      </c>
      <c r="G691" s="22">
        <f t="shared" si="61"/>
        <v>1.0848263392800605E-2</v>
      </c>
      <c r="H691" s="22">
        <f t="shared" si="62"/>
        <v>1.3304295052534467E-2</v>
      </c>
      <c r="I691" s="22">
        <f t="shared" si="63"/>
        <v>4.6487064262834468E-4</v>
      </c>
      <c r="J691" s="3" t="str">
        <f t="shared" si="64"/>
        <v/>
      </c>
      <c r="K691" s="3" t="str">
        <f t="shared" si="65"/>
        <v/>
      </c>
    </row>
    <row r="692" spans="1:11" hidden="1" x14ac:dyDescent="0.35">
      <c r="A692" s="30">
        <v>44747</v>
      </c>
      <c r="B692" s="3">
        <v>15909.15</v>
      </c>
      <c r="C692" s="3">
        <v>16025.75</v>
      </c>
      <c r="D692" s="3">
        <v>15785.45</v>
      </c>
      <c r="E692" s="3">
        <v>15810.85</v>
      </c>
      <c r="F692" s="3" t="str">
        <f t="shared" si="60"/>
        <v>Tuesday</v>
      </c>
      <c r="G692" s="22">
        <f t="shared" si="61"/>
        <v>-6.178834192901524E-3</v>
      </c>
      <c r="H692" s="22">
        <f t="shared" si="62"/>
        <v>1.5104515326085886E-2</v>
      </c>
      <c r="I692" s="22">
        <f t="shared" si="63"/>
        <v>4.6604590362700708E-3</v>
      </c>
      <c r="J692" s="3" t="str">
        <f t="shared" si="64"/>
        <v/>
      </c>
      <c r="K692" s="3" t="str">
        <f t="shared" si="65"/>
        <v/>
      </c>
    </row>
    <row r="693" spans="1:11" hidden="1" x14ac:dyDescent="0.35">
      <c r="A693" s="30">
        <v>44746</v>
      </c>
      <c r="B693" s="3">
        <v>15710.5</v>
      </c>
      <c r="C693" s="3">
        <v>15852.35</v>
      </c>
      <c r="D693" s="3">
        <v>15661.8</v>
      </c>
      <c r="E693" s="3">
        <v>15835.35</v>
      </c>
      <c r="F693" s="3" t="str">
        <f t="shared" si="60"/>
        <v>Monday</v>
      </c>
      <c r="G693" s="22">
        <f t="shared" si="61"/>
        <v>7.9469144839438826E-3</v>
      </c>
      <c r="H693" s="22">
        <f t="shared" si="62"/>
        <v>1.2128831036567971E-2</v>
      </c>
      <c r="I693" s="22">
        <f t="shared" si="63"/>
        <v>-2.6377519116558973E-3</v>
      </c>
      <c r="J693" s="3" t="str">
        <f t="shared" si="64"/>
        <v/>
      </c>
      <c r="K693" s="3" t="str">
        <f t="shared" si="65"/>
        <v/>
      </c>
    </row>
    <row r="694" spans="1:11" hidden="1" x14ac:dyDescent="0.35">
      <c r="A694" s="30">
        <v>44743</v>
      </c>
      <c r="B694" s="3">
        <v>15703.7</v>
      </c>
      <c r="C694" s="3">
        <v>15793.95</v>
      </c>
      <c r="D694" s="3">
        <v>15511.05</v>
      </c>
      <c r="E694" s="3">
        <v>15752.05</v>
      </c>
      <c r="F694" s="3" t="str">
        <f t="shared" si="60"/>
        <v>Friday</v>
      </c>
      <c r="G694" s="22">
        <f t="shared" si="61"/>
        <v>3.0788922355876984E-3</v>
      </c>
      <c r="H694" s="22">
        <f t="shared" si="62"/>
        <v>1.8014862739354511E-2</v>
      </c>
      <c r="I694" s="22">
        <f t="shared" si="63"/>
        <v>-4.8510004594350068E-3</v>
      </c>
      <c r="J694" s="3" t="str">
        <f t="shared" si="64"/>
        <v/>
      </c>
      <c r="K694" s="3" t="str">
        <f t="shared" si="65"/>
        <v/>
      </c>
    </row>
    <row r="695" spans="1:11" hidden="1" x14ac:dyDescent="0.35">
      <c r="A695" s="30">
        <v>44742</v>
      </c>
      <c r="B695" s="3">
        <v>15774.5</v>
      </c>
      <c r="C695" s="3">
        <v>15890</v>
      </c>
      <c r="D695" s="3">
        <v>15728.85</v>
      </c>
      <c r="E695" s="3">
        <v>15780.25</v>
      </c>
      <c r="F695" s="3" t="str">
        <f t="shared" si="60"/>
        <v>Thursday</v>
      </c>
      <c r="G695" s="22">
        <f t="shared" si="61"/>
        <v>3.6451234587467113E-4</v>
      </c>
      <c r="H695" s="22">
        <f t="shared" si="62"/>
        <v>1.0215854702209239E-2</v>
      </c>
      <c r="I695" s="22">
        <f t="shared" si="63"/>
        <v>-1.557050718078901E-3</v>
      </c>
      <c r="J695" s="3" t="str">
        <f t="shared" si="64"/>
        <v>Positive</v>
      </c>
      <c r="K695" s="3" t="str">
        <f t="shared" si="65"/>
        <v/>
      </c>
    </row>
    <row r="696" spans="1:11" hidden="1" x14ac:dyDescent="0.35">
      <c r="A696" s="30">
        <v>44741</v>
      </c>
      <c r="B696" s="3">
        <v>15701.7</v>
      </c>
      <c r="C696" s="3">
        <v>15861.6</v>
      </c>
      <c r="D696" s="3">
        <v>15687.8</v>
      </c>
      <c r="E696" s="3">
        <v>15799.1</v>
      </c>
      <c r="F696" s="3" t="str">
        <f t="shared" si="60"/>
        <v>Wednesday</v>
      </c>
      <c r="G696" s="22">
        <f t="shared" si="61"/>
        <v>6.2031499773909596E-3</v>
      </c>
      <c r="H696" s="22">
        <f t="shared" si="62"/>
        <v>1.1068865154728538E-2</v>
      </c>
      <c r="I696" s="22">
        <f t="shared" si="63"/>
        <v>-9.3689669530983826E-3</v>
      </c>
      <c r="J696" s="3" t="str">
        <f t="shared" si="64"/>
        <v/>
      </c>
      <c r="K696" s="3" t="str">
        <f t="shared" si="65"/>
        <v/>
      </c>
    </row>
    <row r="697" spans="1:11" hidden="1" x14ac:dyDescent="0.35">
      <c r="A697" s="30">
        <v>44740</v>
      </c>
      <c r="B697" s="3">
        <v>15757.45</v>
      </c>
      <c r="C697" s="3">
        <v>15892.1</v>
      </c>
      <c r="D697" s="3">
        <v>15710.15</v>
      </c>
      <c r="E697" s="3">
        <v>15850.2</v>
      </c>
      <c r="F697" s="3" t="str">
        <f t="shared" si="60"/>
        <v>Tuesday</v>
      </c>
      <c r="G697" s="22">
        <f t="shared" si="61"/>
        <v>5.8861046679507152E-3</v>
      </c>
      <c r="H697" s="22">
        <f t="shared" si="62"/>
        <v>1.1546919076373443E-2</v>
      </c>
      <c r="I697" s="22">
        <f t="shared" si="63"/>
        <v>-4.7119608641962695E-3</v>
      </c>
      <c r="J697" s="3" t="str">
        <f t="shared" si="64"/>
        <v/>
      </c>
      <c r="K697" s="3" t="str">
        <f t="shared" si="65"/>
        <v/>
      </c>
    </row>
    <row r="698" spans="1:11" hidden="1" x14ac:dyDescent="0.35">
      <c r="A698" s="30">
        <v>44739</v>
      </c>
      <c r="B698" s="3">
        <v>15926.2</v>
      </c>
      <c r="C698" s="3">
        <v>15927.45</v>
      </c>
      <c r="D698" s="3">
        <v>15815.5</v>
      </c>
      <c r="E698" s="3">
        <v>15832.05</v>
      </c>
      <c r="F698" s="3" t="str">
        <f t="shared" si="60"/>
        <v>Monday</v>
      </c>
      <c r="G698" s="22">
        <f t="shared" si="61"/>
        <v>-5.9116424508044258E-3</v>
      </c>
      <c r="H698" s="22">
        <f t="shared" si="62"/>
        <v>7.0292976353430649E-3</v>
      </c>
      <c r="I698" s="22">
        <f t="shared" si="63"/>
        <v>1.4456104590983692E-2</v>
      </c>
      <c r="J698" s="3" t="str">
        <f t="shared" si="64"/>
        <v/>
      </c>
      <c r="K698" s="3" t="str">
        <f t="shared" si="65"/>
        <v/>
      </c>
    </row>
    <row r="699" spans="1:11" hidden="1" x14ac:dyDescent="0.35">
      <c r="A699" s="30">
        <v>44736</v>
      </c>
      <c r="B699" s="3">
        <v>15657.4</v>
      </c>
      <c r="C699" s="3">
        <v>15749.25</v>
      </c>
      <c r="D699" s="3">
        <v>15619.45</v>
      </c>
      <c r="E699" s="3">
        <v>15699.25</v>
      </c>
      <c r="F699" s="3" t="str">
        <f t="shared" si="60"/>
        <v>Friday</v>
      </c>
      <c r="G699" s="22">
        <f t="shared" si="61"/>
        <v>2.6728575625583023E-3</v>
      </c>
      <c r="H699" s="22">
        <f t="shared" si="62"/>
        <v>8.2900098356048432E-3</v>
      </c>
      <c r="I699" s="22">
        <f t="shared" si="63"/>
        <v>6.476330058206619E-3</v>
      </c>
      <c r="J699" s="3" t="str">
        <f t="shared" si="64"/>
        <v/>
      </c>
      <c r="K699" s="3" t="str">
        <f t="shared" si="65"/>
        <v/>
      </c>
    </row>
    <row r="700" spans="1:11" hidden="1" x14ac:dyDescent="0.35">
      <c r="A700" s="30">
        <v>44735</v>
      </c>
      <c r="B700" s="3">
        <v>15451.55</v>
      </c>
      <c r="C700" s="3">
        <v>15628.45</v>
      </c>
      <c r="D700" s="3">
        <v>15367.5</v>
      </c>
      <c r="E700" s="3">
        <v>15556.65</v>
      </c>
      <c r="F700" s="3" t="str">
        <f t="shared" si="60"/>
        <v>Thursday</v>
      </c>
      <c r="G700" s="22">
        <f t="shared" si="61"/>
        <v>6.8019066048390208E-3</v>
      </c>
      <c r="H700" s="22">
        <f t="shared" si="62"/>
        <v>1.6888273344745398E-2</v>
      </c>
      <c r="I700" s="22">
        <f t="shared" si="63"/>
        <v>2.481623013890601E-3</v>
      </c>
      <c r="J700" s="3" t="str">
        <f t="shared" si="64"/>
        <v>Positive</v>
      </c>
      <c r="K700" s="3" t="str">
        <f t="shared" si="65"/>
        <v/>
      </c>
    </row>
    <row r="701" spans="1:11" hidden="1" x14ac:dyDescent="0.35">
      <c r="A701" s="30">
        <v>44734</v>
      </c>
      <c r="B701" s="3">
        <v>15545.65</v>
      </c>
      <c r="C701" s="3">
        <v>15565.4</v>
      </c>
      <c r="D701" s="3">
        <v>15385.95</v>
      </c>
      <c r="E701" s="3">
        <v>15413.3</v>
      </c>
      <c r="F701" s="3" t="str">
        <f t="shared" si="60"/>
        <v>Wednesday</v>
      </c>
      <c r="G701" s="22">
        <f t="shared" si="61"/>
        <v>-8.5136356472711259E-3</v>
      </c>
      <c r="H701" s="22">
        <f t="shared" si="62"/>
        <v>1.1543422114868076E-2</v>
      </c>
      <c r="I701" s="22">
        <f t="shared" si="63"/>
        <v>-5.9563393610762745E-3</v>
      </c>
      <c r="J701" s="3" t="str">
        <f t="shared" si="64"/>
        <v/>
      </c>
      <c r="K701" s="3" t="str">
        <f t="shared" si="65"/>
        <v/>
      </c>
    </row>
    <row r="702" spans="1:11" hidden="1" x14ac:dyDescent="0.35">
      <c r="A702" s="30">
        <v>44733</v>
      </c>
      <c r="B702" s="3">
        <v>15455.95</v>
      </c>
      <c r="C702" s="3">
        <v>15707.25</v>
      </c>
      <c r="D702" s="3">
        <v>15419.85</v>
      </c>
      <c r="E702" s="3">
        <v>15638.8</v>
      </c>
      <c r="F702" s="3" t="str">
        <f t="shared" si="60"/>
        <v>Tuesday</v>
      </c>
      <c r="G702" s="22">
        <f t="shared" si="61"/>
        <v>1.1830395414063746E-2</v>
      </c>
      <c r="H702" s="22">
        <f t="shared" si="62"/>
        <v>1.8594780650817298E-2</v>
      </c>
      <c r="I702" s="22">
        <f t="shared" si="63"/>
        <v>6.892440790480946E-3</v>
      </c>
      <c r="J702" s="3" t="str">
        <f t="shared" si="64"/>
        <v/>
      </c>
      <c r="K702" s="3" t="str">
        <f t="shared" si="65"/>
        <v/>
      </c>
    </row>
    <row r="703" spans="1:11" hidden="1" x14ac:dyDescent="0.35">
      <c r="A703" s="30">
        <v>44732</v>
      </c>
      <c r="B703" s="3">
        <v>15334.5</v>
      </c>
      <c r="C703" s="3">
        <v>15382.5</v>
      </c>
      <c r="D703" s="3">
        <v>15191.1</v>
      </c>
      <c r="E703" s="3">
        <v>15350.15</v>
      </c>
      <c r="F703" s="3" t="str">
        <f t="shared" si="60"/>
        <v>Monday</v>
      </c>
      <c r="G703" s="22">
        <f t="shared" si="61"/>
        <v>1.0205745215037748E-3</v>
      </c>
      <c r="H703" s="22">
        <f t="shared" si="62"/>
        <v>1.2481659004206178E-2</v>
      </c>
      <c r="I703" s="22">
        <f t="shared" si="63"/>
        <v>2.6808774969758393E-3</v>
      </c>
      <c r="J703" s="3" t="str">
        <f t="shared" si="64"/>
        <v/>
      </c>
      <c r="K703" s="3" t="str">
        <f t="shared" si="65"/>
        <v/>
      </c>
    </row>
    <row r="704" spans="1:11" hidden="1" x14ac:dyDescent="0.35">
      <c r="A704" s="30">
        <v>44729</v>
      </c>
      <c r="B704" s="3">
        <v>15272.65</v>
      </c>
      <c r="C704" s="3">
        <v>15400.4</v>
      </c>
      <c r="D704" s="3">
        <v>15183.4</v>
      </c>
      <c r="E704" s="3">
        <v>15293.5</v>
      </c>
      <c r="F704" s="3" t="str">
        <f t="shared" si="60"/>
        <v>Friday</v>
      </c>
      <c r="G704" s="22">
        <f t="shared" si="61"/>
        <v>1.3651854786170287E-3</v>
      </c>
      <c r="H704" s="22">
        <f t="shared" si="62"/>
        <v>1.4208405221097845E-2</v>
      </c>
      <c r="I704" s="22">
        <f t="shared" si="63"/>
        <v>-5.7256877986537457E-3</v>
      </c>
      <c r="J704" s="3" t="str">
        <f t="shared" si="64"/>
        <v/>
      </c>
      <c r="K704" s="3" t="str">
        <f t="shared" si="65"/>
        <v/>
      </c>
    </row>
    <row r="705" spans="1:11" x14ac:dyDescent="0.35">
      <c r="A705" s="30">
        <v>44728</v>
      </c>
      <c r="B705" s="3">
        <v>15832.25</v>
      </c>
      <c r="C705" s="3">
        <v>15863.15</v>
      </c>
      <c r="D705" s="3">
        <v>15335.1</v>
      </c>
      <c r="E705" s="3">
        <v>15360.6</v>
      </c>
      <c r="F705" s="3" t="str">
        <f t="shared" si="60"/>
        <v>Thursday</v>
      </c>
      <c r="G705" s="22">
        <f t="shared" si="61"/>
        <v>-2.9790459347218471E-2</v>
      </c>
      <c r="H705" s="22">
        <f t="shared" si="62"/>
        <v>3.3352808350044956E-2</v>
      </c>
      <c r="I705" s="22">
        <f t="shared" si="63"/>
        <v>8.9280308944281288E-3</v>
      </c>
      <c r="J705" s="3" t="str">
        <f t="shared" si="64"/>
        <v>Negative</v>
      </c>
      <c r="K705" s="3" t="str">
        <f t="shared" si="65"/>
        <v>High Move</v>
      </c>
    </row>
    <row r="706" spans="1:11" hidden="1" x14ac:dyDescent="0.35">
      <c r="A706" s="30">
        <v>44727</v>
      </c>
      <c r="B706" s="3">
        <v>15729.25</v>
      </c>
      <c r="C706" s="3">
        <v>15783.65</v>
      </c>
      <c r="D706" s="3">
        <v>15678.9</v>
      </c>
      <c r="E706" s="3">
        <v>15692.15</v>
      </c>
      <c r="F706" s="3" t="str">
        <f t="shared" si="60"/>
        <v>Wednesday</v>
      </c>
      <c r="G706" s="22">
        <f t="shared" si="61"/>
        <v>-2.3586630004609477E-3</v>
      </c>
      <c r="H706" s="22">
        <f t="shared" si="62"/>
        <v>6.6595673665305081E-3</v>
      </c>
      <c r="I706" s="22">
        <f t="shared" si="63"/>
        <v>-1.8115826876261679E-4</v>
      </c>
      <c r="J706" s="3" t="str">
        <f t="shared" si="64"/>
        <v/>
      </c>
      <c r="K706" s="3" t="str">
        <f t="shared" si="65"/>
        <v/>
      </c>
    </row>
    <row r="707" spans="1:11" hidden="1" x14ac:dyDescent="0.35">
      <c r="A707" s="30">
        <v>44726</v>
      </c>
      <c r="B707" s="3">
        <v>15674.25</v>
      </c>
      <c r="C707" s="3">
        <v>15858</v>
      </c>
      <c r="D707" s="3">
        <v>15659.45</v>
      </c>
      <c r="E707" s="3">
        <v>15732.1</v>
      </c>
      <c r="F707" s="3" t="str">
        <f t="shared" ref="F707:F770" si="66">TEXT(A707, "dddd")</f>
        <v>Tuesday</v>
      </c>
      <c r="G707" s="22">
        <f t="shared" ref="G707:G770" si="67">(E707 - B707)/B707</f>
        <v>3.6907667033510608E-3</v>
      </c>
      <c r="H707" s="22">
        <f t="shared" ref="H707:H770" si="68">(C707 - D707)/B707</f>
        <v>1.2667272756272184E-2</v>
      </c>
      <c r="I707" s="22">
        <f t="shared" ref="I707:I770" si="69">(B707-E708)/E708</f>
        <v>-6.3488944111978673E-3</v>
      </c>
      <c r="J707" s="3" t="str">
        <f t="shared" ref="J707:J770" si="70">IF(F707="Thursday", IF(G707&gt;0,"Positive","Negative"), "")</f>
        <v/>
      </c>
      <c r="K707" s="3" t="str">
        <f t="shared" ref="K707:K770" si="71">IF(F707="Thursday", IF(ABS(G707)&gt;1%, "High Move", ""), "")</f>
        <v/>
      </c>
    </row>
    <row r="708" spans="1:11" hidden="1" x14ac:dyDescent="0.35">
      <c r="A708" s="30">
        <v>44725</v>
      </c>
      <c r="B708" s="3">
        <v>15877.55</v>
      </c>
      <c r="C708" s="3">
        <v>15886.15</v>
      </c>
      <c r="D708" s="3">
        <v>15684</v>
      </c>
      <c r="E708" s="3">
        <v>15774.4</v>
      </c>
      <c r="F708" s="3" t="str">
        <f t="shared" si="66"/>
        <v>Monday</v>
      </c>
      <c r="G708" s="22">
        <f t="shared" si="67"/>
        <v>-6.496594247853078E-3</v>
      </c>
      <c r="H708" s="22">
        <f t="shared" si="68"/>
        <v>1.2731813157571518E-2</v>
      </c>
      <c r="I708" s="22">
        <f t="shared" si="69"/>
        <v>-2.0013208408942218E-2</v>
      </c>
      <c r="J708" s="3" t="str">
        <f t="shared" si="70"/>
        <v/>
      </c>
      <c r="K708" s="3" t="str">
        <f t="shared" si="71"/>
        <v/>
      </c>
    </row>
    <row r="709" spans="1:11" hidden="1" x14ac:dyDescent="0.35">
      <c r="A709" s="30">
        <v>44722</v>
      </c>
      <c r="B709" s="3">
        <v>16283.95</v>
      </c>
      <c r="C709" s="3">
        <v>16324.7</v>
      </c>
      <c r="D709" s="3">
        <v>16172.6</v>
      </c>
      <c r="E709" s="3">
        <v>16201.8</v>
      </c>
      <c r="F709" s="3" t="str">
        <f t="shared" si="66"/>
        <v>Friday</v>
      </c>
      <c r="G709" s="22">
        <f t="shared" si="67"/>
        <v>-5.0448447704642581E-3</v>
      </c>
      <c r="H709" s="22">
        <f t="shared" si="68"/>
        <v>9.3404855701473138E-3</v>
      </c>
      <c r="I709" s="22">
        <f t="shared" si="69"/>
        <v>-1.1782304998755794E-2</v>
      </c>
      <c r="J709" s="3" t="str">
        <f t="shared" si="70"/>
        <v/>
      </c>
      <c r="K709" s="3" t="str">
        <f t="shared" si="71"/>
        <v/>
      </c>
    </row>
    <row r="710" spans="1:11" x14ac:dyDescent="0.35">
      <c r="A710" s="30">
        <v>44721</v>
      </c>
      <c r="B710" s="3">
        <v>16263.85</v>
      </c>
      <c r="C710" s="3">
        <v>16492.8</v>
      </c>
      <c r="D710" s="3">
        <v>16243.85</v>
      </c>
      <c r="E710" s="3">
        <v>16478.099999999999</v>
      </c>
      <c r="F710" s="3" t="str">
        <f t="shared" si="66"/>
        <v>Thursday</v>
      </c>
      <c r="G710" s="22">
        <f t="shared" si="67"/>
        <v>1.3173387605025759E-2</v>
      </c>
      <c r="H710" s="22">
        <f t="shared" si="68"/>
        <v>1.5306953765559747E-2</v>
      </c>
      <c r="I710" s="22">
        <f t="shared" si="69"/>
        <v>-5.6492166602980292E-3</v>
      </c>
      <c r="J710" s="3" t="str">
        <f t="shared" si="70"/>
        <v>Positive</v>
      </c>
      <c r="K710" s="3" t="str">
        <f t="shared" si="71"/>
        <v>High Move</v>
      </c>
    </row>
    <row r="711" spans="1:11" hidden="1" x14ac:dyDescent="0.35">
      <c r="A711" s="30">
        <v>44720</v>
      </c>
      <c r="B711" s="3">
        <v>16474.95</v>
      </c>
      <c r="C711" s="3">
        <v>16514.3</v>
      </c>
      <c r="D711" s="3">
        <v>16293.35</v>
      </c>
      <c r="E711" s="3">
        <v>16356.25</v>
      </c>
      <c r="F711" s="3" t="str">
        <f t="shared" si="66"/>
        <v>Wednesday</v>
      </c>
      <c r="G711" s="22">
        <f t="shared" si="67"/>
        <v>-7.2048777082783693E-3</v>
      </c>
      <c r="H711" s="22">
        <f t="shared" si="68"/>
        <v>1.3411269836934189E-2</v>
      </c>
      <c r="I711" s="22">
        <f t="shared" si="69"/>
        <v>3.5696120026682049E-3</v>
      </c>
      <c r="J711" s="3" t="str">
        <f t="shared" si="70"/>
        <v/>
      </c>
      <c r="K711" s="3" t="str">
        <f t="shared" si="71"/>
        <v/>
      </c>
    </row>
    <row r="712" spans="1:11" hidden="1" x14ac:dyDescent="0.35">
      <c r="A712" s="30">
        <v>44719</v>
      </c>
      <c r="B712" s="3">
        <v>16469.599999999999</v>
      </c>
      <c r="C712" s="3">
        <v>16487.25</v>
      </c>
      <c r="D712" s="3">
        <v>16347.1</v>
      </c>
      <c r="E712" s="3">
        <v>16416.349999999999</v>
      </c>
      <c r="F712" s="3" t="str">
        <f t="shared" si="66"/>
        <v>Tuesday</v>
      </c>
      <c r="G712" s="22">
        <f t="shared" si="67"/>
        <v>-3.2332297080681985E-3</v>
      </c>
      <c r="H712" s="22">
        <f t="shared" si="68"/>
        <v>8.5096177199203166E-3</v>
      </c>
      <c r="I712" s="22">
        <f t="shared" si="69"/>
        <v>-6.0321493341702536E-3</v>
      </c>
      <c r="J712" s="3" t="str">
        <f t="shared" si="70"/>
        <v/>
      </c>
      <c r="K712" s="3" t="str">
        <f t="shared" si="71"/>
        <v/>
      </c>
    </row>
    <row r="713" spans="1:11" hidden="1" x14ac:dyDescent="0.35">
      <c r="A713" s="30">
        <v>44718</v>
      </c>
      <c r="B713" s="3">
        <v>16530.7</v>
      </c>
      <c r="C713" s="3">
        <v>16610.95</v>
      </c>
      <c r="D713" s="3">
        <v>16444.55</v>
      </c>
      <c r="E713" s="3">
        <v>16569.55</v>
      </c>
      <c r="F713" s="3" t="str">
        <f t="shared" si="66"/>
        <v>Monday</v>
      </c>
      <c r="G713" s="22">
        <f t="shared" si="67"/>
        <v>2.3501727089596052E-3</v>
      </c>
      <c r="H713" s="22">
        <f t="shared" si="68"/>
        <v>1.0066119402082274E-2</v>
      </c>
      <c r="I713" s="22">
        <f t="shared" si="69"/>
        <v>-3.2319724076384621E-3</v>
      </c>
      <c r="J713" s="3" t="str">
        <f t="shared" si="70"/>
        <v/>
      </c>
      <c r="K713" s="3" t="str">
        <f t="shared" si="71"/>
        <v/>
      </c>
    </row>
    <row r="714" spans="1:11" hidden="1" x14ac:dyDescent="0.35">
      <c r="A714" s="30">
        <v>44715</v>
      </c>
      <c r="B714" s="3">
        <v>16761.650000000001</v>
      </c>
      <c r="C714" s="3">
        <v>16793.849999999999</v>
      </c>
      <c r="D714" s="3">
        <v>16567.900000000001</v>
      </c>
      <c r="E714" s="3">
        <v>16584.3</v>
      </c>
      <c r="F714" s="3" t="str">
        <f t="shared" si="66"/>
        <v>Friday</v>
      </c>
      <c r="G714" s="22">
        <f t="shared" si="67"/>
        <v>-1.0580700587352807E-2</v>
      </c>
      <c r="H714" s="22">
        <f t="shared" si="68"/>
        <v>1.3480176474272942E-2</v>
      </c>
      <c r="I714" s="22">
        <f t="shared" si="69"/>
        <v>8.0376473418331401E-3</v>
      </c>
      <c r="J714" s="3" t="str">
        <f t="shared" si="70"/>
        <v/>
      </c>
      <c r="K714" s="3" t="str">
        <f t="shared" si="71"/>
        <v/>
      </c>
    </row>
    <row r="715" spans="1:11" hidden="1" x14ac:dyDescent="0.35">
      <c r="A715" s="30">
        <v>44714</v>
      </c>
      <c r="B715" s="3">
        <v>16481.650000000001</v>
      </c>
      <c r="C715" s="3">
        <v>16646.400000000001</v>
      </c>
      <c r="D715" s="3">
        <v>16443.05</v>
      </c>
      <c r="E715" s="3">
        <v>16628</v>
      </c>
      <c r="F715" s="3" t="str">
        <f t="shared" si="66"/>
        <v>Thursday</v>
      </c>
      <c r="G715" s="22">
        <f t="shared" si="67"/>
        <v>8.8795721302174554E-3</v>
      </c>
      <c r="H715" s="22">
        <f t="shared" si="68"/>
        <v>1.2337963735427107E-2</v>
      </c>
      <c r="I715" s="22">
        <f t="shared" si="69"/>
        <v>-2.4874793844849403E-3</v>
      </c>
      <c r="J715" s="3" t="str">
        <f t="shared" si="70"/>
        <v>Positive</v>
      </c>
      <c r="K715" s="3" t="str">
        <f t="shared" si="71"/>
        <v/>
      </c>
    </row>
    <row r="716" spans="1:11" hidden="1" x14ac:dyDescent="0.35">
      <c r="A716" s="30">
        <v>44713</v>
      </c>
      <c r="B716" s="3">
        <v>16594.400000000001</v>
      </c>
      <c r="C716" s="3">
        <v>16649.2</v>
      </c>
      <c r="D716" s="3">
        <v>16438.849999999999</v>
      </c>
      <c r="E716" s="3">
        <v>16522.75</v>
      </c>
      <c r="F716" s="3" t="str">
        <f t="shared" si="66"/>
        <v>Wednesday</v>
      </c>
      <c r="G716" s="22">
        <f t="shared" si="67"/>
        <v>-4.317721641035617E-3</v>
      </c>
      <c r="H716" s="22">
        <f t="shared" si="68"/>
        <v>1.2675962975461731E-2</v>
      </c>
      <c r="I716" s="22">
        <f t="shared" si="69"/>
        <v>5.939262747558531E-4</v>
      </c>
      <c r="J716" s="3" t="str">
        <f t="shared" si="70"/>
        <v/>
      </c>
      <c r="K716" s="3" t="str">
        <f t="shared" si="71"/>
        <v/>
      </c>
    </row>
    <row r="717" spans="1:11" hidden="1" x14ac:dyDescent="0.35">
      <c r="A717" s="30">
        <v>44712</v>
      </c>
      <c r="B717" s="3">
        <v>16578.45</v>
      </c>
      <c r="C717" s="3">
        <v>16690.75</v>
      </c>
      <c r="D717" s="3">
        <v>16521.900000000001</v>
      </c>
      <c r="E717" s="3">
        <v>16584.55</v>
      </c>
      <c r="F717" s="3" t="str">
        <f t="shared" si="66"/>
        <v>Tuesday</v>
      </c>
      <c r="G717" s="22">
        <f t="shared" si="67"/>
        <v>3.6794754636281104E-4</v>
      </c>
      <c r="H717" s="22">
        <f t="shared" si="68"/>
        <v>1.0184908721864743E-2</v>
      </c>
      <c r="I717" s="22">
        <f t="shared" si="69"/>
        <v>-4.9785732291404514E-3</v>
      </c>
      <c r="J717" s="3" t="str">
        <f t="shared" si="70"/>
        <v/>
      </c>
      <c r="K717" s="3" t="str">
        <f t="shared" si="71"/>
        <v/>
      </c>
    </row>
    <row r="718" spans="1:11" hidden="1" x14ac:dyDescent="0.35">
      <c r="A718" s="30">
        <v>44711</v>
      </c>
      <c r="B718" s="3">
        <v>16527.900000000001</v>
      </c>
      <c r="C718" s="3">
        <v>16695.5</v>
      </c>
      <c r="D718" s="3">
        <v>16506.150000000001</v>
      </c>
      <c r="E718" s="3">
        <v>16661.400000000001</v>
      </c>
      <c r="F718" s="3" t="str">
        <f t="shared" si="66"/>
        <v>Monday</v>
      </c>
      <c r="G718" s="22">
        <f t="shared" si="67"/>
        <v>8.0772511934365521E-3</v>
      </c>
      <c r="H718" s="22">
        <f t="shared" si="68"/>
        <v>1.1456385868743067E-2</v>
      </c>
      <c r="I718" s="22">
        <f t="shared" si="69"/>
        <v>1.0729279098850675E-2</v>
      </c>
      <c r="J718" s="3" t="str">
        <f t="shared" si="70"/>
        <v/>
      </c>
      <c r="K718" s="3" t="str">
        <f t="shared" si="71"/>
        <v/>
      </c>
    </row>
    <row r="719" spans="1:11" hidden="1" x14ac:dyDescent="0.35">
      <c r="A719" s="30">
        <v>44708</v>
      </c>
      <c r="B719" s="3">
        <v>16296.6</v>
      </c>
      <c r="C719" s="3">
        <v>16370.6</v>
      </c>
      <c r="D719" s="3">
        <v>16221.95</v>
      </c>
      <c r="E719" s="3">
        <v>16352.45</v>
      </c>
      <c r="F719" s="3" t="str">
        <f t="shared" si="66"/>
        <v>Friday</v>
      </c>
      <c r="G719" s="22">
        <f t="shared" si="67"/>
        <v>3.4270952223163335E-3</v>
      </c>
      <c r="H719" s="22">
        <f t="shared" si="68"/>
        <v>9.1215345532196668E-3</v>
      </c>
      <c r="I719" s="22">
        <f t="shared" si="69"/>
        <v>7.8199645643361824E-3</v>
      </c>
      <c r="J719" s="3" t="str">
        <f t="shared" si="70"/>
        <v/>
      </c>
      <c r="K719" s="3" t="str">
        <f t="shared" si="71"/>
        <v/>
      </c>
    </row>
    <row r="720" spans="1:11" hidden="1" x14ac:dyDescent="0.35">
      <c r="A720" s="30">
        <v>44707</v>
      </c>
      <c r="B720" s="3">
        <v>16105</v>
      </c>
      <c r="C720" s="3">
        <v>16204.45</v>
      </c>
      <c r="D720" s="3">
        <v>15903.7</v>
      </c>
      <c r="E720" s="3">
        <v>16170.15</v>
      </c>
      <c r="F720" s="3" t="str">
        <f t="shared" si="66"/>
        <v>Thursday</v>
      </c>
      <c r="G720" s="22">
        <f t="shared" si="67"/>
        <v>4.0453275380316449E-3</v>
      </c>
      <c r="H720" s="22">
        <f t="shared" si="68"/>
        <v>1.8674324743868365E-2</v>
      </c>
      <c r="I720" s="22">
        <f t="shared" si="69"/>
        <v>4.9420309750527729E-3</v>
      </c>
      <c r="J720" s="3" t="str">
        <f t="shared" si="70"/>
        <v>Positive</v>
      </c>
      <c r="K720" s="3" t="str">
        <f t="shared" si="71"/>
        <v/>
      </c>
    </row>
    <row r="721" spans="1:11" hidden="1" x14ac:dyDescent="0.35">
      <c r="A721" s="30">
        <v>44706</v>
      </c>
      <c r="B721" s="3">
        <v>16196.35</v>
      </c>
      <c r="C721" s="3">
        <v>16223.35</v>
      </c>
      <c r="D721" s="3">
        <v>16006.95</v>
      </c>
      <c r="E721" s="3">
        <v>16025.8</v>
      </c>
      <c r="F721" s="3" t="str">
        <f t="shared" si="66"/>
        <v>Wednesday</v>
      </c>
      <c r="G721" s="22">
        <f t="shared" si="67"/>
        <v>-1.0530150311644358E-2</v>
      </c>
      <c r="H721" s="22">
        <f t="shared" si="68"/>
        <v>1.3361035048020055E-2</v>
      </c>
      <c r="I721" s="22">
        <f t="shared" si="69"/>
        <v>4.4154628018964618E-3</v>
      </c>
      <c r="J721" s="3" t="str">
        <f t="shared" si="70"/>
        <v/>
      </c>
      <c r="K721" s="3" t="str">
        <f t="shared" si="71"/>
        <v/>
      </c>
    </row>
    <row r="722" spans="1:11" hidden="1" x14ac:dyDescent="0.35">
      <c r="A722" s="30">
        <v>44705</v>
      </c>
      <c r="B722" s="3">
        <v>16225.55</v>
      </c>
      <c r="C722" s="3">
        <v>16262.8</v>
      </c>
      <c r="D722" s="3">
        <v>16078.6</v>
      </c>
      <c r="E722" s="3">
        <v>16125.15</v>
      </c>
      <c r="F722" s="3" t="str">
        <f t="shared" si="66"/>
        <v>Tuesday</v>
      </c>
      <c r="G722" s="22">
        <f t="shared" si="67"/>
        <v>-6.1877717550406393E-3</v>
      </c>
      <c r="H722" s="22">
        <f t="shared" si="68"/>
        <v>1.1352465709945051E-2</v>
      </c>
      <c r="I722" s="22">
        <f t="shared" si="69"/>
        <v>6.6914589847475098E-4</v>
      </c>
      <c r="J722" s="3" t="str">
        <f t="shared" si="70"/>
        <v/>
      </c>
      <c r="K722" s="3" t="str">
        <f t="shared" si="71"/>
        <v/>
      </c>
    </row>
    <row r="723" spans="1:11" hidden="1" x14ac:dyDescent="0.35">
      <c r="A723" s="30">
        <v>44704</v>
      </c>
      <c r="B723" s="3">
        <v>16290.95</v>
      </c>
      <c r="C723" s="3">
        <v>16414.7</v>
      </c>
      <c r="D723" s="3">
        <v>16185.75</v>
      </c>
      <c r="E723" s="3">
        <v>16214.7</v>
      </c>
      <c r="F723" s="3" t="str">
        <f t="shared" si="66"/>
        <v>Monday</v>
      </c>
      <c r="G723" s="22">
        <f t="shared" si="67"/>
        <v>-4.6805128000515618E-3</v>
      </c>
      <c r="H723" s="22">
        <f t="shared" si="68"/>
        <v>1.4053815155040112E-2</v>
      </c>
      <c r="I723" s="22">
        <f t="shared" si="69"/>
        <v>1.5246385899552808E-3</v>
      </c>
      <c r="J723" s="3" t="str">
        <f t="shared" si="70"/>
        <v/>
      </c>
      <c r="K723" s="3" t="str">
        <f t="shared" si="71"/>
        <v/>
      </c>
    </row>
    <row r="724" spans="1:11" hidden="1" x14ac:dyDescent="0.35">
      <c r="A724" s="30">
        <v>44701</v>
      </c>
      <c r="B724" s="3">
        <v>16043.8</v>
      </c>
      <c r="C724" s="3">
        <v>16283.05</v>
      </c>
      <c r="D724" s="3">
        <v>16003.85</v>
      </c>
      <c r="E724" s="3">
        <v>16266.15</v>
      </c>
      <c r="F724" s="3" t="str">
        <f t="shared" si="66"/>
        <v>Friday</v>
      </c>
      <c r="G724" s="22">
        <f t="shared" si="67"/>
        <v>1.3858936162255848E-2</v>
      </c>
      <c r="H724" s="22">
        <f t="shared" si="68"/>
        <v>1.7402361036662071E-2</v>
      </c>
      <c r="I724" s="22">
        <f t="shared" si="69"/>
        <v>1.4826622136197429E-2</v>
      </c>
      <c r="J724" s="3" t="str">
        <f t="shared" si="70"/>
        <v/>
      </c>
      <c r="K724" s="3" t="str">
        <f t="shared" si="71"/>
        <v/>
      </c>
    </row>
    <row r="725" spans="1:11" hidden="1" x14ac:dyDescent="0.35">
      <c r="A725" s="30">
        <v>44700</v>
      </c>
      <c r="B725" s="3">
        <v>15917.4</v>
      </c>
      <c r="C725" s="3">
        <v>15984.75</v>
      </c>
      <c r="D725" s="3">
        <v>15775.2</v>
      </c>
      <c r="E725" s="3">
        <v>15809.4</v>
      </c>
      <c r="F725" s="3" t="str">
        <f t="shared" si="66"/>
        <v>Thursday</v>
      </c>
      <c r="G725" s="22">
        <f t="shared" si="67"/>
        <v>-6.7850277055297977E-3</v>
      </c>
      <c r="H725" s="22">
        <f t="shared" si="68"/>
        <v>1.3164838478645965E-2</v>
      </c>
      <c r="I725" s="22">
        <f t="shared" si="69"/>
        <v>-1.988263763600424E-2</v>
      </c>
      <c r="J725" s="3" t="str">
        <f t="shared" si="70"/>
        <v>Negative</v>
      </c>
      <c r="K725" s="3" t="str">
        <f t="shared" si="71"/>
        <v/>
      </c>
    </row>
    <row r="726" spans="1:11" hidden="1" x14ac:dyDescent="0.35">
      <c r="A726" s="30">
        <v>44699</v>
      </c>
      <c r="B726" s="3">
        <v>16318.15</v>
      </c>
      <c r="C726" s="3">
        <v>16399.8</v>
      </c>
      <c r="D726" s="3">
        <v>16211.2</v>
      </c>
      <c r="E726" s="3">
        <v>16240.3</v>
      </c>
      <c r="F726" s="3" t="str">
        <f t="shared" si="66"/>
        <v>Wednesday</v>
      </c>
      <c r="G726" s="22">
        <f t="shared" si="67"/>
        <v>-4.7707613914567742E-3</v>
      </c>
      <c r="H726" s="22">
        <f t="shared" si="68"/>
        <v>1.1557682703002396E-2</v>
      </c>
      <c r="I726" s="22">
        <f t="shared" si="69"/>
        <v>3.6194670127250475E-3</v>
      </c>
      <c r="J726" s="3" t="str">
        <f t="shared" si="70"/>
        <v/>
      </c>
      <c r="K726" s="3" t="str">
        <f t="shared" si="71"/>
        <v/>
      </c>
    </row>
    <row r="727" spans="1:11" hidden="1" x14ac:dyDescent="0.35">
      <c r="A727" s="30">
        <v>44698</v>
      </c>
      <c r="B727" s="3">
        <v>15912.6</v>
      </c>
      <c r="C727" s="3">
        <v>16284.25</v>
      </c>
      <c r="D727" s="3">
        <v>15900.8</v>
      </c>
      <c r="E727" s="3">
        <v>16259.3</v>
      </c>
      <c r="F727" s="3" t="str">
        <f t="shared" si="66"/>
        <v>Tuesday</v>
      </c>
      <c r="G727" s="22">
        <f t="shared" si="67"/>
        <v>2.1787765669972155E-2</v>
      </c>
      <c r="H727" s="22">
        <f t="shared" si="68"/>
        <v>2.4097256262333038E-2</v>
      </c>
      <c r="I727" s="22">
        <f t="shared" si="69"/>
        <v>4.4374869810571123E-3</v>
      </c>
      <c r="J727" s="3" t="str">
        <f t="shared" si="70"/>
        <v/>
      </c>
      <c r="K727" s="3" t="str">
        <f t="shared" si="71"/>
        <v/>
      </c>
    </row>
    <row r="728" spans="1:11" hidden="1" x14ac:dyDescent="0.35">
      <c r="A728" s="30">
        <v>44697</v>
      </c>
      <c r="B728" s="3">
        <v>15845.1</v>
      </c>
      <c r="C728" s="3">
        <v>15977.95</v>
      </c>
      <c r="D728" s="3">
        <v>15739.65</v>
      </c>
      <c r="E728" s="3">
        <v>15842.3</v>
      </c>
      <c r="F728" s="3" t="str">
        <f t="shared" si="66"/>
        <v>Monday</v>
      </c>
      <c r="G728" s="22">
        <f t="shared" si="67"/>
        <v>-1.7671078125105499E-4</v>
      </c>
      <c r="H728" s="22">
        <f t="shared" si="68"/>
        <v>1.5039349704325066E-2</v>
      </c>
      <c r="I728" s="22">
        <f t="shared" si="69"/>
        <v>3.9886834176586037E-3</v>
      </c>
      <c r="J728" s="3" t="str">
        <f t="shared" si="70"/>
        <v/>
      </c>
      <c r="K728" s="3" t="str">
        <f t="shared" si="71"/>
        <v/>
      </c>
    </row>
    <row r="729" spans="1:11" hidden="1" x14ac:dyDescent="0.35">
      <c r="A729" s="30">
        <v>44694</v>
      </c>
      <c r="B729" s="3">
        <v>15977</v>
      </c>
      <c r="C729" s="3">
        <v>16083.6</v>
      </c>
      <c r="D729" s="3">
        <v>15740.85</v>
      </c>
      <c r="E729" s="3">
        <v>15782.15</v>
      </c>
      <c r="F729" s="3" t="str">
        <f t="shared" si="66"/>
        <v>Friday</v>
      </c>
      <c r="G729" s="22">
        <f t="shared" si="67"/>
        <v>-1.2195656255867833E-2</v>
      </c>
      <c r="H729" s="22">
        <f t="shared" si="68"/>
        <v>2.1452713275333293E-2</v>
      </c>
      <c r="I729" s="22">
        <f t="shared" si="69"/>
        <v>1.0690789473684211E-2</v>
      </c>
      <c r="J729" s="3" t="str">
        <f t="shared" si="70"/>
        <v/>
      </c>
      <c r="K729" s="3" t="str">
        <f t="shared" si="71"/>
        <v/>
      </c>
    </row>
    <row r="730" spans="1:11" x14ac:dyDescent="0.35">
      <c r="A730" s="30">
        <v>44693</v>
      </c>
      <c r="B730" s="3">
        <v>16021.1</v>
      </c>
      <c r="C730" s="3">
        <v>16041.95</v>
      </c>
      <c r="D730" s="3">
        <v>15735.75</v>
      </c>
      <c r="E730" s="3">
        <v>15808</v>
      </c>
      <c r="F730" s="3" t="str">
        <f t="shared" si="66"/>
        <v>Thursday</v>
      </c>
      <c r="G730" s="22">
        <f t="shared" si="67"/>
        <v>-1.330120903059093E-2</v>
      </c>
      <c r="H730" s="22">
        <f t="shared" si="68"/>
        <v>1.911229566009829E-2</v>
      </c>
      <c r="I730" s="22">
        <f t="shared" si="69"/>
        <v>-9.030685775432824E-3</v>
      </c>
      <c r="J730" s="3" t="str">
        <f t="shared" si="70"/>
        <v>Negative</v>
      </c>
      <c r="K730" s="3" t="str">
        <f t="shared" si="71"/>
        <v>High Move</v>
      </c>
    </row>
    <row r="731" spans="1:11" hidden="1" x14ac:dyDescent="0.35">
      <c r="A731" s="30">
        <v>44692</v>
      </c>
      <c r="B731" s="3">
        <v>16270.05</v>
      </c>
      <c r="C731" s="3">
        <v>16318.75</v>
      </c>
      <c r="D731" s="3">
        <v>15992.6</v>
      </c>
      <c r="E731" s="3">
        <v>16167.1</v>
      </c>
      <c r="F731" s="3" t="str">
        <f t="shared" si="66"/>
        <v>Wednesday</v>
      </c>
      <c r="G731" s="22">
        <f t="shared" si="67"/>
        <v>-6.3275773583977256E-3</v>
      </c>
      <c r="H731" s="22">
        <f t="shared" si="68"/>
        <v>2.0046035506959086E-2</v>
      </c>
      <c r="I731" s="22">
        <f t="shared" si="69"/>
        <v>1.8472849529404158E-3</v>
      </c>
      <c r="J731" s="3" t="str">
        <f t="shared" si="70"/>
        <v/>
      </c>
      <c r="K731" s="3" t="str">
        <f t="shared" si="71"/>
        <v/>
      </c>
    </row>
    <row r="732" spans="1:11" hidden="1" x14ac:dyDescent="0.35">
      <c r="A732" s="30">
        <v>44691</v>
      </c>
      <c r="B732" s="3">
        <v>16248.9</v>
      </c>
      <c r="C732" s="3">
        <v>16404.55</v>
      </c>
      <c r="D732" s="3">
        <v>16197.3</v>
      </c>
      <c r="E732" s="3">
        <v>16240.05</v>
      </c>
      <c r="F732" s="3" t="str">
        <f t="shared" si="66"/>
        <v>Tuesday</v>
      </c>
      <c r="G732" s="22">
        <f t="shared" si="67"/>
        <v>-5.4465225338332839E-4</v>
      </c>
      <c r="H732" s="22">
        <f t="shared" si="68"/>
        <v>1.2754709549569509E-2</v>
      </c>
      <c r="I732" s="22">
        <f t="shared" si="69"/>
        <v>-3.248097608553675E-3</v>
      </c>
      <c r="J732" s="3" t="str">
        <f t="shared" si="70"/>
        <v/>
      </c>
      <c r="K732" s="3" t="str">
        <f t="shared" si="71"/>
        <v/>
      </c>
    </row>
    <row r="733" spans="1:11" hidden="1" x14ac:dyDescent="0.35">
      <c r="A733" s="30">
        <v>44690</v>
      </c>
      <c r="B733" s="3">
        <v>16227.7</v>
      </c>
      <c r="C733" s="3">
        <v>16403.7</v>
      </c>
      <c r="D733" s="3">
        <v>16142.1</v>
      </c>
      <c r="E733" s="3">
        <v>16301.85</v>
      </c>
      <c r="F733" s="3" t="str">
        <f t="shared" si="66"/>
        <v>Monday</v>
      </c>
      <c r="G733" s="22">
        <f t="shared" si="67"/>
        <v>4.5693474737639739E-3</v>
      </c>
      <c r="H733" s="22">
        <f t="shared" si="68"/>
        <v>1.612058393980665E-2</v>
      </c>
      <c r="I733" s="22">
        <f t="shared" si="69"/>
        <v>-1.118440094447402E-2</v>
      </c>
      <c r="J733" s="3" t="str">
        <f t="shared" si="70"/>
        <v/>
      </c>
      <c r="K733" s="3" t="str">
        <f t="shared" si="71"/>
        <v/>
      </c>
    </row>
    <row r="734" spans="1:11" hidden="1" x14ac:dyDescent="0.35">
      <c r="A734" s="30">
        <v>44687</v>
      </c>
      <c r="B734" s="3">
        <v>16415.55</v>
      </c>
      <c r="C734" s="3">
        <v>16484.2</v>
      </c>
      <c r="D734" s="3">
        <v>16340.9</v>
      </c>
      <c r="E734" s="3">
        <v>16411.25</v>
      </c>
      <c r="F734" s="3" t="str">
        <f t="shared" si="66"/>
        <v>Friday</v>
      </c>
      <c r="G734" s="22">
        <f t="shared" si="67"/>
        <v>-2.6194675170793986E-4</v>
      </c>
      <c r="H734" s="22">
        <f t="shared" si="68"/>
        <v>8.7295277952917257E-3</v>
      </c>
      <c r="I734" s="22">
        <f t="shared" si="69"/>
        <v>-1.601064579068686E-2</v>
      </c>
      <c r="J734" s="3" t="str">
        <f t="shared" si="70"/>
        <v/>
      </c>
      <c r="K734" s="3" t="str">
        <f t="shared" si="71"/>
        <v/>
      </c>
    </row>
    <row r="735" spans="1:11" x14ac:dyDescent="0.35">
      <c r="A735" s="30">
        <v>44686</v>
      </c>
      <c r="B735" s="3">
        <v>16854.75</v>
      </c>
      <c r="C735" s="3">
        <v>16945.7</v>
      </c>
      <c r="D735" s="3">
        <v>16651.849999999999</v>
      </c>
      <c r="E735" s="3">
        <v>16682.650000000001</v>
      </c>
      <c r="F735" s="3" t="str">
        <f t="shared" si="66"/>
        <v>Thursday</v>
      </c>
      <c r="G735" s="22">
        <f t="shared" si="67"/>
        <v>-1.0210771444251534E-2</v>
      </c>
      <c r="H735" s="22">
        <f t="shared" si="68"/>
        <v>1.7434254438659855E-2</v>
      </c>
      <c r="I735" s="22">
        <f t="shared" si="69"/>
        <v>1.0622031947042828E-2</v>
      </c>
      <c r="J735" s="3" t="str">
        <f t="shared" si="70"/>
        <v>Negative</v>
      </c>
      <c r="K735" s="3" t="str">
        <f t="shared" si="71"/>
        <v>High Move</v>
      </c>
    </row>
    <row r="736" spans="1:11" hidden="1" x14ac:dyDescent="0.35">
      <c r="A736" s="30">
        <v>44685</v>
      </c>
      <c r="B736" s="3">
        <v>17096.599999999999</v>
      </c>
      <c r="C736" s="3">
        <v>17132.849999999999</v>
      </c>
      <c r="D736" s="3">
        <v>16623.95</v>
      </c>
      <c r="E736" s="3">
        <v>16677.599999999999</v>
      </c>
      <c r="F736" s="3" t="str">
        <f t="shared" si="66"/>
        <v>Wednesday</v>
      </c>
      <c r="G736" s="22">
        <f t="shared" si="67"/>
        <v>-2.4507796871892661E-2</v>
      </c>
      <c r="H736" s="22">
        <f t="shared" si="68"/>
        <v>2.9766152334382151E-2</v>
      </c>
      <c r="I736" s="22">
        <f t="shared" si="69"/>
        <v>1.611098417608427E-3</v>
      </c>
      <c r="J736" s="3" t="str">
        <f t="shared" si="70"/>
        <v/>
      </c>
      <c r="K736" s="3" t="str">
        <f t="shared" si="71"/>
        <v/>
      </c>
    </row>
    <row r="737" spans="1:11" hidden="1" x14ac:dyDescent="0.35">
      <c r="A737" s="30">
        <v>44683</v>
      </c>
      <c r="B737" s="3">
        <v>16924.45</v>
      </c>
      <c r="C737" s="3">
        <v>17092.25</v>
      </c>
      <c r="D737" s="3">
        <v>16917.25</v>
      </c>
      <c r="E737" s="3">
        <v>17069.099999999999</v>
      </c>
      <c r="F737" s="3" t="str">
        <f t="shared" si="66"/>
        <v>Monday</v>
      </c>
      <c r="G737" s="22">
        <f t="shared" si="67"/>
        <v>8.5468065431962524E-3</v>
      </c>
      <c r="H737" s="22">
        <f t="shared" si="68"/>
        <v>1.0340070135218574E-2</v>
      </c>
      <c r="I737" s="22">
        <f t="shared" si="69"/>
        <v>-1.0413651765379933E-2</v>
      </c>
      <c r="J737" s="3" t="str">
        <f t="shared" si="70"/>
        <v/>
      </c>
      <c r="K737" s="3" t="str">
        <f t="shared" si="71"/>
        <v/>
      </c>
    </row>
    <row r="738" spans="1:11" hidden="1" x14ac:dyDescent="0.35">
      <c r="A738" s="30">
        <v>44680</v>
      </c>
      <c r="B738" s="3">
        <v>17329.25</v>
      </c>
      <c r="C738" s="3">
        <v>17377.650000000001</v>
      </c>
      <c r="D738" s="3">
        <v>17053.25</v>
      </c>
      <c r="E738" s="3">
        <v>17102.55</v>
      </c>
      <c r="F738" s="3" t="str">
        <f t="shared" si="66"/>
        <v>Friday</v>
      </c>
      <c r="G738" s="22">
        <f t="shared" si="67"/>
        <v>-1.3081927954181555E-2</v>
      </c>
      <c r="H738" s="22">
        <f t="shared" si="68"/>
        <v>1.8719794566989422E-2</v>
      </c>
      <c r="I738" s="22">
        <f t="shared" si="69"/>
        <v>4.8825605028689819E-3</v>
      </c>
      <c r="J738" s="3" t="str">
        <f t="shared" si="70"/>
        <v/>
      </c>
      <c r="K738" s="3" t="str">
        <f t="shared" si="71"/>
        <v/>
      </c>
    </row>
    <row r="739" spans="1:11" hidden="1" x14ac:dyDescent="0.35">
      <c r="A739" s="30">
        <v>44679</v>
      </c>
      <c r="B739" s="3">
        <v>17189.5</v>
      </c>
      <c r="C739" s="3">
        <v>17322.5</v>
      </c>
      <c r="D739" s="3">
        <v>17071.05</v>
      </c>
      <c r="E739" s="3">
        <v>17245.05</v>
      </c>
      <c r="F739" s="3" t="str">
        <f t="shared" si="66"/>
        <v>Thursday</v>
      </c>
      <c r="G739" s="22">
        <f t="shared" si="67"/>
        <v>3.2316239564850213E-3</v>
      </c>
      <c r="H739" s="22">
        <f t="shared" si="68"/>
        <v>1.4628116001047194E-2</v>
      </c>
      <c r="I739" s="22">
        <f t="shared" si="69"/>
        <v>8.8682035871912E-3</v>
      </c>
      <c r="J739" s="3" t="str">
        <f t="shared" si="70"/>
        <v>Positive</v>
      </c>
      <c r="K739" s="3" t="str">
        <f t="shared" si="71"/>
        <v/>
      </c>
    </row>
    <row r="740" spans="1:11" hidden="1" x14ac:dyDescent="0.35">
      <c r="A740" s="30">
        <v>44678</v>
      </c>
      <c r="B740" s="3">
        <v>17073.349999999999</v>
      </c>
      <c r="C740" s="3">
        <v>17110.7</v>
      </c>
      <c r="D740" s="3">
        <v>16958.45</v>
      </c>
      <c r="E740" s="3">
        <v>17038.400000000001</v>
      </c>
      <c r="F740" s="3" t="str">
        <f t="shared" si="66"/>
        <v>Wednesday</v>
      </c>
      <c r="G740" s="22">
        <f t="shared" si="67"/>
        <v>-2.0470499345469455E-3</v>
      </c>
      <c r="H740" s="22">
        <f t="shared" si="68"/>
        <v>8.9174063672331442E-3</v>
      </c>
      <c r="I740" s="22">
        <f t="shared" si="69"/>
        <v>-7.4095390912051031E-3</v>
      </c>
      <c r="J740" s="3" t="str">
        <f t="shared" si="70"/>
        <v/>
      </c>
      <c r="K740" s="3" t="str">
        <f t="shared" si="71"/>
        <v/>
      </c>
    </row>
    <row r="741" spans="1:11" hidden="1" x14ac:dyDescent="0.35">
      <c r="A741" s="30">
        <v>44677</v>
      </c>
      <c r="B741" s="3">
        <v>17121.3</v>
      </c>
      <c r="C741" s="3">
        <v>17223.849999999999</v>
      </c>
      <c r="D741" s="3">
        <v>17064.45</v>
      </c>
      <c r="E741" s="3">
        <v>17200.8</v>
      </c>
      <c r="F741" s="3" t="str">
        <f t="shared" si="66"/>
        <v>Tuesday</v>
      </c>
      <c r="G741" s="22">
        <f t="shared" si="67"/>
        <v>4.6433389987909799E-3</v>
      </c>
      <c r="H741" s="22">
        <f t="shared" si="68"/>
        <v>9.3100407095254353E-3</v>
      </c>
      <c r="I741" s="22">
        <f t="shared" si="69"/>
        <v>9.8708560541937735E-3</v>
      </c>
      <c r="J741" s="3" t="str">
        <f t="shared" si="70"/>
        <v/>
      </c>
      <c r="K741" s="3" t="str">
        <f t="shared" si="71"/>
        <v/>
      </c>
    </row>
    <row r="742" spans="1:11" hidden="1" x14ac:dyDescent="0.35">
      <c r="A742" s="30">
        <v>44676</v>
      </c>
      <c r="B742" s="3">
        <v>17009.05</v>
      </c>
      <c r="C742" s="3">
        <v>17054.3</v>
      </c>
      <c r="D742" s="3">
        <v>16888.7</v>
      </c>
      <c r="E742" s="3">
        <v>16953.95</v>
      </c>
      <c r="F742" s="3" t="str">
        <f t="shared" si="66"/>
        <v>Monday</v>
      </c>
      <c r="G742" s="22">
        <f t="shared" si="67"/>
        <v>-3.2394519388207186E-3</v>
      </c>
      <c r="H742" s="22">
        <f t="shared" si="68"/>
        <v>9.735993485820698E-3</v>
      </c>
      <c r="I742" s="22">
        <f t="shared" si="69"/>
        <v>-9.4864007873305851E-3</v>
      </c>
      <c r="J742" s="3" t="str">
        <f t="shared" si="70"/>
        <v/>
      </c>
      <c r="K742" s="3" t="str">
        <f t="shared" si="71"/>
        <v/>
      </c>
    </row>
    <row r="743" spans="1:11" hidden="1" x14ac:dyDescent="0.35">
      <c r="A743" s="30">
        <v>44673</v>
      </c>
      <c r="B743" s="3">
        <v>17242.75</v>
      </c>
      <c r="C743" s="3">
        <v>17315.3</v>
      </c>
      <c r="D743" s="3">
        <v>17149.2</v>
      </c>
      <c r="E743" s="3">
        <v>17171.95</v>
      </c>
      <c r="F743" s="3" t="str">
        <f t="shared" si="66"/>
        <v>Friday</v>
      </c>
      <c r="G743" s="22">
        <f t="shared" si="67"/>
        <v>-4.1060735671513693E-3</v>
      </c>
      <c r="H743" s="22">
        <f t="shared" si="68"/>
        <v>9.6330341737830994E-3</v>
      </c>
      <c r="I743" s="22">
        <f t="shared" si="69"/>
        <v>-8.6157331278818895E-3</v>
      </c>
      <c r="J743" s="3" t="str">
        <f t="shared" si="70"/>
        <v/>
      </c>
      <c r="K743" s="3" t="str">
        <f t="shared" si="71"/>
        <v/>
      </c>
    </row>
    <row r="744" spans="1:11" hidden="1" x14ac:dyDescent="0.35">
      <c r="A744" s="30">
        <v>44672</v>
      </c>
      <c r="B744" s="3">
        <v>17234.599999999999</v>
      </c>
      <c r="C744" s="3">
        <v>17414.7</v>
      </c>
      <c r="D744" s="3">
        <v>17215.5</v>
      </c>
      <c r="E744" s="3">
        <v>17392.599999999999</v>
      </c>
      <c r="F744" s="3" t="str">
        <f t="shared" si="66"/>
        <v>Thursday</v>
      </c>
      <c r="G744" s="22">
        <f t="shared" si="67"/>
        <v>9.1676047021688935E-3</v>
      </c>
      <c r="H744" s="22">
        <f t="shared" si="68"/>
        <v>1.1558144662481331E-2</v>
      </c>
      <c r="I744" s="22">
        <f t="shared" si="69"/>
        <v>5.7216884378710579E-3</v>
      </c>
      <c r="J744" s="3" t="str">
        <f t="shared" si="70"/>
        <v>Positive</v>
      </c>
      <c r="K744" s="3" t="str">
        <f t="shared" si="71"/>
        <v/>
      </c>
    </row>
    <row r="745" spans="1:11" hidden="1" x14ac:dyDescent="0.35">
      <c r="A745" s="30">
        <v>44671</v>
      </c>
      <c r="B745" s="3">
        <v>17045.25</v>
      </c>
      <c r="C745" s="3">
        <v>17186.900000000001</v>
      </c>
      <c r="D745" s="3">
        <v>16978.95</v>
      </c>
      <c r="E745" s="3">
        <v>17136.55</v>
      </c>
      <c r="F745" s="3" t="str">
        <f t="shared" si="66"/>
        <v>Wednesday</v>
      </c>
      <c r="G745" s="22">
        <f t="shared" si="67"/>
        <v>5.3563309426379359E-3</v>
      </c>
      <c r="H745" s="22">
        <f t="shared" si="68"/>
        <v>1.2199879731890158E-2</v>
      </c>
      <c r="I745" s="22">
        <f t="shared" si="69"/>
        <v>5.1065385511227922E-3</v>
      </c>
      <c r="J745" s="3" t="str">
        <f t="shared" si="70"/>
        <v/>
      </c>
      <c r="K745" s="3" t="str">
        <f t="shared" si="71"/>
        <v/>
      </c>
    </row>
    <row r="746" spans="1:11" hidden="1" x14ac:dyDescent="0.35">
      <c r="A746" s="30">
        <v>44670</v>
      </c>
      <c r="B746" s="3">
        <v>17258.95</v>
      </c>
      <c r="C746" s="3">
        <v>17275.650000000001</v>
      </c>
      <c r="D746" s="3">
        <v>16824.7</v>
      </c>
      <c r="E746" s="3">
        <v>16958.650000000001</v>
      </c>
      <c r="F746" s="3" t="str">
        <f t="shared" si="66"/>
        <v>Tuesday</v>
      </c>
      <c r="G746" s="22">
        <f t="shared" si="67"/>
        <v>-1.7399667998342846E-2</v>
      </c>
      <c r="H746" s="22">
        <f t="shared" si="68"/>
        <v>2.6128472473702091E-2</v>
      </c>
      <c r="I746" s="22">
        <f t="shared" si="69"/>
        <v>4.9669115185181521E-3</v>
      </c>
      <c r="J746" s="3" t="str">
        <f t="shared" si="70"/>
        <v/>
      </c>
      <c r="K746" s="3" t="str">
        <f t="shared" si="71"/>
        <v/>
      </c>
    </row>
    <row r="747" spans="1:11" hidden="1" x14ac:dyDescent="0.35">
      <c r="A747" s="30">
        <v>44669</v>
      </c>
      <c r="B747" s="3">
        <v>17183.45</v>
      </c>
      <c r="C747" s="3">
        <v>17237.75</v>
      </c>
      <c r="D747" s="3">
        <v>17067.849999999999</v>
      </c>
      <c r="E747" s="3">
        <v>17173.650000000001</v>
      </c>
      <c r="F747" s="3" t="str">
        <f t="shared" si="66"/>
        <v>Monday</v>
      </c>
      <c r="G747" s="22">
        <f t="shared" si="67"/>
        <v>-5.7031620541854358E-4</v>
      </c>
      <c r="H747" s="22">
        <f t="shared" si="68"/>
        <v>9.8874207449610781E-3</v>
      </c>
      <c r="I747" s="22">
        <f t="shared" si="69"/>
        <v>-1.672040811071409E-2</v>
      </c>
      <c r="J747" s="3" t="str">
        <f t="shared" si="70"/>
        <v/>
      </c>
      <c r="K747" s="3" t="str">
        <f t="shared" si="71"/>
        <v/>
      </c>
    </row>
    <row r="748" spans="1:11" hidden="1" x14ac:dyDescent="0.35">
      <c r="A748" s="30">
        <v>44664</v>
      </c>
      <c r="B748" s="3">
        <v>17599.900000000001</v>
      </c>
      <c r="C748" s="3">
        <v>17663.650000000001</v>
      </c>
      <c r="D748" s="3">
        <v>17457.400000000001</v>
      </c>
      <c r="E748" s="3">
        <v>17475.650000000001</v>
      </c>
      <c r="F748" s="3" t="str">
        <f t="shared" si="66"/>
        <v>Wednesday</v>
      </c>
      <c r="G748" s="22">
        <f t="shared" si="67"/>
        <v>-7.0596992028363788E-3</v>
      </c>
      <c r="H748" s="22">
        <f t="shared" si="68"/>
        <v>1.1718816584185136E-2</v>
      </c>
      <c r="I748" s="22">
        <f t="shared" si="69"/>
        <v>3.9702686206169995E-3</v>
      </c>
      <c r="J748" s="3" t="str">
        <f t="shared" si="70"/>
        <v/>
      </c>
      <c r="K748" s="3" t="str">
        <f t="shared" si="71"/>
        <v/>
      </c>
    </row>
    <row r="749" spans="1:11" hidden="1" x14ac:dyDescent="0.35">
      <c r="A749" s="30">
        <v>44663</v>
      </c>
      <c r="B749" s="3">
        <v>17584.849999999999</v>
      </c>
      <c r="C749" s="3">
        <v>17595.3</v>
      </c>
      <c r="D749" s="3">
        <v>17442.349999999999</v>
      </c>
      <c r="E749" s="3">
        <v>17530.3</v>
      </c>
      <c r="F749" s="3" t="str">
        <f t="shared" si="66"/>
        <v>Tuesday</v>
      </c>
      <c r="G749" s="22">
        <f t="shared" si="67"/>
        <v>-3.1021020935634524E-3</v>
      </c>
      <c r="H749" s="22">
        <f t="shared" si="68"/>
        <v>8.6978279598632201E-3</v>
      </c>
      <c r="I749" s="22">
        <f t="shared" si="69"/>
        <v>-5.0976098942289612E-3</v>
      </c>
      <c r="J749" s="3" t="str">
        <f t="shared" si="70"/>
        <v/>
      </c>
      <c r="K749" s="3" t="str">
        <f t="shared" si="71"/>
        <v/>
      </c>
    </row>
    <row r="750" spans="1:11" hidden="1" x14ac:dyDescent="0.35">
      <c r="A750" s="30">
        <v>44662</v>
      </c>
      <c r="B750" s="3">
        <v>17740.900000000001</v>
      </c>
      <c r="C750" s="3">
        <v>17779.05</v>
      </c>
      <c r="D750" s="3">
        <v>17650.95</v>
      </c>
      <c r="E750" s="3">
        <v>17674.95</v>
      </c>
      <c r="F750" s="3" t="str">
        <f t="shared" si="66"/>
        <v>Monday</v>
      </c>
      <c r="G750" s="22">
        <f t="shared" si="67"/>
        <v>-3.7173987790924206E-3</v>
      </c>
      <c r="H750" s="22">
        <f t="shared" si="68"/>
        <v>7.2206032388434935E-3</v>
      </c>
      <c r="I750" s="22">
        <f t="shared" si="69"/>
        <v>-2.4431592945481331E-3</v>
      </c>
      <c r="J750" s="3" t="str">
        <f t="shared" si="70"/>
        <v/>
      </c>
      <c r="K750" s="3" t="str">
        <f t="shared" si="71"/>
        <v/>
      </c>
    </row>
    <row r="751" spans="1:11" hidden="1" x14ac:dyDescent="0.35">
      <c r="A751" s="30">
        <v>44659</v>
      </c>
      <c r="B751" s="3">
        <v>17698.150000000001</v>
      </c>
      <c r="C751" s="3">
        <v>17842.75</v>
      </c>
      <c r="D751" s="3">
        <v>17600.55</v>
      </c>
      <c r="E751" s="3">
        <v>17784.349999999999</v>
      </c>
      <c r="F751" s="3" t="str">
        <f t="shared" si="66"/>
        <v>Friday</v>
      </c>
      <c r="G751" s="22">
        <f t="shared" si="67"/>
        <v>4.8705655675874079E-3</v>
      </c>
      <c r="H751" s="22">
        <f t="shared" si="68"/>
        <v>1.3685046177142848E-2</v>
      </c>
      <c r="I751" s="22">
        <f t="shared" si="69"/>
        <v>3.3220802117969101E-3</v>
      </c>
      <c r="J751" s="3" t="str">
        <f t="shared" si="70"/>
        <v/>
      </c>
      <c r="K751" s="3" t="str">
        <f t="shared" si="71"/>
        <v/>
      </c>
    </row>
    <row r="752" spans="1:11" hidden="1" x14ac:dyDescent="0.35">
      <c r="A752" s="30">
        <v>44658</v>
      </c>
      <c r="B752" s="3">
        <v>17723.3</v>
      </c>
      <c r="C752" s="3">
        <v>17787.5</v>
      </c>
      <c r="D752" s="3">
        <v>17623.7</v>
      </c>
      <c r="E752" s="3">
        <v>17639.55</v>
      </c>
      <c r="F752" s="3" t="str">
        <f t="shared" si="66"/>
        <v>Thursday</v>
      </c>
      <c r="G752" s="22">
        <f t="shared" si="67"/>
        <v>-4.7254179526386173E-3</v>
      </c>
      <c r="H752" s="22">
        <f t="shared" si="68"/>
        <v>9.2420711718471885E-3</v>
      </c>
      <c r="I752" s="22">
        <f t="shared" si="69"/>
        <v>-4.7367283162013055E-3</v>
      </c>
      <c r="J752" s="3" t="str">
        <f t="shared" si="70"/>
        <v>Negative</v>
      </c>
      <c r="K752" s="3" t="str">
        <f t="shared" si="71"/>
        <v/>
      </c>
    </row>
    <row r="753" spans="1:11" hidden="1" x14ac:dyDescent="0.35">
      <c r="A753" s="30">
        <v>44657</v>
      </c>
      <c r="B753" s="3">
        <v>17842.75</v>
      </c>
      <c r="C753" s="3">
        <v>17901</v>
      </c>
      <c r="D753" s="3">
        <v>17779.849999999999</v>
      </c>
      <c r="E753" s="3">
        <v>17807.650000000001</v>
      </c>
      <c r="F753" s="3" t="str">
        <f t="shared" si="66"/>
        <v>Wednesday</v>
      </c>
      <c r="G753" s="22">
        <f t="shared" si="67"/>
        <v>-1.9671855515544716E-3</v>
      </c>
      <c r="H753" s="22">
        <f t="shared" si="68"/>
        <v>6.7898726373457818E-3</v>
      </c>
      <c r="I753" s="22">
        <f t="shared" si="69"/>
        <v>-6.3845545568958452E-3</v>
      </c>
      <c r="J753" s="3" t="str">
        <f t="shared" si="70"/>
        <v/>
      </c>
      <c r="K753" s="3" t="str">
        <f t="shared" si="71"/>
        <v/>
      </c>
    </row>
    <row r="754" spans="1:11" hidden="1" x14ac:dyDescent="0.35">
      <c r="A754" s="30">
        <v>44656</v>
      </c>
      <c r="B754" s="3">
        <v>18080.599999999999</v>
      </c>
      <c r="C754" s="3">
        <v>18095.45</v>
      </c>
      <c r="D754" s="3">
        <v>17921.55</v>
      </c>
      <c r="E754" s="3">
        <v>17957.400000000001</v>
      </c>
      <c r="F754" s="3" t="str">
        <f t="shared" si="66"/>
        <v>Tuesday</v>
      </c>
      <c r="G754" s="22">
        <f t="shared" si="67"/>
        <v>-6.813933165934598E-3</v>
      </c>
      <c r="H754" s="22">
        <f t="shared" si="68"/>
        <v>9.6180436489940301E-3</v>
      </c>
      <c r="I754" s="22">
        <f t="shared" si="69"/>
        <v>1.5066414082664256E-3</v>
      </c>
      <c r="J754" s="3" t="str">
        <f t="shared" si="70"/>
        <v/>
      </c>
      <c r="K754" s="3" t="str">
        <f t="shared" si="71"/>
        <v/>
      </c>
    </row>
    <row r="755" spans="1:11" hidden="1" x14ac:dyDescent="0.35">
      <c r="A755" s="30">
        <v>44655</v>
      </c>
      <c r="B755" s="3">
        <v>17809.099999999999</v>
      </c>
      <c r="C755" s="3">
        <v>18114.650000000001</v>
      </c>
      <c r="D755" s="3">
        <v>17791.400000000001</v>
      </c>
      <c r="E755" s="3">
        <v>18053.400000000001</v>
      </c>
      <c r="F755" s="3" t="str">
        <f t="shared" si="66"/>
        <v>Monday</v>
      </c>
      <c r="G755" s="22">
        <f t="shared" si="67"/>
        <v>1.3717706116536093E-2</v>
      </c>
      <c r="H755" s="22">
        <f t="shared" si="68"/>
        <v>1.8150833001106176E-2</v>
      </c>
      <c r="I755" s="22">
        <f t="shared" si="69"/>
        <v>7.8464328865420971E-3</v>
      </c>
      <c r="J755" s="3" t="str">
        <f t="shared" si="70"/>
        <v/>
      </c>
      <c r="K755" s="3" t="str">
        <f t="shared" si="71"/>
        <v/>
      </c>
    </row>
    <row r="756" spans="1:11" hidden="1" x14ac:dyDescent="0.35">
      <c r="A756" s="30">
        <v>44652</v>
      </c>
      <c r="B756" s="3">
        <v>17436.900000000001</v>
      </c>
      <c r="C756" s="3">
        <v>17703.7</v>
      </c>
      <c r="D756" s="3">
        <v>17422.7</v>
      </c>
      <c r="E756" s="3">
        <v>17670.45</v>
      </c>
      <c r="F756" s="3" t="str">
        <f t="shared" si="66"/>
        <v>Friday</v>
      </c>
      <c r="G756" s="22">
        <f t="shared" si="67"/>
        <v>1.3394009256232429E-2</v>
      </c>
      <c r="H756" s="22">
        <f t="shared" si="68"/>
        <v>1.6115249843722219E-2</v>
      </c>
      <c r="I756" s="22">
        <f t="shared" si="69"/>
        <v>-1.5946406332755147E-3</v>
      </c>
      <c r="J756" s="3" t="str">
        <f t="shared" si="70"/>
        <v/>
      </c>
      <c r="K756" s="3" t="str">
        <f t="shared" si="71"/>
        <v/>
      </c>
    </row>
    <row r="757" spans="1:11" hidden="1" x14ac:dyDescent="0.35">
      <c r="A757" s="30">
        <v>44651</v>
      </c>
      <c r="B757" s="3">
        <v>17519.2</v>
      </c>
      <c r="C757" s="3">
        <v>17559.8</v>
      </c>
      <c r="D757" s="3">
        <v>17435.2</v>
      </c>
      <c r="E757" s="3">
        <v>17464.75</v>
      </c>
      <c r="F757" s="3" t="str">
        <f t="shared" si="66"/>
        <v>Thursday</v>
      </c>
      <c r="G757" s="22">
        <f t="shared" si="67"/>
        <v>-3.1080186309877579E-3</v>
      </c>
      <c r="H757" s="22">
        <f t="shared" si="68"/>
        <v>7.1121969039681342E-3</v>
      </c>
      <c r="I757" s="22">
        <f t="shared" si="69"/>
        <v>1.1972625834012389E-3</v>
      </c>
      <c r="J757" s="3" t="str">
        <f t="shared" si="70"/>
        <v>Negative</v>
      </c>
      <c r="K757" s="3" t="str">
        <f t="shared" si="71"/>
        <v/>
      </c>
    </row>
    <row r="758" spans="1:11" hidden="1" x14ac:dyDescent="0.35">
      <c r="A758" s="30">
        <v>44650</v>
      </c>
      <c r="B758" s="3">
        <v>17468.150000000001</v>
      </c>
      <c r="C758" s="3">
        <v>17522.5</v>
      </c>
      <c r="D758" s="3">
        <v>17387.2</v>
      </c>
      <c r="E758" s="3">
        <v>17498.25</v>
      </c>
      <c r="F758" s="3" t="str">
        <f t="shared" si="66"/>
        <v>Wednesday</v>
      </c>
      <c r="G758" s="22">
        <f t="shared" si="67"/>
        <v>1.7231361077159597E-3</v>
      </c>
      <c r="H758" s="22">
        <f t="shared" si="68"/>
        <v>7.7455254277069563E-3</v>
      </c>
      <c r="I758" s="22">
        <f t="shared" si="69"/>
        <v>8.2451674718476559E-3</v>
      </c>
      <c r="J758" s="3" t="str">
        <f t="shared" si="70"/>
        <v/>
      </c>
      <c r="K758" s="3" t="str">
        <f t="shared" si="71"/>
        <v/>
      </c>
    </row>
    <row r="759" spans="1:11" hidden="1" x14ac:dyDescent="0.35">
      <c r="A759" s="30">
        <v>44649</v>
      </c>
      <c r="B759" s="3">
        <v>17297.2</v>
      </c>
      <c r="C759" s="3">
        <v>17343.650000000001</v>
      </c>
      <c r="D759" s="3">
        <v>17235.7</v>
      </c>
      <c r="E759" s="3">
        <v>17325.3</v>
      </c>
      <c r="F759" s="3" t="str">
        <f t="shared" si="66"/>
        <v>Tuesday</v>
      </c>
      <c r="G759" s="22">
        <f t="shared" si="67"/>
        <v>1.6245403880395986E-3</v>
      </c>
      <c r="H759" s="22">
        <f t="shared" si="68"/>
        <v>6.2408944800314923E-3</v>
      </c>
      <c r="I759" s="22">
        <f t="shared" si="69"/>
        <v>4.3665079549413963E-3</v>
      </c>
      <c r="J759" s="3" t="str">
        <f t="shared" si="70"/>
        <v/>
      </c>
      <c r="K759" s="3" t="str">
        <f t="shared" si="71"/>
        <v/>
      </c>
    </row>
    <row r="760" spans="1:11" hidden="1" x14ac:dyDescent="0.35">
      <c r="A760" s="30">
        <v>44648</v>
      </c>
      <c r="B760" s="3">
        <v>17181.849999999999</v>
      </c>
      <c r="C760" s="3">
        <v>17235.099999999999</v>
      </c>
      <c r="D760" s="3">
        <v>17003.900000000001</v>
      </c>
      <c r="E760" s="3">
        <v>17222</v>
      </c>
      <c r="F760" s="3" t="str">
        <f t="shared" si="66"/>
        <v>Monday</v>
      </c>
      <c r="G760" s="22">
        <f t="shared" si="67"/>
        <v>2.3367681594241283E-3</v>
      </c>
      <c r="H760" s="22">
        <f t="shared" si="68"/>
        <v>1.3456059737455344E-2</v>
      </c>
      <c r="I760" s="22">
        <f t="shared" si="69"/>
        <v>1.6819215297614728E-3</v>
      </c>
      <c r="J760" s="3" t="str">
        <f t="shared" si="70"/>
        <v/>
      </c>
      <c r="K760" s="3" t="str">
        <f t="shared" si="71"/>
        <v/>
      </c>
    </row>
    <row r="761" spans="1:11" hidden="1" x14ac:dyDescent="0.35">
      <c r="A761" s="30">
        <v>44645</v>
      </c>
      <c r="B761" s="3">
        <v>17289</v>
      </c>
      <c r="C761" s="3">
        <v>17294.900000000001</v>
      </c>
      <c r="D761" s="3">
        <v>17076.55</v>
      </c>
      <c r="E761" s="3">
        <v>17153</v>
      </c>
      <c r="F761" s="3" t="str">
        <f t="shared" si="66"/>
        <v>Friday</v>
      </c>
      <c r="G761" s="22">
        <f t="shared" si="67"/>
        <v>-7.8662733529990172E-3</v>
      </c>
      <c r="H761" s="22">
        <f t="shared" si="68"/>
        <v>1.2629417548730534E-2</v>
      </c>
      <c r="I761" s="22">
        <f t="shared" si="69"/>
        <v>3.8466563121452731E-3</v>
      </c>
      <c r="J761" s="3" t="str">
        <f t="shared" si="70"/>
        <v/>
      </c>
      <c r="K761" s="3" t="str">
        <f t="shared" si="71"/>
        <v/>
      </c>
    </row>
    <row r="762" spans="1:11" hidden="1" x14ac:dyDescent="0.35">
      <c r="A762" s="30">
        <v>44644</v>
      </c>
      <c r="B762" s="3">
        <v>17094.95</v>
      </c>
      <c r="C762" s="3">
        <v>17291.75</v>
      </c>
      <c r="D762" s="3">
        <v>17091.150000000001</v>
      </c>
      <c r="E762" s="3">
        <v>17222.75</v>
      </c>
      <c r="F762" s="3" t="str">
        <f t="shared" si="66"/>
        <v>Thursday</v>
      </c>
      <c r="G762" s="22">
        <f t="shared" si="67"/>
        <v>7.4758920031938831E-3</v>
      </c>
      <c r="H762" s="22">
        <f t="shared" si="68"/>
        <v>1.1734459591867688E-2</v>
      </c>
      <c r="I762" s="22">
        <f t="shared" si="69"/>
        <v>-8.7384354895292844E-3</v>
      </c>
      <c r="J762" s="3" t="str">
        <f t="shared" si="70"/>
        <v>Positive</v>
      </c>
      <c r="K762" s="3" t="str">
        <f t="shared" si="71"/>
        <v/>
      </c>
    </row>
    <row r="763" spans="1:11" hidden="1" x14ac:dyDescent="0.35">
      <c r="A763" s="30">
        <v>44643</v>
      </c>
      <c r="B763" s="3">
        <v>17405.05</v>
      </c>
      <c r="C763" s="3">
        <v>17442.400000000001</v>
      </c>
      <c r="D763" s="3">
        <v>17199.599999999999</v>
      </c>
      <c r="E763" s="3">
        <v>17245.650000000001</v>
      </c>
      <c r="F763" s="3" t="str">
        <f t="shared" si="66"/>
        <v>Wednesday</v>
      </c>
      <c r="G763" s="22">
        <f t="shared" si="67"/>
        <v>-9.1582615390359591E-3</v>
      </c>
      <c r="H763" s="22">
        <f t="shared" si="68"/>
        <v>1.3949974289071443E-2</v>
      </c>
      <c r="I763" s="22">
        <f t="shared" si="69"/>
        <v>5.1716670035516889E-3</v>
      </c>
      <c r="J763" s="3" t="str">
        <f t="shared" si="70"/>
        <v/>
      </c>
      <c r="K763" s="3" t="str">
        <f t="shared" si="71"/>
        <v/>
      </c>
    </row>
    <row r="764" spans="1:11" hidden="1" x14ac:dyDescent="0.35">
      <c r="A764" s="30">
        <v>44642</v>
      </c>
      <c r="B764" s="3">
        <v>17120.400000000001</v>
      </c>
      <c r="C764" s="3">
        <v>17334.400000000001</v>
      </c>
      <c r="D764" s="3">
        <v>17006.3</v>
      </c>
      <c r="E764" s="3">
        <v>17315.5</v>
      </c>
      <c r="F764" s="3" t="str">
        <f t="shared" si="66"/>
        <v>Tuesday</v>
      </c>
      <c r="G764" s="22">
        <f t="shared" si="67"/>
        <v>1.1395761781266707E-2</v>
      </c>
      <c r="H764" s="22">
        <f t="shared" si="68"/>
        <v>1.9164271862807069E-2</v>
      </c>
      <c r="I764" s="22">
        <f t="shared" si="69"/>
        <v>1.6357433285056963E-4</v>
      </c>
      <c r="J764" s="3" t="str">
        <f t="shared" si="70"/>
        <v/>
      </c>
      <c r="K764" s="3" t="str">
        <f t="shared" si="71"/>
        <v/>
      </c>
    </row>
    <row r="765" spans="1:11" hidden="1" x14ac:dyDescent="0.35">
      <c r="A765" s="30">
        <v>44641</v>
      </c>
      <c r="B765" s="3">
        <v>17329.5</v>
      </c>
      <c r="C765" s="3">
        <v>17353.349999999999</v>
      </c>
      <c r="D765" s="3">
        <v>17096.400000000001</v>
      </c>
      <c r="E765" s="3">
        <v>17117.599999999999</v>
      </c>
      <c r="F765" s="3" t="str">
        <f t="shared" si="66"/>
        <v>Monday</v>
      </c>
      <c r="G765" s="22">
        <f t="shared" si="67"/>
        <v>-1.222770420381439E-2</v>
      </c>
      <c r="H765" s="22">
        <f t="shared" si="68"/>
        <v>1.4827317579849222E-2</v>
      </c>
      <c r="I765" s="22">
        <f t="shared" si="69"/>
        <v>2.4555953734154024E-3</v>
      </c>
      <c r="J765" s="3" t="str">
        <f t="shared" si="70"/>
        <v/>
      </c>
      <c r="K765" s="3" t="str">
        <f t="shared" si="71"/>
        <v/>
      </c>
    </row>
    <row r="766" spans="1:11" hidden="1" x14ac:dyDescent="0.35">
      <c r="A766" s="30">
        <v>44637</v>
      </c>
      <c r="B766" s="3">
        <v>17202.900000000001</v>
      </c>
      <c r="C766" s="3">
        <v>17344.599999999999</v>
      </c>
      <c r="D766" s="3">
        <v>17175.75</v>
      </c>
      <c r="E766" s="3">
        <v>17287.05</v>
      </c>
      <c r="F766" s="3" t="str">
        <f t="shared" si="66"/>
        <v>Thursday</v>
      </c>
      <c r="G766" s="22">
        <f t="shared" si="67"/>
        <v>4.891617111068355E-3</v>
      </c>
      <c r="H766" s="22">
        <f t="shared" si="68"/>
        <v>9.8152055758039935E-3</v>
      </c>
      <c r="I766" s="22">
        <f t="shared" si="69"/>
        <v>1.3404730977564699E-2</v>
      </c>
      <c r="J766" s="3" t="str">
        <f t="shared" si="70"/>
        <v>Positive</v>
      </c>
      <c r="K766" s="3" t="str">
        <f t="shared" si="71"/>
        <v/>
      </c>
    </row>
    <row r="767" spans="1:11" hidden="1" x14ac:dyDescent="0.35">
      <c r="A767" s="30">
        <v>44636</v>
      </c>
      <c r="B767" s="3">
        <v>16876.650000000001</v>
      </c>
      <c r="C767" s="3">
        <v>16987.900000000001</v>
      </c>
      <c r="D767" s="3">
        <v>16837.849999999999</v>
      </c>
      <c r="E767" s="3">
        <v>16975.349999999999</v>
      </c>
      <c r="F767" s="3" t="str">
        <f t="shared" si="66"/>
        <v>Wednesday</v>
      </c>
      <c r="G767" s="22">
        <f t="shared" si="67"/>
        <v>5.8483170534434905E-3</v>
      </c>
      <c r="H767" s="22">
        <f t="shared" si="68"/>
        <v>8.8909825113398042E-3</v>
      </c>
      <c r="I767" s="22">
        <f t="shared" si="69"/>
        <v>1.2821820800576214E-2</v>
      </c>
      <c r="J767" s="3" t="str">
        <f t="shared" si="70"/>
        <v/>
      </c>
      <c r="K767" s="3" t="str">
        <f t="shared" si="71"/>
        <v/>
      </c>
    </row>
    <row r="768" spans="1:11" hidden="1" x14ac:dyDescent="0.35">
      <c r="A768" s="30">
        <v>44635</v>
      </c>
      <c r="B768" s="3">
        <v>16900.650000000001</v>
      </c>
      <c r="C768" s="3">
        <v>16927.75</v>
      </c>
      <c r="D768" s="3">
        <v>16555</v>
      </c>
      <c r="E768" s="3">
        <v>16663</v>
      </c>
      <c r="F768" s="3" t="str">
        <f t="shared" si="66"/>
        <v>Tuesday</v>
      </c>
      <c r="G768" s="22">
        <f t="shared" si="67"/>
        <v>-1.4061589347155371E-2</v>
      </c>
      <c r="H768" s="22">
        <f t="shared" si="68"/>
        <v>2.2055364734492457E-2</v>
      </c>
      <c r="I768" s="22">
        <f t="shared" si="69"/>
        <v>1.7396406915888038E-3</v>
      </c>
      <c r="J768" s="3" t="str">
        <f t="shared" si="70"/>
        <v/>
      </c>
      <c r="K768" s="3" t="str">
        <f t="shared" si="71"/>
        <v/>
      </c>
    </row>
    <row r="769" spans="1:11" hidden="1" x14ac:dyDescent="0.35">
      <c r="A769" s="30">
        <v>44634</v>
      </c>
      <c r="B769" s="3">
        <v>16633.7</v>
      </c>
      <c r="C769" s="3">
        <v>16887.95</v>
      </c>
      <c r="D769" s="3">
        <v>16606.5</v>
      </c>
      <c r="E769" s="3">
        <v>16871.3</v>
      </c>
      <c r="F769" s="3" t="str">
        <f t="shared" si="66"/>
        <v>Monday</v>
      </c>
      <c r="G769" s="22">
        <f t="shared" si="67"/>
        <v>1.4284254254916137E-2</v>
      </c>
      <c r="H769" s="22">
        <f t="shared" si="68"/>
        <v>1.6920468687063053E-2</v>
      </c>
      <c r="I769" s="22">
        <f t="shared" si="69"/>
        <v>1.9542465778135887E-4</v>
      </c>
      <c r="J769" s="3" t="str">
        <f t="shared" si="70"/>
        <v/>
      </c>
      <c r="K769" s="3" t="str">
        <f t="shared" si="71"/>
        <v/>
      </c>
    </row>
    <row r="770" spans="1:11" hidden="1" x14ac:dyDescent="0.35">
      <c r="A770" s="30">
        <v>44631</v>
      </c>
      <c r="B770" s="3">
        <v>16528.8</v>
      </c>
      <c r="C770" s="3">
        <v>16694.400000000001</v>
      </c>
      <c r="D770" s="3">
        <v>16470.900000000001</v>
      </c>
      <c r="E770" s="3">
        <v>16630.45</v>
      </c>
      <c r="F770" s="3" t="str">
        <f t="shared" si="66"/>
        <v>Friday</v>
      </c>
      <c r="G770" s="22">
        <f t="shared" si="67"/>
        <v>6.1498717390253048E-3</v>
      </c>
      <c r="H770" s="22">
        <f t="shared" si="68"/>
        <v>1.3521852766081022E-2</v>
      </c>
      <c r="I770" s="22">
        <f t="shared" si="69"/>
        <v>-3.9831514501444528E-3</v>
      </c>
      <c r="J770" s="3" t="str">
        <f t="shared" si="70"/>
        <v/>
      </c>
      <c r="K770" s="3" t="str">
        <f t="shared" si="71"/>
        <v/>
      </c>
    </row>
    <row r="771" spans="1:11" hidden="1" x14ac:dyDescent="0.35">
      <c r="A771" s="30">
        <v>44630</v>
      </c>
      <c r="B771" s="3">
        <v>16757.099999999999</v>
      </c>
      <c r="C771" s="3">
        <v>16757.3</v>
      </c>
      <c r="D771" s="3">
        <v>16447.900000000001</v>
      </c>
      <c r="E771" s="3">
        <v>16594.900000000001</v>
      </c>
      <c r="F771" s="3" t="str">
        <f t="shared" ref="F771:F834" si="72">TEXT(A771, "dddd")</f>
        <v>Thursday</v>
      </c>
      <c r="G771" s="22">
        <f t="shared" ref="G771:G834" si="73">(E771 - B771)/B771</f>
        <v>-9.6794791461528012E-3</v>
      </c>
      <c r="H771" s="22">
        <f t="shared" ref="H771:H834" si="74">(C771 - D771)/B771</f>
        <v>1.8463815337976013E-2</v>
      </c>
      <c r="I771" s="22">
        <f t="shared" ref="I771:I834" si="75">(B771-E772)/E772</f>
        <v>2.5190650551991739E-2</v>
      </c>
      <c r="J771" s="3" t="str">
        <f t="shared" ref="J771:J834" si="76">IF(F771="Thursday", IF(G771&gt;0,"Positive","Negative"), "")</f>
        <v>Negative</v>
      </c>
      <c r="K771" s="3" t="str">
        <f t="shared" ref="K771:K834" si="77">IF(F771="Thursday", IF(ABS(G771)&gt;1%, "High Move", ""), "")</f>
        <v/>
      </c>
    </row>
    <row r="772" spans="1:11" hidden="1" x14ac:dyDescent="0.35">
      <c r="A772" s="30">
        <v>44629</v>
      </c>
      <c r="B772" s="3">
        <v>16078</v>
      </c>
      <c r="C772" s="3">
        <v>16418.05</v>
      </c>
      <c r="D772" s="3">
        <v>15990</v>
      </c>
      <c r="E772" s="3">
        <v>16345.35</v>
      </c>
      <c r="F772" s="3" t="str">
        <f t="shared" si="72"/>
        <v>Wednesday</v>
      </c>
      <c r="G772" s="22">
        <f t="shared" si="73"/>
        <v>1.66283119791019E-2</v>
      </c>
      <c r="H772" s="22">
        <f t="shared" si="74"/>
        <v>2.6623336235850184E-2</v>
      </c>
      <c r="I772" s="22">
        <f t="shared" si="75"/>
        <v>4.0309864520137306E-3</v>
      </c>
      <c r="J772" s="3" t="str">
        <f t="shared" si="76"/>
        <v/>
      </c>
      <c r="K772" s="3" t="str">
        <f t="shared" si="77"/>
        <v/>
      </c>
    </row>
    <row r="773" spans="1:11" hidden="1" x14ac:dyDescent="0.35">
      <c r="A773" s="30">
        <v>44628</v>
      </c>
      <c r="B773" s="3">
        <v>15747.75</v>
      </c>
      <c r="C773" s="3">
        <v>16028.75</v>
      </c>
      <c r="D773" s="3">
        <v>15671.45</v>
      </c>
      <c r="E773" s="3">
        <v>16013.45</v>
      </c>
      <c r="F773" s="3" t="str">
        <f t="shared" si="72"/>
        <v>Tuesday</v>
      </c>
      <c r="G773" s="22">
        <f t="shared" si="73"/>
        <v>1.6872251591497245E-2</v>
      </c>
      <c r="H773" s="22">
        <f t="shared" si="74"/>
        <v>2.268895556508068E-2</v>
      </c>
      <c r="I773" s="22">
        <f t="shared" si="75"/>
        <v>-7.2747216032124536E-3</v>
      </c>
      <c r="J773" s="3" t="str">
        <f t="shared" si="76"/>
        <v/>
      </c>
      <c r="K773" s="3" t="str">
        <f t="shared" si="77"/>
        <v/>
      </c>
    </row>
    <row r="774" spans="1:11" hidden="1" x14ac:dyDescent="0.35">
      <c r="A774" s="30">
        <v>44627</v>
      </c>
      <c r="B774" s="3">
        <v>15867.95</v>
      </c>
      <c r="C774" s="3">
        <v>15944.6</v>
      </c>
      <c r="D774" s="3">
        <v>15711.45</v>
      </c>
      <c r="E774" s="3">
        <v>15863.15</v>
      </c>
      <c r="F774" s="3" t="str">
        <f t="shared" si="72"/>
        <v>Monday</v>
      </c>
      <c r="G774" s="22">
        <f t="shared" si="73"/>
        <v>-3.0249654177137508E-4</v>
      </c>
      <c r="H774" s="22">
        <f t="shared" si="74"/>
        <v>1.469313931541249E-2</v>
      </c>
      <c r="I774" s="22">
        <f t="shared" si="75"/>
        <v>-2.3231263099902411E-2</v>
      </c>
      <c r="J774" s="3" t="str">
        <f t="shared" si="76"/>
        <v/>
      </c>
      <c r="K774" s="3" t="str">
        <f t="shared" si="77"/>
        <v/>
      </c>
    </row>
    <row r="775" spans="1:11" hidden="1" x14ac:dyDescent="0.35">
      <c r="A775" s="30">
        <v>44624</v>
      </c>
      <c r="B775" s="3">
        <v>16339.45</v>
      </c>
      <c r="C775" s="3">
        <v>16456</v>
      </c>
      <c r="D775" s="3">
        <v>16133.8</v>
      </c>
      <c r="E775" s="3">
        <v>16245.35</v>
      </c>
      <c r="F775" s="3" t="str">
        <f t="shared" si="72"/>
        <v>Friday</v>
      </c>
      <c r="G775" s="22">
        <f t="shared" si="73"/>
        <v>-5.7590677776791976E-3</v>
      </c>
      <c r="H775" s="22">
        <f t="shared" si="74"/>
        <v>1.9719145993286231E-2</v>
      </c>
      <c r="I775" s="22">
        <f t="shared" si="75"/>
        <v>-9.6132573243503661E-3</v>
      </c>
      <c r="J775" s="3" t="str">
        <f t="shared" si="76"/>
        <v/>
      </c>
      <c r="K775" s="3" t="str">
        <f t="shared" si="77"/>
        <v/>
      </c>
    </row>
    <row r="776" spans="1:11" x14ac:dyDescent="0.35">
      <c r="A776" s="30">
        <v>44623</v>
      </c>
      <c r="B776" s="3">
        <v>16723.2</v>
      </c>
      <c r="C776" s="3">
        <v>16768.95</v>
      </c>
      <c r="D776" s="3">
        <v>16442.95</v>
      </c>
      <c r="E776" s="3">
        <v>16498.05</v>
      </c>
      <c r="F776" s="3" t="str">
        <f t="shared" si="72"/>
        <v>Thursday</v>
      </c>
      <c r="G776" s="22">
        <f t="shared" si="73"/>
        <v>-1.3463332376578731E-2</v>
      </c>
      <c r="H776" s="22">
        <f t="shared" si="74"/>
        <v>1.9493876769996171E-2</v>
      </c>
      <c r="I776" s="22">
        <f t="shared" si="75"/>
        <v>7.0607222110147267E-3</v>
      </c>
      <c r="J776" s="3" t="str">
        <f t="shared" si="76"/>
        <v>Negative</v>
      </c>
      <c r="K776" s="3" t="str">
        <f t="shared" si="77"/>
        <v>High Move</v>
      </c>
    </row>
    <row r="777" spans="1:11" hidden="1" x14ac:dyDescent="0.35">
      <c r="A777" s="30">
        <v>44622</v>
      </c>
      <c r="B777" s="3">
        <v>16593.099999999999</v>
      </c>
      <c r="C777" s="3">
        <v>16678.5</v>
      </c>
      <c r="D777" s="3">
        <v>16478.650000000001</v>
      </c>
      <c r="E777" s="3">
        <v>16605.95</v>
      </c>
      <c r="F777" s="3" t="str">
        <f t="shared" si="72"/>
        <v>Wednesday</v>
      </c>
      <c r="G777" s="22">
        <f t="shared" si="73"/>
        <v>7.7441828229819526E-4</v>
      </c>
      <c r="H777" s="22">
        <f t="shared" si="74"/>
        <v>1.2044162935195868E-2</v>
      </c>
      <c r="I777" s="22">
        <f t="shared" si="75"/>
        <v>-1.1956722381341016E-2</v>
      </c>
      <c r="J777" s="3" t="str">
        <f t="shared" si="76"/>
        <v/>
      </c>
      <c r="K777" s="3" t="str">
        <f t="shared" si="77"/>
        <v/>
      </c>
    </row>
    <row r="778" spans="1:11" hidden="1" x14ac:dyDescent="0.35">
      <c r="A778" s="30">
        <v>44620</v>
      </c>
      <c r="B778" s="3">
        <v>16481.599999999999</v>
      </c>
      <c r="C778" s="3">
        <v>16815.900000000001</v>
      </c>
      <c r="D778" s="3">
        <v>16356.3</v>
      </c>
      <c r="E778" s="3">
        <v>16793.900000000001</v>
      </c>
      <c r="F778" s="3" t="str">
        <f t="shared" si="72"/>
        <v>Monday</v>
      </c>
      <c r="G778" s="22">
        <f t="shared" si="73"/>
        <v>1.8948403067663513E-2</v>
      </c>
      <c r="H778" s="22">
        <f t="shared" si="74"/>
        <v>2.7885642170663177E-2</v>
      </c>
      <c r="I778" s="22">
        <f t="shared" si="75"/>
        <v>-1.0613264179032973E-2</v>
      </c>
      <c r="J778" s="3" t="str">
        <f t="shared" si="76"/>
        <v/>
      </c>
      <c r="K778" s="3" t="str">
        <f t="shared" si="77"/>
        <v/>
      </c>
    </row>
    <row r="779" spans="1:11" hidden="1" x14ac:dyDescent="0.35">
      <c r="A779" s="30">
        <v>44617</v>
      </c>
      <c r="B779" s="3">
        <v>16515.650000000001</v>
      </c>
      <c r="C779" s="3">
        <v>16748.8</v>
      </c>
      <c r="D779" s="3">
        <v>16478.3</v>
      </c>
      <c r="E779" s="3">
        <v>16658.400000000001</v>
      </c>
      <c r="F779" s="3" t="str">
        <f t="shared" si="72"/>
        <v>Friday</v>
      </c>
      <c r="G779" s="22">
        <f t="shared" si="73"/>
        <v>8.6433170962087469E-3</v>
      </c>
      <c r="H779" s="22">
        <f t="shared" si="74"/>
        <v>1.6378404725215172E-2</v>
      </c>
      <c r="I779" s="22">
        <f t="shared" si="75"/>
        <v>1.6475924655110382E-2</v>
      </c>
      <c r="J779" s="3" t="str">
        <f t="shared" si="76"/>
        <v/>
      </c>
      <c r="K779" s="3" t="str">
        <f t="shared" si="77"/>
        <v/>
      </c>
    </row>
    <row r="780" spans="1:11" x14ac:dyDescent="0.35">
      <c r="A780" s="30">
        <v>44616</v>
      </c>
      <c r="B780" s="3">
        <v>16548.900000000001</v>
      </c>
      <c r="C780" s="3">
        <v>16705.25</v>
      </c>
      <c r="D780" s="3">
        <v>16203.25</v>
      </c>
      <c r="E780" s="3">
        <v>16247.95</v>
      </c>
      <c r="F780" s="3" t="str">
        <f t="shared" si="72"/>
        <v>Thursday</v>
      </c>
      <c r="G780" s="22">
        <f t="shared" si="73"/>
        <v>-1.8185498734054874E-2</v>
      </c>
      <c r="H780" s="22">
        <f t="shared" si="74"/>
        <v>3.033434246384956E-2</v>
      </c>
      <c r="I780" s="22">
        <f t="shared" si="75"/>
        <v>-3.0143729945936358E-2</v>
      </c>
      <c r="J780" s="3" t="str">
        <f t="shared" si="76"/>
        <v>Negative</v>
      </c>
      <c r="K780" s="3" t="str">
        <f t="shared" si="77"/>
        <v>High Move</v>
      </c>
    </row>
    <row r="781" spans="1:11" hidden="1" x14ac:dyDescent="0.35">
      <c r="A781" s="30">
        <v>44615</v>
      </c>
      <c r="B781" s="3">
        <v>17194.5</v>
      </c>
      <c r="C781" s="3">
        <v>17220.7</v>
      </c>
      <c r="D781" s="3">
        <v>17027.849999999999</v>
      </c>
      <c r="E781" s="3">
        <v>17063.25</v>
      </c>
      <c r="F781" s="3" t="str">
        <f t="shared" si="72"/>
        <v>Wednesday</v>
      </c>
      <c r="G781" s="22">
        <f t="shared" si="73"/>
        <v>-7.6332548198551863E-3</v>
      </c>
      <c r="H781" s="22">
        <f t="shared" si="74"/>
        <v>1.1215795748640681E-2</v>
      </c>
      <c r="I781" s="22">
        <f t="shared" si="75"/>
        <v>5.9851862252957057E-3</v>
      </c>
      <c r="J781" s="3" t="str">
        <f t="shared" si="76"/>
        <v/>
      </c>
      <c r="K781" s="3" t="str">
        <f t="shared" si="77"/>
        <v/>
      </c>
    </row>
    <row r="782" spans="1:11" hidden="1" x14ac:dyDescent="0.35">
      <c r="A782" s="30">
        <v>44614</v>
      </c>
      <c r="B782" s="3">
        <v>16847.95</v>
      </c>
      <c r="C782" s="3">
        <v>17148.55</v>
      </c>
      <c r="D782" s="3">
        <v>16843.8</v>
      </c>
      <c r="E782" s="3">
        <v>17092.2</v>
      </c>
      <c r="F782" s="3" t="str">
        <f t="shared" si="72"/>
        <v>Tuesday</v>
      </c>
      <c r="G782" s="22">
        <f t="shared" si="73"/>
        <v>1.4497312729441859E-2</v>
      </c>
      <c r="H782" s="22">
        <f t="shared" si="74"/>
        <v>1.8088254060583037E-2</v>
      </c>
      <c r="I782" s="22">
        <f t="shared" si="75"/>
        <v>-2.0846591288833136E-2</v>
      </c>
      <c r="J782" s="3" t="str">
        <f t="shared" si="76"/>
        <v/>
      </c>
      <c r="K782" s="3" t="str">
        <f t="shared" si="77"/>
        <v/>
      </c>
    </row>
    <row r="783" spans="1:11" hidden="1" x14ac:dyDescent="0.35">
      <c r="A783" s="30">
        <v>44613</v>
      </c>
      <c r="B783" s="3">
        <v>17192.25</v>
      </c>
      <c r="C783" s="3">
        <v>17351.05</v>
      </c>
      <c r="D783" s="3">
        <v>17070.7</v>
      </c>
      <c r="E783" s="3">
        <v>17206.650000000001</v>
      </c>
      <c r="F783" s="3" t="str">
        <f t="shared" si="72"/>
        <v>Monday</v>
      </c>
      <c r="G783" s="22">
        <f t="shared" si="73"/>
        <v>8.3758670331116958E-4</v>
      </c>
      <c r="H783" s="22">
        <f t="shared" si="74"/>
        <v>1.6306766130087601E-2</v>
      </c>
      <c r="I783" s="22">
        <f t="shared" si="75"/>
        <v>-4.8650463351527394E-3</v>
      </c>
      <c r="J783" s="3" t="str">
        <f t="shared" si="76"/>
        <v/>
      </c>
      <c r="K783" s="3" t="str">
        <f t="shared" si="77"/>
        <v/>
      </c>
    </row>
    <row r="784" spans="1:11" hidden="1" x14ac:dyDescent="0.35">
      <c r="A784" s="30">
        <v>44610</v>
      </c>
      <c r="B784" s="3">
        <v>17236.05</v>
      </c>
      <c r="C784" s="3">
        <v>17380.8</v>
      </c>
      <c r="D784" s="3">
        <v>17219.2</v>
      </c>
      <c r="E784" s="3">
        <v>17276.3</v>
      </c>
      <c r="F784" s="3" t="str">
        <f t="shared" si="72"/>
        <v>Friday</v>
      </c>
      <c r="G784" s="22">
        <f t="shared" si="73"/>
        <v>2.3352218170636543E-3</v>
      </c>
      <c r="H784" s="22">
        <f t="shared" si="74"/>
        <v>9.3756980282604513E-3</v>
      </c>
      <c r="I784" s="22">
        <f t="shared" si="75"/>
        <v>-3.9613744322318503E-3</v>
      </c>
      <c r="J784" s="3" t="str">
        <f t="shared" si="76"/>
        <v/>
      </c>
      <c r="K784" s="3" t="str">
        <f t="shared" si="77"/>
        <v/>
      </c>
    </row>
    <row r="785" spans="1:11" hidden="1" x14ac:dyDescent="0.35">
      <c r="A785" s="30">
        <v>44609</v>
      </c>
      <c r="B785" s="3">
        <v>17396.55</v>
      </c>
      <c r="C785" s="3">
        <v>17442.900000000001</v>
      </c>
      <c r="D785" s="3">
        <v>17235.849999999999</v>
      </c>
      <c r="E785" s="3">
        <v>17304.599999999999</v>
      </c>
      <c r="F785" s="3" t="str">
        <f t="shared" si="72"/>
        <v>Thursday</v>
      </c>
      <c r="G785" s="22">
        <f t="shared" si="73"/>
        <v>-5.2855307517870346E-3</v>
      </c>
      <c r="H785" s="22">
        <f t="shared" si="74"/>
        <v>1.1901785124062123E-2</v>
      </c>
      <c r="I785" s="22">
        <f t="shared" si="75"/>
        <v>4.2921799771390781E-3</v>
      </c>
      <c r="J785" s="3" t="str">
        <f t="shared" si="76"/>
        <v>Negative</v>
      </c>
      <c r="K785" s="3" t="str">
        <f t="shared" si="77"/>
        <v/>
      </c>
    </row>
    <row r="786" spans="1:11" hidden="1" x14ac:dyDescent="0.35">
      <c r="A786" s="30">
        <v>44608</v>
      </c>
      <c r="B786" s="3">
        <v>17408.45</v>
      </c>
      <c r="C786" s="3">
        <v>17490.599999999999</v>
      </c>
      <c r="D786" s="3">
        <v>17257.7</v>
      </c>
      <c r="E786" s="3">
        <v>17322.2</v>
      </c>
      <c r="F786" s="3" t="str">
        <f t="shared" si="72"/>
        <v>Wednesday</v>
      </c>
      <c r="G786" s="22">
        <f t="shared" si="73"/>
        <v>-4.9544904916865081E-3</v>
      </c>
      <c r="H786" s="22">
        <f t="shared" si="74"/>
        <v>1.3378560411753936E-2</v>
      </c>
      <c r="I786" s="22">
        <f t="shared" si="75"/>
        <v>3.2272099905200705E-3</v>
      </c>
      <c r="J786" s="3" t="str">
        <f t="shared" si="76"/>
        <v/>
      </c>
      <c r="K786" s="3" t="str">
        <f t="shared" si="77"/>
        <v/>
      </c>
    </row>
    <row r="787" spans="1:11" hidden="1" x14ac:dyDescent="0.35">
      <c r="A787" s="30">
        <v>44607</v>
      </c>
      <c r="B787" s="3">
        <v>16933.25</v>
      </c>
      <c r="C787" s="3">
        <v>17375</v>
      </c>
      <c r="D787" s="3">
        <v>16839.25</v>
      </c>
      <c r="E787" s="3">
        <v>17352.45</v>
      </c>
      <c r="F787" s="3" t="str">
        <f t="shared" si="72"/>
        <v>Tuesday</v>
      </c>
      <c r="G787" s="22">
        <f t="shared" si="73"/>
        <v>2.4756027342654287E-2</v>
      </c>
      <c r="H787" s="22">
        <f t="shared" si="74"/>
        <v>3.1638935230980471E-2</v>
      </c>
      <c r="I787" s="22">
        <f t="shared" si="75"/>
        <v>5.3702472273019176E-3</v>
      </c>
      <c r="J787" s="3" t="str">
        <f t="shared" si="76"/>
        <v/>
      </c>
      <c r="K787" s="3" t="str">
        <f t="shared" si="77"/>
        <v/>
      </c>
    </row>
    <row r="788" spans="1:11" hidden="1" x14ac:dyDescent="0.35">
      <c r="A788" s="30">
        <v>44606</v>
      </c>
      <c r="B788" s="3">
        <v>17076.150000000001</v>
      </c>
      <c r="C788" s="3">
        <v>17099.5</v>
      </c>
      <c r="D788" s="3">
        <v>16809.650000000001</v>
      </c>
      <c r="E788" s="3">
        <v>16842.8</v>
      </c>
      <c r="F788" s="3" t="str">
        <f t="shared" si="72"/>
        <v>Monday</v>
      </c>
      <c r="G788" s="22">
        <f t="shared" si="73"/>
        <v>-1.3665258269574944E-2</v>
      </c>
      <c r="H788" s="22">
        <f t="shared" si="74"/>
        <v>1.6973966614254297E-2</v>
      </c>
      <c r="I788" s="22">
        <f t="shared" si="75"/>
        <v>-1.7185858789335016E-2</v>
      </c>
      <c r="J788" s="3" t="str">
        <f t="shared" si="76"/>
        <v/>
      </c>
      <c r="K788" s="3" t="str">
        <f t="shared" si="77"/>
        <v/>
      </c>
    </row>
    <row r="789" spans="1:11" hidden="1" x14ac:dyDescent="0.35">
      <c r="A789" s="30">
        <v>44603</v>
      </c>
      <c r="B789" s="3">
        <v>17451</v>
      </c>
      <c r="C789" s="3">
        <v>17454.75</v>
      </c>
      <c r="D789" s="3">
        <v>17303</v>
      </c>
      <c r="E789" s="3">
        <v>17374.75</v>
      </c>
      <c r="F789" s="3" t="str">
        <f t="shared" si="72"/>
        <v>Friday</v>
      </c>
      <c r="G789" s="22">
        <f t="shared" si="73"/>
        <v>-4.3693771130594236E-3</v>
      </c>
      <c r="H789" s="22">
        <f t="shared" si="74"/>
        <v>8.6957767463182629E-3</v>
      </c>
      <c r="I789" s="22">
        <f t="shared" si="75"/>
        <v>-8.795371992831846E-3</v>
      </c>
      <c r="J789" s="3" t="str">
        <f t="shared" si="76"/>
        <v/>
      </c>
      <c r="K789" s="3" t="str">
        <f t="shared" si="77"/>
        <v/>
      </c>
    </row>
    <row r="790" spans="1:11" hidden="1" x14ac:dyDescent="0.35">
      <c r="A790" s="30">
        <v>44602</v>
      </c>
      <c r="B790" s="3">
        <v>17554.099999999999</v>
      </c>
      <c r="C790" s="3">
        <v>17639.45</v>
      </c>
      <c r="D790" s="3">
        <v>17427.150000000001</v>
      </c>
      <c r="E790" s="3">
        <v>17605.849999999999</v>
      </c>
      <c r="F790" s="3" t="str">
        <f t="shared" si="72"/>
        <v>Thursday</v>
      </c>
      <c r="G790" s="22">
        <f t="shared" si="73"/>
        <v>2.948029235335335E-3</v>
      </c>
      <c r="H790" s="22">
        <f t="shared" si="74"/>
        <v>1.2094040708438444E-2</v>
      </c>
      <c r="I790" s="22">
        <f t="shared" si="75"/>
        <v>5.1706959539160593E-3</v>
      </c>
      <c r="J790" s="3" t="str">
        <f t="shared" si="76"/>
        <v>Positive</v>
      </c>
      <c r="K790" s="3" t="str">
        <f t="shared" si="77"/>
        <v/>
      </c>
    </row>
    <row r="791" spans="1:11" hidden="1" x14ac:dyDescent="0.35">
      <c r="A791" s="30">
        <v>44601</v>
      </c>
      <c r="B791" s="3">
        <v>17370.099999999999</v>
      </c>
      <c r="C791" s="3">
        <v>17477.150000000001</v>
      </c>
      <c r="D791" s="3">
        <v>17339</v>
      </c>
      <c r="E791" s="3">
        <v>17463.8</v>
      </c>
      <c r="F791" s="3" t="str">
        <f t="shared" si="72"/>
        <v>Wednesday</v>
      </c>
      <c r="G791" s="22">
        <f t="shared" si="73"/>
        <v>5.3943270332353147E-3</v>
      </c>
      <c r="H791" s="22">
        <f t="shared" si="74"/>
        <v>7.9533220879558237E-3</v>
      </c>
      <c r="I791" s="22">
        <f t="shared" si="75"/>
        <v>5.9854923480098191E-3</v>
      </c>
      <c r="J791" s="3" t="str">
        <f t="shared" si="76"/>
        <v/>
      </c>
      <c r="K791" s="3" t="str">
        <f t="shared" si="77"/>
        <v/>
      </c>
    </row>
    <row r="792" spans="1:11" hidden="1" x14ac:dyDescent="0.35">
      <c r="A792" s="30">
        <v>44600</v>
      </c>
      <c r="B792" s="3">
        <v>17279.849999999999</v>
      </c>
      <c r="C792" s="3">
        <v>17306.45</v>
      </c>
      <c r="D792" s="3">
        <v>17043.650000000001</v>
      </c>
      <c r="E792" s="3">
        <v>17266.75</v>
      </c>
      <c r="F792" s="3" t="str">
        <f t="shared" si="72"/>
        <v>Tuesday</v>
      </c>
      <c r="G792" s="22">
        <f t="shared" si="73"/>
        <v>-7.5810843265413448E-4</v>
      </c>
      <c r="H792" s="22">
        <f t="shared" si="74"/>
        <v>1.5208465351261689E-2</v>
      </c>
      <c r="I792" s="22">
        <f t="shared" si="75"/>
        <v>3.8487010270948554E-3</v>
      </c>
      <c r="J792" s="3" t="str">
        <f t="shared" si="76"/>
        <v/>
      </c>
      <c r="K792" s="3" t="str">
        <f t="shared" si="77"/>
        <v/>
      </c>
    </row>
    <row r="793" spans="1:11" hidden="1" x14ac:dyDescent="0.35">
      <c r="A793" s="30">
        <v>44599</v>
      </c>
      <c r="B793" s="3">
        <v>17456.3</v>
      </c>
      <c r="C793" s="3">
        <v>17536.75</v>
      </c>
      <c r="D793" s="3">
        <v>17119.400000000001</v>
      </c>
      <c r="E793" s="3">
        <v>17213.599999999999</v>
      </c>
      <c r="F793" s="3" t="str">
        <f t="shared" si="72"/>
        <v>Monday</v>
      </c>
      <c r="G793" s="22">
        <f t="shared" si="73"/>
        <v>-1.3903289929710233E-2</v>
      </c>
      <c r="H793" s="22">
        <f t="shared" si="74"/>
        <v>2.390827380372694E-2</v>
      </c>
      <c r="I793" s="22">
        <f t="shared" si="75"/>
        <v>-3.4253809309043579E-3</v>
      </c>
      <c r="J793" s="3" t="str">
        <f t="shared" si="76"/>
        <v/>
      </c>
      <c r="K793" s="3" t="str">
        <f t="shared" si="77"/>
        <v/>
      </c>
    </row>
    <row r="794" spans="1:11" hidden="1" x14ac:dyDescent="0.35">
      <c r="A794" s="30">
        <v>44596</v>
      </c>
      <c r="B794" s="3">
        <v>17590.2</v>
      </c>
      <c r="C794" s="3">
        <v>17617.8</v>
      </c>
      <c r="D794" s="3">
        <v>17462.55</v>
      </c>
      <c r="E794" s="3">
        <v>17516.3</v>
      </c>
      <c r="F794" s="3" t="str">
        <f t="shared" si="72"/>
        <v>Friday</v>
      </c>
      <c r="G794" s="22">
        <f t="shared" si="73"/>
        <v>-4.2012029425476374E-3</v>
      </c>
      <c r="H794" s="22">
        <f t="shared" si="74"/>
        <v>8.8259371695603231E-3</v>
      </c>
      <c r="I794" s="22">
        <f t="shared" si="75"/>
        <v>1.7084087880548057E-3</v>
      </c>
      <c r="J794" s="3" t="str">
        <f t="shared" si="76"/>
        <v/>
      </c>
      <c r="K794" s="3" t="str">
        <f t="shared" si="77"/>
        <v/>
      </c>
    </row>
    <row r="795" spans="1:11" x14ac:dyDescent="0.35">
      <c r="A795" s="30">
        <v>44595</v>
      </c>
      <c r="B795" s="3">
        <v>17767.75</v>
      </c>
      <c r="C795" s="3">
        <v>17781.150000000001</v>
      </c>
      <c r="D795" s="3">
        <v>17511.150000000001</v>
      </c>
      <c r="E795" s="3">
        <v>17560.2</v>
      </c>
      <c r="F795" s="3" t="str">
        <f t="shared" si="72"/>
        <v>Thursday</v>
      </c>
      <c r="G795" s="22">
        <f t="shared" si="73"/>
        <v>-1.1681276470008823E-2</v>
      </c>
      <c r="H795" s="22">
        <f t="shared" si="74"/>
        <v>1.5196071534099704E-2</v>
      </c>
      <c r="I795" s="22">
        <f t="shared" si="75"/>
        <v>-6.889763779527559E-4</v>
      </c>
      <c r="J795" s="3" t="str">
        <f t="shared" si="76"/>
        <v>Negative</v>
      </c>
      <c r="K795" s="3" t="str">
        <f t="shared" si="77"/>
        <v>High Move</v>
      </c>
    </row>
    <row r="796" spans="1:11" hidden="1" x14ac:dyDescent="0.35">
      <c r="A796" s="30">
        <v>44594</v>
      </c>
      <c r="B796" s="3">
        <v>17706.2</v>
      </c>
      <c r="C796" s="3">
        <v>17794.599999999999</v>
      </c>
      <c r="D796" s="3">
        <v>17674.8</v>
      </c>
      <c r="E796" s="3">
        <v>17780</v>
      </c>
      <c r="F796" s="3" t="str">
        <f t="shared" si="72"/>
        <v>Wednesday</v>
      </c>
      <c r="G796" s="22">
        <f t="shared" si="73"/>
        <v>4.1680315369757069E-3</v>
      </c>
      <c r="H796" s="22">
        <f t="shared" si="74"/>
        <v>6.765991573573057E-3</v>
      </c>
      <c r="I796" s="22">
        <f t="shared" si="75"/>
        <v>7.3591115586696251E-3</v>
      </c>
      <c r="J796" s="3" t="str">
        <f t="shared" si="76"/>
        <v/>
      </c>
      <c r="K796" s="3" t="str">
        <f t="shared" si="77"/>
        <v/>
      </c>
    </row>
    <row r="797" spans="1:11" hidden="1" x14ac:dyDescent="0.35">
      <c r="A797" s="30">
        <v>44593</v>
      </c>
      <c r="B797" s="3">
        <v>17529.45</v>
      </c>
      <c r="C797" s="3">
        <v>17622.400000000001</v>
      </c>
      <c r="D797" s="3">
        <v>17244.55</v>
      </c>
      <c r="E797" s="3">
        <v>17576.849999999999</v>
      </c>
      <c r="F797" s="3" t="str">
        <f t="shared" si="72"/>
        <v>Tuesday</v>
      </c>
      <c r="G797" s="22">
        <f t="shared" si="73"/>
        <v>2.7040209476051911E-3</v>
      </c>
      <c r="H797" s="22">
        <f t="shared" si="74"/>
        <v>2.1555154326005788E-2</v>
      </c>
      <c r="I797" s="22">
        <f t="shared" si="75"/>
        <v>1.093435064317178E-2</v>
      </c>
      <c r="J797" s="3" t="str">
        <f t="shared" si="76"/>
        <v/>
      </c>
      <c r="K797" s="3" t="str">
        <f t="shared" si="77"/>
        <v/>
      </c>
    </row>
    <row r="798" spans="1:11" hidden="1" x14ac:dyDescent="0.35">
      <c r="A798" s="30">
        <v>44592</v>
      </c>
      <c r="B798" s="3">
        <v>17301.05</v>
      </c>
      <c r="C798" s="3">
        <v>17410</v>
      </c>
      <c r="D798" s="3">
        <v>17264.150000000001</v>
      </c>
      <c r="E798" s="3">
        <v>17339.849999999999</v>
      </c>
      <c r="F798" s="3" t="str">
        <f t="shared" si="72"/>
        <v>Monday</v>
      </c>
      <c r="G798" s="22">
        <f t="shared" si="73"/>
        <v>2.2426384525794257E-3</v>
      </c>
      <c r="H798" s="22">
        <f t="shared" si="74"/>
        <v>8.4301241832142292E-3</v>
      </c>
      <c r="I798" s="22">
        <f t="shared" si="75"/>
        <v>1.1641947263323687E-2</v>
      </c>
      <c r="J798" s="3" t="str">
        <f t="shared" si="76"/>
        <v/>
      </c>
      <c r="K798" s="3" t="str">
        <f t="shared" si="77"/>
        <v/>
      </c>
    </row>
    <row r="799" spans="1:11" hidden="1" x14ac:dyDescent="0.35">
      <c r="A799" s="30">
        <v>44589</v>
      </c>
      <c r="B799" s="3">
        <v>17208.3</v>
      </c>
      <c r="C799" s="3">
        <v>17373.5</v>
      </c>
      <c r="D799" s="3">
        <v>17077.099999999999</v>
      </c>
      <c r="E799" s="3">
        <v>17101.95</v>
      </c>
      <c r="F799" s="3" t="str">
        <f t="shared" si="72"/>
        <v>Friday</v>
      </c>
      <c r="G799" s="22">
        <f t="shared" si="73"/>
        <v>-6.1801572496991888E-3</v>
      </c>
      <c r="H799" s="22">
        <f t="shared" si="74"/>
        <v>1.7224246439218369E-2</v>
      </c>
      <c r="I799" s="22">
        <f t="shared" si="75"/>
        <v>5.7363611657406752E-3</v>
      </c>
      <c r="J799" s="3" t="str">
        <f t="shared" si="76"/>
        <v/>
      </c>
      <c r="K799" s="3" t="str">
        <f t="shared" si="77"/>
        <v/>
      </c>
    </row>
    <row r="800" spans="1:11" hidden="1" x14ac:dyDescent="0.35">
      <c r="A800" s="30">
        <v>44588</v>
      </c>
      <c r="B800" s="3">
        <v>17062</v>
      </c>
      <c r="C800" s="3">
        <v>17182.5</v>
      </c>
      <c r="D800" s="3">
        <v>16866.75</v>
      </c>
      <c r="E800" s="3">
        <v>17110.150000000001</v>
      </c>
      <c r="F800" s="3" t="str">
        <f t="shared" si="72"/>
        <v>Thursday</v>
      </c>
      <c r="G800" s="22">
        <f t="shared" si="73"/>
        <v>2.822060719728136E-3</v>
      </c>
      <c r="H800" s="22">
        <f t="shared" si="74"/>
        <v>1.8506036806939397E-2</v>
      </c>
      <c r="I800" s="22">
        <f t="shared" si="75"/>
        <v>-1.2498589242358076E-2</v>
      </c>
      <c r="J800" s="3" t="str">
        <f t="shared" si="76"/>
        <v>Positive</v>
      </c>
      <c r="K800" s="3" t="str">
        <f t="shared" si="77"/>
        <v/>
      </c>
    </row>
    <row r="801" spans="1:11" hidden="1" x14ac:dyDescent="0.35">
      <c r="A801" s="30">
        <v>44586</v>
      </c>
      <c r="B801" s="3">
        <v>17001.55</v>
      </c>
      <c r="C801" s="3">
        <v>17309.150000000001</v>
      </c>
      <c r="D801" s="3">
        <v>16836.8</v>
      </c>
      <c r="E801" s="3">
        <v>17277.95</v>
      </c>
      <c r="F801" s="3" t="str">
        <f t="shared" si="72"/>
        <v>Tuesday</v>
      </c>
      <c r="G801" s="22">
        <f t="shared" si="73"/>
        <v>1.6257341242416221E-2</v>
      </c>
      <c r="H801" s="22">
        <f t="shared" si="74"/>
        <v>2.778276098355751E-2</v>
      </c>
      <c r="I801" s="22">
        <f t="shared" si="75"/>
        <v>-8.6039500615192211E-3</v>
      </c>
      <c r="J801" s="3" t="str">
        <f t="shared" si="76"/>
        <v/>
      </c>
      <c r="K801" s="3" t="str">
        <f t="shared" si="77"/>
        <v/>
      </c>
    </row>
    <row r="802" spans="1:11" hidden="1" x14ac:dyDescent="0.35">
      <c r="A802" s="30">
        <v>44585</v>
      </c>
      <c r="B802" s="3">
        <v>17575.150000000001</v>
      </c>
      <c r="C802" s="3">
        <v>17599.400000000001</v>
      </c>
      <c r="D802" s="3">
        <v>16997.849999999999</v>
      </c>
      <c r="E802" s="3">
        <v>17149.099999999999</v>
      </c>
      <c r="F802" s="3" t="str">
        <f t="shared" si="72"/>
        <v>Monday</v>
      </c>
      <c r="G802" s="22">
        <f t="shared" si="73"/>
        <v>-2.4241613869583067E-2</v>
      </c>
      <c r="H802" s="22">
        <f t="shared" si="74"/>
        <v>3.4227303892143332E-2</v>
      </c>
      <c r="I802" s="22">
        <f t="shared" si="75"/>
        <v>-2.3840405513945217E-3</v>
      </c>
      <c r="J802" s="3" t="str">
        <f t="shared" si="76"/>
        <v/>
      </c>
      <c r="K802" s="3" t="str">
        <f t="shared" si="77"/>
        <v/>
      </c>
    </row>
    <row r="803" spans="1:11" hidden="1" x14ac:dyDescent="0.35">
      <c r="A803" s="30">
        <v>44582</v>
      </c>
      <c r="B803" s="3">
        <v>17613.7</v>
      </c>
      <c r="C803" s="3">
        <v>17707.599999999999</v>
      </c>
      <c r="D803" s="3">
        <v>17485.849999999999</v>
      </c>
      <c r="E803" s="3">
        <v>17617.150000000001</v>
      </c>
      <c r="F803" s="3" t="str">
        <f t="shared" si="72"/>
        <v>Friday</v>
      </c>
      <c r="G803" s="22">
        <f t="shared" si="73"/>
        <v>1.958702600816823E-4</v>
      </c>
      <c r="H803" s="22">
        <f t="shared" si="74"/>
        <v>1.2589631934233011E-2</v>
      </c>
      <c r="I803" s="22">
        <f t="shared" si="75"/>
        <v>-8.0700568789772633E-3</v>
      </c>
      <c r="J803" s="3" t="str">
        <f t="shared" si="76"/>
        <v/>
      </c>
      <c r="K803" s="3" t="str">
        <f t="shared" si="77"/>
        <v/>
      </c>
    </row>
    <row r="804" spans="1:11" hidden="1" x14ac:dyDescent="0.35">
      <c r="A804" s="30">
        <v>44581</v>
      </c>
      <c r="B804" s="3">
        <v>17921</v>
      </c>
      <c r="C804" s="3">
        <v>17943.7</v>
      </c>
      <c r="D804" s="3">
        <v>17648.45</v>
      </c>
      <c r="E804" s="3">
        <v>17757</v>
      </c>
      <c r="F804" s="3" t="str">
        <f t="shared" si="72"/>
        <v>Thursday</v>
      </c>
      <c r="G804" s="22">
        <f t="shared" si="73"/>
        <v>-9.1512750404553322E-3</v>
      </c>
      <c r="H804" s="22">
        <f t="shared" si="74"/>
        <v>1.6475085095697783E-2</v>
      </c>
      <c r="I804" s="22">
        <f t="shared" si="75"/>
        <v>-9.6998617490977193E-4</v>
      </c>
      <c r="J804" s="3" t="str">
        <f t="shared" si="76"/>
        <v>Negative</v>
      </c>
      <c r="K804" s="3" t="str">
        <f t="shared" si="77"/>
        <v/>
      </c>
    </row>
    <row r="805" spans="1:11" hidden="1" x14ac:dyDescent="0.35">
      <c r="A805" s="30">
        <v>44580</v>
      </c>
      <c r="B805" s="3">
        <v>18129.2</v>
      </c>
      <c r="C805" s="3">
        <v>18129.2</v>
      </c>
      <c r="D805" s="3">
        <v>17884.900000000001</v>
      </c>
      <c r="E805" s="3">
        <v>17938.400000000001</v>
      </c>
      <c r="F805" s="3" t="str">
        <f t="shared" si="72"/>
        <v>Wednesday</v>
      </c>
      <c r="G805" s="22">
        <f t="shared" si="73"/>
        <v>-1.0524457780817646E-2</v>
      </c>
      <c r="H805" s="22">
        <f t="shared" si="74"/>
        <v>1.3475498091476693E-2</v>
      </c>
      <c r="I805" s="22">
        <f t="shared" si="75"/>
        <v>8.9162233859021295E-4</v>
      </c>
      <c r="J805" s="3" t="str">
        <f t="shared" si="76"/>
        <v/>
      </c>
      <c r="K805" s="3" t="str">
        <f t="shared" si="77"/>
        <v/>
      </c>
    </row>
    <row r="806" spans="1:11" hidden="1" x14ac:dyDescent="0.35">
      <c r="A806" s="30">
        <v>44579</v>
      </c>
      <c r="B806" s="3">
        <v>18337.2</v>
      </c>
      <c r="C806" s="3">
        <v>18350.95</v>
      </c>
      <c r="D806" s="3">
        <v>18085.900000000001</v>
      </c>
      <c r="E806" s="3">
        <v>18113.05</v>
      </c>
      <c r="F806" s="3" t="str">
        <f t="shared" si="72"/>
        <v>Tuesday</v>
      </c>
      <c r="G806" s="22">
        <f t="shared" si="73"/>
        <v>-1.2223785528870353E-2</v>
      </c>
      <c r="H806" s="22">
        <f t="shared" si="74"/>
        <v>1.4454224199986872E-2</v>
      </c>
      <c r="I806" s="22">
        <f t="shared" si="75"/>
        <v>1.5894604027726627E-3</v>
      </c>
      <c r="J806" s="3" t="str">
        <f t="shared" si="76"/>
        <v/>
      </c>
      <c r="K806" s="3" t="str">
        <f t="shared" si="77"/>
        <v/>
      </c>
    </row>
    <row r="807" spans="1:11" hidden="1" x14ac:dyDescent="0.35">
      <c r="A807" s="30">
        <v>44578</v>
      </c>
      <c r="B807" s="3">
        <v>18235.650000000001</v>
      </c>
      <c r="C807" s="3">
        <v>18321.55</v>
      </c>
      <c r="D807" s="3">
        <v>18228.75</v>
      </c>
      <c r="E807" s="3">
        <v>18308.099999999999</v>
      </c>
      <c r="F807" s="3" t="str">
        <f t="shared" si="72"/>
        <v>Monday</v>
      </c>
      <c r="G807" s="22">
        <f t="shared" si="73"/>
        <v>3.9729869788023503E-3</v>
      </c>
      <c r="H807" s="22">
        <f t="shared" si="74"/>
        <v>5.0889329417925476E-3</v>
      </c>
      <c r="I807" s="22">
        <f t="shared" si="75"/>
        <v>-1.1010229653669965E-3</v>
      </c>
      <c r="J807" s="3" t="str">
        <f t="shared" si="76"/>
        <v/>
      </c>
      <c r="K807" s="3" t="str">
        <f t="shared" si="77"/>
        <v/>
      </c>
    </row>
    <row r="808" spans="1:11" hidden="1" x14ac:dyDescent="0.35">
      <c r="A808" s="30">
        <v>44575</v>
      </c>
      <c r="B808" s="3">
        <v>18185</v>
      </c>
      <c r="C808" s="3">
        <v>18286.95</v>
      </c>
      <c r="D808" s="3">
        <v>18119.650000000001</v>
      </c>
      <c r="E808" s="3">
        <v>18255.75</v>
      </c>
      <c r="F808" s="3" t="str">
        <f t="shared" si="72"/>
        <v>Friday</v>
      </c>
      <c r="G808" s="22">
        <f t="shared" si="73"/>
        <v>3.89056915039868E-3</v>
      </c>
      <c r="H808" s="22">
        <f t="shared" si="74"/>
        <v>9.1998900192465927E-3</v>
      </c>
      <c r="I808" s="22">
        <f t="shared" si="75"/>
        <v>-3.9873369190153952E-3</v>
      </c>
      <c r="J808" s="3" t="str">
        <f t="shared" si="76"/>
        <v/>
      </c>
      <c r="K808" s="3" t="str">
        <f t="shared" si="77"/>
        <v/>
      </c>
    </row>
    <row r="809" spans="1:11" hidden="1" x14ac:dyDescent="0.35">
      <c r="A809" s="30">
        <v>44574</v>
      </c>
      <c r="B809" s="3">
        <v>18257</v>
      </c>
      <c r="C809" s="3">
        <v>18272.25</v>
      </c>
      <c r="D809" s="3">
        <v>18163.8</v>
      </c>
      <c r="E809" s="3">
        <v>18257.8</v>
      </c>
      <c r="F809" s="3" t="str">
        <f t="shared" si="72"/>
        <v>Thursday</v>
      </c>
      <c r="G809" s="22">
        <f t="shared" si="73"/>
        <v>4.3818809223819491E-5</v>
      </c>
      <c r="H809" s="22">
        <f t="shared" si="74"/>
        <v>5.9401873254094715E-3</v>
      </c>
      <c r="I809" s="22">
        <f t="shared" si="75"/>
        <v>2.4516330951250913E-3</v>
      </c>
      <c r="J809" s="3" t="str">
        <f t="shared" si="76"/>
        <v>Positive</v>
      </c>
      <c r="K809" s="3" t="str">
        <f t="shared" si="77"/>
        <v/>
      </c>
    </row>
    <row r="810" spans="1:11" hidden="1" x14ac:dyDescent="0.35">
      <c r="A810" s="30">
        <v>44573</v>
      </c>
      <c r="B810" s="3">
        <v>18170.400000000001</v>
      </c>
      <c r="C810" s="3">
        <v>18227.95</v>
      </c>
      <c r="D810" s="3">
        <v>18128.8</v>
      </c>
      <c r="E810" s="3">
        <v>18212.349999999999</v>
      </c>
      <c r="F810" s="3" t="str">
        <f t="shared" si="72"/>
        <v>Wednesday</v>
      </c>
      <c r="G810" s="22">
        <f t="shared" si="73"/>
        <v>2.3086998635141265E-3</v>
      </c>
      <c r="H810" s="22">
        <f t="shared" si="74"/>
        <v>5.4566767930261002E-3</v>
      </c>
      <c r="I810" s="22">
        <f t="shared" si="75"/>
        <v>6.3497777716240789E-3</v>
      </c>
      <c r="J810" s="3" t="str">
        <f t="shared" si="76"/>
        <v/>
      </c>
      <c r="K810" s="3" t="str">
        <f t="shared" si="77"/>
        <v/>
      </c>
    </row>
    <row r="811" spans="1:11" hidden="1" x14ac:dyDescent="0.35">
      <c r="A811" s="30">
        <v>44572</v>
      </c>
      <c r="B811" s="3">
        <v>17997.75</v>
      </c>
      <c r="C811" s="3">
        <v>18081.25</v>
      </c>
      <c r="D811" s="3">
        <v>17964.400000000001</v>
      </c>
      <c r="E811" s="3">
        <v>18055.75</v>
      </c>
      <c r="F811" s="3" t="str">
        <f t="shared" si="72"/>
        <v>Tuesday</v>
      </c>
      <c r="G811" s="22">
        <f t="shared" si="73"/>
        <v>3.2226250503535163E-3</v>
      </c>
      <c r="H811" s="22">
        <f t="shared" si="74"/>
        <v>6.4924782264448918E-3</v>
      </c>
      <c r="I811" s="22">
        <f t="shared" si="75"/>
        <v>-3.0827681591704146E-4</v>
      </c>
      <c r="J811" s="3" t="str">
        <f t="shared" si="76"/>
        <v/>
      </c>
      <c r="K811" s="3" t="str">
        <f t="shared" si="77"/>
        <v/>
      </c>
    </row>
    <row r="812" spans="1:11" hidden="1" x14ac:dyDescent="0.35">
      <c r="A812" s="30">
        <v>44571</v>
      </c>
      <c r="B812" s="3">
        <v>17913.3</v>
      </c>
      <c r="C812" s="3">
        <v>18017.45</v>
      </c>
      <c r="D812" s="3">
        <v>17879.150000000001</v>
      </c>
      <c r="E812" s="3">
        <v>18003.3</v>
      </c>
      <c r="F812" s="3" t="str">
        <f t="shared" si="72"/>
        <v>Monday</v>
      </c>
      <c r="G812" s="22">
        <f t="shared" si="73"/>
        <v>5.024199896166536E-3</v>
      </c>
      <c r="H812" s="22">
        <f t="shared" si="74"/>
        <v>7.7205205071092025E-3</v>
      </c>
      <c r="I812" s="22">
        <f t="shared" si="75"/>
        <v>5.6476558859689177E-3</v>
      </c>
      <c r="J812" s="3" t="str">
        <f t="shared" si="76"/>
        <v/>
      </c>
      <c r="K812" s="3" t="str">
        <f t="shared" si="77"/>
        <v/>
      </c>
    </row>
    <row r="813" spans="1:11" hidden="1" x14ac:dyDescent="0.35">
      <c r="A813" s="30">
        <v>44568</v>
      </c>
      <c r="B813" s="3">
        <v>17797.599999999999</v>
      </c>
      <c r="C813" s="3">
        <v>17905</v>
      </c>
      <c r="D813" s="3">
        <v>17704.55</v>
      </c>
      <c r="E813" s="3">
        <v>17812.7</v>
      </c>
      <c r="F813" s="3" t="str">
        <f t="shared" si="72"/>
        <v>Friday</v>
      </c>
      <c r="G813" s="22">
        <f t="shared" si="73"/>
        <v>8.4842900166326831E-4</v>
      </c>
      <c r="H813" s="22">
        <f t="shared" si="74"/>
        <v>1.1262754528700542E-2</v>
      </c>
      <c r="I813" s="22">
        <f t="shared" si="75"/>
        <v>2.9133489989235308E-3</v>
      </c>
      <c r="J813" s="3" t="str">
        <f t="shared" si="76"/>
        <v/>
      </c>
      <c r="K813" s="3" t="str">
        <f t="shared" si="77"/>
        <v/>
      </c>
    </row>
    <row r="814" spans="1:11" hidden="1" x14ac:dyDescent="0.35">
      <c r="A814" s="30">
        <v>44567</v>
      </c>
      <c r="B814" s="3">
        <v>17768.5</v>
      </c>
      <c r="C814" s="3">
        <v>17797.95</v>
      </c>
      <c r="D814" s="3">
        <v>17655.55</v>
      </c>
      <c r="E814" s="3">
        <v>17745.900000000001</v>
      </c>
      <c r="F814" s="3" t="str">
        <f t="shared" si="72"/>
        <v>Thursday</v>
      </c>
      <c r="G814" s="22">
        <f t="shared" si="73"/>
        <v>-1.2719137800038577E-3</v>
      </c>
      <c r="H814" s="22">
        <f t="shared" si="74"/>
        <v>8.0141824014408336E-3</v>
      </c>
      <c r="I814" s="22">
        <f t="shared" si="75"/>
        <v>-8.744647912860351E-3</v>
      </c>
      <c r="J814" s="3" t="str">
        <f t="shared" si="76"/>
        <v>Negative</v>
      </c>
      <c r="K814" s="3" t="str">
        <f t="shared" si="77"/>
        <v/>
      </c>
    </row>
    <row r="815" spans="1:11" hidden="1" x14ac:dyDescent="0.35">
      <c r="A815" s="30">
        <v>44566</v>
      </c>
      <c r="B815" s="3">
        <v>17820.099999999999</v>
      </c>
      <c r="C815" s="3">
        <v>17944.7</v>
      </c>
      <c r="D815" s="3">
        <v>17748.849999999999</v>
      </c>
      <c r="E815" s="3">
        <v>17925.25</v>
      </c>
      <c r="F815" s="3" t="str">
        <f t="shared" si="72"/>
        <v>Wednesday</v>
      </c>
      <c r="G815" s="22">
        <f t="shared" si="73"/>
        <v>5.9006402882139531E-3</v>
      </c>
      <c r="H815" s="22">
        <f t="shared" si="74"/>
        <v>1.0990398482612454E-2</v>
      </c>
      <c r="I815" s="22">
        <f t="shared" si="75"/>
        <v>8.3402367279305513E-4</v>
      </c>
      <c r="J815" s="3" t="str">
        <f t="shared" si="76"/>
        <v/>
      </c>
      <c r="K815" s="3" t="str">
        <f t="shared" si="77"/>
        <v/>
      </c>
    </row>
    <row r="816" spans="1:11" hidden="1" x14ac:dyDescent="0.35">
      <c r="A816" s="30">
        <v>44565</v>
      </c>
      <c r="B816" s="3">
        <v>17681.400000000001</v>
      </c>
      <c r="C816" s="3">
        <v>17827.599999999999</v>
      </c>
      <c r="D816" s="3">
        <v>17593.55</v>
      </c>
      <c r="E816" s="3">
        <v>17805.25</v>
      </c>
      <c r="F816" s="3" t="str">
        <f t="shared" si="72"/>
        <v>Tuesday</v>
      </c>
      <c r="G816" s="22">
        <f t="shared" si="73"/>
        <v>7.0045358399220955E-3</v>
      </c>
      <c r="H816" s="22">
        <f t="shared" si="74"/>
        <v>1.32370739873539E-2</v>
      </c>
      <c r="I816" s="22">
        <f t="shared" si="75"/>
        <v>3.1601581781149531E-3</v>
      </c>
      <c r="J816" s="3" t="str">
        <f t="shared" si="76"/>
        <v/>
      </c>
      <c r="K816" s="3" t="str">
        <f t="shared" si="77"/>
        <v/>
      </c>
    </row>
    <row r="817" spans="1:11" hidden="1" x14ac:dyDescent="0.35">
      <c r="A817" s="30">
        <v>44564</v>
      </c>
      <c r="B817" s="3">
        <v>17387.150000000001</v>
      </c>
      <c r="C817" s="3">
        <v>17646.650000000001</v>
      </c>
      <c r="D817" s="3">
        <v>17383.3</v>
      </c>
      <c r="E817" s="3">
        <v>17625.7</v>
      </c>
      <c r="F817" s="3" t="str">
        <f t="shared" si="72"/>
        <v>Monday</v>
      </c>
      <c r="G817" s="22">
        <f t="shared" si="73"/>
        <v>1.3719902341671824E-2</v>
      </c>
      <c r="H817" s="22">
        <f t="shared" si="74"/>
        <v>1.5146243058810798E-2</v>
      </c>
      <c r="I817" s="22">
        <f t="shared" si="75"/>
        <v>1.9073357515970153E-3</v>
      </c>
      <c r="J817" s="3" t="str">
        <f t="shared" si="76"/>
        <v/>
      </c>
      <c r="K817" s="3" t="str">
        <f t="shared" si="77"/>
        <v/>
      </c>
    </row>
    <row r="818" spans="1:11" hidden="1" x14ac:dyDescent="0.35">
      <c r="A818" s="30">
        <v>44561</v>
      </c>
      <c r="B818" s="3">
        <v>17244.5</v>
      </c>
      <c r="C818" s="3">
        <v>17400.8</v>
      </c>
      <c r="D818" s="3">
        <v>17238.5</v>
      </c>
      <c r="E818" s="3">
        <v>17354.05</v>
      </c>
      <c r="F818" s="3" t="str">
        <f t="shared" si="72"/>
        <v>Friday</v>
      </c>
      <c r="G818" s="22">
        <f t="shared" si="73"/>
        <v>6.3527501522224056E-3</v>
      </c>
      <c r="H818" s="22">
        <f t="shared" si="74"/>
        <v>9.4116964829365456E-3</v>
      </c>
      <c r="I818" s="22">
        <f t="shared" si="75"/>
        <v>2.3570168478750098E-3</v>
      </c>
      <c r="J818" s="3" t="str">
        <f t="shared" si="76"/>
        <v/>
      </c>
      <c r="K818" s="3" t="str">
        <f t="shared" si="77"/>
        <v/>
      </c>
    </row>
    <row r="819" spans="1:11" hidden="1" x14ac:dyDescent="0.35">
      <c r="A819" s="30">
        <v>44560</v>
      </c>
      <c r="B819" s="3">
        <v>17201.45</v>
      </c>
      <c r="C819" s="3">
        <v>17264.05</v>
      </c>
      <c r="D819" s="3">
        <v>17146.349999999999</v>
      </c>
      <c r="E819" s="3">
        <v>17203.95</v>
      </c>
      <c r="F819" s="3" t="str">
        <f t="shared" si="72"/>
        <v>Thursday</v>
      </c>
      <c r="G819" s="22">
        <f t="shared" si="73"/>
        <v>1.4533658499719501E-4</v>
      </c>
      <c r="H819" s="22">
        <f t="shared" si="74"/>
        <v>6.8424464216679829E-3</v>
      </c>
      <c r="I819" s="22">
        <f t="shared" si="75"/>
        <v>-7.0583724496896749E-4</v>
      </c>
      <c r="J819" s="3" t="str">
        <f t="shared" si="76"/>
        <v>Positive</v>
      </c>
      <c r="K819" s="3" t="str">
        <f t="shared" si="77"/>
        <v/>
      </c>
    </row>
    <row r="820" spans="1:11" hidden="1" x14ac:dyDescent="0.35">
      <c r="A820" s="30">
        <v>44559</v>
      </c>
      <c r="B820" s="3">
        <v>17220.099999999999</v>
      </c>
      <c r="C820" s="3">
        <v>17285.95</v>
      </c>
      <c r="D820" s="3">
        <v>17176.650000000001</v>
      </c>
      <c r="E820" s="3">
        <v>17213.599999999999</v>
      </c>
      <c r="F820" s="3" t="str">
        <f t="shared" si="72"/>
        <v>Wednesday</v>
      </c>
      <c r="G820" s="22">
        <f t="shared" si="73"/>
        <v>-3.7746586837474814E-4</v>
      </c>
      <c r="H820" s="22">
        <f t="shared" si="74"/>
        <v>6.3472337559014923E-3</v>
      </c>
      <c r="I820" s="22">
        <f t="shared" si="75"/>
        <v>-7.630597826876216E-4</v>
      </c>
      <c r="J820" s="3" t="str">
        <f t="shared" si="76"/>
        <v/>
      </c>
      <c r="K820" s="3" t="str">
        <f t="shared" si="77"/>
        <v/>
      </c>
    </row>
    <row r="821" spans="1:11" hidden="1" x14ac:dyDescent="0.35">
      <c r="A821" s="30">
        <v>44558</v>
      </c>
      <c r="B821" s="3">
        <v>17177.599999999999</v>
      </c>
      <c r="C821" s="3">
        <v>17250.25</v>
      </c>
      <c r="D821" s="3">
        <v>17161.150000000001</v>
      </c>
      <c r="E821" s="3">
        <v>17233.25</v>
      </c>
      <c r="F821" s="3" t="str">
        <f t="shared" si="72"/>
        <v>Tuesday</v>
      </c>
      <c r="G821" s="22">
        <f t="shared" si="73"/>
        <v>3.2396842399404725E-3</v>
      </c>
      <c r="H821" s="22">
        <f t="shared" si="74"/>
        <v>5.1869877049179483E-3</v>
      </c>
      <c r="I821" s="22">
        <f t="shared" si="75"/>
        <v>5.3464042724412049E-3</v>
      </c>
      <c r="J821" s="3" t="str">
        <f t="shared" si="76"/>
        <v/>
      </c>
      <c r="K821" s="3" t="str">
        <f t="shared" si="77"/>
        <v/>
      </c>
    </row>
    <row r="822" spans="1:11" hidden="1" x14ac:dyDescent="0.35">
      <c r="A822" s="30">
        <v>44557</v>
      </c>
      <c r="B822" s="3">
        <v>16937.75</v>
      </c>
      <c r="C822" s="3">
        <v>17112.05</v>
      </c>
      <c r="D822" s="3">
        <v>16833.2</v>
      </c>
      <c r="E822" s="3">
        <v>17086.25</v>
      </c>
      <c r="F822" s="3" t="str">
        <f t="shared" si="72"/>
        <v>Monday</v>
      </c>
      <c r="G822" s="22">
        <f t="shared" si="73"/>
        <v>8.7673982671842478E-3</v>
      </c>
      <c r="H822" s="22">
        <f t="shared" si="74"/>
        <v>1.6463225635045892E-2</v>
      </c>
      <c r="I822" s="22">
        <f t="shared" si="75"/>
        <v>-3.8814967286627949E-3</v>
      </c>
      <c r="J822" s="3" t="str">
        <f t="shared" si="76"/>
        <v/>
      </c>
      <c r="K822" s="3" t="str">
        <f t="shared" si="77"/>
        <v/>
      </c>
    </row>
    <row r="823" spans="1:11" hidden="1" x14ac:dyDescent="0.35">
      <c r="A823" s="30">
        <v>44554</v>
      </c>
      <c r="B823" s="3">
        <v>17149.5</v>
      </c>
      <c r="C823" s="3">
        <v>17155.599999999999</v>
      </c>
      <c r="D823" s="3">
        <v>16909.599999999999</v>
      </c>
      <c r="E823" s="3">
        <v>17003.75</v>
      </c>
      <c r="F823" s="3" t="str">
        <f t="shared" si="72"/>
        <v>Friday</v>
      </c>
      <c r="G823" s="22">
        <f t="shared" si="73"/>
        <v>-8.4987900521881106E-3</v>
      </c>
      <c r="H823" s="22">
        <f t="shared" si="74"/>
        <v>1.4344441528907549E-2</v>
      </c>
      <c r="I823" s="22">
        <f t="shared" si="75"/>
        <v>4.5042934292375773E-3</v>
      </c>
      <c r="J823" s="3" t="str">
        <f t="shared" si="76"/>
        <v/>
      </c>
      <c r="K823" s="3" t="str">
        <f t="shared" si="77"/>
        <v/>
      </c>
    </row>
    <row r="824" spans="1:11" hidden="1" x14ac:dyDescent="0.35">
      <c r="A824" s="30">
        <v>44553</v>
      </c>
      <c r="B824" s="3">
        <v>17066.8</v>
      </c>
      <c r="C824" s="3">
        <v>17118.650000000001</v>
      </c>
      <c r="D824" s="3">
        <v>17015.55</v>
      </c>
      <c r="E824" s="3">
        <v>17072.599999999999</v>
      </c>
      <c r="F824" s="3" t="str">
        <f t="shared" si="72"/>
        <v>Thursday</v>
      </c>
      <c r="G824" s="22">
        <f t="shared" si="73"/>
        <v>3.3984109499140278E-4</v>
      </c>
      <c r="H824" s="22">
        <f t="shared" si="74"/>
        <v>6.0409684299342695E-3</v>
      </c>
      <c r="I824" s="22">
        <f t="shared" si="75"/>
        <v>6.5672099531418242E-3</v>
      </c>
      <c r="J824" s="3" t="str">
        <f t="shared" si="76"/>
        <v>Positive</v>
      </c>
      <c r="K824" s="3" t="str">
        <f t="shared" si="77"/>
        <v/>
      </c>
    </row>
    <row r="825" spans="1:11" hidden="1" x14ac:dyDescent="0.35">
      <c r="A825" s="30">
        <v>44552</v>
      </c>
      <c r="B825" s="3">
        <v>16865.55</v>
      </c>
      <c r="C825" s="3">
        <v>16971</v>
      </c>
      <c r="D825" s="3">
        <v>16819.5</v>
      </c>
      <c r="E825" s="3">
        <v>16955.45</v>
      </c>
      <c r="F825" s="3" t="str">
        <f t="shared" si="72"/>
        <v>Wednesday</v>
      </c>
      <c r="G825" s="22">
        <f t="shared" si="73"/>
        <v>5.3303924271667072E-3</v>
      </c>
      <c r="H825" s="22">
        <f t="shared" si="74"/>
        <v>8.9828081503419699E-3</v>
      </c>
      <c r="I825" s="22">
        <f t="shared" si="75"/>
        <v>5.6467024629044283E-3</v>
      </c>
      <c r="J825" s="3" t="str">
        <f t="shared" si="76"/>
        <v/>
      </c>
      <c r="K825" s="3" t="str">
        <f t="shared" si="77"/>
        <v/>
      </c>
    </row>
    <row r="826" spans="1:11" hidden="1" x14ac:dyDescent="0.35">
      <c r="A826" s="30">
        <v>44551</v>
      </c>
      <c r="B826" s="3">
        <v>16773.150000000001</v>
      </c>
      <c r="C826" s="3">
        <v>16936.400000000001</v>
      </c>
      <c r="D826" s="3">
        <v>16688.25</v>
      </c>
      <c r="E826" s="3">
        <v>16770.849999999999</v>
      </c>
      <c r="F826" s="3" t="str">
        <f t="shared" si="72"/>
        <v>Tuesday</v>
      </c>
      <c r="G826" s="22">
        <f t="shared" si="73"/>
        <v>-1.3712391530528912E-4</v>
      </c>
      <c r="H826" s="22">
        <f t="shared" si="74"/>
        <v>1.4794478079549842E-2</v>
      </c>
      <c r="I826" s="22">
        <f t="shared" si="75"/>
        <v>9.5671172852138959E-3</v>
      </c>
      <c r="J826" s="3" t="str">
        <f t="shared" si="76"/>
        <v/>
      </c>
      <c r="K826" s="3" t="str">
        <f t="shared" si="77"/>
        <v/>
      </c>
    </row>
    <row r="827" spans="1:11" hidden="1" x14ac:dyDescent="0.35">
      <c r="A827" s="30">
        <v>44550</v>
      </c>
      <c r="B827" s="3">
        <v>16824.25</v>
      </c>
      <c r="C827" s="3">
        <v>16840.099999999999</v>
      </c>
      <c r="D827" s="3">
        <v>16410.2</v>
      </c>
      <c r="E827" s="3">
        <v>16614.2</v>
      </c>
      <c r="F827" s="3" t="str">
        <f t="shared" si="72"/>
        <v>Monday</v>
      </c>
      <c r="G827" s="22">
        <f t="shared" si="73"/>
        <v>-1.2484954752812118E-2</v>
      </c>
      <c r="H827" s="22">
        <f t="shared" si="74"/>
        <v>2.5552402038723734E-2</v>
      </c>
      <c r="I827" s="22">
        <f t="shared" si="75"/>
        <v>-9.4758966629772227E-3</v>
      </c>
      <c r="J827" s="3" t="str">
        <f t="shared" si="76"/>
        <v/>
      </c>
      <c r="K827" s="3" t="str">
        <f t="shared" si="77"/>
        <v/>
      </c>
    </row>
    <row r="828" spans="1:11" hidden="1" x14ac:dyDescent="0.35">
      <c r="A828" s="30">
        <v>44547</v>
      </c>
      <c r="B828" s="3">
        <v>17276</v>
      </c>
      <c r="C828" s="3">
        <v>17298.150000000001</v>
      </c>
      <c r="D828" s="3">
        <v>16966.45</v>
      </c>
      <c r="E828" s="3">
        <v>16985.2</v>
      </c>
      <c r="F828" s="3" t="str">
        <f t="shared" si="72"/>
        <v>Friday</v>
      </c>
      <c r="G828" s="22">
        <f t="shared" si="73"/>
        <v>-1.6832600138921003E-2</v>
      </c>
      <c r="H828" s="22">
        <f t="shared" si="74"/>
        <v>1.9200046307015554E-2</v>
      </c>
      <c r="I828" s="22">
        <f t="shared" si="75"/>
        <v>1.6001484195634693E-3</v>
      </c>
      <c r="J828" s="3" t="str">
        <f t="shared" si="76"/>
        <v/>
      </c>
      <c r="K828" s="3" t="str">
        <f t="shared" si="77"/>
        <v/>
      </c>
    </row>
    <row r="829" spans="1:11" hidden="1" x14ac:dyDescent="0.35">
      <c r="A829" s="30">
        <v>44546</v>
      </c>
      <c r="B829" s="3">
        <v>17373</v>
      </c>
      <c r="C829" s="3">
        <v>17379.349999999999</v>
      </c>
      <c r="D829" s="3">
        <v>17184.95</v>
      </c>
      <c r="E829" s="3">
        <v>17248.400000000001</v>
      </c>
      <c r="F829" s="3" t="str">
        <f t="shared" si="72"/>
        <v>Thursday</v>
      </c>
      <c r="G829" s="22">
        <f t="shared" si="73"/>
        <v>-7.1720485811315573E-3</v>
      </c>
      <c r="H829" s="22">
        <f t="shared" si="74"/>
        <v>1.1189777240545548E-2</v>
      </c>
      <c r="I829" s="22">
        <f t="shared" si="75"/>
        <v>8.8030009174630709E-3</v>
      </c>
      <c r="J829" s="3" t="str">
        <f t="shared" si="76"/>
        <v>Negative</v>
      </c>
      <c r="K829" s="3" t="str">
        <f t="shared" si="77"/>
        <v/>
      </c>
    </row>
    <row r="830" spans="1:11" hidden="1" x14ac:dyDescent="0.35">
      <c r="A830" s="30">
        <v>44545</v>
      </c>
      <c r="B830" s="3">
        <v>17323.650000000001</v>
      </c>
      <c r="C830" s="3">
        <v>17351.2</v>
      </c>
      <c r="D830" s="3">
        <v>17192.2</v>
      </c>
      <c r="E830" s="3">
        <v>17221.400000000001</v>
      </c>
      <c r="F830" s="3" t="str">
        <f t="shared" si="72"/>
        <v>Wednesday</v>
      </c>
      <c r="G830" s="22">
        <f t="shared" si="73"/>
        <v>-5.902335824147913E-3</v>
      </c>
      <c r="H830" s="22">
        <f t="shared" si="74"/>
        <v>9.1782043622446758E-3</v>
      </c>
      <c r="I830" s="22">
        <f t="shared" si="75"/>
        <v>-7.2150488603108811E-5</v>
      </c>
      <c r="J830" s="3" t="str">
        <f t="shared" si="76"/>
        <v/>
      </c>
      <c r="K830" s="3" t="str">
        <f t="shared" si="77"/>
        <v/>
      </c>
    </row>
    <row r="831" spans="1:11" hidden="1" x14ac:dyDescent="0.35">
      <c r="A831" s="30">
        <v>44544</v>
      </c>
      <c r="B831" s="3">
        <v>17283.2</v>
      </c>
      <c r="C831" s="3">
        <v>17376.2</v>
      </c>
      <c r="D831" s="3">
        <v>17225.8</v>
      </c>
      <c r="E831" s="3">
        <v>17324.900000000001</v>
      </c>
      <c r="F831" s="3" t="str">
        <f t="shared" si="72"/>
        <v>Tuesday</v>
      </c>
      <c r="G831" s="22">
        <f t="shared" si="73"/>
        <v>2.4127476393260927E-3</v>
      </c>
      <c r="H831" s="22">
        <f t="shared" si="74"/>
        <v>8.7020922051472792E-3</v>
      </c>
      <c r="I831" s="22">
        <f t="shared" si="75"/>
        <v>-4.8968664085327698E-3</v>
      </c>
      <c r="J831" s="3" t="str">
        <f t="shared" si="76"/>
        <v/>
      </c>
      <c r="K831" s="3" t="str">
        <f t="shared" si="77"/>
        <v/>
      </c>
    </row>
    <row r="832" spans="1:11" hidden="1" x14ac:dyDescent="0.35">
      <c r="A832" s="30">
        <v>44543</v>
      </c>
      <c r="B832" s="3">
        <v>17619.099999999999</v>
      </c>
      <c r="C832" s="3">
        <v>17639.5</v>
      </c>
      <c r="D832" s="3">
        <v>17355.95</v>
      </c>
      <c r="E832" s="3">
        <v>17368.25</v>
      </c>
      <c r="F832" s="3" t="str">
        <f t="shared" si="72"/>
        <v>Monday</v>
      </c>
      <c r="G832" s="22">
        <f t="shared" si="73"/>
        <v>-1.4237390105056364E-2</v>
      </c>
      <c r="H832" s="22">
        <f t="shared" si="74"/>
        <v>1.6093330533341617E-2</v>
      </c>
      <c r="I832" s="22">
        <f t="shared" si="75"/>
        <v>6.156024966735724E-3</v>
      </c>
      <c r="J832" s="3" t="str">
        <f t="shared" si="76"/>
        <v/>
      </c>
      <c r="K832" s="3" t="str">
        <f t="shared" si="77"/>
        <v/>
      </c>
    </row>
    <row r="833" spans="1:11" hidden="1" x14ac:dyDescent="0.35">
      <c r="A833" s="30">
        <v>44540</v>
      </c>
      <c r="B833" s="3">
        <v>17476.05</v>
      </c>
      <c r="C833" s="3">
        <v>17534.349999999999</v>
      </c>
      <c r="D833" s="3">
        <v>17405.25</v>
      </c>
      <c r="E833" s="3">
        <v>17511.3</v>
      </c>
      <c r="F833" s="3" t="str">
        <f t="shared" si="72"/>
        <v>Friday</v>
      </c>
      <c r="G833" s="22">
        <f t="shared" si="73"/>
        <v>2.0170461860660733E-3</v>
      </c>
      <c r="H833" s="22">
        <f t="shared" si="74"/>
        <v>7.3872528403156638E-3</v>
      </c>
      <c r="I833" s="22">
        <f t="shared" si="75"/>
        <v>-2.3291858981494547E-3</v>
      </c>
      <c r="J833" s="3" t="str">
        <f t="shared" si="76"/>
        <v/>
      </c>
      <c r="K833" s="3" t="str">
        <f t="shared" si="77"/>
        <v/>
      </c>
    </row>
    <row r="834" spans="1:11" hidden="1" x14ac:dyDescent="0.35">
      <c r="A834" s="30">
        <v>44539</v>
      </c>
      <c r="B834" s="3">
        <v>17524.400000000001</v>
      </c>
      <c r="C834" s="3">
        <v>17543.25</v>
      </c>
      <c r="D834" s="3">
        <v>17379.599999999999</v>
      </c>
      <c r="E834" s="3">
        <v>17516.849999999999</v>
      </c>
      <c r="F834" s="3" t="str">
        <f t="shared" si="72"/>
        <v>Thursday</v>
      </c>
      <c r="G834" s="22">
        <f t="shared" si="73"/>
        <v>-4.3082787427831538E-4</v>
      </c>
      <c r="H834" s="22">
        <f t="shared" si="74"/>
        <v>9.3384081623337431E-3</v>
      </c>
      <c r="I834" s="22">
        <f t="shared" si="75"/>
        <v>3.1282645716167348E-3</v>
      </c>
      <c r="J834" s="3" t="str">
        <f t="shared" si="76"/>
        <v>Negative</v>
      </c>
      <c r="K834" s="3" t="str">
        <f t="shared" si="77"/>
        <v/>
      </c>
    </row>
    <row r="835" spans="1:11" hidden="1" x14ac:dyDescent="0.35">
      <c r="A835" s="30">
        <v>44538</v>
      </c>
      <c r="B835" s="3">
        <v>17315.25</v>
      </c>
      <c r="C835" s="3">
        <v>17484.599999999999</v>
      </c>
      <c r="D835" s="3">
        <v>17308.95</v>
      </c>
      <c r="E835" s="3">
        <v>17469.75</v>
      </c>
      <c r="F835" s="3" t="str">
        <f t="shared" ref="F835:F898" si="78">TEXT(A835, "dddd")</f>
        <v>Wednesday</v>
      </c>
      <c r="G835" s="22">
        <f t="shared" ref="G835:G898" si="79">(E835 - B835)/B835</f>
        <v>8.9227703902629192E-3</v>
      </c>
      <c r="H835" s="22">
        <f t="shared" ref="H835:H898" si="80">(C835 - D835)/B835</f>
        <v>1.0144237016502668E-2</v>
      </c>
      <c r="I835" s="22">
        <f t="shared" ref="I835:I898" si="81">(B835-E836)/E836</f>
        <v>8.0661593903368668E-3</v>
      </c>
      <c r="J835" s="3" t="str">
        <f t="shared" ref="J835:J898" si="82">IF(F835="Thursday", IF(G835&gt;0,"Positive","Negative"), "")</f>
        <v/>
      </c>
      <c r="K835" s="3" t="str">
        <f t="shared" ref="K835:K898" si="83">IF(F835="Thursday", IF(ABS(G835)&gt;1%, "High Move", ""), "")</f>
        <v/>
      </c>
    </row>
    <row r="836" spans="1:11" hidden="1" x14ac:dyDescent="0.35">
      <c r="A836" s="30">
        <v>44537</v>
      </c>
      <c r="B836" s="3">
        <v>17044.099999999999</v>
      </c>
      <c r="C836" s="3">
        <v>17251.650000000001</v>
      </c>
      <c r="D836" s="3">
        <v>16987.75</v>
      </c>
      <c r="E836" s="3">
        <v>17176.7</v>
      </c>
      <c r="F836" s="3" t="str">
        <f t="shared" si="78"/>
        <v>Tuesday</v>
      </c>
      <c r="G836" s="22">
        <f t="shared" si="79"/>
        <v>7.7798182362226343E-3</v>
      </c>
      <c r="H836" s="22">
        <f t="shared" si="80"/>
        <v>1.5483363744638995E-2</v>
      </c>
      <c r="I836" s="22">
        <f t="shared" si="81"/>
        <v>7.7961241112210703E-3</v>
      </c>
      <c r="J836" s="3" t="str">
        <f t="shared" si="82"/>
        <v/>
      </c>
      <c r="K836" s="3" t="str">
        <f t="shared" si="83"/>
        <v/>
      </c>
    </row>
    <row r="837" spans="1:11" hidden="1" x14ac:dyDescent="0.35">
      <c r="A837" s="30">
        <v>44536</v>
      </c>
      <c r="B837" s="3">
        <v>17209.05</v>
      </c>
      <c r="C837" s="3">
        <v>17216.75</v>
      </c>
      <c r="D837" s="3">
        <v>16891.7</v>
      </c>
      <c r="E837" s="3">
        <v>16912.25</v>
      </c>
      <c r="F837" s="3" t="str">
        <f t="shared" si="78"/>
        <v>Monday</v>
      </c>
      <c r="G837" s="22">
        <f t="shared" si="79"/>
        <v>-1.7246739360975726E-2</v>
      </c>
      <c r="H837" s="22">
        <f t="shared" si="80"/>
        <v>1.888831748411442E-2</v>
      </c>
      <c r="I837" s="22">
        <f t="shared" si="81"/>
        <v>7.1816104252551624E-4</v>
      </c>
      <c r="J837" s="3" t="str">
        <f t="shared" si="82"/>
        <v/>
      </c>
      <c r="K837" s="3" t="str">
        <f t="shared" si="83"/>
        <v/>
      </c>
    </row>
    <row r="838" spans="1:11" hidden="1" x14ac:dyDescent="0.35">
      <c r="A838" s="30">
        <v>44533</v>
      </c>
      <c r="B838" s="3">
        <v>17424.900000000001</v>
      </c>
      <c r="C838" s="3">
        <v>17489.8</v>
      </c>
      <c r="D838" s="3">
        <v>17180.8</v>
      </c>
      <c r="E838" s="3">
        <v>17196.7</v>
      </c>
      <c r="F838" s="3" t="str">
        <f t="shared" si="78"/>
        <v>Friday</v>
      </c>
      <c r="G838" s="22">
        <f t="shared" si="79"/>
        <v>-1.3096201412920632E-2</v>
      </c>
      <c r="H838" s="22">
        <f t="shared" si="80"/>
        <v>1.7733243806277221E-2</v>
      </c>
      <c r="I838" s="22">
        <f t="shared" si="81"/>
        <v>1.3360801992914463E-3</v>
      </c>
      <c r="J838" s="3" t="str">
        <f t="shared" si="82"/>
        <v/>
      </c>
      <c r="K838" s="3" t="str">
        <f t="shared" si="83"/>
        <v/>
      </c>
    </row>
    <row r="839" spans="1:11" x14ac:dyDescent="0.35">
      <c r="A839" s="30">
        <v>44532</v>
      </c>
      <c r="B839" s="3">
        <v>17183.2</v>
      </c>
      <c r="C839" s="3">
        <v>17420.349999999999</v>
      </c>
      <c r="D839" s="3">
        <v>17149.3</v>
      </c>
      <c r="E839" s="3">
        <v>17401.650000000001</v>
      </c>
      <c r="F839" s="3" t="str">
        <f t="shared" si="78"/>
        <v>Thursday</v>
      </c>
      <c r="G839" s="22">
        <f t="shared" si="79"/>
        <v>1.271299874295828E-2</v>
      </c>
      <c r="H839" s="22">
        <f t="shared" si="80"/>
        <v>1.5774128218259652E-2</v>
      </c>
      <c r="I839" s="22">
        <f t="shared" si="81"/>
        <v>9.4950165725898503E-4</v>
      </c>
      <c r="J839" s="3" t="str">
        <f t="shared" si="82"/>
        <v>Positive</v>
      </c>
      <c r="K839" s="3" t="str">
        <f t="shared" si="83"/>
        <v>High Move</v>
      </c>
    </row>
    <row r="840" spans="1:11" hidden="1" x14ac:dyDescent="0.35">
      <c r="A840" s="30">
        <v>44531</v>
      </c>
      <c r="B840" s="3">
        <v>17104.400000000001</v>
      </c>
      <c r="C840" s="3">
        <v>17213.05</v>
      </c>
      <c r="D840" s="3">
        <v>17064.25</v>
      </c>
      <c r="E840" s="3">
        <v>17166.900000000001</v>
      </c>
      <c r="F840" s="3" t="str">
        <f t="shared" si="78"/>
        <v>Wednesday</v>
      </c>
      <c r="G840" s="22">
        <f t="shared" si="79"/>
        <v>3.6540305418488808E-3</v>
      </c>
      <c r="H840" s="22">
        <f t="shared" si="80"/>
        <v>8.699515914033772E-3</v>
      </c>
      <c r="I840" s="22">
        <f t="shared" si="81"/>
        <v>7.136464270573315E-3</v>
      </c>
      <c r="J840" s="3" t="str">
        <f t="shared" si="82"/>
        <v/>
      </c>
      <c r="K840" s="3" t="str">
        <f t="shared" si="83"/>
        <v/>
      </c>
    </row>
    <row r="841" spans="1:11" hidden="1" x14ac:dyDescent="0.35">
      <c r="A841" s="30">
        <v>44530</v>
      </c>
      <c r="B841" s="3">
        <v>17051.150000000001</v>
      </c>
      <c r="C841" s="3">
        <v>17324.650000000001</v>
      </c>
      <c r="D841" s="3">
        <v>16931.400000000001</v>
      </c>
      <c r="E841" s="3">
        <v>16983.2</v>
      </c>
      <c r="F841" s="3" t="str">
        <f t="shared" si="78"/>
        <v>Tuesday</v>
      </c>
      <c r="G841" s="22">
        <f t="shared" si="79"/>
        <v>-3.9850684557933462E-3</v>
      </c>
      <c r="H841" s="22">
        <f t="shared" si="80"/>
        <v>2.3062960562777287E-2</v>
      </c>
      <c r="I841" s="22">
        <f t="shared" si="81"/>
        <v>-1.6418483694389114E-4</v>
      </c>
      <c r="J841" s="3" t="str">
        <f t="shared" si="82"/>
        <v/>
      </c>
      <c r="K841" s="3" t="str">
        <f t="shared" si="83"/>
        <v/>
      </c>
    </row>
    <row r="842" spans="1:11" hidden="1" x14ac:dyDescent="0.35">
      <c r="A842" s="30">
        <v>44529</v>
      </c>
      <c r="B842" s="3">
        <v>17055.8</v>
      </c>
      <c r="C842" s="3">
        <v>17160.7</v>
      </c>
      <c r="D842" s="3">
        <v>16782.400000000001</v>
      </c>
      <c r="E842" s="3">
        <v>17053.95</v>
      </c>
      <c r="F842" s="3" t="str">
        <f t="shared" si="78"/>
        <v>Monday</v>
      </c>
      <c r="G842" s="22">
        <f t="shared" si="79"/>
        <v>-1.0846750079143429E-4</v>
      </c>
      <c r="H842" s="22">
        <f t="shared" si="80"/>
        <v>2.2180138134827995E-2</v>
      </c>
      <c r="I842" s="22">
        <f t="shared" si="81"/>
        <v>1.7237885760095935E-3</v>
      </c>
      <c r="J842" s="3" t="str">
        <f t="shared" si="82"/>
        <v/>
      </c>
      <c r="K842" s="3" t="str">
        <f t="shared" si="83"/>
        <v/>
      </c>
    </row>
    <row r="843" spans="1:11" hidden="1" x14ac:dyDescent="0.35">
      <c r="A843" s="30">
        <v>44526</v>
      </c>
      <c r="B843" s="3">
        <v>17338.75</v>
      </c>
      <c r="C843" s="3">
        <v>17355.400000000001</v>
      </c>
      <c r="D843" s="3">
        <v>16985.7</v>
      </c>
      <c r="E843" s="3">
        <v>17026.45</v>
      </c>
      <c r="F843" s="3" t="str">
        <f t="shared" si="78"/>
        <v>Friday</v>
      </c>
      <c r="G843" s="22">
        <f t="shared" si="79"/>
        <v>-1.8011679042606837E-2</v>
      </c>
      <c r="H843" s="22">
        <f t="shared" si="80"/>
        <v>2.1322182971667551E-2</v>
      </c>
      <c r="I843" s="22">
        <f t="shared" si="81"/>
        <v>-1.1262385059519566E-2</v>
      </c>
      <c r="J843" s="3" t="str">
        <f t="shared" si="82"/>
        <v/>
      </c>
      <c r="K843" s="3" t="str">
        <f t="shared" si="83"/>
        <v/>
      </c>
    </row>
    <row r="844" spans="1:11" hidden="1" x14ac:dyDescent="0.35">
      <c r="A844" s="30">
        <v>44525</v>
      </c>
      <c r="B844" s="3">
        <v>17417.3</v>
      </c>
      <c r="C844" s="3">
        <v>17564.349999999999</v>
      </c>
      <c r="D844" s="3">
        <v>17351.7</v>
      </c>
      <c r="E844" s="3">
        <v>17536.25</v>
      </c>
      <c r="F844" s="3" t="str">
        <f t="shared" si="78"/>
        <v>Thursday</v>
      </c>
      <c r="G844" s="22">
        <f t="shared" si="79"/>
        <v>6.8294167293438558E-3</v>
      </c>
      <c r="H844" s="22">
        <f t="shared" si="80"/>
        <v>1.2209125409793586E-2</v>
      </c>
      <c r="I844" s="22">
        <f t="shared" si="81"/>
        <v>1.2919859546771327E-4</v>
      </c>
      <c r="J844" s="3" t="str">
        <f t="shared" si="82"/>
        <v>Positive</v>
      </c>
      <c r="K844" s="3" t="str">
        <f t="shared" si="83"/>
        <v/>
      </c>
    </row>
    <row r="845" spans="1:11" hidden="1" x14ac:dyDescent="0.35">
      <c r="A845" s="30">
        <v>44524</v>
      </c>
      <c r="B845" s="3">
        <v>17550.05</v>
      </c>
      <c r="C845" s="3">
        <v>17600.599999999999</v>
      </c>
      <c r="D845" s="3">
        <v>17354</v>
      </c>
      <c r="E845" s="3">
        <v>17415.05</v>
      </c>
      <c r="F845" s="3" t="str">
        <f t="shared" si="78"/>
        <v>Wednesday</v>
      </c>
      <c r="G845" s="22">
        <f t="shared" si="79"/>
        <v>-7.6922857769635986E-3</v>
      </c>
      <c r="H845" s="22">
        <f t="shared" si="80"/>
        <v>1.4051242019253424E-2</v>
      </c>
      <c r="I845" s="22">
        <f t="shared" si="81"/>
        <v>2.6680606855259553E-3</v>
      </c>
      <c r="J845" s="3" t="str">
        <f t="shared" si="82"/>
        <v/>
      </c>
      <c r="K845" s="3" t="str">
        <f t="shared" si="83"/>
        <v/>
      </c>
    </row>
    <row r="846" spans="1:11" hidden="1" x14ac:dyDescent="0.35">
      <c r="A846" s="30">
        <v>44523</v>
      </c>
      <c r="B846" s="3">
        <v>17281.75</v>
      </c>
      <c r="C846" s="3">
        <v>17553.7</v>
      </c>
      <c r="D846" s="3">
        <v>17216.099999999999</v>
      </c>
      <c r="E846" s="3">
        <v>17503.349999999999</v>
      </c>
      <c r="F846" s="3" t="str">
        <f t="shared" si="78"/>
        <v>Tuesday</v>
      </c>
      <c r="G846" s="22">
        <f t="shared" si="79"/>
        <v>1.282277547123402E-2</v>
      </c>
      <c r="H846" s="22">
        <f t="shared" si="80"/>
        <v>1.9535058660147393E-2</v>
      </c>
      <c r="I846" s="22">
        <f t="shared" si="81"/>
        <v>-7.7397647639744537E-3</v>
      </c>
      <c r="J846" s="3" t="str">
        <f t="shared" si="82"/>
        <v/>
      </c>
      <c r="K846" s="3" t="str">
        <f t="shared" si="83"/>
        <v/>
      </c>
    </row>
    <row r="847" spans="1:11" hidden="1" x14ac:dyDescent="0.35">
      <c r="A847" s="30">
        <v>44522</v>
      </c>
      <c r="B847" s="3">
        <v>17796.25</v>
      </c>
      <c r="C847" s="3">
        <v>17805.25</v>
      </c>
      <c r="D847" s="3">
        <v>17280.45</v>
      </c>
      <c r="E847" s="3">
        <v>17416.55</v>
      </c>
      <c r="F847" s="3" t="str">
        <f t="shared" si="78"/>
        <v>Monday</v>
      </c>
      <c r="G847" s="22">
        <f t="shared" si="79"/>
        <v>-2.1335955608625452E-2</v>
      </c>
      <c r="H847" s="22">
        <f t="shared" si="80"/>
        <v>2.9489358713212011E-2</v>
      </c>
      <c r="I847" s="22">
        <f t="shared" si="81"/>
        <v>1.7703548590471455E-3</v>
      </c>
      <c r="J847" s="3" t="str">
        <f t="shared" si="82"/>
        <v/>
      </c>
      <c r="K847" s="3" t="str">
        <f t="shared" si="83"/>
        <v/>
      </c>
    </row>
    <row r="848" spans="1:11" hidden="1" x14ac:dyDescent="0.35">
      <c r="A848" s="30">
        <v>44518</v>
      </c>
      <c r="B848" s="3">
        <v>17890.55</v>
      </c>
      <c r="C848" s="3">
        <v>17945.599999999999</v>
      </c>
      <c r="D848" s="3">
        <v>17688.5</v>
      </c>
      <c r="E848" s="3">
        <v>17764.8</v>
      </c>
      <c r="F848" s="3" t="str">
        <f t="shared" si="78"/>
        <v>Thursday</v>
      </c>
      <c r="G848" s="22">
        <f t="shared" si="79"/>
        <v>-7.0288504266218764E-3</v>
      </c>
      <c r="H848" s="22">
        <f t="shared" si="80"/>
        <v>1.437071526588051E-2</v>
      </c>
      <c r="I848" s="22">
        <f t="shared" si="81"/>
        <v>-4.5254809720298361E-4</v>
      </c>
      <c r="J848" s="3" t="str">
        <f t="shared" si="82"/>
        <v>Negative</v>
      </c>
      <c r="K848" s="3" t="str">
        <f t="shared" si="83"/>
        <v/>
      </c>
    </row>
    <row r="849" spans="1:11" hidden="1" x14ac:dyDescent="0.35">
      <c r="A849" s="30">
        <v>44517</v>
      </c>
      <c r="B849" s="3">
        <v>17939.349999999999</v>
      </c>
      <c r="C849" s="3">
        <v>18022.650000000001</v>
      </c>
      <c r="D849" s="3">
        <v>17879.25</v>
      </c>
      <c r="E849" s="3">
        <v>17898.650000000001</v>
      </c>
      <c r="F849" s="3" t="str">
        <f t="shared" si="78"/>
        <v>Wednesday</v>
      </c>
      <c r="G849" s="22">
        <f t="shared" si="79"/>
        <v>-2.2687555569180094E-3</v>
      </c>
      <c r="H849" s="22">
        <f t="shared" si="80"/>
        <v>7.9936006600016991E-3</v>
      </c>
      <c r="I849" s="22">
        <f t="shared" si="81"/>
        <v>-3.3251477843460921E-3</v>
      </c>
      <c r="J849" s="3" t="str">
        <f t="shared" si="82"/>
        <v/>
      </c>
      <c r="K849" s="3" t="str">
        <f t="shared" si="83"/>
        <v/>
      </c>
    </row>
    <row r="850" spans="1:11" hidden="1" x14ac:dyDescent="0.35">
      <c r="A850" s="30">
        <v>44516</v>
      </c>
      <c r="B850" s="3">
        <v>18127.05</v>
      </c>
      <c r="C850" s="3">
        <v>18132.650000000001</v>
      </c>
      <c r="D850" s="3">
        <v>17958.8</v>
      </c>
      <c r="E850" s="3">
        <v>17999.2</v>
      </c>
      <c r="F850" s="3" t="str">
        <f t="shared" si="78"/>
        <v>Tuesday</v>
      </c>
      <c r="G850" s="22">
        <f t="shared" si="79"/>
        <v>-7.0529953853494393E-3</v>
      </c>
      <c r="H850" s="22">
        <f t="shared" si="80"/>
        <v>9.5906394035434449E-3</v>
      </c>
      <c r="I850" s="22">
        <f t="shared" si="81"/>
        <v>9.7186827871628039E-4</v>
      </c>
      <c r="J850" s="3" t="str">
        <f t="shared" si="82"/>
        <v/>
      </c>
      <c r="K850" s="3" t="str">
        <f t="shared" si="83"/>
        <v/>
      </c>
    </row>
    <row r="851" spans="1:11" hidden="1" x14ac:dyDescent="0.35">
      <c r="A851" s="30">
        <v>44515</v>
      </c>
      <c r="B851" s="3">
        <v>18140.95</v>
      </c>
      <c r="C851" s="3">
        <v>18210.150000000001</v>
      </c>
      <c r="D851" s="3">
        <v>18071.3</v>
      </c>
      <c r="E851" s="3">
        <v>18109.45</v>
      </c>
      <c r="F851" s="3" t="str">
        <f t="shared" si="78"/>
        <v>Monday</v>
      </c>
      <c r="G851" s="22">
        <f t="shared" si="79"/>
        <v>-1.7364029998428968E-3</v>
      </c>
      <c r="H851" s="22">
        <f t="shared" si="80"/>
        <v>7.6539541754980954E-3</v>
      </c>
      <c r="I851" s="22">
        <f t="shared" si="81"/>
        <v>2.1101766306224593E-3</v>
      </c>
      <c r="J851" s="3" t="str">
        <f t="shared" si="82"/>
        <v/>
      </c>
      <c r="K851" s="3" t="str">
        <f t="shared" si="83"/>
        <v/>
      </c>
    </row>
    <row r="852" spans="1:11" hidden="1" x14ac:dyDescent="0.35">
      <c r="A852" s="30">
        <v>44512</v>
      </c>
      <c r="B852" s="3">
        <v>17977.599999999999</v>
      </c>
      <c r="C852" s="3">
        <v>18123</v>
      </c>
      <c r="D852" s="3">
        <v>17905.900000000001</v>
      </c>
      <c r="E852" s="3">
        <v>18102.75</v>
      </c>
      <c r="F852" s="3" t="str">
        <f t="shared" si="78"/>
        <v>Friday</v>
      </c>
      <c r="G852" s="22">
        <f t="shared" si="79"/>
        <v>6.9614409042364645E-3</v>
      </c>
      <c r="H852" s="22">
        <f t="shared" si="80"/>
        <v>1.2076139195443139E-2</v>
      </c>
      <c r="I852" s="22">
        <f t="shared" si="81"/>
        <v>5.8186375436397823E-3</v>
      </c>
      <c r="J852" s="3" t="str">
        <f t="shared" si="82"/>
        <v/>
      </c>
      <c r="K852" s="3" t="str">
        <f t="shared" si="83"/>
        <v/>
      </c>
    </row>
    <row r="853" spans="1:11" hidden="1" x14ac:dyDescent="0.35">
      <c r="A853" s="30">
        <v>44511</v>
      </c>
      <c r="B853" s="3">
        <v>17967.45</v>
      </c>
      <c r="C853" s="3">
        <v>17971.349999999999</v>
      </c>
      <c r="D853" s="3">
        <v>17798.2</v>
      </c>
      <c r="E853" s="3">
        <v>17873.599999999999</v>
      </c>
      <c r="F853" s="3" t="str">
        <f t="shared" si="78"/>
        <v>Thursday</v>
      </c>
      <c r="G853" s="22">
        <f t="shared" si="79"/>
        <v>-5.2233344186293643E-3</v>
      </c>
      <c r="H853" s="22">
        <f t="shared" si="80"/>
        <v>9.6368711197191478E-3</v>
      </c>
      <c r="I853" s="22">
        <f t="shared" si="81"/>
        <v>-2.7612503607663788E-3</v>
      </c>
      <c r="J853" s="3" t="str">
        <f t="shared" si="82"/>
        <v>Negative</v>
      </c>
      <c r="K853" s="3" t="str">
        <f t="shared" si="83"/>
        <v/>
      </c>
    </row>
    <row r="854" spans="1:11" hidden="1" x14ac:dyDescent="0.35">
      <c r="A854" s="30">
        <v>44510</v>
      </c>
      <c r="B854" s="3">
        <v>17973.45</v>
      </c>
      <c r="C854" s="3">
        <v>18061.25</v>
      </c>
      <c r="D854" s="3">
        <v>17915</v>
      </c>
      <c r="E854" s="3">
        <v>18017.2</v>
      </c>
      <c r="F854" s="3" t="str">
        <f t="shared" si="78"/>
        <v>Wednesday</v>
      </c>
      <c r="G854" s="22">
        <f t="shared" si="79"/>
        <v>2.4341459207887187E-3</v>
      </c>
      <c r="H854" s="22">
        <f t="shared" si="80"/>
        <v>8.1370020780651454E-3</v>
      </c>
      <c r="I854" s="22">
        <f t="shared" si="81"/>
        <v>-3.9236876013133979E-3</v>
      </c>
      <c r="J854" s="3" t="str">
        <f t="shared" si="82"/>
        <v/>
      </c>
      <c r="K854" s="3" t="str">
        <f t="shared" si="83"/>
        <v/>
      </c>
    </row>
    <row r="855" spans="1:11" hidden="1" x14ac:dyDescent="0.35">
      <c r="A855" s="30">
        <v>44509</v>
      </c>
      <c r="B855" s="3">
        <v>18084.349999999999</v>
      </c>
      <c r="C855" s="3">
        <v>18112.599999999999</v>
      </c>
      <c r="D855" s="3">
        <v>17983.05</v>
      </c>
      <c r="E855" s="3">
        <v>18044.25</v>
      </c>
      <c r="F855" s="3" t="str">
        <f t="shared" si="78"/>
        <v>Tuesday</v>
      </c>
      <c r="G855" s="22">
        <f t="shared" si="79"/>
        <v>-2.2173868565913924E-3</v>
      </c>
      <c r="H855" s="22">
        <f t="shared" si="80"/>
        <v>7.163652550409569E-3</v>
      </c>
      <c r="I855" s="22">
        <f t="shared" si="81"/>
        <v>8.744475898729712E-4</v>
      </c>
      <c r="J855" s="3" t="str">
        <f t="shared" si="82"/>
        <v/>
      </c>
      <c r="K855" s="3" t="str">
        <f t="shared" si="83"/>
        <v/>
      </c>
    </row>
    <row r="856" spans="1:11" hidden="1" x14ac:dyDescent="0.35">
      <c r="A856" s="30">
        <v>44508</v>
      </c>
      <c r="B856" s="3">
        <v>18040.2</v>
      </c>
      <c r="C856" s="3">
        <v>18087.8</v>
      </c>
      <c r="D856" s="3">
        <v>17836.099999999999</v>
      </c>
      <c r="E856" s="3">
        <v>18068.55</v>
      </c>
      <c r="F856" s="3" t="str">
        <f t="shared" si="78"/>
        <v>Monday</v>
      </c>
      <c r="G856" s="22">
        <f t="shared" si="79"/>
        <v>1.5714903382445064E-3</v>
      </c>
      <c r="H856" s="22">
        <f t="shared" si="80"/>
        <v>1.395217347922976E-2</v>
      </c>
      <c r="I856" s="22">
        <f t="shared" si="81"/>
        <v>6.887390605465343E-3</v>
      </c>
      <c r="J856" s="3" t="str">
        <f t="shared" si="82"/>
        <v/>
      </c>
      <c r="K856" s="3" t="str">
        <f t="shared" si="83"/>
        <v/>
      </c>
    </row>
    <row r="857" spans="1:11" hidden="1" x14ac:dyDescent="0.35">
      <c r="A857" s="30">
        <v>44504</v>
      </c>
      <c r="B857" s="3">
        <v>17935.05</v>
      </c>
      <c r="C857" s="3">
        <v>17947.55</v>
      </c>
      <c r="D857" s="3">
        <v>17900.599999999999</v>
      </c>
      <c r="E857" s="3">
        <v>17916.8</v>
      </c>
      <c r="F857" s="3" t="str">
        <f t="shared" si="78"/>
        <v>Thursday</v>
      </c>
      <c r="G857" s="22">
        <f t="shared" si="79"/>
        <v>-1.0175605866724654E-3</v>
      </c>
      <c r="H857" s="22">
        <f t="shared" si="80"/>
        <v>2.6177791531108489E-3</v>
      </c>
      <c r="I857" s="22">
        <f t="shared" si="81"/>
        <v>5.936890045543184E-3</v>
      </c>
      <c r="J857" s="3" t="str">
        <f t="shared" si="82"/>
        <v>Negative</v>
      </c>
      <c r="K857" s="3" t="str">
        <f t="shared" si="83"/>
        <v/>
      </c>
    </row>
    <row r="858" spans="1:11" hidden="1" x14ac:dyDescent="0.35">
      <c r="A858" s="30">
        <v>44503</v>
      </c>
      <c r="B858" s="3">
        <v>17947.95</v>
      </c>
      <c r="C858" s="3">
        <v>17988.75</v>
      </c>
      <c r="D858" s="3">
        <v>17757.95</v>
      </c>
      <c r="E858" s="3">
        <v>17829.2</v>
      </c>
      <c r="F858" s="3" t="str">
        <f t="shared" si="78"/>
        <v>Wednesday</v>
      </c>
      <c r="G858" s="22">
        <f t="shared" si="79"/>
        <v>-6.6163545140252786E-3</v>
      </c>
      <c r="H858" s="22">
        <f t="shared" si="80"/>
        <v>1.2859407341785511E-2</v>
      </c>
      <c r="I858" s="22">
        <f t="shared" si="81"/>
        <v>3.2981253790747918E-3</v>
      </c>
      <c r="J858" s="3" t="str">
        <f t="shared" si="82"/>
        <v/>
      </c>
      <c r="K858" s="3" t="str">
        <f t="shared" si="83"/>
        <v/>
      </c>
    </row>
    <row r="859" spans="1:11" hidden="1" x14ac:dyDescent="0.35">
      <c r="A859" s="30">
        <v>44502</v>
      </c>
      <c r="B859" s="3">
        <v>17970.900000000001</v>
      </c>
      <c r="C859" s="3">
        <v>18012.25</v>
      </c>
      <c r="D859" s="3">
        <v>17847.599999999999</v>
      </c>
      <c r="E859" s="3">
        <v>17888.95</v>
      </c>
      <c r="F859" s="3" t="str">
        <f t="shared" si="78"/>
        <v>Tuesday</v>
      </c>
      <c r="G859" s="22">
        <f t="shared" si="79"/>
        <v>-4.5601500203106531E-3</v>
      </c>
      <c r="H859" s="22">
        <f t="shared" si="80"/>
        <v>9.1620341774758876E-3</v>
      </c>
      <c r="I859" s="22">
        <f t="shared" si="81"/>
        <v>2.3006584066058177E-3</v>
      </c>
      <c r="J859" s="3" t="str">
        <f t="shared" si="82"/>
        <v/>
      </c>
      <c r="K859" s="3" t="str">
        <f t="shared" si="83"/>
        <v/>
      </c>
    </row>
    <row r="860" spans="1:11" hidden="1" x14ac:dyDescent="0.35">
      <c r="A860" s="30">
        <v>44501</v>
      </c>
      <c r="B860" s="3">
        <v>17783.150000000001</v>
      </c>
      <c r="C860" s="3">
        <v>17954.099999999999</v>
      </c>
      <c r="D860" s="3">
        <v>17697.099999999999</v>
      </c>
      <c r="E860" s="3">
        <v>17929.650000000001</v>
      </c>
      <c r="F860" s="3" t="str">
        <f t="shared" si="78"/>
        <v>Monday</v>
      </c>
      <c r="G860" s="22">
        <f t="shared" si="79"/>
        <v>8.2381355384169835E-3</v>
      </c>
      <c r="H860" s="22">
        <f t="shared" si="80"/>
        <v>1.4451882821659828E-2</v>
      </c>
      <c r="I860" s="22">
        <f t="shared" si="81"/>
        <v>6.3095409879666015E-3</v>
      </c>
      <c r="J860" s="3" t="str">
        <f t="shared" si="82"/>
        <v/>
      </c>
      <c r="K860" s="3" t="str">
        <f t="shared" si="83"/>
        <v/>
      </c>
    </row>
    <row r="861" spans="1:11" hidden="1" x14ac:dyDescent="0.35">
      <c r="A861" s="30">
        <v>44498</v>
      </c>
      <c r="B861" s="3">
        <v>17833.05</v>
      </c>
      <c r="C861" s="3">
        <v>17915.849999999999</v>
      </c>
      <c r="D861" s="3">
        <v>17613.099999999999</v>
      </c>
      <c r="E861" s="3">
        <v>17671.650000000001</v>
      </c>
      <c r="F861" s="3" t="str">
        <f t="shared" si="78"/>
        <v>Friday</v>
      </c>
      <c r="G861" s="22">
        <f t="shared" si="79"/>
        <v>-9.050611084475052E-3</v>
      </c>
      <c r="H861" s="22">
        <f t="shared" si="80"/>
        <v>1.6976905240550552E-2</v>
      </c>
      <c r="I861" s="22">
        <f t="shared" si="81"/>
        <v>-1.3551918688488277E-3</v>
      </c>
      <c r="J861" s="3" t="str">
        <f t="shared" si="82"/>
        <v/>
      </c>
      <c r="K861" s="3" t="str">
        <f t="shared" si="83"/>
        <v/>
      </c>
    </row>
    <row r="862" spans="1:11" x14ac:dyDescent="0.35">
      <c r="A862" s="30">
        <v>44497</v>
      </c>
      <c r="B862" s="3">
        <v>18187.650000000001</v>
      </c>
      <c r="C862" s="3">
        <v>18190.7</v>
      </c>
      <c r="D862" s="3">
        <v>17799.45</v>
      </c>
      <c r="E862" s="3">
        <v>17857.25</v>
      </c>
      <c r="F862" s="3" t="str">
        <f t="shared" si="78"/>
        <v>Thursday</v>
      </c>
      <c r="G862" s="22">
        <f t="shared" si="79"/>
        <v>-1.8166173199946196E-2</v>
      </c>
      <c r="H862" s="22">
        <f t="shared" si="80"/>
        <v>2.1511850074088734E-2</v>
      </c>
      <c r="I862" s="22">
        <f t="shared" si="81"/>
        <v>-1.2794500012354804E-3</v>
      </c>
      <c r="J862" s="3" t="str">
        <f t="shared" si="82"/>
        <v>Negative</v>
      </c>
      <c r="K862" s="3" t="str">
        <f t="shared" si="83"/>
        <v>High Move</v>
      </c>
    </row>
    <row r="863" spans="1:11" hidden="1" x14ac:dyDescent="0.35">
      <c r="A863" s="30">
        <v>44496</v>
      </c>
      <c r="B863" s="3">
        <v>18295.849999999999</v>
      </c>
      <c r="C863" s="3">
        <v>18342.05</v>
      </c>
      <c r="D863" s="3">
        <v>18167.900000000001</v>
      </c>
      <c r="E863" s="3">
        <v>18210.95</v>
      </c>
      <c r="F863" s="3" t="str">
        <f t="shared" si="78"/>
        <v>Wednesday</v>
      </c>
      <c r="G863" s="22">
        <f t="shared" si="79"/>
        <v>-4.6403965926698036E-3</v>
      </c>
      <c r="H863" s="22">
        <f t="shared" si="80"/>
        <v>9.5185520213599169E-3</v>
      </c>
      <c r="I863" s="22">
        <f t="shared" si="81"/>
        <v>1.5025946443036657E-3</v>
      </c>
      <c r="J863" s="3" t="str">
        <f t="shared" si="82"/>
        <v/>
      </c>
      <c r="K863" s="3" t="str">
        <f t="shared" si="83"/>
        <v/>
      </c>
    </row>
    <row r="864" spans="1:11" hidden="1" x14ac:dyDescent="0.35">
      <c r="A864" s="30">
        <v>44495</v>
      </c>
      <c r="B864" s="3">
        <v>18154.5</v>
      </c>
      <c r="C864" s="3">
        <v>18310.45</v>
      </c>
      <c r="D864" s="3">
        <v>18099.3</v>
      </c>
      <c r="E864" s="3">
        <v>18268.400000000001</v>
      </c>
      <c r="F864" s="3" t="str">
        <f t="shared" si="78"/>
        <v>Tuesday</v>
      </c>
      <c r="G864" s="22">
        <f t="shared" si="79"/>
        <v>6.2739265746785348E-3</v>
      </c>
      <c r="H864" s="22">
        <f t="shared" si="80"/>
        <v>1.1630725164559831E-2</v>
      </c>
      <c r="I864" s="22">
        <f t="shared" si="81"/>
        <v>1.6054818100565253E-3</v>
      </c>
      <c r="J864" s="3" t="str">
        <f t="shared" si="82"/>
        <v/>
      </c>
      <c r="K864" s="3" t="str">
        <f t="shared" si="83"/>
        <v/>
      </c>
    </row>
    <row r="865" spans="1:11" hidden="1" x14ac:dyDescent="0.35">
      <c r="A865" s="30">
        <v>44494</v>
      </c>
      <c r="B865" s="3">
        <v>18229.5</v>
      </c>
      <c r="C865" s="3">
        <v>18241.400000000001</v>
      </c>
      <c r="D865" s="3">
        <v>17968.5</v>
      </c>
      <c r="E865" s="3">
        <v>18125.400000000001</v>
      </c>
      <c r="F865" s="3" t="str">
        <f t="shared" si="78"/>
        <v>Monday</v>
      </c>
      <c r="G865" s="22">
        <f t="shared" si="79"/>
        <v>-5.7105241504154551E-3</v>
      </c>
      <c r="H865" s="22">
        <f t="shared" si="80"/>
        <v>1.4970240544172987E-2</v>
      </c>
      <c r="I865" s="22">
        <f t="shared" si="81"/>
        <v>6.3262838878491486E-3</v>
      </c>
      <c r="J865" s="3" t="str">
        <f t="shared" si="82"/>
        <v/>
      </c>
      <c r="K865" s="3" t="str">
        <f t="shared" si="83"/>
        <v/>
      </c>
    </row>
    <row r="866" spans="1:11" hidden="1" x14ac:dyDescent="0.35">
      <c r="A866" s="30">
        <v>44491</v>
      </c>
      <c r="B866" s="3">
        <v>18230.7</v>
      </c>
      <c r="C866" s="3">
        <v>18314.25</v>
      </c>
      <c r="D866" s="3">
        <v>18034.349999999999</v>
      </c>
      <c r="E866" s="3">
        <v>18114.900000000001</v>
      </c>
      <c r="F866" s="3" t="str">
        <f t="shared" si="78"/>
        <v>Friday</v>
      </c>
      <c r="G866" s="22">
        <f t="shared" si="79"/>
        <v>-6.3519228554032086E-3</v>
      </c>
      <c r="H866" s="22">
        <f t="shared" si="80"/>
        <v>1.5353222860340056E-2</v>
      </c>
      <c r="I866" s="22">
        <f t="shared" si="81"/>
        <v>2.8935917395108502E-3</v>
      </c>
      <c r="J866" s="3" t="str">
        <f t="shared" si="82"/>
        <v/>
      </c>
      <c r="K866" s="3" t="str">
        <f t="shared" si="83"/>
        <v/>
      </c>
    </row>
    <row r="867" spans="1:11" x14ac:dyDescent="0.35">
      <c r="A867" s="30">
        <v>44490</v>
      </c>
      <c r="B867" s="3">
        <v>18382.7</v>
      </c>
      <c r="C867" s="3">
        <v>18384.2</v>
      </c>
      <c r="D867" s="3">
        <v>18048</v>
      </c>
      <c r="E867" s="3">
        <v>18178.099999999999</v>
      </c>
      <c r="F867" s="3" t="str">
        <f t="shared" si="78"/>
        <v>Thursday</v>
      </c>
      <c r="G867" s="22">
        <f t="shared" si="79"/>
        <v>-1.1130029865036266E-2</v>
      </c>
      <c r="H867" s="22">
        <f t="shared" si="80"/>
        <v>1.8288934704912808E-2</v>
      </c>
      <c r="I867" s="22">
        <f t="shared" si="81"/>
        <v>6.3558626126373925E-3</v>
      </c>
      <c r="J867" s="3" t="str">
        <f t="shared" si="82"/>
        <v>Negative</v>
      </c>
      <c r="K867" s="3" t="str">
        <f t="shared" si="83"/>
        <v>High Move</v>
      </c>
    </row>
    <row r="868" spans="1:11" hidden="1" x14ac:dyDescent="0.35">
      <c r="A868" s="30">
        <v>44489</v>
      </c>
      <c r="B868" s="3">
        <v>18439.900000000001</v>
      </c>
      <c r="C868" s="3">
        <v>18458.3</v>
      </c>
      <c r="D868" s="3">
        <v>18209.349999999999</v>
      </c>
      <c r="E868" s="3">
        <v>18266.599999999999</v>
      </c>
      <c r="F868" s="3" t="str">
        <f t="shared" si="78"/>
        <v>Wednesday</v>
      </c>
      <c r="G868" s="22">
        <f t="shared" si="79"/>
        <v>-9.3980986881709166E-3</v>
      </c>
      <c r="H868" s="22">
        <f t="shared" si="80"/>
        <v>1.350061551309935E-2</v>
      </c>
      <c r="I868" s="22">
        <f t="shared" si="81"/>
        <v>1.148286392942054E-3</v>
      </c>
      <c r="J868" s="3" t="str">
        <f t="shared" si="82"/>
        <v/>
      </c>
      <c r="K868" s="3" t="str">
        <f t="shared" si="83"/>
        <v/>
      </c>
    </row>
    <row r="869" spans="1:11" hidden="1" x14ac:dyDescent="0.35">
      <c r="A869" s="30">
        <v>44488</v>
      </c>
      <c r="B869" s="3">
        <v>18602.349999999999</v>
      </c>
      <c r="C869" s="3">
        <v>18604.45</v>
      </c>
      <c r="D869" s="3">
        <v>18377.7</v>
      </c>
      <c r="E869" s="3">
        <v>18418.75</v>
      </c>
      <c r="F869" s="3" t="str">
        <f t="shared" si="78"/>
        <v>Tuesday</v>
      </c>
      <c r="G869" s="22">
        <f t="shared" si="79"/>
        <v>-9.8697207610865586E-3</v>
      </c>
      <c r="H869" s="22">
        <f t="shared" si="80"/>
        <v>1.2189320166538099E-2</v>
      </c>
      <c r="I869" s="22">
        <f t="shared" si="81"/>
        <v>6.7813855566770283E-3</v>
      </c>
      <c r="J869" s="3" t="str">
        <f t="shared" si="82"/>
        <v/>
      </c>
      <c r="K869" s="3" t="str">
        <f t="shared" si="83"/>
        <v/>
      </c>
    </row>
    <row r="870" spans="1:11" hidden="1" x14ac:dyDescent="0.35">
      <c r="A870" s="30">
        <v>44487</v>
      </c>
      <c r="B870" s="3">
        <v>18500.099999999999</v>
      </c>
      <c r="C870" s="3">
        <v>18543.150000000001</v>
      </c>
      <c r="D870" s="3">
        <v>18445.3</v>
      </c>
      <c r="E870" s="3">
        <v>18477.05</v>
      </c>
      <c r="F870" s="3" t="str">
        <f t="shared" si="78"/>
        <v>Monday</v>
      </c>
      <c r="G870" s="22">
        <f t="shared" si="79"/>
        <v>-1.2459392111393601E-3</v>
      </c>
      <c r="H870" s="22">
        <f t="shared" si="80"/>
        <v>5.289160599132015E-3</v>
      </c>
      <c r="I870" s="22">
        <f t="shared" si="81"/>
        <v>8.8093115322639623E-3</v>
      </c>
      <c r="J870" s="3" t="str">
        <f t="shared" si="82"/>
        <v/>
      </c>
      <c r="K870" s="3" t="str">
        <f t="shared" si="83"/>
        <v/>
      </c>
    </row>
    <row r="871" spans="1:11" hidden="1" x14ac:dyDescent="0.35">
      <c r="A871" s="30">
        <v>44483</v>
      </c>
      <c r="B871" s="3">
        <v>18272.849999999999</v>
      </c>
      <c r="C871" s="3">
        <v>18350.75</v>
      </c>
      <c r="D871" s="3">
        <v>18248.7</v>
      </c>
      <c r="E871" s="3">
        <v>18338.55</v>
      </c>
      <c r="F871" s="3" t="str">
        <f t="shared" si="78"/>
        <v>Thursday</v>
      </c>
      <c r="G871" s="22">
        <f t="shared" si="79"/>
        <v>3.5954982391909708E-3</v>
      </c>
      <c r="H871" s="22">
        <f t="shared" si="80"/>
        <v>5.5847883608741537E-3</v>
      </c>
      <c r="I871" s="22">
        <f t="shared" si="81"/>
        <v>6.1172519168030915E-3</v>
      </c>
      <c r="J871" s="3" t="str">
        <f t="shared" si="82"/>
        <v>Positive</v>
      </c>
      <c r="K871" s="3" t="str">
        <f t="shared" si="83"/>
        <v/>
      </c>
    </row>
    <row r="872" spans="1:11" hidden="1" x14ac:dyDescent="0.35">
      <c r="A872" s="30">
        <v>44482</v>
      </c>
      <c r="B872" s="3">
        <v>18097.849999999999</v>
      </c>
      <c r="C872" s="3">
        <v>18197.8</v>
      </c>
      <c r="D872" s="3">
        <v>18050.75</v>
      </c>
      <c r="E872" s="3">
        <v>18161.75</v>
      </c>
      <c r="F872" s="3" t="str">
        <f t="shared" si="78"/>
        <v>Wednesday</v>
      </c>
      <c r="G872" s="22">
        <f t="shared" si="79"/>
        <v>3.5308061454814499E-3</v>
      </c>
      <c r="H872" s="22">
        <f t="shared" si="80"/>
        <v>8.125274549186743E-3</v>
      </c>
      <c r="I872" s="22">
        <f t="shared" si="81"/>
        <v>5.8859656679791693E-3</v>
      </c>
      <c r="J872" s="3" t="str">
        <f t="shared" si="82"/>
        <v/>
      </c>
      <c r="K872" s="3" t="str">
        <f t="shared" si="83"/>
        <v/>
      </c>
    </row>
    <row r="873" spans="1:11" hidden="1" x14ac:dyDescent="0.35">
      <c r="A873" s="30">
        <v>44481</v>
      </c>
      <c r="B873" s="3">
        <v>17915.8</v>
      </c>
      <c r="C873" s="3">
        <v>18008.650000000001</v>
      </c>
      <c r="D873" s="3">
        <v>17864.95</v>
      </c>
      <c r="E873" s="3">
        <v>17991.95</v>
      </c>
      <c r="F873" s="3" t="str">
        <f t="shared" si="78"/>
        <v>Tuesday</v>
      </c>
      <c r="G873" s="22">
        <f t="shared" si="79"/>
        <v>4.2504381607297165E-3</v>
      </c>
      <c r="H873" s="22">
        <f t="shared" si="80"/>
        <v>8.0208531017314736E-3</v>
      </c>
      <c r="I873" s="22">
        <f t="shared" si="81"/>
        <v>-1.6800448011947795E-3</v>
      </c>
      <c r="J873" s="3" t="str">
        <f t="shared" si="82"/>
        <v/>
      </c>
      <c r="K873" s="3" t="str">
        <f t="shared" si="83"/>
        <v/>
      </c>
    </row>
    <row r="874" spans="1:11" hidden="1" x14ac:dyDescent="0.35">
      <c r="A874" s="30">
        <v>44480</v>
      </c>
      <c r="B874" s="3">
        <v>17867.55</v>
      </c>
      <c r="C874" s="3">
        <v>18041.95</v>
      </c>
      <c r="D874" s="3">
        <v>17839.099999999999</v>
      </c>
      <c r="E874" s="3">
        <v>17945.95</v>
      </c>
      <c r="F874" s="3" t="str">
        <f t="shared" si="78"/>
        <v>Monday</v>
      </c>
      <c r="G874" s="22">
        <f t="shared" si="79"/>
        <v>4.3878427652365021E-3</v>
      </c>
      <c r="H874" s="22">
        <f t="shared" si="80"/>
        <v>1.1352983481227263E-2</v>
      </c>
      <c r="I874" s="22">
        <f t="shared" si="81"/>
        <v>-1.5451070678171495E-3</v>
      </c>
      <c r="J874" s="3" t="str">
        <f t="shared" si="82"/>
        <v/>
      </c>
      <c r="K874" s="3" t="str">
        <f t="shared" si="83"/>
        <v/>
      </c>
    </row>
    <row r="875" spans="1:11" hidden="1" x14ac:dyDescent="0.35">
      <c r="A875" s="30">
        <v>44477</v>
      </c>
      <c r="B875" s="3">
        <v>17886.849999999999</v>
      </c>
      <c r="C875" s="3">
        <v>17941.849999999999</v>
      </c>
      <c r="D875" s="3">
        <v>17840.349999999999</v>
      </c>
      <c r="E875" s="3">
        <v>17895.2</v>
      </c>
      <c r="F875" s="3" t="str">
        <f t="shared" si="78"/>
        <v>Friday</v>
      </c>
      <c r="G875" s="22">
        <f t="shared" si="79"/>
        <v>4.6682339260418598E-4</v>
      </c>
      <c r="H875" s="22">
        <f t="shared" si="80"/>
        <v>5.6745598023128724E-3</v>
      </c>
      <c r="I875" s="22">
        <f t="shared" si="81"/>
        <v>5.4242890106153061E-3</v>
      </c>
      <c r="J875" s="3" t="str">
        <f t="shared" si="82"/>
        <v/>
      </c>
      <c r="K875" s="3" t="str">
        <f t="shared" si="83"/>
        <v/>
      </c>
    </row>
    <row r="876" spans="1:11" hidden="1" x14ac:dyDescent="0.35">
      <c r="A876" s="30">
        <v>44476</v>
      </c>
      <c r="B876" s="3">
        <v>17810.55</v>
      </c>
      <c r="C876" s="3">
        <v>17857.55</v>
      </c>
      <c r="D876" s="3">
        <v>17763.8</v>
      </c>
      <c r="E876" s="3">
        <v>17790.349999999999</v>
      </c>
      <c r="F876" s="3" t="str">
        <f t="shared" si="78"/>
        <v>Thursday</v>
      </c>
      <c r="G876" s="22">
        <f t="shared" si="79"/>
        <v>-1.1341592483107331E-3</v>
      </c>
      <c r="H876" s="22">
        <f t="shared" si="80"/>
        <v>5.2637341351053166E-3</v>
      </c>
      <c r="I876" s="22">
        <f t="shared" si="81"/>
        <v>9.3250595035701735E-3</v>
      </c>
      <c r="J876" s="3" t="str">
        <f t="shared" si="82"/>
        <v>Negative</v>
      </c>
      <c r="K876" s="3" t="str">
        <f t="shared" si="83"/>
        <v/>
      </c>
    </row>
    <row r="877" spans="1:11" hidden="1" x14ac:dyDescent="0.35">
      <c r="A877" s="30">
        <v>44475</v>
      </c>
      <c r="B877" s="3">
        <v>17861.5</v>
      </c>
      <c r="C877" s="3">
        <v>17884.599999999999</v>
      </c>
      <c r="D877" s="3">
        <v>17613.150000000001</v>
      </c>
      <c r="E877" s="3">
        <v>17646</v>
      </c>
      <c r="F877" s="3" t="str">
        <f t="shared" si="78"/>
        <v>Wednesday</v>
      </c>
      <c r="G877" s="22">
        <f t="shared" si="79"/>
        <v>-1.2065056126305181E-2</v>
      </c>
      <c r="H877" s="22">
        <f t="shared" si="80"/>
        <v>1.5197491811997709E-2</v>
      </c>
      <c r="I877" s="22">
        <f t="shared" si="81"/>
        <v>2.1994916481038211E-3</v>
      </c>
      <c r="J877" s="3" t="str">
        <f t="shared" si="82"/>
        <v/>
      </c>
      <c r="K877" s="3" t="str">
        <f t="shared" si="83"/>
        <v/>
      </c>
    </row>
    <row r="878" spans="1:11" hidden="1" x14ac:dyDescent="0.35">
      <c r="A878" s="30">
        <v>44474</v>
      </c>
      <c r="B878" s="3">
        <v>17661.349999999999</v>
      </c>
      <c r="C878" s="3">
        <v>17833.45</v>
      </c>
      <c r="D878" s="3">
        <v>17640.900000000001</v>
      </c>
      <c r="E878" s="3">
        <v>17822.3</v>
      </c>
      <c r="F878" s="3" t="str">
        <f t="shared" si="78"/>
        <v>Tuesday</v>
      </c>
      <c r="G878" s="22">
        <f t="shared" si="79"/>
        <v>9.1131198917410467E-3</v>
      </c>
      <c r="H878" s="22">
        <f t="shared" si="80"/>
        <v>1.0902337590274768E-2</v>
      </c>
      <c r="I878" s="22">
        <f t="shared" si="81"/>
        <v>-1.6901010386491319E-3</v>
      </c>
      <c r="J878" s="3" t="str">
        <f t="shared" si="82"/>
        <v/>
      </c>
      <c r="K878" s="3" t="str">
        <f t="shared" si="83"/>
        <v/>
      </c>
    </row>
    <row r="879" spans="1:11" hidden="1" x14ac:dyDescent="0.35">
      <c r="A879" s="30">
        <v>44473</v>
      </c>
      <c r="B879" s="3">
        <v>17615.55</v>
      </c>
      <c r="C879" s="3">
        <v>17750.900000000001</v>
      </c>
      <c r="D879" s="3">
        <v>17581.349999999999</v>
      </c>
      <c r="E879" s="3">
        <v>17691.25</v>
      </c>
      <c r="F879" s="3" t="str">
        <f t="shared" si="78"/>
        <v>Monday</v>
      </c>
      <c r="G879" s="22">
        <f t="shared" si="79"/>
        <v>4.2973395664626275E-3</v>
      </c>
      <c r="H879" s="22">
        <f t="shared" si="80"/>
        <v>9.6250188044087713E-3</v>
      </c>
      <c r="I879" s="22">
        <f t="shared" si="81"/>
        <v>4.7627060155543705E-3</v>
      </c>
      <c r="J879" s="3" t="str">
        <f t="shared" si="82"/>
        <v/>
      </c>
      <c r="K879" s="3" t="str">
        <f t="shared" si="83"/>
        <v/>
      </c>
    </row>
    <row r="880" spans="1:11" hidden="1" x14ac:dyDescent="0.35">
      <c r="A880" s="30">
        <v>44470</v>
      </c>
      <c r="B880" s="3">
        <v>17531.900000000001</v>
      </c>
      <c r="C880" s="3">
        <v>17557.150000000001</v>
      </c>
      <c r="D880" s="3">
        <v>17452.900000000001</v>
      </c>
      <c r="E880" s="3">
        <v>17532.05</v>
      </c>
      <c r="F880" s="3" t="str">
        <f t="shared" si="78"/>
        <v>Friday</v>
      </c>
      <c r="G880" s="22">
        <f t="shared" si="79"/>
        <v>8.5558325108982605E-6</v>
      </c>
      <c r="H880" s="22">
        <f t="shared" si="80"/>
        <v>5.9463035951608208E-3</v>
      </c>
      <c r="I880" s="22">
        <f t="shared" si="81"/>
        <v>-4.8955196771511191E-3</v>
      </c>
      <c r="J880" s="3" t="str">
        <f t="shared" si="82"/>
        <v/>
      </c>
      <c r="K880" s="3" t="str">
        <f t="shared" si="83"/>
        <v/>
      </c>
    </row>
    <row r="881" spans="1:11" hidden="1" x14ac:dyDescent="0.35">
      <c r="A881" s="30">
        <v>44469</v>
      </c>
      <c r="B881" s="3">
        <v>17718.900000000001</v>
      </c>
      <c r="C881" s="3">
        <v>17742.150000000001</v>
      </c>
      <c r="D881" s="3">
        <v>17585.349999999999</v>
      </c>
      <c r="E881" s="3">
        <v>17618.150000000001</v>
      </c>
      <c r="F881" s="3" t="str">
        <f t="shared" si="78"/>
        <v>Thursday</v>
      </c>
      <c r="G881" s="22">
        <f t="shared" si="79"/>
        <v>-5.6860188837907543E-3</v>
      </c>
      <c r="H881" s="22">
        <f t="shared" si="80"/>
        <v>8.8493078012745092E-3</v>
      </c>
      <c r="I881" s="22">
        <f t="shared" si="81"/>
        <v>4.2910458294999142E-4</v>
      </c>
      <c r="J881" s="3" t="str">
        <f t="shared" si="82"/>
        <v>Negative</v>
      </c>
      <c r="K881" s="3" t="str">
        <f t="shared" si="83"/>
        <v/>
      </c>
    </row>
    <row r="882" spans="1:11" hidden="1" x14ac:dyDescent="0.35">
      <c r="A882" s="30">
        <v>44468</v>
      </c>
      <c r="B882" s="3">
        <v>17657.95</v>
      </c>
      <c r="C882" s="3">
        <v>17781.75</v>
      </c>
      <c r="D882" s="3">
        <v>17608.150000000001</v>
      </c>
      <c r="E882" s="3">
        <v>17711.3</v>
      </c>
      <c r="F882" s="3" t="str">
        <f t="shared" si="78"/>
        <v>Wednesday</v>
      </c>
      <c r="G882" s="22">
        <f t="shared" si="79"/>
        <v>3.0213020197700493E-3</v>
      </c>
      <c r="H882" s="22">
        <f t="shared" si="80"/>
        <v>9.8312658037880123E-3</v>
      </c>
      <c r="I882" s="22">
        <f t="shared" si="81"/>
        <v>-5.107445094260833E-3</v>
      </c>
      <c r="J882" s="3" t="str">
        <f t="shared" si="82"/>
        <v/>
      </c>
      <c r="K882" s="3" t="str">
        <f t="shared" si="83"/>
        <v/>
      </c>
    </row>
    <row r="883" spans="1:11" hidden="1" x14ac:dyDescent="0.35">
      <c r="A883" s="30">
        <v>44467</v>
      </c>
      <c r="B883" s="3">
        <v>17906.45</v>
      </c>
      <c r="C883" s="3">
        <v>17912.849999999999</v>
      </c>
      <c r="D883" s="3">
        <v>17576.099999999999</v>
      </c>
      <c r="E883" s="3">
        <v>17748.599999999999</v>
      </c>
      <c r="F883" s="3" t="str">
        <f t="shared" si="78"/>
        <v>Tuesday</v>
      </c>
      <c r="G883" s="22">
        <f t="shared" si="79"/>
        <v>-8.8152593060043822E-3</v>
      </c>
      <c r="H883" s="22">
        <f t="shared" si="80"/>
        <v>1.8806072672137693E-2</v>
      </c>
      <c r="I883" s="22">
        <f t="shared" si="81"/>
        <v>2.8759290062784406E-3</v>
      </c>
      <c r="J883" s="3" t="str">
        <f t="shared" si="82"/>
        <v/>
      </c>
      <c r="K883" s="3" t="str">
        <f t="shared" si="83"/>
        <v/>
      </c>
    </row>
    <row r="884" spans="1:11" hidden="1" x14ac:dyDescent="0.35">
      <c r="A884" s="30">
        <v>44466</v>
      </c>
      <c r="B884" s="3">
        <v>17932.2</v>
      </c>
      <c r="C884" s="3">
        <v>17943.5</v>
      </c>
      <c r="D884" s="3">
        <v>17802.900000000001</v>
      </c>
      <c r="E884" s="3">
        <v>17855.099999999999</v>
      </c>
      <c r="F884" s="3" t="str">
        <f t="shared" si="78"/>
        <v>Monday</v>
      </c>
      <c r="G884" s="22">
        <f t="shared" si="79"/>
        <v>-4.2995282229733207E-3</v>
      </c>
      <c r="H884" s="22">
        <f t="shared" si="80"/>
        <v>7.8406442042804857E-3</v>
      </c>
      <c r="I884" s="22">
        <f t="shared" si="81"/>
        <v>4.4249770349293121E-3</v>
      </c>
      <c r="J884" s="3" t="str">
        <f t="shared" si="82"/>
        <v/>
      </c>
      <c r="K884" s="3" t="str">
        <f t="shared" si="83"/>
        <v/>
      </c>
    </row>
    <row r="885" spans="1:11" hidden="1" x14ac:dyDescent="0.35">
      <c r="A885" s="30">
        <v>44463</v>
      </c>
      <c r="B885" s="3">
        <v>17897.45</v>
      </c>
      <c r="C885" s="3">
        <v>17947.650000000001</v>
      </c>
      <c r="D885" s="3">
        <v>17819.400000000001</v>
      </c>
      <c r="E885" s="3">
        <v>17853.2</v>
      </c>
      <c r="F885" s="3" t="str">
        <f t="shared" si="78"/>
        <v>Friday</v>
      </c>
      <c r="G885" s="22">
        <f t="shared" si="79"/>
        <v>-2.4724192552570338E-3</v>
      </c>
      <c r="H885" s="22">
        <f t="shared" si="80"/>
        <v>7.1658252991347923E-3</v>
      </c>
      <c r="I885" s="22">
        <f t="shared" si="81"/>
        <v>4.1800038714129815E-3</v>
      </c>
      <c r="J885" s="3" t="str">
        <f t="shared" si="82"/>
        <v/>
      </c>
      <c r="K885" s="3" t="str">
        <f t="shared" si="83"/>
        <v/>
      </c>
    </row>
    <row r="886" spans="1:11" hidden="1" x14ac:dyDescent="0.35">
      <c r="A886" s="30">
        <v>44462</v>
      </c>
      <c r="B886" s="3">
        <v>17670.849999999999</v>
      </c>
      <c r="C886" s="3">
        <v>17843.900000000001</v>
      </c>
      <c r="D886" s="3">
        <v>17646.55</v>
      </c>
      <c r="E886" s="3">
        <v>17822.95</v>
      </c>
      <c r="F886" s="3" t="str">
        <f t="shared" si="78"/>
        <v>Thursday</v>
      </c>
      <c r="G886" s="22">
        <f t="shared" si="79"/>
        <v>8.6073957959012827E-3</v>
      </c>
      <c r="H886" s="22">
        <f t="shared" si="80"/>
        <v>1.1168110192775232E-2</v>
      </c>
      <c r="I886" s="22">
        <f t="shared" si="81"/>
        <v>7.0782742004882456E-3</v>
      </c>
      <c r="J886" s="3" t="str">
        <f t="shared" si="82"/>
        <v>Positive</v>
      </c>
      <c r="K886" s="3" t="str">
        <f t="shared" si="83"/>
        <v/>
      </c>
    </row>
    <row r="887" spans="1:11" hidden="1" x14ac:dyDescent="0.35">
      <c r="A887" s="30">
        <v>44461</v>
      </c>
      <c r="B887" s="3">
        <v>17580.900000000001</v>
      </c>
      <c r="C887" s="3">
        <v>17610.45</v>
      </c>
      <c r="D887" s="3">
        <v>17524</v>
      </c>
      <c r="E887" s="3">
        <v>17546.650000000001</v>
      </c>
      <c r="F887" s="3" t="str">
        <f t="shared" si="78"/>
        <v>Wednesday</v>
      </c>
      <c r="G887" s="22">
        <f t="shared" si="79"/>
        <v>-1.9481368985660573E-3</v>
      </c>
      <c r="H887" s="22">
        <f t="shared" si="80"/>
        <v>4.917268171709112E-3</v>
      </c>
      <c r="I887" s="22">
        <f t="shared" si="81"/>
        <v>1.0761872224121088E-3</v>
      </c>
      <c r="J887" s="3" t="str">
        <f t="shared" si="82"/>
        <v/>
      </c>
      <c r="K887" s="3" t="str">
        <f t="shared" si="83"/>
        <v/>
      </c>
    </row>
    <row r="888" spans="1:11" hidden="1" x14ac:dyDescent="0.35">
      <c r="A888" s="30">
        <v>44460</v>
      </c>
      <c r="B888" s="3">
        <v>17450.5</v>
      </c>
      <c r="C888" s="3">
        <v>17578.349999999999</v>
      </c>
      <c r="D888" s="3">
        <v>17326.099999999999</v>
      </c>
      <c r="E888" s="3">
        <v>17562</v>
      </c>
      <c r="F888" s="3" t="str">
        <f t="shared" si="78"/>
        <v>Tuesday</v>
      </c>
      <c r="G888" s="22">
        <f t="shared" si="79"/>
        <v>6.3895017334746852E-3</v>
      </c>
      <c r="H888" s="22">
        <f t="shared" si="80"/>
        <v>1.4455173204206183E-2</v>
      </c>
      <c r="I888" s="22">
        <f t="shared" si="81"/>
        <v>3.0810086854553709E-3</v>
      </c>
      <c r="J888" s="3" t="str">
        <f t="shared" si="82"/>
        <v/>
      </c>
      <c r="K888" s="3" t="str">
        <f t="shared" si="83"/>
        <v/>
      </c>
    </row>
    <row r="889" spans="1:11" hidden="1" x14ac:dyDescent="0.35">
      <c r="A889" s="30">
        <v>44459</v>
      </c>
      <c r="B889" s="3">
        <v>17443.849999999999</v>
      </c>
      <c r="C889" s="3">
        <v>17622.75</v>
      </c>
      <c r="D889" s="3">
        <v>17361.8</v>
      </c>
      <c r="E889" s="3">
        <v>17396.900000000001</v>
      </c>
      <c r="F889" s="3" t="str">
        <f t="shared" si="78"/>
        <v>Monday</v>
      </c>
      <c r="G889" s="22">
        <f t="shared" si="79"/>
        <v>-2.6914929903660658E-3</v>
      </c>
      <c r="H889" s="22">
        <f t="shared" si="80"/>
        <v>1.4959426961364651E-2</v>
      </c>
      <c r="I889" s="22">
        <f t="shared" si="81"/>
        <v>-8.0351887814435995E-3</v>
      </c>
      <c r="J889" s="3" t="str">
        <f t="shared" si="82"/>
        <v/>
      </c>
      <c r="K889" s="3" t="str">
        <f t="shared" si="83"/>
        <v/>
      </c>
    </row>
    <row r="890" spans="1:11" hidden="1" x14ac:dyDescent="0.35">
      <c r="A890" s="30">
        <v>44456</v>
      </c>
      <c r="B890" s="3">
        <v>17709.650000000001</v>
      </c>
      <c r="C890" s="3">
        <v>17792.95</v>
      </c>
      <c r="D890" s="3">
        <v>17537.650000000001</v>
      </c>
      <c r="E890" s="3">
        <v>17585.150000000001</v>
      </c>
      <c r="F890" s="3" t="str">
        <f t="shared" si="78"/>
        <v>Friday</v>
      </c>
      <c r="G890" s="22">
        <f t="shared" si="79"/>
        <v>-7.0300655292453544E-3</v>
      </c>
      <c r="H890" s="22">
        <f t="shared" si="80"/>
        <v>1.441586931418742E-2</v>
      </c>
      <c r="I890" s="22">
        <f t="shared" si="81"/>
        <v>4.5463569585071301E-3</v>
      </c>
      <c r="J890" s="3" t="str">
        <f t="shared" si="82"/>
        <v/>
      </c>
      <c r="K890" s="3" t="str">
        <f t="shared" si="83"/>
        <v/>
      </c>
    </row>
    <row r="891" spans="1:11" hidden="1" x14ac:dyDescent="0.35">
      <c r="A891" s="30">
        <v>44455</v>
      </c>
      <c r="B891" s="3">
        <v>17539.2</v>
      </c>
      <c r="C891" s="3">
        <v>17644.599999999999</v>
      </c>
      <c r="D891" s="3">
        <v>17510.45</v>
      </c>
      <c r="E891" s="3">
        <v>17629.5</v>
      </c>
      <c r="F891" s="3" t="str">
        <f t="shared" si="78"/>
        <v>Thursday</v>
      </c>
      <c r="G891" s="22">
        <f t="shared" si="79"/>
        <v>5.14846743295015E-3</v>
      </c>
      <c r="H891" s="22">
        <f t="shared" si="80"/>
        <v>7.6485814632365106E-3</v>
      </c>
      <c r="I891" s="22">
        <f t="shared" si="81"/>
        <v>1.1273184945874441E-3</v>
      </c>
      <c r="J891" s="3" t="str">
        <f t="shared" si="82"/>
        <v>Positive</v>
      </c>
      <c r="K891" s="3" t="str">
        <f t="shared" si="83"/>
        <v/>
      </c>
    </row>
    <row r="892" spans="1:11" hidden="1" x14ac:dyDescent="0.35">
      <c r="A892" s="30">
        <v>44454</v>
      </c>
      <c r="B892" s="3">
        <v>17387.650000000001</v>
      </c>
      <c r="C892" s="3">
        <v>17532.7</v>
      </c>
      <c r="D892" s="3">
        <v>17386.900000000001</v>
      </c>
      <c r="E892" s="3">
        <v>17519.45</v>
      </c>
      <c r="F892" s="3" t="str">
        <f t="shared" si="78"/>
        <v>Wednesday</v>
      </c>
      <c r="G892" s="22">
        <f t="shared" si="79"/>
        <v>7.5800927669926223E-3</v>
      </c>
      <c r="H892" s="22">
        <f t="shared" si="80"/>
        <v>8.3852619531678673E-3</v>
      </c>
      <c r="I892" s="22">
        <f t="shared" si="81"/>
        <v>4.4016110471815049E-4</v>
      </c>
      <c r="J892" s="3" t="str">
        <f t="shared" si="82"/>
        <v/>
      </c>
      <c r="K892" s="3" t="str">
        <f t="shared" si="83"/>
        <v/>
      </c>
    </row>
    <row r="893" spans="1:11" hidden="1" x14ac:dyDescent="0.35">
      <c r="A893" s="30">
        <v>44453</v>
      </c>
      <c r="B893" s="3">
        <v>17420.349999999999</v>
      </c>
      <c r="C893" s="3">
        <v>17438.55</v>
      </c>
      <c r="D893" s="3">
        <v>17367.05</v>
      </c>
      <c r="E893" s="3">
        <v>17380</v>
      </c>
      <c r="F893" s="3" t="str">
        <f t="shared" si="78"/>
        <v>Tuesday</v>
      </c>
      <c r="G893" s="22">
        <f t="shared" si="79"/>
        <v>-2.3162565620092907E-3</v>
      </c>
      <c r="H893" s="22">
        <f t="shared" si="80"/>
        <v>4.1043951470550247E-3</v>
      </c>
      <c r="I893" s="22">
        <f t="shared" si="81"/>
        <v>3.748134575605105E-3</v>
      </c>
      <c r="J893" s="3" t="str">
        <f t="shared" si="82"/>
        <v/>
      </c>
      <c r="K893" s="3" t="str">
        <f t="shared" si="83"/>
        <v/>
      </c>
    </row>
    <row r="894" spans="1:11" hidden="1" x14ac:dyDescent="0.35">
      <c r="A894" s="30">
        <v>44452</v>
      </c>
      <c r="B894" s="3">
        <v>17363.55</v>
      </c>
      <c r="C894" s="3">
        <v>17378.349999999999</v>
      </c>
      <c r="D894" s="3">
        <v>17269.150000000001</v>
      </c>
      <c r="E894" s="3">
        <v>17355.3</v>
      </c>
      <c r="F894" s="3" t="str">
        <f t="shared" si="78"/>
        <v>Monday</v>
      </c>
      <c r="G894" s="22">
        <f t="shared" si="79"/>
        <v>-4.7513325328057916E-4</v>
      </c>
      <c r="H894" s="22">
        <f t="shared" si="80"/>
        <v>6.2890365161500442E-3</v>
      </c>
      <c r="I894" s="22">
        <f t="shared" si="81"/>
        <v>-3.2816615570624685E-4</v>
      </c>
      <c r="J894" s="3" t="str">
        <f t="shared" si="82"/>
        <v/>
      </c>
      <c r="K894" s="3" t="str">
        <f t="shared" si="83"/>
        <v/>
      </c>
    </row>
    <row r="895" spans="1:11" hidden="1" x14ac:dyDescent="0.35">
      <c r="A895" s="30">
        <v>44448</v>
      </c>
      <c r="B895" s="3">
        <v>17312.849999999999</v>
      </c>
      <c r="C895" s="3">
        <v>17379.650000000001</v>
      </c>
      <c r="D895" s="3">
        <v>17302.7</v>
      </c>
      <c r="E895" s="3">
        <v>17369.25</v>
      </c>
      <c r="F895" s="3" t="str">
        <f t="shared" si="78"/>
        <v>Thursday</v>
      </c>
      <c r="G895" s="22">
        <f t="shared" si="79"/>
        <v>3.2576958732965086E-3</v>
      </c>
      <c r="H895" s="22">
        <f t="shared" si="80"/>
        <v>4.4446754867050039E-3</v>
      </c>
      <c r="I895" s="22">
        <f t="shared" si="81"/>
        <v>-2.3424669375054861E-3</v>
      </c>
      <c r="J895" s="3" t="str">
        <f t="shared" si="82"/>
        <v>Positive</v>
      </c>
      <c r="K895" s="3" t="str">
        <f t="shared" si="83"/>
        <v/>
      </c>
    </row>
    <row r="896" spans="1:11" hidden="1" x14ac:dyDescent="0.35">
      <c r="A896" s="30">
        <v>44447</v>
      </c>
      <c r="B896" s="3">
        <v>17375.75</v>
      </c>
      <c r="C896" s="3">
        <v>17383.400000000001</v>
      </c>
      <c r="D896" s="3">
        <v>17254.2</v>
      </c>
      <c r="E896" s="3">
        <v>17353.5</v>
      </c>
      <c r="F896" s="3" t="str">
        <f t="shared" si="78"/>
        <v>Wednesday</v>
      </c>
      <c r="G896" s="22">
        <f t="shared" si="79"/>
        <v>-1.2805202653122887E-3</v>
      </c>
      <c r="H896" s="22">
        <f t="shared" si="80"/>
        <v>7.4356502597010621E-3</v>
      </c>
      <c r="I896" s="22">
        <f t="shared" si="81"/>
        <v>7.8619521832044837E-4</v>
      </c>
      <c r="J896" s="3" t="str">
        <f t="shared" si="82"/>
        <v/>
      </c>
      <c r="K896" s="3" t="str">
        <f t="shared" si="83"/>
        <v/>
      </c>
    </row>
    <row r="897" spans="1:11" hidden="1" x14ac:dyDescent="0.35">
      <c r="A897" s="30">
        <v>44446</v>
      </c>
      <c r="B897" s="3">
        <v>17401.55</v>
      </c>
      <c r="C897" s="3">
        <v>17436.5</v>
      </c>
      <c r="D897" s="3">
        <v>17287</v>
      </c>
      <c r="E897" s="3">
        <v>17362.099999999999</v>
      </c>
      <c r="F897" s="3" t="str">
        <f t="shared" si="78"/>
        <v>Tuesday</v>
      </c>
      <c r="G897" s="22">
        <f t="shared" si="79"/>
        <v>-2.26703943039561E-3</v>
      </c>
      <c r="H897" s="22">
        <f t="shared" si="80"/>
        <v>8.5911887159477174E-3</v>
      </c>
      <c r="I897" s="22">
        <f t="shared" si="81"/>
        <v>1.3666862318590387E-3</v>
      </c>
      <c r="J897" s="3" t="str">
        <f t="shared" si="82"/>
        <v/>
      </c>
      <c r="K897" s="3" t="str">
        <f t="shared" si="83"/>
        <v/>
      </c>
    </row>
    <row r="898" spans="1:11" hidden="1" x14ac:dyDescent="0.35">
      <c r="A898" s="30">
        <v>44445</v>
      </c>
      <c r="B898" s="3">
        <v>17399.349999999999</v>
      </c>
      <c r="C898" s="3">
        <v>17429.55</v>
      </c>
      <c r="D898" s="3">
        <v>17345.55</v>
      </c>
      <c r="E898" s="3">
        <v>17377.8</v>
      </c>
      <c r="F898" s="3" t="str">
        <f t="shared" si="78"/>
        <v>Monday</v>
      </c>
      <c r="G898" s="22">
        <f t="shared" si="79"/>
        <v>-1.2385520148740772E-3</v>
      </c>
      <c r="H898" s="22">
        <f t="shared" si="80"/>
        <v>4.8277665544977262E-3</v>
      </c>
      <c r="I898" s="22">
        <f t="shared" si="81"/>
        <v>4.3726477175644787E-3</v>
      </c>
      <c r="J898" s="3" t="str">
        <f t="shared" si="82"/>
        <v/>
      </c>
      <c r="K898" s="3" t="str">
        <f t="shared" si="83"/>
        <v/>
      </c>
    </row>
    <row r="899" spans="1:11" hidden="1" x14ac:dyDescent="0.35">
      <c r="A899" s="30">
        <v>44442</v>
      </c>
      <c r="B899" s="3">
        <v>17262.45</v>
      </c>
      <c r="C899" s="3">
        <v>17340.099999999999</v>
      </c>
      <c r="D899" s="3">
        <v>17212.2</v>
      </c>
      <c r="E899" s="3">
        <v>17323.599999999999</v>
      </c>
      <c r="F899" s="3" t="str">
        <f t="shared" ref="F899:F962" si="84">TEXT(A899, "dddd")</f>
        <v>Friday</v>
      </c>
      <c r="G899" s="22">
        <f t="shared" ref="G899:G962" si="85">(E899 - B899)/B899</f>
        <v>3.5423708685614042E-3</v>
      </c>
      <c r="H899" s="22">
        <f t="shared" ref="H899:H962" si="86">(C899 - D899)/B899</f>
        <v>7.4091452835488483E-3</v>
      </c>
      <c r="I899" s="22">
        <f t="shared" ref="I899:I962" si="87">(B899-E900)/E900</f>
        <v>1.6420885277196305E-3</v>
      </c>
      <c r="J899" s="3" t="str">
        <f t="shared" ref="J899:J962" si="88">IF(F899="Thursday", IF(G899&gt;0,"Positive","Negative"), "")</f>
        <v/>
      </c>
      <c r="K899" s="3" t="str">
        <f t="shared" ref="K899:K962" si="89">IF(F899="Thursday", IF(ABS(G899)&gt;1%, "High Move", ""), "")</f>
        <v/>
      </c>
    </row>
    <row r="900" spans="1:11" hidden="1" x14ac:dyDescent="0.35">
      <c r="A900" s="30">
        <v>44441</v>
      </c>
      <c r="B900" s="3">
        <v>17095.400000000001</v>
      </c>
      <c r="C900" s="3">
        <v>17245.5</v>
      </c>
      <c r="D900" s="3">
        <v>17059.7</v>
      </c>
      <c r="E900" s="3">
        <v>17234.150000000001</v>
      </c>
      <c r="F900" s="3" t="str">
        <f t="shared" si="84"/>
        <v>Thursday</v>
      </c>
      <c r="G900" s="22">
        <f t="shared" si="85"/>
        <v>8.1162183979316075E-3</v>
      </c>
      <c r="H900" s="22">
        <f t="shared" si="86"/>
        <v>1.0868420744761706E-2</v>
      </c>
      <c r="I900" s="22">
        <f t="shared" si="87"/>
        <v>1.1214405973209256E-3</v>
      </c>
      <c r="J900" s="3" t="str">
        <f t="shared" si="88"/>
        <v>Positive</v>
      </c>
      <c r="K900" s="3" t="str">
        <f t="shared" si="89"/>
        <v/>
      </c>
    </row>
    <row r="901" spans="1:11" hidden="1" x14ac:dyDescent="0.35">
      <c r="A901" s="30">
        <v>44440</v>
      </c>
      <c r="B901" s="3">
        <v>17185.599999999999</v>
      </c>
      <c r="C901" s="3">
        <v>17225.75</v>
      </c>
      <c r="D901" s="3">
        <v>17055.05</v>
      </c>
      <c r="E901" s="3">
        <v>17076.25</v>
      </c>
      <c r="F901" s="3" t="str">
        <f t="shared" si="84"/>
        <v>Wednesday</v>
      </c>
      <c r="G901" s="22">
        <f t="shared" si="85"/>
        <v>-6.3628852062190761E-3</v>
      </c>
      <c r="H901" s="22">
        <f t="shared" si="86"/>
        <v>9.9327343822735743E-3</v>
      </c>
      <c r="I901" s="22">
        <f t="shared" si="87"/>
        <v>3.116937696267719E-3</v>
      </c>
      <c r="J901" s="3" t="str">
        <f t="shared" si="88"/>
        <v/>
      </c>
      <c r="K901" s="3" t="str">
        <f t="shared" si="89"/>
        <v/>
      </c>
    </row>
    <row r="902" spans="1:11" hidden="1" x14ac:dyDescent="0.35">
      <c r="A902" s="30">
        <v>44439</v>
      </c>
      <c r="B902" s="3">
        <v>16947.5</v>
      </c>
      <c r="C902" s="3">
        <v>17153.5</v>
      </c>
      <c r="D902" s="3">
        <v>16915.849999999999</v>
      </c>
      <c r="E902" s="3">
        <v>17132.2</v>
      </c>
      <c r="F902" s="3" t="str">
        <f t="shared" si="84"/>
        <v>Tuesday</v>
      </c>
      <c r="G902" s="22">
        <f t="shared" si="85"/>
        <v>1.0898362590352602E-2</v>
      </c>
      <c r="H902" s="22">
        <f t="shared" si="86"/>
        <v>1.4022717214928541E-2</v>
      </c>
      <c r="I902" s="22">
        <f t="shared" si="87"/>
        <v>9.7158770424756455E-4</v>
      </c>
      <c r="J902" s="3" t="str">
        <f t="shared" si="88"/>
        <v/>
      </c>
      <c r="K902" s="3" t="str">
        <f t="shared" si="89"/>
        <v/>
      </c>
    </row>
    <row r="903" spans="1:11" hidden="1" x14ac:dyDescent="0.35">
      <c r="A903" s="30">
        <v>44438</v>
      </c>
      <c r="B903" s="3">
        <v>16775.849999999999</v>
      </c>
      <c r="C903" s="3">
        <v>16951.5</v>
      </c>
      <c r="D903" s="3">
        <v>16764.849999999999</v>
      </c>
      <c r="E903" s="3">
        <v>16931.05</v>
      </c>
      <c r="F903" s="3" t="str">
        <f t="shared" si="84"/>
        <v>Monday</v>
      </c>
      <c r="G903" s="22">
        <f t="shared" si="85"/>
        <v>9.2513941171386699E-3</v>
      </c>
      <c r="H903" s="22">
        <f t="shared" si="86"/>
        <v>1.1126112834819188E-2</v>
      </c>
      <c r="I903" s="22">
        <f t="shared" si="87"/>
        <v>4.2292220386465178E-3</v>
      </c>
      <c r="J903" s="3" t="str">
        <f t="shared" si="88"/>
        <v/>
      </c>
      <c r="K903" s="3" t="str">
        <f t="shared" si="89"/>
        <v/>
      </c>
    </row>
    <row r="904" spans="1:11" hidden="1" x14ac:dyDescent="0.35">
      <c r="A904" s="30">
        <v>44435</v>
      </c>
      <c r="B904" s="3">
        <v>16642.55</v>
      </c>
      <c r="C904" s="3">
        <v>16722.05</v>
      </c>
      <c r="D904" s="3">
        <v>16565.599999999999</v>
      </c>
      <c r="E904" s="3">
        <v>16705.2</v>
      </c>
      <c r="F904" s="3" t="str">
        <f t="shared" si="84"/>
        <v>Friday</v>
      </c>
      <c r="G904" s="22">
        <f t="shared" si="85"/>
        <v>3.7644471550334208E-3</v>
      </c>
      <c r="H904" s="22">
        <f t="shared" si="86"/>
        <v>9.4006026720665249E-3</v>
      </c>
      <c r="I904" s="22">
        <f t="shared" si="87"/>
        <v>3.3960653727544294E-4</v>
      </c>
      <c r="J904" s="3" t="str">
        <f t="shared" si="88"/>
        <v/>
      </c>
      <c r="K904" s="3" t="str">
        <f t="shared" si="89"/>
        <v/>
      </c>
    </row>
    <row r="905" spans="1:11" hidden="1" x14ac:dyDescent="0.35">
      <c r="A905" s="30">
        <v>44434</v>
      </c>
      <c r="B905" s="3">
        <v>16627.95</v>
      </c>
      <c r="C905" s="3">
        <v>16683.7</v>
      </c>
      <c r="D905" s="3">
        <v>16603.400000000001</v>
      </c>
      <c r="E905" s="3">
        <v>16636.900000000001</v>
      </c>
      <c r="F905" s="3" t="str">
        <f t="shared" si="84"/>
        <v>Thursday</v>
      </c>
      <c r="G905" s="22">
        <f t="shared" si="85"/>
        <v>5.3825035557604679E-4</v>
      </c>
      <c r="H905" s="22">
        <f t="shared" si="86"/>
        <v>4.8292182740505753E-3</v>
      </c>
      <c r="I905" s="22">
        <f t="shared" si="87"/>
        <v>-4.0277372833216974E-4</v>
      </c>
      <c r="J905" s="3" t="str">
        <f t="shared" si="88"/>
        <v>Positive</v>
      </c>
      <c r="K905" s="3" t="str">
        <f t="shared" si="89"/>
        <v/>
      </c>
    </row>
    <row r="906" spans="1:11" hidden="1" x14ac:dyDescent="0.35">
      <c r="A906" s="30">
        <v>44433</v>
      </c>
      <c r="B906" s="3">
        <v>16654</v>
      </c>
      <c r="C906" s="3">
        <v>16712.45</v>
      </c>
      <c r="D906" s="3">
        <v>16617.5</v>
      </c>
      <c r="E906" s="3">
        <v>16634.650000000001</v>
      </c>
      <c r="F906" s="3" t="str">
        <f t="shared" si="84"/>
        <v>Wednesday</v>
      </c>
      <c r="G906" s="22">
        <f t="shared" si="85"/>
        <v>-1.1618830311035514E-3</v>
      </c>
      <c r="H906" s="22">
        <f t="shared" si="86"/>
        <v>5.701333013089992E-3</v>
      </c>
      <c r="I906" s="22">
        <f t="shared" si="87"/>
        <v>1.7684636021318683E-3</v>
      </c>
      <c r="J906" s="3" t="str">
        <f t="shared" si="88"/>
        <v/>
      </c>
      <c r="K906" s="3" t="str">
        <f t="shared" si="89"/>
        <v/>
      </c>
    </row>
    <row r="907" spans="1:11" hidden="1" x14ac:dyDescent="0.35">
      <c r="A907" s="30">
        <v>44432</v>
      </c>
      <c r="B907" s="3">
        <v>16561.400000000001</v>
      </c>
      <c r="C907" s="3">
        <v>16647.099999999999</v>
      </c>
      <c r="D907" s="3">
        <v>16495.3</v>
      </c>
      <c r="E907" s="3">
        <v>16624.599999999999</v>
      </c>
      <c r="F907" s="3" t="str">
        <f t="shared" si="84"/>
        <v>Tuesday</v>
      </c>
      <c r="G907" s="22">
        <f t="shared" si="85"/>
        <v>3.8161025034113712E-3</v>
      </c>
      <c r="H907" s="22">
        <f t="shared" si="86"/>
        <v>9.1658917724346534E-3</v>
      </c>
      <c r="I907" s="22">
        <f t="shared" si="87"/>
        <v>3.9372107332184027E-3</v>
      </c>
      <c r="J907" s="3" t="str">
        <f t="shared" si="88"/>
        <v/>
      </c>
      <c r="K907" s="3" t="str">
        <f t="shared" si="89"/>
        <v/>
      </c>
    </row>
    <row r="908" spans="1:11" hidden="1" x14ac:dyDescent="0.35">
      <c r="A908" s="30">
        <v>44431</v>
      </c>
      <c r="B908" s="3">
        <v>16592.25</v>
      </c>
      <c r="C908" s="3">
        <v>16592.5</v>
      </c>
      <c r="D908" s="3">
        <v>16395.7</v>
      </c>
      <c r="E908" s="3">
        <v>16496.45</v>
      </c>
      <c r="F908" s="3" t="str">
        <f t="shared" si="84"/>
        <v>Monday</v>
      </c>
      <c r="G908" s="22">
        <f t="shared" si="85"/>
        <v>-5.773779927375689E-3</v>
      </c>
      <c r="H908" s="22">
        <f t="shared" si="86"/>
        <v>1.1860959182750938E-2</v>
      </c>
      <c r="I908" s="22">
        <f t="shared" si="87"/>
        <v>8.6167593690161387E-3</v>
      </c>
      <c r="J908" s="3" t="str">
        <f t="shared" si="88"/>
        <v/>
      </c>
      <c r="K908" s="3" t="str">
        <f t="shared" si="89"/>
        <v/>
      </c>
    </row>
    <row r="909" spans="1:11" hidden="1" x14ac:dyDescent="0.35">
      <c r="A909" s="30">
        <v>44428</v>
      </c>
      <c r="B909" s="3">
        <v>16382.5</v>
      </c>
      <c r="C909" s="3">
        <v>16509.55</v>
      </c>
      <c r="D909" s="3">
        <v>16376.05</v>
      </c>
      <c r="E909" s="3">
        <v>16450.5</v>
      </c>
      <c r="F909" s="3" t="str">
        <f t="shared" si="84"/>
        <v>Friday</v>
      </c>
      <c r="G909" s="22">
        <f t="shared" si="85"/>
        <v>4.1507706394018004E-3</v>
      </c>
      <c r="H909" s="22">
        <f t="shared" si="86"/>
        <v>8.1489394170608884E-3</v>
      </c>
      <c r="I909" s="22">
        <f t="shared" si="87"/>
        <v>-1.1247008694025147E-2</v>
      </c>
      <c r="J909" s="3" t="str">
        <f t="shared" si="88"/>
        <v/>
      </c>
      <c r="K909" s="3" t="str">
        <f t="shared" si="89"/>
        <v/>
      </c>
    </row>
    <row r="910" spans="1:11" hidden="1" x14ac:dyDescent="0.35">
      <c r="A910" s="30">
        <v>44426</v>
      </c>
      <c r="B910" s="3">
        <v>16691.95</v>
      </c>
      <c r="C910" s="3">
        <v>16701.849999999999</v>
      </c>
      <c r="D910" s="3">
        <v>16535.849999999999</v>
      </c>
      <c r="E910" s="3">
        <v>16568.849999999999</v>
      </c>
      <c r="F910" s="3" t="str">
        <f t="shared" si="84"/>
        <v>Wednesday</v>
      </c>
      <c r="G910" s="22">
        <f t="shared" si="85"/>
        <v>-7.374812409574806E-3</v>
      </c>
      <c r="H910" s="22">
        <f t="shared" si="86"/>
        <v>9.9449135661201955E-3</v>
      </c>
      <c r="I910" s="22">
        <f t="shared" si="87"/>
        <v>4.6555439192037234E-3</v>
      </c>
      <c r="J910" s="3" t="str">
        <f t="shared" si="88"/>
        <v/>
      </c>
      <c r="K910" s="3" t="str">
        <f t="shared" si="89"/>
        <v/>
      </c>
    </row>
    <row r="911" spans="1:11" hidden="1" x14ac:dyDescent="0.35">
      <c r="A911" s="30">
        <v>44425</v>
      </c>
      <c r="B911" s="3">
        <v>16545.25</v>
      </c>
      <c r="C911" s="3">
        <v>16628.55</v>
      </c>
      <c r="D911" s="3">
        <v>16495.400000000001</v>
      </c>
      <c r="E911" s="3">
        <v>16614.599999999999</v>
      </c>
      <c r="F911" s="3" t="str">
        <f t="shared" si="84"/>
        <v>Tuesday</v>
      </c>
      <c r="G911" s="22">
        <f t="shared" si="85"/>
        <v>4.1915353349147666E-3</v>
      </c>
      <c r="H911" s="22">
        <f t="shared" si="86"/>
        <v>8.0476269624211068E-3</v>
      </c>
      <c r="I911" s="22">
        <f t="shared" si="87"/>
        <v>-1.0746812936022819E-3</v>
      </c>
      <c r="J911" s="3" t="str">
        <f t="shared" si="88"/>
        <v/>
      </c>
      <c r="K911" s="3" t="str">
        <f t="shared" si="89"/>
        <v/>
      </c>
    </row>
    <row r="912" spans="1:11" hidden="1" x14ac:dyDescent="0.35">
      <c r="A912" s="30">
        <v>44424</v>
      </c>
      <c r="B912" s="3">
        <v>16518.400000000001</v>
      </c>
      <c r="C912" s="3">
        <v>16589.400000000001</v>
      </c>
      <c r="D912" s="3">
        <v>16480.75</v>
      </c>
      <c r="E912" s="3">
        <v>16563.05</v>
      </c>
      <c r="F912" s="3" t="str">
        <f t="shared" si="84"/>
        <v>Monday</v>
      </c>
      <c r="G912" s="22">
        <f t="shared" si="85"/>
        <v>2.7030462998836337E-3</v>
      </c>
      <c r="H912" s="22">
        <f t="shared" si="86"/>
        <v>6.5775135606354999E-3</v>
      </c>
      <c r="I912" s="22">
        <f t="shared" si="87"/>
        <v>-6.4734317052937489E-4</v>
      </c>
      <c r="J912" s="3" t="str">
        <f t="shared" si="88"/>
        <v/>
      </c>
      <c r="K912" s="3" t="str">
        <f t="shared" si="89"/>
        <v/>
      </c>
    </row>
    <row r="913" spans="1:11" hidden="1" x14ac:dyDescent="0.35">
      <c r="A913" s="30">
        <v>44421</v>
      </c>
      <c r="B913" s="3">
        <v>16385.7</v>
      </c>
      <c r="C913" s="3">
        <v>16543.599999999999</v>
      </c>
      <c r="D913" s="3">
        <v>16376.3</v>
      </c>
      <c r="E913" s="3">
        <v>16529.099999999999</v>
      </c>
      <c r="F913" s="3" t="str">
        <f t="shared" si="84"/>
        <v>Friday</v>
      </c>
      <c r="G913" s="22">
        <f t="shared" si="85"/>
        <v>8.7515333492006932E-3</v>
      </c>
      <c r="H913" s="22">
        <f t="shared" si="86"/>
        <v>1.0210122240734254E-2</v>
      </c>
      <c r="I913" s="22">
        <f t="shared" si="87"/>
        <v>1.3016059250568974E-3</v>
      </c>
      <c r="J913" s="3" t="str">
        <f t="shared" si="88"/>
        <v/>
      </c>
      <c r="K913" s="3" t="str">
        <f t="shared" si="89"/>
        <v/>
      </c>
    </row>
    <row r="914" spans="1:11" hidden="1" x14ac:dyDescent="0.35">
      <c r="A914" s="30">
        <v>44420</v>
      </c>
      <c r="B914" s="3">
        <v>16303.65</v>
      </c>
      <c r="C914" s="3">
        <v>16375.5</v>
      </c>
      <c r="D914" s="3">
        <v>16286.9</v>
      </c>
      <c r="E914" s="3">
        <v>16364.4</v>
      </c>
      <c r="F914" s="3" t="str">
        <f t="shared" si="84"/>
        <v>Thursday</v>
      </c>
      <c r="G914" s="22">
        <f t="shared" si="85"/>
        <v>3.7261594796257282E-3</v>
      </c>
      <c r="H914" s="22">
        <f t="shared" si="86"/>
        <v>5.4343659241949116E-3</v>
      </c>
      <c r="I914" s="22">
        <f t="shared" si="87"/>
        <v>1.314314667813087E-3</v>
      </c>
      <c r="J914" s="3" t="str">
        <f t="shared" si="88"/>
        <v>Positive</v>
      </c>
      <c r="K914" s="3" t="str">
        <f t="shared" si="89"/>
        <v/>
      </c>
    </row>
    <row r="915" spans="1:11" hidden="1" x14ac:dyDescent="0.35">
      <c r="A915" s="30">
        <v>44419</v>
      </c>
      <c r="B915" s="3">
        <v>16327.3</v>
      </c>
      <c r="C915" s="3">
        <v>16338.75</v>
      </c>
      <c r="D915" s="3">
        <v>16162.55</v>
      </c>
      <c r="E915" s="3">
        <v>16282.25</v>
      </c>
      <c r="F915" s="3" t="str">
        <f t="shared" si="84"/>
        <v>Wednesday</v>
      </c>
      <c r="G915" s="22">
        <f t="shared" si="85"/>
        <v>-2.7591824735258906E-3</v>
      </c>
      <c r="H915" s="22">
        <f t="shared" si="86"/>
        <v>1.0791741439184724E-2</v>
      </c>
      <c r="I915" s="22">
        <f t="shared" si="87"/>
        <v>2.8992450906320543E-3</v>
      </c>
      <c r="J915" s="3" t="str">
        <f t="shared" si="88"/>
        <v/>
      </c>
      <c r="K915" s="3" t="str">
        <f t="shared" si="89"/>
        <v/>
      </c>
    </row>
    <row r="916" spans="1:11" hidden="1" x14ac:dyDescent="0.35">
      <c r="A916" s="30">
        <v>44418</v>
      </c>
      <c r="B916" s="3">
        <v>16274.8</v>
      </c>
      <c r="C916" s="3">
        <v>16359.25</v>
      </c>
      <c r="D916" s="3">
        <v>16202.25</v>
      </c>
      <c r="E916" s="3">
        <v>16280.1</v>
      </c>
      <c r="F916" s="3" t="str">
        <f t="shared" si="84"/>
        <v>Tuesday</v>
      </c>
      <c r="G916" s="22">
        <f t="shared" si="85"/>
        <v>3.2565684370935999E-4</v>
      </c>
      <c r="H916" s="22">
        <f t="shared" si="86"/>
        <v>9.6468159362941477E-3</v>
      </c>
      <c r="I916" s="22">
        <f t="shared" si="87"/>
        <v>1.0179447357494978E-3</v>
      </c>
      <c r="J916" s="3" t="str">
        <f t="shared" si="88"/>
        <v/>
      </c>
      <c r="K916" s="3" t="str">
        <f t="shared" si="89"/>
        <v/>
      </c>
    </row>
    <row r="917" spans="1:11" hidden="1" x14ac:dyDescent="0.35">
      <c r="A917" s="30">
        <v>44417</v>
      </c>
      <c r="B917" s="3">
        <v>16281.35</v>
      </c>
      <c r="C917" s="3">
        <v>16320.75</v>
      </c>
      <c r="D917" s="3">
        <v>16179.05</v>
      </c>
      <c r="E917" s="3">
        <v>16258.25</v>
      </c>
      <c r="F917" s="3" t="str">
        <f t="shared" si="84"/>
        <v>Monday</v>
      </c>
      <c r="G917" s="22">
        <f t="shared" si="85"/>
        <v>-1.4188012664797676E-3</v>
      </c>
      <c r="H917" s="22">
        <f t="shared" si="86"/>
        <v>8.7032095004407322E-3</v>
      </c>
      <c r="I917" s="22">
        <f t="shared" si="87"/>
        <v>2.6573142343362956E-3</v>
      </c>
      <c r="J917" s="3" t="str">
        <f t="shared" si="88"/>
        <v/>
      </c>
      <c r="K917" s="3" t="str">
        <f t="shared" si="89"/>
        <v/>
      </c>
    </row>
    <row r="918" spans="1:11" hidden="1" x14ac:dyDescent="0.35">
      <c r="A918" s="30">
        <v>44414</v>
      </c>
      <c r="B918" s="3">
        <v>16304.4</v>
      </c>
      <c r="C918" s="3">
        <v>16336.75</v>
      </c>
      <c r="D918" s="3">
        <v>16223.3</v>
      </c>
      <c r="E918" s="3">
        <v>16238.2</v>
      </c>
      <c r="F918" s="3" t="str">
        <f t="shared" si="84"/>
        <v>Friday</v>
      </c>
      <c r="G918" s="22">
        <f t="shared" si="85"/>
        <v>-4.0602536738548432E-3</v>
      </c>
      <c r="H918" s="22">
        <f t="shared" si="86"/>
        <v>6.9582444002846307E-3</v>
      </c>
      <c r="I918" s="22">
        <f t="shared" si="87"/>
        <v>6.0142623936759862E-4</v>
      </c>
      <c r="J918" s="3" t="str">
        <f t="shared" si="88"/>
        <v/>
      </c>
      <c r="K918" s="3" t="str">
        <f t="shared" si="89"/>
        <v/>
      </c>
    </row>
    <row r="919" spans="1:11" hidden="1" x14ac:dyDescent="0.35">
      <c r="A919" s="30">
        <v>44413</v>
      </c>
      <c r="B919" s="3">
        <v>16288.95</v>
      </c>
      <c r="C919" s="3">
        <v>16349.45</v>
      </c>
      <c r="D919" s="3">
        <v>16210.3</v>
      </c>
      <c r="E919" s="3">
        <v>16294.6</v>
      </c>
      <c r="F919" s="3" t="str">
        <f t="shared" si="84"/>
        <v>Thursday</v>
      </c>
      <c r="G919" s="22">
        <f t="shared" si="85"/>
        <v>3.4686090877555865E-4</v>
      </c>
      <c r="H919" s="22">
        <f t="shared" si="86"/>
        <v>8.5426009656854162E-3</v>
      </c>
      <c r="I919" s="22">
        <f t="shared" si="87"/>
        <v>1.8543803970773646E-3</v>
      </c>
      <c r="J919" s="3" t="str">
        <f t="shared" si="88"/>
        <v>Positive</v>
      </c>
      <c r="K919" s="3" t="str">
        <f t="shared" si="89"/>
        <v/>
      </c>
    </row>
    <row r="920" spans="1:11" hidden="1" x14ac:dyDescent="0.35">
      <c r="A920" s="30">
        <v>44412</v>
      </c>
      <c r="B920" s="3">
        <v>16195.25</v>
      </c>
      <c r="C920" s="3">
        <v>16290.2</v>
      </c>
      <c r="D920" s="3">
        <v>16176.15</v>
      </c>
      <c r="E920" s="3">
        <v>16258.8</v>
      </c>
      <c r="F920" s="3" t="str">
        <f t="shared" si="84"/>
        <v>Wednesday</v>
      </c>
      <c r="G920" s="22">
        <f t="shared" si="85"/>
        <v>3.9239900588134962E-3</v>
      </c>
      <c r="H920" s="22">
        <f t="shared" si="86"/>
        <v>7.042188295951041E-3</v>
      </c>
      <c r="I920" s="22">
        <f t="shared" si="87"/>
        <v>3.9985741518528276E-3</v>
      </c>
      <c r="J920" s="3" t="str">
        <f t="shared" si="88"/>
        <v/>
      </c>
      <c r="K920" s="3" t="str">
        <f t="shared" si="89"/>
        <v/>
      </c>
    </row>
    <row r="921" spans="1:11" hidden="1" x14ac:dyDescent="0.35">
      <c r="A921" s="30">
        <v>44411</v>
      </c>
      <c r="B921" s="3">
        <v>15951.55</v>
      </c>
      <c r="C921" s="3">
        <v>16146.9</v>
      </c>
      <c r="D921" s="3">
        <v>15914.35</v>
      </c>
      <c r="E921" s="3">
        <v>16130.75</v>
      </c>
      <c r="F921" s="3" t="str">
        <f t="shared" si="84"/>
        <v>Tuesday</v>
      </c>
      <c r="G921" s="22">
        <f t="shared" si="85"/>
        <v>1.1234018010788967E-2</v>
      </c>
      <c r="H921" s="22">
        <f t="shared" si="86"/>
        <v>1.4578520582639259E-2</v>
      </c>
      <c r="I921" s="22">
        <f t="shared" si="87"/>
        <v>4.1800045954869568E-3</v>
      </c>
      <c r="J921" s="3" t="str">
        <f t="shared" si="88"/>
        <v/>
      </c>
      <c r="K921" s="3" t="str">
        <f t="shared" si="89"/>
        <v/>
      </c>
    </row>
    <row r="922" spans="1:11" hidden="1" x14ac:dyDescent="0.35">
      <c r="A922" s="30">
        <v>44410</v>
      </c>
      <c r="B922" s="3">
        <v>15874.9</v>
      </c>
      <c r="C922" s="3">
        <v>15892.9</v>
      </c>
      <c r="D922" s="3">
        <v>15834.65</v>
      </c>
      <c r="E922" s="3">
        <v>15885.15</v>
      </c>
      <c r="F922" s="3" t="str">
        <f t="shared" si="84"/>
        <v>Monday</v>
      </c>
      <c r="G922" s="22">
        <f t="shared" si="85"/>
        <v>6.4567335857233744E-4</v>
      </c>
      <c r="H922" s="22">
        <f t="shared" si="86"/>
        <v>3.6693144523745032E-3</v>
      </c>
      <c r="I922" s="22">
        <f t="shared" si="87"/>
        <v>7.0957080006724821E-3</v>
      </c>
      <c r="J922" s="3" t="str">
        <f t="shared" si="88"/>
        <v/>
      </c>
      <c r="K922" s="3" t="str">
        <f t="shared" si="89"/>
        <v/>
      </c>
    </row>
    <row r="923" spans="1:11" hidden="1" x14ac:dyDescent="0.35">
      <c r="A923" s="30">
        <v>44407</v>
      </c>
      <c r="B923" s="3">
        <v>15800.6</v>
      </c>
      <c r="C923" s="3">
        <v>15862.8</v>
      </c>
      <c r="D923" s="3">
        <v>15744.85</v>
      </c>
      <c r="E923" s="3">
        <v>15763.05</v>
      </c>
      <c r="F923" s="3" t="str">
        <f t="shared" si="84"/>
        <v>Friday</v>
      </c>
      <c r="G923" s="22">
        <f t="shared" si="85"/>
        <v>-2.3764920319482227E-3</v>
      </c>
      <c r="H923" s="22">
        <f t="shared" si="86"/>
        <v>7.4649063959595779E-3</v>
      </c>
      <c r="I923" s="22">
        <f t="shared" si="87"/>
        <v>1.4038134290757099E-3</v>
      </c>
      <c r="J923" s="3" t="str">
        <f t="shared" si="88"/>
        <v/>
      </c>
      <c r="K923" s="3" t="str">
        <f t="shared" si="89"/>
        <v/>
      </c>
    </row>
    <row r="924" spans="1:11" hidden="1" x14ac:dyDescent="0.35">
      <c r="A924" s="30">
        <v>44406</v>
      </c>
      <c r="B924" s="3">
        <v>15762.7</v>
      </c>
      <c r="C924" s="3">
        <v>15817.35</v>
      </c>
      <c r="D924" s="3">
        <v>15737.8</v>
      </c>
      <c r="E924" s="3">
        <v>15778.45</v>
      </c>
      <c r="F924" s="3" t="str">
        <f t="shared" si="84"/>
        <v>Thursday</v>
      </c>
      <c r="G924" s="22">
        <f t="shared" si="85"/>
        <v>9.9919430046882833E-4</v>
      </c>
      <c r="H924" s="22">
        <f t="shared" si="86"/>
        <v>5.0467242287172307E-3</v>
      </c>
      <c r="I924" s="22">
        <f t="shared" si="87"/>
        <v>3.3928730568959409E-3</v>
      </c>
      <c r="J924" s="3" t="str">
        <f t="shared" si="88"/>
        <v>Positive</v>
      </c>
      <c r="K924" s="3" t="str">
        <f t="shared" si="89"/>
        <v/>
      </c>
    </row>
    <row r="925" spans="1:11" hidden="1" x14ac:dyDescent="0.35">
      <c r="A925" s="30">
        <v>44405</v>
      </c>
      <c r="B925" s="3">
        <v>15761.55</v>
      </c>
      <c r="C925" s="3">
        <v>15767.5</v>
      </c>
      <c r="D925" s="3">
        <v>15513.45</v>
      </c>
      <c r="E925" s="3">
        <v>15709.4</v>
      </c>
      <c r="F925" s="3" t="str">
        <f t="shared" si="84"/>
        <v>Wednesday</v>
      </c>
      <c r="G925" s="22">
        <f t="shared" si="85"/>
        <v>-3.3086847423000683E-3</v>
      </c>
      <c r="H925" s="22">
        <f t="shared" si="86"/>
        <v>1.6118338615174223E-2</v>
      </c>
      <c r="I925" s="22">
        <f t="shared" si="87"/>
        <v>9.5894630218230426E-4</v>
      </c>
      <c r="J925" s="3" t="str">
        <f t="shared" si="88"/>
        <v/>
      </c>
      <c r="K925" s="3" t="str">
        <f t="shared" si="89"/>
        <v/>
      </c>
    </row>
    <row r="926" spans="1:11" hidden="1" x14ac:dyDescent="0.35">
      <c r="A926" s="30">
        <v>44404</v>
      </c>
      <c r="B926" s="3">
        <v>15860.5</v>
      </c>
      <c r="C926" s="3">
        <v>15881.55</v>
      </c>
      <c r="D926" s="3">
        <v>15701</v>
      </c>
      <c r="E926" s="3">
        <v>15746.45</v>
      </c>
      <c r="F926" s="3" t="str">
        <f t="shared" si="84"/>
        <v>Tuesday</v>
      </c>
      <c r="G926" s="22">
        <f t="shared" si="85"/>
        <v>-7.1908199615396285E-3</v>
      </c>
      <c r="H926" s="22">
        <f t="shared" si="86"/>
        <v>1.1383625989092353E-2</v>
      </c>
      <c r="I926" s="22">
        <f t="shared" si="87"/>
        <v>2.2781202506247781E-3</v>
      </c>
      <c r="J926" s="3" t="str">
        <f t="shared" si="88"/>
        <v/>
      </c>
      <c r="K926" s="3" t="str">
        <f t="shared" si="89"/>
        <v/>
      </c>
    </row>
    <row r="927" spans="1:11" hidden="1" x14ac:dyDescent="0.35">
      <c r="A927" s="30">
        <v>44403</v>
      </c>
      <c r="B927" s="3">
        <v>15849.3</v>
      </c>
      <c r="C927" s="3">
        <v>15893.35</v>
      </c>
      <c r="D927" s="3">
        <v>15797</v>
      </c>
      <c r="E927" s="3">
        <v>15824.45</v>
      </c>
      <c r="F927" s="3" t="str">
        <f t="shared" si="84"/>
        <v>Monday</v>
      </c>
      <c r="G927" s="22">
        <f t="shared" si="85"/>
        <v>-1.5678925883161115E-3</v>
      </c>
      <c r="H927" s="22">
        <f t="shared" si="86"/>
        <v>6.0791328323648594E-3</v>
      </c>
      <c r="I927" s="22">
        <f t="shared" si="87"/>
        <v>-4.2570501480507445E-4</v>
      </c>
      <c r="J927" s="3" t="str">
        <f t="shared" si="88"/>
        <v/>
      </c>
      <c r="K927" s="3" t="str">
        <f t="shared" si="89"/>
        <v/>
      </c>
    </row>
    <row r="928" spans="1:11" hidden="1" x14ac:dyDescent="0.35">
      <c r="A928" s="30">
        <v>44400</v>
      </c>
      <c r="B928" s="3">
        <v>15856.8</v>
      </c>
      <c r="C928" s="3">
        <v>15899.8</v>
      </c>
      <c r="D928" s="3">
        <v>15768.4</v>
      </c>
      <c r="E928" s="3">
        <v>15856.05</v>
      </c>
      <c r="F928" s="3" t="str">
        <f t="shared" si="84"/>
        <v>Friday</v>
      </c>
      <c r="G928" s="22">
        <f t="shared" si="85"/>
        <v>-4.7298319963674893E-5</v>
      </c>
      <c r="H928" s="22">
        <f t="shared" si="86"/>
        <v>8.2866656576358177E-3</v>
      </c>
      <c r="I928" s="22">
        <f t="shared" si="87"/>
        <v>2.0696345120244184E-3</v>
      </c>
      <c r="J928" s="3" t="str">
        <f t="shared" si="88"/>
        <v/>
      </c>
      <c r="K928" s="3" t="str">
        <f t="shared" si="89"/>
        <v/>
      </c>
    </row>
    <row r="929" spans="1:11" hidden="1" x14ac:dyDescent="0.35">
      <c r="A929" s="30">
        <v>44399</v>
      </c>
      <c r="B929" s="3">
        <v>15736.6</v>
      </c>
      <c r="C929" s="3">
        <v>15834.8</v>
      </c>
      <c r="D929" s="3">
        <v>15726.4</v>
      </c>
      <c r="E929" s="3">
        <v>15824.05</v>
      </c>
      <c r="F929" s="3" t="str">
        <f t="shared" si="84"/>
        <v>Thursday</v>
      </c>
      <c r="G929" s="22">
        <f t="shared" si="85"/>
        <v>5.5571089053543269E-3</v>
      </c>
      <c r="H929" s="22">
        <f t="shared" si="86"/>
        <v>6.8884002897703208E-3</v>
      </c>
      <c r="I929" s="22">
        <f t="shared" si="87"/>
        <v>6.6849623531067479E-3</v>
      </c>
      <c r="J929" s="3" t="str">
        <f t="shared" si="88"/>
        <v>Positive</v>
      </c>
      <c r="K929" s="3" t="str">
        <f t="shared" si="89"/>
        <v/>
      </c>
    </row>
    <row r="930" spans="1:11" hidden="1" x14ac:dyDescent="0.35">
      <c r="A930" s="30">
        <v>44397</v>
      </c>
      <c r="B930" s="3">
        <v>15703.95</v>
      </c>
      <c r="C930" s="3">
        <v>15728.45</v>
      </c>
      <c r="D930" s="3">
        <v>15578.55</v>
      </c>
      <c r="E930" s="3">
        <v>15632.1</v>
      </c>
      <c r="F930" s="3" t="str">
        <f t="shared" si="84"/>
        <v>Tuesday</v>
      </c>
      <c r="G930" s="22">
        <f t="shared" si="85"/>
        <v>-4.5752820150344571E-3</v>
      </c>
      <c r="H930" s="22">
        <f t="shared" si="86"/>
        <v>9.5453691587149385E-3</v>
      </c>
      <c r="I930" s="22">
        <f t="shared" si="87"/>
        <v>-3.0757217947740604E-3</v>
      </c>
      <c r="J930" s="3" t="str">
        <f t="shared" si="88"/>
        <v/>
      </c>
      <c r="K930" s="3" t="str">
        <f t="shared" si="89"/>
        <v/>
      </c>
    </row>
    <row r="931" spans="1:11" hidden="1" x14ac:dyDescent="0.35">
      <c r="A931" s="30">
        <v>44396</v>
      </c>
      <c r="B931" s="3">
        <v>15754.5</v>
      </c>
      <c r="C931" s="3">
        <v>15836.9</v>
      </c>
      <c r="D931" s="3">
        <v>15707.5</v>
      </c>
      <c r="E931" s="3">
        <v>15752.4</v>
      </c>
      <c r="F931" s="3" t="str">
        <f t="shared" si="84"/>
        <v>Monday</v>
      </c>
      <c r="G931" s="22">
        <f t="shared" si="85"/>
        <v>-1.3329524897650601E-4</v>
      </c>
      <c r="H931" s="22">
        <f t="shared" si="86"/>
        <v>8.2135262940746852E-3</v>
      </c>
      <c r="I931" s="22">
        <f t="shared" si="87"/>
        <v>-1.0607031161686552E-2</v>
      </c>
      <c r="J931" s="3" t="str">
        <f t="shared" si="88"/>
        <v/>
      </c>
      <c r="K931" s="3" t="str">
        <f t="shared" si="89"/>
        <v/>
      </c>
    </row>
    <row r="932" spans="1:11" hidden="1" x14ac:dyDescent="0.35">
      <c r="A932" s="30">
        <v>44393</v>
      </c>
      <c r="B932" s="3">
        <v>15958.35</v>
      </c>
      <c r="C932" s="3">
        <v>15962.25</v>
      </c>
      <c r="D932" s="3">
        <v>15882.6</v>
      </c>
      <c r="E932" s="3">
        <v>15923.4</v>
      </c>
      <c r="F932" s="3" t="str">
        <f t="shared" si="84"/>
        <v>Friday</v>
      </c>
      <c r="G932" s="22">
        <f t="shared" si="85"/>
        <v>-2.1900760416960854E-3</v>
      </c>
      <c r="H932" s="22">
        <f t="shared" si="86"/>
        <v>4.9911175027493211E-3</v>
      </c>
      <c r="I932" s="22">
        <f t="shared" si="87"/>
        <v>2.144534733298981E-3</v>
      </c>
      <c r="J932" s="3" t="str">
        <f t="shared" si="88"/>
        <v/>
      </c>
      <c r="K932" s="3" t="str">
        <f t="shared" si="89"/>
        <v/>
      </c>
    </row>
    <row r="933" spans="1:11" hidden="1" x14ac:dyDescent="0.35">
      <c r="A933" s="30">
        <v>44392</v>
      </c>
      <c r="B933" s="3">
        <v>15872.15</v>
      </c>
      <c r="C933" s="3">
        <v>15952.35</v>
      </c>
      <c r="D933" s="3">
        <v>15855</v>
      </c>
      <c r="E933" s="3">
        <v>15924.2</v>
      </c>
      <c r="F933" s="3" t="str">
        <f t="shared" si="84"/>
        <v>Thursday</v>
      </c>
      <c r="G933" s="22">
        <f t="shared" si="85"/>
        <v>3.2793288873908758E-3</v>
      </c>
      <c r="H933" s="22">
        <f t="shared" si="86"/>
        <v>6.1333845761286513E-3</v>
      </c>
      <c r="I933" s="22">
        <f t="shared" si="87"/>
        <v>1.1479788948494797E-3</v>
      </c>
      <c r="J933" s="3" t="str">
        <f t="shared" si="88"/>
        <v>Positive</v>
      </c>
      <c r="K933" s="3" t="str">
        <f t="shared" si="89"/>
        <v/>
      </c>
    </row>
    <row r="934" spans="1:11" hidden="1" x14ac:dyDescent="0.35">
      <c r="A934" s="30">
        <v>44391</v>
      </c>
      <c r="B934" s="3">
        <v>15808.7</v>
      </c>
      <c r="C934" s="3">
        <v>15877.35</v>
      </c>
      <c r="D934" s="3">
        <v>15764.2</v>
      </c>
      <c r="E934" s="3">
        <v>15853.95</v>
      </c>
      <c r="F934" s="3" t="str">
        <f t="shared" si="84"/>
        <v>Wednesday</v>
      </c>
      <c r="G934" s="22">
        <f t="shared" si="85"/>
        <v>2.8623479476490793E-3</v>
      </c>
      <c r="H934" s="22">
        <f t="shared" si="86"/>
        <v>7.1574512768285588E-3</v>
      </c>
      <c r="I934" s="22">
        <f t="shared" si="87"/>
        <v>-2.3083222923851523E-4</v>
      </c>
      <c r="J934" s="3" t="str">
        <f t="shared" si="88"/>
        <v/>
      </c>
      <c r="K934" s="3" t="str">
        <f t="shared" si="89"/>
        <v/>
      </c>
    </row>
    <row r="935" spans="1:11" hidden="1" x14ac:dyDescent="0.35">
      <c r="A935" s="30">
        <v>44390</v>
      </c>
      <c r="B935" s="3">
        <v>15794</v>
      </c>
      <c r="C935" s="3">
        <v>15820.8</v>
      </c>
      <c r="D935" s="3">
        <v>15744.6</v>
      </c>
      <c r="E935" s="3">
        <v>15812.35</v>
      </c>
      <c r="F935" s="3" t="str">
        <f t="shared" si="84"/>
        <v>Tuesday</v>
      </c>
      <c r="G935" s="22">
        <f t="shared" si="85"/>
        <v>1.1618336076991494E-3</v>
      </c>
      <c r="H935" s="22">
        <f t="shared" si="86"/>
        <v>4.8246169431428966E-3</v>
      </c>
      <c r="I935" s="22">
        <f t="shared" si="87"/>
        <v>6.461644341919098E-3</v>
      </c>
      <c r="J935" s="3" t="str">
        <f t="shared" si="88"/>
        <v/>
      </c>
      <c r="K935" s="3" t="str">
        <f t="shared" si="89"/>
        <v/>
      </c>
    </row>
    <row r="936" spans="1:11" hidden="1" x14ac:dyDescent="0.35">
      <c r="A936" s="30">
        <v>44389</v>
      </c>
      <c r="B936" s="3">
        <v>15766.8</v>
      </c>
      <c r="C936" s="3">
        <v>15789.2</v>
      </c>
      <c r="D936" s="3">
        <v>15644.75</v>
      </c>
      <c r="E936" s="3">
        <v>15692.6</v>
      </c>
      <c r="F936" s="3" t="str">
        <f t="shared" si="84"/>
        <v>Monday</v>
      </c>
      <c r="G936" s="22">
        <f t="shared" si="85"/>
        <v>-4.7060912804119358E-3</v>
      </c>
      <c r="H936" s="22">
        <f t="shared" si="86"/>
        <v>9.1616561382145221E-3</v>
      </c>
      <c r="I936" s="22">
        <f t="shared" si="87"/>
        <v>4.9076470063353266E-3</v>
      </c>
      <c r="J936" s="3" t="str">
        <f t="shared" si="88"/>
        <v/>
      </c>
      <c r="K936" s="3" t="str">
        <f t="shared" si="89"/>
        <v/>
      </c>
    </row>
    <row r="937" spans="1:11" hidden="1" x14ac:dyDescent="0.35">
      <c r="A937" s="30">
        <v>44386</v>
      </c>
      <c r="B937" s="3">
        <v>15688.25</v>
      </c>
      <c r="C937" s="3">
        <v>15730.85</v>
      </c>
      <c r="D937" s="3">
        <v>15632.75</v>
      </c>
      <c r="E937" s="3">
        <v>15689.8</v>
      </c>
      <c r="F937" s="3" t="str">
        <f t="shared" si="84"/>
        <v>Friday</v>
      </c>
      <c r="G937" s="22">
        <f t="shared" si="85"/>
        <v>9.880005736772887E-5</v>
      </c>
      <c r="H937" s="22">
        <f t="shared" si="86"/>
        <v>6.2530875017927662E-3</v>
      </c>
      <c r="I937" s="22">
        <f t="shared" si="87"/>
        <v>-2.5209977174320561E-3</v>
      </c>
      <c r="J937" s="3" t="str">
        <f t="shared" si="88"/>
        <v/>
      </c>
      <c r="K937" s="3" t="str">
        <f t="shared" si="89"/>
        <v/>
      </c>
    </row>
    <row r="938" spans="1:11" hidden="1" x14ac:dyDescent="0.35">
      <c r="A938" s="30">
        <v>44385</v>
      </c>
      <c r="B938" s="3">
        <v>15855.4</v>
      </c>
      <c r="C938" s="3">
        <v>15885.75</v>
      </c>
      <c r="D938" s="3">
        <v>15682.9</v>
      </c>
      <c r="E938" s="3">
        <v>15727.9</v>
      </c>
      <c r="F938" s="3" t="str">
        <f t="shared" si="84"/>
        <v>Thursday</v>
      </c>
      <c r="G938" s="22">
        <f t="shared" si="85"/>
        <v>-8.0414243727688992E-3</v>
      </c>
      <c r="H938" s="22">
        <f t="shared" si="86"/>
        <v>1.2793748502087639E-2</v>
      </c>
      <c r="I938" s="22">
        <f t="shared" si="87"/>
        <v>-1.527111743646743E-3</v>
      </c>
      <c r="J938" s="3" t="str">
        <f t="shared" si="88"/>
        <v>Negative</v>
      </c>
      <c r="K938" s="3" t="str">
        <f t="shared" si="89"/>
        <v/>
      </c>
    </row>
    <row r="939" spans="1:11" hidden="1" x14ac:dyDescent="0.35">
      <c r="A939" s="30">
        <v>44384</v>
      </c>
      <c r="B939" s="3">
        <v>15819.6</v>
      </c>
      <c r="C939" s="3">
        <v>15893.55</v>
      </c>
      <c r="D939" s="3">
        <v>15779.7</v>
      </c>
      <c r="E939" s="3">
        <v>15879.65</v>
      </c>
      <c r="F939" s="3" t="str">
        <f t="shared" si="84"/>
        <v>Wednesday</v>
      </c>
      <c r="G939" s="22">
        <f t="shared" si="85"/>
        <v>3.7959240435914482E-3</v>
      </c>
      <c r="H939" s="22">
        <f t="shared" si="86"/>
        <v>7.1967685655767869E-3</v>
      </c>
      <c r="I939" s="22">
        <f t="shared" si="87"/>
        <v>8.5344459722179366E-5</v>
      </c>
      <c r="J939" s="3" t="str">
        <f t="shared" si="88"/>
        <v/>
      </c>
      <c r="K939" s="3" t="str">
        <f t="shared" si="89"/>
        <v/>
      </c>
    </row>
    <row r="940" spans="1:11" hidden="1" x14ac:dyDescent="0.35">
      <c r="A940" s="30">
        <v>44383</v>
      </c>
      <c r="B940" s="3">
        <v>15813.75</v>
      </c>
      <c r="C940" s="3">
        <v>15914.2</v>
      </c>
      <c r="D940" s="3">
        <v>15801</v>
      </c>
      <c r="E940" s="3">
        <v>15818.25</v>
      </c>
      <c r="F940" s="3" t="str">
        <f t="shared" si="84"/>
        <v>Tuesday</v>
      </c>
      <c r="G940" s="22">
        <f t="shared" si="85"/>
        <v>2.8456248517903722E-4</v>
      </c>
      <c r="H940" s="22">
        <f t="shared" si="86"/>
        <v>7.158327404948271E-3</v>
      </c>
      <c r="I940" s="22">
        <f t="shared" si="87"/>
        <v>-1.3009690956686168E-3</v>
      </c>
      <c r="J940" s="3" t="str">
        <f t="shared" si="88"/>
        <v/>
      </c>
      <c r="K940" s="3" t="str">
        <f t="shared" si="89"/>
        <v/>
      </c>
    </row>
    <row r="941" spans="1:11" hidden="1" x14ac:dyDescent="0.35">
      <c r="A941" s="30">
        <v>44382</v>
      </c>
      <c r="B941" s="3">
        <v>15793.4</v>
      </c>
      <c r="C941" s="3">
        <v>15845.95</v>
      </c>
      <c r="D941" s="3">
        <v>15762.05</v>
      </c>
      <c r="E941" s="3">
        <v>15834.35</v>
      </c>
      <c r="F941" s="3" t="str">
        <f t="shared" si="84"/>
        <v>Monday</v>
      </c>
      <c r="G941" s="22">
        <f t="shared" si="85"/>
        <v>2.5928552433295382E-3</v>
      </c>
      <c r="H941" s="22">
        <f t="shared" si="86"/>
        <v>5.3123456633784654E-3</v>
      </c>
      <c r="I941" s="22">
        <f t="shared" si="87"/>
        <v>4.5286283090152082E-3</v>
      </c>
      <c r="J941" s="3" t="str">
        <f t="shared" si="88"/>
        <v/>
      </c>
      <c r="K941" s="3" t="str">
        <f t="shared" si="89"/>
        <v/>
      </c>
    </row>
    <row r="942" spans="1:11" hidden="1" x14ac:dyDescent="0.35">
      <c r="A942" s="30">
        <v>44379</v>
      </c>
      <c r="B942" s="3">
        <v>15705.85</v>
      </c>
      <c r="C942" s="3">
        <v>15738.35</v>
      </c>
      <c r="D942" s="3">
        <v>15635.95</v>
      </c>
      <c r="E942" s="3">
        <v>15722.2</v>
      </c>
      <c r="F942" s="3" t="str">
        <f t="shared" si="84"/>
        <v>Friday</v>
      </c>
      <c r="G942" s="22">
        <f t="shared" si="85"/>
        <v>1.0410133803646644E-3</v>
      </c>
      <c r="H942" s="22">
        <f t="shared" si="86"/>
        <v>6.5198636176965674E-3</v>
      </c>
      <c r="I942" s="22">
        <f t="shared" si="87"/>
        <v>1.6485969387755334E-3</v>
      </c>
      <c r="J942" s="3" t="str">
        <f t="shared" si="88"/>
        <v/>
      </c>
      <c r="K942" s="3" t="str">
        <f t="shared" si="89"/>
        <v/>
      </c>
    </row>
    <row r="943" spans="1:11" hidden="1" x14ac:dyDescent="0.35">
      <c r="A943" s="30">
        <v>44378</v>
      </c>
      <c r="B943" s="3">
        <v>15755.05</v>
      </c>
      <c r="C943" s="3">
        <v>15755.55</v>
      </c>
      <c r="D943" s="3">
        <v>15667.05</v>
      </c>
      <c r="E943" s="3">
        <v>15680</v>
      </c>
      <c r="F943" s="3" t="str">
        <f t="shared" si="84"/>
        <v>Thursday</v>
      </c>
      <c r="G943" s="22">
        <f t="shared" si="85"/>
        <v>-4.7635520039605887E-3</v>
      </c>
      <c r="H943" s="22">
        <f t="shared" si="86"/>
        <v>5.6172465336511157E-3</v>
      </c>
      <c r="I943" s="22">
        <f t="shared" si="87"/>
        <v>2.134020290684685E-3</v>
      </c>
      <c r="J943" s="3" t="str">
        <f t="shared" si="88"/>
        <v>Negative</v>
      </c>
      <c r="K943" s="3" t="str">
        <f t="shared" si="89"/>
        <v/>
      </c>
    </row>
    <row r="944" spans="1:11" hidden="1" x14ac:dyDescent="0.35">
      <c r="A944" s="30">
        <v>44377</v>
      </c>
      <c r="B944" s="3">
        <v>15776.9</v>
      </c>
      <c r="C944" s="3">
        <v>15839.1</v>
      </c>
      <c r="D944" s="3">
        <v>15708.75</v>
      </c>
      <c r="E944" s="3">
        <v>15721.5</v>
      </c>
      <c r="F944" s="3" t="str">
        <f t="shared" si="84"/>
        <v>Wednesday</v>
      </c>
      <c r="G944" s="22">
        <f t="shared" si="85"/>
        <v>-3.5114629616717881E-3</v>
      </c>
      <c r="H944" s="22">
        <f t="shared" si="86"/>
        <v>8.262079369204367E-3</v>
      </c>
      <c r="I944" s="22">
        <f t="shared" si="87"/>
        <v>1.8065269915451302E-3</v>
      </c>
      <c r="J944" s="3" t="str">
        <f t="shared" si="88"/>
        <v/>
      </c>
      <c r="K944" s="3" t="str">
        <f t="shared" si="89"/>
        <v/>
      </c>
    </row>
    <row r="945" spans="1:11" hidden="1" x14ac:dyDescent="0.35">
      <c r="A945" s="30">
        <v>44376</v>
      </c>
      <c r="B945" s="3">
        <v>15807.5</v>
      </c>
      <c r="C945" s="3">
        <v>15835.9</v>
      </c>
      <c r="D945" s="3">
        <v>15724.05</v>
      </c>
      <c r="E945" s="3">
        <v>15748.45</v>
      </c>
      <c r="F945" s="3" t="str">
        <f t="shared" si="84"/>
        <v>Tuesday</v>
      </c>
      <c r="G945" s="22">
        <f t="shared" si="85"/>
        <v>-3.7355685592281684E-3</v>
      </c>
      <c r="H945" s="22">
        <f t="shared" si="86"/>
        <v>7.075755179503423E-3</v>
      </c>
      <c r="I945" s="22">
        <f t="shared" si="87"/>
        <v>-4.5527262610107859E-4</v>
      </c>
      <c r="J945" s="3" t="str">
        <f t="shared" si="88"/>
        <v/>
      </c>
      <c r="K945" s="3" t="str">
        <f t="shared" si="89"/>
        <v/>
      </c>
    </row>
    <row r="946" spans="1:11" hidden="1" x14ac:dyDescent="0.35">
      <c r="A946" s="30">
        <v>44375</v>
      </c>
      <c r="B946" s="3">
        <v>15915.35</v>
      </c>
      <c r="C946" s="3">
        <v>15915.65</v>
      </c>
      <c r="D946" s="3">
        <v>15792.15</v>
      </c>
      <c r="E946" s="3">
        <v>15814.7</v>
      </c>
      <c r="F946" s="3" t="str">
        <f t="shared" si="84"/>
        <v>Monday</v>
      </c>
      <c r="G946" s="22">
        <f t="shared" si="85"/>
        <v>-6.3240833534920458E-3</v>
      </c>
      <c r="H946" s="22">
        <f t="shared" si="86"/>
        <v>7.7598042141705965E-3</v>
      </c>
      <c r="I946" s="22">
        <f t="shared" si="87"/>
        <v>3.467767104761244E-3</v>
      </c>
      <c r="J946" s="3" t="str">
        <f t="shared" si="88"/>
        <v/>
      </c>
      <c r="K946" s="3" t="str">
        <f t="shared" si="89"/>
        <v/>
      </c>
    </row>
    <row r="947" spans="1:11" hidden="1" x14ac:dyDescent="0.35">
      <c r="A947" s="30">
        <v>44372</v>
      </c>
      <c r="B947" s="3">
        <v>15839.35</v>
      </c>
      <c r="C947" s="3">
        <v>15870.8</v>
      </c>
      <c r="D947" s="3">
        <v>15772.3</v>
      </c>
      <c r="E947" s="3">
        <v>15860.35</v>
      </c>
      <c r="F947" s="3" t="str">
        <f t="shared" si="84"/>
        <v>Friday</v>
      </c>
      <c r="G947" s="22">
        <f t="shared" si="85"/>
        <v>1.3258119809209342E-3</v>
      </c>
      <c r="H947" s="22">
        <f t="shared" si="86"/>
        <v>6.2186895295577157E-3</v>
      </c>
      <c r="I947" s="22">
        <f t="shared" si="87"/>
        <v>3.0968085140068609E-3</v>
      </c>
      <c r="J947" s="3" t="str">
        <f t="shared" si="88"/>
        <v/>
      </c>
      <c r="K947" s="3" t="str">
        <f t="shared" si="89"/>
        <v/>
      </c>
    </row>
    <row r="948" spans="1:11" hidden="1" x14ac:dyDescent="0.35">
      <c r="A948" s="30">
        <v>44371</v>
      </c>
      <c r="B948" s="3">
        <v>15737.3</v>
      </c>
      <c r="C948" s="3">
        <v>15821.4</v>
      </c>
      <c r="D948" s="3">
        <v>15702.7</v>
      </c>
      <c r="E948" s="3">
        <v>15790.45</v>
      </c>
      <c r="F948" s="3" t="str">
        <f t="shared" si="84"/>
        <v>Thursday</v>
      </c>
      <c r="G948" s="22">
        <f t="shared" si="85"/>
        <v>3.3773264791292952E-3</v>
      </c>
      <c r="H948" s="22">
        <f t="shared" si="86"/>
        <v>7.5425898978858453E-3</v>
      </c>
      <c r="I948" s="22">
        <f t="shared" si="87"/>
        <v>3.2096742834010782E-3</v>
      </c>
      <c r="J948" s="3" t="str">
        <f t="shared" si="88"/>
        <v>Positive</v>
      </c>
      <c r="K948" s="3" t="str">
        <f t="shared" si="89"/>
        <v/>
      </c>
    </row>
    <row r="949" spans="1:11" hidden="1" x14ac:dyDescent="0.35">
      <c r="A949" s="30">
        <v>44370</v>
      </c>
      <c r="B949" s="3">
        <v>15862.8</v>
      </c>
      <c r="C949" s="3">
        <v>15862.95</v>
      </c>
      <c r="D949" s="3">
        <v>15673.95</v>
      </c>
      <c r="E949" s="3">
        <v>15686.95</v>
      </c>
      <c r="F949" s="3" t="str">
        <f t="shared" si="84"/>
        <v>Wednesday</v>
      </c>
      <c r="G949" s="22">
        <f t="shared" si="85"/>
        <v>-1.1085684746702887E-2</v>
      </c>
      <c r="H949" s="22">
        <f t="shared" si="86"/>
        <v>1.1914668280505334E-2</v>
      </c>
      <c r="I949" s="22">
        <f t="shared" si="87"/>
        <v>5.7092136754845714E-3</v>
      </c>
      <c r="J949" s="3" t="str">
        <f t="shared" si="88"/>
        <v/>
      </c>
      <c r="K949" s="3" t="str">
        <f t="shared" si="89"/>
        <v/>
      </c>
    </row>
    <row r="950" spans="1:11" hidden="1" x14ac:dyDescent="0.35">
      <c r="A950" s="30">
        <v>44369</v>
      </c>
      <c r="B950" s="3">
        <v>15840.5</v>
      </c>
      <c r="C950" s="3">
        <v>15895.75</v>
      </c>
      <c r="D950" s="3">
        <v>15752.1</v>
      </c>
      <c r="E950" s="3">
        <v>15772.75</v>
      </c>
      <c r="F950" s="3" t="str">
        <f t="shared" si="84"/>
        <v>Tuesday</v>
      </c>
      <c r="G950" s="22">
        <f t="shared" si="85"/>
        <v>-4.2770114579716552E-3</v>
      </c>
      <c r="H950" s="22">
        <f t="shared" si="86"/>
        <v>9.0685268773081432E-3</v>
      </c>
      <c r="I950" s="22">
        <f t="shared" si="87"/>
        <v>5.9695805417076808E-3</v>
      </c>
      <c r="J950" s="3" t="str">
        <f t="shared" si="88"/>
        <v/>
      </c>
      <c r="K950" s="3" t="str">
        <f t="shared" si="89"/>
        <v/>
      </c>
    </row>
    <row r="951" spans="1:11" hidden="1" x14ac:dyDescent="0.35">
      <c r="A951" s="30">
        <v>44368</v>
      </c>
      <c r="B951" s="3">
        <v>15525.85</v>
      </c>
      <c r="C951" s="3">
        <v>15765.15</v>
      </c>
      <c r="D951" s="3">
        <v>15505.65</v>
      </c>
      <c r="E951" s="3">
        <v>15746.5</v>
      </c>
      <c r="F951" s="3" t="str">
        <f t="shared" si="84"/>
        <v>Monday</v>
      </c>
      <c r="G951" s="22">
        <f t="shared" si="85"/>
        <v>1.4211782285671937E-2</v>
      </c>
      <c r="H951" s="22">
        <f t="shared" si="86"/>
        <v>1.6714060743856212E-2</v>
      </c>
      <c r="I951" s="22">
        <f t="shared" si="87"/>
        <v>-1.0042497298090012E-2</v>
      </c>
      <c r="J951" s="3" t="str">
        <f t="shared" si="88"/>
        <v/>
      </c>
      <c r="K951" s="3" t="str">
        <f t="shared" si="89"/>
        <v/>
      </c>
    </row>
    <row r="952" spans="1:11" hidden="1" x14ac:dyDescent="0.35">
      <c r="A952" s="30">
        <v>44365</v>
      </c>
      <c r="B952" s="3">
        <v>15756.5</v>
      </c>
      <c r="C952" s="3">
        <v>15761.5</v>
      </c>
      <c r="D952" s="3">
        <v>15450.9</v>
      </c>
      <c r="E952" s="3">
        <v>15683.35</v>
      </c>
      <c r="F952" s="3" t="str">
        <f t="shared" si="84"/>
        <v>Friday</v>
      </c>
      <c r="G952" s="22">
        <f t="shared" si="85"/>
        <v>-4.6425284803096904E-3</v>
      </c>
      <c r="H952" s="22">
        <f t="shared" si="86"/>
        <v>1.9712499603338329E-2</v>
      </c>
      <c r="I952" s="22">
        <f t="shared" si="87"/>
        <v>4.1487693896019705E-3</v>
      </c>
      <c r="J952" s="3" t="str">
        <f t="shared" si="88"/>
        <v/>
      </c>
      <c r="K952" s="3" t="str">
        <f t="shared" si="89"/>
        <v/>
      </c>
    </row>
    <row r="953" spans="1:11" hidden="1" x14ac:dyDescent="0.35">
      <c r="A953" s="30">
        <v>44364</v>
      </c>
      <c r="B953" s="3">
        <v>15648.3</v>
      </c>
      <c r="C953" s="3">
        <v>15769.35</v>
      </c>
      <c r="D953" s="3">
        <v>15616.75</v>
      </c>
      <c r="E953" s="3">
        <v>15691.4</v>
      </c>
      <c r="F953" s="3" t="str">
        <f t="shared" si="84"/>
        <v>Thursday</v>
      </c>
      <c r="G953" s="22">
        <f t="shared" si="85"/>
        <v>2.7542927985787827E-3</v>
      </c>
      <c r="H953" s="22">
        <f t="shared" si="86"/>
        <v>9.7518580293067224E-3</v>
      </c>
      <c r="I953" s="22">
        <f t="shared" si="87"/>
        <v>-7.5630012272039733E-3</v>
      </c>
      <c r="J953" s="3" t="str">
        <f t="shared" si="88"/>
        <v>Positive</v>
      </c>
      <c r="K953" s="3" t="str">
        <f t="shared" si="89"/>
        <v/>
      </c>
    </row>
    <row r="954" spans="1:11" hidden="1" x14ac:dyDescent="0.35">
      <c r="A954" s="30">
        <v>44363</v>
      </c>
      <c r="B954" s="3">
        <v>15847.5</v>
      </c>
      <c r="C954" s="3">
        <v>15880.85</v>
      </c>
      <c r="D954" s="3">
        <v>15742.6</v>
      </c>
      <c r="E954" s="3">
        <v>15767.55</v>
      </c>
      <c r="F954" s="3" t="str">
        <f t="shared" si="84"/>
        <v>Wednesday</v>
      </c>
      <c r="G954" s="22">
        <f t="shared" si="85"/>
        <v>-5.0449597728348776E-3</v>
      </c>
      <c r="H954" s="22">
        <f t="shared" si="86"/>
        <v>8.7237734658463482E-3</v>
      </c>
      <c r="I954" s="22">
        <f t="shared" si="87"/>
        <v>-1.3705751689588354E-3</v>
      </c>
      <c r="J954" s="3" t="str">
        <f t="shared" si="88"/>
        <v/>
      </c>
      <c r="K954" s="3" t="str">
        <f t="shared" si="89"/>
        <v/>
      </c>
    </row>
    <row r="955" spans="1:11" hidden="1" x14ac:dyDescent="0.35">
      <c r="A955" s="30">
        <v>44362</v>
      </c>
      <c r="B955" s="3">
        <v>15866.95</v>
      </c>
      <c r="C955" s="3">
        <v>15901.6</v>
      </c>
      <c r="D955" s="3">
        <v>15842.4</v>
      </c>
      <c r="E955" s="3">
        <v>15869.25</v>
      </c>
      <c r="F955" s="3" t="str">
        <f t="shared" si="84"/>
        <v>Tuesday</v>
      </c>
      <c r="G955" s="22">
        <f t="shared" si="85"/>
        <v>1.4495539470404031E-4</v>
      </c>
      <c r="H955" s="22">
        <f t="shared" si="86"/>
        <v>3.7310258115139158E-3</v>
      </c>
      <c r="I955" s="22">
        <f t="shared" si="87"/>
        <v>3.4847282259824349E-3</v>
      </c>
      <c r="J955" s="3" t="str">
        <f t="shared" si="88"/>
        <v/>
      </c>
      <c r="K955" s="3" t="str">
        <f t="shared" si="89"/>
        <v/>
      </c>
    </row>
    <row r="956" spans="1:11" hidden="1" x14ac:dyDescent="0.35">
      <c r="A956" s="30">
        <v>44361</v>
      </c>
      <c r="B956" s="3">
        <v>15791.4</v>
      </c>
      <c r="C956" s="3">
        <v>15823.05</v>
      </c>
      <c r="D956" s="3">
        <v>15606.5</v>
      </c>
      <c r="E956" s="3">
        <v>15811.85</v>
      </c>
      <c r="F956" s="3" t="str">
        <f t="shared" si="84"/>
        <v>Monday</v>
      </c>
      <c r="G956" s="22">
        <f t="shared" si="85"/>
        <v>1.2950086756082886E-3</v>
      </c>
      <c r="H956" s="22">
        <f t="shared" si="86"/>
        <v>1.3713160327773298E-2</v>
      </c>
      <c r="I956" s="22">
        <f t="shared" si="87"/>
        <v>-5.0318525762140388E-4</v>
      </c>
      <c r="J956" s="3" t="str">
        <f t="shared" si="88"/>
        <v/>
      </c>
      <c r="K956" s="3" t="str">
        <f t="shared" si="89"/>
        <v/>
      </c>
    </row>
    <row r="957" spans="1:11" hidden="1" x14ac:dyDescent="0.35">
      <c r="A957" s="30">
        <v>44358</v>
      </c>
      <c r="B957" s="3">
        <v>15796.45</v>
      </c>
      <c r="C957" s="3">
        <v>15835.55</v>
      </c>
      <c r="D957" s="3">
        <v>15749.8</v>
      </c>
      <c r="E957" s="3">
        <v>15799.35</v>
      </c>
      <c r="F957" s="3" t="str">
        <f t="shared" si="84"/>
        <v>Friday</v>
      </c>
      <c r="G957" s="22">
        <f t="shared" si="85"/>
        <v>1.8358555245005277E-4</v>
      </c>
      <c r="H957" s="22">
        <f t="shared" si="86"/>
        <v>5.4284348698600002E-3</v>
      </c>
      <c r="I957" s="22">
        <f t="shared" si="87"/>
        <v>3.7298851487665473E-3</v>
      </c>
      <c r="J957" s="3" t="str">
        <f t="shared" si="88"/>
        <v/>
      </c>
      <c r="K957" s="3" t="str">
        <f t="shared" si="89"/>
        <v/>
      </c>
    </row>
    <row r="958" spans="1:11" hidden="1" x14ac:dyDescent="0.35">
      <c r="A958" s="30">
        <v>44357</v>
      </c>
      <c r="B958" s="3">
        <v>15692.1</v>
      </c>
      <c r="C958" s="3">
        <v>15751.25</v>
      </c>
      <c r="D958" s="3">
        <v>15648.5</v>
      </c>
      <c r="E958" s="3">
        <v>15737.75</v>
      </c>
      <c r="F958" s="3" t="str">
        <f t="shared" si="84"/>
        <v>Thursday</v>
      </c>
      <c r="G958" s="22">
        <f t="shared" si="85"/>
        <v>2.9091071303394469E-3</v>
      </c>
      <c r="H958" s="22">
        <f t="shared" si="86"/>
        <v>6.5478807807750391E-3</v>
      </c>
      <c r="I958" s="22">
        <f t="shared" si="87"/>
        <v>3.6295957557713771E-3</v>
      </c>
      <c r="J958" s="3" t="str">
        <f t="shared" si="88"/>
        <v>Positive</v>
      </c>
      <c r="K958" s="3" t="str">
        <f t="shared" si="89"/>
        <v/>
      </c>
    </row>
    <row r="959" spans="1:11" hidden="1" x14ac:dyDescent="0.35">
      <c r="A959" s="30">
        <v>44356</v>
      </c>
      <c r="B959" s="3">
        <v>15766.3</v>
      </c>
      <c r="C959" s="3">
        <v>15800.45</v>
      </c>
      <c r="D959" s="3">
        <v>15566.9</v>
      </c>
      <c r="E959" s="3">
        <v>15635.35</v>
      </c>
      <c r="F959" s="3" t="str">
        <f t="shared" si="84"/>
        <v>Wednesday</v>
      </c>
      <c r="G959" s="22">
        <f t="shared" si="85"/>
        <v>-8.3056899843336057E-3</v>
      </c>
      <c r="H959" s="22">
        <f t="shared" si="86"/>
        <v>1.4813240899894147E-2</v>
      </c>
      <c r="I959" s="22">
        <f t="shared" si="87"/>
        <v>1.6645383447372575E-3</v>
      </c>
      <c r="J959" s="3" t="str">
        <f t="shared" si="88"/>
        <v/>
      </c>
      <c r="K959" s="3" t="str">
        <f t="shared" si="89"/>
        <v/>
      </c>
    </row>
    <row r="960" spans="1:11" hidden="1" x14ac:dyDescent="0.35">
      <c r="A960" s="30">
        <v>44355</v>
      </c>
      <c r="B960" s="3">
        <v>15773.9</v>
      </c>
      <c r="C960" s="3">
        <v>15778.8</v>
      </c>
      <c r="D960" s="3">
        <v>15680</v>
      </c>
      <c r="E960" s="3">
        <v>15740.1</v>
      </c>
      <c r="F960" s="3" t="str">
        <f t="shared" si="84"/>
        <v>Tuesday</v>
      </c>
      <c r="G960" s="22">
        <f t="shared" si="85"/>
        <v>-2.1427801621665709E-3</v>
      </c>
      <c r="H960" s="22">
        <f t="shared" si="86"/>
        <v>6.2635112432562192E-3</v>
      </c>
      <c r="I960" s="22">
        <f t="shared" si="87"/>
        <v>1.4125504312246654E-3</v>
      </c>
      <c r="J960" s="3" t="str">
        <f t="shared" si="88"/>
        <v/>
      </c>
      <c r="K960" s="3" t="str">
        <f t="shared" si="89"/>
        <v/>
      </c>
    </row>
    <row r="961" spans="1:11" hidden="1" x14ac:dyDescent="0.35">
      <c r="A961" s="30">
        <v>44354</v>
      </c>
      <c r="B961" s="3">
        <v>15725.1</v>
      </c>
      <c r="C961" s="3">
        <v>15773.45</v>
      </c>
      <c r="D961" s="3">
        <v>15678.1</v>
      </c>
      <c r="E961" s="3">
        <v>15751.65</v>
      </c>
      <c r="F961" s="3" t="str">
        <f t="shared" si="84"/>
        <v>Monday</v>
      </c>
      <c r="G961" s="22">
        <f t="shared" si="85"/>
        <v>1.6883835396912753E-3</v>
      </c>
      <c r="H961" s="22">
        <f t="shared" si="86"/>
        <v>6.0635544448048254E-3</v>
      </c>
      <c r="I961" s="22">
        <f t="shared" si="87"/>
        <v>3.5002632376637489E-3</v>
      </c>
      <c r="J961" s="3" t="str">
        <f t="shared" si="88"/>
        <v/>
      </c>
      <c r="K961" s="3" t="str">
        <f t="shared" si="89"/>
        <v/>
      </c>
    </row>
    <row r="962" spans="1:11" hidden="1" x14ac:dyDescent="0.35">
      <c r="A962" s="30">
        <v>44351</v>
      </c>
      <c r="B962" s="3">
        <v>15712.5</v>
      </c>
      <c r="C962" s="3">
        <v>15733.6</v>
      </c>
      <c r="D962" s="3">
        <v>15622.35</v>
      </c>
      <c r="E962" s="3">
        <v>15670.25</v>
      </c>
      <c r="F962" s="3" t="str">
        <f t="shared" si="84"/>
        <v>Friday</v>
      </c>
      <c r="G962" s="22">
        <f t="shared" si="85"/>
        <v>-2.6889419252187747E-3</v>
      </c>
      <c r="H962" s="22">
        <f t="shared" si="86"/>
        <v>7.0803500397772475E-3</v>
      </c>
      <c r="I962" s="22">
        <f t="shared" si="87"/>
        <v>1.4116957238047357E-3</v>
      </c>
      <c r="J962" s="3" t="str">
        <f t="shared" si="88"/>
        <v/>
      </c>
      <c r="K962" s="3" t="str">
        <f t="shared" si="89"/>
        <v/>
      </c>
    </row>
    <row r="963" spans="1:11" hidden="1" x14ac:dyDescent="0.35">
      <c r="A963" s="30">
        <v>44350</v>
      </c>
      <c r="B963" s="3">
        <v>15655.55</v>
      </c>
      <c r="C963" s="3">
        <v>15705.1</v>
      </c>
      <c r="D963" s="3">
        <v>15611</v>
      </c>
      <c r="E963" s="3">
        <v>15690.35</v>
      </c>
      <c r="F963" s="3" t="str">
        <f t="shared" ref="F963:F1026" si="90">TEXT(A963, "dddd")</f>
        <v>Thursday</v>
      </c>
      <c r="G963" s="22">
        <f t="shared" ref="G963:G1026" si="91">(E963 - B963)/B963</f>
        <v>2.2228538761015163E-3</v>
      </c>
      <c r="H963" s="22">
        <f t="shared" ref="H963:H1026" si="92">(C963 - D963)/B963</f>
        <v>6.0106479810674409E-3</v>
      </c>
      <c r="I963" s="22">
        <f t="shared" ref="I963:I1026" si="93">(B963-E964)/E964</f>
        <v>5.0943105507118896E-3</v>
      </c>
      <c r="J963" s="3" t="str">
        <f t="shared" ref="J963:J1026" si="94">IF(F963="Thursday", IF(G963&gt;0,"Positive","Negative"), "")</f>
        <v>Positive</v>
      </c>
      <c r="K963" s="3" t="str">
        <f t="shared" ref="K963:K1026" si="95">IF(F963="Thursday", IF(ABS(G963)&gt;1%, "High Move", ""), "")</f>
        <v/>
      </c>
    </row>
    <row r="964" spans="1:11" hidden="1" x14ac:dyDescent="0.35">
      <c r="A964" s="30">
        <v>44349</v>
      </c>
      <c r="B964" s="3">
        <v>15520.35</v>
      </c>
      <c r="C964" s="3">
        <v>15597.45</v>
      </c>
      <c r="D964" s="3">
        <v>15459.85</v>
      </c>
      <c r="E964" s="3">
        <v>15576.2</v>
      </c>
      <c r="F964" s="3" t="str">
        <f t="shared" si="90"/>
        <v>Wednesday</v>
      </c>
      <c r="G964" s="22">
        <f t="shared" si="91"/>
        <v>3.5985013224573135E-3</v>
      </c>
      <c r="H964" s="22">
        <f t="shared" si="92"/>
        <v>8.8657794444068818E-3</v>
      </c>
      <c r="I964" s="22">
        <f t="shared" si="93"/>
        <v>-3.4992311322420439E-3</v>
      </c>
      <c r="J964" s="3" t="str">
        <f t="shared" si="94"/>
        <v/>
      </c>
      <c r="K964" s="3" t="str">
        <f t="shared" si="95"/>
        <v/>
      </c>
    </row>
    <row r="965" spans="1:11" hidden="1" x14ac:dyDescent="0.35">
      <c r="A965" s="30">
        <v>44348</v>
      </c>
      <c r="B965" s="3">
        <v>15629.65</v>
      </c>
      <c r="C965" s="3">
        <v>15660.75</v>
      </c>
      <c r="D965" s="3">
        <v>15528.3</v>
      </c>
      <c r="E965" s="3">
        <v>15574.85</v>
      </c>
      <c r="F965" s="3" t="str">
        <f t="shared" si="90"/>
        <v>Tuesday</v>
      </c>
      <c r="G965" s="22">
        <f t="shared" si="91"/>
        <v>-3.5061565678053746E-3</v>
      </c>
      <c r="H965" s="22">
        <f t="shared" si="92"/>
        <v>8.4742780548509224E-3</v>
      </c>
      <c r="I965" s="22">
        <f t="shared" si="93"/>
        <v>3.0065200092409816E-3</v>
      </c>
      <c r="J965" s="3" t="str">
        <f t="shared" si="94"/>
        <v/>
      </c>
      <c r="K965" s="3" t="str">
        <f t="shared" si="95"/>
        <v/>
      </c>
    </row>
    <row r="966" spans="1:11" hidden="1" x14ac:dyDescent="0.35">
      <c r="A966" s="30">
        <v>44347</v>
      </c>
      <c r="B966" s="3">
        <v>15437.75</v>
      </c>
      <c r="C966" s="3">
        <v>15606.35</v>
      </c>
      <c r="D966" s="3">
        <v>15374</v>
      </c>
      <c r="E966" s="3">
        <v>15582.8</v>
      </c>
      <c r="F966" s="3" t="str">
        <f t="shared" si="90"/>
        <v>Monday</v>
      </c>
      <c r="G966" s="22">
        <f t="shared" si="91"/>
        <v>9.3957992583115595E-3</v>
      </c>
      <c r="H966" s="22">
        <f t="shared" si="92"/>
        <v>1.5050768408608792E-2</v>
      </c>
      <c r="I966" s="22">
        <f t="shared" si="93"/>
        <v>1.3604869247491126E-4</v>
      </c>
      <c r="J966" s="3" t="str">
        <f t="shared" si="94"/>
        <v/>
      </c>
      <c r="K966" s="3" t="str">
        <f t="shared" si="95"/>
        <v/>
      </c>
    </row>
    <row r="967" spans="1:11" hidden="1" x14ac:dyDescent="0.35">
      <c r="A967" s="30">
        <v>44344</v>
      </c>
      <c r="B967" s="3">
        <v>15421.2</v>
      </c>
      <c r="C967" s="3">
        <v>15469.65</v>
      </c>
      <c r="D967" s="3">
        <v>15394.75</v>
      </c>
      <c r="E967" s="3">
        <v>15435.65</v>
      </c>
      <c r="F967" s="3" t="str">
        <f t="shared" si="90"/>
        <v>Friday</v>
      </c>
      <c r="G967" s="22">
        <f t="shared" si="91"/>
        <v>9.3702176224930015E-4</v>
      </c>
      <c r="H967" s="22">
        <f t="shared" si="92"/>
        <v>4.8569501724897955E-3</v>
      </c>
      <c r="I967" s="22">
        <f t="shared" si="93"/>
        <v>5.4342688186414887E-3</v>
      </c>
      <c r="J967" s="3" t="str">
        <f t="shared" si="94"/>
        <v/>
      </c>
      <c r="K967" s="3" t="str">
        <f t="shared" si="95"/>
        <v/>
      </c>
    </row>
    <row r="968" spans="1:11" hidden="1" x14ac:dyDescent="0.35">
      <c r="A968" s="30">
        <v>44343</v>
      </c>
      <c r="B968" s="3">
        <v>15323.95</v>
      </c>
      <c r="C968" s="3">
        <v>15384.55</v>
      </c>
      <c r="D968" s="3">
        <v>15272.5</v>
      </c>
      <c r="E968" s="3">
        <v>15337.85</v>
      </c>
      <c r="F968" s="3" t="str">
        <f t="shared" si="90"/>
        <v>Thursday</v>
      </c>
      <c r="G968" s="22">
        <f t="shared" si="91"/>
        <v>9.0707683071268412E-4</v>
      </c>
      <c r="H968" s="22">
        <f t="shared" si="92"/>
        <v>7.3120833727595867E-3</v>
      </c>
      <c r="I968" s="22">
        <f t="shared" si="93"/>
        <v>1.4704488790278044E-3</v>
      </c>
      <c r="J968" s="3" t="str">
        <f t="shared" si="94"/>
        <v>Positive</v>
      </c>
      <c r="K968" s="3" t="str">
        <f t="shared" si="95"/>
        <v/>
      </c>
    </row>
    <row r="969" spans="1:11" hidden="1" x14ac:dyDescent="0.35">
      <c r="A969" s="30">
        <v>44342</v>
      </c>
      <c r="B969" s="3">
        <v>15257.05</v>
      </c>
      <c r="C969" s="3">
        <v>15319.9</v>
      </c>
      <c r="D969" s="3">
        <v>15194.95</v>
      </c>
      <c r="E969" s="3">
        <v>15301.45</v>
      </c>
      <c r="F969" s="3" t="str">
        <f t="shared" si="90"/>
        <v>Wednesday</v>
      </c>
      <c r="G969" s="22">
        <f t="shared" si="91"/>
        <v>2.9101300710164453E-3</v>
      </c>
      <c r="H969" s="22">
        <f t="shared" si="92"/>
        <v>8.1896565849885073E-3</v>
      </c>
      <c r="I969" s="22">
        <f t="shared" si="93"/>
        <v>3.1955919242262387E-3</v>
      </c>
      <c r="J969" s="3" t="str">
        <f t="shared" si="94"/>
        <v/>
      </c>
      <c r="K969" s="3" t="str">
        <f t="shared" si="95"/>
        <v/>
      </c>
    </row>
    <row r="970" spans="1:11" hidden="1" x14ac:dyDescent="0.35">
      <c r="A970" s="30">
        <v>44341</v>
      </c>
      <c r="B970" s="3">
        <v>15291.75</v>
      </c>
      <c r="C970" s="3">
        <v>15293.85</v>
      </c>
      <c r="D970" s="3">
        <v>15163.4</v>
      </c>
      <c r="E970" s="3">
        <v>15208.45</v>
      </c>
      <c r="F970" s="3" t="str">
        <f t="shared" si="90"/>
        <v>Tuesday</v>
      </c>
      <c r="G970" s="22">
        <f t="shared" si="91"/>
        <v>-5.4473817581375105E-3</v>
      </c>
      <c r="H970" s="22">
        <f t="shared" si="92"/>
        <v>8.5307437016692491E-3</v>
      </c>
      <c r="I970" s="22">
        <f t="shared" si="93"/>
        <v>6.188436408140657E-3</v>
      </c>
      <c r="J970" s="3" t="str">
        <f t="shared" si="94"/>
        <v/>
      </c>
      <c r="K970" s="3" t="str">
        <f t="shared" si="95"/>
        <v/>
      </c>
    </row>
    <row r="971" spans="1:11" hidden="1" x14ac:dyDescent="0.35">
      <c r="A971" s="30">
        <v>44340</v>
      </c>
      <c r="B971" s="3">
        <v>15211.35</v>
      </c>
      <c r="C971" s="3">
        <v>15256.25</v>
      </c>
      <c r="D971" s="3">
        <v>15145.45</v>
      </c>
      <c r="E971" s="3">
        <v>15197.7</v>
      </c>
      <c r="F971" s="3" t="str">
        <f t="shared" si="90"/>
        <v>Monday</v>
      </c>
      <c r="G971" s="22">
        <f t="shared" si="91"/>
        <v>-8.9735625043139739E-4</v>
      </c>
      <c r="H971" s="22">
        <f t="shared" si="92"/>
        <v>7.2840346188865071E-3</v>
      </c>
      <c r="I971" s="22">
        <f t="shared" si="93"/>
        <v>2.3755708289128446E-3</v>
      </c>
      <c r="J971" s="3" t="str">
        <f t="shared" si="94"/>
        <v/>
      </c>
      <c r="K971" s="3" t="str">
        <f t="shared" si="95"/>
        <v/>
      </c>
    </row>
    <row r="972" spans="1:11" hidden="1" x14ac:dyDescent="0.35">
      <c r="A972" s="30">
        <v>44337</v>
      </c>
      <c r="B972" s="3">
        <v>14987.8</v>
      </c>
      <c r="C972" s="3">
        <v>15190</v>
      </c>
      <c r="D972" s="3">
        <v>14985.85</v>
      </c>
      <c r="E972" s="3">
        <v>15175.3</v>
      </c>
      <c r="F972" s="3" t="str">
        <f t="shared" si="90"/>
        <v>Friday</v>
      </c>
      <c r="G972" s="22">
        <f t="shared" si="91"/>
        <v>1.2510174942286394E-2</v>
      </c>
      <c r="H972" s="22">
        <f t="shared" si="92"/>
        <v>1.3621078477161401E-2</v>
      </c>
      <c r="I972" s="22">
        <f t="shared" si="93"/>
        <v>5.4843503141341942E-3</v>
      </c>
      <c r="J972" s="3" t="str">
        <f t="shared" si="94"/>
        <v/>
      </c>
      <c r="K972" s="3" t="str">
        <f t="shared" si="95"/>
        <v/>
      </c>
    </row>
    <row r="973" spans="1:11" hidden="1" x14ac:dyDescent="0.35">
      <c r="A973" s="30">
        <v>44336</v>
      </c>
      <c r="B973" s="3">
        <v>15042.6</v>
      </c>
      <c r="C973" s="3">
        <v>15069.8</v>
      </c>
      <c r="D973" s="3">
        <v>14884.9</v>
      </c>
      <c r="E973" s="3">
        <v>14906.05</v>
      </c>
      <c r="F973" s="3" t="str">
        <f t="shared" si="90"/>
        <v>Thursday</v>
      </c>
      <c r="G973" s="22">
        <f t="shared" si="91"/>
        <v>-9.0775530825788816E-3</v>
      </c>
      <c r="H973" s="22">
        <f t="shared" si="92"/>
        <v>1.2291758073737228E-2</v>
      </c>
      <c r="I973" s="22">
        <f t="shared" si="93"/>
        <v>8.2833504655646997E-4</v>
      </c>
      <c r="J973" s="3" t="str">
        <f t="shared" si="94"/>
        <v>Negative</v>
      </c>
      <c r="K973" s="3" t="str">
        <f t="shared" si="95"/>
        <v/>
      </c>
    </row>
    <row r="974" spans="1:11" hidden="1" x14ac:dyDescent="0.35">
      <c r="A974" s="30">
        <v>44335</v>
      </c>
      <c r="B974" s="3">
        <v>15058.6</v>
      </c>
      <c r="C974" s="3">
        <v>15133.4</v>
      </c>
      <c r="D974" s="3">
        <v>15008.85</v>
      </c>
      <c r="E974" s="3">
        <v>15030.15</v>
      </c>
      <c r="F974" s="3" t="str">
        <f t="shared" si="90"/>
        <v>Wednesday</v>
      </c>
      <c r="G974" s="22">
        <f t="shared" si="91"/>
        <v>-1.889285856586982E-3</v>
      </c>
      <c r="H974" s="22">
        <f t="shared" si="92"/>
        <v>8.271021210471045E-3</v>
      </c>
      <c r="I974" s="22">
        <f t="shared" si="93"/>
        <v>-3.2763881626412319E-3</v>
      </c>
      <c r="J974" s="3" t="str">
        <f t="shared" si="94"/>
        <v/>
      </c>
      <c r="K974" s="3" t="str">
        <f t="shared" si="95"/>
        <v/>
      </c>
    </row>
    <row r="975" spans="1:11" hidden="1" x14ac:dyDescent="0.35">
      <c r="A975" s="30">
        <v>44334</v>
      </c>
      <c r="B975" s="3">
        <v>15067.2</v>
      </c>
      <c r="C975" s="3">
        <v>15137.25</v>
      </c>
      <c r="D975" s="3">
        <v>15043.7</v>
      </c>
      <c r="E975" s="3">
        <v>15108.1</v>
      </c>
      <c r="F975" s="3" t="str">
        <f t="shared" si="90"/>
        <v>Tuesday</v>
      </c>
      <c r="G975" s="22">
        <f t="shared" si="91"/>
        <v>2.7145056812148002E-3</v>
      </c>
      <c r="H975" s="22">
        <f t="shared" si="92"/>
        <v>6.2088510141233453E-3</v>
      </c>
      <c r="I975" s="22">
        <f t="shared" si="93"/>
        <v>9.652787782740313E-3</v>
      </c>
      <c r="J975" s="3" t="str">
        <f t="shared" si="94"/>
        <v/>
      </c>
      <c r="K975" s="3" t="str">
        <f t="shared" si="95"/>
        <v/>
      </c>
    </row>
    <row r="976" spans="1:11" hidden="1" x14ac:dyDescent="0.35">
      <c r="A976" s="30">
        <v>44333</v>
      </c>
      <c r="B976" s="3">
        <v>14756.25</v>
      </c>
      <c r="C976" s="3">
        <v>14938</v>
      </c>
      <c r="D976" s="3">
        <v>14725.35</v>
      </c>
      <c r="E976" s="3">
        <v>14923.15</v>
      </c>
      <c r="F976" s="3" t="str">
        <f t="shared" si="90"/>
        <v>Monday</v>
      </c>
      <c r="G976" s="22">
        <f t="shared" si="91"/>
        <v>1.1310461668784388E-2</v>
      </c>
      <c r="H976" s="22">
        <f t="shared" si="92"/>
        <v>1.4410842863193538E-2</v>
      </c>
      <c r="I976" s="22">
        <f t="shared" si="93"/>
        <v>5.3448064423824229E-3</v>
      </c>
      <c r="J976" s="3" t="str">
        <f t="shared" si="94"/>
        <v/>
      </c>
      <c r="K976" s="3" t="str">
        <f t="shared" si="95"/>
        <v/>
      </c>
    </row>
    <row r="977" spans="1:11" hidden="1" x14ac:dyDescent="0.35">
      <c r="A977" s="30">
        <v>44330</v>
      </c>
      <c r="B977" s="3">
        <v>14749.4</v>
      </c>
      <c r="C977" s="3">
        <v>14749.65</v>
      </c>
      <c r="D977" s="3">
        <v>14591.9</v>
      </c>
      <c r="E977" s="3">
        <v>14677.8</v>
      </c>
      <c r="F977" s="3" t="str">
        <f t="shared" si="90"/>
        <v>Friday</v>
      </c>
      <c r="G977" s="22">
        <f t="shared" si="91"/>
        <v>-4.8544347566680923E-3</v>
      </c>
      <c r="H977" s="22">
        <f t="shared" si="92"/>
        <v>1.0695350319335025E-2</v>
      </c>
      <c r="I977" s="22">
        <f t="shared" si="93"/>
        <v>3.5994964787534199E-3</v>
      </c>
      <c r="J977" s="3" t="str">
        <f t="shared" si="94"/>
        <v/>
      </c>
      <c r="K977" s="3" t="str">
        <f t="shared" si="95"/>
        <v/>
      </c>
    </row>
    <row r="978" spans="1:11" hidden="1" x14ac:dyDescent="0.35">
      <c r="A978" s="30">
        <v>44328</v>
      </c>
      <c r="B978" s="3">
        <v>14823.55</v>
      </c>
      <c r="C978" s="3">
        <v>14824.05</v>
      </c>
      <c r="D978" s="3">
        <v>14649.7</v>
      </c>
      <c r="E978" s="3">
        <v>14696.5</v>
      </c>
      <c r="F978" s="3" t="str">
        <f t="shared" si="90"/>
        <v>Wednesday</v>
      </c>
      <c r="G978" s="22">
        <f t="shared" si="91"/>
        <v>-8.5708214294146334E-3</v>
      </c>
      <c r="H978" s="22">
        <f t="shared" si="92"/>
        <v>1.1761690013525677E-2</v>
      </c>
      <c r="I978" s="22">
        <f t="shared" si="93"/>
        <v>-1.8315573287544891E-3</v>
      </c>
      <c r="J978" s="3" t="str">
        <f t="shared" si="94"/>
        <v/>
      </c>
      <c r="K978" s="3" t="str">
        <f t="shared" si="95"/>
        <v/>
      </c>
    </row>
    <row r="979" spans="1:11" hidden="1" x14ac:dyDescent="0.35">
      <c r="A979" s="30">
        <v>44327</v>
      </c>
      <c r="B979" s="3">
        <v>14789.7</v>
      </c>
      <c r="C979" s="3">
        <v>14900</v>
      </c>
      <c r="D979" s="3">
        <v>14771.4</v>
      </c>
      <c r="E979" s="3">
        <v>14850.75</v>
      </c>
      <c r="F979" s="3" t="str">
        <f t="shared" si="90"/>
        <v>Tuesday</v>
      </c>
      <c r="G979" s="22">
        <f t="shared" si="91"/>
        <v>4.1278727763240141E-3</v>
      </c>
      <c r="H979" s="22">
        <f t="shared" si="92"/>
        <v>8.6952406066384286E-3</v>
      </c>
      <c r="I979" s="22">
        <f t="shared" si="93"/>
        <v>-1.0215929890545974E-2</v>
      </c>
      <c r="J979" s="3" t="str">
        <f t="shared" si="94"/>
        <v/>
      </c>
      <c r="K979" s="3" t="str">
        <f t="shared" si="95"/>
        <v/>
      </c>
    </row>
    <row r="980" spans="1:11" hidden="1" x14ac:dyDescent="0.35">
      <c r="A980" s="30">
        <v>44326</v>
      </c>
      <c r="B980" s="3">
        <v>14928.25</v>
      </c>
      <c r="C980" s="3">
        <v>14966.9</v>
      </c>
      <c r="D980" s="3">
        <v>14892.5</v>
      </c>
      <c r="E980" s="3">
        <v>14942.35</v>
      </c>
      <c r="F980" s="3" t="str">
        <f t="shared" si="90"/>
        <v>Monday</v>
      </c>
      <c r="G980" s="22">
        <f t="shared" si="91"/>
        <v>9.4451794416628636E-4</v>
      </c>
      <c r="H980" s="22">
        <f t="shared" si="92"/>
        <v>4.9838393649623792E-3</v>
      </c>
      <c r="I980" s="22">
        <f t="shared" si="93"/>
        <v>7.0902608419937977E-3</v>
      </c>
      <c r="J980" s="3" t="str">
        <f t="shared" si="94"/>
        <v/>
      </c>
      <c r="K980" s="3" t="str">
        <f t="shared" si="95"/>
        <v/>
      </c>
    </row>
    <row r="981" spans="1:11" hidden="1" x14ac:dyDescent="0.35">
      <c r="A981" s="30">
        <v>44323</v>
      </c>
      <c r="B981" s="3">
        <v>14816.85</v>
      </c>
      <c r="C981" s="3">
        <v>14863.05</v>
      </c>
      <c r="D981" s="3">
        <v>14765.5</v>
      </c>
      <c r="E981" s="3">
        <v>14823.15</v>
      </c>
      <c r="F981" s="3" t="str">
        <f t="shared" si="90"/>
        <v>Friday</v>
      </c>
      <c r="G981" s="22">
        <f t="shared" si="91"/>
        <v>4.2519158930537008E-4</v>
      </c>
      <c r="H981" s="22">
        <f t="shared" si="92"/>
        <v>6.5837205613878298E-3</v>
      </c>
      <c r="I981" s="22">
        <f t="shared" si="93"/>
        <v>6.2513582527437446E-3</v>
      </c>
      <c r="J981" s="3" t="str">
        <f t="shared" si="94"/>
        <v/>
      </c>
      <c r="K981" s="3" t="str">
        <f t="shared" si="95"/>
        <v/>
      </c>
    </row>
    <row r="982" spans="1:11" hidden="1" x14ac:dyDescent="0.35">
      <c r="A982" s="30">
        <v>44322</v>
      </c>
      <c r="B982" s="3">
        <v>14668.35</v>
      </c>
      <c r="C982" s="3">
        <v>14743.9</v>
      </c>
      <c r="D982" s="3">
        <v>14611.5</v>
      </c>
      <c r="E982" s="3">
        <v>14724.8</v>
      </c>
      <c r="F982" s="3" t="str">
        <f t="shared" si="90"/>
        <v>Thursday</v>
      </c>
      <c r="G982" s="22">
        <f t="shared" si="91"/>
        <v>3.8484219424815272E-3</v>
      </c>
      <c r="H982" s="22">
        <f t="shared" si="92"/>
        <v>9.0262367614625805E-3</v>
      </c>
      <c r="I982" s="22">
        <f t="shared" si="93"/>
        <v>3.4546804078575168E-3</v>
      </c>
      <c r="J982" s="3" t="str">
        <f t="shared" si="94"/>
        <v>Positive</v>
      </c>
      <c r="K982" s="3" t="str">
        <f t="shared" si="95"/>
        <v/>
      </c>
    </row>
    <row r="983" spans="1:11" hidden="1" x14ac:dyDescent="0.35">
      <c r="A983" s="30">
        <v>44321</v>
      </c>
      <c r="B983" s="3">
        <v>14604.15</v>
      </c>
      <c r="C983" s="3">
        <v>14637.9</v>
      </c>
      <c r="D983" s="3">
        <v>14506.6</v>
      </c>
      <c r="E983" s="3">
        <v>14617.85</v>
      </c>
      <c r="F983" s="3" t="str">
        <f t="shared" si="90"/>
        <v>Wednesday</v>
      </c>
      <c r="G983" s="22">
        <f t="shared" si="91"/>
        <v>9.3808951565142295E-4</v>
      </c>
      <c r="H983" s="22">
        <f t="shared" si="92"/>
        <v>8.9905951390528913E-3</v>
      </c>
      <c r="I983" s="22">
        <f t="shared" si="93"/>
        <v>7.425930396992352E-3</v>
      </c>
      <c r="J983" s="3" t="str">
        <f t="shared" si="94"/>
        <v/>
      </c>
      <c r="K983" s="3" t="str">
        <f t="shared" si="95"/>
        <v/>
      </c>
    </row>
    <row r="984" spans="1:11" hidden="1" x14ac:dyDescent="0.35">
      <c r="A984" s="30">
        <v>44320</v>
      </c>
      <c r="B984" s="3">
        <v>14687.25</v>
      </c>
      <c r="C984" s="3">
        <v>14723.4</v>
      </c>
      <c r="D984" s="3">
        <v>14461.5</v>
      </c>
      <c r="E984" s="3">
        <v>14496.5</v>
      </c>
      <c r="F984" s="3" t="str">
        <f t="shared" si="90"/>
        <v>Tuesday</v>
      </c>
      <c r="G984" s="22">
        <f t="shared" si="91"/>
        <v>-1.2987455105618819E-2</v>
      </c>
      <c r="H984" s="22">
        <f t="shared" si="92"/>
        <v>1.7831792881580939E-2</v>
      </c>
      <c r="I984" s="22">
        <f t="shared" si="93"/>
        <v>3.6284990928752516E-3</v>
      </c>
      <c r="J984" s="3" t="str">
        <f t="shared" si="94"/>
        <v/>
      </c>
      <c r="K984" s="3" t="str">
        <f t="shared" si="95"/>
        <v/>
      </c>
    </row>
    <row r="985" spans="1:11" hidden="1" x14ac:dyDescent="0.35">
      <c r="A985" s="30">
        <v>44319</v>
      </c>
      <c r="B985" s="3">
        <v>14481.05</v>
      </c>
      <c r="C985" s="3">
        <v>14673.85</v>
      </c>
      <c r="D985" s="3">
        <v>14416.25</v>
      </c>
      <c r="E985" s="3">
        <v>14634.15</v>
      </c>
      <c r="F985" s="3" t="str">
        <f t="shared" si="90"/>
        <v>Monday</v>
      </c>
      <c r="G985" s="22">
        <f t="shared" si="91"/>
        <v>1.0572437772122904E-2</v>
      </c>
      <c r="H985" s="22">
        <f t="shared" si="92"/>
        <v>1.7788765317432117E-2</v>
      </c>
      <c r="I985" s="22">
        <f t="shared" si="93"/>
        <v>-1.0255551530643702E-2</v>
      </c>
      <c r="J985" s="3" t="str">
        <f t="shared" si="94"/>
        <v/>
      </c>
      <c r="K985" s="3" t="str">
        <f t="shared" si="95"/>
        <v/>
      </c>
    </row>
    <row r="986" spans="1:11" hidden="1" x14ac:dyDescent="0.35">
      <c r="A986" s="30">
        <v>44316</v>
      </c>
      <c r="B986" s="3">
        <v>14747.35</v>
      </c>
      <c r="C986" s="3">
        <v>14855.45</v>
      </c>
      <c r="D986" s="3">
        <v>14601.7</v>
      </c>
      <c r="E986" s="3">
        <v>14631.1</v>
      </c>
      <c r="F986" s="3" t="str">
        <f t="shared" si="90"/>
        <v>Friday</v>
      </c>
      <c r="G986" s="22">
        <f t="shared" si="91"/>
        <v>-7.8827721590658661E-3</v>
      </c>
      <c r="H986" s="22">
        <f t="shared" si="92"/>
        <v>1.720648116441259E-2</v>
      </c>
      <c r="I986" s="22">
        <f t="shared" si="93"/>
        <v>-9.9060752338048109E-3</v>
      </c>
      <c r="J986" s="3" t="str">
        <f t="shared" si="94"/>
        <v/>
      </c>
      <c r="K986" s="3" t="str">
        <f t="shared" si="95"/>
        <v/>
      </c>
    </row>
    <row r="987" spans="1:11" hidden="1" x14ac:dyDescent="0.35">
      <c r="A987" s="30">
        <v>44315</v>
      </c>
      <c r="B987" s="3">
        <v>14979</v>
      </c>
      <c r="C987" s="3">
        <v>15044.35</v>
      </c>
      <c r="D987" s="3">
        <v>14814.45</v>
      </c>
      <c r="E987" s="3">
        <v>14894.9</v>
      </c>
      <c r="F987" s="3" t="str">
        <f t="shared" si="90"/>
        <v>Thursday</v>
      </c>
      <c r="G987" s="22">
        <f t="shared" si="91"/>
        <v>-5.6145270044729526E-3</v>
      </c>
      <c r="H987" s="22">
        <f t="shared" si="92"/>
        <v>1.5348154082381977E-2</v>
      </c>
      <c r="I987" s="22">
        <f t="shared" si="93"/>
        <v>7.6995267263388891E-3</v>
      </c>
      <c r="J987" s="3" t="str">
        <f t="shared" si="94"/>
        <v>Negative</v>
      </c>
      <c r="K987" s="3" t="str">
        <f t="shared" si="95"/>
        <v/>
      </c>
    </row>
    <row r="988" spans="1:11" hidden="1" x14ac:dyDescent="0.35">
      <c r="A988" s="30">
        <v>44314</v>
      </c>
      <c r="B988" s="3">
        <v>14710.5</v>
      </c>
      <c r="C988" s="3">
        <v>14890.25</v>
      </c>
      <c r="D988" s="3">
        <v>14694.95</v>
      </c>
      <c r="E988" s="3">
        <v>14864.55</v>
      </c>
      <c r="F988" s="3" t="str">
        <f t="shared" si="90"/>
        <v>Wednesday</v>
      </c>
      <c r="G988" s="22">
        <f t="shared" si="91"/>
        <v>1.0472111756908282E-2</v>
      </c>
      <c r="H988" s="22">
        <f t="shared" si="92"/>
        <v>1.3276231263383249E-2</v>
      </c>
      <c r="I988" s="22">
        <f t="shared" si="93"/>
        <v>3.9206854545641165E-3</v>
      </c>
      <c r="J988" s="3" t="str">
        <f t="shared" si="94"/>
        <v/>
      </c>
      <c r="K988" s="3" t="str">
        <f t="shared" si="95"/>
        <v/>
      </c>
    </row>
    <row r="989" spans="1:11" hidden="1" x14ac:dyDescent="0.35">
      <c r="A989" s="30">
        <v>44313</v>
      </c>
      <c r="B989" s="3">
        <v>14493.8</v>
      </c>
      <c r="C989" s="3">
        <v>14667.55</v>
      </c>
      <c r="D989" s="3">
        <v>14484.85</v>
      </c>
      <c r="E989" s="3">
        <v>14653.05</v>
      </c>
      <c r="F989" s="3" t="str">
        <f t="shared" si="90"/>
        <v>Tuesday</v>
      </c>
      <c r="G989" s="22">
        <f t="shared" si="91"/>
        <v>1.0987456705625854E-2</v>
      </c>
      <c r="H989" s="22">
        <f t="shared" si="92"/>
        <v>1.2605389890849805E-2</v>
      </c>
      <c r="I989" s="22">
        <f t="shared" si="93"/>
        <v>6.0752502588880025E-4</v>
      </c>
      <c r="J989" s="3" t="str">
        <f t="shared" si="94"/>
        <v/>
      </c>
      <c r="K989" s="3" t="str">
        <f t="shared" si="95"/>
        <v/>
      </c>
    </row>
    <row r="990" spans="1:11" hidden="1" x14ac:dyDescent="0.35">
      <c r="A990" s="30">
        <v>44312</v>
      </c>
      <c r="B990" s="3">
        <v>14449.45</v>
      </c>
      <c r="C990" s="3">
        <v>14557.5</v>
      </c>
      <c r="D990" s="3">
        <v>14421.3</v>
      </c>
      <c r="E990" s="3">
        <v>14485</v>
      </c>
      <c r="F990" s="3" t="str">
        <f t="shared" si="90"/>
        <v>Monday</v>
      </c>
      <c r="G990" s="22">
        <f t="shared" si="91"/>
        <v>2.4603012571412248E-3</v>
      </c>
      <c r="H990" s="22">
        <f t="shared" si="92"/>
        <v>9.4259643100602936E-3</v>
      </c>
      <c r="I990" s="22">
        <f t="shared" si="93"/>
        <v>7.5376446429381025E-3</v>
      </c>
      <c r="J990" s="3" t="str">
        <f t="shared" si="94"/>
        <v/>
      </c>
      <c r="K990" s="3" t="str">
        <f t="shared" si="95"/>
        <v/>
      </c>
    </row>
    <row r="991" spans="1:11" hidden="1" x14ac:dyDescent="0.35">
      <c r="A991" s="30">
        <v>44309</v>
      </c>
      <c r="B991" s="3">
        <v>14326.35</v>
      </c>
      <c r="C991" s="3">
        <v>14461.15</v>
      </c>
      <c r="D991" s="3">
        <v>14273.3</v>
      </c>
      <c r="E991" s="3">
        <v>14341.35</v>
      </c>
      <c r="F991" s="3" t="str">
        <f t="shared" si="90"/>
        <v>Friday</v>
      </c>
      <c r="G991" s="22">
        <f t="shared" si="91"/>
        <v>1.0470217466416777E-3</v>
      </c>
      <c r="H991" s="22">
        <f t="shared" si="92"/>
        <v>1.3112202340442636E-2</v>
      </c>
      <c r="I991" s="22">
        <f t="shared" si="93"/>
        <v>-5.5393009235638439E-3</v>
      </c>
      <c r="J991" s="3" t="str">
        <f t="shared" si="94"/>
        <v/>
      </c>
      <c r="K991" s="3" t="str">
        <f t="shared" si="95"/>
        <v/>
      </c>
    </row>
    <row r="992" spans="1:11" x14ac:dyDescent="0.35">
      <c r="A992" s="30">
        <v>44308</v>
      </c>
      <c r="B992" s="3">
        <v>14219.15</v>
      </c>
      <c r="C992" s="3">
        <v>14424.75</v>
      </c>
      <c r="D992" s="3">
        <v>14151.4</v>
      </c>
      <c r="E992" s="3">
        <v>14406.15</v>
      </c>
      <c r="F992" s="3" t="str">
        <f t="shared" si="90"/>
        <v>Thursday</v>
      </c>
      <c r="G992" s="22">
        <f t="shared" si="91"/>
        <v>1.3151278381619155E-2</v>
      </c>
      <c r="H992" s="22">
        <f t="shared" si="92"/>
        <v>1.9224074575484498E-2</v>
      </c>
      <c r="I992" s="22">
        <f t="shared" si="93"/>
        <v>-5.4034582132564844E-3</v>
      </c>
      <c r="J992" s="3" t="str">
        <f t="shared" si="94"/>
        <v>Positive</v>
      </c>
      <c r="K992" s="3" t="str">
        <f t="shared" si="95"/>
        <v>High Move</v>
      </c>
    </row>
    <row r="993" spans="1:11" hidden="1" x14ac:dyDescent="0.35">
      <c r="A993" s="30">
        <v>44306</v>
      </c>
      <c r="B993" s="3">
        <v>14526.7</v>
      </c>
      <c r="C993" s="3">
        <v>14526.95</v>
      </c>
      <c r="D993" s="3">
        <v>14207.3</v>
      </c>
      <c r="E993" s="3">
        <v>14296.4</v>
      </c>
      <c r="F993" s="3" t="str">
        <f t="shared" si="90"/>
        <v>Tuesday</v>
      </c>
      <c r="G993" s="22">
        <f t="shared" si="91"/>
        <v>-1.5853566191908766E-2</v>
      </c>
      <c r="H993" s="22">
        <f t="shared" si="92"/>
        <v>2.2004309306311923E-2</v>
      </c>
      <c r="I993" s="22">
        <f t="shared" si="93"/>
        <v>1.164738203761286E-2</v>
      </c>
      <c r="J993" s="3" t="str">
        <f t="shared" si="94"/>
        <v/>
      </c>
      <c r="K993" s="3" t="str">
        <f t="shared" si="95"/>
        <v/>
      </c>
    </row>
    <row r="994" spans="1:11" hidden="1" x14ac:dyDescent="0.35">
      <c r="A994" s="30">
        <v>44305</v>
      </c>
      <c r="B994" s="3">
        <v>14306.6</v>
      </c>
      <c r="C994" s="3">
        <v>14382.3</v>
      </c>
      <c r="D994" s="3">
        <v>14191.4</v>
      </c>
      <c r="E994" s="3">
        <v>14359.45</v>
      </c>
      <c r="F994" s="3" t="str">
        <f t="shared" si="90"/>
        <v>Monday</v>
      </c>
      <c r="G994" s="22">
        <f t="shared" si="91"/>
        <v>3.6940992269302534E-3</v>
      </c>
      <c r="H994" s="22">
        <f t="shared" si="92"/>
        <v>1.3343491814966493E-2</v>
      </c>
      <c r="I994" s="22">
        <f t="shared" si="93"/>
        <v>-2.1292460929616872E-2</v>
      </c>
      <c r="J994" s="3" t="str">
        <f t="shared" si="94"/>
        <v/>
      </c>
      <c r="K994" s="3" t="str">
        <f t="shared" si="95"/>
        <v/>
      </c>
    </row>
    <row r="995" spans="1:11" hidden="1" x14ac:dyDescent="0.35">
      <c r="A995" s="30">
        <v>44302</v>
      </c>
      <c r="B995" s="3">
        <v>14599.6</v>
      </c>
      <c r="C995" s="3">
        <v>14697.7</v>
      </c>
      <c r="D995" s="3">
        <v>14559</v>
      </c>
      <c r="E995" s="3">
        <v>14617.85</v>
      </c>
      <c r="F995" s="3" t="str">
        <f t="shared" si="90"/>
        <v>Friday</v>
      </c>
      <c r="G995" s="22">
        <f t="shared" si="91"/>
        <v>1.2500342475136304E-3</v>
      </c>
      <c r="H995" s="22">
        <f t="shared" si="92"/>
        <v>9.5002602811036421E-3</v>
      </c>
      <c r="I995" s="22">
        <f t="shared" si="93"/>
        <v>1.2447321768410985E-3</v>
      </c>
      <c r="J995" s="3" t="str">
        <f t="shared" si="94"/>
        <v/>
      </c>
      <c r="K995" s="3" t="str">
        <f t="shared" si="95"/>
        <v/>
      </c>
    </row>
    <row r="996" spans="1:11" hidden="1" x14ac:dyDescent="0.35">
      <c r="A996" s="30">
        <v>44301</v>
      </c>
      <c r="B996" s="3">
        <v>14522.4</v>
      </c>
      <c r="C996" s="3">
        <v>14597.55</v>
      </c>
      <c r="D996" s="3">
        <v>14353.2</v>
      </c>
      <c r="E996" s="3">
        <v>14581.45</v>
      </c>
      <c r="F996" s="3" t="str">
        <f t="shared" si="90"/>
        <v>Thursday</v>
      </c>
      <c r="G996" s="22">
        <f t="shared" si="91"/>
        <v>4.0661323197268423E-3</v>
      </c>
      <c r="H996" s="22">
        <f t="shared" si="92"/>
        <v>1.6825731284085176E-2</v>
      </c>
      <c r="I996" s="22">
        <f t="shared" si="93"/>
        <v>1.2133914290442037E-3</v>
      </c>
      <c r="J996" s="3" t="str">
        <f t="shared" si="94"/>
        <v>Positive</v>
      </c>
      <c r="K996" s="3" t="str">
        <f t="shared" si="95"/>
        <v/>
      </c>
    </row>
    <row r="997" spans="1:11" hidden="1" x14ac:dyDescent="0.35">
      <c r="A997" s="30">
        <v>44299</v>
      </c>
      <c r="B997" s="3">
        <v>14364.9</v>
      </c>
      <c r="C997" s="3">
        <v>14528.9</v>
      </c>
      <c r="D997" s="3">
        <v>14274.9</v>
      </c>
      <c r="E997" s="3">
        <v>14504.8</v>
      </c>
      <c r="F997" s="3" t="str">
        <f t="shared" si="90"/>
        <v>Tuesday</v>
      </c>
      <c r="G997" s="22">
        <f t="shared" si="91"/>
        <v>9.7390166308153649E-3</v>
      </c>
      <c r="H997" s="22">
        <f t="shared" si="92"/>
        <v>1.7681988736433948E-2</v>
      </c>
      <c r="I997" s="22">
        <f t="shared" si="93"/>
        <v>3.7803616848813741E-3</v>
      </c>
      <c r="J997" s="3" t="str">
        <f t="shared" si="94"/>
        <v/>
      </c>
      <c r="K997" s="3" t="str">
        <f t="shared" si="95"/>
        <v/>
      </c>
    </row>
    <row r="998" spans="1:11" hidden="1" x14ac:dyDescent="0.35">
      <c r="A998" s="30">
        <v>44298</v>
      </c>
      <c r="B998" s="3">
        <v>14644.65</v>
      </c>
      <c r="C998" s="3">
        <v>14652.5</v>
      </c>
      <c r="D998" s="3">
        <v>14248.7</v>
      </c>
      <c r="E998" s="3">
        <v>14310.8</v>
      </c>
      <c r="F998" s="3" t="str">
        <f t="shared" si="90"/>
        <v>Monday</v>
      </c>
      <c r="G998" s="22">
        <f t="shared" si="91"/>
        <v>-2.279672098684505E-2</v>
      </c>
      <c r="H998" s="22">
        <f t="shared" si="92"/>
        <v>2.7573209329004058E-2</v>
      </c>
      <c r="I998" s="22">
        <f t="shared" si="93"/>
        <v>-1.2821160982416454E-2</v>
      </c>
      <c r="J998" s="3" t="str">
        <f t="shared" si="94"/>
        <v/>
      </c>
      <c r="K998" s="3" t="str">
        <f t="shared" si="95"/>
        <v/>
      </c>
    </row>
    <row r="999" spans="1:11" hidden="1" x14ac:dyDescent="0.35">
      <c r="A999" s="30">
        <v>44295</v>
      </c>
      <c r="B999" s="3">
        <v>14882.65</v>
      </c>
      <c r="C999" s="3">
        <v>14918.45</v>
      </c>
      <c r="D999" s="3">
        <v>14785.65</v>
      </c>
      <c r="E999" s="3">
        <v>14834.85</v>
      </c>
      <c r="F999" s="3" t="str">
        <f t="shared" si="90"/>
        <v>Friday</v>
      </c>
      <c r="G999" s="22">
        <f t="shared" si="91"/>
        <v>-3.2117935985862245E-3</v>
      </c>
      <c r="H999" s="22">
        <f t="shared" si="92"/>
        <v>8.9231420479552424E-3</v>
      </c>
      <c r="I999" s="22">
        <f t="shared" si="93"/>
        <v>5.9500598367601847E-4</v>
      </c>
      <c r="J999" s="3" t="str">
        <f t="shared" si="94"/>
        <v/>
      </c>
      <c r="K999" s="3" t="str">
        <f t="shared" si="95"/>
        <v/>
      </c>
    </row>
    <row r="1000" spans="1:11" hidden="1" x14ac:dyDescent="0.35">
      <c r="A1000" s="30">
        <v>44294</v>
      </c>
      <c r="B1000" s="3">
        <v>14875.65</v>
      </c>
      <c r="C1000" s="3">
        <v>14984.15</v>
      </c>
      <c r="D1000" s="3">
        <v>14821.1</v>
      </c>
      <c r="E1000" s="3">
        <v>14873.8</v>
      </c>
      <c r="F1000" s="3" t="str">
        <f t="shared" si="90"/>
        <v>Thursday</v>
      </c>
      <c r="G1000" s="22">
        <f t="shared" si="91"/>
        <v>-1.2436431349220799E-4</v>
      </c>
      <c r="H1000" s="22">
        <f t="shared" si="92"/>
        <v>1.0960865575621858E-2</v>
      </c>
      <c r="I1000" s="22">
        <f t="shared" si="93"/>
        <v>3.8194081267018038E-3</v>
      </c>
      <c r="J1000" s="3" t="str">
        <f t="shared" si="94"/>
        <v>Negative</v>
      </c>
      <c r="K1000" s="3" t="str">
        <f t="shared" si="95"/>
        <v/>
      </c>
    </row>
    <row r="1001" spans="1:11" hidden="1" x14ac:dyDescent="0.35">
      <c r="A1001" s="30">
        <v>44293</v>
      </c>
      <c r="B1001" s="3">
        <v>14716.45</v>
      </c>
      <c r="C1001" s="3">
        <v>14879.8</v>
      </c>
      <c r="D1001" s="3">
        <v>14649.85</v>
      </c>
      <c r="E1001" s="3">
        <v>14819.05</v>
      </c>
      <c r="F1001" s="3" t="str">
        <f t="shared" si="90"/>
        <v>Wednesday</v>
      </c>
      <c r="G1001" s="22">
        <f t="shared" si="91"/>
        <v>6.9717900716544101E-3</v>
      </c>
      <c r="H1001" s="22">
        <f t="shared" si="92"/>
        <v>1.5625371607962443E-2</v>
      </c>
      <c r="I1001" s="22">
        <f t="shared" si="93"/>
        <v>2.2440153914257996E-3</v>
      </c>
      <c r="J1001" s="3" t="str">
        <f t="shared" si="94"/>
        <v/>
      </c>
      <c r="K1001" s="3" t="str">
        <f t="shared" si="95"/>
        <v/>
      </c>
    </row>
    <row r="1002" spans="1:11" hidden="1" x14ac:dyDescent="0.35">
      <c r="A1002" s="30">
        <v>44292</v>
      </c>
      <c r="B1002" s="3">
        <v>14737</v>
      </c>
      <c r="C1002" s="3">
        <v>14779.1</v>
      </c>
      <c r="D1002" s="3">
        <v>14573.9</v>
      </c>
      <c r="E1002" s="3">
        <v>14683.5</v>
      </c>
      <c r="F1002" s="3" t="str">
        <f t="shared" si="90"/>
        <v>Tuesday</v>
      </c>
      <c r="G1002" s="22">
        <f t="shared" si="91"/>
        <v>-3.6303182465902153E-3</v>
      </c>
      <c r="H1002" s="22">
        <f t="shared" si="92"/>
        <v>1.3924136527108687E-2</v>
      </c>
      <c r="I1002" s="22">
        <f t="shared" si="93"/>
        <v>6.7769746819877803E-3</v>
      </c>
      <c r="J1002" s="3" t="str">
        <f t="shared" si="94"/>
        <v/>
      </c>
      <c r="K1002" s="3" t="str">
        <f t="shared" si="95"/>
        <v/>
      </c>
    </row>
    <row r="1003" spans="1:11" hidden="1" x14ac:dyDescent="0.35">
      <c r="A1003" s="30">
        <v>44291</v>
      </c>
      <c r="B1003" s="3">
        <v>14837.7</v>
      </c>
      <c r="C1003" s="3">
        <v>14849.85</v>
      </c>
      <c r="D1003" s="3">
        <v>14459.5</v>
      </c>
      <c r="E1003" s="3">
        <v>14637.8</v>
      </c>
      <c r="F1003" s="3" t="str">
        <f t="shared" si="90"/>
        <v>Monday</v>
      </c>
      <c r="G1003" s="22">
        <f t="shared" si="91"/>
        <v>-1.3472438450703374E-2</v>
      </c>
      <c r="H1003" s="22">
        <f t="shared" si="92"/>
        <v>2.6307985739029656E-2</v>
      </c>
      <c r="I1003" s="22">
        <f t="shared" si="93"/>
        <v>-1.9943029524427443E-3</v>
      </c>
      <c r="J1003" s="3" t="str">
        <f t="shared" si="94"/>
        <v/>
      </c>
      <c r="K1003" s="3" t="str">
        <f t="shared" si="95"/>
        <v/>
      </c>
    </row>
    <row r="1004" spans="1:11" hidden="1" x14ac:dyDescent="0.35">
      <c r="A1004" s="30">
        <v>44287</v>
      </c>
      <c r="B1004" s="3">
        <v>14798.4</v>
      </c>
      <c r="C1004" s="3">
        <v>14883.2</v>
      </c>
      <c r="D1004" s="3">
        <v>14692.45</v>
      </c>
      <c r="E1004" s="3">
        <v>14867.35</v>
      </c>
      <c r="F1004" s="3" t="str">
        <f t="shared" si="90"/>
        <v>Thursday</v>
      </c>
      <c r="G1004" s="22">
        <f t="shared" si="91"/>
        <v>4.6592874905395671E-3</v>
      </c>
      <c r="H1004" s="22">
        <f t="shared" si="92"/>
        <v>1.2889907016974808E-2</v>
      </c>
      <c r="I1004" s="22">
        <f t="shared" si="93"/>
        <v>7.3311686985643235E-3</v>
      </c>
      <c r="J1004" s="3" t="str">
        <f t="shared" si="94"/>
        <v>Positive</v>
      </c>
      <c r="K1004" s="3" t="str">
        <f t="shared" si="95"/>
        <v/>
      </c>
    </row>
    <row r="1005" spans="1:11" hidden="1" x14ac:dyDescent="0.35">
      <c r="A1005" s="30">
        <v>44286</v>
      </c>
      <c r="B1005" s="3">
        <v>14811.85</v>
      </c>
      <c r="C1005" s="3">
        <v>14813.75</v>
      </c>
      <c r="D1005" s="3">
        <v>14670.25</v>
      </c>
      <c r="E1005" s="3">
        <v>14690.7</v>
      </c>
      <c r="F1005" s="3" t="str">
        <f t="shared" si="90"/>
        <v>Wednesday</v>
      </c>
      <c r="G1005" s="22">
        <f t="shared" si="91"/>
        <v>-8.1792618747826666E-3</v>
      </c>
      <c r="H1005" s="22">
        <f t="shared" si="92"/>
        <v>9.6881888487933641E-3</v>
      </c>
      <c r="I1005" s="22">
        <f t="shared" si="93"/>
        <v>-2.2397962964210414E-3</v>
      </c>
      <c r="J1005" s="3" t="str">
        <f t="shared" si="94"/>
        <v/>
      </c>
      <c r="K1005" s="3" t="str">
        <f t="shared" si="95"/>
        <v/>
      </c>
    </row>
    <row r="1006" spans="1:11" hidden="1" x14ac:dyDescent="0.35">
      <c r="A1006" s="30">
        <v>44285</v>
      </c>
      <c r="B1006" s="3">
        <v>14628.5</v>
      </c>
      <c r="C1006" s="3">
        <v>14876.3</v>
      </c>
      <c r="D1006" s="3">
        <v>14617.6</v>
      </c>
      <c r="E1006" s="3">
        <v>14845.1</v>
      </c>
      <c r="F1006" s="3" t="str">
        <f t="shared" si="90"/>
        <v>Tuesday</v>
      </c>
      <c r="G1006" s="22">
        <f t="shared" si="91"/>
        <v>1.4806712923402972E-2</v>
      </c>
      <c r="H1006" s="22">
        <f t="shared" si="92"/>
        <v>1.7684656663362538E-2</v>
      </c>
      <c r="I1006" s="22">
        <f t="shared" si="93"/>
        <v>8.3544146739917644E-3</v>
      </c>
      <c r="J1006" s="3" t="str">
        <f t="shared" si="94"/>
        <v/>
      </c>
      <c r="K1006" s="3" t="str">
        <f t="shared" si="95"/>
        <v/>
      </c>
    </row>
    <row r="1007" spans="1:11" hidden="1" x14ac:dyDescent="0.35">
      <c r="A1007" s="30">
        <v>44281</v>
      </c>
      <c r="B1007" s="3">
        <v>14506.3</v>
      </c>
      <c r="C1007" s="3">
        <v>14572.9</v>
      </c>
      <c r="D1007" s="3">
        <v>14414.25</v>
      </c>
      <c r="E1007" s="3">
        <v>14507.3</v>
      </c>
      <c r="F1007" s="3" t="str">
        <f t="shared" si="90"/>
        <v>Friday</v>
      </c>
      <c r="G1007" s="22">
        <f t="shared" si="91"/>
        <v>6.8935565926528475E-5</v>
      </c>
      <c r="H1007" s="22">
        <f t="shared" si="92"/>
        <v>1.0936627534243718E-2</v>
      </c>
      <c r="I1007" s="22">
        <f t="shared" si="93"/>
        <v>1.2663264665023814E-2</v>
      </c>
      <c r="J1007" s="3" t="str">
        <f t="shared" si="94"/>
        <v/>
      </c>
      <c r="K1007" s="3" t="str">
        <f t="shared" si="95"/>
        <v/>
      </c>
    </row>
    <row r="1008" spans="1:11" x14ac:dyDescent="0.35">
      <c r="A1008" s="30">
        <v>44280</v>
      </c>
      <c r="B1008" s="3">
        <v>14570.9</v>
      </c>
      <c r="C1008" s="3">
        <v>14575.6</v>
      </c>
      <c r="D1008" s="3">
        <v>14264.4</v>
      </c>
      <c r="E1008" s="3">
        <v>14324.9</v>
      </c>
      <c r="F1008" s="3" t="str">
        <f t="shared" si="90"/>
        <v>Thursday</v>
      </c>
      <c r="G1008" s="22">
        <f t="shared" si="91"/>
        <v>-1.688296536246903E-2</v>
      </c>
      <c r="H1008" s="22">
        <f t="shared" si="92"/>
        <v>2.1357637482928352E-2</v>
      </c>
      <c r="I1008" s="22">
        <f t="shared" si="93"/>
        <v>1.4777241673196147E-3</v>
      </c>
      <c r="J1008" s="3" t="str">
        <f t="shared" si="94"/>
        <v>Negative</v>
      </c>
      <c r="K1008" s="3" t="str">
        <f t="shared" si="95"/>
        <v>High Move</v>
      </c>
    </row>
    <row r="1009" spans="1:11" hidden="1" x14ac:dyDescent="0.35">
      <c r="A1009" s="30">
        <v>44279</v>
      </c>
      <c r="B1009" s="3">
        <v>14712.45</v>
      </c>
      <c r="C1009" s="3">
        <v>14752.35</v>
      </c>
      <c r="D1009" s="3">
        <v>14535</v>
      </c>
      <c r="E1009" s="3">
        <v>14549.4</v>
      </c>
      <c r="F1009" s="3" t="str">
        <f t="shared" si="90"/>
        <v>Wednesday</v>
      </c>
      <c r="G1009" s="22">
        <f t="shared" si="91"/>
        <v>-1.108245057757213E-2</v>
      </c>
      <c r="H1009" s="22">
        <f t="shared" si="92"/>
        <v>1.4773202287858266E-2</v>
      </c>
      <c r="I1009" s="22">
        <f t="shared" si="93"/>
        <v>-6.9052802106008724E-3</v>
      </c>
      <c r="J1009" s="3" t="str">
        <f t="shared" si="94"/>
        <v/>
      </c>
      <c r="K1009" s="3" t="str">
        <f t="shared" si="95"/>
        <v/>
      </c>
    </row>
    <row r="1010" spans="1:11" hidden="1" x14ac:dyDescent="0.35">
      <c r="A1010" s="30">
        <v>44278</v>
      </c>
      <c r="B1010" s="3">
        <v>14768.55</v>
      </c>
      <c r="C1010" s="3">
        <v>14878.6</v>
      </c>
      <c r="D1010" s="3">
        <v>14707</v>
      </c>
      <c r="E1010" s="3">
        <v>14814.75</v>
      </c>
      <c r="F1010" s="3" t="str">
        <f t="shared" si="90"/>
        <v>Tuesday</v>
      </c>
      <c r="G1010" s="22">
        <f t="shared" si="91"/>
        <v>3.1282691936581944E-3</v>
      </c>
      <c r="H1010" s="22">
        <f t="shared" si="92"/>
        <v>1.1619285576444564E-2</v>
      </c>
      <c r="I1010" s="22">
        <f t="shared" si="93"/>
        <v>2.1816725930349093E-3</v>
      </c>
      <c r="J1010" s="3" t="str">
        <f t="shared" si="94"/>
        <v/>
      </c>
      <c r="K1010" s="3" t="str">
        <f t="shared" si="95"/>
        <v/>
      </c>
    </row>
    <row r="1011" spans="1:11" hidden="1" x14ac:dyDescent="0.35">
      <c r="A1011" s="30">
        <v>44277</v>
      </c>
      <c r="B1011" s="3">
        <v>14736.3</v>
      </c>
      <c r="C1011" s="3">
        <v>14763.9</v>
      </c>
      <c r="D1011" s="3">
        <v>14597.85</v>
      </c>
      <c r="E1011" s="3">
        <v>14736.4</v>
      </c>
      <c r="F1011" s="3" t="str">
        <f t="shared" si="90"/>
        <v>Monday</v>
      </c>
      <c r="G1011" s="22">
        <f t="shared" si="91"/>
        <v>6.7859639122686021E-6</v>
      </c>
      <c r="H1011" s="22">
        <f t="shared" si="92"/>
        <v>1.1268093076280971E-2</v>
      </c>
      <c r="I1011" s="22">
        <f t="shared" si="93"/>
        <v>-5.2224633749326692E-4</v>
      </c>
      <c r="J1011" s="3" t="str">
        <f t="shared" si="94"/>
        <v/>
      </c>
      <c r="K1011" s="3" t="str">
        <f t="shared" si="95"/>
        <v/>
      </c>
    </row>
    <row r="1012" spans="1:11" hidden="1" x14ac:dyDescent="0.35">
      <c r="A1012" s="30">
        <v>44274</v>
      </c>
      <c r="B1012" s="3">
        <v>14471.15</v>
      </c>
      <c r="C1012" s="3">
        <v>14788.25</v>
      </c>
      <c r="D1012" s="3">
        <v>14350.1</v>
      </c>
      <c r="E1012" s="3">
        <v>14744</v>
      </c>
      <c r="F1012" s="3" t="str">
        <f t="shared" si="90"/>
        <v>Friday</v>
      </c>
      <c r="G1012" s="22">
        <f t="shared" si="91"/>
        <v>1.8854755841795599E-2</v>
      </c>
      <c r="H1012" s="22">
        <f t="shared" si="92"/>
        <v>3.0277483130228051E-2</v>
      </c>
      <c r="I1012" s="22">
        <f t="shared" si="93"/>
        <v>-5.955549754943259E-3</v>
      </c>
      <c r="J1012" s="3" t="str">
        <f t="shared" si="94"/>
        <v/>
      </c>
      <c r="K1012" s="3" t="str">
        <f t="shared" si="95"/>
        <v/>
      </c>
    </row>
    <row r="1013" spans="1:11" x14ac:dyDescent="0.35">
      <c r="A1013" s="30">
        <v>44273</v>
      </c>
      <c r="B1013" s="3">
        <v>14855.5</v>
      </c>
      <c r="C1013" s="3">
        <v>14875.2</v>
      </c>
      <c r="D1013" s="3">
        <v>14478.6</v>
      </c>
      <c r="E1013" s="3">
        <v>14557.85</v>
      </c>
      <c r="F1013" s="3" t="str">
        <f t="shared" si="90"/>
        <v>Thursday</v>
      </c>
      <c r="G1013" s="22">
        <f t="shared" si="91"/>
        <v>-2.0036350173336451E-2</v>
      </c>
      <c r="H1013" s="22">
        <f t="shared" si="92"/>
        <v>2.6697182861566447E-2</v>
      </c>
      <c r="I1013" s="22">
        <f t="shared" si="93"/>
        <v>9.1160427407906055E-3</v>
      </c>
      <c r="J1013" s="3" t="str">
        <f t="shared" si="94"/>
        <v>Negative</v>
      </c>
      <c r="K1013" s="3" t="str">
        <f t="shared" si="95"/>
        <v>High Move</v>
      </c>
    </row>
    <row r="1014" spans="1:11" hidden="1" x14ac:dyDescent="0.35">
      <c r="A1014" s="30">
        <v>44272</v>
      </c>
      <c r="B1014" s="3">
        <v>14946.55</v>
      </c>
      <c r="C1014" s="3">
        <v>14956.55</v>
      </c>
      <c r="D1014" s="3">
        <v>14696.05</v>
      </c>
      <c r="E1014" s="3">
        <v>14721.3</v>
      </c>
      <c r="F1014" s="3" t="str">
        <f t="shared" si="90"/>
        <v>Wednesday</v>
      </c>
      <c r="G1014" s="22">
        <f t="shared" si="91"/>
        <v>-1.5070367409201455E-2</v>
      </c>
      <c r="H1014" s="22">
        <f t="shared" si="92"/>
        <v>1.7428771187999906E-2</v>
      </c>
      <c r="I1014" s="22">
        <f t="shared" si="93"/>
        <v>2.4211207575893781E-3</v>
      </c>
      <c r="J1014" s="3" t="str">
        <f t="shared" si="94"/>
        <v/>
      </c>
      <c r="K1014" s="3" t="str">
        <f t="shared" si="95"/>
        <v/>
      </c>
    </row>
    <row r="1015" spans="1:11" hidden="1" x14ac:dyDescent="0.35">
      <c r="A1015" s="30">
        <v>44271</v>
      </c>
      <c r="B1015" s="3">
        <v>14996.1</v>
      </c>
      <c r="C1015" s="3">
        <v>15051.6</v>
      </c>
      <c r="D1015" s="3">
        <v>14890.65</v>
      </c>
      <c r="E1015" s="3">
        <v>14910.45</v>
      </c>
      <c r="F1015" s="3" t="str">
        <f t="shared" si="90"/>
        <v>Tuesday</v>
      </c>
      <c r="G1015" s="22">
        <f t="shared" si="91"/>
        <v>-5.711484986096361E-3</v>
      </c>
      <c r="H1015" s="22">
        <f t="shared" si="92"/>
        <v>1.0732790525536688E-2</v>
      </c>
      <c r="I1015" s="22">
        <f t="shared" si="93"/>
        <v>4.4609665427509538E-3</v>
      </c>
      <c r="J1015" s="3" t="str">
        <f t="shared" si="94"/>
        <v/>
      </c>
      <c r="K1015" s="3" t="str">
        <f t="shared" si="95"/>
        <v/>
      </c>
    </row>
    <row r="1016" spans="1:11" hidden="1" x14ac:dyDescent="0.35">
      <c r="A1016" s="30">
        <v>44270</v>
      </c>
      <c r="B1016" s="3">
        <v>15048.4</v>
      </c>
      <c r="C1016" s="3">
        <v>15048.4</v>
      </c>
      <c r="D1016" s="3">
        <v>14745.85</v>
      </c>
      <c r="E1016" s="3">
        <v>14929.5</v>
      </c>
      <c r="F1016" s="3" t="str">
        <f t="shared" si="90"/>
        <v>Monday</v>
      </c>
      <c r="G1016" s="22">
        <f t="shared" si="91"/>
        <v>-7.9011722176443762E-3</v>
      </c>
      <c r="H1016" s="22">
        <f t="shared" si="92"/>
        <v>2.0105127455410494E-2</v>
      </c>
      <c r="I1016" s="22">
        <f t="shared" si="93"/>
        <v>1.1609379314014689E-3</v>
      </c>
      <c r="J1016" s="3" t="str">
        <f t="shared" si="94"/>
        <v/>
      </c>
      <c r="K1016" s="3" t="str">
        <f t="shared" si="95"/>
        <v/>
      </c>
    </row>
    <row r="1017" spans="1:11" hidden="1" x14ac:dyDescent="0.35">
      <c r="A1017" s="30">
        <v>44267</v>
      </c>
      <c r="B1017" s="3">
        <v>15321.15</v>
      </c>
      <c r="C1017" s="3">
        <v>15336.3</v>
      </c>
      <c r="D1017" s="3">
        <v>14953.6</v>
      </c>
      <c r="E1017" s="3">
        <v>15030.95</v>
      </c>
      <c r="F1017" s="3" t="str">
        <f t="shared" si="90"/>
        <v>Friday</v>
      </c>
      <c r="G1017" s="22">
        <f t="shared" si="91"/>
        <v>-1.8941136925100199E-2</v>
      </c>
      <c r="H1017" s="22">
        <f t="shared" si="92"/>
        <v>2.4978542733410932E-2</v>
      </c>
      <c r="I1017" s="22">
        <f t="shared" si="93"/>
        <v>9.6442786725360712E-3</v>
      </c>
      <c r="J1017" s="3" t="str">
        <f t="shared" si="94"/>
        <v/>
      </c>
      <c r="K1017" s="3" t="str">
        <f t="shared" si="95"/>
        <v/>
      </c>
    </row>
    <row r="1018" spans="1:11" hidden="1" x14ac:dyDescent="0.35">
      <c r="A1018" s="30">
        <v>44265</v>
      </c>
      <c r="B1018" s="3">
        <v>15202.15</v>
      </c>
      <c r="C1018" s="3">
        <v>15218.45</v>
      </c>
      <c r="D1018" s="3">
        <v>15100.85</v>
      </c>
      <c r="E1018" s="3">
        <v>15174.8</v>
      </c>
      <c r="F1018" s="3" t="str">
        <f t="shared" si="90"/>
        <v>Wednesday</v>
      </c>
      <c r="G1018" s="22">
        <f t="shared" si="91"/>
        <v>-1.7990876290524935E-3</v>
      </c>
      <c r="H1018" s="22">
        <f t="shared" si="92"/>
        <v>7.7357479040793811E-3</v>
      </c>
      <c r="I1018" s="22">
        <f t="shared" si="93"/>
        <v>6.8715890425475549E-3</v>
      </c>
      <c r="J1018" s="3" t="str">
        <f t="shared" si="94"/>
        <v/>
      </c>
      <c r="K1018" s="3" t="str">
        <f t="shared" si="95"/>
        <v/>
      </c>
    </row>
    <row r="1019" spans="1:11" hidden="1" x14ac:dyDescent="0.35">
      <c r="A1019" s="30">
        <v>44264</v>
      </c>
      <c r="B1019" s="3">
        <v>15049.9</v>
      </c>
      <c r="C1019" s="3">
        <v>15126.85</v>
      </c>
      <c r="D1019" s="3">
        <v>14925.45</v>
      </c>
      <c r="E1019" s="3">
        <v>15098.4</v>
      </c>
      <c r="F1019" s="3" t="str">
        <f t="shared" si="90"/>
        <v>Tuesday</v>
      </c>
      <c r="G1019" s="22">
        <f t="shared" si="91"/>
        <v>3.2226127748357131E-3</v>
      </c>
      <c r="H1019" s="22">
        <f t="shared" si="92"/>
        <v>1.3382148718596113E-2</v>
      </c>
      <c r="I1019" s="22">
        <f t="shared" si="93"/>
        <v>6.2649603508911963E-3</v>
      </c>
      <c r="J1019" s="3" t="str">
        <f t="shared" si="94"/>
        <v/>
      </c>
      <c r="K1019" s="3" t="str">
        <f t="shared" si="95"/>
        <v/>
      </c>
    </row>
    <row r="1020" spans="1:11" hidden="1" x14ac:dyDescent="0.35">
      <c r="A1020" s="30">
        <v>44263</v>
      </c>
      <c r="B1020" s="3">
        <v>15002.45</v>
      </c>
      <c r="C1020" s="3">
        <v>15111.15</v>
      </c>
      <c r="D1020" s="3">
        <v>14919.9</v>
      </c>
      <c r="E1020" s="3">
        <v>14956.2</v>
      </c>
      <c r="F1020" s="3" t="str">
        <f t="shared" si="90"/>
        <v>Monday</v>
      </c>
      <c r="G1020" s="22">
        <f t="shared" si="91"/>
        <v>-3.0828298044652705E-3</v>
      </c>
      <c r="H1020" s="22">
        <f t="shared" si="92"/>
        <v>1.2747917840086118E-2</v>
      </c>
      <c r="I1020" s="22">
        <f t="shared" si="93"/>
        <v>4.3077767587578319E-3</v>
      </c>
      <c r="J1020" s="3" t="str">
        <f t="shared" si="94"/>
        <v/>
      </c>
      <c r="K1020" s="3" t="str">
        <f t="shared" si="95"/>
        <v/>
      </c>
    </row>
    <row r="1021" spans="1:11" hidden="1" x14ac:dyDescent="0.35">
      <c r="A1021" s="30">
        <v>44260</v>
      </c>
      <c r="B1021" s="3">
        <v>14977.95</v>
      </c>
      <c r="C1021" s="3">
        <v>15092.35</v>
      </c>
      <c r="D1021" s="3">
        <v>14862.1</v>
      </c>
      <c r="E1021" s="3">
        <v>14938.1</v>
      </c>
      <c r="F1021" s="3" t="str">
        <f t="shared" si="90"/>
        <v>Friday</v>
      </c>
      <c r="G1021" s="22">
        <f t="shared" si="91"/>
        <v>-2.6605777159090772E-3</v>
      </c>
      <c r="H1021" s="22">
        <f t="shared" si="92"/>
        <v>1.537259771864641E-2</v>
      </c>
      <c r="I1021" s="22">
        <f t="shared" si="93"/>
        <v>-6.8166371035922801E-3</v>
      </c>
      <c r="J1021" s="3" t="str">
        <f t="shared" si="94"/>
        <v/>
      </c>
      <c r="K1021" s="3" t="str">
        <f t="shared" si="95"/>
        <v/>
      </c>
    </row>
    <row r="1022" spans="1:11" hidden="1" x14ac:dyDescent="0.35">
      <c r="A1022" s="30">
        <v>44259</v>
      </c>
      <c r="B1022" s="3">
        <v>15026.75</v>
      </c>
      <c r="C1022" s="3">
        <v>15202.35</v>
      </c>
      <c r="D1022" s="3">
        <v>14980.2</v>
      </c>
      <c r="E1022" s="3">
        <v>15080.75</v>
      </c>
      <c r="F1022" s="3" t="str">
        <f t="shared" si="90"/>
        <v>Thursday</v>
      </c>
      <c r="G1022" s="22">
        <f t="shared" si="91"/>
        <v>3.593591428618963E-3</v>
      </c>
      <c r="H1022" s="22">
        <f t="shared" si="92"/>
        <v>1.4783635849401875E-2</v>
      </c>
      <c r="I1022" s="22">
        <f t="shared" si="93"/>
        <v>-1.4354961431495013E-2</v>
      </c>
      <c r="J1022" s="3" t="str">
        <f t="shared" si="94"/>
        <v>Positive</v>
      </c>
      <c r="K1022" s="3" t="str">
        <f t="shared" si="95"/>
        <v/>
      </c>
    </row>
    <row r="1023" spans="1:11" hidden="1" x14ac:dyDescent="0.35">
      <c r="A1023" s="30">
        <v>44258</v>
      </c>
      <c r="B1023" s="3">
        <v>15064.4</v>
      </c>
      <c r="C1023" s="3">
        <v>15273.15</v>
      </c>
      <c r="D1023" s="3">
        <v>14995.8</v>
      </c>
      <c r="E1023" s="3">
        <v>15245.6</v>
      </c>
      <c r="F1023" s="3" t="str">
        <f t="shared" si="90"/>
        <v>Wednesday</v>
      </c>
      <c r="G1023" s="22">
        <f t="shared" si="91"/>
        <v>1.202835824858612E-2</v>
      </c>
      <c r="H1023" s="22">
        <f t="shared" si="92"/>
        <v>1.8410955630493109E-2</v>
      </c>
      <c r="I1023" s="22">
        <f t="shared" si="93"/>
        <v>9.7391933829788172E-3</v>
      </c>
      <c r="J1023" s="3" t="str">
        <f t="shared" si="94"/>
        <v/>
      </c>
      <c r="K1023" s="3" t="str">
        <f t="shared" si="95"/>
        <v/>
      </c>
    </row>
    <row r="1024" spans="1:11" hidden="1" x14ac:dyDescent="0.35">
      <c r="A1024" s="30">
        <v>44257</v>
      </c>
      <c r="B1024" s="3">
        <v>14865.3</v>
      </c>
      <c r="C1024" s="3">
        <v>14959.1</v>
      </c>
      <c r="D1024" s="3">
        <v>14760.8</v>
      </c>
      <c r="E1024" s="3">
        <v>14919.1</v>
      </c>
      <c r="F1024" s="3" t="str">
        <f t="shared" si="90"/>
        <v>Tuesday</v>
      </c>
      <c r="G1024" s="22">
        <f t="shared" si="91"/>
        <v>3.6191667843905669E-3</v>
      </c>
      <c r="H1024" s="22">
        <f t="shared" si="92"/>
        <v>1.3339791326108527E-2</v>
      </c>
      <c r="I1024" s="22">
        <f t="shared" si="93"/>
        <v>7.0283947146471751E-3</v>
      </c>
      <c r="J1024" s="3" t="str">
        <f t="shared" si="94"/>
        <v/>
      </c>
      <c r="K1024" s="3" t="str">
        <f t="shared" si="95"/>
        <v/>
      </c>
    </row>
    <row r="1025" spans="1:11" hidden="1" x14ac:dyDescent="0.35">
      <c r="A1025" s="30">
        <v>44256</v>
      </c>
      <c r="B1025" s="3">
        <v>14702.5</v>
      </c>
      <c r="C1025" s="3">
        <v>14806.8</v>
      </c>
      <c r="D1025" s="3">
        <v>14638.55</v>
      </c>
      <c r="E1025" s="3">
        <v>14761.55</v>
      </c>
      <c r="F1025" s="3" t="str">
        <f t="shared" si="90"/>
        <v>Monday</v>
      </c>
      <c r="G1025" s="22">
        <f t="shared" si="91"/>
        <v>4.0163237544634774E-3</v>
      </c>
      <c r="H1025" s="22">
        <f t="shared" si="92"/>
        <v>1.1443632035368134E-2</v>
      </c>
      <c r="I1025" s="22">
        <f t="shared" si="93"/>
        <v>1.1931186614495711E-2</v>
      </c>
      <c r="J1025" s="3" t="str">
        <f t="shared" si="94"/>
        <v/>
      </c>
      <c r="K1025" s="3" t="str">
        <f t="shared" si="95"/>
        <v/>
      </c>
    </row>
    <row r="1026" spans="1:11" hidden="1" x14ac:dyDescent="0.35">
      <c r="A1026" s="30">
        <v>44253</v>
      </c>
      <c r="B1026" s="3">
        <v>14888.6</v>
      </c>
      <c r="C1026" s="3">
        <v>14919.45</v>
      </c>
      <c r="D1026" s="3">
        <v>14467.75</v>
      </c>
      <c r="E1026" s="3">
        <v>14529.15</v>
      </c>
      <c r="F1026" s="3" t="str">
        <f t="shared" si="90"/>
        <v>Friday</v>
      </c>
      <c r="G1026" s="22">
        <f t="shared" si="91"/>
        <v>-2.414263261824488E-2</v>
      </c>
      <c r="H1026" s="22">
        <f t="shared" si="92"/>
        <v>3.0338648361833934E-2</v>
      </c>
      <c r="I1026" s="22">
        <f t="shared" si="93"/>
        <v>-1.3826929891669729E-2</v>
      </c>
      <c r="J1026" s="3" t="str">
        <f t="shared" si="94"/>
        <v/>
      </c>
      <c r="K1026" s="3" t="str">
        <f t="shared" si="95"/>
        <v/>
      </c>
    </row>
    <row r="1027" spans="1:11" hidden="1" x14ac:dyDescent="0.35">
      <c r="A1027" s="30">
        <v>44252</v>
      </c>
      <c r="B1027" s="3">
        <v>15079.85</v>
      </c>
      <c r="C1027" s="3">
        <v>15176.5</v>
      </c>
      <c r="D1027" s="3">
        <v>15065.35</v>
      </c>
      <c r="E1027" s="3">
        <v>15097.35</v>
      </c>
      <c r="F1027" s="3" t="str">
        <f t="shared" ref="F1027:F1090" si="96">TEXT(A1027, "dddd")</f>
        <v>Thursday</v>
      </c>
      <c r="G1027" s="22">
        <f t="shared" ref="G1027:G1090" si="97">(E1027 - B1027)/B1027</f>
        <v>1.1604889969064679E-3</v>
      </c>
      <c r="H1027" s="22">
        <f t="shared" ref="H1027:H1090" si="98">(C1027 - D1027)/B1027</f>
        <v>7.3707629717801992E-3</v>
      </c>
      <c r="I1027" s="22">
        <f t="shared" ref="I1027:I1090" si="99">(B1027-E1028)/E1028</f>
        <v>6.5311707382192203E-3</v>
      </c>
      <c r="J1027" s="3" t="str">
        <f t="shared" ref="J1027:J1090" si="100">IF(F1027="Thursday", IF(G1027&gt;0,"Positive","Negative"), "")</f>
        <v>Positive</v>
      </c>
      <c r="K1027" s="3" t="str">
        <f t="shared" ref="K1027:K1090" si="101">IF(F1027="Thursday", IF(ABS(G1027)&gt;1%, "High Move", ""), "")</f>
        <v/>
      </c>
    </row>
    <row r="1028" spans="1:11" hidden="1" x14ac:dyDescent="0.35">
      <c r="A1028" s="30">
        <v>44251</v>
      </c>
      <c r="B1028" s="3">
        <v>14729.15</v>
      </c>
      <c r="C1028" s="3">
        <v>15008.8</v>
      </c>
      <c r="D1028" s="3">
        <v>14723.05</v>
      </c>
      <c r="E1028" s="3">
        <v>14982</v>
      </c>
      <c r="F1028" s="3" t="str">
        <f t="shared" si="96"/>
        <v>Wednesday</v>
      </c>
      <c r="G1028" s="22">
        <f t="shared" si="97"/>
        <v>1.7166638943863045E-2</v>
      </c>
      <c r="H1028" s="22">
        <f t="shared" si="98"/>
        <v>1.9400304837685813E-2</v>
      </c>
      <c r="I1028" s="22">
        <f t="shared" si="99"/>
        <v>1.4516107099634456E-3</v>
      </c>
      <c r="J1028" s="3" t="str">
        <f t="shared" si="100"/>
        <v/>
      </c>
      <c r="K1028" s="3" t="str">
        <f t="shared" si="101"/>
        <v/>
      </c>
    </row>
    <row r="1029" spans="1:11" hidden="1" x14ac:dyDescent="0.35">
      <c r="A1029" s="30">
        <v>44250</v>
      </c>
      <c r="B1029" s="3">
        <v>14782.25</v>
      </c>
      <c r="C1029" s="3">
        <v>14854.5</v>
      </c>
      <c r="D1029" s="3">
        <v>14651.85</v>
      </c>
      <c r="E1029" s="3">
        <v>14707.8</v>
      </c>
      <c r="F1029" s="3" t="str">
        <f t="shared" si="96"/>
        <v>Tuesday</v>
      </c>
      <c r="G1029" s="22">
        <f t="shared" si="97"/>
        <v>-5.0364457372863219E-3</v>
      </c>
      <c r="H1029" s="22">
        <f t="shared" si="98"/>
        <v>1.370900911566234E-2</v>
      </c>
      <c r="I1029" s="22">
        <f t="shared" si="99"/>
        <v>7.2603010418582602E-3</v>
      </c>
      <c r="J1029" s="3" t="str">
        <f t="shared" si="100"/>
        <v/>
      </c>
      <c r="K1029" s="3" t="str">
        <f t="shared" si="101"/>
        <v/>
      </c>
    </row>
    <row r="1030" spans="1:11" hidden="1" x14ac:dyDescent="0.35">
      <c r="A1030" s="30">
        <v>44249</v>
      </c>
      <c r="B1030" s="3">
        <v>14999.05</v>
      </c>
      <c r="C1030" s="3">
        <v>15010.1</v>
      </c>
      <c r="D1030" s="3">
        <v>14635.05</v>
      </c>
      <c r="E1030" s="3">
        <v>14675.7</v>
      </c>
      <c r="F1030" s="3" t="str">
        <f t="shared" si="96"/>
        <v>Monday</v>
      </c>
      <c r="G1030" s="22">
        <f t="shared" si="97"/>
        <v>-2.1558032008693787E-2</v>
      </c>
      <c r="H1030" s="22">
        <f t="shared" si="98"/>
        <v>2.5004916978075352E-2</v>
      </c>
      <c r="I1030" s="22">
        <f t="shared" si="99"/>
        <v>1.1547382648888996E-3</v>
      </c>
      <c r="J1030" s="3" t="str">
        <f t="shared" si="100"/>
        <v/>
      </c>
      <c r="K1030" s="3" t="str">
        <f t="shared" si="101"/>
        <v/>
      </c>
    </row>
    <row r="1031" spans="1:11" hidden="1" x14ac:dyDescent="0.35">
      <c r="A1031" s="30">
        <v>44246</v>
      </c>
      <c r="B1031" s="3">
        <v>15074.8</v>
      </c>
      <c r="C1031" s="3">
        <v>15144.05</v>
      </c>
      <c r="D1031" s="3">
        <v>14898.2</v>
      </c>
      <c r="E1031" s="3">
        <v>14981.75</v>
      </c>
      <c r="F1031" s="3" t="str">
        <f t="shared" si="96"/>
        <v>Friday</v>
      </c>
      <c r="G1031" s="22">
        <f t="shared" si="97"/>
        <v>-6.1725528696897651E-3</v>
      </c>
      <c r="H1031" s="22">
        <f t="shared" si="98"/>
        <v>1.6308674078594647E-2</v>
      </c>
      <c r="I1031" s="22">
        <f t="shared" si="99"/>
        <v>-2.9201763349969048E-3</v>
      </c>
      <c r="J1031" s="3" t="str">
        <f t="shared" si="100"/>
        <v/>
      </c>
      <c r="K1031" s="3" t="str">
        <f t="shared" si="101"/>
        <v/>
      </c>
    </row>
    <row r="1032" spans="1:11" hidden="1" x14ac:dyDescent="0.35">
      <c r="A1032" s="30">
        <v>44245</v>
      </c>
      <c r="B1032" s="3">
        <v>15238.7</v>
      </c>
      <c r="C1032" s="3">
        <v>15250.75</v>
      </c>
      <c r="D1032" s="3">
        <v>15078.05</v>
      </c>
      <c r="E1032" s="3">
        <v>15118.95</v>
      </c>
      <c r="F1032" s="3" t="str">
        <f t="shared" si="96"/>
        <v>Thursday</v>
      </c>
      <c r="G1032" s="22">
        <f t="shared" si="97"/>
        <v>-7.8582818744381087E-3</v>
      </c>
      <c r="H1032" s="22">
        <f t="shared" si="98"/>
        <v>1.1332987722049829E-2</v>
      </c>
      <c r="I1032" s="22">
        <f t="shared" si="99"/>
        <v>1.9593790477944553E-3</v>
      </c>
      <c r="J1032" s="3" t="str">
        <f t="shared" si="100"/>
        <v>Negative</v>
      </c>
      <c r="K1032" s="3" t="str">
        <f t="shared" si="101"/>
        <v/>
      </c>
    </row>
    <row r="1033" spans="1:11" hidden="1" x14ac:dyDescent="0.35">
      <c r="A1033" s="30">
        <v>44244</v>
      </c>
      <c r="B1033" s="3">
        <v>15279.9</v>
      </c>
      <c r="C1033" s="3">
        <v>15314.3</v>
      </c>
      <c r="D1033" s="3">
        <v>15170.75</v>
      </c>
      <c r="E1033" s="3">
        <v>15208.9</v>
      </c>
      <c r="F1033" s="3" t="str">
        <f t="shared" si="96"/>
        <v>Wednesday</v>
      </c>
      <c r="G1033" s="22">
        <f t="shared" si="97"/>
        <v>-4.6466272685030665E-3</v>
      </c>
      <c r="H1033" s="22">
        <f t="shared" si="98"/>
        <v>9.3946949914593212E-3</v>
      </c>
      <c r="I1033" s="22">
        <f t="shared" si="99"/>
        <v>-2.1908844839014781E-3</v>
      </c>
      <c r="J1033" s="3" t="str">
        <f t="shared" si="100"/>
        <v/>
      </c>
      <c r="K1033" s="3" t="str">
        <f t="shared" si="101"/>
        <v/>
      </c>
    </row>
    <row r="1034" spans="1:11" hidden="1" x14ac:dyDescent="0.35">
      <c r="A1034" s="30">
        <v>44243</v>
      </c>
      <c r="B1034" s="3">
        <v>15371.45</v>
      </c>
      <c r="C1034" s="3">
        <v>15431.75</v>
      </c>
      <c r="D1034" s="3">
        <v>15242.2</v>
      </c>
      <c r="E1034" s="3">
        <v>15313.45</v>
      </c>
      <c r="F1034" s="3" t="str">
        <f t="shared" si="96"/>
        <v>Tuesday</v>
      </c>
      <c r="G1034" s="22">
        <f t="shared" si="97"/>
        <v>-3.7732289406659748E-3</v>
      </c>
      <c r="H1034" s="22">
        <f t="shared" si="98"/>
        <v>1.2331302512124703E-2</v>
      </c>
      <c r="I1034" s="22">
        <f t="shared" si="99"/>
        <v>3.7055900540004048E-3</v>
      </c>
      <c r="J1034" s="3" t="str">
        <f t="shared" si="100"/>
        <v/>
      </c>
      <c r="K1034" s="3" t="str">
        <f t="shared" si="101"/>
        <v/>
      </c>
    </row>
    <row r="1035" spans="1:11" hidden="1" x14ac:dyDescent="0.35">
      <c r="A1035" s="30">
        <v>44242</v>
      </c>
      <c r="B1035" s="3">
        <v>15270.3</v>
      </c>
      <c r="C1035" s="3">
        <v>15340.15</v>
      </c>
      <c r="D1035" s="3">
        <v>15243.4</v>
      </c>
      <c r="E1035" s="3">
        <v>15314.7</v>
      </c>
      <c r="F1035" s="3" t="str">
        <f t="shared" si="96"/>
        <v>Monday</v>
      </c>
      <c r="G1035" s="22">
        <f t="shared" si="97"/>
        <v>2.9076049586453088E-3</v>
      </c>
      <c r="H1035" s="22">
        <f t="shared" si="98"/>
        <v>6.3358283727235221E-3</v>
      </c>
      <c r="I1035" s="22">
        <f t="shared" si="99"/>
        <v>7.0565114453977696E-3</v>
      </c>
      <c r="J1035" s="3" t="str">
        <f t="shared" si="100"/>
        <v/>
      </c>
      <c r="K1035" s="3" t="str">
        <f t="shared" si="101"/>
        <v/>
      </c>
    </row>
    <row r="1036" spans="1:11" hidden="1" x14ac:dyDescent="0.35">
      <c r="A1036" s="30">
        <v>44239</v>
      </c>
      <c r="B1036" s="3">
        <v>15186.2</v>
      </c>
      <c r="C1036" s="3">
        <v>15243.5</v>
      </c>
      <c r="D1036" s="3">
        <v>15081</v>
      </c>
      <c r="E1036" s="3">
        <v>15163.3</v>
      </c>
      <c r="F1036" s="3" t="str">
        <f t="shared" si="96"/>
        <v>Friday</v>
      </c>
      <c r="G1036" s="22">
        <f t="shared" si="97"/>
        <v>-1.5079480054260746E-3</v>
      </c>
      <c r="H1036" s="22">
        <f t="shared" si="98"/>
        <v>1.0700504405315352E-2</v>
      </c>
      <c r="I1036" s="22">
        <f t="shared" si="99"/>
        <v>8.5017761462578714E-4</v>
      </c>
      <c r="J1036" s="3" t="str">
        <f t="shared" si="100"/>
        <v/>
      </c>
      <c r="K1036" s="3" t="str">
        <f t="shared" si="101"/>
        <v/>
      </c>
    </row>
    <row r="1037" spans="1:11" hidden="1" x14ac:dyDescent="0.35">
      <c r="A1037" s="30">
        <v>44238</v>
      </c>
      <c r="B1037" s="3">
        <v>15073.25</v>
      </c>
      <c r="C1037" s="3">
        <v>15188.5</v>
      </c>
      <c r="D1037" s="3">
        <v>15065.4</v>
      </c>
      <c r="E1037" s="3">
        <v>15173.3</v>
      </c>
      <c r="F1037" s="3" t="str">
        <f t="shared" si="96"/>
        <v>Thursday</v>
      </c>
      <c r="G1037" s="22">
        <f t="shared" si="97"/>
        <v>6.6375864528220039E-3</v>
      </c>
      <c r="H1037" s="22">
        <f t="shared" si="98"/>
        <v>8.1667855306586414E-3</v>
      </c>
      <c r="I1037" s="22">
        <f t="shared" si="99"/>
        <v>-2.2010392877238275E-3</v>
      </c>
      <c r="J1037" s="3" t="str">
        <f t="shared" si="100"/>
        <v>Positive</v>
      </c>
      <c r="K1037" s="3" t="str">
        <f t="shared" si="101"/>
        <v/>
      </c>
    </row>
    <row r="1038" spans="1:11" hidden="1" x14ac:dyDescent="0.35">
      <c r="A1038" s="30">
        <v>44237</v>
      </c>
      <c r="B1038" s="3">
        <v>15119.05</v>
      </c>
      <c r="C1038" s="3">
        <v>15168.25</v>
      </c>
      <c r="D1038" s="3">
        <v>14977.2</v>
      </c>
      <c r="E1038" s="3">
        <v>15106.5</v>
      </c>
      <c r="F1038" s="3" t="str">
        <f t="shared" si="96"/>
        <v>Wednesday</v>
      </c>
      <c r="G1038" s="22">
        <f t="shared" si="97"/>
        <v>-8.3007860943639137E-4</v>
      </c>
      <c r="H1038" s="22">
        <f t="shared" si="98"/>
        <v>1.2636375962775391E-2</v>
      </c>
      <c r="I1038" s="22">
        <f t="shared" si="99"/>
        <v>6.4529792909003068E-4</v>
      </c>
      <c r="J1038" s="3" t="str">
        <f t="shared" si="100"/>
        <v/>
      </c>
      <c r="K1038" s="3" t="str">
        <f t="shared" si="101"/>
        <v/>
      </c>
    </row>
    <row r="1039" spans="1:11" hidden="1" x14ac:dyDescent="0.35">
      <c r="A1039" s="30">
        <v>44236</v>
      </c>
      <c r="B1039" s="3">
        <v>15164.15</v>
      </c>
      <c r="C1039" s="3">
        <v>15257.1</v>
      </c>
      <c r="D1039" s="3">
        <v>15064.3</v>
      </c>
      <c r="E1039" s="3">
        <v>15109.3</v>
      </c>
      <c r="F1039" s="3" t="str">
        <f t="shared" si="96"/>
        <v>Tuesday</v>
      </c>
      <c r="G1039" s="22">
        <f t="shared" si="97"/>
        <v>-3.6170837138910102E-3</v>
      </c>
      <c r="H1039" s="22">
        <f t="shared" si="98"/>
        <v>1.2714197630595919E-2</v>
      </c>
      <c r="I1039" s="22">
        <f t="shared" si="99"/>
        <v>3.198639833816296E-3</v>
      </c>
      <c r="J1039" s="3" t="str">
        <f t="shared" si="100"/>
        <v/>
      </c>
      <c r="K1039" s="3" t="str">
        <f t="shared" si="101"/>
        <v/>
      </c>
    </row>
    <row r="1040" spans="1:11" hidden="1" x14ac:dyDescent="0.35">
      <c r="A1040" s="30">
        <v>44235</v>
      </c>
      <c r="B1040" s="3">
        <v>15064.3</v>
      </c>
      <c r="C1040" s="3">
        <v>15159.9</v>
      </c>
      <c r="D1040" s="3">
        <v>15041.05</v>
      </c>
      <c r="E1040" s="3">
        <v>15115.8</v>
      </c>
      <c r="F1040" s="3" t="str">
        <f t="shared" si="96"/>
        <v>Monday</v>
      </c>
      <c r="G1040" s="22">
        <f t="shared" si="97"/>
        <v>3.4186785977443363E-3</v>
      </c>
      <c r="H1040" s="22">
        <f t="shared" si="98"/>
        <v>7.8895136182896234E-3</v>
      </c>
      <c r="I1040" s="22">
        <f t="shared" si="99"/>
        <v>9.3840561502252558E-3</v>
      </c>
      <c r="J1040" s="3" t="str">
        <f t="shared" si="100"/>
        <v/>
      </c>
      <c r="K1040" s="3" t="str">
        <f t="shared" si="101"/>
        <v/>
      </c>
    </row>
    <row r="1041" spans="1:11" hidden="1" x14ac:dyDescent="0.35">
      <c r="A1041" s="30">
        <v>44232</v>
      </c>
      <c r="B1041" s="3">
        <v>14952.6</v>
      </c>
      <c r="C1041" s="3">
        <v>15014.65</v>
      </c>
      <c r="D1041" s="3">
        <v>14864.75</v>
      </c>
      <c r="E1041" s="3">
        <v>14924.25</v>
      </c>
      <c r="F1041" s="3" t="str">
        <f t="shared" si="96"/>
        <v>Friday</v>
      </c>
      <c r="G1041" s="22">
        <f t="shared" si="97"/>
        <v>-1.8959913326110753E-3</v>
      </c>
      <c r="H1041" s="22">
        <f t="shared" si="98"/>
        <v>1.0025012372430189E-2</v>
      </c>
      <c r="I1041" s="22">
        <f t="shared" si="99"/>
        <v>3.8232638387717707E-3</v>
      </c>
      <c r="J1041" s="3" t="str">
        <f t="shared" si="100"/>
        <v/>
      </c>
      <c r="K1041" s="3" t="str">
        <f t="shared" si="101"/>
        <v/>
      </c>
    </row>
    <row r="1042" spans="1:11" hidden="1" x14ac:dyDescent="0.35">
      <c r="A1042" s="30">
        <v>44231</v>
      </c>
      <c r="B1042" s="3">
        <v>14789.05</v>
      </c>
      <c r="C1042" s="3">
        <v>14913.7</v>
      </c>
      <c r="D1042" s="3">
        <v>14714.75</v>
      </c>
      <c r="E1042" s="3">
        <v>14895.65</v>
      </c>
      <c r="F1042" s="3" t="str">
        <f t="shared" si="96"/>
        <v>Thursday</v>
      </c>
      <c r="G1042" s="22">
        <f t="shared" si="97"/>
        <v>7.2080356750433847E-3</v>
      </c>
      <c r="H1042" s="22">
        <f t="shared" si="98"/>
        <v>1.3452520614914462E-2</v>
      </c>
      <c r="I1042" s="22">
        <f t="shared" si="99"/>
        <v>-6.0852132698315762E-5</v>
      </c>
      <c r="J1042" s="3" t="str">
        <f t="shared" si="100"/>
        <v>Positive</v>
      </c>
      <c r="K1042" s="3" t="str">
        <f t="shared" si="101"/>
        <v/>
      </c>
    </row>
    <row r="1043" spans="1:11" hidden="1" x14ac:dyDescent="0.35">
      <c r="A1043" s="30">
        <v>44230</v>
      </c>
      <c r="B1043" s="3">
        <v>14754.9</v>
      </c>
      <c r="C1043" s="3">
        <v>14868.85</v>
      </c>
      <c r="D1043" s="3">
        <v>14574.15</v>
      </c>
      <c r="E1043" s="3">
        <v>14789.95</v>
      </c>
      <c r="F1043" s="3" t="str">
        <f t="shared" si="96"/>
        <v>Wednesday</v>
      </c>
      <c r="G1043" s="22">
        <f t="shared" si="97"/>
        <v>2.3754820432535018E-3</v>
      </c>
      <c r="H1043" s="22">
        <f t="shared" si="98"/>
        <v>1.9973025910036715E-2</v>
      </c>
      <c r="I1043" s="22">
        <f t="shared" si="99"/>
        <v>7.3082397758032248E-3</v>
      </c>
      <c r="J1043" s="3" t="str">
        <f t="shared" si="100"/>
        <v/>
      </c>
      <c r="K1043" s="3" t="str">
        <f t="shared" si="101"/>
        <v/>
      </c>
    </row>
    <row r="1044" spans="1:11" hidden="1" x14ac:dyDescent="0.35">
      <c r="A1044" s="30">
        <v>44229</v>
      </c>
      <c r="B1044" s="3">
        <v>14481.1</v>
      </c>
      <c r="C1044" s="3">
        <v>14731.7</v>
      </c>
      <c r="D1044" s="3">
        <v>14469.15</v>
      </c>
      <c r="E1044" s="3">
        <v>14647.85</v>
      </c>
      <c r="F1044" s="3" t="str">
        <f t="shared" si="96"/>
        <v>Tuesday</v>
      </c>
      <c r="G1044" s="22">
        <f t="shared" si="97"/>
        <v>1.1515009218912927E-2</v>
      </c>
      <c r="H1044" s="22">
        <f t="shared" si="98"/>
        <v>1.8130528758174523E-2</v>
      </c>
      <c r="I1044" s="22">
        <f t="shared" si="99"/>
        <v>1.3997423185726663E-2</v>
      </c>
      <c r="J1044" s="3" t="str">
        <f t="shared" si="100"/>
        <v/>
      </c>
      <c r="K1044" s="3" t="str">
        <f t="shared" si="101"/>
        <v/>
      </c>
    </row>
    <row r="1045" spans="1:11" hidden="1" x14ac:dyDescent="0.35">
      <c r="A1045" s="30">
        <v>44228</v>
      </c>
      <c r="B1045" s="3">
        <v>13758.6</v>
      </c>
      <c r="C1045" s="3">
        <v>14336.35</v>
      </c>
      <c r="D1045" s="3">
        <v>13661.75</v>
      </c>
      <c r="E1045" s="3">
        <v>14281.2</v>
      </c>
      <c r="F1045" s="3" t="str">
        <f t="shared" si="96"/>
        <v>Monday</v>
      </c>
      <c r="G1045" s="22">
        <f t="shared" si="97"/>
        <v>3.7983515764685387E-2</v>
      </c>
      <c r="H1045" s="22">
        <f t="shared" si="98"/>
        <v>4.9031151425290388E-2</v>
      </c>
      <c r="I1045" s="22">
        <f t="shared" si="99"/>
        <v>9.0945095565693156E-3</v>
      </c>
      <c r="J1045" s="3" t="str">
        <f t="shared" si="100"/>
        <v/>
      </c>
      <c r="K1045" s="3" t="str">
        <f t="shared" si="101"/>
        <v/>
      </c>
    </row>
    <row r="1046" spans="1:11" hidden="1" x14ac:dyDescent="0.35">
      <c r="A1046" s="30">
        <v>44225</v>
      </c>
      <c r="B1046" s="3">
        <v>13946.6</v>
      </c>
      <c r="C1046" s="3">
        <v>13966.85</v>
      </c>
      <c r="D1046" s="3">
        <v>13596.75</v>
      </c>
      <c r="E1046" s="3">
        <v>13634.6</v>
      </c>
      <c r="F1046" s="3" t="str">
        <f t="shared" si="96"/>
        <v>Friday</v>
      </c>
      <c r="G1046" s="22">
        <f t="shared" si="97"/>
        <v>-2.2371043838641677E-2</v>
      </c>
      <c r="H1046" s="22">
        <f t="shared" si="98"/>
        <v>2.653693373295286E-2</v>
      </c>
      <c r="I1046" s="22">
        <f t="shared" si="99"/>
        <v>9.3395717764727538E-3</v>
      </c>
      <c r="J1046" s="3" t="str">
        <f t="shared" si="100"/>
        <v/>
      </c>
      <c r="K1046" s="3" t="str">
        <f t="shared" si="101"/>
        <v/>
      </c>
    </row>
    <row r="1047" spans="1:11" hidden="1" x14ac:dyDescent="0.35">
      <c r="A1047" s="30">
        <v>44224</v>
      </c>
      <c r="B1047" s="3">
        <v>13810.4</v>
      </c>
      <c r="C1047" s="3">
        <v>13898.25</v>
      </c>
      <c r="D1047" s="3">
        <v>13713.25</v>
      </c>
      <c r="E1047" s="3">
        <v>13817.55</v>
      </c>
      <c r="F1047" s="3" t="str">
        <f t="shared" si="96"/>
        <v>Thursday</v>
      </c>
      <c r="G1047" s="22">
        <f t="shared" si="97"/>
        <v>5.1772577188203357E-4</v>
      </c>
      <c r="H1047" s="22">
        <f t="shared" si="98"/>
        <v>1.3395701789955396E-2</v>
      </c>
      <c r="I1047" s="22">
        <f t="shared" si="99"/>
        <v>-1.1247538929658161E-2</v>
      </c>
      <c r="J1047" s="3" t="str">
        <f t="shared" si="100"/>
        <v>Positive</v>
      </c>
      <c r="K1047" s="3" t="str">
        <f t="shared" si="101"/>
        <v/>
      </c>
    </row>
    <row r="1048" spans="1:11" hidden="1" x14ac:dyDescent="0.35">
      <c r="A1048" s="30">
        <v>44223</v>
      </c>
      <c r="B1048" s="3">
        <v>14237.95</v>
      </c>
      <c r="C1048" s="3">
        <v>14237.95</v>
      </c>
      <c r="D1048" s="3">
        <v>13929.3</v>
      </c>
      <c r="E1048" s="3">
        <v>13967.5</v>
      </c>
      <c r="F1048" s="3" t="str">
        <f t="shared" si="96"/>
        <v>Wednesday</v>
      </c>
      <c r="G1048" s="22">
        <f t="shared" si="97"/>
        <v>-1.8995009815317564E-2</v>
      </c>
      <c r="H1048" s="22">
        <f t="shared" si="98"/>
        <v>2.1677980327224174E-2</v>
      </c>
      <c r="I1048" s="22">
        <f t="shared" si="99"/>
        <v>-6.6718636973285065E-5</v>
      </c>
      <c r="J1048" s="3" t="str">
        <f t="shared" si="100"/>
        <v/>
      </c>
      <c r="K1048" s="3" t="str">
        <f t="shared" si="101"/>
        <v/>
      </c>
    </row>
    <row r="1049" spans="1:11" hidden="1" x14ac:dyDescent="0.35">
      <c r="A1049" s="30">
        <v>44221</v>
      </c>
      <c r="B1049" s="3">
        <v>14477.8</v>
      </c>
      <c r="C1049" s="3">
        <v>14491.1</v>
      </c>
      <c r="D1049" s="3">
        <v>14218.6</v>
      </c>
      <c r="E1049" s="3">
        <v>14238.9</v>
      </c>
      <c r="F1049" s="3" t="str">
        <f t="shared" si="96"/>
        <v>Monday</v>
      </c>
      <c r="G1049" s="22">
        <f t="shared" si="97"/>
        <v>-1.6501125861664041E-2</v>
      </c>
      <c r="H1049" s="22">
        <f t="shared" si="98"/>
        <v>1.8821920457528077E-2</v>
      </c>
      <c r="I1049" s="22">
        <f t="shared" si="99"/>
        <v>7.3685455646086903E-3</v>
      </c>
      <c r="J1049" s="3" t="str">
        <f t="shared" si="100"/>
        <v/>
      </c>
      <c r="K1049" s="3" t="str">
        <f t="shared" si="101"/>
        <v/>
      </c>
    </row>
    <row r="1050" spans="1:11" hidden="1" x14ac:dyDescent="0.35">
      <c r="A1050" s="30">
        <v>44218</v>
      </c>
      <c r="B1050" s="3">
        <v>14583.4</v>
      </c>
      <c r="C1050" s="3">
        <v>14619.9</v>
      </c>
      <c r="D1050" s="3">
        <v>14357.75</v>
      </c>
      <c r="E1050" s="3">
        <v>14371.9</v>
      </c>
      <c r="F1050" s="3" t="str">
        <f t="shared" si="96"/>
        <v>Friday</v>
      </c>
      <c r="G1050" s="22">
        <f t="shared" si="97"/>
        <v>-1.4502790844384711E-2</v>
      </c>
      <c r="H1050" s="22">
        <f t="shared" si="98"/>
        <v>1.7975917824375635E-2</v>
      </c>
      <c r="I1050" s="22">
        <f t="shared" si="99"/>
        <v>-4.7634223990519265E-4</v>
      </c>
      <c r="J1050" s="3" t="str">
        <f t="shared" si="100"/>
        <v/>
      </c>
      <c r="K1050" s="3" t="str">
        <f t="shared" si="101"/>
        <v/>
      </c>
    </row>
    <row r="1051" spans="1:11" hidden="1" x14ac:dyDescent="0.35">
      <c r="A1051" s="30">
        <v>44217</v>
      </c>
      <c r="B1051" s="3">
        <v>14730.95</v>
      </c>
      <c r="C1051" s="3">
        <v>14753.55</v>
      </c>
      <c r="D1051" s="3">
        <v>14517.25</v>
      </c>
      <c r="E1051" s="3">
        <v>14590.35</v>
      </c>
      <c r="F1051" s="3" t="str">
        <f t="shared" si="96"/>
        <v>Thursday</v>
      </c>
      <c r="G1051" s="22">
        <f t="shared" si="97"/>
        <v>-9.5445303934912785E-3</v>
      </c>
      <c r="H1051" s="22">
        <f t="shared" si="98"/>
        <v>1.6041056415234543E-2</v>
      </c>
      <c r="I1051" s="22">
        <f t="shared" si="99"/>
        <v>5.8895026869789065E-3</v>
      </c>
      <c r="J1051" s="3" t="str">
        <f t="shared" si="100"/>
        <v>Negative</v>
      </c>
      <c r="K1051" s="3" t="str">
        <f t="shared" si="101"/>
        <v/>
      </c>
    </row>
    <row r="1052" spans="1:11" hidden="1" x14ac:dyDescent="0.35">
      <c r="A1052" s="30">
        <v>44216</v>
      </c>
      <c r="B1052" s="3">
        <v>14538.3</v>
      </c>
      <c r="C1052" s="3">
        <v>14666.45</v>
      </c>
      <c r="D1052" s="3">
        <v>14517.55</v>
      </c>
      <c r="E1052" s="3">
        <v>14644.7</v>
      </c>
      <c r="F1052" s="3" t="str">
        <f t="shared" si="96"/>
        <v>Wednesday</v>
      </c>
      <c r="G1052" s="22">
        <f t="shared" si="97"/>
        <v>7.3185998362945781E-3</v>
      </c>
      <c r="H1052" s="22">
        <f t="shared" si="98"/>
        <v>1.0241912740829496E-2</v>
      </c>
      <c r="I1052" s="22">
        <f t="shared" si="99"/>
        <v>1.1810359372363508E-3</v>
      </c>
      <c r="J1052" s="3" t="str">
        <f t="shared" si="100"/>
        <v/>
      </c>
      <c r="K1052" s="3" t="str">
        <f t="shared" si="101"/>
        <v/>
      </c>
    </row>
    <row r="1053" spans="1:11" hidden="1" x14ac:dyDescent="0.35">
      <c r="A1053" s="30">
        <v>44215</v>
      </c>
      <c r="B1053" s="3">
        <v>14371.65</v>
      </c>
      <c r="C1053" s="3">
        <v>14546.05</v>
      </c>
      <c r="D1053" s="3">
        <v>14350.85</v>
      </c>
      <c r="E1053" s="3">
        <v>14521.15</v>
      </c>
      <c r="F1053" s="3" t="str">
        <f t="shared" si="96"/>
        <v>Tuesday</v>
      </c>
      <c r="G1053" s="22">
        <f t="shared" si="97"/>
        <v>1.0402424217121904E-2</v>
      </c>
      <c r="H1053" s="22">
        <f t="shared" si="98"/>
        <v>1.3582295700215279E-2</v>
      </c>
      <c r="I1053" s="22">
        <f t="shared" si="99"/>
        <v>6.3264548745562638E-3</v>
      </c>
      <c r="J1053" s="3" t="str">
        <f t="shared" si="100"/>
        <v/>
      </c>
      <c r="K1053" s="3" t="str">
        <f t="shared" si="101"/>
        <v/>
      </c>
    </row>
    <row r="1054" spans="1:11" hidden="1" x14ac:dyDescent="0.35">
      <c r="A1054" s="30">
        <v>44214</v>
      </c>
      <c r="B1054" s="3">
        <v>14453.3</v>
      </c>
      <c r="C1054" s="3">
        <v>14459.15</v>
      </c>
      <c r="D1054" s="3">
        <v>14222.8</v>
      </c>
      <c r="E1054" s="3">
        <v>14281.3</v>
      </c>
      <c r="F1054" s="3" t="str">
        <f t="shared" si="96"/>
        <v>Monday</v>
      </c>
      <c r="G1054" s="22">
        <f t="shared" si="97"/>
        <v>-1.1900396449253805E-2</v>
      </c>
      <c r="H1054" s="22">
        <f t="shared" si="98"/>
        <v>1.6352666865006634E-2</v>
      </c>
      <c r="I1054" s="22">
        <f t="shared" si="99"/>
        <v>1.3579331702888756E-3</v>
      </c>
      <c r="J1054" s="3" t="str">
        <f t="shared" si="100"/>
        <v/>
      </c>
      <c r="K1054" s="3" t="str">
        <f t="shared" si="101"/>
        <v/>
      </c>
    </row>
    <row r="1055" spans="1:11" hidden="1" x14ac:dyDescent="0.35">
      <c r="A1055" s="30">
        <v>44211</v>
      </c>
      <c r="B1055" s="3">
        <v>14594.35</v>
      </c>
      <c r="C1055" s="3">
        <v>14617.45</v>
      </c>
      <c r="D1055" s="3">
        <v>14357.85</v>
      </c>
      <c r="E1055" s="3">
        <v>14433.7</v>
      </c>
      <c r="F1055" s="3" t="str">
        <f t="shared" si="96"/>
        <v>Friday</v>
      </c>
      <c r="G1055" s="22">
        <f t="shared" si="97"/>
        <v>-1.100768448063803E-2</v>
      </c>
      <c r="H1055" s="22">
        <f t="shared" si="98"/>
        <v>1.7787705516175804E-2</v>
      </c>
      <c r="I1055" s="22">
        <f t="shared" si="99"/>
        <v>-8.5642248348817454E-5</v>
      </c>
      <c r="J1055" s="3" t="str">
        <f t="shared" si="100"/>
        <v/>
      </c>
      <c r="K1055" s="3" t="str">
        <f t="shared" si="101"/>
        <v/>
      </c>
    </row>
    <row r="1056" spans="1:11" hidden="1" x14ac:dyDescent="0.35">
      <c r="A1056" s="30">
        <v>44210</v>
      </c>
      <c r="B1056" s="3">
        <v>14550.05</v>
      </c>
      <c r="C1056" s="3">
        <v>14617.8</v>
      </c>
      <c r="D1056" s="3">
        <v>14471.5</v>
      </c>
      <c r="E1056" s="3">
        <v>14595.6</v>
      </c>
      <c r="F1056" s="3" t="str">
        <f t="shared" si="96"/>
        <v>Thursday</v>
      </c>
      <c r="G1056" s="22">
        <f t="shared" si="97"/>
        <v>3.1305734344556271E-3</v>
      </c>
      <c r="H1056" s="22">
        <f t="shared" si="98"/>
        <v>1.0054948264782546E-2</v>
      </c>
      <c r="I1056" s="22">
        <f t="shared" si="99"/>
        <v>-1.0161450341061591E-3</v>
      </c>
      <c r="J1056" s="3" t="str">
        <f t="shared" si="100"/>
        <v>Positive</v>
      </c>
      <c r="K1056" s="3" t="str">
        <f t="shared" si="101"/>
        <v/>
      </c>
    </row>
    <row r="1057" spans="1:11" hidden="1" x14ac:dyDescent="0.35">
      <c r="A1057" s="30">
        <v>44209</v>
      </c>
      <c r="B1057" s="3">
        <v>14639.8</v>
      </c>
      <c r="C1057" s="3">
        <v>14653.35</v>
      </c>
      <c r="D1057" s="3">
        <v>14435.7</v>
      </c>
      <c r="E1057" s="3">
        <v>14564.85</v>
      </c>
      <c r="F1057" s="3" t="str">
        <f t="shared" si="96"/>
        <v>Wednesday</v>
      </c>
      <c r="G1057" s="22">
        <f t="shared" si="97"/>
        <v>-5.1196054590908965E-3</v>
      </c>
      <c r="H1057" s="22">
        <f t="shared" si="98"/>
        <v>1.4867006379868554E-2</v>
      </c>
      <c r="I1057" s="22">
        <f t="shared" si="99"/>
        <v>5.2425764499482294E-3</v>
      </c>
      <c r="J1057" s="3" t="str">
        <f t="shared" si="100"/>
        <v/>
      </c>
      <c r="K1057" s="3" t="str">
        <f t="shared" si="101"/>
        <v/>
      </c>
    </row>
    <row r="1058" spans="1:11" hidden="1" x14ac:dyDescent="0.35">
      <c r="A1058" s="30">
        <v>44208</v>
      </c>
      <c r="B1058" s="3">
        <v>14473.8</v>
      </c>
      <c r="C1058" s="3">
        <v>14590.65</v>
      </c>
      <c r="D1058" s="3">
        <v>14432.85</v>
      </c>
      <c r="E1058" s="3">
        <v>14563.45</v>
      </c>
      <c r="F1058" s="3" t="str">
        <f t="shared" si="96"/>
        <v>Tuesday</v>
      </c>
      <c r="G1058" s="22">
        <f t="shared" si="97"/>
        <v>6.1939504483965136E-3</v>
      </c>
      <c r="H1058" s="22">
        <f t="shared" si="98"/>
        <v>1.0902458234879526E-2</v>
      </c>
      <c r="I1058" s="22">
        <f t="shared" si="99"/>
        <v>-7.5596748304256045E-4</v>
      </c>
      <c r="J1058" s="3" t="str">
        <f t="shared" si="100"/>
        <v/>
      </c>
      <c r="K1058" s="3" t="str">
        <f t="shared" si="101"/>
        <v/>
      </c>
    </row>
    <row r="1059" spans="1:11" hidden="1" x14ac:dyDescent="0.35">
      <c r="A1059" s="30">
        <v>44207</v>
      </c>
      <c r="B1059" s="3">
        <v>14474.05</v>
      </c>
      <c r="C1059" s="3">
        <v>14498.2</v>
      </c>
      <c r="D1059" s="3">
        <v>14383.1</v>
      </c>
      <c r="E1059" s="3">
        <v>14484.75</v>
      </c>
      <c r="F1059" s="3" t="str">
        <f t="shared" si="96"/>
        <v>Monday</v>
      </c>
      <c r="G1059" s="22">
        <f t="shared" si="97"/>
        <v>7.3925404430693058E-4</v>
      </c>
      <c r="H1059" s="22">
        <f t="shared" si="98"/>
        <v>7.9521626635254382E-3</v>
      </c>
      <c r="I1059" s="22">
        <f t="shared" si="99"/>
        <v>8.8379306138806589E-3</v>
      </c>
      <c r="J1059" s="3" t="str">
        <f t="shared" si="100"/>
        <v/>
      </c>
      <c r="K1059" s="3" t="str">
        <f t="shared" si="101"/>
        <v/>
      </c>
    </row>
    <row r="1060" spans="1:11" hidden="1" x14ac:dyDescent="0.35">
      <c r="A1060" s="30">
        <v>44204</v>
      </c>
      <c r="B1060" s="3">
        <v>14258.4</v>
      </c>
      <c r="C1060" s="3">
        <v>14367.3</v>
      </c>
      <c r="D1060" s="3">
        <v>14221.65</v>
      </c>
      <c r="E1060" s="3">
        <v>14347.25</v>
      </c>
      <c r="F1060" s="3" t="str">
        <f t="shared" si="96"/>
        <v>Friday</v>
      </c>
      <c r="G1060" s="22">
        <f t="shared" si="97"/>
        <v>6.2314144644560658E-3</v>
      </c>
      <c r="H1060" s="22">
        <f t="shared" si="98"/>
        <v>1.0215031139538772E-2</v>
      </c>
      <c r="I1060" s="22">
        <f t="shared" si="99"/>
        <v>8.5624250655178848E-3</v>
      </c>
      <c r="J1060" s="3" t="str">
        <f t="shared" si="100"/>
        <v/>
      </c>
      <c r="K1060" s="3" t="str">
        <f t="shared" si="101"/>
        <v/>
      </c>
    </row>
    <row r="1061" spans="1:11" hidden="1" x14ac:dyDescent="0.35">
      <c r="A1061" s="30">
        <v>44203</v>
      </c>
      <c r="B1061" s="3">
        <v>14253.75</v>
      </c>
      <c r="C1061" s="3">
        <v>14256.25</v>
      </c>
      <c r="D1061" s="3">
        <v>14123.1</v>
      </c>
      <c r="E1061" s="3">
        <v>14137.35</v>
      </c>
      <c r="F1061" s="3" t="str">
        <f t="shared" si="96"/>
        <v>Thursday</v>
      </c>
      <c r="G1061" s="22">
        <f t="shared" si="97"/>
        <v>-8.1662720336753234E-3</v>
      </c>
      <c r="H1061" s="22">
        <f t="shared" si="98"/>
        <v>9.3414013856002558E-3</v>
      </c>
      <c r="I1061" s="22">
        <f t="shared" si="99"/>
        <v>7.5991870637094634E-3</v>
      </c>
      <c r="J1061" s="3" t="str">
        <f t="shared" si="100"/>
        <v>Negative</v>
      </c>
      <c r="K1061" s="3" t="str">
        <f t="shared" si="101"/>
        <v/>
      </c>
    </row>
    <row r="1062" spans="1:11" hidden="1" x14ac:dyDescent="0.35">
      <c r="A1062" s="30">
        <v>44202</v>
      </c>
      <c r="B1062" s="3">
        <v>14240.95</v>
      </c>
      <c r="C1062" s="3">
        <v>14244.15</v>
      </c>
      <c r="D1062" s="3">
        <v>14039.9</v>
      </c>
      <c r="E1062" s="3">
        <v>14146.25</v>
      </c>
      <c r="F1062" s="3" t="str">
        <f t="shared" si="96"/>
        <v>Wednesday</v>
      </c>
      <c r="G1062" s="22">
        <f t="shared" si="97"/>
        <v>-6.6498372650701477E-3</v>
      </c>
      <c r="H1062" s="22">
        <f t="shared" si="98"/>
        <v>1.4342442042139043E-2</v>
      </c>
      <c r="I1062" s="22">
        <f t="shared" si="99"/>
        <v>2.9191168703123862E-3</v>
      </c>
      <c r="J1062" s="3" t="str">
        <f t="shared" si="100"/>
        <v/>
      </c>
      <c r="K1062" s="3" t="str">
        <f t="shared" si="101"/>
        <v/>
      </c>
    </row>
    <row r="1063" spans="1:11" hidden="1" x14ac:dyDescent="0.35">
      <c r="A1063" s="30">
        <v>44201</v>
      </c>
      <c r="B1063" s="3">
        <v>14075.15</v>
      </c>
      <c r="C1063" s="3">
        <v>14215.6</v>
      </c>
      <c r="D1063" s="3">
        <v>14048.15</v>
      </c>
      <c r="E1063" s="3">
        <v>14199.5</v>
      </c>
      <c r="F1063" s="3" t="str">
        <f t="shared" si="96"/>
        <v>Tuesday</v>
      </c>
      <c r="G1063" s="22">
        <f t="shared" si="97"/>
        <v>8.8347193457974059E-3</v>
      </c>
      <c r="H1063" s="22">
        <f t="shared" si="98"/>
        <v>1.1896853674738864E-2</v>
      </c>
      <c r="I1063" s="22">
        <f t="shared" si="99"/>
        <v>-4.0862101904067813E-3</v>
      </c>
      <c r="J1063" s="3" t="str">
        <f t="shared" si="100"/>
        <v/>
      </c>
      <c r="K1063" s="3" t="str">
        <f t="shared" si="101"/>
        <v/>
      </c>
    </row>
    <row r="1064" spans="1:11" hidden="1" x14ac:dyDescent="0.35">
      <c r="A1064" s="30">
        <v>44200</v>
      </c>
      <c r="B1064" s="3">
        <v>14104.35</v>
      </c>
      <c r="C1064" s="3">
        <v>14147.95</v>
      </c>
      <c r="D1064" s="3">
        <v>13953.75</v>
      </c>
      <c r="E1064" s="3">
        <v>14132.9</v>
      </c>
      <c r="F1064" s="3" t="str">
        <f t="shared" si="96"/>
        <v>Monday</v>
      </c>
      <c r="G1064" s="22">
        <f t="shared" si="97"/>
        <v>2.0241982083541088E-3</v>
      </c>
      <c r="H1064" s="22">
        <f t="shared" si="98"/>
        <v>1.3768801823550942E-2</v>
      </c>
      <c r="I1064" s="22">
        <f t="shared" si="99"/>
        <v>6.1240503620216399E-3</v>
      </c>
      <c r="J1064" s="3" t="str">
        <f t="shared" si="100"/>
        <v/>
      </c>
      <c r="K1064" s="3" t="str">
        <f t="shared" si="101"/>
        <v/>
      </c>
    </row>
    <row r="1065" spans="1:11" hidden="1" x14ac:dyDescent="0.35">
      <c r="A1065" s="30">
        <v>44197</v>
      </c>
      <c r="B1065" s="3">
        <v>13996.1</v>
      </c>
      <c r="C1065" s="3">
        <v>14049.85</v>
      </c>
      <c r="D1065" s="3">
        <v>13991.35</v>
      </c>
      <c r="E1065" s="3">
        <v>14018.5</v>
      </c>
      <c r="F1065" s="3" t="str">
        <f t="shared" si="96"/>
        <v>Friday</v>
      </c>
      <c r="G1065" s="22">
        <f t="shared" si="97"/>
        <v>1.6004458384835515E-3</v>
      </c>
      <c r="H1065" s="22">
        <f t="shared" si="98"/>
        <v>4.1797357835397005E-3</v>
      </c>
      <c r="I1065" s="22">
        <f t="shared" si="99"/>
        <v>1.0263379047687423E-3</v>
      </c>
      <c r="J1065" s="3" t="str">
        <f t="shared" si="100"/>
        <v/>
      </c>
      <c r="K1065" s="3" t="str">
        <f t="shared" si="101"/>
        <v/>
      </c>
    </row>
    <row r="1066" spans="1:11" hidden="1" x14ac:dyDescent="0.35">
      <c r="A1066" s="30">
        <v>44196</v>
      </c>
      <c r="B1066" s="3">
        <v>13970</v>
      </c>
      <c r="C1066" s="3">
        <v>14024.85</v>
      </c>
      <c r="D1066" s="3">
        <v>13936.45</v>
      </c>
      <c r="E1066" s="3">
        <v>13981.75</v>
      </c>
      <c r="F1066" s="3" t="str">
        <f t="shared" si="96"/>
        <v>Thursday</v>
      </c>
      <c r="G1066" s="22">
        <f t="shared" si="97"/>
        <v>8.4108804581245521E-4</v>
      </c>
      <c r="H1066" s="22">
        <f t="shared" si="98"/>
        <v>6.3278453829634668E-3</v>
      </c>
      <c r="I1066" s="22">
        <f t="shared" si="99"/>
        <v>-8.5467334670777156E-4</v>
      </c>
      <c r="J1066" s="3" t="str">
        <f t="shared" si="100"/>
        <v>Positive</v>
      </c>
      <c r="K1066" s="3" t="str">
        <f t="shared" si="101"/>
        <v/>
      </c>
    </row>
    <row r="1067" spans="1:11" hidden="1" x14ac:dyDescent="0.35">
      <c r="A1067" s="30">
        <v>44195</v>
      </c>
      <c r="B1067" s="3">
        <v>13980.9</v>
      </c>
      <c r="C1067" s="3">
        <v>13997</v>
      </c>
      <c r="D1067" s="3">
        <v>13864.95</v>
      </c>
      <c r="E1067" s="3">
        <v>13981.95</v>
      </c>
      <c r="F1067" s="3" t="str">
        <f t="shared" si="96"/>
        <v>Wednesday</v>
      </c>
      <c r="G1067" s="22">
        <f t="shared" si="97"/>
        <v>7.5102461215021307E-5</v>
      </c>
      <c r="H1067" s="22">
        <f t="shared" si="98"/>
        <v>9.4450285746982866E-3</v>
      </c>
      <c r="I1067" s="22">
        <f t="shared" si="99"/>
        <v>3.4666896343826187E-3</v>
      </c>
      <c r="J1067" s="3" t="str">
        <f t="shared" si="100"/>
        <v/>
      </c>
      <c r="K1067" s="3" t="str">
        <f t="shared" si="101"/>
        <v/>
      </c>
    </row>
    <row r="1068" spans="1:11" hidden="1" x14ac:dyDescent="0.35">
      <c r="A1068" s="30">
        <v>44194</v>
      </c>
      <c r="B1068" s="3">
        <v>13910.35</v>
      </c>
      <c r="C1068" s="3">
        <v>13967.6</v>
      </c>
      <c r="D1068" s="3">
        <v>13859.9</v>
      </c>
      <c r="E1068" s="3">
        <v>13932.6</v>
      </c>
      <c r="F1068" s="3" t="str">
        <f t="shared" si="96"/>
        <v>Tuesday</v>
      </c>
      <c r="G1068" s="22">
        <f t="shared" si="97"/>
        <v>1.5995284087028723E-3</v>
      </c>
      <c r="H1068" s="22">
        <f t="shared" si="98"/>
        <v>7.742436387294405E-3</v>
      </c>
      <c r="I1068" s="22">
        <f t="shared" si="99"/>
        <v>2.677824870974226E-3</v>
      </c>
      <c r="J1068" s="3" t="str">
        <f t="shared" si="100"/>
        <v/>
      </c>
      <c r="K1068" s="3" t="str">
        <f t="shared" si="101"/>
        <v/>
      </c>
    </row>
    <row r="1069" spans="1:11" hidden="1" x14ac:dyDescent="0.35">
      <c r="A1069" s="30">
        <v>44193</v>
      </c>
      <c r="B1069" s="3">
        <v>13815.15</v>
      </c>
      <c r="C1069" s="3">
        <v>13885.3</v>
      </c>
      <c r="D1069" s="3">
        <v>13811.55</v>
      </c>
      <c r="E1069" s="3">
        <v>13873.2</v>
      </c>
      <c r="F1069" s="3" t="str">
        <f t="shared" si="96"/>
        <v>Monday</v>
      </c>
      <c r="G1069" s="22">
        <f t="shared" si="97"/>
        <v>4.2019087740633359E-3</v>
      </c>
      <c r="H1069" s="22">
        <f t="shared" si="98"/>
        <v>5.3383423270829487E-3</v>
      </c>
      <c r="I1069" s="22">
        <f t="shared" si="99"/>
        <v>4.7929887084749816E-3</v>
      </c>
      <c r="J1069" s="3" t="str">
        <f t="shared" si="100"/>
        <v/>
      </c>
      <c r="K1069" s="3" t="str">
        <f t="shared" si="101"/>
        <v/>
      </c>
    </row>
    <row r="1070" spans="1:11" hidden="1" x14ac:dyDescent="0.35">
      <c r="A1070" s="30">
        <v>44189</v>
      </c>
      <c r="B1070" s="3">
        <v>13672.15</v>
      </c>
      <c r="C1070" s="3">
        <v>13771.75</v>
      </c>
      <c r="D1070" s="3">
        <v>13626.9</v>
      </c>
      <c r="E1070" s="3">
        <v>13749.25</v>
      </c>
      <c r="F1070" s="3" t="str">
        <f t="shared" si="96"/>
        <v>Thursday</v>
      </c>
      <c r="G1070" s="22">
        <f t="shared" si="97"/>
        <v>5.6392008572170704E-3</v>
      </c>
      <c r="H1070" s="22">
        <f t="shared" si="98"/>
        <v>1.0594529755744368E-2</v>
      </c>
      <c r="I1070" s="22">
        <f t="shared" si="99"/>
        <v>5.2238421892346404E-3</v>
      </c>
      <c r="J1070" s="3" t="str">
        <f t="shared" si="100"/>
        <v>Positive</v>
      </c>
      <c r="K1070" s="3" t="str">
        <f t="shared" si="101"/>
        <v/>
      </c>
    </row>
    <row r="1071" spans="1:11" hidden="1" x14ac:dyDescent="0.35">
      <c r="A1071" s="30">
        <v>44188</v>
      </c>
      <c r="B1071" s="3">
        <v>13473.5</v>
      </c>
      <c r="C1071" s="3">
        <v>13619.45</v>
      </c>
      <c r="D1071" s="3">
        <v>13432.2</v>
      </c>
      <c r="E1071" s="3">
        <v>13601.1</v>
      </c>
      <c r="F1071" s="3" t="str">
        <f t="shared" si="96"/>
        <v>Wednesday</v>
      </c>
      <c r="G1071" s="22">
        <f t="shared" si="97"/>
        <v>9.4704419786989548E-3</v>
      </c>
      <c r="H1071" s="22">
        <f t="shared" si="98"/>
        <v>1.3897650944446506E-2</v>
      </c>
      <c r="I1071" s="22">
        <f t="shared" si="99"/>
        <v>5.3466802313929796E-4</v>
      </c>
      <c r="J1071" s="3" t="str">
        <f t="shared" si="100"/>
        <v/>
      </c>
      <c r="K1071" s="3" t="str">
        <f t="shared" si="101"/>
        <v/>
      </c>
    </row>
    <row r="1072" spans="1:11" hidden="1" x14ac:dyDescent="0.35">
      <c r="A1072" s="30">
        <v>44187</v>
      </c>
      <c r="B1072" s="3">
        <v>13373.65</v>
      </c>
      <c r="C1072" s="3">
        <v>13492.05</v>
      </c>
      <c r="D1072" s="3">
        <v>13192.9</v>
      </c>
      <c r="E1072" s="3">
        <v>13466.3</v>
      </c>
      <c r="F1072" s="3" t="str">
        <f t="shared" si="96"/>
        <v>Tuesday</v>
      </c>
      <c r="G1072" s="22">
        <f t="shared" si="97"/>
        <v>6.9278020585255068E-3</v>
      </c>
      <c r="H1072" s="22">
        <f t="shared" si="98"/>
        <v>2.2368612906723269E-2</v>
      </c>
      <c r="I1072" s="22">
        <f t="shared" si="99"/>
        <v>3.3950061522763425E-3</v>
      </c>
      <c r="J1072" s="3" t="str">
        <f t="shared" si="100"/>
        <v/>
      </c>
      <c r="K1072" s="3" t="str">
        <f t="shared" si="101"/>
        <v/>
      </c>
    </row>
    <row r="1073" spans="1:11" hidden="1" x14ac:dyDescent="0.35">
      <c r="A1073" s="30">
        <v>44186</v>
      </c>
      <c r="B1073" s="3">
        <v>13741.9</v>
      </c>
      <c r="C1073" s="3">
        <v>13777.5</v>
      </c>
      <c r="D1073" s="3">
        <v>13131.45</v>
      </c>
      <c r="E1073" s="3">
        <v>13328.4</v>
      </c>
      <c r="F1073" s="3" t="str">
        <f t="shared" si="96"/>
        <v>Monday</v>
      </c>
      <c r="G1073" s="22">
        <f t="shared" si="97"/>
        <v>-3.0090453285208013E-2</v>
      </c>
      <c r="H1073" s="22">
        <f t="shared" si="98"/>
        <v>4.7013149564470655E-2</v>
      </c>
      <c r="I1073" s="22">
        <f t="shared" si="99"/>
        <v>-1.3553237334263265E-3</v>
      </c>
      <c r="J1073" s="3" t="str">
        <f t="shared" si="100"/>
        <v/>
      </c>
      <c r="K1073" s="3" t="str">
        <f t="shared" si="101"/>
        <v/>
      </c>
    </row>
    <row r="1074" spans="1:11" hidden="1" x14ac:dyDescent="0.35">
      <c r="A1074" s="30">
        <v>44183</v>
      </c>
      <c r="B1074" s="3">
        <v>13764.4</v>
      </c>
      <c r="C1074" s="3">
        <v>13772.85</v>
      </c>
      <c r="D1074" s="3">
        <v>13658.6</v>
      </c>
      <c r="E1074" s="3">
        <v>13760.55</v>
      </c>
      <c r="F1074" s="3" t="str">
        <f t="shared" si="96"/>
        <v>Friday</v>
      </c>
      <c r="G1074" s="22">
        <f t="shared" si="97"/>
        <v>-2.7970707041355701E-4</v>
      </c>
      <c r="H1074" s="22">
        <f t="shared" si="98"/>
        <v>8.3003981285054203E-3</v>
      </c>
      <c r="I1074" s="22">
        <f t="shared" si="99"/>
        <v>1.7248029576367222E-3</v>
      </c>
      <c r="J1074" s="3" t="str">
        <f t="shared" si="100"/>
        <v/>
      </c>
      <c r="K1074" s="3" t="str">
        <f t="shared" si="101"/>
        <v/>
      </c>
    </row>
    <row r="1075" spans="1:11" hidden="1" x14ac:dyDescent="0.35">
      <c r="A1075" s="30">
        <v>44182</v>
      </c>
      <c r="B1075" s="3">
        <v>13713.55</v>
      </c>
      <c r="C1075" s="3">
        <v>13773.25</v>
      </c>
      <c r="D1075" s="3">
        <v>13673.55</v>
      </c>
      <c r="E1075" s="3">
        <v>13740.7</v>
      </c>
      <c r="F1075" s="3" t="str">
        <f t="shared" si="96"/>
        <v>Thursday</v>
      </c>
      <c r="G1075" s="22">
        <f t="shared" si="97"/>
        <v>1.9797937076833829E-3</v>
      </c>
      <c r="H1075" s="22">
        <f t="shared" si="98"/>
        <v>7.270181681621515E-3</v>
      </c>
      <c r="I1075" s="22">
        <f t="shared" si="99"/>
        <v>2.254671958019875E-3</v>
      </c>
      <c r="J1075" s="3" t="str">
        <f t="shared" si="100"/>
        <v>Positive</v>
      </c>
      <c r="K1075" s="3" t="str">
        <f t="shared" si="101"/>
        <v/>
      </c>
    </row>
    <row r="1076" spans="1:11" hidden="1" x14ac:dyDescent="0.35">
      <c r="A1076" s="30">
        <v>44181</v>
      </c>
      <c r="B1076" s="3">
        <v>13663.1</v>
      </c>
      <c r="C1076" s="3">
        <v>13692.35</v>
      </c>
      <c r="D1076" s="3">
        <v>13606.45</v>
      </c>
      <c r="E1076" s="3">
        <v>13682.7</v>
      </c>
      <c r="F1076" s="3" t="str">
        <f t="shared" si="96"/>
        <v>Wednesday</v>
      </c>
      <c r="G1076" s="22">
        <f t="shared" si="97"/>
        <v>1.4345207163821067E-3</v>
      </c>
      <c r="H1076" s="22">
        <f t="shared" si="98"/>
        <v>6.2870066090418451E-3</v>
      </c>
      <c r="I1076" s="22">
        <f t="shared" si="99"/>
        <v>7.0202721875610354E-3</v>
      </c>
      <c r="J1076" s="3" t="str">
        <f t="shared" si="100"/>
        <v/>
      </c>
      <c r="K1076" s="3" t="str">
        <f t="shared" si="101"/>
        <v/>
      </c>
    </row>
    <row r="1077" spans="1:11" hidden="1" x14ac:dyDescent="0.35">
      <c r="A1077" s="30">
        <v>44180</v>
      </c>
      <c r="B1077" s="3">
        <v>13547.2</v>
      </c>
      <c r="C1077" s="3">
        <v>13589.65</v>
      </c>
      <c r="D1077" s="3">
        <v>13447.05</v>
      </c>
      <c r="E1077" s="3">
        <v>13567.85</v>
      </c>
      <c r="F1077" s="3" t="str">
        <f t="shared" si="96"/>
        <v>Tuesday</v>
      </c>
      <c r="G1077" s="22">
        <f t="shared" si="97"/>
        <v>1.5243002244005872E-3</v>
      </c>
      <c r="H1077" s="22">
        <f t="shared" si="98"/>
        <v>1.052616038738635E-2</v>
      </c>
      <c r="I1077" s="22">
        <f t="shared" si="99"/>
        <v>-8.0763230971769081E-4</v>
      </c>
      <c r="J1077" s="3" t="str">
        <f t="shared" si="100"/>
        <v/>
      </c>
      <c r="K1077" s="3" t="str">
        <f t="shared" si="101"/>
        <v/>
      </c>
    </row>
    <row r="1078" spans="1:11" hidden="1" x14ac:dyDescent="0.35">
      <c r="A1078" s="30">
        <v>44179</v>
      </c>
      <c r="B1078" s="3">
        <v>13571.45</v>
      </c>
      <c r="C1078" s="3">
        <v>13597.5</v>
      </c>
      <c r="D1078" s="3">
        <v>13472.45</v>
      </c>
      <c r="E1078" s="3">
        <v>13558.15</v>
      </c>
      <c r="F1078" s="3" t="str">
        <f t="shared" si="96"/>
        <v>Monday</v>
      </c>
      <c r="G1078" s="22">
        <f t="shared" si="97"/>
        <v>-9.7999845263410244E-4</v>
      </c>
      <c r="H1078" s="22">
        <f t="shared" si="98"/>
        <v>9.2141959775852451E-3</v>
      </c>
      <c r="I1078" s="22">
        <f t="shared" si="99"/>
        <v>4.2622938688826918E-3</v>
      </c>
      <c r="J1078" s="3" t="str">
        <f t="shared" si="100"/>
        <v/>
      </c>
      <c r="K1078" s="3" t="str">
        <f t="shared" si="101"/>
        <v/>
      </c>
    </row>
    <row r="1079" spans="1:11" hidden="1" x14ac:dyDescent="0.35">
      <c r="A1079" s="30">
        <v>44176</v>
      </c>
      <c r="B1079" s="3">
        <v>13512.3</v>
      </c>
      <c r="C1079" s="3">
        <v>13579.35</v>
      </c>
      <c r="D1079" s="3">
        <v>13402.85</v>
      </c>
      <c r="E1079" s="3">
        <v>13513.85</v>
      </c>
      <c r="F1079" s="3" t="str">
        <f t="shared" si="96"/>
        <v>Friday</v>
      </c>
      <c r="G1079" s="22">
        <f t="shared" si="97"/>
        <v>1.1471030098510924E-4</v>
      </c>
      <c r="H1079" s="22">
        <f t="shared" si="98"/>
        <v>1.3062172983133885E-2</v>
      </c>
      <c r="I1079" s="22">
        <f t="shared" si="99"/>
        <v>2.5225733215613246E-3</v>
      </c>
      <c r="J1079" s="3" t="str">
        <f t="shared" si="100"/>
        <v/>
      </c>
      <c r="K1079" s="3" t="str">
        <f t="shared" si="101"/>
        <v/>
      </c>
    </row>
    <row r="1080" spans="1:11" hidden="1" x14ac:dyDescent="0.35">
      <c r="A1080" s="30">
        <v>44175</v>
      </c>
      <c r="B1080" s="3">
        <v>13488.5</v>
      </c>
      <c r="C1080" s="3">
        <v>13503.55</v>
      </c>
      <c r="D1080" s="3">
        <v>13399.3</v>
      </c>
      <c r="E1080" s="3">
        <v>13478.3</v>
      </c>
      <c r="F1080" s="3" t="str">
        <f t="shared" si="96"/>
        <v>Thursday</v>
      </c>
      <c r="G1080" s="22">
        <f t="shared" si="97"/>
        <v>-7.5619972569231032E-4</v>
      </c>
      <c r="H1080" s="22">
        <f t="shared" si="98"/>
        <v>7.728806019942914E-3</v>
      </c>
      <c r="I1080" s="22">
        <f t="shared" si="99"/>
        <v>-3.000938717283512E-3</v>
      </c>
      <c r="J1080" s="3" t="str">
        <f t="shared" si="100"/>
        <v>Negative</v>
      </c>
      <c r="K1080" s="3" t="str">
        <f t="shared" si="101"/>
        <v/>
      </c>
    </row>
    <row r="1081" spans="1:11" hidden="1" x14ac:dyDescent="0.35">
      <c r="A1081" s="30">
        <v>44174</v>
      </c>
      <c r="B1081" s="3">
        <v>13458.1</v>
      </c>
      <c r="C1081" s="3">
        <v>13548.9</v>
      </c>
      <c r="D1081" s="3">
        <v>13449.6</v>
      </c>
      <c r="E1081" s="3">
        <v>13529.1</v>
      </c>
      <c r="F1081" s="3" t="str">
        <f t="shared" si="96"/>
        <v>Wednesday</v>
      </c>
      <c r="G1081" s="22">
        <f t="shared" si="97"/>
        <v>5.2756332617531444E-3</v>
      </c>
      <c r="H1081" s="22">
        <f t="shared" si="98"/>
        <v>7.3784560970715975E-3</v>
      </c>
      <c r="I1081" s="22">
        <f t="shared" si="99"/>
        <v>4.8644996061360368E-3</v>
      </c>
      <c r="J1081" s="3" t="str">
        <f t="shared" si="100"/>
        <v/>
      </c>
      <c r="K1081" s="3" t="str">
        <f t="shared" si="101"/>
        <v/>
      </c>
    </row>
    <row r="1082" spans="1:11" hidden="1" x14ac:dyDescent="0.35">
      <c r="A1082" s="30">
        <v>44173</v>
      </c>
      <c r="B1082" s="3">
        <v>13393.85</v>
      </c>
      <c r="C1082" s="3">
        <v>13435.45</v>
      </c>
      <c r="D1082" s="3">
        <v>13311.05</v>
      </c>
      <c r="E1082" s="3">
        <v>13392.95</v>
      </c>
      <c r="F1082" s="3" t="str">
        <f t="shared" si="96"/>
        <v>Tuesday</v>
      </c>
      <c r="G1082" s="22">
        <f t="shared" si="97"/>
        <v>-6.7195018609259935E-5</v>
      </c>
      <c r="H1082" s="22">
        <f t="shared" si="98"/>
        <v>9.2878447944393476E-3</v>
      </c>
      <c r="I1082" s="22">
        <f t="shared" si="99"/>
        <v>2.8527038915823043E-3</v>
      </c>
      <c r="J1082" s="3" t="str">
        <f t="shared" si="100"/>
        <v/>
      </c>
      <c r="K1082" s="3" t="str">
        <f t="shared" si="101"/>
        <v/>
      </c>
    </row>
    <row r="1083" spans="1:11" hidden="1" x14ac:dyDescent="0.35">
      <c r="A1083" s="30">
        <v>44172</v>
      </c>
      <c r="B1083" s="3">
        <v>13264.85</v>
      </c>
      <c r="C1083" s="3">
        <v>13366.65</v>
      </c>
      <c r="D1083" s="3">
        <v>13241.95</v>
      </c>
      <c r="E1083" s="3">
        <v>13355.75</v>
      </c>
      <c r="F1083" s="3" t="str">
        <f t="shared" si="96"/>
        <v>Monday</v>
      </c>
      <c r="G1083" s="22">
        <f t="shared" si="97"/>
        <v>6.852697165817905E-3</v>
      </c>
      <c r="H1083" s="22">
        <f t="shared" si="98"/>
        <v>9.4007847808304582E-3</v>
      </c>
      <c r="I1083" s="22">
        <f t="shared" si="99"/>
        <v>4.751650821546166E-4</v>
      </c>
      <c r="J1083" s="3" t="str">
        <f t="shared" si="100"/>
        <v/>
      </c>
      <c r="K1083" s="3" t="str">
        <f t="shared" si="101"/>
        <v/>
      </c>
    </row>
    <row r="1084" spans="1:11" hidden="1" x14ac:dyDescent="0.35">
      <c r="A1084" s="30">
        <v>44169</v>
      </c>
      <c r="B1084" s="3">
        <v>13177.4</v>
      </c>
      <c r="C1084" s="3">
        <v>13280.05</v>
      </c>
      <c r="D1084" s="3">
        <v>13152.85</v>
      </c>
      <c r="E1084" s="3">
        <v>13258.55</v>
      </c>
      <c r="F1084" s="3" t="str">
        <f t="shared" si="96"/>
        <v>Friday</v>
      </c>
      <c r="G1084" s="22">
        <f t="shared" si="97"/>
        <v>6.1582709791005536E-3</v>
      </c>
      <c r="H1084" s="22">
        <f t="shared" si="98"/>
        <v>9.6528905550411249E-3</v>
      </c>
      <c r="I1084" s="22">
        <f t="shared" si="99"/>
        <v>3.3120398358446462E-3</v>
      </c>
      <c r="J1084" s="3" t="str">
        <f t="shared" si="100"/>
        <v/>
      </c>
      <c r="K1084" s="3" t="str">
        <f t="shared" si="101"/>
        <v/>
      </c>
    </row>
    <row r="1085" spans="1:11" hidden="1" x14ac:dyDescent="0.35">
      <c r="A1085" s="30">
        <v>44168</v>
      </c>
      <c r="B1085" s="3">
        <v>13215.3</v>
      </c>
      <c r="C1085" s="3">
        <v>13216.6</v>
      </c>
      <c r="D1085" s="3">
        <v>13107.9</v>
      </c>
      <c r="E1085" s="3">
        <v>13133.9</v>
      </c>
      <c r="F1085" s="3" t="str">
        <f t="shared" si="96"/>
        <v>Thursday</v>
      </c>
      <c r="G1085" s="22">
        <f t="shared" si="97"/>
        <v>-6.1595272146678197E-3</v>
      </c>
      <c r="H1085" s="22">
        <f t="shared" si="98"/>
        <v>8.225314597474196E-3</v>
      </c>
      <c r="I1085" s="22">
        <f t="shared" si="99"/>
        <v>7.7437803831855324E-3</v>
      </c>
      <c r="J1085" s="3" t="str">
        <f t="shared" si="100"/>
        <v>Negative</v>
      </c>
      <c r="K1085" s="3" t="str">
        <f t="shared" si="101"/>
        <v/>
      </c>
    </row>
    <row r="1086" spans="1:11" hidden="1" x14ac:dyDescent="0.35">
      <c r="A1086" s="30">
        <v>44167</v>
      </c>
      <c r="B1086" s="3">
        <v>13121.4</v>
      </c>
      <c r="C1086" s="3">
        <v>13128.5</v>
      </c>
      <c r="D1086" s="3">
        <v>12983.55</v>
      </c>
      <c r="E1086" s="3">
        <v>13113.75</v>
      </c>
      <c r="F1086" s="3" t="str">
        <f t="shared" si="96"/>
        <v>Wednesday</v>
      </c>
      <c r="G1086" s="22">
        <f t="shared" si="97"/>
        <v>-5.8301705610679013E-4</v>
      </c>
      <c r="H1086" s="22">
        <f t="shared" si="98"/>
        <v>1.1046839514076298E-2</v>
      </c>
      <c r="I1086" s="22">
        <f t="shared" si="99"/>
        <v>9.42097253424189E-4</v>
      </c>
      <c r="J1086" s="3" t="str">
        <f t="shared" si="100"/>
        <v/>
      </c>
      <c r="K1086" s="3" t="str">
        <f t="shared" si="101"/>
        <v/>
      </c>
    </row>
    <row r="1087" spans="1:11" hidden="1" x14ac:dyDescent="0.35">
      <c r="A1087" s="30">
        <v>44166</v>
      </c>
      <c r="B1087" s="3">
        <v>13062.2</v>
      </c>
      <c r="C1087" s="3">
        <v>13128.4</v>
      </c>
      <c r="D1087" s="3">
        <v>12962.8</v>
      </c>
      <c r="E1087" s="3">
        <v>13109.05</v>
      </c>
      <c r="F1087" s="3" t="str">
        <f t="shared" si="96"/>
        <v>Tuesday</v>
      </c>
      <c r="G1087" s="22">
        <f t="shared" si="97"/>
        <v>3.5866852444456938E-3</v>
      </c>
      <c r="H1087" s="22">
        <f t="shared" si="98"/>
        <v>1.2677803126579011E-2</v>
      </c>
      <c r="I1087" s="22">
        <f t="shared" si="99"/>
        <v>7.1902505599913636E-3</v>
      </c>
      <c r="J1087" s="3" t="str">
        <f t="shared" si="100"/>
        <v/>
      </c>
      <c r="K1087" s="3" t="str">
        <f t="shared" si="101"/>
        <v/>
      </c>
    </row>
    <row r="1088" spans="1:11" hidden="1" x14ac:dyDescent="0.35">
      <c r="A1088" s="30">
        <v>44162</v>
      </c>
      <c r="B1088" s="3">
        <v>13012.05</v>
      </c>
      <c r="C1088" s="3">
        <v>13035.3</v>
      </c>
      <c r="D1088" s="3">
        <v>12914.3</v>
      </c>
      <c r="E1088" s="3">
        <v>12968.95</v>
      </c>
      <c r="F1088" s="3" t="str">
        <f t="shared" si="96"/>
        <v>Friday</v>
      </c>
      <c r="G1088" s="22">
        <f t="shared" si="97"/>
        <v>-3.3123143547710426E-3</v>
      </c>
      <c r="H1088" s="22">
        <f t="shared" si="98"/>
        <v>9.2990727825361889E-3</v>
      </c>
      <c r="I1088" s="22">
        <f t="shared" si="99"/>
        <v>1.9288519288518729E-3</v>
      </c>
      <c r="J1088" s="3" t="str">
        <f t="shared" si="100"/>
        <v/>
      </c>
      <c r="K1088" s="3" t="str">
        <f t="shared" si="101"/>
        <v/>
      </c>
    </row>
    <row r="1089" spans="1:11" hidden="1" x14ac:dyDescent="0.35">
      <c r="A1089" s="30">
        <v>44161</v>
      </c>
      <c r="B1089" s="3">
        <v>12906.45</v>
      </c>
      <c r="C1089" s="3">
        <v>13018</v>
      </c>
      <c r="D1089" s="3">
        <v>12790.4</v>
      </c>
      <c r="E1089" s="3">
        <v>12987</v>
      </c>
      <c r="F1089" s="3" t="str">
        <f t="shared" si="96"/>
        <v>Thursday</v>
      </c>
      <c r="G1089" s="22">
        <f t="shared" si="97"/>
        <v>6.2410655137546938E-3</v>
      </c>
      <c r="H1089" s="22">
        <f t="shared" si="98"/>
        <v>1.7634593555935239E-2</v>
      </c>
      <c r="I1089" s="22">
        <f t="shared" si="99"/>
        <v>3.7368568406645534E-3</v>
      </c>
      <c r="J1089" s="3" t="str">
        <f t="shared" si="100"/>
        <v>Positive</v>
      </c>
      <c r="K1089" s="3" t="str">
        <f t="shared" si="101"/>
        <v/>
      </c>
    </row>
    <row r="1090" spans="1:11" hidden="1" x14ac:dyDescent="0.35">
      <c r="A1090" s="30">
        <v>44160</v>
      </c>
      <c r="B1090" s="3">
        <v>13130</v>
      </c>
      <c r="C1090" s="3">
        <v>13145.85</v>
      </c>
      <c r="D1090" s="3">
        <v>12833.65</v>
      </c>
      <c r="E1090" s="3">
        <v>12858.4</v>
      </c>
      <c r="F1090" s="3" t="str">
        <f t="shared" si="96"/>
        <v>Wednesday</v>
      </c>
      <c r="G1090" s="22">
        <f t="shared" si="97"/>
        <v>-2.0685453160700713E-2</v>
      </c>
      <c r="H1090" s="22">
        <f t="shared" si="98"/>
        <v>2.3777608530083833E-2</v>
      </c>
      <c r="I1090" s="22">
        <f t="shared" si="99"/>
        <v>5.7333695897787747E-3</v>
      </c>
      <c r="J1090" s="3" t="str">
        <f t="shared" si="100"/>
        <v/>
      </c>
      <c r="K1090" s="3" t="str">
        <f t="shared" si="101"/>
        <v/>
      </c>
    </row>
    <row r="1091" spans="1:11" hidden="1" x14ac:dyDescent="0.35">
      <c r="A1091" s="30">
        <v>44159</v>
      </c>
      <c r="B1091" s="3">
        <v>13002.6</v>
      </c>
      <c r="C1091" s="3">
        <v>13079.1</v>
      </c>
      <c r="D1091" s="3">
        <v>12978</v>
      </c>
      <c r="E1091" s="3">
        <v>13055.15</v>
      </c>
      <c r="F1091" s="3" t="str">
        <f t="shared" ref="F1091:F1154" si="102">TEXT(A1091, "dddd")</f>
        <v>Tuesday</v>
      </c>
      <c r="G1091" s="22">
        <f t="shared" ref="G1091:G1154" si="103">(E1091 - B1091)/B1091</f>
        <v>4.0414993924291504E-3</v>
      </c>
      <c r="H1091" s="22">
        <f t="shared" ref="H1091:H1154" si="104">(C1091 - D1091)/B1091</f>
        <v>7.7753680033224399E-3</v>
      </c>
      <c r="I1091" s="22">
        <f t="shared" ref="I1091:I1154" si="105">(B1091-E1092)/E1092</f>
        <v>5.8910218969631745E-3</v>
      </c>
      <c r="J1091" s="3" t="str">
        <f t="shared" ref="J1091:J1154" si="106">IF(F1091="Thursday", IF(G1091&gt;0,"Positive","Negative"), "")</f>
        <v/>
      </c>
      <c r="K1091" s="3" t="str">
        <f t="shared" ref="K1091:K1154" si="107">IF(F1091="Thursday", IF(ABS(G1091)&gt;1%, "High Move", ""), "")</f>
        <v/>
      </c>
    </row>
    <row r="1092" spans="1:11" hidden="1" x14ac:dyDescent="0.35">
      <c r="A1092" s="30">
        <v>44158</v>
      </c>
      <c r="B1092" s="3">
        <v>12960.3</v>
      </c>
      <c r="C1092" s="3">
        <v>12968.85</v>
      </c>
      <c r="D1092" s="3">
        <v>12825.7</v>
      </c>
      <c r="E1092" s="3">
        <v>12926.45</v>
      </c>
      <c r="F1092" s="3" t="str">
        <f t="shared" si="102"/>
        <v>Monday</v>
      </c>
      <c r="G1092" s="22">
        <f t="shared" si="103"/>
        <v>-2.6118222572007244E-3</v>
      </c>
      <c r="H1092" s="22">
        <f t="shared" si="104"/>
        <v>1.1045269013834529E-2</v>
      </c>
      <c r="I1092" s="22">
        <f t="shared" si="105"/>
        <v>7.8738320482461769E-3</v>
      </c>
      <c r="J1092" s="3" t="str">
        <f t="shared" si="106"/>
        <v/>
      </c>
      <c r="K1092" s="3" t="str">
        <f t="shared" si="107"/>
        <v/>
      </c>
    </row>
    <row r="1093" spans="1:11" hidden="1" x14ac:dyDescent="0.35">
      <c r="A1093" s="30">
        <v>44155</v>
      </c>
      <c r="B1093" s="3">
        <v>12813.4</v>
      </c>
      <c r="C1093" s="3">
        <v>12892.45</v>
      </c>
      <c r="D1093" s="3">
        <v>12730.25</v>
      </c>
      <c r="E1093" s="3">
        <v>12859.05</v>
      </c>
      <c r="F1093" s="3" t="str">
        <f t="shared" si="102"/>
        <v>Friday</v>
      </c>
      <c r="G1093" s="22">
        <f t="shared" si="103"/>
        <v>3.5626765729626516E-3</v>
      </c>
      <c r="H1093" s="22">
        <f t="shared" si="104"/>
        <v>1.2658623004042699E-2</v>
      </c>
      <c r="I1093" s="22">
        <f t="shared" si="105"/>
        <v>3.2650312800957511E-3</v>
      </c>
      <c r="J1093" s="3" t="str">
        <f t="shared" si="106"/>
        <v/>
      </c>
      <c r="K1093" s="3" t="str">
        <f t="shared" si="107"/>
        <v/>
      </c>
    </row>
    <row r="1094" spans="1:11" hidden="1" x14ac:dyDescent="0.35">
      <c r="A1094" s="30">
        <v>44154</v>
      </c>
      <c r="B1094" s="3">
        <v>12839.5</v>
      </c>
      <c r="C1094" s="3">
        <v>12963</v>
      </c>
      <c r="D1094" s="3">
        <v>12745.75</v>
      </c>
      <c r="E1094" s="3">
        <v>12771.7</v>
      </c>
      <c r="F1094" s="3" t="str">
        <f t="shared" si="102"/>
        <v>Thursday</v>
      </c>
      <c r="G1094" s="22">
        <f t="shared" si="103"/>
        <v>-5.2805794618169923E-3</v>
      </c>
      <c r="H1094" s="22">
        <f t="shared" si="104"/>
        <v>1.6920440827135012E-2</v>
      </c>
      <c r="I1094" s="22">
        <f t="shared" si="105"/>
        <v>-7.6324077831236839E-3</v>
      </c>
      <c r="J1094" s="3" t="str">
        <f t="shared" si="106"/>
        <v>Negative</v>
      </c>
      <c r="K1094" s="3" t="str">
        <f t="shared" si="107"/>
        <v/>
      </c>
    </row>
    <row r="1095" spans="1:11" hidden="1" x14ac:dyDescent="0.35">
      <c r="A1095" s="30">
        <v>44153</v>
      </c>
      <c r="B1095" s="3">
        <v>12860.1</v>
      </c>
      <c r="C1095" s="3">
        <v>12948.85</v>
      </c>
      <c r="D1095" s="3">
        <v>12819.35</v>
      </c>
      <c r="E1095" s="3">
        <v>12938.25</v>
      </c>
      <c r="F1095" s="3" t="str">
        <f t="shared" si="102"/>
        <v>Wednesday</v>
      </c>
      <c r="G1095" s="22">
        <f t="shared" si="103"/>
        <v>6.0769356381365335E-3</v>
      </c>
      <c r="H1095" s="22">
        <f t="shared" si="104"/>
        <v>1.0069906143809145E-2</v>
      </c>
      <c r="I1095" s="22">
        <f t="shared" si="105"/>
        <v>-1.0952136831803422E-3</v>
      </c>
      <c r="J1095" s="3" t="str">
        <f t="shared" si="106"/>
        <v/>
      </c>
      <c r="K1095" s="3" t="str">
        <f t="shared" si="107"/>
        <v/>
      </c>
    </row>
    <row r="1096" spans="1:11" hidden="1" x14ac:dyDescent="0.35">
      <c r="A1096" s="30">
        <v>44152</v>
      </c>
      <c r="B1096" s="3">
        <v>12932.5</v>
      </c>
      <c r="C1096" s="3">
        <v>12934.05</v>
      </c>
      <c r="D1096" s="3">
        <v>12797.1</v>
      </c>
      <c r="E1096" s="3">
        <v>12874.2</v>
      </c>
      <c r="F1096" s="3" t="str">
        <f t="shared" si="102"/>
        <v>Tuesday</v>
      </c>
      <c r="G1096" s="22">
        <f t="shared" si="103"/>
        <v>-4.5080224241252093E-3</v>
      </c>
      <c r="H1096" s="22">
        <f t="shared" si="104"/>
        <v>1.0589599845350775E-2</v>
      </c>
      <c r="I1096" s="22">
        <f t="shared" si="105"/>
        <v>1.1912912501711625E-2</v>
      </c>
      <c r="J1096" s="3" t="str">
        <f t="shared" si="106"/>
        <v/>
      </c>
      <c r="K1096" s="3" t="str">
        <f t="shared" si="107"/>
        <v/>
      </c>
    </row>
    <row r="1097" spans="1:11" hidden="1" x14ac:dyDescent="0.35">
      <c r="A1097" s="30">
        <v>44149</v>
      </c>
      <c r="B1097" s="3">
        <v>12823.35</v>
      </c>
      <c r="C1097" s="3">
        <v>12828.7</v>
      </c>
      <c r="D1097" s="3">
        <v>12749.45</v>
      </c>
      <c r="E1097" s="3">
        <v>12780.25</v>
      </c>
      <c r="F1097" s="3" t="str">
        <f t="shared" si="102"/>
        <v>Saturday</v>
      </c>
      <c r="G1097" s="22">
        <f t="shared" si="103"/>
        <v>-3.3610561982633526E-3</v>
      </c>
      <c r="H1097" s="22">
        <f t="shared" si="104"/>
        <v>6.1801323367138847E-3</v>
      </c>
      <c r="I1097" s="22">
        <f t="shared" si="105"/>
        <v>8.1289627710800453E-3</v>
      </c>
      <c r="J1097" s="3" t="str">
        <f t="shared" si="106"/>
        <v/>
      </c>
      <c r="K1097" s="3" t="str">
        <f t="shared" si="107"/>
        <v/>
      </c>
    </row>
    <row r="1098" spans="1:11" hidden="1" x14ac:dyDescent="0.35">
      <c r="A1098" s="30">
        <v>44148</v>
      </c>
      <c r="B1098" s="3">
        <v>12659.7</v>
      </c>
      <c r="C1098" s="3">
        <v>12735.95</v>
      </c>
      <c r="D1098" s="3">
        <v>12607.7</v>
      </c>
      <c r="E1098" s="3">
        <v>12719.95</v>
      </c>
      <c r="F1098" s="3" t="str">
        <f t="shared" si="102"/>
        <v>Friday</v>
      </c>
      <c r="G1098" s="22">
        <f t="shared" si="103"/>
        <v>4.7591965054464159E-3</v>
      </c>
      <c r="H1098" s="22">
        <f t="shared" si="104"/>
        <v>1.0130571814497974E-2</v>
      </c>
      <c r="I1098" s="22">
        <f t="shared" si="105"/>
        <v>-2.4505941311815287E-3</v>
      </c>
      <c r="J1098" s="3" t="str">
        <f t="shared" si="106"/>
        <v/>
      </c>
      <c r="K1098" s="3" t="str">
        <f t="shared" si="107"/>
        <v/>
      </c>
    </row>
    <row r="1099" spans="1:11" hidden="1" x14ac:dyDescent="0.35">
      <c r="A1099" s="30">
        <v>44147</v>
      </c>
      <c r="B1099" s="3">
        <v>12702.15</v>
      </c>
      <c r="C1099" s="3">
        <v>12741.15</v>
      </c>
      <c r="D1099" s="3">
        <v>12624.85</v>
      </c>
      <c r="E1099" s="3">
        <v>12690.8</v>
      </c>
      <c r="F1099" s="3" t="str">
        <f t="shared" si="102"/>
        <v>Thursday</v>
      </c>
      <c r="G1099" s="22">
        <f t="shared" si="103"/>
        <v>-8.9354951720774548E-4</v>
      </c>
      <c r="H1099" s="22">
        <f t="shared" si="104"/>
        <v>9.155930295264918E-3</v>
      </c>
      <c r="I1099" s="22">
        <f t="shared" si="105"/>
        <v>-3.686520277822443E-3</v>
      </c>
      <c r="J1099" s="3" t="str">
        <f t="shared" si="106"/>
        <v>Negative</v>
      </c>
      <c r="K1099" s="3" t="str">
        <f t="shared" si="107"/>
        <v/>
      </c>
    </row>
    <row r="1100" spans="1:11" hidden="1" x14ac:dyDescent="0.35">
      <c r="A1100" s="30">
        <v>44146</v>
      </c>
      <c r="B1100" s="3">
        <v>12680.6</v>
      </c>
      <c r="C1100" s="3">
        <v>12769.75</v>
      </c>
      <c r="D1100" s="3">
        <v>12571.1</v>
      </c>
      <c r="E1100" s="3">
        <v>12749.15</v>
      </c>
      <c r="F1100" s="3" t="str">
        <f t="shared" si="102"/>
        <v>Wednesday</v>
      </c>
      <c r="G1100" s="22">
        <f t="shared" si="103"/>
        <v>5.4058956200810108E-3</v>
      </c>
      <c r="H1100" s="22">
        <f t="shared" si="104"/>
        <v>1.5665662508083184E-2</v>
      </c>
      <c r="I1100" s="22">
        <f t="shared" si="105"/>
        <v>3.9188985915715969E-3</v>
      </c>
      <c r="J1100" s="3" t="str">
        <f t="shared" si="106"/>
        <v/>
      </c>
      <c r="K1100" s="3" t="str">
        <f t="shared" si="107"/>
        <v/>
      </c>
    </row>
    <row r="1101" spans="1:11" hidden="1" x14ac:dyDescent="0.35">
      <c r="A1101" s="30">
        <v>44145</v>
      </c>
      <c r="B1101" s="3">
        <v>12556.4</v>
      </c>
      <c r="C1101" s="3">
        <v>12643.9</v>
      </c>
      <c r="D1101" s="3">
        <v>12475.25</v>
      </c>
      <c r="E1101" s="3">
        <v>12631.1</v>
      </c>
      <c r="F1101" s="3" t="str">
        <f t="shared" si="102"/>
        <v>Tuesday</v>
      </c>
      <c r="G1101" s="22">
        <f t="shared" si="103"/>
        <v>5.9491574018031229E-3</v>
      </c>
      <c r="H1101" s="22">
        <f t="shared" si="104"/>
        <v>1.3431397534325096E-2</v>
      </c>
      <c r="I1101" s="22">
        <f t="shared" si="105"/>
        <v>7.6518431432343482E-3</v>
      </c>
      <c r="J1101" s="3" t="str">
        <f t="shared" si="106"/>
        <v/>
      </c>
      <c r="K1101" s="3" t="str">
        <f t="shared" si="107"/>
        <v/>
      </c>
    </row>
    <row r="1102" spans="1:11" hidden="1" x14ac:dyDescent="0.35">
      <c r="A1102" s="30">
        <v>44144</v>
      </c>
      <c r="B1102" s="3">
        <v>12399.4</v>
      </c>
      <c r="C1102" s="3">
        <v>12474.05</v>
      </c>
      <c r="D1102" s="3">
        <v>12367.35</v>
      </c>
      <c r="E1102" s="3">
        <v>12461.05</v>
      </c>
      <c r="F1102" s="3" t="str">
        <f t="shared" si="102"/>
        <v>Monday</v>
      </c>
      <c r="G1102" s="22">
        <f t="shared" si="103"/>
        <v>4.9720147749084337E-3</v>
      </c>
      <c r="H1102" s="22">
        <f t="shared" si="104"/>
        <v>8.6052550929882829E-3</v>
      </c>
      <c r="I1102" s="22">
        <f t="shared" si="105"/>
        <v>1.1077542799597211E-2</v>
      </c>
      <c r="J1102" s="3" t="str">
        <f t="shared" si="106"/>
        <v/>
      </c>
      <c r="K1102" s="3" t="str">
        <f t="shared" si="107"/>
        <v/>
      </c>
    </row>
    <row r="1103" spans="1:11" hidden="1" x14ac:dyDescent="0.35">
      <c r="A1103" s="30">
        <v>44141</v>
      </c>
      <c r="B1103" s="3">
        <v>12156.65</v>
      </c>
      <c r="C1103" s="3">
        <v>12280.4</v>
      </c>
      <c r="D1103" s="3">
        <v>12131.85</v>
      </c>
      <c r="E1103" s="3">
        <v>12263.55</v>
      </c>
      <c r="F1103" s="3" t="str">
        <f t="shared" si="102"/>
        <v>Friday</v>
      </c>
      <c r="G1103" s="22">
        <f t="shared" si="103"/>
        <v>8.793540983741379E-3</v>
      </c>
      <c r="H1103" s="22">
        <f t="shared" si="104"/>
        <v>1.2219649327734143E-2</v>
      </c>
      <c r="I1103" s="22">
        <f t="shared" si="105"/>
        <v>2.9991006823263753E-3</v>
      </c>
      <c r="J1103" s="3" t="str">
        <f t="shared" si="106"/>
        <v/>
      </c>
      <c r="K1103" s="3" t="str">
        <f t="shared" si="107"/>
        <v/>
      </c>
    </row>
    <row r="1104" spans="1:11" hidden="1" x14ac:dyDescent="0.35">
      <c r="A1104" s="30">
        <v>44140</v>
      </c>
      <c r="B1104" s="3">
        <v>12062.4</v>
      </c>
      <c r="C1104" s="3">
        <v>12131.1</v>
      </c>
      <c r="D1104" s="3">
        <v>12027.6</v>
      </c>
      <c r="E1104" s="3">
        <v>12120.3</v>
      </c>
      <c r="F1104" s="3" t="str">
        <f t="shared" si="102"/>
        <v>Thursday</v>
      </c>
      <c r="G1104" s="22">
        <f t="shared" si="103"/>
        <v>4.8000397930759746E-3</v>
      </c>
      <c r="H1104" s="22">
        <f t="shared" si="104"/>
        <v>8.5803820135296454E-3</v>
      </c>
      <c r="I1104" s="22">
        <f t="shared" si="105"/>
        <v>1.2923542007809517E-2</v>
      </c>
      <c r="J1104" s="3" t="str">
        <f t="shared" si="106"/>
        <v>Positive</v>
      </c>
      <c r="K1104" s="3" t="str">
        <f t="shared" si="107"/>
        <v/>
      </c>
    </row>
    <row r="1105" spans="1:11" hidden="1" x14ac:dyDescent="0.35">
      <c r="A1105" s="30">
        <v>44139</v>
      </c>
      <c r="B1105" s="3">
        <v>11783.35</v>
      </c>
      <c r="C1105" s="3">
        <v>11929.65</v>
      </c>
      <c r="D1105" s="3">
        <v>11756.4</v>
      </c>
      <c r="E1105" s="3">
        <v>11908.5</v>
      </c>
      <c r="F1105" s="3" t="str">
        <f t="shared" si="102"/>
        <v>Wednesday</v>
      </c>
      <c r="G1105" s="22">
        <f t="shared" si="103"/>
        <v>1.0620918499408032E-2</v>
      </c>
      <c r="H1105" s="22">
        <f t="shared" si="104"/>
        <v>1.4702949500778641E-2</v>
      </c>
      <c r="I1105" s="22">
        <f t="shared" si="105"/>
        <v>-2.5521648960934217E-3</v>
      </c>
      <c r="J1105" s="3" t="str">
        <f t="shared" si="106"/>
        <v/>
      </c>
      <c r="K1105" s="3" t="str">
        <f t="shared" si="107"/>
        <v/>
      </c>
    </row>
    <row r="1106" spans="1:11" hidden="1" x14ac:dyDescent="0.35">
      <c r="A1106" s="30">
        <v>44138</v>
      </c>
      <c r="B1106" s="3">
        <v>11734.45</v>
      </c>
      <c r="C1106" s="3">
        <v>11836.2</v>
      </c>
      <c r="D1106" s="3">
        <v>11723.3</v>
      </c>
      <c r="E1106" s="3">
        <v>11813.5</v>
      </c>
      <c r="F1106" s="3" t="str">
        <f t="shared" si="102"/>
        <v>Tuesday</v>
      </c>
      <c r="G1106" s="22">
        <f t="shared" si="103"/>
        <v>6.7365747862063643E-3</v>
      </c>
      <c r="H1106" s="22">
        <f t="shared" si="104"/>
        <v>9.6212434327984219E-3</v>
      </c>
      <c r="I1106" s="22">
        <f t="shared" si="105"/>
        <v>5.5959517188485103E-3</v>
      </c>
      <c r="J1106" s="3" t="str">
        <f t="shared" si="106"/>
        <v/>
      </c>
      <c r="K1106" s="3" t="str">
        <f t="shared" si="107"/>
        <v/>
      </c>
    </row>
    <row r="1107" spans="1:11" hidden="1" x14ac:dyDescent="0.35">
      <c r="A1107" s="30">
        <v>44137</v>
      </c>
      <c r="B1107" s="3">
        <v>11697.35</v>
      </c>
      <c r="C1107" s="3">
        <v>11725.65</v>
      </c>
      <c r="D1107" s="3">
        <v>11557.4</v>
      </c>
      <c r="E1107" s="3">
        <v>11669.15</v>
      </c>
      <c r="F1107" s="3" t="str">
        <f t="shared" si="102"/>
        <v>Monday</v>
      </c>
      <c r="G1107" s="22">
        <f t="shared" si="103"/>
        <v>-2.4108024467080773E-3</v>
      </c>
      <c r="H1107" s="22">
        <f t="shared" si="104"/>
        <v>1.4383599704206508E-2</v>
      </c>
      <c r="I1107" s="22">
        <f t="shared" si="105"/>
        <v>4.7198172198172827E-3</v>
      </c>
      <c r="J1107" s="3" t="str">
        <f t="shared" si="106"/>
        <v/>
      </c>
      <c r="K1107" s="3" t="str">
        <f t="shared" si="107"/>
        <v/>
      </c>
    </row>
    <row r="1108" spans="1:11" hidden="1" x14ac:dyDescent="0.35">
      <c r="A1108" s="30">
        <v>44134</v>
      </c>
      <c r="B1108" s="3">
        <v>11678.45</v>
      </c>
      <c r="C1108" s="3">
        <v>11748.95</v>
      </c>
      <c r="D1108" s="3">
        <v>11535.45</v>
      </c>
      <c r="E1108" s="3">
        <v>11642.4</v>
      </c>
      <c r="F1108" s="3" t="str">
        <f t="shared" si="102"/>
        <v>Friday</v>
      </c>
      <c r="G1108" s="22">
        <f t="shared" si="103"/>
        <v>-3.0868822489286754E-3</v>
      </c>
      <c r="H1108" s="22">
        <f t="shared" si="104"/>
        <v>1.8281535648994516E-2</v>
      </c>
      <c r="I1108" s="22">
        <f t="shared" si="105"/>
        <v>6.5548205778536654E-4</v>
      </c>
      <c r="J1108" s="3" t="str">
        <f t="shared" si="106"/>
        <v/>
      </c>
      <c r="K1108" s="3" t="str">
        <f t="shared" si="107"/>
        <v/>
      </c>
    </row>
    <row r="1109" spans="1:11" hidden="1" x14ac:dyDescent="0.35">
      <c r="A1109" s="30">
        <v>44133</v>
      </c>
      <c r="B1109" s="3">
        <v>11633.3</v>
      </c>
      <c r="C1109" s="3">
        <v>11744.15</v>
      </c>
      <c r="D1109" s="3">
        <v>11606.45</v>
      </c>
      <c r="E1109" s="3">
        <v>11670.8</v>
      </c>
      <c r="F1109" s="3" t="str">
        <f t="shared" si="102"/>
        <v>Thursday</v>
      </c>
      <c r="G1109" s="22">
        <f t="shared" si="103"/>
        <v>3.2235049384095656E-3</v>
      </c>
      <c r="H1109" s="22">
        <f t="shared" si="104"/>
        <v>1.1836710133839832E-2</v>
      </c>
      <c r="I1109" s="22">
        <f t="shared" si="105"/>
        <v>-8.2099986359297061E-3</v>
      </c>
      <c r="J1109" s="3" t="str">
        <f t="shared" si="106"/>
        <v>Positive</v>
      </c>
      <c r="K1109" s="3" t="str">
        <f t="shared" si="107"/>
        <v/>
      </c>
    </row>
    <row r="1110" spans="1:11" hidden="1" x14ac:dyDescent="0.35">
      <c r="A1110" s="30">
        <v>44132</v>
      </c>
      <c r="B1110" s="3">
        <v>11922.6</v>
      </c>
      <c r="C1110" s="3">
        <v>11929.4</v>
      </c>
      <c r="D1110" s="3">
        <v>11684.85</v>
      </c>
      <c r="E1110" s="3">
        <v>11729.6</v>
      </c>
      <c r="F1110" s="3" t="str">
        <f t="shared" si="102"/>
        <v>Wednesday</v>
      </c>
      <c r="G1110" s="22">
        <f t="shared" si="103"/>
        <v>-1.6187744283964908E-2</v>
      </c>
      <c r="H1110" s="22">
        <f t="shared" si="104"/>
        <v>2.0511465619915056E-2</v>
      </c>
      <c r="I1110" s="22">
        <f t="shared" si="105"/>
        <v>2.7924033172406285E-3</v>
      </c>
      <c r="J1110" s="3" t="str">
        <f t="shared" si="106"/>
        <v/>
      </c>
      <c r="K1110" s="3" t="str">
        <f t="shared" si="107"/>
        <v/>
      </c>
    </row>
    <row r="1111" spans="1:11" hidden="1" x14ac:dyDescent="0.35">
      <c r="A1111" s="30">
        <v>44131</v>
      </c>
      <c r="B1111" s="3">
        <v>11807.1</v>
      </c>
      <c r="C1111" s="3">
        <v>11899.05</v>
      </c>
      <c r="D1111" s="3">
        <v>11723</v>
      </c>
      <c r="E1111" s="3">
        <v>11889.4</v>
      </c>
      <c r="F1111" s="3" t="str">
        <f t="shared" si="102"/>
        <v>Tuesday</v>
      </c>
      <c r="G1111" s="22">
        <f t="shared" si="103"/>
        <v>6.9703822276426276E-3</v>
      </c>
      <c r="H1111" s="22">
        <f t="shared" si="104"/>
        <v>1.4910519941391134E-2</v>
      </c>
      <c r="I1111" s="22">
        <f t="shared" si="105"/>
        <v>3.3438847698158409E-3</v>
      </c>
      <c r="J1111" s="3" t="str">
        <f t="shared" si="106"/>
        <v/>
      </c>
      <c r="K1111" s="3" t="str">
        <f t="shared" si="107"/>
        <v/>
      </c>
    </row>
    <row r="1112" spans="1:11" hidden="1" x14ac:dyDescent="0.35">
      <c r="A1112" s="30">
        <v>44130</v>
      </c>
      <c r="B1112" s="3">
        <v>11937.4</v>
      </c>
      <c r="C1112" s="3">
        <v>11942.85</v>
      </c>
      <c r="D1112" s="3">
        <v>11711.7</v>
      </c>
      <c r="E1112" s="3">
        <v>11767.75</v>
      </c>
      <c r="F1112" s="3" t="str">
        <f t="shared" si="102"/>
        <v>Monday</v>
      </c>
      <c r="G1112" s="22">
        <f t="shared" si="103"/>
        <v>-1.4211637374972745E-2</v>
      </c>
      <c r="H1112" s="22">
        <f t="shared" si="104"/>
        <v>1.9363512992778966E-2</v>
      </c>
      <c r="I1112" s="22">
        <f t="shared" si="105"/>
        <v>5.9092985536880911E-4</v>
      </c>
      <c r="J1112" s="3" t="str">
        <f t="shared" si="106"/>
        <v/>
      </c>
      <c r="K1112" s="3" t="str">
        <f t="shared" si="107"/>
        <v/>
      </c>
    </row>
    <row r="1113" spans="1:11" hidden="1" x14ac:dyDescent="0.35">
      <c r="A1113" s="30">
        <v>44127</v>
      </c>
      <c r="B1113" s="3">
        <v>11957.9</v>
      </c>
      <c r="C1113" s="3">
        <v>11974.55</v>
      </c>
      <c r="D1113" s="3">
        <v>11908.75</v>
      </c>
      <c r="E1113" s="3">
        <v>11930.35</v>
      </c>
      <c r="F1113" s="3" t="str">
        <f t="shared" si="102"/>
        <v>Friday</v>
      </c>
      <c r="G1113" s="22">
        <f t="shared" si="103"/>
        <v>-2.3039162394734255E-3</v>
      </c>
      <c r="H1113" s="22">
        <f t="shared" si="104"/>
        <v>5.5026384231344361E-3</v>
      </c>
      <c r="I1113" s="22">
        <f t="shared" si="105"/>
        <v>5.1654064868089976E-3</v>
      </c>
      <c r="J1113" s="3" t="str">
        <f t="shared" si="106"/>
        <v/>
      </c>
      <c r="K1113" s="3" t="str">
        <f t="shared" si="107"/>
        <v/>
      </c>
    </row>
    <row r="1114" spans="1:11" hidden="1" x14ac:dyDescent="0.35">
      <c r="A1114" s="30">
        <v>44126</v>
      </c>
      <c r="B1114" s="3">
        <v>11890</v>
      </c>
      <c r="C1114" s="3">
        <v>11939.55</v>
      </c>
      <c r="D1114" s="3">
        <v>11823.45</v>
      </c>
      <c r="E1114" s="3">
        <v>11896.45</v>
      </c>
      <c r="F1114" s="3" t="str">
        <f t="shared" si="102"/>
        <v>Thursday</v>
      </c>
      <c r="G1114" s="22">
        <f t="shared" si="103"/>
        <v>5.4247266610603264E-4</v>
      </c>
      <c r="H1114" s="22">
        <f t="shared" si="104"/>
        <v>9.7645079899073631E-3</v>
      </c>
      <c r="I1114" s="22">
        <f t="shared" si="105"/>
        <v>-3.991572880759583E-3</v>
      </c>
      <c r="J1114" s="3" t="str">
        <f t="shared" si="106"/>
        <v>Positive</v>
      </c>
      <c r="K1114" s="3" t="str">
        <f t="shared" si="107"/>
        <v/>
      </c>
    </row>
    <row r="1115" spans="1:11" hidden="1" x14ac:dyDescent="0.35">
      <c r="A1115" s="30">
        <v>44125</v>
      </c>
      <c r="B1115" s="3">
        <v>11958.55</v>
      </c>
      <c r="C1115" s="3">
        <v>12018.65</v>
      </c>
      <c r="D1115" s="3">
        <v>11775.75</v>
      </c>
      <c r="E1115" s="3">
        <v>11937.65</v>
      </c>
      <c r="F1115" s="3" t="str">
        <f t="shared" si="102"/>
        <v>Wednesday</v>
      </c>
      <c r="G1115" s="22">
        <f t="shared" si="103"/>
        <v>-1.7477035259291166E-3</v>
      </c>
      <c r="H1115" s="22">
        <f t="shared" si="104"/>
        <v>2.0311827102784171E-2</v>
      </c>
      <c r="I1115" s="22">
        <f t="shared" si="105"/>
        <v>5.1904713872638021E-3</v>
      </c>
      <c r="J1115" s="3" t="str">
        <f t="shared" si="106"/>
        <v/>
      </c>
      <c r="K1115" s="3" t="str">
        <f t="shared" si="107"/>
        <v/>
      </c>
    </row>
    <row r="1116" spans="1:11" hidden="1" x14ac:dyDescent="0.35">
      <c r="A1116" s="30">
        <v>44124</v>
      </c>
      <c r="B1116" s="3">
        <v>11861</v>
      </c>
      <c r="C1116" s="3">
        <v>11949.25</v>
      </c>
      <c r="D1116" s="3">
        <v>11837.25</v>
      </c>
      <c r="E1116" s="3">
        <v>11896.8</v>
      </c>
      <c r="F1116" s="3" t="str">
        <f t="shared" si="102"/>
        <v>Tuesday</v>
      </c>
      <c r="G1116" s="22">
        <f t="shared" si="103"/>
        <v>3.0182952533512582E-3</v>
      </c>
      <c r="H1116" s="22">
        <f t="shared" si="104"/>
        <v>9.4427114071326188E-3</v>
      </c>
      <c r="I1116" s="22">
        <f t="shared" si="105"/>
        <v>-1.0149034999430873E-3</v>
      </c>
      <c r="J1116" s="3" t="str">
        <f t="shared" si="106"/>
        <v/>
      </c>
      <c r="K1116" s="3" t="str">
        <f t="shared" si="107"/>
        <v/>
      </c>
    </row>
    <row r="1117" spans="1:11" hidden="1" x14ac:dyDescent="0.35">
      <c r="A1117" s="30">
        <v>44123</v>
      </c>
      <c r="B1117" s="3">
        <v>11879.2</v>
      </c>
      <c r="C1117" s="3">
        <v>11898.25</v>
      </c>
      <c r="D1117" s="3">
        <v>11820.4</v>
      </c>
      <c r="E1117" s="3">
        <v>11873.05</v>
      </c>
      <c r="F1117" s="3" t="str">
        <f t="shared" si="102"/>
        <v>Monday</v>
      </c>
      <c r="G1117" s="22">
        <f t="shared" si="103"/>
        <v>-5.1771163041294485E-4</v>
      </c>
      <c r="H1117" s="22">
        <f t="shared" si="104"/>
        <v>6.5534716142501481E-3</v>
      </c>
      <c r="I1117" s="22">
        <f t="shared" si="105"/>
        <v>9.9256532440095378E-3</v>
      </c>
      <c r="J1117" s="3" t="str">
        <f t="shared" si="106"/>
        <v/>
      </c>
      <c r="K1117" s="3" t="str">
        <f t="shared" si="107"/>
        <v/>
      </c>
    </row>
    <row r="1118" spans="1:11" hidden="1" x14ac:dyDescent="0.35">
      <c r="A1118" s="30">
        <v>44120</v>
      </c>
      <c r="B1118" s="3">
        <v>11727.4</v>
      </c>
      <c r="C1118" s="3">
        <v>11789.75</v>
      </c>
      <c r="D1118" s="3">
        <v>11667.85</v>
      </c>
      <c r="E1118" s="3">
        <v>11762.45</v>
      </c>
      <c r="F1118" s="3" t="str">
        <f t="shared" si="102"/>
        <v>Friday</v>
      </c>
      <c r="G1118" s="22">
        <f t="shared" si="103"/>
        <v>2.9887272541229168E-3</v>
      </c>
      <c r="H1118" s="22">
        <f t="shared" si="104"/>
        <v>1.0394460835308733E-2</v>
      </c>
      <c r="I1118" s="22">
        <f t="shared" si="105"/>
        <v>4.0281327186256636E-3</v>
      </c>
      <c r="J1118" s="3" t="str">
        <f t="shared" si="106"/>
        <v/>
      </c>
      <c r="K1118" s="3" t="str">
        <f t="shared" si="107"/>
        <v/>
      </c>
    </row>
    <row r="1119" spans="1:11" x14ac:dyDescent="0.35">
      <c r="A1119" s="30">
        <v>44119</v>
      </c>
      <c r="B1119" s="3">
        <v>12023.45</v>
      </c>
      <c r="C1119" s="3">
        <v>12025.45</v>
      </c>
      <c r="D1119" s="3">
        <v>11661.3</v>
      </c>
      <c r="E1119" s="3">
        <v>11680.35</v>
      </c>
      <c r="F1119" s="3" t="str">
        <f t="shared" si="102"/>
        <v>Thursday</v>
      </c>
      <c r="G1119" s="22">
        <f t="shared" si="103"/>
        <v>-2.8535902756696319E-2</v>
      </c>
      <c r="H1119" s="22">
        <f t="shared" si="104"/>
        <v>3.0286648175024758E-2</v>
      </c>
      <c r="I1119" s="22">
        <f t="shared" si="105"/>
        <v>4.3772267261436093E-3</v>
      </c>
      <c r="J1119" s="3" t="str">
        <f t="shared" si="106"/>
        <v>Negative</v>
      </c>
      <c r="K1119" s="3" t="str">
        <f t="shared" si="107"/>
        <v>High Move</v>
      </c>
    </row>
    <row r="1120" spans="1:11" hidden="1" x14ac:dyDescent="0.35">
      <c r="A1120" s="30">
        <v>44118</v>
      </c>
      <c r="B1120" s="3">
        <v>11917.4</v>
      </c>
      <c r="C1120" s="3">
        <v>11997.2</v>
      </c>
      <c r="D1120" s="3">
        <v>11822.15</v>
      </c>
      <c r="E1120" s="3">
        <v>11971.05</v>
      </c>
      <c r="F1120" s="3" t="str">
        <f t="shared" si="102"/>
        <v>Wednesday</v>
      </c>
      <c r="G1120" s="22">
        <f t="shared" si="103"/>
        <v>4.5018208669675968E-3</v>
      </c>
      <c r="H1120" s="22">
        <f t="shared" si="104"/>
        <v>1.4688606575259796E-2</v>
      </c>
      <c r="I1120" s="22">
        <f t="shared" si="105"/>
        <v>-1.4328208136076387E-3</v>
      </c>
      <c r="J1120" s="3" t="str">
        <f t="shared" si="106"/>
        <v/>
      </c>
      <c r="K1120" s="3" t="str">
        <f t="shared" si="107"/>
        <v/>
      </c>
    </row>
    <row r="1121" spans="1:11" hidden="1" x14ac:dyDescent="0.35">
      <c r="A1121" s="30">
        <v>44117</v>
      </c>
      <c r="B1121" s="3">
        <v>11934.65</v>
      </c>
      <c r="C1121" s="3">
        <v>11988.2</v>
      </c>
      <c r="D1121" s="3">
        <v>11888.9</v>
      </c>
      <c r="E1121" s="3">
        <v>11934.5</v>
      </c>
      <c r="F1121" s="3" t="str">
        <f t="shared" si="102"/>
        <v>Tuesday</v>
      </c>
      <c r="G1121" s="22">
        <f t="shared" si="103"/>
        <v>-1.2568445660294705E-5</v>
      </c>
      <c r="H1121" s="22">
        <f t="shared" si="104"/>
        <v>8.3203110271353655E-3</v>
      </c>
      <c r="I1121" s="22">
        <f t="shared" si="105"/>
        <v>3.1011780285718308E-4</v>
      </c>
      <c r="J1121" s="3" t="str">
        <f t="shared" si="106"/>
        <v/>
      </c>
      <c r="K1121" s="3" t="str">
        <f t="shared" si="107"/>
        <v/>
      </c>
    </row>
    <row r="1122" spans="1:11" hidden="1" x14ac:dyDescent="0.35">
      <c r="A1122" s="30">
        <v>44116</v>
      </c>
      <c r="B1122" s="3">
        <v>11973.55</v>
      </c>
      <c r="C1122" s="3">
        <v>12022.05</v>
      </c>
      <c r="D1122" s="3">
        <v>11867.2</v>
      </c>
      <c r="E1122" s="3">
        <v>11930.95</v>
      </c>
      <c r="F1122" s="3" t="str">
        <f t="shared" si="102"/>
        <v>Monday</v>
      </c>
      <c r="G1122" s="22">
        <f t="shared" si="103"/>
        <v>-3.5578420769110703E-3</v>
      </c>
      <c r="H1122" s="22">
        <f t="shared" si="104"/>
        <v>1.2932672432152416E-2</v>
      </c>
      <c r="I1122" s="22">
        <f t="shared" si="105"/>
        <v>4.9814507058802554E-3</v>
      </c>
      <c r="J1122" s="3" t="str">
        <f t="shared" si="106"/>
        <v/>
      </c>
      <c r="K1122" s="3" t="str">
        <f t="shared" si="107"/>
        <v/>
      </c>
    </row>
    <row r="1123" spans="1:11" hidden="1" x14ac:dyDescent="0.35">
      <c r="A1123" s="30">
        <v>44113</v>
      </c>
      <c r="B1123" s="3">
        <v>11852.05</v>
      </c>
      <c r="C1123" s="3">
        <v>11938.6</v>
      </c>
      <c r="D1123" s="3">
        <v>11805.2</v>
      </c>
      <c r="E1123" s="3">
        <v>11914.2</v>
      </c>
      <c r="F1123" s="3" t="str">
        <f t="shared" si="102"/>
        <v>Friday</v>
      </c>
      <c r="G1123" s="22">
        <f t="shared" si="103"/>
        <v>5.2438185799082403E-3</v>
      </c>
      <c r="H1123" s="22">
        <f t="shared" si="104"/>
        <v>1.1255436823165583E-2</v>
      </c>
      <c r="I1123" s="22">
        <f t="shared" si="105"/>
        <v>1.474490054585614E-3</v>
      </c>
      <c r="J1123" s="3" t="str">
        <f t="shared" si="106"/>
        <v/>
      </c>
      <c r="K1123" s="3" t="str">
        <f t="shared" si="107"/>
        <v/>
      </c>
    </row>
    <row r="1124" spans="1:11" hidden="1" x14ac:dyDescent="0.35">
      <c r="A1124" s="30">
        <v>44112</v>
      </c>
      <c r="B1124" s="3">
        <v>11835.4</v>
      </c>
      <c r="C1124" s="3">
        <v>11905.7</v>
      </c>
      <c r="D1124" s="3">
        <v>11791.15</v>
      </c>
      <c r="E1124" s="3">
        <v>11834.6</v>
      </c>
      <c r="F1124" s="3" t="str">
        <f t="shared" si="102"/>
        <v>Thursday</v>
      </c>
      <c r="G1124" s="22">
        <f t="shared" si="103"/>
        <v>-6.7593828683379731E-5</v>
      </c>
      <c r="H1124" s="22">
        <f t="shared" si="104"/>
        <v>9.6785913446103301E-3</v>
      </c>
      <c r="I1124" s="22">
        <f t="shared" si="105"/>
        <v>8.2248261115866767E-3</v>
      </c>
      <c r="J1124" s="3" t="str">
        <f t="shared" si="106"/>
        <v>Negative</v>
      </c>
      <c r="K1124" s="3" t="str">
        <f t="shared" si="107"/>
        <v/>
      </c>
    </row>
    <row r="1125" spans="1:11" hidden="1" x14ac:dyDescent="0.35">
      <c r="A1125" s="30">
        <v>44111</v>
      </c>
      <c r="B1125" s="3">
        <v>11679.25</v>
      </c>
      <c r="C1125" s="3">
        <v>11763.05</v>
      </c>
      <c r="D1125" s="3">
        <v>11629.35</v>
      </c>
      <c r="E1125" s="3">
        <v>11738.85</v>
      </c>
      <c r="F1125" s="3" t="str">
        <f t="shared" si="102"/>
        <v>Wednesday</v>
      </c>
      <c r="G1125" s="22">
        <f t="shared" si="103"/>
        <v>5.1030674058694147E-3</v>
      </c>
      <c r="H1125" s="22">
        <f t="shared" si="104"/>
        <v>1.1447652888669984E-2</v>
      </c>
      <c r="I1125" s="22">
        <f t="shared" si="105"/>
        <v>1.4448141034435764E-3</v>
      </c>
      <c r="J1125" s="3" t="str">
        <f t="shared" si="106"/>
        <v/>
      </c>
      <c r="K1125" s="3" t="str">
        <f t="shared" si="107"/>
        <v/>
      </c>
    </row>
    <row r="1126" spans="1:11" hidden="1" x14ac:dyDescent="0.35">
      <c r="A1126" s="30">
        <v>44110</v>
      </c>
      <c r="B1126" s="3">
        <v>11603.45</v>
      </c>
      <c r="C1126" s="3">
        <v>11680.3</v>
      </c>
      <c r="D1126" s="3">
        <v>11564.3</v>
      </c>
      <c r="E1126" s="3">
        <v>11662.4</v>
      </c>
      <c r="F1126" s="3" t="str">
        <f t="shared" si="102"/>
        <v>Tuesday</v>
      </c>
      <c r="G1126" s="22">
        <f t="shared" si="103"/>
        <v>5.0803855749797606E-3</v>
      </c>
      <c r="H1126" s="22">
        <f t="shared" si="104"/>
        <v>9.9970267463556084E-3</v>
      </c>
      <c r="I1126" s="22">
        <f t="shared" si="105"/>
        <v>8.701812950140643E-3</v>
      </c>
      <c r="J1126" s="3" t="str">
        <f t="shared" si="106"/>
        <v/>
      </c>
      <c r="K1126" s="3" t="str">
        <f t="shared" si="107"/>
        <v/>
      </c>
    </row>
    <row r="1127" spans="1:11" hidden="1" x14ac:dyDescent="0.35">
      <c r="A1127" s="30">
        <v>44109</v>
      </c>
      <c r="B1127" s="3">
        <v>11487.8</v>
      </c>
      <c r="C1127" s="3">
        <v>11578.05</v>
      </c>
      <c r="D1127" s="3">
        <v>11452.3</v>
      </c>
      <c r="E1127" s="3">
        <v>11503.35</v>
      </c>
      <c r="F1127" s="3" t="str">
        <f t="shared" si="102"/>
        <v>Monday</v>
      </c>
      <c r="G1127" s="22">
        <f t="shared" si="103"/>
        <v>1.3536099166072783E-3</v>
      </c>
      <c r="H1127" s="22">
        <f t="shared" si="104"/>
        <v>1.0946395306324972E-2</v>
      </c>
      <c r="I1127" s="22">
        <f t="shared" si="105"/>
        <v>6.2056854063474521E-3</v>
      </c>
      <c r="J1127" s="3" t="str">
        <f t="shared" si="106"/>
        <v/>
      </c>
      <c r="K1127" s="3" t="str">
        <f t="shared" si="107"/>
        <v/>
      </c>
    </row>
    <row r="1128" spans="1:11" hidden="1" x14ac:dyDescent="0.35">
      <c r="A1128" s="30">
        <v>44105</v>
      </c>
      <c r="B1128" s="3">
        <v>11364.45</v>
      </c>
      <c r="C1128" s="3">
        <v>11428.6</v>
      </c>
      <c r="D1128" s="3">
        <v>11347.05</v>
      </c>
      <c r="E1128" s="3">
        <v>11416.95</v>
      </c>
      <c r="F1128" s="3" t="str">
        <f t="shared" si="102"/>
        <v>Thursday</v>
      </c>
      <c r="G1128" s="22">
        <f t="shared" si="103"/>
        <v>4.6196692316830112E-3</v>
      </c>
      <c r="H1128" s="22">
        <f t="shared" si="104"/>
        <v>7.1758862065477071E-3</v>
      </c>
      <c r="I1128" s="22">
        <f t="shared" si="105"/>
        <v>1.0393374557125905E-2</v>
      </c>
      <c r="J1128" s="3" t="str">
        <f t="shared" si="106"/>
        <v>Positive</v>
      </c>
      <c r="K1128" s="3" t="str">
        <f t="shared" si="107"/>
        <v/>
      </c>
    </row>
    <row r="1129" spans="1:11" hidden="1" x14ac:dyDescent="0.35">
      <c r="A1129" s="30">
        <v>44104</v>
      </c>
      <c r="B1129" s="3">
        <v>11244.45</v>
      </c>
      <c r="C1129" s="3">
        <v>11295.4</v>
      </c>
      <c r="D1129" s="3">
        <v>11184.55</v>
      </c>
      <c r="E1129" s="3">
        <v>11247.55</v>
      </c>
      <c r="F1129" s="3" t="str">
        <f t="shared" si="102"/>
        <v>Wednesday</v>
      </c>
      <c r="G1129" s="22">
        <f t="shared" si="103"/>
        <v>2.756915633933669E-4</v>
      </c>
      <c r="H1129" s="22">
        <f t="shared" si="104"/>
        <v>9.8581967103771508E-3</v>
      </c>
      <c r="I1129" s="22">
        <f t="shared" si="105"/>
        <v>1.9648203592815346E-3</v>
      </c>
      <c r="J1129" s="3" t="str">
        <f t="shared" si="106"/>
        <v/>
      </c>
      <c r="K1129" s="3" t="str">
        <f t="shared" si="107"/>
        <v/>
      </c>
    </row>
    <row r="1130" spans="1:11" hidden="1" x14ac:dyDescent="0.35">
      <c r="A1130" s="30">
        <v>44103</v>
      </c>
      <c r="B1130" s="3">
        <v>11288.6</v>
      </c>
      <c r="C1130" s="3">
        <v>11305.4</v>
      </c>
      <c r="D1130" s="3">
        <v>11181</v>
      </c>
      <c r="E1130" s="3">
        <v>11222.4</v>
      </c>
      <c r="F1130" s="3" t="str">
        <f t="shared" si="102"/>
        <v>Tuesday</v>
      </c>
      <c r="G1130" s="22">
        <f t="shared" si="103"/>
        <v>-5.864323299612062E-3</v>
      </c>
      <c r="H1130" s="22">
        <f t="shared" si="104"/>
        <v>1.101996704640076E-2</v>
      </c>
      <c r="I1130" s="22">
        <f t="shared" si="105"/>
        <v>5.437517534992148E-3</v>
      </c>
      <c r="J1130" s="3" t="str">
        <f t="shared" si="106"/>
        <v/>
      </c>
      <c r="K1130" s="3" t="str">
        <f t="shared" si="107"/>
        <v/>
      </c>
    </row>
    <row r="1131" spans="1:11" hidden="1" x14ac:dyDescent="0.35">
      <c r="A1131" s="30">
        <v>44102</v>
      </c>
      <c r="B1131" s="3">
        <v>11140.85</v>
      </c>
      <c r="C1131" s="3">
        <v>11239.35</v>
      </c>
      <c r="D1131" s="3">
        <v>11099.85</v>
      </c>
      <c r="E1131" s="3">
        <v>11227.55</v>
      </c>
      <c r="F1131" s="3" t="str">
        <f t="shared" si="102"/>
        <v>Monday</v>
      </c>
      <c r="G1131" s="22">
        <f t="shared" si="103"/>
        <v>7.7821710192668338E-3</v>
      </c>
      <c r="H1131" s="22">
        <f t="shared" si="104"/>
        <v>1.2521486242073091E-2</v>
      </c>
      <c r="I1131" s="22">
        <f t="shared" si="105"/>
        <v>8.1989095269338133E-3</v>
      </c>
      <c r="J1131" s="3" t="str">
        <f t="shared" si="106"/>
        <v/>
      </c>
      <c r="K1131" s="3" t="str">
        <f t="shared" si="107"/>
        <v/>
      </c>
    </row>
    <row r="1132" spans="1:11" hidden="1" x14ac:dyDescent="0.35">
      <c r="A1132" s="30">
        <v>44099</v>
      </c>
      <c r="B1132" s="3">
        <v>10910.4</v>
      </c>
      <c r="C1132" s="3">
        <v>11072.6</v>
      </c>
      <c r="D1132" s="3">
        <v>10854.85</v>
      </c>
      <c r="E1132" s="3">
        <v>11050.25</v>
      </c>
      <c r="F1132" s="3" t="str">
        <f t="shared" si="102"/>
        <v>Friday</v>
      </c>
      <c r="G1132" s="22">
        <f t="shared" si="103"/>
        <v>1.2818045167913218E-2</v>
      </c>
      <c r="H1132" s="22">
        <f t="shared" si="104"/>
        <v>1.9958021704062179E-2</v>
      </c>
      <c r="I1132" s="22">
        <f t="shared" si="105"/>
        <v>9.7033468911809553E-3</v>
      </c>
      <c r="J1132" s="3" t="str">
        <f t="shared" si="106"/>
        <v/>
      </c>
      <c r="K1132" s="3" t="str">
        <f t="shared" si="107"/>
        <v/>
      </c>
    </row>
    <row r="1133" spans="1:11" x14ac:dyDescent="0.35">
      <c r="A1133" s="30">
        <v>44098</v>
      </c>
      <c r="B1133" s="3">
        <v>11011</v>
      </c>
      <c r="C1133" s="3">
        <v>11015.3</v>
      </c>
      <c r="D1133" s="3">
        <v>10790.2</v>
      </c>
      <c r="E1133" s="3">
        <v>10805.55</v>
      </c>
      <c r="F1133" s="3" t="str">
        <f t="shared" si="102"/>
        <v>Thursday</v>
      </c>
      <c r="G1133" s="22">
        <f t="shared" si="103"/>
        <v>-1.8658614113159635E-2</v>
      </c>
      <c r="H1133" s="22">
        <f t="shared" si="104"/>
        <v>2.0443193170465765E-2</v>
      </c>
      <c r="I1133" s="22">
        <f t="shared" si="105"/>
        <v>-1.0856236833949465E-2</v>
      </c>
      <c r="J1133" s="3" t="str">
        <f t="shared" si="106"/>
        <v>Negative</v>
      </c>
      <c r="K1133" s="3" t="str">
        <f t="shared" si="107"/>
        <v>High Move</v>
      </c>
    </row>
    <row r="1134" spans="1:11" hidden="1" x14ac:dyDescent="0.35">
      <c r="A1134" s="30">
        <v>44097</v>
      </c>
      <c r="B1134" s="3">
        <v>11258.75</v>
      </c>
      <c r="C1134" s="3">
        <v>11259.55</v>
      </c>
      <c r="D1134" s="3">
        <v>11024.4</v>
      </c>
      <c r="E1134" s="3">
        <v>11131.85</v>
      </c>
      <c r="F1134" s="3" t="str">
        <f t="shared" si="102"/>
        <v>Wednesday</v>
      </c>
      <c r="G1134" s="22">
        <f t="shared" si="103"/>
        <v>-1.1271233485067138E-2</v>
      </c>
      <c r="H1134" s="22">
        <f t="shared" si="104"/>
        <v>2.0885977572998746E-2</v>
      </c>
      <c r="I1134" s="22">
        <f t="shared" si="105"/>
        <v>9.4229243341865995E-3</v>
      </c>
      <c r="J1134" s="3" t="str">
        <f t="shared" si="106"/>
        <v/>
      </c>
      <c r="K1134" s="3" t="str">
        <f t="shared" si="107"/>
        <v/>
      </c>
    </row>
    <row r="1135" spans="1:11" hidden="1" x14ac:dyDescent="0.35">
      <c r="A1135" s="30">
        <v>44096</v>
      </c>
      <c r="B1135" s="3">
        <v>11301.75</v>
      </c>
      <c r="C1135" s="3">
        <v>11302.2</v>
      </c>
      <c r="D1135" s="3">
        <v>11084.65</v>
      </c>
      <c r="E1135" s="3">
        <v>11153.65</v>
      </c>
      <c r="F1135" s="3" t="str">
        <f t="shared" si="102"/>
        <v>Tuesday</v>
      </c>
      <c r="G1135" s="22">
        <f t="shared" si="103"/>
        <v>-1.3104165284137444E-2</v>
      </c>
      <c r="H1135" s="22">
        <f t="shared" si="104"/>
        <v>1.9249231313734697E-2</v>
      </c>
      <c r="I1135" s="22">
        <f t="shared" si="105"/>
        <v>4.5508886232229293E-3</v>
      </c>
      <c r="J1135" s="3" t="str">
        <f t="shared" si="106"/>
        <v/>
      </c>
      <c r="K1135" s="3" t="str">
        <f t="shared" si="107"/>
        <v/>
      </c>
    </row>
    <row r="1136" spans="1:11" hidden="1" x14ac:dyDescent="0.35">
      <c r="A1136" s="30">
        <v>44095</v>
      </c>
      <c r="B1136" s="3">
        <v>11503.8</v>
      </c>
      <c r="C1136" s="3">
        <v>11535.25</v>
      </c>
      <c r="D1136" s="3">
        <v>11218.5</v>
      </c>
      <c r="E1136" s="3">
        <v>11250.55</v>
      </c>
      <c r="F1136" s="3" t="str">
        <f t="shared" si="102"/>
        <v>Monday</v>
      </c>
      <c r="G1136" s="22">
        <f t="shared" si="103"/>
        <v>-2.2014464785549123E-2</v>
      </c>
      <c r="H1136" s="22">
        <f t="shared" si="104"/>
        <v>2.75343799440185E-2</v>
      </c>
      <c r="I1136" s="22">
        <f t="shared" si="105"/>
        <v>-9.99569750413044E-5</v>
      </c>
      <c r="J1136" s="3" t="str">
        <f t="shared" si="106"/>
        <v/>
      </c>
      <c r="K1136" s="3" t="str">
        <f t="shared" si="107"/>
        <v/>
      </c>
    </row>
    <row r="1137" spans="1:11" hidden="1" x14ac:dyDescent="0.35">
      <c r="A1137" s="30">
        <v>44092</v>
      </c>
      <c r="B1137" s="3">
        <v>11584.1</v>
      </c>
      <c r="C1137" s="3">
        <v>11584.1</v>
      </c>
      <c r="D1137" s="3">
        <v>11446.1</v>
      </c>
      <c r="E1137" s="3">
        <v>11504.95</v>
      </c>
      <c r="F1137" s="3" t="str">
        <f t="shared" si="102"/>
        <v>Friday</v>
      </c>
      <c r="G1137" s="22">
        <f t="shared" si="103"/>
        <v>-6.8326412928064878E-3</v>
      </c>
      <c r="H1137" s="22">
        <f t="shared" si="104"/>
        <v>1.1912880586320906E-2</v>
      </c>
      <c r="I1137" s="22">
        <f t="shared" si="105"/>
        <v>5.9047767907538145E-3</v>
      </c>
      <c r="J1137" s="3" t="str">
        <f t="shared" si="106"/>
        <v/>
      </c>
      <c r="K1137" s="3" t="str">
        <f t="shared" si="107"/>
        <v/>
      </c>
    </row>
    <row r="1138" spans="1:11" hidden="1" x14ac:dyDescent="0.35">
      <c r="A1138" s="30">
        <v>44091</v>
      </c>
      <c r="B1138" s="3">
        <v>11539.4</v>
      </c>
      <c r="C1138" s="3">
        <v>11587.2</v>
      </c>
      <c r="D1138" s="3">
        <v>11498.5</v>
      </c>
      <c r="E1138" s="3">
        <v>11516.1</v>
      </c>
      <c r="F1138" s="3" t="str">
        <f t="shared" si="102"/>
        <v>Thursday</v>
      </c>
      <c r="G1138" s="22">
        <f t="shared" si="103"/>
        <v>-2.0191691075791872E-3</v>
      </c>
      <c r="H1138" s="22">
        <f t="shared" si="104"/>
        <v>7.6867081477373809E-3</v>
      </c>
      <c r="I1138" s="22">
        <f t="shared" si="105"/>
        <v>-5.6141771977370634E-3</v>
      </c>
      <c r="J1138" s="3" t="str">
        <f t="shared" si="106"/>
        <v>Negative</v>
      </c>
      <c r="K1138" s="3" t="str">
        <f t="shared" si="107"/>
        <v/>
      </c>
    </row>
    <row r="1139" spans="1:11" hidden="1" x14ac:dyDescent="0.35">
      <c r="A1139" s="30">
        <v>44090</v>
      </c>
      <c r="B1139" s="3">
        <v>11538.45</v>
      </c>
      <c r="C1139" s="3">
        <v>11618.1</v>
      </c>
      <c r="D1139" s="3">
        <v>11516.75</v>
      </c>
      <c r="E1139" s="3">
        <v>11604.55</v>
      </c>
      <c r="F1139" s="3" t="str">
        <f t="shared" si="102"/>
        <v>Wednesday</v>
      </c>
      <c r="G1139" s="22">
        <f t="shared" si="103"/>
        <v>5.7286723953389358E-3</v>
      </c>
      <c r="H1139" s="22">
        <f t="shared" si="104"/>
        <v>8.7836754503421485E-3</v>
      </c>
      <c r="I1139" s="22">
        <f t="shared" si="105"/>
        <v>1.4450867052024385E-3</v>
      </c>
      <c r="J1139" s="3" t="str">
        <f t="shared" si="106"/>
        <v/>
      </c>
      <c r="K1139" s="3" t="str">
        <f t="shared" si="107"/>
        <v/>
      </c>
    </row>
    <row r="1140" spans="1:11" hidden="1" x14ac:dyDescent="0.35">
      <c r="A1140" s="30">
        <v>44089</v>
      </c>
      <c r="B1140" s="3">
        <v>11487.2</v>
      </c>
      <c r="C1140" s="3">
        <v>11535.95</v>
      </c>
      <c r="D1140" s="3">
        <v>11442.25</v>
      </c>
      <c r="E1140" s="3">
        <v>11521.8</v>
      </c>
      <c r="F1140" s="3" t="str">
        <f t="shared" si="102"/>
        <v>Tuesday</v>
      </c>
      <c r="G1140" s="22">
        <f t="shared" si="103"/>
        <v>3.0120481927709574E-3</v>
      </c>
      <c r="H1140" s="22">
        <f t="shared" si="104"/>
        <v>8.1569050769552832E-3</v>
      </c>
      <c r="I1140" s="22">
        <f t="shared" si="105"/>
        <v>4.1214854830181214E-3</v>
      </c>
      <c r="J1140" s="3" t="str">
        <f t="shared" si="106"/>
        <v/>
      </c>
      <c r="K1140" s="3" t="str">
        <f t="shared" si="107"/>
        <v/>
      </c>
    </row>
    <row r="1141" spans="1:11" hidden="1" x14ac:dyDescent="0.35">
      <c r="A1141" s="30">
        <v>44088</v>
      </c>
      <c r="B1141" s="3">
        <v>11540.15</v>
      </c>
      <c r="C1141" s="3">
        <v>11568.9</v>
      </c>
      <c r="D1141" s="3">
        <v>11383.55</v>
      </c>
      <c r="E1141" s="3">
        <v>11440.05</v>
      </c>
      <c r="F1141" s="3" t="str">
        <f t="shared" si="102"/>
        <v>Monday</v>
      </c>
      <c r="G1141" s="22">
        <f t="shared" si="103"/>
        <v>-8.6740640286305081E-3</v>
      </c>
      <c r="H1141" s="22">
        <f t="shared" si="104"/>
        <v>1.6061316360705916E-2</v>
      </c>
      <c r="I1141" s="22">
        <f t="shared" si="105"/>
        <v>6.6030206420716999E-3</v>
      </c>
      <c r="J1141" s="3" t="str">
        <f t="shared" si="106"/>
        <v/>
      </c>
      <c r="K1141" s="3" t="str">
        <f t="shared" si="107"/>
        <v/>
      </c>
    </row>
    <row r="1142" spans="1:11" hidden="1" x14ac:dyDescent="0.35">
      <c r="A1142" s="30">
        <v>44085</v>
      </c>
      <c r="B1142" s="3">
        <v>11447.8</v>
      </c>
      <c r="C1142" s="3">
        <v>11493.5</v>
      </c>
      <c r="D1142" s="3">
        <v>11419.9</v>
      </c>
      <c r="E1142" s="3">
        <v>11464.45</v>
      </c>
      <c r="F1142" s="3" t="str">
        <f t="shared" si="102"/>
        <v>Friday</v>
      </c>
      <c r="G1142" s="22">
        <f t="shared" si="103"/>
        <v>1.4544279250162874E-3</v>
      </c>
      <c r="H1142" s="22">
        <f t="shared" si="104"/>
        <v>6.4291828997711676E-3</v>
      </c>
      <c r="I1142" s="22">
        <f t="shared" si="105"/>
        <v>-1.266458501649215E-4</v>
      </c>
      <c r="J1142" s="3" t="str">
        <f t="shared" si="106"/>
        <v/>
      </c>
      <c r="K1142" s="3" t="str">
        <f t="shared" si="107"/>
        <v/>
      </c>
    </row>
    <row r="1143" spans="1:11" hidden="1" x14ac:dyDescent="0.35">
      <c r="A1143" s="30">
        <v>44084</v>
      </c>
      <c r="B1143" s="3">
        <v>11363.3</v>
      </c>
      <c r="C1143" s="3">
        <v>11464.05</v>
      </c>
      <c r="D1143" s="3">
        <v>11327.4</v>
      </c>
      <c r="E1143" s="3">
        <v>11449.25</v>
      </c>
      <c r="F1143" s="3" t="str">
        <f t="shared" si="102"/>
        <v>Thursday</v>
      </c>
      <c r="G1143" s="22">
        <f t="shared" si="103"/>
        <v>7.5638238891871847E-3</v>
      </c>
      <c r="H1143" s="22">
        <f t="shared" si="104"/>
        <v>1.2025555956456279E-2</v>
      </c>
      <c r="I1143" s="22">
        <f t="shared" si="105"/>
        <v>7.5633977655612051E-3</v>
      </c>
      <c r="J1143" s="3" t="str">
        <f t="shared" si="106"/>
        <v>Positive</v>
      </c>
      <c r="K1143" s="3" t="str">
        <f t="shared" si="107"/>
        <v/>
      </c>
    </row>
    <row r="1144" spans="1:11" hidden="1" x14ac:dyDescent="0.35">
      <c r="A1144" s="30">
        <v>44083</v>
      </c>
      <c r="B1144" s="3">
        <v>11218.6</v>
      </c>
      <c r="C1144" s="3">
        <v>11298.15</v>
      </c>
      <c r="D1144" s="3">
        <v>11185.15</v>
      </c>
      <c r="E1144" s="3">
        <v>11278</v>
      </c>
      <c r="F1144" s="3" t="str">
        <f t="shared" si="102"/>
        <v>Wednesday</v>
      </c>
      <c r="G1144" s="22">
        <f t="shared" si="103"/>
        <v>5.2947783145846751E-3</v>
      </c>
      <c r="H1144" s="22">
        <f t="shared" si="104"/>
        <v>1.0072558073199863E-2</v>
      </c>
      <c r="I1144" s="22">
        <f t="shared" si="105"/>
        <v>-8.7255408730842459E-3</v>
      </c>
      <c r="J1144" s="3" t="str">
        <f t="shared" si="106"/>
        <v/>
      </c>
      <c r="K1144" s="3" t="str">
        <f t="shared" si="107"/>
        <v/>
      </c>
    </row>
    <row r="1145" spans="1:11" hidden="1" x14ac:dyDescent="0.35">
      <c r="A1145" s="30">
        <v>44082</v>
      </c>
      <c r="B1145" s="3">
        <v>11378.55</v>
      </c>
      <c r="C1145" s="3">
        <v>11437.25</v>
      </c>
      <c r="D1145" s="3">
        <v>11290.45</v>
      </c>
      <c r="E1145" s="3">
        <v>11317.35</v>
      </c>
      <c r="F1145" s="3" t="str">
        <f t="shared" si="102"/>
        <v>Tuesday</v>
      </c>
      <c r="G1145" s="22">
        <f t="shared" si="103"/>
        <v>-5.3785412025257094E-3</v>
      </c>
      <c r="H1145" s="22">
        <f t="shared" si="104"/>
        <v>1.290146811324811E-2</v>
      </c>
      <c r="I1145" s="22">
        <f t="shared" si="105"/>
        <v>2.0695637623788536E-3</v>
      </c>
      <c r="J1145" s="3" t="str">
        <f t="shared" si="106"/>
        <v/>
      </c>
      <c r="K1145" s="3" t="str">
        <f t="shared" si="107"/>
        <v/>
      </c>
    </row>
    <row r="1146" spans="1:11" hidden="1" x14ac:dyDescent="0.35">
      <c r="A1146" s="30">
        <v>44081</v>
      </c>
      <c r="B1146" s="3">
        <v>11359.6</v>
      </c>
      <c r="C1146" s="3">
        <v>11381.15</v>
      </c>
      <c r="D1146" s="3">
        <v>11251.7</v>
      </c>
      <c r="E1146" s="3">
        <v>11355.05</v>
      </c>
      <c r="F1146" s="3" t="str">
        <f t="shared" si="102"/>
        <v>Monday</v>
      </c>
      <c r="G1146" s="22">
        <f t="shared" si="103"/>
        <v>-4.0054227261532901E-4</v>
      </c>
      <c r="H1146" s="22">
        <f t="shared" si="104"/>
        <v>1.1395647734075047E-2</v>
      </c>
      <c r="I1146" s="22">
        <f t="shared" si="105"/>
        <v>2.2719552490989381E-3</v>
      </c>
      <c r="J1146" s="3" t="str">
        <f t="shared" si="106"/>
        <v/>
      </c>
      <c r="K1146" s="3" t="str">
        <f t="shared" si="107"/>
        <v/>
      </c>
    </row>
    <row r="1147" spans="1:11" hidden="1" x14ac:dyDescent="0.35">
      <c r="A1147" s="30">
        <v>44078</v>
      </c>
      <c r="B1147" s="3">
        <v>11354.4</v>
      </c>
      <c r="C1147" s="3">
        <v>11452.05</v>
      </c>
      <c r="D1147" s="3">
        <v>11303.65</v>
      </c>
      <c r="E1147" s="3">
        <v>11333.85</v>
      </c>
      <c r="F1147" s="3" t="str">
        <f t="shared" si="102"/>
        <v>Friday</v>
      </c>
      <c r="G1147" s="22">
        <f t="shared" si="103"/>
        <v>-1.8098710632001051E-3</v>
      </c>
      <c r="H1147" s="22">
        <f t="shared" si="104"/>
        <v>1.3069823152258124E-2</v>
      </c>
      <c r="I1147" s="22">
        <f t="shared" si="105"/>
        <v>-1.5011993112093402E-2</v>
      </c>
      <c r="J1147" s="3" t="str">
        <f t="shared" si="106"/>
        <v/>
      </c>
      <c r="K1147" s="3" t="str">
        <f t="shared" si="107"/>
        <v/>
      </c>
    </row>
    <row r="1148" spans="1:11" hidden="1" x14ac:dyDescent="0.35">
      <c r="A1148" s="30">
        <v>44077</v>
      </c>
      <c r="B1148" s="3">
        <v>11566.2</v>
      </c>
      <c r="C1148" s="3">
        <v>11584.95</v>
      </c>
      <c r="D1148" s="3">
        <v>11507.65</v>
      </c>
      <c r="E1148" s="3">
        <v>11527.45</v>
      </c>
      <c r="F1148" s="3" t="str">
        <f t="shared" si="102"/>
        <v>Thursday</v>
      </c>
      <c r="G1148" s="22">
        <f t="shared" si="103"/>
        <v>-3.3502792619875153E-3</v>
      </c>
      <c r="H1148" s="22">
        <f t="shared" si="104"/>
        <v>6.6832667600422863E-3</v>
      </c>
      <c r="I1148" s="22">
        <f t="shared" si="105"/>
        <v>2.7048114434330929E-3</v>
      </c>
      <c r="J1148" s="3" t="str">
        <f t="shared" si="106"/>
        <v>Negative</v>
      </c>
      <c r="K1148" s="3" t="str">
        <f t="shared" si="107"/>
        <v/>
      </c>
    </row>
    <row r="1149" spans="1:11" hidden="1" x14ac:dyDescent="0.35">
      <c r="A1149" s="30">
        <v>44076</v>
      </c>
      <c r="B1149" s="3">
        <v>11478.55</v>
      </c>
      <c r="C1149" s="3">
        <v>11554.75</v>
      </c>
      <c r="D1149" s="3">
        <v>11430.4</v>
      </c>
      <c r="E1149" s="3">
        <v>11535</v>
      </c>
      <c r="F1149" s="3" t="str">
        <f t="shared" si="102"/>
        <v>Wednesday</v>
      </c>
      <c r="G1149" s="22">
        <f t="shared" si="103"/>
        <v>4.9178685461143375E-3</v>
      </c>
      <c r="H1149" s="22">
        <f t="shared" si="104"/>
        <v>1.0833249844274789E-2</v>
      </c>
      <c r="I1149" s="22">
        <f t="shared" si="105"/>
        <v>7.2361108083949979E-4</v>
      </c>
      <c r="J1149" s="3" t="str">
        <f t="shared" si="106"/>
        <v/>
      </c>
      <c r="K1149" s="3" t="str">
        <f t="shared" si="107"/>
        <v/>
      </c>
    </row>
    <row r="1150" spans="1:11" hidden="1" x14ac:dyDescent="0.35">
      <c r="A1150" s="30">
        <v>44075</v>
      </c>
      <c r="B1150" s="3">
        <v>11464.3</v>
      </c>
      <c r="C1150" s="3">
        <v>11553.55</v>
      </c>
      <c r="D1150" s="3">
        <v>11366.9</v>
      </c>
      <c r="E1150" s="3">
        <v>11470.25</v>
      </c>
      <c r="F1150" s="3" t="str">
        <f t="shared" si="102"/>
        <v>Tuesday</v>
      </c>
      <c r="G1150" s="22">
        <f t="shared" si="103"/>
        <v>5.1900246853281299E-4</v>
      </c>
      <c r="H1150" s="22">
        <f t="shared" si="104"/>
        <v>1.6280976596913868E-2</v>
      </c>
      <c r="I1150" s="22">
        <f t="shared" si="105"/>
        <v>6.7442371020855563E-3</v>
      </c>
      <c r="J1150" s="3" t="str">
        <f t="shared" si="106"/>
        <v/>
      </c>
      <c r="K1150" s="3" t="str">
        <f t="shared" si="107"/>
        <v/>
      </c>
    </row>
    <row r="1151" spans="1:11" hidden="1" x14ac:dyDescent="0.35">
      <c r="A1151" s="30">
        <v>44074</v>
      </c>
      <c r="B1151" s="3">
        <v>11777.55</v>
      </c>
      <c r="C1151" s="3">
        <v>11794.25</v>
      </c>
      <c r="D1151" s="3">
        <v>11325.85</v>
      </c>
      <c r="E1151" s="3">
        <v>11387.5</v>
      </c>
      <c r="F1151" s="3" t="str">
        <f t="shared" si="102"/>
        <v>Monday</v>
      </c>
      <c r="G1151" s="22">
        <f t="shared" si="103"/>
        <v>-3.3118093321616068E-2</v>
      </c>
      <c r="H1151" s="22">
        <f t="shared" si="104"/>
        <v>3.9770580468773187E-2</v>
      </c>
      <c r="I1151" s="22">
        <f t="shared" si="105"/>
        <v>1.115680483533079E-2</v>
      </c>
      <c r="J1151" s="3" t="str">
        <f t="shared" si="106"/>
        <v/>
      </c>
      <c r="K1151" s="3" t="str">
        <f t="shared" si="107"/>
        <v/>
      </c>
    </row>
    <row r="1152" spans="1:11" hidden="1" x14ac:dyDescent="0.35">
      <c r="A1152" s="30">
        <v>44071</v>
      </c>
      <c r="B1152" s="3">
        <v>11602.95</v>
      </c>
      <c r="C1152" s="3">
        <v>11686.05</v>
      </c>
      <c r="D1152" s="3">
        <v>11589.4</v>
      </c>
      <c r="E1152" s="3">
        <v>11647.6</v>
      </c>
      <c r="F1152" s="3" t="str">
        <f t="shared" si="102"/>
        <v>Friday</v>
      </c>
      <c r="G1152" s="22">
        <f t="shared" si="103"/>
        <v>3.8481593043148193E-3</v>
      </c>
      <c r="H1152" s="22">
        <f t="shared" si="104"/>
        <v>8.3297782029569754E-3</v>
      </c>
      <c r="I1152" s="22">
        <f t="shared" si="105"/>
        <v>3.7805220926963885E-3</v>
      </c>
      <c r="J1152" s="3" t="str">
        <f t="shared" si="106"/>
        <v/>
      </c>
      <c r="K1152" s="3" t="str">
        <f t="shared" si="107"/>
        <v/>
      </c>
    </row>
    <row r="1153" spans="1:11" hidden="1" x14ac:dyDescent="0.35">
      <c r="A1153" s="30">
        <v>44070</v>
      </c>
      <c r="B1153" s="3">
        <v>11609.3</v>
      </c>
      <c r="C1153" s="3">
        <v>11617.35</v>
      </c>
      <c r="D1153" s="3">
        <v>11540.6</v>
      </c>
      <c r="E1153" s="3">
        <v>11559.25</v>
      </c>
      <c r="F1153" s="3" t="str">
        <f t="shared" si="102"/>
        <v>Thursday</v>
      </c>
      <c r="G1153" s="22">
        <f t="shared" si="103"/>
        <v>-4.3111987802881549E-3</v>
      </c>
      <c r="H1153" s="22">
        <f t="shared" si="104"/>
        <v>6.6110790486937198E-3</v>
      </c>
      <c r="I1153" s="22">
        <f t="shared" si="105"/>
        <v>5.1690101821707168E-3</v>
      </c>
      <c r="J1153" s="3" t="str">
        <f t="shared" si="106"/>
        <v>Negative</v>
      </c>
      <c r="K1153" s="3" t="str">
        <f t="shared" si="107"/>
        <v/>
      </c>
    </row>
    <row r="1154" spans="1:11" hidden="1" x14ac:dyDescent="0.35">
      <c r="A1154" s="30">
        <v>44069</v>
      </c>
      <c r="B1154" s="3">
        <v>11512.85</v>
      </c>
      <c r="C1154" s="3">
        <v>11561.75</v>
      </c>
      <c r="D1154" s="3">
        <v>11461.85</v>
      </c>
      <c r="E1154" s="3">
        <v>11549.6</v>
      </c>
      <c r="F1154" s="3" t="str">
        <f t="shared" si="102"/>
        <v>Wednesday</v>
      </c>
      <c r="G1154" s="22">
        <f t="shared" si="103"/>
        <v>3.1920853654829168E-3</v>
      </c>
      <c r="H1154" s="22">
        <f t="shared" si="104"/>
        <v>8.6772606261698564E-3</v>
      </c>
      <c r="I1154" s="22">
        <f t="shared" si="105"/>
        <v>3.5389744819020125E-3</v>
      </c>
      <c r="J1154" s="3" t="str">
        <f t="shared" si="106"/>
        <v/>
      </c>
      <c r="K1154" s="3" t="str">
        <f t="shared" si="107"/>
        <v/>
      </c>
    </row>
    <row r="1155" spans="1:11" hidden="1" x14ac:dyDescent="0.35">
      <c r="A1155" s="30">
        <v>44068</v>
      </c>
      <c r="B1155" s="3">
        <v>11513.1</v>
      </c>
      <c r="C1155" s="3">
        <v>11525.9</v>
      </c>
      <c r="D1155" s="3">
        <v>11423.35</v>
      </c>
      <c r="E1155" s="3">
        <v>11472.25</v>
      </c>
      <c r="F1155" s="3" t="str">
        <f t="shared" ref="F1155:F1218" si="108">TEXT(A1155, "dddd")</f>
        <v>Tuesday</v>
      </c>
      <c r="G1155" s="22">
        <f t="shared" ref="G1155:G1218" si="109">(E1155 - B1155)/B1155</f>
        <v>-3.5481321277501597E-3</v>
      </c>
      <c r="H1155" s="22">
        <f t="shared" ref="H1155:H1218" si="110">(C1155 - D1155)/B1155</f>
        <v>8.907244790716598E-3</v>
      </c>
      <c r="I1155" s="22">
        <f t="shared" ref="I1155:I1218" si="111">(B1155-E1156)/E1156</f>
        <v>4.068390827152225E-3</v>
      </c>
      <c r="J1155" s="3" t="str">
        <f t="shared" ref="J1155:J1218" si="112">IF(F1155="Thursday", IF(G1155&gt;0,"Positive","Negative"), "")</f>
        <v/>
      </c>
      <c r="K1155" s="3" t="str">
        <f t="shared" ref="K1155:K1218" si="113">IF(F1155="Thursday", IF(ABS(G1155)&gt;1%, "High Move", ""), "")</f>
        <v/>
      </c>
    </row>
    <row r="1156" spans="1:11" hidden="1" x14ac:dyDescent="0.35">
      <c r="A1156" s="30">
        <v>44067</v>
      </c>
      <c r="B1156" s="3">
        <v>11412</v>
      </c>
      <c r="C1156" s="3">
        <v>11497.25</v>
      </c>
      <c r="D1156" s="3">
        <v>11410.65</v>
      </c>
      <c r="E1156" s="3">
        <v>11466.45</v>
      </c>
      <c r="F1156" s="3" t="str">
        <f t="shared" si="108"/>
        <v>Monday</v>
      </c>
      <c r="G1156" s="22">
        <f t="shared" si="109"/>
        <v>4.771293375394386E-3</v>
      </c>
      <c r="H1156" s="22">
        <f t="shared" si="110"/>
        <v>7.5885033298282827E-3</v>
      </c>
      <c r="I1156" s="22">
        <f t="shared" si="111"/>
        <v>3.5527102606493048E-3</v>
      </c>
      <c r="J1156" s="3" t="str">
        <f t="shared" si="112"/>
        <v/>
      </c>
      <c r="K1156" s="3" t="str">
        <f t="shared" si="113"/>
        <v/>
      </c>
    </row>
    <row r="1157" spans="1:11" hidden="1" x14ac:dyDescent="0.35">
      <c r="A1157" s="30">
        <v>44064</v>
      </c>
      <c r="B1157" s="3">
        <v>11409.65</v>
      </c>
      <c r="C1157" s="3">
        <v>11418.5</v>
      </c>
      <c r="D1157" s="3">
        <v>11362.2</v>
      </c>
      <c r="E1157" s="3">
        <v>11371.6</v>
      </c>
      <c r="F1157" s="3" t="str">
        <f t="shared" si="108"/>
        <v>Friday</v>
      </c>
      <c r="G1157" s="22">
        <f t="shared" si="109"/>
        <v>-3.3348963377491225E-3</v>
      </c>
      <c r="H1157" s="22">
        <f t="shared" si="110"/>
        <v>4.9344195483646981E-3</v>
      </c>
      <c r="I1157" s="22">
        <f t="shared" si="111"/>
        <v>8.614593094181406E-3</v>
      </c>
      <c r="J1157" s="3" t="str">
        <f t="shared" si="112"/>
        <v/>
      </c>
      <c r="K1157" s="3" t="str">
        <f t="shared" si="113"/>
        <v/>
      </c>
    </row>
    <row r="1158" spans="1:11" hidden="1" x14ac:dyDescent="0.35">
      <c r="A1158" s="30">
        <v>44063</v>
      </c>
      <c r="B1158" s="3">
        <v>11317.45</v>
      </c>
      <c r="C1158" s="3">
        <v>11361.45</v>
      </c>
      <c r="D1158" s="3">
        <v>11289.8</v>
      </c>
      <c r="E1158" s="3">
        <v>11312.2</v>
      </c>
      <c r="F1158" s="3" t="str">
        <f t="shared" si="108"/>
        <v>Thursday</v>
      </c>
      <c r="G1158" s="22">
        <f t="shared" si="109"/>
        <v>-4.6388541588432018E-4</v>
      </c>
      <c r="H1158" s="22">
        <f t="shared" si="110"/>
        <v>6.3309314377356608E-3</v>
      </c>
      <c r="I1158" s="22">
        <f t="shared" si="111"/>
        <v>-7.9721959258089569E-3</v>
      </c>
      <c r="J1158" s="3" t="str">
        <f t="shared" si="112"/>
        <v>Negative</v>
      </c>
      <c r="K1158" s="3" t="str">
        <f t="shared" si="113"/>
        <v/>
      </c>
    </row>
    <row r="1159" spans="1:11" hidden="1" x14ac:dyDescent="0.35">
      <c r="A1159" s="30">
        <v>44062</v>
      </c>
      <c r="B1159" s="3">
        <v>11452.15</v>
      </c>
      <c r="C1159" s="3">
        <v>11460.35</v>
      </c>
      <c r="D1159" s="3">
        <v>11394.1</v>
      </c>
      <c r="E1159" s="3">
        <v>11408.4</v>
      </c>
      <c r="F1159" s="3" t="str">
        <f t="shared" si="108"/>
        <v>Wednesday</v>
      </c>
      <c r="G1159" s="22">
        <f t="shared" si="109"/>
        <v>-3.8202433604170396E-3</v>
      </c>
      <c r="H1159" s="22">
        <f t="shared" si="110"/>
        <v>5.7849399457743748E-3</v>
      </c>
      <c r="I1159" s="22">
        <f t="shared" si="111"/>
        <v>5.8671889753059208E-3</v>
      </c>
      <c r="J1159" s="3" t="str">
        <f t="shared" si="112"/>
        <v/>
      </c>
      <c r="K1159" s="3" t="str">
        <f t="shared" si="113"/>
        <v/>
      </c>
    </row>
    <row r="1160" spans="1:11" hidden="1" x14ac:dyDescent="0.35">
      <c r="A1160" s="30">
        <v>44061</v>
      </c>
      <c r="B1160" s="3">
        <v>11259.8</v>
      </c>
      <c r="C1160" s="3">
        <v>11401.7</v>
      </c>
      <c r="D1160" s="3">
        <v>11253.15</v>
      </c>
      <c r="E1160" s="3">
        <v>11385.35</v>
      </c>
      <c r="F1160" s="3" t="str">
        <f t="shared" si="108"/>
        <v>Tuesday</v>
      </c>
      <c r="G1160" s="22">
        <f t="shared" si="109"/>
        <v>1.115028686122321E-2</v>
      </c>
      <c r="H1160" s="22">
        <f t="shared" si="110"/>
        <v>1.3192951917440904E-2</v>
      </c>
      <c r="I1160" s="22">
        <f t="shared" si="111"/>
        <v>1.1291799663912393E-3</v>
      </c>
      <c r="J1160" s="3" t="str">
        <f t="shared" si="112"/>
        <v/>
      </c>
      <c r="K1160" s="3" t="str">
        <f t="shared" si="113"/>
        <v/>
      </c>
    </row>
    <row r="1161" spans="1:11" hidden="1" x14ac:dyDescent="0.35">
      <c r="A1161" s="30">
        <v>44060</v>
      </c>
      <c r="B1161" s="3">
        <v>11248.9</v>
      </c>
      <c r="C1161" s="3">
        <v>11267.1</v>
      </c>
      <c r="D1161" s="3">
        <v>11144.5</v>
      </c>
      <c r="E1161" s="3">
        <v>11247.1</v>
      </c>
      <c r="F1161" s="3" t="str">
        <f t="shared" si="108"/>
        <v>Monday</v>
      </c>
      <c r="G1161" s="22">
        <f t="shared" si="109"/>
        <v>-1.6001564597420837E-4</v>
      </c>
      <c r="H1161" s="22">
        <f t="shared" si="110"/>
        <v>1.0898843442469964E-2</v>
      </c>
      <c r="I1161" s="22">
        <f t="shared" si="111"/>
        <v>6.3068059829671508E-3</v>
      </c>
      <c r="J1161" s="3" t="str">
        <f t="shared" si="112"/>
        <v/>
      </c>
      <c r="K1161" s="3" t="str">
        <f t="shared" si="113"/>
        <v/>
      </c>
    </row>
    <row r="1162" spans="1:11" hidden="1" x14ac:dyDescent="0.35">
      <c r="A1162" s="30">
        <v>44057</v>
      </c>
      <c r="B1162" s="3">
        <v>11353.3</v>
      </c>
      <c r="C1162" s="3">
        <v>11366.25</v>
      </c>
      <c r="D1162" s="3">
        <v>11111.45</v>
      </c>
      <c r="E1162" s="3">
        <v>11178.4</v>
      </c>
      <c r="F1162" s="3" t="str">
        <f t="shared" si="108"/>
        <v>Friday</v>
      </c>
      <c r="G1162" s="22">
        <f t="shared" si="109"/>
        <v>-1.5405212581363978E-2</v>
      </c>
      <c r="H1162" s="22">
        <f t="shared" si="110"/>
        <v>2.244281398359942E-2</v>
      </c>
      <c r="I1162" s="22">
        <f t="shared" si="111"/>
        <v>4.6768049059991894E-3</v>
      </c>
      <c r="J1162" s="3" t="str">
        <f t="shared" si="112"/>
        <v/>
      </c>
      <c r="K1162" s="3" t="str">
        <f t="shared" si="113"/>
        <v/>
      </c>
    </row>
    <row r="1163" spans="1:11" hidden="1" x14ac:dyDescent="0.35">
      <c r="A1163" s="30">
        <v>44056</v>
      </c>
      <c r="B1163" s="3">
        <v>11334.85</v>
      </c>
      <c r="C1163" s="3">
        <v>11359.3</v>
      </c>
      <c r="D1163" s="3">
        <v>11269.95</v>
      </c>
      <c r="E1163" s="3">
        <v>11300.45</v>
      </c>
      <c r="F1163" s="3" t="str">
        <f t="shared" si="108"/>
        <v>Thursday</v>
      </c>
      <c r="G1163" s="22">
        <f t="shared" si="109"/>
        <v>-3.0348879782264109E-3</v>
      </c>
      <c r="H1163" s="22">
        <f t="shared" si="110"/>
        <v>7.8827686294921009E-3</v>
      </c>
      <c r="I1163" s="22">
        <f t="shared" si="111"/>
        <v>2.3389692617877622E-3</v>
      </c>
      <c r="J1163" s="3" t="str">
        <f t="shared" si="112"/>
        <v>Negative</v>
      </c>
      <c r="K1163" s="3" t="str">
        <f t="shared" si="113"/>
        <v/>
      </c>
    </row>
    <row r="1164" spans="1:11" hidden="1" x14ac:dyDescent="0.35">
      <c r="A1164" s="30">
        <v>44055</v>
      </c>
      <c r="B1164" s="3">
        <v>11289</v>
      </c>
      <c r="C1164" s="3">
        <v>11322</v>
      </c>
      <c r="D1164" s="3">
        <v>11242.65</v>
      </c>
      <c r="E1164" s="3">
        <v>11308.4</v>
      </c>
      <c r="F1164" s="3" t="str">
        <f t="shared" si="108"/>
        <v>Wednesday</v>
      </c>
      <c r="G1164" s="22">
        <f t="shared" si="109"/>
        <v>1.7184870227654916E-3</v>
      </c>
      <c r="H1164" s="22">
        <f t="shared" si="110"/>
        <v>7.0289662503322144E-3</v>
      </c>
      <c r="I1164" s="22">
        <f t="shared" si="111"/>
        <v>-2.9587105321262973E-3</v>
      </c>
      <c r="J1164" s="3" t="str">
        <f t="shared" si="112"/>
        <v/>
      </c>
      <c r="K1164" s="3" t="str">
        <f t="shared" si="113"/>
        <v/>
      </c>
    </row>
    <row r="1165" spans="1:11" hidden="1" x14ac:dyDescent="0.35">
      <c r="A1165" s="30">
        <v>44054</v>
      </c>
      <c r="B1165" s="3">
        <v>11322.25</v>
      </c>
      <c r="C1165" s="3">
        <v>11373.6</v>
      </c>
      <c r="D1165" s="3">
        <v>11299.15</v>
      </c>
      <c r="E1165" s="3">
        <v>11322.5</v>
      </c>
      <c r="F1165" s="3" t="str">
        <f t="shared" si="108"/>
        <v>Tuesday</v>
      </c>
      <c r="G1165" s="22">
        <f t="shared" si="109"/>
        <v>2.2080416878270662E-5</v>
      </c>
      <c r="H1165" s="22">
        <f t="shared" si="110"/>
        <v>6.575548146349067E-3</v>
      </c>
      <c r="I1165" s="22">
        <f t="shared" si="111"/>
        <v>4.6228311069506939E-3</v>
      </c>
      <c r="J1165" s="3" t="str">
        <f t="shared" si="112"/>
        <v/>
      </c>
      <c r="K1165" s="3" t="str">
        <f t="shared" si="113"/>
        <v/>
      </c>
    </row>
    <row r="1166" spans="1:11" hidden="1" x14ac:dyDescent="0.35">
      <c r="A1166" s="30">
        <v>44053</v>
      </c>
      <c r="B1166" s="3">
        <v>11270.25</v>
      </c>
      <c r="C1166" s="3">
        <v>11337.3</v>
      </c>
      <c r="D1166" s="3">
        <v>11238</v>
      </c>
      <c r="E1166" s="3">
        <v>11270.15</v>
      </c>
      <c r="F1166" s="3" t="str">
        <f t="shared" si="108"/>
        <v>Monday</v>
      </c>
      <c r="G1166" s="22">
        <f t="shared" si="109"/>
        <v>-8.8729176371743132E-6</v>
      </c>
      <c r="H1166" s="22">
        <f t="shared" si="110"/>
        <v>8.8108072136819753E-3</v>
      </c>
      <c r="I1166" s="22">
        <f t="shared" si="111"/>
        <v>5.011570306891866E-3</v>
      </c>
      <c r="J1166" s="3" t="str">
        <f t="shared" si="112"/>
        <v/>
      </c>
      <c r="K1166" s="3" t="str">
        <f t="shared" si="113"/>
        <v/>
      </c>
    </row>
    <row r="1167" spans="1:11" hidden="1" x14ac:dyDescent="0.35">
      <c r="A1167" s="30">
        <v>44050</v>
      </c>
      <c r="B1167" s="3">
        <v>11186.65</v>
      </c>
      <c r="C1167" s="3">
        <v>11231.9</v>
      </c>
      <c r="D1167" s="3">
        <v>11142.05</v>
      </c>
      <c r="E1167" s="3">
        <v>11214.05</v>
      </c>
      <c r="F1167" s="3" t="str">
        <f t="shared" si="108"/>
        <v>Friday</v>
      </c>
      <c r="G1167" s="22">
        <f t="shared" si="109"/>
        <v>2.4493481068952401E-3</v>
      </c>
      <c r="H1167" s="22">
        <f t="shared" si="110"/>
        <v>8.0318951607496764E-3</v>
      </c>
      <c r="I1167" s="22">
        <f t="shared" si="111"/>
        <v>-1.2053409998973228E-3</v>
      </c>
      <c r="J1167" s="3" t="str">
        <f t="shared" si="112"/>
        <v/>
      </c>
      <c r="K1167" s="3" t="str">
        <f t="shared" si="113"/>
        <v/>
      </c>
    </row>
    <row r="1168" spans="1:11" hidden="1" x14ac:dyDescent="0.35">
      <c r="A1168" s="30">
        <v>44049</v>
      </c>
      <c r="B1168" s="3">
        <v>11185.7</v>
      </c>
      <c r="C1168" s="3">
        <v>11256.8</v>
      </c>
      <c r="D1168" s="3">
        <v>11127.3</v>
      </c>
      <c r="E1168" s="3">
        <v>11200.15</v>
      </c>
      <c r="F1168" s="3" t="str">
        <f t="shared" si="108"/>
        <v>Thursday</v>
      </c>
      <c r="G1168" s="22">
        <f t="shared" si="109"/>
        <v>1.2918279589117273E-3</v>
      </c>
      <c r="H1168" s="22">
        <f t="shared" si="110"/>
        <v>1.1577281707894901E-2</v>
      </c>
      <c r="I1168" s="22">
        <f t="shared" si="111"/>
        <v>7.5709466610820097E-3</v>
      </c>
      <c r="J1168" s="3" t="str">
        <f t="shared" si="112"/>
        <v>Positive</v>
      </c>
      <c r="K1168" s="3" t="str">
        <f t="shared" si="113"/>
        <v/>
      </c>
    </row>
    <row r="1169" spans="1:11" hidden="1" x14ac:dyDescent="0.35">
      <c r="A1169" s="30">
        <v>44048</v>
      </c>
      <c r="B1169" s="3">
        <v>11155.75</v>
      </c>
      <c r="C1169" s="3">
        <v>11225.65</v>
      </c>
      <c r="D1169" s="3">
        <v>11064.05</v>
      </c>
      <c r="E1169" s="3">
        <v>11101.65</v>
      </c>
      <c r="F1169" s="3" t="str">
        <f t="shared" si="108"/>
        <v>Wednesday</v>
      </c>
      <c r="G1169" s="22">
        <f t="shared" si="109"/>
        <v>-4.8495170651906292E-3</v>
      </c>
      <c r="H1169" s="22">
        <f t="shared" si="110"/>
        <v>1.4485803285301335E-2</v>
      </c>
      <c r="I1169" s="22">
        <f t="shared" si="111"/>
        <v>5.452783848944368E-3</v>
      </c>
      <c r="J1169" s="3" t="str">
        <f t="shared" si="112"/>
        <v/>
      </c>
      <c r="K1169" s="3" t="str">
        <f t="shared" si="113"/>
        <v/>
      </c>
    </row>
    <row r="1170" spans="1:11" hidden="1" x14ac:dyDescent="0.35">
      <c r="A1170" s="30">
        <v>44047</v>
      </c>
      <c r="B1170" s="3">
        <v>10946.65</v>
      </c>
      <c r="C1170" s="3">
        <v>11112.25</v>
      </c>
      <c r="D1170" s="3">
        <v>10908.1</v>
      </c>
      <c r="E1170" s="3">
        <v>11095.25</v>
      </c>
      <c r="F1170" s="3" t="str">
        <f t="shared" si="108"/>
        <v>Tuesday</v>
      </c>
      <c r="G1170" s="22">
        <f t="shared" si="109"/>
        <v>1.3574929316274876E-2</v>
      </c>
      <c r="H1170" s="22">
        <f t="shared" si="110"/>
        <v>1.8649541183832465E-2</v>
      </c>
      <c r="I1170" s="22">
        <f t="shared" si="111"/>
        <v>5.0543538139482969E-3</v>
      </c>
      <c r="J1170" s="3" t="str">
        <f t="shared" si="112"/>
        <v/>
      </c>
      <c r="K1170" s="3" t="str">
        <f t="shared" si="113"/>
        <v/>
      </c>
    </row>
    <row r="1171" spans="1:11" hidden="1" x14ac:dyDescent="0.35">
      <c r="A1171" s="30">
        <v>44046</v>
      </c>
      <c r="B1171" s="3">
        <v>11057.55</v>
      </c>
      <c r="C1171" s="3">
        <v>11058.05</v>
      </c>
      <c r="D1171" s="3">
        <v>10882.25</v>
      </c>
      <c r="E1171" s="3">
        <v>10891.6</v>
      </c>
      <c r="F1171" s="3" t="str">
        <f t="shared" si="108"/>
        <v>Monday</v>
      </c>
      <c r="G1171" s="22">
        <f t="shared" si="109"/>
        <v>-1.5007845318357043E-2</v>
      </c>
      <c r="H1171" s="22">
        <f t="shared" si="110"/>
        <v>1.5898639391185142E-2</v>
      </c>
      <c r="I1171" s="22">
        <f t="shared" si="111"/>
        <v>-1.4358668707585671E-3</v>
      </c>
      <c r="J1171" s="3" t="str">
        <f t="shared" si="112"/>
        <v/>
      </c>
      <c r="K1171" s="3" t="str">
        <f t="shared" si="113"/>
        <v/>
      </c>
    </row>
    <row r="1172" spans="1:11" hidden="1" x14ac:dyDescent="0.35">
      <c r="A1172" s="30">
        <v>44043</v>
      </c>
      <c r="B1172" s="3">
        <v>11139.5</v>
      </c>
      <c r="C1172" s="3">
        <v>11150.4</v>
      </c>
      <c r="D1172" s="3">
        <v>11026.65</v>
      </c>
      <c r="E1172" s="3">
        <v>11073.45</v>
      </c>
      <c r="F1172" s="3" t="str">
        <f t="shared" si="108"/>
        <v>Friday</v>
      </c>
      <c r="G1172" s="22">
        <f t="shared" si="109"/>
        <v>-5.9293505094482942E-3</v>
      </c>
      <c r="H1172" s="22">
        <f t="shared" si="110"/>
        <v>1.1109116208088333E-2</v>
      </c>
      <c r="I1172" s="22">
        <f t="shared" si="111"/>
        <v>3.364213237976461E-3</v>
      </c>
      <c r="J1172" s="3" t="str">
        <f t="shared" si="112"/>
        <v/>
      </c>
      <c r="K1172" s="3" t="str">
        <f t="shared" si="113"/>
        <v/>
      </c>
    </row>
    <row r="1173" spans="1:11" x14ac:dyDescent="0.35">
      <c r="A1173" s="30">
        <v>44042</v>
      </c>
      <c r="B1173" s="3">
        <v>11254.3</v>
      </c>
      <c r="C1173" s="3">
        <v>11299.95</v>
      </c>
      <c r="D1173" s="3">
        <v>11084.95</v>
      </c>
      <c r="E1173" s="3">
        <v>11102.15</v>
      </c>
      <c r="F1173" s="3" t="str">
        <f t="shared" si="108"/>
        <v>Thursday</v>
      </c>
      <c r="G1173" s="22">
        <f t="shared" si="109"/>
        <v>-1.3519277076317464E-2</v>
      </c>
      <c r="H1173" s="22">
        <f t="shared" si="110"/>
        <v>1.9103809210701688E-2</v>
      </c>
      <c r="I1173" s="22">
        <f t="shared" si="111"/>
        <v>4.5925813520665644E-3</v>
      </c>
      <c r="J1173" s="3" t="str">
        <f t="shared" si="112"/>
        <v>Negative</v>
      </c>
      <c r="K1173" s="3" t="str">
        <f t="shared" si="113"/>
        <v>High Move</v>
      </c>
    </row>
    <row r="1174" spans="1:11" hidden="1" x14ac:dyDescent="0.35">
      <c r="A1174" s="30">
        <v>44041</v>
      </c>
      <c r="B1174" s="3">
        <v>11276.9</v>
      </c>
      <c r="C1174" s="3">
        <v>11341.4</v>
      </c>
      <c r="D1174" s="3">
        <v>11149.75</v>
      </c>
      <c r="E1174" s="3">
        <v>11202.85</v>
      </c>
      <c r="F1174" s="3" t="str">
        <f t="shared" si="108"/>
        <v>Wednesday</v>
      </c>
      <c r="G1174" s="22">
        <f t="shared" si="109"/>
        <v>-6.5665209410386959E-3</v>
      </c>
      <c r="H1174" s="22">
        <f t="shared" si="110"/>
        <v>1.6994918816341339E-2</v>
      </c>
      <c r="I1174" s="22">
        <f t="shared" si="111"/>
        <v>-2.0928184911353552E-3</v>
      </c>
      <c r="J1174" s="3" t="str">
        <f t="shared" si="112"/>
        <v/>
      </c>
      <c r="K1174" s="3" t="str">
        <f t="shared" si="113"/>
        <v/>
      </c>
    </row>
    <row r="1175" spans="1:11" hidden="1" x14ac:dyDescent="0.35">
      <c r="A1175" s="30">
        <v>44040</v>
      </c>
      <c r="B1175" s="3">
        <v>11154.1</v>
      </c>
      <c r="C1175" s="3">
        <v>11317.75</v>
      </c>
      <c r="D1175" s="3">
        <v>11151.4</v>
      </c>
      <c r="E1175" s="3">
        <v>11300.55</v>
      </c>
      <c r="F1175" s="3" t="str">
        <f t="shared" si="108"/>
        <v>Tuesday</v>
      </c>
      <c r="G1175" s="22">
        <f t="shared" si="109"/>
        <v>1.3129701186110839E-2</v>
      </c>
      <c r="H1175" s="22">
        <f t="shared" si="110"/>
        <v>1.4913798513551103E-2</v>
      </c>
      <c r="I1175" s="22">
        <f t="shared" si="111"/>
        <v>2.0032699114250251E-3</v>
      </c>
      <c r="J1175" s="3" t="str">
        <f t="shared" si="112"/>
        <v/>
      </c>
      <c r="K1175" s="3" t="str">
        <f t="shared" si="113"/>
        <v/>
      </c>
    </row>
    <row r="1176" spans="1:11" hidden="1" x14ac:dyDescent="0.35">
      <c r="A1176" s="30">
        <v>44039</v>
      </c>
      <c r="B1176" s="3">
        <v>11225</v>
      </c>
      <c r="C1176" s="3">
        <v>11225</v>
      </c>
      <c r="D1176" s="3">
        <v>11087.85</v>
      </c>
      <c r="E1176" s="3">
        <v>11131.8</v>
      </c>
      <c r="F1176" s="3" t="str">
        <f t="shared" si="108"/>
        <v>Monday</v>
      </c>
      <c r="G1176" s="22">
        <f t="shared" si="109"/>
        <v>-8.3028953229399311E-3</v>
      </c>
      <c r="H1176" s="22">
        <f t="shared" si="110"/>
        <v>1.2218262806236047E-2</v>
      </c>
      <c r="I1176" s="22">
        <f t="shared" si="111"/>
        <v>2.7559037532997473E-3</v>
      </c>
      <c r="J1176" s="3" t="str">
        <f t="shared" si="112"/>
        <v/>
      </c>
      <c r="K1176" s="3" t="str">
        <f t="shared" si="113"/>
        <v/>
      </c>
    </row>
    <row r="1177" spans="1:11" hidden="1" x14ac:dyDescent="0.35">
      <c r="A1177" s="30">
        <v>44036</v>
      </c>
      <c r="B1177" s="3">
        <v>11149.95</v>
      </c>
      <c r="C1177" s="3">
        <v>11225.4</v>
      </c>
      <c r="D1177" s="3">
        <v>11090.3</v>
      </c>
      <c r="E1177" s="3">
        <v>11194.15</v>
      </c>
      <c r="F1177" s="3" t="str">
        <f t="shared" si="108"/>
        <v>Friday</v>
      </c>
      <c r="G1177" s="22">
        <f t="shared" si="109"/>
        <v>3.9641433369655386E-3</v>
      </c>
      <c r="H1177" s="22">
        <f t="shared" si="110"/>
        <v>1.2116646262987758E-2</v>
      </c>
      <c r="I1177" s="22">
        <f t="shared" si="111"/>
        <v>-5.8401579963354121E-3</v>
      </c>
      <c r="J1177" s="3" t="str">
        <f t="shared" si="112"/>
        <v/>
      </c>
      <c r="K1177" s="3" t="str">
        <f t="shared" si="113"/>
        <v/>
      </c>
    </row>
    <row r="1178" spans="1:11" hidden="1" x14ac:dyDescent="0.35">
      <c r="A1178" s="30">
        <v>44035</v>
      </c>
      <c r="B1178" s="3">
        <v>11135</v>
      </c>
      <c r="C1178" s="3">
        <v>11239.8</v>
      </c>
      <c r="D1178" s="3">
        <v>11103.15</v>
      </c>
      <c r="E1178" s="3">
        <v>11215.45</v>
      </c>
      <c r="F1178" s="3" t="str">
        <f t="shared" si="108"/>
        <v>Thursday</v>
      </c>
      <c r="G1178" s="22">
        <f t="shared" si="109"/>
        <v>7.2249663224068904E-3</v>
      </c>
      <c r="H1178" s="22">
        <f t="shared" si="110"/>
        <v>1.2272114952851337E-2</v>
      </c>
      <c r="I1178" s="22">
        <f t="shared" si="111"/>
        <v>2.1558306235736809E-4</v>
      </c>
      <c r="J1178" s="3" t="str">
        <f t="shared" si="112"/>
        <v>Positive</v>
      </c>
      <c r="K1178" s="3" t="str">
        <f t="shared" si="113"/>
        <v/>
      </c>
    </row>
    <row r="1179" spans="1:11" hidden="1" x14ac:dyDescent="0.35">
      <c r="A1179" s="30">
        <v>44034</v>
      </c>
      <c r="B1179" s="3">
        <v>11231.2</v>
      </c>
      <c r="C1179" s="3">
        <v>11238.1</v>
      </c>
      <c r="D1179" s="3">
        <v>11056.55</v>
      </c>
      <c r="E1179" s="3">
        <v>11132.6</v>
      </c>
      <c r="F1179" s="3" t="str">
        <f t="shared" si="108"/>
        <v>Wednesday</v>
      </c>
      <c r="G1179" s="22">
        <f t="shared" si="109"/>
        <v>-8.7791153216041345E-3</v>
      </c>
      <c r="H1179" s="22">
        <f t="shared" si="110"/>
        <v>1.6164790939525702E-2</v>
      </c>
      <c r="I1179" s="22">
        <f t="shared" si="111"/>
        <v>6.1770700351632271E-3</v>
      </c>
      <c r="J1179" s="3" t="str">
        <f t="shared" si="112"/>
        <v/>
      </c>
      <c r="K1179" s="3" t="str">
        <f t="shared" si="113"/>
        <v/>
      </c>
    </row>
    <row r="1180" spans="1:11" hidden="1" x14ac:dyDescent="0.35">
      <c r="A1180" s="30">
        <v>44033</v>
      </c>
      <c r="B1180" s="3">
        <v>11126.1</v>
      </c>
      <c r="C1180" s="3">
        <v>11179.55</v>
      </c>
      <c r="D1180" s="3">
        <v>11113.25</v>
      </c>
      <c r="E1180" s="3">
        <v>11162.25</v>
      </c>
      <c r="F1180" s="3" t="str">
        <f t="shared" si="108"/>
        <v>Tuesday</v>
      </c>
      <c r="G1180" s="22">
        <f t="shared" si="109"/>
        <v>3.2491169412462262E-3</v>
      </c>
      <c r="H1180" s="22">
        <f t="shared" si="110"/>
        <v>5.958961361123778E-3</v>
      </c>
      <c r="I1180" s="22">
        <f t="shared" si="111"/>
        <v>9.4264302952223357E-3</v>
      </c>
      <c r="J1180" s="3" t="str">
        <f t="shared" si="112"/>
        <v/>
      </c>
      <c r="K1180" s="3" t="str">
        <f t="shared" si="113"/>
        <v/>
      </c>
    </row>
    <row r="1181" spans="1:11" hidden="1" x14ac:dyDescent="0.35">
      <c r="A1181" s="30">
        <v>44032</v>
      </c>
      <c r="B1181" s="3">
        <v>10999.45</v>
      </c>
      <c r="C1181" s="3">
        <v>11037.9</v>
      </c>
      <c r="D1181" s="3">
        <v>10953</v>
      </c>
      <c r="E1181" s="3">
        <v>11022.2</v>
      </c>
      <c r="F1181" s="3" t="str">
        <f t="shared" si="108"/>
        <v>Monday</v>
      </c>
      <c r="G1181" s="22">
        <f t="shared" si="109"/>
        <v>2.0682852324434404E-3</v>
      </c>
      <c r="H1181" s="22">
        <f t="shared" si="110"/>
        <v>7.7185677465691129E-3</v>
      </c>
      <c r="I1181" s="22">
        <f t="shared" si="111"/>
        <v>8.9664914646339564E-3</v>
      </c>
      <c r="J1181" s="3" t="str">
        <f t="shared" si="112"/>
        <v/>
      </c>
      <c r="K1181" s="3" t="str">
        <f t="shared" si="113"/>
        <v/>
      </c>
    </row>
    <row r="1182" spans="1:11" hidden="1" x14ac:dyDescent="0.35">
      <c r="A1182" s="30">
        <v>44029</v>
      </c>
      <c r="B1182" s="3">
        <v>10752</v>
      </c>
      <c r="C1182" s="3">
        <v>10933.45</v>
      </c>
      <c r="D1182" s="3">
        <v>10749.65</v>
      </c>
      <c r="E1182" s="3">
        <v>10901.7</v>
      </c>
      <c r="F1182" s="3" t="str">
        <f t="shared" si="108"/>
        <v>Friday</v>
      </c>
      <c r="G1182" s="22">
        <f t="shared" si="109"/>
        <v>1.392299107142864E-2</v>
      </c>
      <c r="H1182" s="22">
        <f t="shared" si="110"/>
        <v>1.709449404761915E-2</v>
      </c>
      <c r="I1182" s="22">
        <f t="shared" si="111"/>
        <v>1.1219791526030634E-3</v>
      </c>
      <c r="J1182" s="3" t="str">
        <f t="shared" si="112"/>
        <v/>
      </c>
      <c r="K1182" s="3" t="str">
        <f t="shared" si="113"/>
        <v/>
      </c>
    </row>
    <row r="1183" spans="1:11" hidden="1" x14ac:dyDescent="0.35">
      <c r="A1183" s="30">
        <v>44028</v>
      </c>
      <c r="B1183" s="3">
        <v>10706.2</v>
      </c>
      <c r="C1183" s="3">
        <v>10755.3</v>
      </c>
      <c r="D1183" s="3">
        <v>10595.2</v>
      </c>
      <c r="E1183" s="3">
        <v>10739.95</v>
      </c>
      <c r="F1183" s="3" t="str">
        <f t="shared" si="108"/>
        <v>Thursday</v>
      </c>
      <c r="G1183" s="22">
        <f t="shared" si="109"/>
        <v>3.1523789953484893E-3</v>
      </c>
      <c r="H1183" s="22">
        <f t="shared" si="110"/>
        <v>1.4953951915712254E-2</v>
      </c>
      <c r="I1183" s="22">
        <f t="shared" si="111"/>
        <v>8.2876570416831469E-3</v>
      </c>
      <c r="J1183" s="3" t="str">
        <f t="shared" si="112"/>
        <v>Positive</v>
      </c>
      <c r="K1183" s="3" t="str">
        <f t="shared" si="113"/>
        <v/>
      </c>
    </row>
    <row r="1184" spans="1:11" hidden="1" x14ac:dyDescent="0.35">
      <c r="A1184" s="30">
        <v>44027</v>
      </c>
      <c r="B1184" s="3">
        <v>10701</v>
      </c>
      <c r="C1184" s="3">
        <v>10827.45</v>
      </c>
      <c r="D1184" s="3">
        <v>10577.75</v>
      </c>
      <c r="E1184" s="3">
        <v>10618.2</v>
      </c>
      <c r="F1184" s="3" t="str">
        <f t="shared" si="108"/>
        <v>Wednesday</v>
      </c>
      <c r="G1184" s="22">
        <f t="shared" si="109"/>
        <v>-7.737594617325416E-3</v>
      </c>
      <c r="H1184" s="22">
        <f t="shared" si="110"/>
        <v>2.3334267825436943E-2</v>
      </c>
      <c r="I1184" s="22">
        <f t="shared" si="111"/>
        <v>8.828783814996171E-3</v>
      </c>
      <c r="J1184" s="3" t="str">
        <f t="shared" si="112"/>
        <v/>
      </c>
      <c r="K1184" s="3" t="str">
        <f t="shared" si="113"/>
        <v/>
      </c>
    </row>
    <row r="1185" spans="1:11" hidden="1" x14ac:dyDescent="0.35">
      <c r="A1185" s="30">
        <v>44026</v>
      </c>
      <c r="B1185" s="3">
        <v>10750.85</v>
      </c>
      <c r="C1185" s="3">
        <v>10755.65</v>
      </c>
      <c r="D1185" s="3">
        <v>10562.9</v>
      </c>
      <c r="E1185" s="3">
        <v>10607.35</v>
      </c>
      <c r="F1185" s="3" t="str">
        <f t="shared" si="108"/>
        <v>Tuesday</v>
      </c>
      <c r="G1185" s="22">
        <f t="shared" si="109"/>
        <v>-1.3347781803299274E-2</v>
      </c>
      <c r="H1185" s="22">
        <f t="shared" si="110"/>
        <v>1.7928814930912439E-2</v>
      </c>
      <c r="I1185" s="22">
        <f t="shared" si="111"/>
        <v>-4.7997259944273524E-3</v>
      </c>
      <c r="J1185" s="3" t="str">
        <f t="shared" si="112"/>
        <v/>
      </c>
      <c r="K1185" s="3" t="str">
        <f t="shared" si="113"/>
        <v/>
      </c>
    </row>
    <row r="1186" spans="1:11" hidden="1" x14ac:dyDescent="0.35">
      <c r="A1186" s="30">
        <v>44025</v>
      </c>
      <c r="B1186" s="3">
        <v>10851.85</v>
      </c>
      <c r="C1186" s="3">
        <v>10894.05</v>
      </c>
      <c r="D1186" s="3">
        <v>10756.05</v>
      </c>
      <c r="E1186" s="3">
        <v>10802.7</v>
      </c>
      <c r="F1186" s="3" t="str">
        <f t="shared" si="108"/>
        <v>Monday</v>
      </c>
      <c r="G1186" s="22">
        <f t="shared" si="109"/>
        <v>-4.5291816602698745E-3</v>
      </c>
      <c r="H1186" s="22">
        <f t="shared" si="110"/>
        <v>1.2716725719577767E-2</v>
      </c>
      <c r="I1186" s="22">
        <f t="shared" si="111"/>
        <v>7.782281843045036E-3</v>
      </c>
      <c r="J1186" s="3" t="str">
        <f t="shared" si="112"/>
        <v/>
      </c>
      <c r="K1186" s="3" t="str">
        <f t="shared" si="113"/>
        <v/>
      </c>
    </row>
    <row r="1187" spans="1:11" hidden="1" x14ac:dyDescent="0.35">
      <c r="A1187" s="30">
        <v>44022</v>
      </c>
      <c r="B1187" s="3">
        <v>10764.1</v>
      </c>
      <c r="C1187" s="3">
        <v>10819.4</v>
      </c>
      <c r="D1187" s="3">
        <v>10713</v>
      </c>
      <c r="E1187" s="3">
        <v>10768.05</v>
      </c>
      <c r="F1187" s="3" t="str">
        <f t="shared" si="108"/>
        <v>Friday</v>
      </c>
      <c r="G1187" s="22">
        <f t="shared" si="109"/>
        <v>3.6696054477373014E-4</v>
      </c>
      <c r="H1187" s="22">
        <f t="shared" si="110"/>
        <v>9.8847093579583645E-3</v>
      </c>
      <c r="I1187" s="22">
        <f t="shared" si="111"/>
        <v>-4.5637608718771859E-3</v>
      </c>
      <c r="J1187" s="3" t="str">
        <f t="shared" si="112"/>
        <v/>
      </c>
      <c r="K1187" s="3" t="str">
        <f t="shared" si="113"/>
        <v/>
      </c>
    </row>
    <row r="1188" spans="1:11" hidden="1" x14ac:dyDescent="0.35">
      <c r="A1188" s="30">
        <v>44021</v>
      </c>
      <c r="B1188" s="3">
        <v>10755.55</v>
      </c>
      <c r="C1188" s="3">
        <v>10836.85</v>
      </c>
      <c r="D1188" s="3">
        <v>10733</v>
      </c>
      <c r="E1188" s="3">
        <v>10813.45</v>
      </c>
      <c r="F1188" s="3" t="str">
        <f t="shared" si="108"/>
        <v>Thursday</v>
      </c>
      <c r="G1188" s="22">
        <f t="shared" si="109"/>
        <v>5.3832672434232986E-3</v>
      </c>
      <c r="H1188" s="22">
        <f t="shared" si="110"/>
        <v>9.6554801939464155E-3</v>
      </c>
      <c r="I1188" s="22">
        <f t="shared" si="111"/>
        <v>4.6517058590009363E-3</v>
      </c>
      <c r="J1188" s="3" t="str">
        <f t="shared" si="112"/>
        <v>Positive</v>
      </c>
      <c r="K1188" s="3" t="str">
        <f t="shared" si="113"/>
        <v/>
      </c>
    </row>
    <row r="1189" spans="1:11" hidden="1" x14ac:dyDescent="0.35">
      <c r="A1189" s="30">
        <v>44020</v>
      </c>
      <c r="B1189" s="3">
        <v>10818.65</v>
      </c>
      <c r="C1189" s="3">
        <v>10847.85</v>
      </c>
      <c r="D1189" s="3">
        <v>10676.55</v>
      </c>
      <c r="E1189" s="3">
        <v>10705.75</v>
      </c>
      <c r="F1189" s="3" t="str">
        <f t="shared" si="108"/>
        <v>Wednesday</v>
      </c>
      <c r="G1189" s="22">
        <f t="shared" si="109"/>
        <v>-1.0435682825491132E-2</v>
      </c>
      <c r="H1189" s="22">
        <f t="shared" si="110"/>
        <v>1.5833768538588557E-2</v>
      </c>
      <c r="I1189" s="22">
        <f t="shared" si="111"/>
        <v>1.7593162741385139E-3</v>
      </c>
      <c r="J1189" s="3" t="str">
        <f t="shared" si="112"/>
        <v/>
      </c>
      <c r="K1189" s="3" t="str">
        <f t="shared" si="113"/>
        <v/>
      </c>
    </row>
    <row r="1190" spans="1:11" hidden="1" x14ac:dyDescent="0.35">
      <c r="A1190" s="30">
        <v>44019</v>
      </c>
      <c r="B1190" s="3">
        <v>10802.85</v>
      </c>
      <c r="C1190" s="3">
        <v>10813.8</v>
      </c>
      <c r="D1190" s="3">
        <v>10689.7</v>
      </c>
      <c r="E1190" s="3">
        <v>10799.65</v>
      </c>
      <c r="F1190" s="3" t="str">
        <f t="shared" si="108"/>
        <v>Tuesday</v>
      </c>
      <c r="G1190" s="22">
        <f t="shared" si="109"/>
        <v>-2.9621812762379624E-4</v>
      </c>
      <c r="H1190" s="22">
        <f t="shared" si="110"/>
        <v>1.1487709261907602E-2</v>
      </c>
      <c r="I1190" s="22">
        <f t="shared" si="111"/>
        <v>3.6418872780144959E-3</v>
      </c>
      <c r="J1190" s="3" t="str">
        <f t="shared" si="112"/>
        <v/>
      </c>
      <c r="K1190" s="3" t="str">
        <f t="shared" si="113"/>
        <v/>
      </c>
    </row>
    <row r="1191" spans="1:11" hidden="1" x14ac:dyDescent="0.35">
      <c r="A1191" s="30">
        <v>44018</v>
      </c>
      <c r="B1191" s="3">
        <v>10723.85</v>
      </c>
      <c r="C1191" s="3">
        <v>10811.4</v>
      </c>
      <c r="D1191" s="3">
        <v>10695.1</v>
      </c>
      <c r="E1191" s="3">
        <v>10763.65</v>
      </c>
      <c r="F1191" s="3" t="str">
        <f t="shared" si="108"/>
        <v>Monday</v>
      </c>
      <c r="G1191" s="22">
        <f t="shared" si="109"/>
        <v>3.7113536649616761E-3</v>
      </c>
      <c r="H1191" s="22">
        <f t="shared" si="110"/>
        <v>1.084498570942332E-2</v>
      </c>
      <c r="I1191" s="22">
        <f t="shared" si="111"/>
        <v>1.0982950501303341E-2</v>
      </c>
      <c r="J1191" s="3" t="str">
        <f t="shared" si="112"/>
        <v/>
      </c>
      <c r="K1191" s="3" t="str">
        <f t="shared" si="113"/>
        <v/>
      </c>
    </row>
    <row r="1192" spans="1:11" hidden="1" x14ac:dyDescent="0.35">
      <c r="A1192" s="30">
        <v>44015</v>
      </c>
      <c r="B1192" s="3">
        <v>10614.95</v>
      </c>
      <c r="C1192" s="3">
        <v>10631.3</v>
      </c>
      <c r="D1192" s="3">
        <v>10562.65</v>
      </c>
      <c r="E1192" s="3">
        <v>10607.35</v>
      </c>
      <c r="F1192" s="3" t="str">
        <f t="shared" si="108"/>
        <v>Friday</v>
      </c>
      <c r="G1192" s="22">
        <f t="shared" si="109"/>
        <v>-7.1597134230499092E-4</v>
      </c>
      <c r="H1192" s="22">
        <f t="shared" si="110"/>
        <v>6.4672937696361862E-3</v>
      </c>
      <c r="I1192" s="22">
        <f t="shared" si="111"/>
        <v>5.994294758190623E-3</v>
      </c>
      <c r="J1192" s="3" t="str">
        <f t="shared" si="112"/>
        <v/>
      </c>
      <c r="K1192" s="3" t="str">
        <f t="shared" si="113"/>
        <v/>
      </c>
    </row>
    <row r="1193" spans="1:11" hidden="1" x14ac:dyDescent="0.35">
      <c r="A1193" s="30">
        <v>44014</v>
      </c>
      <c r="B1193" s="3">
        <v>10493.05</v>
      </c>
      <c r="C1193" s="3">
        <v>10598.2</v>
      </c>
      <c r="D1193" s="3">
        <v>10485.549999999999</v>
      </c>
      <c r="E1193" s="3">
        <v>10551.7</v>
      </c>
      <c r="F1193" s="3" t="str">
        <f t="shared" si="108"/>
        <v>Thursday</v>
      </c>
      <c r="G1193" s="22">
        <f t="shared" si="109"/>
        <v>5.589413945421156E-3</v>
      </c>
      <c r="H1193" s="22">
        <f t="shared" si="110"/>
        <v>1.0735677424581171E-2</v>
      </c>
      <c r="I1193" s="22">
        <f t="shared" si="111"/>
        <v>6.0402395002900275E-3</v>
      </c>
      <c r="J1193" s="3" t="str">
        <f t="shared" si="112"/>
        <v>Positive</v>
      </c>
      <c r="K1193" s="3" t="str">
        <f t="shared" si="113"/>
        <v/>
      </c>
    </row>
    <row r="1194" spans="1:11" hidden="1" x14ac:dyDescent="0.35">
      <c r="A1194" s="30">
        <v>44013</v>
      </c>
      <c r="B1194" s="3">
        <v>10323.799999999999</v>
      </c>
      <c r="C1194" s="3">
        <v>10447.049999999999</v>
      </c>
      <c r="D1194" s="3">
        <v>10299.6</v>
      </c>
      <c r="E1194" s="3">
        <v>10430.049999999999</v>
      </c>
      <c r="F1194" s="3" t="str">
        <f t="shared" si="108"/>
        <v>Wednesday</v>
      </c>
      <c r="G1194" s="22">
        <f t="shared" si="109"/>
        <v>1.0291753036672544E-2</v>
      </c>
      <c r="H1194" s="22">
        <f t="shared" si="110"/>
        <v>1.428253162595158E-2</v>
      </c>
      <c r="I1194" s="22">
        <f t="shared" si="111"/>
        <v>2.1063666631074159E-3</v>
      </c>
      <c r="J1194" s="3" t="str">
        <f t="shared" si="112"/>
        <v/>
      </c>
      <c r="K1194" s="3" t="str">
        <f t="shared" si="113"/>
        <v/>
      </c>
    </row>
    <row r="1195" spans="1:11" hidden="1" x14ac:dyDescent="0.35">
      <c r="A1195" s="30">
        <v>44012</v>
      </c>
      <c r="B1195" s="3">
        <v>10382.6</v>
      </c>
      <c r="C1195" s="3">
        <v>10401.049999999999</v>
      </c>
      <c r="D1195" s="3">
        <v>10267.35</v>
      </c>
      <c r="E1195" s="3">
        <v>10302.1</v>
      </c>
      <c r="F1195" s="3" t="str">
        <f t="shared" si="108"/>
        <v>Tuesday</v>
      </c>
      <c r="G1195" s="22">
        <f t="shared" si="109"/>
        <v>-7.753356577350567E-3</v>
      </c>
      <c r="H1195" s="22">
        <f t="shared" si="110"/>
        <v>1.2877313967599533E-2</v>
      </c>
      <c r="I1195" s="22">
        <f t="shared" si="111"/>
        <v>6.8073387378302557E-3</v>
      </c>
      <c r="J1195" s="3" t="str">
        <f t="shared" si="112"/>
        <v/>
      </c>
      <c r="K1195" s="3" t="str">
        <f t="shared" si="113"/>
        <v/>
      </c>
    </row>
    <row r="1196" spans="1:11" hidden="1" x14ac:dyDescent="0.35">
      <c r="A1196" s="30">
        <v>44011</v>
      </c>
      <c r="B1196" s="3">
        <v>10311.950000000001</v>
      </c>
      <c r="C1196" s="3">
        <v>10337.950000000001</v>
      </c>
      <c r="D1196" s="3">
        <v>10223.6</v>
      </c>
      <c r="E1196" s="3">
        <v>10312.4</v>
      </c>
      <c r="F1196" s="3" t="str">
        <f t="shared" si="108"/>
        <v>Monday</v>
      </c>
      <c r="G1196" s="22">
        <f t="shared" si="109"/>
        <v>4.3638691033112898E-5</v>
      </c>
      <c r="H1196" s="22">
        <f t="shared" si="110"/>
        <v>1.108907626588573E-2</v>
      </c>
      <c r="I1196" s="22">
        <f t="shared" si="111"/>
        <v>-6.8429163054993039E-3</v>
      </c>
      <c r="J1196" s="3" t="str">
        <f t="shared" si="112"/>
        <v/>
      </c>
      <c r="K1196" s="3" t="str">
        <f t="shared" si="113"/>
        <v/>
      </c>
    </row>
    <row r="1197" spans="1:11" hidden="1" x14ac:dyDescent="0.35">
      <c r="A1197" s="30">
        <v>44008</v>
      </c>
      <c r="B1197" s="3">
        <v>10378.9</v>
      </c>
      <c r="C1197" s="3">
        <v>10409.85</v>
      </c>
      <c r="D1197" s="3">
        <v>10311.25</v>
      </c>
      <c r="E1197" s="3">
        <v>10383</v>
      </c>
      <c r="F1197" s="3" t="str">
        <f t="shared" si="108"/>
        <v>Friday</v>
      </c>
      <c r="G1197" s="22">
        <f t="shared" si="109"/>
        <v>3.9503222884894969E-4</v>
      </c>
      <c r="H1197" s="22">
        <f t="shared" si="110"/>
        <v>9.5000433571958854E-3</v>
      </c>
      <c r="I1197" s="22">
        <f t="shared" si="111"/>
        <v>8.747290769664396E-3</v>
      </c>
      <c r="J1197" s="3" t="str">
        <f t="shared" si="112"/>
        <v/>
      </c>
      <c r="K1197" s="3" t="str">
        <f t="shared" si="113"/>
        <v/>
      </c>
    </row>
    <row r="1198" spans="1:11" hidden="1" x14ac:dyDescent="0.35">
      <c r="A1198" s="30">
        <v>44007</v>
      </c>
      <c r="B1198" s="3">
        <v>10235.549999999999</v>
      </c>
      <c r="C1198" s="3">
        <v>10361.799999999999</v>
      </c>
      <c r="D1198" s="3">
        <v>10194.5</v>
      </c>
      <c r="E1198" s="3">
        <v>10288.9</v>
      </c>
      <c r="F1198" s="3" t="str">
        <f t="shared" si="108"/>
        <v>Thursday</v>
      </c>
      <c r="G1198" s="22">
        <f t="shared" si="109"/>
        <v>5.2122260161887113E-3</v>
      </c>
      <c r="H1198" s="22">
        <f t="shared" si="110"/>
        <v>1.6344993674008653E-2</v>
      </c>
      <c r="I1198" s="22">
        <f t="shared" si="111"/>
        <v>-6.7683619108614016E-3</v>
      </c>
      <c r="J1198" s="3" t="str">
        <f t="shared" si="112"/>
        <v>Positive</v>
      </c>
      <c r="K1198" s="3" t="str">
        <f t="shared" si="113"/>
        <v/>
      </c>
    </row>
    <row r="1199" spans="1:11" hidden="1" x14ac:dyDescent="0.35">
      <c r="A1199" s="30">
        <v>44006</v>
      </c>
      <c r="B1199" s="3">
        <v>10529.25</v>
      </c>
      <c r="C1199" s="3">
        <v>10553.15</v>
      </c>
      <c r="D1199" s="3">
        <v>10281.950000000001</v>
      </c>
      <c r="E1199" s="3">
        <v>10305.299999999999</v>
      </c>
      <c r="F1199" s="3" t="str">
        <f t="shared" si="108"/>
        <v>Wednesday</v>
      </c>
      <c r="G1199" s="22">
        <f t="shared" si="109"/>
        <v>-2.1269321176722058E-2</v>
      </c>
      <c r="H1199" s="22">
        <f t="shared" si="110"/>
        <v>2.5756820286345079E-2</v>
      </c>
      <c r="I1199" s="22">
        <f t="shared" si="111"/>
        <v>5.5629834781778242E-3</v>
      </c>
      <c r="J1199" s="3" t="str">
        <f t="shared" si="112"/>
        <v/>
      </c>
      <c r="K1199" s="3" t="str">
        <f t="shared" si="113"/>
        <v/>
      </c>
    </row>
    <row r="1200" spans="1:11" hidden="1" x14ac:dyDescent="0.35">
      <c r="A1200" s="30">
        <v>44005</v>
      </c>
      <c r="B1200" s="3">
        <v>10347.950000000001</v>
      </c>
      <c r="C1200" s="3">
        <v>10484.700000000001</v>
      </c>
      <c r="D1200" s="3">
        <v>10301.75</v>
      </c>
      <c r="E1200" s="3">
        <v>10471</v>
      </c>
      <c r="F1200" s="3" t="str">
        <f t="shared" si="108"/>
        <v>Tuesday</v>
      </c>
      <c r="G1200" s="22">
        <f t="shared" si="109"/>
        <v>1.1891244159471128E-2</v>
      </c>
      <c r="H1200" s="22">
        <f t="shared" si="110"/>
        <v>1.7679830304553144E-2</v>
      </c>
      <c r="I1200" s="22">
        <f t="shared" si="111"/>
        <v>3.5640856544340133E-3</v>
      </c>
      <c r="J1200" s="3" t="str">
        <f t="shared" si="112"/>
        <v/>
      </c>
      <c r="K1200" s="3" t="str">
        <f t="shared" si="113"/>
        <v/>
      </c>
    </row>
    <row r="1201" spans="1:11" hidden="1" x14ac:dyDescent="0.35">
      <c r="A1201" s="30">
        <v>44004</v>
      </c>
      <c r="B1201" s="3">
        <v>10318.75</v>
      </c>
      <c r="C1201" s="3">
        <v>10393.65</v>
      </c>
      <c r="D1201" s="3">
        <v>10277.6</v>
      </c>
      <c r="E1201" s="3">
        <v>10311.200000000001</v>
      </c>
      <c r="F1201" s="3" t="str">
        <f t="shared" si="108"/>
        <v>Monday</v>
      </c>
      <c r="G1201" s="22">
        <f t="shared" si="109"/>
        <v>-7.3167777104777925E-4</v>
      </c>
      <c r="H1201" s="22">
        <f t="shared" si="110"/>
        <v>1.1246517262265223E-2</v>
      </c>
      <c r="I1201" s="22">
        <f t="shared" si="111"/>
        <v>7.2576236773261851E-3</v>
      </c>
      <c r="J1201" s="3" t="str">
        <f t="shared" si="112"/>
        <v/>
      </c>
      <c r="K1201" s="3" t="str">
        <f t="shared" si="113"/>
        <v/>
      </c>
    </row>
    <row r="1202" spans="1:11" hidden="1" x14ac:dyDescent="0.35">
      <c r="A1202" s="30">
        <v>44001</v>
      </c>
      <c r="B1202" s="3">
        <v>10119</v>
      </c>
      <c r="C1202" s="3">
        <v>10272.4</v>
      </c>
      <c r="D1202" s="3">
        <v>10072.65</v>
      </c>
      <c r="E1202" s="3">
        <v>10244.4</v>
      </c>
      <c r="F1202" s="3" t="str">
        <f t="shared" si="108"/>
        <v>Friday</v>
      </c>
      <c r="G1202" s="22">
        <f t="shared" si="109"/>
        <v>1.2392528906018345E-2</v>
      </c>
      <c r="H1202" s="22">
        <f t="shared" si="110"/>
        <v>1.9740092894554799E-2</v>
      </c>
      <c r="I1202" s="22">
        <f t="shared" si="111"/>
        <v>2.7101613710345052E-3</v>
      </c>
      <c r="J1202" s="3" t="str">
        <f t="shared" si="112"/>
        <v/>
      </c>
      <c r="K1202" s="3" t="str">
        <f t="shared" si="113"/>
        <v/>
      </c>
    </row>
    <row r="1203" spans="1:11" x14ac:dyDescent="0.35">
      <c r="A1203" s="30">
        <v>44000</v>
      </c>
      <c r="B1203" s="3">
        <v>9863.25</v>
      </c>
      <c r="C1203" s="3">
        <v>10111.200000000001</v>
      </c>
      <c r="D1203" s="3">
        <v>9845.0499999999993</v>
      </c>
      <c r="E1203" s="3">
        <v>10091.65</v>
      </c>
      <c r="F1203" s="3" t="str">
        <f t="shared" si="108"/>
        <v>Thursday</v>
      </c>
      <c r="G1203" s="22">
        <f t="shared" si="109"/>
        <v>2.315666742706508E-2</v>
      </c>
      <c r="H1203" s="22">
        <f t="shared" si="110"/>
        <v>2.6984006285960656E-2</v>
      </c>
      <c r="I1203" s="22">
        <f t="shared" si="111"/>
        <v>-1.8115300344595151E-3</v>
      </c>
      <c r="J1203" s="3" t="str">
        <f t="shared" si="112"/>
        <v>Positive</v>
      </c>
      <c r="K1203" s="3" t="str">
        <f t="shared" si="113"/>
        <v>High Move</v>
      </c>
    </row>
    <row r="1204" spans="1:11" hidden="1" x14ac:dyDescent="0.35">
      <c r="A1204" s="30">
        <v>43999</v>
      </c>
      <c r="B1204" s="3">
        <v>9876.7000000000007</v>
      </c>
      <c r="C1204" s="3">
        <v>10003.6</v>
      </c>
      <c r="D1204" s="3">
        <v>9833.7999999999993</v>
      </c>
      <c r="E1204" s="3">
        <v>9881.15</v>
      </c>
      <c r="F1204" s="3" t="str">
        <f t="shared" si="108"/>
        <v>Wednesday</v>
      </c>
      <c r="G1204" s="22">
        <f t="shared" si="109"/>
        <v>4.5055534743374898E-4</v>
      </c>
      <c r="H1204" s="22">
        <f t="shared" si="110"/>
        <v>1.7191977077364005E-2</v>
      </c>
      <c r="I1204" s="22">
        <f t="shared" si="111"/>
        <v>-3.7623562638692022E-3</v>
      </c>
      <c r="J1204" s="3" t="str">
        <f t="shared" si="112"/>
        <v/>
      </c>
      <c r="K1204" s="3" t="str">
        <f t="shared" si="113"/>
        <v/>
      </c>
    </row>
    <row r="1205" spans="1:11" hidden="1" x14ac:dyDescent="0.35">
      <c r="A1205" s="30">
        <v>43998</v>
      </c>
      <c r="B1205" s="3">
        <v>10014.799999999999</v>
      </c>
      <c r="C1205" s="3">
        <v>10046.15</v>
      </c>
      <c r="D1205" s="3">
        <v>9728.5</v>
      </c>
      <c r="E1205" s="3">
        <v>9914</v>
      </c>
      <c r="F1205" s="3" t="str">
        <f t="shared" si="108"/>
        <v>Tuesday</v>
      </c>
      <c r="G1205" s="22">
        <f t="shared" si="109"/>
        <v>-1.0065103646602956E-2</v>
      </c>
      <c r="H1205" s="22">
        <f t="shared" si="110"/>
        <v>3.1718057275232622E-2</v>
      </c>
      <c r="I1205" s="22">
        <f t="shared" si="111"/>
        <v>2.049176151706273E-2</v>
      </c>
      <c r="J1205" s="3" t="str">
        <f t="shared" si="112"/>
        <v/>
      </c>
      <c r="K1205" s="3" t="str">
        <f t="shared" si="113"/>
        <v/>
      </c>
    </row>
    <row r="1206" spans="1:11" hidden="1" x14ac:dyDescent="0.35">
      <c r="A1206" s="30">
        <v>43997</v>
      </c>
      <c r="B1206" s="3">
        <v>9919.35</v>
      </c>
      <c r="C1206" s="3">
        <v>9943.35</v>
      </c>
      <c r="D1206" s="3">
        <v>9726.35</v>
      </c>
      <c r="E1206" s="3">
        <v>9813.7000000000007</v>
      </c>
      <c r="F1206" s="3" t="str">
        <f t="shared" si="108"/>
        <v>Monday</v>
      </c>
      <c r="G1206" s="22">
        <f t="shared" si="109"/>
        <v>-1.0650899504503786E-2</v>
      </c>
      <c r="H1206" s="22">
        <f t="shared" si="110"/>
        <v>2.1876433435658586E-2</v>
      </c>
      <c r="I1206" s="22">
        <f t="shared" si="111"/>
        <v>-5.3695514845229844E-3</v>
      </c>
      <c r="J1206" s="3" t="str">
        <f t="shared" si="112"/>
        <v/>
      </c>
      <c r="K1206" s="3" t="str">
        <f t="shared" si="113"/>
        <v/>
      </c>
    </row>
    <row r="1207" spans="1:11" hidden="1" x14ac:dyDescent="0.35">
      <c r="A1207" s="30">
        <v>43994</v>
      </c>
      <c r="B1207" s="3">
        <v>9544.9500000000007</v>
      </c>
      <c r="C1207" s="3">
        <v>9996.0499999999993</v>
      </c>
      <c r="D1207" s="3">
        <v>9544.35</v>
      </c>
      <c r="E1207" s="3">
        <v>9972.9</v>
      </c>
      <c r="F1207" s="3" t="str">
        <f t="shared" si="108"/>
        <v>Friday</v>
      </c>
      <c r="G1207" s="22">
        <f t="shared" si="109"/>
        <v>4.483522700485585E-2</v>
      </c>
      <c r="H1207" s="22">
        <f t="shared" si="110"/>
        <v>4.7323453763508334E-2</v>
      </c>
      <c r="I1207" s="22">
        <f t="shared" si="111"/>
        <v>-3.6058372046051231E-2</v>
      </c>
      <c r="J1207" s="3" t="str">
        <f t="shared" si="112"/>
        <v/>
      </c>
      <c r="K1207" s="3" t="str">
        <f t="shared" si="113"/>
        <v/>
      </c>
    </row>
    <row r="1208" spans="1:11" x14ac:dyDescent="0.35">
      <c r="A1208" s="30">
        <v>43993</v>
      </c>
      <c r="B1208" s="3">
        <v>10094.1</v>
      </c>
      <c r="C1208" s="3">
        <v>10112.049999999999</v>
      </c>
      <c r="D1208" s="3">
        <v>9885.0499999999993</v>
      </c>
      <c r="E1208" s="3">
        <v>9902</v>
      </c>
      <c r="F1208" s="3" t="str">
        <f t="shared" si="108"/>
        <v>Thursday</v>
      </c>
      <c r="G1208" s="22">
        <f t="shared" si="109"/>
        <v>-1.903091905172332E-2</v>
      </c>
      <c r="H1208" s="22">
        <f t="shared" si="110"/>
        <v>2.2488384303702161E-2</v>
      </c>
      <c r="I1208" s="22">
        <f t="shared" si="111"/>
        <v>-2.1796829821621143E-3</v>
      </c>
      <c r="J1208" s="3" t="str">
        <f t="shared" si="112"/>
        <v>Negative</v>
      </c>
      <c r="K1208" s="3" t="str">
        <f t="shared" si="113"/>
        <v>High Move</v>
      </c>
    </row>
    <row r="1209" spans="1:11" hidden="1" x14ac:dyDescent="0.35">
      <c r="A1209" s="30">
        <v>43992</v>
      </c>
      <c r="B1209" s="3">
        <v>10072.6</v>
      </c>
      <c r="C1209" s="3">
        <v>10148.75</v>
      </c>
      <c r="D1209" s="3">
        <v>10036.85</v>
      </c>
      <c r="E1209" s="3">
        <v>10116.15</v>
      </c>
      <c r="F1209" s="3" t="str">
        <f t="shared" si="108"/>
        <v>Wednesday</v>
      </c>
      <c r="G1209" s="22">
        <f t="shared" si="109"/>
        <v>4.3236105871373104E-3</v>
      </c>
      <c r="H1209" s="22">
        <f t="shared" si="110"/>
        <v>1.110934614697294E-2</v>
      </c>
      <c r="I1209" s="22">
        <f t="shared" si="111"/>
        <v>2.5829505357507954E-3</v>
      </c>
      <c r="J1209" s="3" t="str">
        <f t="shared" si="112"/>
        <v/>
      </c>
      <c r="K1209" s="3" t="str">
        <f t="shared" si="113"/>
        <v/>
      </c>
    </row>
    <row r="1210" spans="1:11" hidden="1" x14ac:dyDescent="0.35">
      <c r="A1210" s="30">
        <v>43991</v>
      </c>
      <c r="B1210" s="3">
        <v>10181.15</v>
      </c>
      <c r="C1210" s="3">
        <v>10291.15</v>
      </c>
      <c r="D1210" s="3">
        <v>10021.450000000001</v>
      </c>
      <c r="E1210" s="3">
        <v>10046.65</v>
      </c>
      <c r="F1210" s="3" t="str">
        <f t="shared" si="108"/>
        <v>Tuesday</v>
      </c>
      <c r="G1210" s="22">
        <f t="shared" si="109"/>
        <v>-1.3210688379996366E-2</v>
      </c>
      <c r="H1210" s="22">
        <f t="shared" si="110"/>
        <v>2.6490131272007476E-2</v>
      </c>
      <c r="I1210" s="22">
        <f t="shared" si="111"/>
        <v>1.3474371646773683E-3</v>
      </c>
      <c r="J1210" s="3" t="str">
        <f t="shared" si="112"/>
        <v/>
      </c>
      <c r="K1210" s="3" t="str">
        <f t="shared" si="113"/>
        <v/>
      </c>
    </row>
    <row r="1211" spans="1:11" hidden="1" x14ac:dyDescent="0.35">
      <c r="A1211" s="30">
        <v>43990</v>
      </c>
      <c r="B1211" s="3">
        <v>10326.75</v>
      </c>
      <c r="C1211" s="3">
        <v>10328.5</v>
      </c>
      <c r="D1211" s="3">
        <v>10120.25</v>
      </c>
      <c r="E1211" s="3">
        <v>10167.450000000001</v>
      </c>
      <c r="F1211" s="3" t="str">
        <f t="shared" si="108"/>
        <v>Monday</v>
      </c>
      <c r="G1211" s="22">
        <f t="shared" si="109"/>
        <v>-1.5425956859612101E-2</v>
      </c>
      <c r="H1211" s="22">
        <f t="shared" si="110"/>
        <v>2.0166073546856466E-2</v>
      </c>
      <c r="I1211" s="22">
        <f t="shared" si="111"/>
        <v>1.820126896170934E-2</v>
      </c>
      <c r="J1211" s="3" t="str">
        <f t="shared" si="112"/>
        <v/>
      </c>
      <c r="K1211" s="3" t="str">
        <f t="shared" si="113"/>
        <v/>
      </c>
    </row>
    <row r="1212" spans="1:11" hidden="1" x14ac:dyDescent="0.35">
      <c r="A1212" s="30">
        <v>43987</v>
      </c>
      <c r="B1212" s="3">
        <v>10093.799999999999</v>
      </c>
      <c r="C1212" s="3">
        <v>10177.799999999999</v>
      </c>
      <c r="D1212" s="3">
        <v>10040.75</v>
      </c>
      <c r="E1212" s="3">
        <v>10142.15</v>
      </c>
      <c r="F1212" s="3" t="str">
        <f t="shared" si="108"/>
        <v>Friday</v>
      </c>
      <c r="G1212" s="22">
        <f t="shared" si="109"/>
        <v>4.7900691513602777E-3</v>
      </c>
      <c r="H1212" s="22">
        <f t="shared" si="110"/>
        <v>1.3577641720660135E-2</v>
      </c>
      <c r="I1212" s="22">
        <f t="shared" si="111"/>
        <v>6.451226929634654E-3</v>
      </c>
      <c r="J1212" s="3" t="str">
        <f t="shared" si="112"/>
        <v/>
      </c>
      <c r="K1212" s="3" t="str">
        <f t="shared" si="113"/>
        <v/>
      </c>
    </row>
    <row r="1213" spans="1:11" hidden="1" x14ac:dyDescent="0.35">
      <c r="A1213" s="30">
        <v>43986</v>
      </c>
      <c r="B1213" s="3">
        <v>10054.25</v>
      </c>
      <c r="C1213" s="3">
        <v>10123.85</v>
      </c>
      <c r="D1213" s="3">
        <v>9944.25</v>
      </c>
      <c r="E1213" s="3">
        <v>10029.1</v>
      </c>
      <c r="F1213" s="3" t="str">
        <f t="shared" si="108"/>
        <v>Thursday</v>
      </c>
      <c r="G1213" s="22">
        <f t="shared" si="109"/>
        <v>-2.5014297436407127E-3</v>
      </c>
      <c r="H1213" s="22">
        <f t="shared" si="110"/>
        <v>1.7863092721983276E-2</v>
      </c>
      <c r="I1213" s="22">
        <f t="shared" si="111"/>
        <v>-7.2553433616085719E-4</v>
      </c>
      <c r="J1213" s="3" t="str">
        <f t="shared" si="112"/>
        <v>Negative</v>
      </c>
      <c r="K1213" s="3" t="str">
        <f t="shared" si="113"/>
        <v/>
      </c>
    </row>
    <row r="1214" spans="1:11" hidden="1" x14ac:dyDescent="0.35">
      <c r="A1214" s="30">
        <v>43985</v>
      </c>
      <c r="B1214" s="3">
        <v>10108.299999999999</v>
      </c>
      <c r="C1214" s="3">
        <v>10176.200000000001</v>
      </c>
      <c r="D1214" s="3">
        <v>10035.549999999999</v>
      </c>
      <c r="E1214" s="3">
        <v>10061.549999999999</v>
      </c>
      <c r="F1214" s="3" t="str">
        <f t="shared" si="108"/>
        <v>Wednesday</v>
      </c>
      <c r="G1214" s="22">
        <f t="shared" si="109"/>
        <v>-4.6249122008646367E-3</v>
      </c>
      <c r="H1214" s="22">
        <f t="shared" si="110"/>
        <v>1.3914308043884873E-2</v>
      </c>
      <c r="I1214" s="22">
        <f t="shared" si="111"/>
        <v>1.2947059354049854E-2</v>
      </c>
      <c r="J1214" s="3" t="str">
        <f t="shared" si="112"/>
        <v/>
      </c>
      <c r="K1214" s="3" t="str">
        <f t="shared" si="113"/>
        <v/>
      </c>
    </row>
    <row r="1215" spans="1:11" hidden="1" x14ac:dyDescent="0.35">
      <c r="A1215" s="30">
        <v>43984</v>
      </c>
      <c r="B1215" s="3">
        <v>9880.85</v>
      </c>
      <c r="C1215" s="3">
        <v>9995.6</v>
      </c>
      <c r="D1215" s="3">
        <v>9824.0499999999993</v>
      </c>
      <c r="E1215" s="3">
        <v>9979.1</v>
      </c>
      <c r="F1215" s="3" t="str">
        <f t="shared" si="108"/>
        <v>Tuesday</v>
      </c>
      <c r="G1215" s="22">
        <f t="shared" si="109"/>
        <v>9.9434765227687898E-3</v>
      </c>
      <c r="H1215" s="22">
        <f t="shared" si="110"/>
        <v>1.7361866641027957E-2</v>
      </c>
      <c r="I1215" s="22">
        <f t="shared" si="111"/>
        <v>5.5667784432357264E-3</v>
      </c>
      <c r="J1215" s="3" t="str">
        <f t="shared" si="112"/>
        <v/>
      </c>
      <c r="K1215" s="3" t="str">
        <f t="shared" si="113"/>
        <v/>
      </c>
    </row>
    <row r="1216" spans="1:11" hidden="1" x14ac:dyDescent="0.35">
      <c r="A1216" s="30">
        <v>43983</v>
      </c>
      <c r="B1216" s="3">
        <v>9726.85</v>
      </c>
      <c r="C1216" s="3">
        <v>9931.6</v>
      </c>
      <c r="D1216" s="3">
        <v>9706.9500000000007</v>
      </c>
      <c r="E1216" s="3">
        <v>9826.15</v>
      </c>
      <c r="F1216" s="3" t="str">
        <f t="shared" si="108"/>
        <v>Monday</v>
      </c>
      <c r="G1216" s="22">
        <f t="shared" si="109"/>
        <v>1.0208854870795711E-2</v>
      </c>
      <c r="H1216" s="22">
        <f t="shared" si="110"/>
        <v>2.3095863511825476E-2</v>
      </c>
      <c r="I1216" s="22">
        <f t="shared" si="111"/>
        <v>1.5297015751072628E-2</v>
      </c>
      <c r="J1216" s="3" t="str">
        <f t="shared" si="112"/>
        <v/>
      </c>
      <c r="K1216" s="3" t="str">
        <f t="shared" si="113"/>
        <v/>
      </c>
    </row>
    <row r="1217" spans="1:11" hidden="1" x14ac:dyDescent="0.35">
      <c r="A1217" s="30">
        <v>43980</v>
      </c>
      <c r="B1217" s="3">
        <v>9422.2000000000007</v>
      </c>
      <c r="C1217" s="3">
        <v>9598.85</v>
      </c>
      <c r="D1217" s="3">
        <v>9376.9</v>
      </c>
      <c r="E1217" s="3">
        <v>9580.2999999999993</v>
      </c>
      <c r="F1217" s="3" t="str">
        <f t="shared" si="108"/>
        <v>Friday</v>
      </c>
      <c r="G1217" s="22">
        <f t="shared" si="109"/>
        <v>1.6779520706416605E-2</v>
      </c>
      <c r="H1217" s="22">
        <f t="shared" si="110"/>
        <v>2.3556069707711649E-2</v>
      </c>
      <c r="I1217" s="22">
        <f t="shared" si="111"/>
        <v>-7.1548245013223922E-3</v>
      </c>
      <c r="J1217" s="3" t="str">
        <f t="shared" si="112"/>
        <v/>
      </c>
      <c r="K1217" s="3" t="str">
        <f t="shared" si="113"/>
        <v/>
      </c>
    </row>
    <row r="1218" spans="1:11" x14ac:dyDescent="0.35">
      <c r="A1218" s="30">
        <v>43979</v>
      </c>
      <c r="B1218" s="3">
        <v>9364.9500000000007</v>
      </c>
      <c r="C1218" s="3">
        <v>9511.25</v>
      </c>
      <c r="D1218" s="3">
        <v>9336.5</v>
      </c>
      <c r="E1218" s="3">
        <v>9490.1</v>
      </c>
      <c r="F1218" s="3" t="str">
        <f t="shared" si="108"/>
        <v>Thursday</v>
      </c>
      <c r="G1218" s="22">
        <f t="shared" si="109"/>
        <v>1.3363659175969933E-2</v>
      </c>
      <c r="H1218" s="22">
        <f t="shared" si="110"/>
        <v>1.8660003523777488E-2</v>
      </c>
      <c r="I1218" s="22">
        <f t="shared" si="111"/>
        <v>5.3677153393201244E-3</v>
      </c>
      <c r="J1218" s="3" t="str">
        <f t="shared" si="112"/>
        <v>Positive</v>
      </c>
      <c r="K1218" s="3" t="str">
        <f t="shared" si="113"/>
        <v>High Move</v>
      </c>
    </row>
    <row r="1219" spans="1:11" hidden="1" x14ac:dyDescent="0.35">
      <c r="A1219" s="30">
        <v>43978</v>
      </c>
      <c r="B1219" s="3">
        <v>9082.2000000000007</v>
      </c>
      <c r="C1219" s="3">
        <v>9334</v>
      </c>
      <c r="D1219" s="3">
        <v>9004.25</v>
      </c>
      <c r="E1219" s="3">
        <v>9314.9500000000007</v>
      </c>
      <c r="F1219" s="3" t="str">
        <f t="shared" ref="F1219:F1245" si="114">TEXT(A1219, "dddd")</f>
        <v>Wednesday</v>
      </c>
      <c r="G1219" s="22">
        <f t="shared" ref="G1219:G1245" si="115">(E1219 - B1219)/B1219</f>
        <v>2.5627050714584571E-2</v>
      </c>
      <c r="H1219" s="22">
        <f t="shared" ref="H1219:H1245" si="116">(C1219 - D1219)/B1219</f>
        <v>3.6307282376516703E-2</v>
      </c>
      <c r="I1219" s="22">
        <f t="shared" ref="I1219:I1245" si="117">(B1219-E1220)/E1220</f>
        <v>5.8865550639326907E-3</v>
      </c>
      <c r="J1219" s="3" t="str">
        <f t="shared" ref="J1219:J1245" si="118">IF(F1219="Thursday", IF(G1219&gt;0,"Positive","Negative"), "")</f>
        <v/>
      </c>
      <c r="K1219" s="3" t="str">
        <f t="shared" ref="K1219:K1245" si="119">IF(F1219="Thursday", IF(ABS(G1219)&gt;1%, "High Move", ""), "")</f>
        <v/>
      </c>
    </row>
    <row r="1220" spans="1:11" hidden="1" x14ac:dyDescent="0.35">
      <c r="A1220" s="30">
        <v>43977</v>
      </c>
      <c r="B1220" s="3">
        <v>9099.75</v>
      </c>
      <c r="C1220" s="3">
        <v>9161.65</v>
      </c>
      <c r="D1220" s="3">
        <v>8996.65</v>
      </c>
      <c r="E1220" s="3">
        <v>9029.0499999999993</v>
      </c>
      <c r="F1220" s="3" t="str">
        <f t="shared" si="114"/>
        <v>Tuesday</v>
      </c>
      <c r="G1220" s="22">
        <f t="shared" si="115"/>
        <v>-7.7694442155005058E-3</v>
      </c>
      <c r="H1220" s="22">
        <f t="shared" si="116"/>
        <v>1.8132366273798731E-2</v>
      </c>
      <c r="I1220" s="22">
        <f t="shared" si="117"/>
        <v>6.6930331609370243E-3</v>
      </c>
      <c r="J1220" s="3" t="str">
        <f t="shared" si="118"/>
        <v/>
      </c>
      <c r="K1220" s="3" t="str">
        <f t="shared" si="119"/>
        <v/>
      </c>
    </row>
    <row r="1221" spans="1:11" hidden="1" x14ac:dyDescent="0.35">
      <c r="A1221" s="30">
        <v>43973</v>
      </c>
      <c r="B1221" s="3">
        <v>9067.9</v>
      </c>
      <c r="C1221" s="3">
        <v>9149.6</v>
      </c>
      <c r="D1221" s="3">
        <v>8968.5499999999993</v>
      </c>
      <c r="E1221" s="3">
        <v>9039.25</v>
      </c>
      <c r="F1221" s="3" t="str">
        <f t="shared" si="114"/>
        <v>Friday</v>
      </c>
      <c r="G1221" s="22">
        <f t="shared" si="115"/>
        <v>-3.1594966861125109E-3</v>
      </c>
      <c r="H1221" s="22">
        <f t="shared" si="116"/>
        <v>1.9966034032135455E-2</v>
      </c>
      <c r="I1221" s="22">
        <f t="shared" si="117"/>
        <v>-4.2113932738504171E-3</v>
      </c>
      <c r="J1221" s="3" t="str">
        <f t="shared" si="118"/>
        <v/>
      </c>
      <c r="K1221" s="3" t="str">
        <f t="shared" si="119"/>
        <v/>
      </c>
    </row>
    <row r="1222" spans="1:11" hidden="1" x14ac:dyDescent="0.35">
      <c r="A1222" s="30">
        <v>43972</v>
      </c>
      <c r="B1222" s="3">
        <v>9079.4500000000007</v>
      </c>
      <c r="C1222" s="3">
        <v>9178.5499999999993</v>
      </c>
      <c r="D1222" s="3">
        <v>9056.1</v>
      </c>
      <c r="E1222" s="3">
        <v>9106.25</v>
      </c>
      <c r="F1222" s="3" t="str">
        <f t="shared" si="114"/>
        <v>Thursday</v>
      </c>
      <c r="G1222" s="22">
        <f t="shared" si="115"/>
        <v>2.9517206438715196E-3</v>
      </c>
      <c r="H1222" s="22">
        <f t="shared" si="116"/>
        <v>1.3486499732913215E-2</v>
      </c>
      <c r="I1222" s="22">
        <f t="shared" si="117"/>
        <v>1.4228124258953468E-3</v>
      </c>
      <c r="J1222" s="3" t="str">
        <f t="shared" si="118"/>
        <v>Positive</v>
      </c>
      <c r="K1222" s="3" t="str">
        <f t="shared" si="119"/>
        <v/>
      </c>
    </row>
    <row r="1223" spans="1:11" hidden="1" x14ac:dyDescent="0.35">
      <c r="A1223" s="30">
        <v>43971</v>
      </c>
      <c r="B1223" s="3">
        <v>8889.15</v>
      </c>
      <c r="C1223" s="3">
        <v>9093.7999999999993</v>
      </c>
      <c r="D1223" s="3">
        <v>8875.35</v>
      </c>
      <c r="E1223" s="3">
        <v>9066.5499999999993</v>
      </c>
      <c r="F1223" s="3" t="str">
        <f t="shared" si="114"/>
        <v>Wednesday</v>
      </c>
      <c r="G1223" s="22">
        <f t="shared" si="115"/>
        <v>1.9956913765658092E-2</v>
      </c>
      <c r="H1223" s="22">
        <f t="shared" si="116"/>
        <v>2.4574903112220957E-2</v>
      </c>
      <c r="I1223" s="22">
        <f t="shared" si="117"/>
        <v>1.1318714734600661E-3</v>
      </c>
      <c r="J1223" s="3" t="str">
        <f t="shared" si="118"/>
        <v/>
      </c>
      <c r="K1223" s="3" t="str">
        <f t="shared" si="119"/>
        <v/>
      </c>
    </row>
    <row r="1224" spans="1:11" hidden="1" x14ac:dyDescent="0.35">
      <c r="A1224" s="30">
        <v>43970</v>
      </c>
      <c r="B1224" s="3">
        <v>8961.7000000000007</v>
      </c>
      <c r="C1224" s="3">
        <v>9030.35</v>
      </c>
      <c r="D1224" s="3">
        <v>8855.2999999999993</v>
      </c>
      <c r="E1224" s="3">
        <v>8879.1</v>
      </c>
      <c r="F1224" s="3" t="str">
        <f t="shared" si="114"/>
        <v>Tuesday</v>
      </c>
      <c r="G1224" s="22">
        <f t="shared" si="115"/>
        <v>-9.2170012386043228E-3</v>
      </c>
      <c r="H1224" s="22">
        <f t="shared" si="116"/>
        <v>1.9533124295613675E-2</v>
      </c>
      <c r="I1224" s="22">
        <f t="shared" si="117"/>
        <v>1.5691496897401833E-2</v>
      </c>
      <c r="J1224" s="3" t="str">
        <f t="shared" si="118"/>
        <v/>
      </c>
      <c r="K1224" s="3" t="str">
        <f t="shared" si="119"/>
        <v/>
      </c>
    </row>
    <row r="1225" spans="1:11" hidden="1" x14ac:dyDescent="0.35">
      <c r="A1225" s="30">
        <v>43969</v>
      </c>
      <c r="B1225" s="3">
        <v>9158.2999999999993</v>
      </c>
      <c r="C1225" s="3">
        <v>9158.2999999999993</v>
      </c>
      <c r="D1225" s="3">
        <v>8806.75</v>
      </c>
      <c r="E1225" s="3">
        <v>8823.25</v>
      </c>
      <c r="F1225" s="3" t="str">
        <f t="shared" si="114"/>
        <v>Monday</v>
      </c>
      <c r="G1225" s="22">
        <f t="shared" si="115"/>
        <v>-3.6584300579801853E-2</v>
      </c>
      <c r="H1225" s="22">
        <f t="shared" si="116"/>
        <v>3.8385944989790602E-2</v>
      </c>
      <c r="I1225" s="22">
        <f t="shared" si="117"/>
        <v>2.3476362203602892E-3</v>
      </c>
      <c r="J1225" s="3" t="str">
        <f t="shared" si="118"/>
        <v/>
      </c>
      <c r="K1225" s="3" t="str">
        <f t="shared" si="119"/>
        <v/>
      </c>
    </row>
    <row r="1226" spans="1:11" hidden="1" x14ac:dyDescent="0.35">
      <c r="A1226" s="30">
        <v>43966</v>
      </c>
      <c r="B1226" s="3">
        <v>9182.4</v>
      </c>
      <c r="C1226" s="3">
        <v>9182.4</v>
      </c>
      <c r="D1226" s="3">
        <v>9050</v>
      </c>
      <c r="E1226" s="3">
        <v>9136.85</v>
      </c>
      <c r="F1226" s="3" t="str">
        <f t="shared" si="114"/>
        <v>Friday</v>
      </c>
      <c r="G1226" s="22">
        <f t="shared" si="115"/>
        <v>-4.9605767555322439E-3</v>
      </c>
      <c r="H1226" s="22">
        <f t="shared" si="116"/>
        <v>1.4418888308067569E-2</v>
      </c>
      <c r="I1226" s="22">
        <f t="shared" si="117"/>
        <v>4.3367695715183768E-3</v>
      </c>
      <c r="J1226" s="3" t="str">
        <f t="shared" si="118"/>
        <v/>
      </c>
      <c r="K1226" s="3" t="str">
        <f t="shared" si="119"/>
        <v/>
      </c>
    </row>
    <row r="1227" spans="1:11" hidden="1" x14ac:dyDescent="0.35">
      <c r="A1227" s="30">
        <v>43965</v>
      </c>
      <c r="B1227" s="3">
        <v>9213.9500000000007</v>
      </c>
      <c r="C1227" s="3">
        <v>9281.1</v>
      </c>
      <c r="D1227" s="3">
        <v>9119.75</v>
      </c>
      <c r="E1227" s="3">
        <v>9142.75</v>
      </c>
      <c r="F1227" s="3" t="str">
        <f t="shared" si="114"/>
        <v>Thursday</v>
      </c>
      <c r="G1227" s="22">
        <f t="shared" si="115"/>
        <v>-7.7274133243615088E-3</v>
      </c>
      <c r="H1227" s="22">
        <f t="shared" si="116"/>
        <v>1.7511490728732017E-2</v>
      </c>
      <c r="I1227" s="22">
        <f t="shared" si="117"/>
        <v>-1.8074183011759788E-2</v>
      </c>
      <c r="J1227" s="3" t="str">
        <f t="shared" si="118"/>
        <v>Negative</v>
      </c>
      <c r="K1227" s="3" t="str">
        <f t="shared" si="119"/>
        <v/>
      </c>
    </row>
    <row r="1228" spans="1:11" hidden="1" x14ac:dyDescent="0.35">
      <c r="A1228" s="30">
        <v>43964</v>
      </c>
      <c r="B1228" s="3">
        <v>9584.2000000000007</v>
      </c>
      <c r="C1228" s="3">
        <v>9584.5</v>
      </c>
      <c r="D1228" s="3">
        <v>9351.1</v>
      </c>
      <c r="E1228" s="3">
        <v>9383.5499999999993</v>
      </c>
      <c r="F1228" s="3" t="str">
        <f t="shared" si="114"/>
        <v>Wednesday</v>
      </c>
      <c r="G1228" s="22">
        <f t="shared" si="115"/>
        <v>-2.0935498007136896E-2</v>
      </c>
      <c r="H1228" s="22">
        <f t="shared" si="116"/>
        <v>2.4352580288391271E-2</v>
      </c>
      <c r="I1228" s="22">
        <f t="shared" si="117"/>
        <v>4.2151676443884012E-2</v>
      </c>
      <c r="J1228" s="3" t="str">
        <f t="shared" si="118"/>
        <v/>
      </c>
      <c r="K1228" s="3" t="str">
        <f t="shared" si="119"/>
        <v/>
      </c>
    </row>
    <row r="1229" spans="1:11" hidden="1" x14ac:dyDescent="0.35">
      <c r="A1229" s="30">
        <v>43963</v>
      </c>
      <c r="B1229" s="3">
        <v>9168.85</v>
      </c>
      <c r="C1229" s="3">
        <v>9240.85</v>
      </c>
      <c r="D1229" s="3">
        <v>9043.9500000000007</v>
      </c>
      <c r="E1229" s="3">
        <v>9196.5499999999993</v>
      </c>
      <c r="F1229" s="3" t="str">
        <f t="shared" si="114"/>
        <v>Tuesday</v>
      </c>
      <c r="G1229" s="22">
        <f t="shared" si="115"/>
        <v>3.0210986110579745E-3</v>
      </c>
      <c r="H1229" s="22">
        <f t="shared" si="116"/>
        <v>2.1474885072828069E-2</v>
      </c>
      <c r="I1229" s="22">
        <f t="shared" si="117"/>
        <v>-7.6142956100095638E-3</v>
      </c>
      <c r="J1229" s="3" t="str">
        <f t="shared" si="118"/>
        <v/>
      </c>
      <c r="K1229" s="3" t="str">
        <f t="shared" si="119"/>
        <v/>
      </c>
    </row>
    <row r="1230" spans="1:11" hidden="1" x14ac:dyDescent="0.35">
      <c r="A1230" s="30">
        <v>43962</v>
      </c>
      <c r="B1230" s="3">
        <v>9348.15</v>
      </c>
      <c r="C1230" s="3">
        <v>9439.9</v>
      </c>
      <c r="D1230" s="3">
        <v>9219.9500000000007</v>
      </c>
      <c r="E1230" s="3">
        <v>9239.2000000000007</v>
      </c>
      <c r="F1230" s="3" t="str">
        <f t="shared" si="114"/>
        <v>Monday</v>
      </c>
      <c r="G1230" s="22">
        <f t="shared" si="115"/>
        <v>-1.165471242973197E-2</v>
      </c>
      <c r="H1230" s="22">
        <f t="shared" si="116"/>
        <v>2.3528719586228174E-2</v>
      </c>
      <c r="I1230" s="22">
        <f t="shared" si="117"/>
        <v>1.044695454791111E-2</v>
      </c>
      <c r="J1230" s="3" t="str">
        <f t="shared" si="118"/>
        <v/>
      </c>
      <c r="K1230" s="3" t="str">
        <f t="shared" si="119"/>
        <v/>
      </c>
    </row>
    <row r="1231" spans="1:11" hidden="1" x14ac:dyDescent="0.35">
      <c r="A1231" s="30">
        <v>43959</v>
      </c>
      <c r="B1231" s="3">
        <v>9376.9500000000007</v>
      </c>
      <c r="C1231" s="3">
        <v>9382.65</v>
      </c>
      <c r="D1231" s="3">
        <v>9238.2000000000007</v>
      </c>
      <c r="E1231" s="3">
        <v>9251.5</v>
      </c>
      <c r="F1231" s="3" t="str">
        <f t="shared" si="114"/>
        <v>Friday</v>
      </c>
      <c r="G1231" s="22">
        <f t="shared" si="115"/>
        <v>-1.3378550594809689E-2</v>
      </c>
      <c r="H1231" s="22">
        <f t="shared" si="116"/>
        <v>1.5404795802472967E-2</v>
      </c>
      <c r="I1231" s="22">
        <f t="shared" si="117"/>
        <v>1.9338953478892001E-2</v>
      </c>
      <c r="J1231" s="3" t="str">
        <f t="shared" si="118"/>
        <v/>
      </c>
      <c r="K1231" s="3" t="str">
        <f t="shared" si="119"/>
        <v/>
      </c>
    </row>
    <row r="1232" spans="1:11" hidden="1" x14ac:dyDescent="0.35">
      <c r="A1232" s="30">
        <v>43958</v>
      </c>
      <c r="B1232" s="3">
        <v>9234.0499999999993</v>
      </c>
      <c r="C1232" s="3">
        <v>9277.85</v>
      </c>
      <c r="D1232" s="3">
        <v>9175.9</v>
      </c>
      <c r="E1232" s="3">
        <v>9199.0499999999993</v>
      </c>
      <c r="F1232" s="3" t="str">
        <f t="shared" si="114"/>
        <v>Thursday</v>
      </c>
      <c r="G1232" s="22">
        <f t="shared" si="115"/>
        <v>-3.7903195239358681E-3</v>
      </c>
      <c r="H1232" s="22">
        <f t="shared" si="116"/>
        <v>1.1040659299007558E-2</v>
      </c>
      <c r="I1232" s="22">
        <f t="shared" si="117"/>
        <v>-3.974802877822042E-3</v>
      </c>
      <c r="J1232" s="3" t="str">
        <f t="shared" si="118"/>
        <v>Negative</v>
      </c>
      <c r="K1232" s="3" t="str">
        <f t="shared" si="119"/>
        <v/>
      </c>
    </row>
    <row r="1233" spans="1:11" hidden="1" x14ac:dyDescent="0.35">
      <c r="A1233" s="30">
        <v>43957</v>
      </c>
      <c r="B1233" s="3">
        <v>9226.7999999999993</v>
      </c>
      <c r="C1233" s="3">
        <v>9346.9</v>
      </c>
      <c r="D1233" s="3">
        <v>9116.5</v>
      </c>
      <c r="E1233" s="3">
        <v>9270.9</v>
      </c>
      <c r="F1233" s="3" t="str">
        <f t="shared" si="114"/>
        <v>Wednesday</v>
      </c>
      <c r="G1233" s="22">
        <f t="shared" si="115"/>
        <v>4.7795552087397976E-3</v>
      </c>
      <c r="H1233" s="22">
        <f t="shared" si="116"/>
        <v>2.4970737417089311E-2</v>
      </c>
      <c r="I1233" s="22">
        <f t="shared" si="117"/>
        <v>2.3029460328494512E-3</v>
      </c>
      <c r="J1233" s="3" t="str">
        <f t="shared" si="118"/>
        <v/>
      </c>
      <c r="K1233" s="3" t="str">
        <f t="shared" si="119"/>
        <v/>
      </c>
    </row>
    <row r="1234" spans="1:11" hidden="1" x14ac:dyDescent="0.35">
      <c r="A1234" s="30">
        <v>43956</v>
      </c>
      <c r="B1234" s="3">
        <v>9429.4</v>
      </c>
      <c r="C1234" s="3">
        <v>9450.9</v>
      </c>
      <c r="D1234" s="3">
        <v>9190.75</v>
      </c>
      <c r="E1234" s="3">
        <v>9205.6</v>
      </c>
      <c r="F1234" s="3" t="str">
        <f t="shared" si="114"/>
        <v>Tuesday</v>
      </c>
      <c r="G1234" s="22">
        <f t="shared" si="115"/>
        <v>-2.3734277896790813E-2</v>
      </c>
      <c r="H1234" s="22">
        <f t="shared" si="116"/>
        <v>2.7589242157507333E-2</v>
      </c>
      <c r="I1234" s="22">
        <f t="shared" si="117"/>
        <v>1.4623123688599519E-2</v>
      </c>
      <c r="J1234" s="3" t="str">
        <f t="shared" si="118"/>
        <v/>
      </c>
      <c r="K1234" s="3" t="str">
        <f t="shared" si="119"/>
        <v/>
      </c>
    </row>
    <row r="1235" spans="1:11" hidden="1" x14ac:dyDescent="0.35">
      <c r="A1235" s="30">
        <v>43955</v>
      </c>
      <c r="B1235" s="3">
        <v>9533.5</v>
      </c>
      <c r="C1235" s="3">
        <v>9533.5</v>
      </c>
      <c r="D1235" s="3">
        <v>9266.9500000000007</v>
      </c>
      <c r="E1235" s="3">
        <v>9293.5</v>
      </c>
      <c r="F1235" s="3" t="str">
        <f t="shared" si="114"/>
        <v>Monday</v>
      </c>
      <c r="G1235" s="22">
        <f t="shared" si="115"/>
        <v>-2.5174385063198197E-2</v>
      </c>
      <c r="H1235" s="22">
        <f t="shared" si="116"/>
        <v>2.795930141081442E-2</v>
      </c>
      <c r="I1235" s="22">
        <f t="shared" si="117"/>
        <v>-3.3103784014036616E-2</v>
      </c>
      <c r="J1235" s="3" t="str">
        <f t="shared" si="118"/>
        <v/>
      </c>
      <c r="K1235" s="3" t="str">
        <f t="shared" si="119"/>
        <v/>
      </c>
    </row>
    <row r="1236" spans="1:11" x14ac:dyDescent="0.35">
      <c r="A1236" s="30">
        <v>43951</v>
      </c>
      <c r="B1236" s="3">
        <v>9753.5</v>
      </c>
      <c r="C1236" s="3">
        <v>9889.0499999999993</v>
      </c>
      <c r="D1236" s="3">
        <v>9731.5</v>
      </c>
      <c r="E1236" s="3">
        <v>9859.9</v>
      </c>
      <c r="F1236" s="3" t="str">
        <f t="shared" si="114"/>
        <v>Thursday</v>
      </c>
      <c r="G1236" s="22">
        <f t="shared" si="115"/>
        <v>1.0908904495821976E-2</v>
      </c>
      <c r="H1236" s="22">
        <f t="shared" si="116"/>
        <v>1.6153175783052164E-2</v>
      </c>
      <c r="I1236" s="22">
        <f t="shared" si="117"/>
        <v>2.0950765961678327E-2</v>
      </c>
      <c r="J1236" s="3" t="str">
        <f t="shared" si="118"/>
        <v>Positive</v>
      </c>
      <c r="K1236" s="3" t="str">
        <f t="shared" si="119"/>
        <v>High Move</v>
      </c>
    </row>
    <row r="1237" spans="1:11" hidden="1" x14ac:dyDescent="0.35">
      <c r="A1237" s="30">
        <v>43950</v>
      </c>
      <c r="B1237" s="3">
        <v>9408.6</v>
      </c>
      <c r="C1237" s="3">
        <v>9599.85</v>
      </c>
      <c r="D1237" s="3">
        <v>9392.35</v>
      </c>
      <c r="E1237" s="3">
        <v>9553.35</v>
      </c>
      <c r="F1237" s="3" t="str">
        <f t="shared" si="114"/>
        <v>Wednesday</v>
      </c>
      <c r="G1237" s="22">
        <f t="shared" si="115"/>
        <v>1.5384860659396721E-2</v>
      </c>
      <c r="H1237" s="22">
        <f t="shared" si="116"/>
        <v>2.2054290755266458E-2</v>
      </c>
      <c r="I1237" s="22">
        <f t="shared" si="117"/>
        <v>2.9528083659351159E-3</v>
      </c>
      <c r="J1237" s="3" t="str">
        <f t="shared" si="118"/>
        <v/>
      </c>
      <c r="K1237" s="3" t="str">
        <f t="shared" si="119"/>
        <v/>
      </c>
    </row>
    <row r="1238" spans="1:11" hidden="1" x14ac:dyDescent="0.35">
      <c r="A1238" s="30">
        <v>43949</v>
      </c>
      <c r="B1238" s="3">
        <v>9389.7999999999993</v>
      </c>
      <c r="C1238" s="3">
        <v>9404.4</v>
      </c>
      <c r="D1238" s="3">
        <v>9260</v>
      </c>
      <c r="E1238" s="3">
        <v>9380.9</v>
      </c>
      <c r="F1238" s="3" t="str">
        <f t="shared" si="114"/>
        <v>Tuesday</v>
      </c>
      <c r="G1238" s="22">
        <f t="shared" si="115"/>
        <v>-9.4783701463286088E-4</v>
      </c>
      <c r="H1238" s="22">
        <f t="shared" si="116"/>
        <v>1.5378389316066332E-2</v>
      </c>
      <c r="I1238" s="22">
        <f t="shared" si="117"/>
        <v>1.1581181388233521E-2</v>
      </c>
      <c r="J1238" s="3" t="str">
        <f t="shared" si="118"/>
        <v/>
      </c>
      <c r="K1238" s="3" t="str">
        <f t="shared" si="119"/>
        <v/>
      </c>
    </row>
    <row r="1239" spans="1:11" hidden="1" x14ac:dyDescent="0.35">
      <c r="A1239" s="30">
        <v>43948</v>
      </c>
      <c r="B1239" s="3">
        <v>9259.7000000000007</v>
      </c>
      <c r="C1239" s="3">
        <v>9377.1</v>
      </c>
      <c r="D1239" s="3">
        <v>9250.35</v>
      </c>
      <c r="E1239" s="3">
        <v>9282.2999999999993</v>
      </c>
      <c r="F1239" s="3" t="str">
        <f t="shared" si="114"/>
        <v>Monday</v>
      </c>
      <c r="G1239" s="22">
        <f t="shared" si="115"/>
        <v>2.4406838234498464E-3</v>
      </c>
      <c r="H1239" s="22">
        <f t="shared" si="116"/>
        <v>1.3688348434614511E-2</v>
      </c>
      <c r="I1239" s="22">
        <f t="shared" si="117"/>
        <v>1.1502665384951618E-2</v>
      </c>
      <c r="J1239" s="3" t="str">
        <f t="shared" si="118"/>
        <v/>
      </c>
      <c r="K1239" s="3" t="str">
        <f t="shared" si="119"/>
        <v/>
      </c>
    </row>
    <row r="1240" spans="1:11" hidden="1" x14ac:dyDescent="0.35">
      <c r="A1240" s="30">
        <v>43945</v>
      </c>
      <c r="B1240" s="3">
        <v>9163.9</v>
      </c>
      <c r="C1240" s="3">
        <v>9296.9</v>
      </c>
      <c r="D1240" s="3">
        <v>9141.2999999999993</v>
      </c>
      <c r="E1240" s="3">
        <v>9154.4</v>
      </c>
      <c r="F1240" s="3" t="str">
        <f t="shared" si="114"/>
        <v>Friday</v>
      </c>
      <c r="G1240" s="22">
        <f t="shared" si="115"/>
        <v>-1.0366765241873002E-3</v>
      </c>
      <c r="H1240" s="22">
        <f t="shared" si="116"/>
        <v>1.6979670227741505E-2</v>
      </c>
      <c r="I1240" s="22">
        <f t="shared" si="117"/>
        <v>-1.6104961401775843E-2</v>
      </c>
      <c r="J1240" s="3" t="str">
        <f t="shared" si="118"/>
        <v/>
      </c>
      <c r="K1240" s="3" t="str">
        <f t="shared" si="119"/>
        <v/>
      </c>
    </row>
    <row r="1241" spans="1:11" hidden="1" x14ac:dyDescent="0.35">
      <c r="A1241" s="30">
        <v>43944</v>
      </c>
      <c r="B1241" s="3">
        <v>9232.35</v>
      </c>
      <c r="C1241" s="3">
        <v>9343.6</v>
      </c>
      <c r="D1241" s="3">
        <v>9170.15</v>
      </c>
      <c r="E1241" s="3">
        <v>9313.9</v>
      </c>
      <c r="F1241" s="3" t="str">
        <f t="shared" si="114"/>
        <v>Thursday</v>
      </c>
      <c r="G1241" s="22">
        <f t="shared" si="115"/>
        <v>8.8330706699810205E-3</v>
      </c>
      <c r="H1241" s="22">
        <f t="shared" si="116"/>
        <v>1.8787199358776555E-2</v>
      </c>
      <c r="I1241" s="22">
        <f t="shared" si="117"/>
        <v>4.9035081035778841E-3</v>
      </c>
      <c r="J1241" s="3" t="str">
        <f t="shared" si="118"/>
        <v>Positive</v>
      </c>
      <c r="K1241" s="3" t="str">
        <f t="shared" si="119"/>
        <v/>
      </c>
    </row>
    <row r="1242" spans="1:11" hidden="1" x14ac:dyDescent="0.35">
      <c r="A1242" s="30">
        <v>43943</v>
      </c>
      <c r="B1242" s="3">
        <v>9026.75</v>
      </c>
      <c r="C1242" s="3">
        <v>9209.75</v>
      </c>
      <c r="D1242" s="3">
        <v>8946.25</v>
      </c>
      <c r="E1242" s="3">
        <v>9187.2999999999993</v>
      </c>
      <c r="F1242" s="3" t="str">
        <f t="shared" si="114"/>
        <v>Wednesday</v>
      </c>
      <c r="G1242" s="22">
        <f t="shared" si="115"/>
        <v>1.778602487052364E-2</v>
      </c>
      <c r="H1242" s="22">
        <f t="shared" si="116"/>
        <v>2.9191015592544382E-2</v>
      </c>
      <c r="I1242" s="22">
        <f t="shared" si="117"/>
        <v>5.0437290192562748E-3</v>
      </c>
      <c r="J1242" s="3" t="str">
        <f t="shared" si="118"/>
        <v/>
      </c>
      <c r="K1242" s="3" t="str">
        <f t="shared" si="119"/>
        <v/>
      </c>
    </row>
    <row r="1243" spans="1:11" hidden="1" x14ac:dyDescent="0.35">
      <c r="A1243" s="30">
        <v>43942</v>
      </c>
      <c r="B1243" s="3">
        <v>9016.9500000000007</v>
      </c>
      <c r="C1243" s="3">
        <v>9044.4</v>
      </c>
      <c r="D1243" s="3">
        <v>8909.4</v>
      </c>
      <c r="E1243" s="3">
        <v>8981.4500000000007</v>
      </c>
      <c r="F1243" s="3" t="str">
        <f t="shared" si="114"/>
        <v>Tuesday</v>
      </c>
      <c r="G1243" s="22">
        <f t="shared" si="115"/>
        <v>-3.9370297051663809E-3</v>
      </c>
      <c r="H1243" s="22">
        <f t="shared" si="116"/>
        <v>1.4971803104153842E-2</v>
      </c>
      <c r="I1243" s="22">
        <f t="shared" si="117"/>
        <v>-2.644180158391678E-2</v>
      </c>
      <c r="J1243" s="3" t="str">
        <f t="shared" si="118"/>
        <v/>
      </c>
      <c r="K1243" s="3" t="str">
        <f t="shared" si="119"/>
        <v/>
      </c>
    </row>
    <row r="1244" spans="1:11" hidden="1" x14ac:dyDescent="0.35">
      <c r="A1244" s="30">
        <v>43941</v>
      </c>
      <c r="B1244" s="3">
        <v>9390.2000000000007</v>
      </c>
      <c r="C1244" s="3">
        <v>9390.85</v>
      </c>
      <c r="D1244" s="3">
        <v>9230.7999999999993</v>
      </c>
      <c r="E1244" s="3">
        <v>9261.85</v>
      </c>
      <c r="F1244" s="3" t="str">
        <f t="shared" si="114"/>
        <v>Monday</v>
      </c>
      <c r="G1244" s="22">
        <f t="shared" si="115"/>
        <v>-1.3668505463142463E-2</v>
      </c>
      <c r="H1244" s="22">
        <f t="shared" si="116"/>
        <v>1.7044365402227969E-2</v>
      </c>
      <c r="I1244" s="22">
        <f t="shared" si="117"/>
        <v>1.3321822645479885E-2</v>
      </c>
      <c r="J1244" s="3" t="str">
        <f t="shared" si="118"/>
        <v/>
      </c>
      <c r="K1244" s="3" t="str">
        <f t="shared" si="119"/>
        <v/>
      </c>
    </row>
    <row r="1245" spans="1:11" hidden="1" x14ac:dyDescent="0.35">
      <c r="A1245" s="30">
        <v>43938</v>
      </c>
      <c r="B1245" s="3">
        <v>9323.4500000000007</v>
      </c>
      <c r="C1245" s="3">
        <v>9324</v>
      </c>
      <c r="D1245" s="3">
        <v>9091.35</v>
      </c>
      <c r="E1245" s="3">
        <v>9266.75</v>
      </c>
      <c r="F1245" s="3" t="str">
        <f t="shared" si="114"/>
        <v>Friday</v>
      </c>
      <c r="G1245" s="22">
        <f t="shared" si="115"/>
        <v>-6.0814398103707021E-3</v>
      </c>
      <c r="H1245" s="22">
        <f t="shared" si="116"/>
        <v>2.4953209380647681E-2</v>
      </c>
      <c r="I1245" s="22" t="e">
        <f t="shared" si="117"/>
        <v>#DIV/0!</v>
      </c>
      <c r="J1245" s="3" t="str">
        <f t="shared" si="118"/>
        <v/>
      </c>
      <c r="K1245" s="3" t="str">
        <f t="shared" si="119"/>
        <v/>
      </c>
    </row>
  </sheetData>
  <autoFilter ref="K1:K1245" xr:uid="{432389C8-AA17-4959-9CA0-E104146839F5}">
    <filterColumn colId="0">
      <customFilters>
        <customFilter operator="notEqual" val=" "/>
      </customFilters>
    </filterColumn>
  </autoFilter>
  <hyperlinks>
    <hyperlink ref="L2" r:id="rId1" xr:uid="{E75D58CF-031F-48CB-BABF-BB0C33859A1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CBB6-2278-46F5-B804-6B17DDDA2E5D}">
  <dimension ref="A1:O1245"/>
  <sheetViews>
    <sheetView workbookViewId="0">
      <selection activeCell="B2" sqref="B2"/>
    </sheetView>
  </sheetViews>
  <sheetFormatPr defaultRowHeight="14.5" x14ac:dyDescent="0.35"/>
  <cols>
    <col min="1" max="1" width="23.6328125" customWidth="1"/>
    <col min="2" max="2" width="16.26953125" customWidth="1"/>
    <col min="3" max="3" width="14.1796875" customWidth="1"/>
    <col min="4" max="4" width="15.54296875" customWidth="1"/>
    <col min="5" max="5" width="17.1796875" customWidth="1"/>
    <col min="6" max="6" width="15.7265625" customWidth="1"/>
    <col min="7" max="7" width="9.26953125" customWidth="1"/>
    <col min="8" max="8" width="27" customWidth="1"/>
    <col min="9" max="9" width="48.36328125" customWidth="1"/>
    <col min="10" max="10" width="8.7265625" hidden="1" customWidth="1"/>
    <col min="11" max="11" width="22.453125" customWidth="1"/>
    <col min="12" max="12" width="38.6328125" style="1" customWidth="1"/>
    <col min="13" max="13" width="22.36328125" customWidth="1"/>
    <col min="15" max="15" width="23.1796875" customWidth="1"/>
  </cols>
  <sheetData>
    <row r="1" spans="1:15" s="1" customFormat="1" x14ac:dyDescent="0.35"/>
    <row r="2" spans="1:15" x14ac:dyDescent="0.35">
      <c r="A2" s="35" t="s">
        <v>94</v>
      </c>
      <c r="B2" s="31">
        <f>AVERAGE('NIFTY movement on Thursdays '!G2:G1245)</f>
        <v>-5.1360490171527468E-4</v>
      </c>
      <c r="G2" s="32"/>
      <c r="H2" s="32"/>
      <c r="I2" s="32"/>
      <c r="L2"/>
    </row>
    <row r="3" spans="1:15" x14ac:dyDescent="0.35">
      <c r="A3" s="35" t="s">
        <v>90</v>
      </c>
      <c r="B3" s="21">
        <f>_xlfn.STDEV.P('NIFTY movement on Thursdays '!G2:G1245)</f>
        <v>7.8702762023133248E-3</v>
      </c>
      <c r="G3" s="32"/>
      <c r="H3" s="32"/>
      <c r="I3" s="32"/>
      <c r="L3"/>
    </row>
    <row r="4" spans="1:15" x14ac:dyDescent="0.35">
      <c r="A4" s="35" t="s">
        <v>91</v>
      </c>
      <c r="B4" s="2">
        <f>COUNTIF('NIFTY movement on Thursdays '!G2:G1245, "&gt;0")</f>
        <v>611</v>
      </c>
      <c r="G4" s="32"/>
      <c r="H4" s="32"/>
      <c r="I4" s="32"/>
      <c r="L4"/>
    </row>
    <row r="5" spans="1:15" x14ac:dyDescent="0.35">
      <c r="A5" s="35" t="s">
        <v>92</v>
      </c>
      <c r="B5" s="2">
        <f>COUNTIF('NIFTY movement on Thursdays '!G2:G1245, "&lt;0")</f>
        <v>633</v>
      </c>
      <c r="G5" s="32"/>
      <c r="H5" s="32"/>
      <c r="I5" s="32"/>
      <c r="L5"/>
      <c r="M5" s="33"/>
    </row>
    <row r="6" spans="1:15" x14ac:dyDescent="0.35">
      <c r="A6" s="35" t="s">
        <v>96</v>
      </c>
      <c r="B6" s="31">
        <f>MAX('NIFTY movement on Thursdays '!G2:G1245)</f>
        <v>4.483522700485585E-2</v>
      </c>
      <c r="G6" s="32"/>
      <c r="H6" s="32"/>
      <c r="I6" s="32"/>
      <c r="L6"/>
      <c r="M6" s="34"/>
    </row>
    <row r="7" spans="1:15" x14ac:dyDescent="0.35">
      <c r="A7" s="35" t="s">
        <v>97</v>
      </c>
      <c r="B7" s="31">
        <f>MIN('NIFTY movement on Thursdays '!G2:G1245)</f>
        <v>-5.5868331931232341E-2</v>
      </c>
      <c r="G7" s="32"/>
      <c r="H7" s="32"/>
      <c r="I7" s="32"/>
      <c r="L7"/>
      <c r="M7" s="1"/>
    </row>
    <row r="8" spans="1:15" x14ac:dyDescent="0.35">
      <c r="A8" s="20"/>
      <c r="G8" s="32"/>
      <c r="H8" s="32"/>
      <c r="I8" s="32"/>
      <c r="L8"/>
      <c r="M8" s="1"/>
    </row>
    <row r="9" spans="1:15" x14ac:dyDescent="0.35">
      <c r="A9" s="20"/>
      <c r="G9" s="32"/>
      <c r="H9" s="32"/>
      <c r="I9" s="32"/>
      <c r="L9"/>
      <c r="M9" s="33"/>
    </row>
    <row r="10" spans="1:15" x14ac:dyDescent="0.35">
      <c r="A10" s="20"/>
      <c r="G10" s="32"/>
      <c r="H10" s="32"/>
      <c r="I10" s="32"/>
      <c r="L10"/>
      <c r="M10" s="33"/>
    </row>
    <row r="11" spans="1:15" x14ac:dyDescent="0.35">
      <c r="A11" s="20"/>
      <c r="G11" s="32"/>
      <c r="H11" s="32"/>
      <c r="I11" s="32"/>
      <c r="L11"/>
    </row>
    <row r="12" spans="1:15" x14ac:dyDescent="0.35">
      <c r="A12" s="20"/>
      <c r="G12" s="32"/>
      <c r="H12" s="32"/>
      <c r="I12" s="32"/>
      <c r="L12"/>
    </row>
    <row r="13" spans="1:15" x14ac:dyDescent="0.35">
      <c r="A13" s="20"/>
      <c r="G13" s="32"/>
      <c r="H13" s="32"/>
      <c r="I13" s="32"/>
      <c r="L13"/>
    </row>
    <row r="14" spans="1:15" x14ac:dyDescent="0.35">
      <c r="A14" s="20"/>
      <c r="G14" s="32"/>
      <c r="H14" s="32"/>
      <c r="I14" s="32"/>
      <c r="L14"/>
      <c r="M14" s="1"/>
      <c r="N14" s="33"/>
      <c r="O14" s="1"/>
    </row>
    <row r="15" spans="1:15" x14ac:dyDescent="0.35">
      <c r="A15" s="20"/>
      <c r="G15" s="32"/>
      <c r="H15" s="32"/>
      <c r="I15" s="32"/>
      <c r="L15"/>
    </row>
    <row r="16" spans="1:15" x14ac:dyDescent="0.35">
      <c r="A16" s="20"/>
      <c r="G16" s="32"/>
      <c r="H16" s="32"/>
      <c r="I16" s="32"/>
      <c r="L16"/>
    </row>
    <row r="17" spans="1:15" x14ac:dyDescent="0.35">
      <c r="A17" s="20"/>
      <c r="G17" s="32"/>
      <c r="H17" s="32"/>
      <c r="I17" s="32"/>
      <c r="L17"/>
    </row>
    <row r="18" spans="1:15" x14ac:dyDescent="0.35">
      <c r="A18" s="20"/>
      <c r="G18" s="32"/>
      <c r="H18" s="32"/>
      <c r="I18" s="32"/>
      <c r="L18"/>
    </row>
    <row r="19" spans="1:15" x14ac:dyDescent="0.35">
      <c r="A19" s="20"/>
      <c r="G19" s="32"/>
      <c r="H19" s="32"/>
      <c r="I19" s="32"/>
      <c r="L19"/>
      <c r="M19" s="1"/>
      <c r="N19" s="1"/>
      <c r="O19" s="1"/>
    </row>
    <row r="20" spans="1:15" x14ac:dyDescent="0.35">
      <c r="A20" s="20"/>
      <c r="G20" s="32"/>
      <c r="H20" s="32"/>
      <c r="I20" s="32"/>
      <c r="L20"/>
    </row>
    <row r="21" spans="1:15" x14ac:dyDescent="0.35">
      <c r="A21" s="20"/>
      <c r="G21" s="32"/>
      <c r="H21" s="32"/>
      <c r="I21" s="32"/>
      <c r="L21"/>
    </row>
    <row r="22" spans="1:15" x14ac:dyDescent="0.35">
      <c r="A22" s="20"/>
      <c r="G22" s="32"/>
      <c r="H22" s="32"/>
      <c r="I22" s="32"/>
      <c r="L22"/>
    </row>
    <row r="23" spans="1:15" x14ac:dyDescent="0.35">
      <c r="A23" s="20"/>
      <c r="G23" s="32"/>
      <c r="H23" s="32"/>
      <c r="I23" s="32"/>
      <c r="L23"/>
      <c r="M23" s="1"/>
      <c r="N23" s="1"/>
      <c r="O23" s="1"/>
    </row>
    <row r="24" spans="1:15" x14ac:dyDescent="0.35">
      <c r="A24" s="20"/>
      <c r="G24" s="32"/>
      <c r="H24" s="32"/>
      <c r="I24" s="32"/>
      <c r="L24"/>
    </row>
    <row r="25" spans="1:15" x14ac:dyDescent="0.35">
      <c r="A25" s="20"/>
      <c r="G25" s="32"/>
      <c r="H25" s="32"/>
      <c r="I25" s="32"/>
      <c r="L25"/>
    </row>
    <row r="26" spans="1:15" x14ac:dyDescent="0.35">
      <c r="A26" s="20"/>
      <c r="G26" s="32"/>
      <c r="H26" s="32"/>
      <c r="I26" s="32"/>
      <c r="L26"/>
    </row>
    <row r="27" spans="1:15" x14ac:dyDescent="0.35">
      <c r="A27" s="20"/>
      <c r="G27" s="32"/>
      <c r="H27" s="32"/>
      <c r="I27" s="32"/>
      <c r="L27"/>
    </row>
    <row r="28" spans="1:15" x14ac:dyDescent="0.35">
      <c r="A28" s="20"/>
      <c r="G28" s="32"/>
      <c r="H28" s="32"/>
      <c r="I28" s="32"/>
      <c r="L28"/>
      <c r="M28" s="1"/>
      <c r="N28" s="1"/>
      <c r="O28" s="1"/>
    </row>
    <row r="29" spans="1:15" x14ac:dyDescent="0.35">
      <c r="A29" s="20"/>
      <c r="G29" s="32"/>
      <c r="H29" s="32"/>
      <c r="I29" s="32"/>
      <c r="L29"/>
    </row>
    <row r="30" spans="1:15" x14ac:dyDescent="0.35">
      <c r="A30" s="20"/>
      <c r="G30" s="32"/>
      <c r="H30" s="32"/>
      <c r="I30" s="32"/>
      <c r="L30"/>
    </row>
    <row r="31" spans="1:15" x14ac:dyDescent="0.35">
      <c r="A31" s="20"/>
      <c r="G31" s="32"/>
      <c r="H31" s="32"/>
      <c r="I31" s="32"/>
      <c r="L31"/>
    </row>
    <row r="32" spans="1:15" x14ac:dyDescent="0.35">
      <c r="A32" s="20"/>
      <c r="G32" s="32"/>
      <c r="H32" s="32"/>
      <c r="I32" s="32"/>
      <c r="L32"/>
    </row>
    <row r="33" spans="1:15" x14ac:dyDescent="0.35">
      <c r="A33" s="20"/>
      <c r="G33" s="32"/>
      <c r="H33" s="32"/>
      <c r="I33" s="32"/>
      <c r="L33"/>
      <c r="M33" s="1"/>
      <c r="N33" s="33"/>
      <c r="O33" s="1"/>
    </row>
    <row r="34" spans="1:15" x14ac:dyDescent="0.35">
      <c r="A34" s="20"/>
      <c r="G34" s="32"/>
      <c r="H34" s="32"/>
      <c r="I34" s="32"/>
      <c r="L34"/>
    </row>
    <row r="35" spans="1:15" x14ac:dyDescent="0.35">
      <c r="A35" s="20"/>
      <c r="G35" s="32"/>
      <c r="H35" s="32"/>
      <c r="I35" s="32"/>
      <c r="L35"/>
    </row>
    <row r="36" spans="1:15" x14ac:dyDescent="0.35">
      <c r="A36" s="20"/>
      <c r="G36" s="32"/>
      <c r="H36" s="32"/>
      <c r="I36" s="32"/>
      <c r="L36"/>
    </row>
    <row r="37" spans="1:15" x14ac:dyDescent="0.35">
      <c r="A37" s="20"/>
      <c r="G37" s="32"/>
      <c r="H37" s="32"/>
      <c r="I37" s="32"/>
      <c r="L37"/>
      <c r="M37" s="1"/>
      <c r="N37" s="33"/>
      <c r="O37" s="1"/>
    </row>
    <row r="38" spans="1:15" x14ac:dyDescent="0.35">
      <c r="A38" s="20"/>
      <c r="G38" s="32"/>
      <c r="H38" s="32"/>
      <c r="I38" s="32"/>
      <c r="L38"/>
    </row>
    <row r="39" spans="1:15" x14ac:dyDescent="0.35">
      <c r="A39" s="20"/>
      <c r="G39" s="32"/>
      <c r="H39" s="32"/>
      <c r="I39" s="32"/>
      <c r="L39"/>
    </row>
    <row r="40" spans="1:15" x14ac:dyDescent="0.35">
      <c r="A40" s="20"/>
      <c r="G40" s="32"/>
      <c r="H40" s="32"/>
      <c r="I40" s="32"/>
      <c r="L40"/>
    </row>
    <row r="41" spans="1:15" x14ac:dyDescent="0.35">
      <c r="A41" s="20"/>
      <c r="G41" s="32"/>
      <c r="H41" s="32"/>
      <c r="I41" s="32"/>
      <c r="L41"/>
    </row>
    <row r="42" spans="1:15" x14ac:dyDescent="0.35">
      <c r="A42" s="20"/>
      <c r="G42" s="32"/>
      <c r="H42" s="32"/>
      <c r="I42" s="32"/>
      <c r="L42"/>
    </row>
    <row r="43" spans="1:15" x14ac:dyDescent="0.35">
      <c r="A43" s="20"/>
      <c r="G43" s="32"/>
      <c r="H43" s="32"/>
      <c r="I43" s="32"/>
      <c r="L43"/>
    </row>
    <row r="44" spans="1:15" x14ac:dyDescent="0.35">
      <c r="A44" s="20"/>
      <c r="G44" s="32"/>
      <c r="H44" s="32"/>
      <c r="I44" s="32"/>
      <c r="L44"/>
    </row>
    <row r="45" spans="1:15" x14ac:dyDescent="0.35">
      <c r="A45" s="20"/>
      <c r="G45" s="32"/>
      <c r="H45" s="32"/>
      <c r="I45" s="32"/>
      <c r="L45"/>
    </row>
    <row r="46" spans="1:15" x14ac:dyDescent="0.35">
      <c r="A46" s="20"/>
      <c r="G46" s="32"/>
      <c r="H46" s="32"/>
      <c r="I46" s="32"/>
      <c r="L46"/>
    </row>
    <row r="47" spans="1:15" x14ac:dyDescent="0.35">
      <c r="A47" s="20"/>
      <c r="G47" s="32"/>
      <c r="H47" s="32"/>
      <c r="I47" s="32"/>
      <c r="L47"/>
    </row>
    <row r="48" spans="1:15" x14ac:dyDescent="0.35">
      <c r="A48" s="20"/>
      <c r="G48" s="32"/>
      <c r="H48" s="32"/>
      <c r="I48" s="32"/>
      <c r="L48"/>
    </row>
    <row r="49" spans="1:12" x14ac:dyDescent="0.35">
      <c r="A49" s="20"/>
      <c r="G49" s="32"/>
      <c r="H49" s="32"/>
      <c r="I49" s="32"/>
      <c r="L49"/>
    </row>
    <row r="50" spans="1:12" x14ac:dyDescent="0.35">
      <c r="A50" s="20"/>
      <c r="G50" s="32"/>
      <c r="H50" s="32"/>
      <c r="I50" s="32"/>
      <c r="L50"/>
    </row>
    <row r="51" spans="1:12" x14ac:dyDescent="0.35">
      <c r="A51" s="20"/>
      <c r="G51" s="32"/>
      <c r="H51" s="32"/>
      <c r="I51" s="32"/>
      <c r="L51"/>
    </row>
    <row r="52" spans="1:12" x14ac:dyDescent="0.35">
      <c r="A52" s="20"/>
      <c r="G52" s="32"/>
      <c r="H52" s="32"/>
      <c r="I52" s="32"/>
      <c r="L52"/>
    </row>
    <row r="53" spans="1:12" x14ac:dyDescent="0.35">
      <c r="A53" s="20"/>
      <c r="G53" s="32"/>
      <c r="H53" s="32"/>
      <c r="I53" s="32"/>
      <c r="L53"/>
    </row>
    <row r="54" spans="1:12" x14ac:dyDescent="0.35">
      <c r="A54" s="20"/>
      <c r="G54" s="32"/>
      <c r="H54" s="32"/>
      <c r="I54" s="32"/>
      <c r="L54"/>
    </row>
    <row r="55" spans="1:12" x14ac:dyDescent="0.35">
      <c r="A55" s="20"/>
      <c r="G55" s="32"/>
      <c r="H55" s="32"/>
      <c r="I55" s="32"/>
      <c r="L55"/>
    </row>
    <row r="56" spans="1:12" x14ac:dyDescent="0.35">
      <c r="A56" s="20"/>
      <c r="G56" s="32"/>
      <c r="H56" s="32"/>
      <c r="I56" s="32"/>
      <c r="L56"/>
    </row>
    <row r="57" spans="1:12" x14ac:dyDescent="0.35">
      <c r="A57" s="20"/>
      <c r="G57" s="32"/>
      <c r="H57" s="32"/>
      <c r="I57" s="32"/>
      <c r="L57"/>
    </row>
    <row r="58" spans="1:12" x14ac:dyDescent="0.35">
      <c r="A58" s="20"/>
      <c r="G58" s="32"/>
      <c r="H58" s="32"/>
      <c r="I58" s="32"/>
      <c r="L58"/>
    </row>
    <row r="59" spans="1:12" x14ac:dyDescent="0.35">
      <c r="A59" s="20"/>
      <c r="G59" s="32"/>
      <c r="H59" s="32"/>
      <c r="I59" s="32"/>
      <c r="L59"/>
    </row>
    <row r="60" spans="1:12" x14ac:dyDescent="0.35">
      <c r="A60" s="20"/>
      <c r="G60" s="32"/>
      <c r="H60" s="32"/>
      <c r="I60" s="32"/>
      <c r="L60"/>
    </row>
    <row r="61" spans="1:12" x14ac:dyDescent="0.35">
      <c r="A61" s="20"/>
      <c r="G61" s="32"/>
      <c r="H61" s="32"/>
      <c r="I61" s="32"/>
      <c r="L61"/>
    </row>
    <row r="62" spans="1:12" x14ac:dyDescent="0.35">
      <c r="A62" s="20"/>
      <c r="G62" s="32"/>
      <c r="H62" s="32"/>
      <c r="I62" s="32"/>
      <c r="L62"/>
    </row>
    <row r="63" spans="1:12" x14ac:dyDescent="0.35">
      <c r="A63" s="20"/>
      <c r="G63" s="32"/>
      <c r="H63" s="32"/>
      <c r="I63" s="32"/>
      <c r="L63"/>
    </row>
    <row r="64" spans="1:12" x14ac:dyDescent="0.35">
      <c r="A64" s="20"/>
      <c r="G64" s="32"/>
      <c r="H64" s="32"/>
      <c r="I64" s="32"/>
      <c r="L64"/>
    </row>
    <row r="65" spans="1:12" x14ac:dyDescent="0.35">
      <c r="A65" s="20"/>
      <c r="G65" s="32"/>
      <c r="H65" s="32"/>
      <c r="I65" s="32"/>
      <c r="L65"/>
    </row>
    <row r="66" spans="1:12" x14ac:dyDescent="0.35">
      <c r="A66" s="20"/>
      <c r="G66" s="32"/>
      <c r="H66" s="32"/>
      <c r="I66" s="32"/>
      <c r="L66"/>
    </row>
    <row r="67" spans="1:12" x14ac:dyDescent="0.35">
      <c r="A67" s="20"/>
      <c r="G67" s="32"/>
      <c r="H67" s="32"/>
      <c r="I67" s="32"/>
      <c r="L67"/>
    </row>
    <row r="68" spans="1:12" x14ac:dyDescent="0.35">
      <c r="A68" s="20"/>
      <c r="G68" s="32"/>
      <c r="H68" s="32"/>
      <c r="I68" s="32"/>
      <c r="L68"/>
    </row>
    <row r="69" spans="1:12" x14ac:dyDescent="0.35">
      <c r="A69" s="20"/>
      <c r="G69" s="32"/>
      <c r="H69" s="32"/>
      <c r="I69" s="32"/>
      <c r="L69"/>
    </row>
    <row r="70" spans="1:12" x14ac:dyDescent="0.35">
      <c r="A70" s="20"/>
      <c r="G70" s="32"/>
      <c r="H70" s="32"/>
      <c r="I70" s="32"/>
      <c r="L70"/>
    </row>
    <row r="71" spans="1:12" x14ac:dyDescent="0.35">
      <c r="A71" s="20"/>
      <c r="G71" s="32"/>
      <c r="H71" s="32"/>
      <c r="I71" s="32"/>
      <c r="L71"/>
    </row>
    <row r="72" spans="1:12" x14ac:dyDescent="0.35">
      <c r="A72" s="20"/>
      <c r="G72" s="32"/>
      <c r="H72" s="32"/>
      <c r="I72" s="32"/>
      <c r="L72"/>
    </row>
    <row r="73" spans="1:12" x14ac:dyDescent="0.35">
      <c r="A73" s="20"/>
      <c r="G73" s="32"/>
      <c r="H73" s="32"/>
      <c r="I73" s="32"/>
      <c r="L73"/>
    </row>
    <row r="74" spans="1:12" x14ac:dyDescent="0.35">
      <c r="A74" s="20"/>
      <c r="G74" s="32"/>
      <c r="H74" s="32"/>
      <c r="I74" s="32"/>
      <c r="L74"/>
    </row>
    <row r="75" spans="1:12" x14ac:dyDescent="0.35">
      <c r="A75" s="20"/>
      <c r="G75" s="32"/>
      <c r="H75" s="32"/>
      <c r="I75" s="32"/>
      <c r="L75"/>
    </row>
    <row r="76" spans="1:12" x14ac:dyDescent="0.35">
      <c r="A76" s="20"/>
      <c r="G76" s="32"/>
      <c r="H76" s="32"/>
      <c r="I76" s="32"/>
      <c r="L76"/>
    </row>
    <row r="77" spans="1:12" x14ac:dyDescent="0.35">
      <c r="A77" s="20"/>
      <c r="G77" s="32"/>
      <c r="H77" s="32"/>
      <c r="I77" s="32"/>
      <c r="L77"/>
    </row>
    <row r="78" spans="1:12" x14ac:dyDescent="0.35">
      <c r="A78" s="20"/>
      <c r="G78" s="32"/>
      <c r="H78" s="32"/>
      <c r="I78" s="32"/>
      <c r="L78"/>
    </row>
    <row r="79" spans="1:12" x14ac:dyDescent="0.35">
      <c r="A79" s="20"/>
      <c r="G79" s="32"/>
      <c r="H79" s="32"/>
      <c r="I79" s="32"/>
      <c r="L79"/>
    </row>
    <row r="80" spans="1:12" x14ac:dyDescent="0.35">
      <c r="A80" s="20"/>
      <c r="G80" s="32"/>
      <c r="H80" s="32"/>
      <c r="I80" s="32"/>
      <c r="L80"/>
    </row>
    <row r="81" spans="1:12" x14ac:dyDescent="0.35">
      <c r="A81" s="20"/>
      <c r="G81" s="32"/>
      <c r="H81" s="32"/>
      <c r="I81" s="32"/>
      <c r="L81"/>
    </row>
    <row r="82" spans="1:12" x14ac:dyDescent="0.35">
      <c r="A82" s="20"/>
      <c r="G82" s="32"/>
      <c r="H82" s="32"/>
      <c r="I82" s="32"/>
      <c r="L82"/>
    </row>
    <row r="83" spans="1:12" x14ac:dyDescent="0.35">
      <c r="A83" s="20"/>
      <c r="G83" s="32"/>
      <c r="H83" s="32"/>
      <c r="I83" s="32"/>
      <c r="L83"/>
    </row>
    <row r="84" spans="1:12" x14ac:dyDescent="0.35">
      <c r="A84" s="20"/>
      <c r="G84" s="32"/>
      <c r="H84" s="32"/>
      <c r="I84" s="32"/>
      <c r="L84"/>
    </row>
    <row r="85" spans="1:12" x14ac:dyDescent="0.35">
      <c r="A85" s="20"/>
      <c r="G85" s="32"/>
      <c r="H85" s="32"/>
      <c r="I85" s="32"/>
      <c r="L85"/>
    </row>
    <row r="86" spans="1:12" x14ac:dyDescent="0.35">
      <c r="A86" s="20"/>
      <c r="G86" s="32"/>
      <c r="H86" s="32"/>
      <c r="I86" s="32"/>
      <c r="L86"/>
    </row>
    <row r="87" spans="1:12" x14ac:dyDescent="0.35">
      <c r="A87" s="20"/>
      <c r="G87" s="32"/>
      <c r="H87" s="32"/>
      <c r="I87" s="32"/>
      <c r="L87"/>
    </row>
    <row r="88" spans="1:12" x14ac:dyDescent="0.35">
      <c r="A88" s="20"/>
      <c r="G88" s="32"/>
      <c r="H88" s="32"/>
      <c r="I88" s="32"/>
      <c r="L88"/>
    </row>
    <row r="89" spans="1:12" x14ac:dyDescent="0.35">
      <c r="A89" s="20"/>
      <c r="G89" s="32"/>
      <c r="H89" s="32"/>
      <c r="I89" s="32"/>
      <c r="L89"/>
    </row>
    <row r="90" spans="1:12" x14ac:dyDescent="0.35">
      <c r="A90" s="20"/>
      <c r="G90" s="32"/>
      <c r="H90" s="32"/>
      <c r="I90" s="32"/>
      <c r="L90"/>
    </row>
    <row r="91" spans="1:12" x14ac:dyDescent="0.35">
      <c r="A91" s="20"/>
      <c r="G91" s="32"/>
      <c r="H91" s="32"/>
      <c r="I91" s="32"/>
      <c r="L91"/>
    </row>
    <row r="92" spans="1:12" x14ac:dyDescent="0.35">
      <c r="A92" s="20"/>
      <c r="G92" s="32"/>
      <c r="H92" s="32"/>
      <c r="I92" s="32"/>
      <c r="L92"/>
    </row>
    <row r="93" spans="1:12" x14ac:dyDescent="0.35">
      <c r="A93" s="20"/>
      <c r="G93" s="32"/>
      <c r="H93" s="32"/>
      <c r="I93" s="32"/>
      <c r="L93"/>
    </row>
    <row r="94" spans="1:12" x14ac:dyDescent="0.35">
      <c r="A94" s="20"/>
      <c r="G94" s="32"/>
      <c r="H94" s="32"/>
      <c r="I94" s="32"/>
      <c r="L94"/>
    </row>
    <row r="95" spans="1:12" x14ac:dyDescent="0.35">
      <c r="A95" s="20"/>
      <c r="G95" s="32"/>
      <c r="H95" s="32"/>
      <c r="I95" s="32"/>
      <c r="L95"/>
    </row>
    <row r="96" spans="1:12" x14ac:dyDescent="0.35">
      <c r="A96" s="20"/>
      <c r="G96" s="32"/>
      <c r="H96" s="32"/>
      <c r="I96" s="32"/>
      <c r="L96"/>
    </row>
    <row r="97" spans="1:12" x14ac:dyDescent="0.35">
      <c r="A97" s="20"/>
      <c r="G97" s="32"/>
      <c r="H97" s="32"/>
      <c r="I97" s="32"/>
      <c r="L97"/>
    </row>
    <row r="98" spans="1:12" x14ac:dyDescent="0.35">
      <c r="A98" s="20"/>
      <c r="G98" s="32"/>
      <c r="H98" s="32"/>
      <c r="I98" s="32"/>
      <c r="L98"/>
    </row>
    <row r="99" spans="1:12" x14ac:dyDescent="0.35">
      <c r="A99" s="20"/>
      <c r="G99" s="32"/>
      <c r="H99" s="32"/>
      <c r="I99" s="32"/>
      <c r="L99"/>
    </row>
    <row r="100" spans="1:12" x14ac:dyDescent="0.35">
      <c r="A100" s="20"/>
      <c r="G100" s="32"/>
      <c r="H100" s="32"/>
      <c r="I100" s="32"/>
      <c r="L100"/>
    </row>
    <row r="101" spans="1:12" x14ac:dyDescent="0.35">
      <c r="A101" s="20"/>
      <c r="G101" s="32"/>
      <c r="H101" s="32"/>
      <c r="I101" s="32"/>
      <c r="L101"/>
    </row>
    <row r="102" spans="1:12" x14ac:dyDescent="0.35">
      <c r="A102" s="20"/>
      <c r="G102" s="32"/>
      <c r="H102" s="32"/>
      <c r="I102" s="32"/>
      <c r="L102"/>
    </row>
    <row r="103" spans="1:12" x14ac:dyDescent="0.35">
      <c r="A103" s="20"/>
      <c r="G103" s="32"/>
      <c r="H103" s="32"/>
      <c r="I103" s="32"/>
      <c r="L103"/>
    </row>
    <row r="104" spans="1:12" x14ac:dyDescent="0.35">
      <c r="A104" s="20"/>
      <c r="G104" s="32"/>
      <c r="H104" s="32"/>
      <c r="I104" s="32"/>
      <c r="L104"/>
    </row>
    <row r="105" spans="1:12" x14ac:dyDescent="0.35">
      <c r="A105" s="20"/>
      <c r="G105" s="32"/>
      <c r="H105" s="32"/>
      <c r="I105" s="32"/>
      <c r="L105"/>
    </row>
    <row r="106" spans="1:12" x14ac:dyDescent="0.35">
      <c r="A106" s="20"/>
      <c r="G106" s="32"/>
      <c r="H106" s="32"/>
      <c r="I106" s="32"/>
      <c r="L106"/>
    </row>
    <row r="107" spans="1:12" x14ac:dyDescent="0.35">
      <c r="A107" s="20"/>
      <c r="G107" s="32"/>
      <c r="H107" s="32"/>
      <c r="I107" s="32"/>
      <c r="L107"/>
    </row>
    <row r="108" spans="1:12" x14ac:dyDescent="0.35">
      <c r="A108" s="20"/>
      <c r="G108" s="32"/>
      <c r="H108" s="32"/>
      <c r="I108" s="32"/>
      <c r="L108"/>
    </row>
    <row r="109" spans="1:12" x14ac:dyDescent="0.35">
      <c r="A109" s="20"/>
      <c r="G109" s="32"/>
      <c r="H109" s="32"/>
      <c r="I109" s="32"/>
      <c r="L109"/>
    </row>
    <row r="110" spans="1:12" x14ac:dyDescent="0.35">
      <c r="A110" s="20"/>
      <c r="G110" s="32"/>
      <c r="H110" s="32"/>
      <c r="I110" s="32"/>
      <c r="L110"/>
    </row>
    <row r="111" spans="1:12" x14ac:dyDescent="0.35">
      <c r="A111" s="20"/>
      <c r="G111" s="32"/>
      <c r="H111" s="32"/>
      <c r="I111" s="32"/>
      <c r="L111"/>
    </row>
    <row r="112" spans="1:12" x14ac:dyDescent="0.35">
      <c r="A112" s="20"/>
      <c r="G112" s="32"/>
      <c r="H112" s="32"/>
      <c r="I112" s="32"/>
      <c r="L112"/>
    </row>
    <row r="113" spans="1:12" x14ac:dyDescent="0.35">
      <c r="A113" s="20"/>
      <c r="G113" s="32"/>
      <c r="H113" s="32"/>
      <c r="I113" s="32"/>
      <c r="L113"/>
    </row>
    <row r="114" spans="1:12" x14ac:dyDescent="0.35">
      <c r="A114" s="20"/>
      <c r="G114" s="32"/>
      <c r="H114" s="32"/>
      <c r="I114" s="32"/>
      <c r="L114"/>
    </row>
    <row r="115" spans="1:12" x14ac:dyDescent="0.35">
      <c r="A115" s="20"/>
      <c r="G115" s="32"/>
      <c r="H115" s="32"/>
      <c r="I115" s="32"/>
      <c r="L115"/>
    </row>
    <row r="116" spans="1:12" x14ac:dyDescent="0.35">
      <c r="A116" s="20"/>
      <c r="G116" s="32"/>
      <c r="H116" s="32"/>
      <c r="I116" s="32"/>
      <c r="L116"/>
    </row>
    <row r="117" spans="1:12" x14ac:dyDescent="0.35">
      <c r="A117" s="20"/>
      <c r="G117" s="32"/>
      <c r="H117" s="32"/>
      <c r="I117" s="32"/>
      <c r="L117"/>
    </row>
    <row r="118" spans="1:12" x14ac:dyDescent="0.35">
      <c r="A118" s="20"/>
      <c r="G118" s="32"/>
      <c r="H118" s="32"/>
      <c r="I118" s="32"/>
      <c r="L118"/>
    </row>
    <row r="119" spans="1:12" x14ac:dyDescent="0.35">
      <c r="A119" s="20"/>
      <c r="G119" s="32"/>
      <c r="H119" s="32"/>
      <c r="I119" s="32"/>
      <c r="L119"/>
    </row>
    <row r="120" spans="1:12" x14ac:dyDescent="0.35">
      <c r="A120" s="20"/>
      <c r="G120" s="32"/>
      <c r="H120" s="32"/>
      <c r="I120" s="32"/>
      <c r="L120"/>
    </row>
    <row r="121" spans="1:12" x14ac:dyDescent="0.35">
      <c r="A121" s="20"/>
      <c r="G121" s="32"/>
      <c r="H121" s="32"/>
      <c r="I121" s="32"/>
      <c r="L121"/>
    </row>
    <row r="122" spans="1:12" x14ac:dyDescent="0.35">
      <c r="A122" s="20"/>
      <c r="G122" s="32"/>
      <c r="H122" s="32"/>
      <c r="I122" s="32"/>
      <c r="L122"/>
    </row>
    <row r="123" spans="1:12" x14ac:dyDescent="0.35">
      <c r="A123" s="20"/>
      <c r="G123" s="32"/>
      <c r="H123" s="32"/>
      <c r="I123" s="32"/>
      <c r="L123"/>
    </row>
    <row r="124" spans="1:12" x14ac:dyDescent="0.35">
      <c r="A124" s="20"/>
      <c r="G124" s="32"/>
      <c r="H124" s="32"/>
      <c r="I124" s="32"/>
      <c r="L124"/>
    </row>
    <row r="125" spans="1:12" x14ac:dyDescent="0.35">
      <c r="A125" s="20"/>
      <c r="G125" s="32"/>
      <c r="H125" s="32"/>
      <c r="I125" s="32"/>
      <c r="L125"/>
    </row>
    <row r="126" spans="1:12" x14ac:dyDescent="0.35">
      <c r="A126" s="20"/>
      <c r="G126" s="32"/>
      <c r="H126" s="32"/>
      <c r="I126" s="32"/>
      <c r="L126"/>
    </row>
    <row r="127" spans="1:12" x14ac:dyDescent="0.35">
      <c r="A127" s="20"/>
      <c r="G127" s="32"/>
      <c r="H127" s="32"/>
      <c r="I127" s="32"/>
      <c r="L127"/>
    </row>
    <row r="128" spans="1:12" x14ac:dyDescent="0.35">
      <c r="A128" s="20"/>
      <c r="G128" s="32"/>
      <c r="H128" s="32"/>
      <c r="I128" s="32"/>
      <c r="L128"/>
    </row>
    <row r="129" spans="1:12" x14ac:dyDescent="0.35">
      <c r="A129" s="20"/>
      <c r="G129" s="32"/>
      <c r="H129" s="32"/>
      <c r="I129" s="32"/>
      <c r="L129"/>
    </row>
    <row r="130" spans="1:12" x14ac:dyDescent="0.35">
      <c r="A130" s="20"/>
      <c r="G130" s="32"/>
      <c r="H130" s="32"/>
      <c r="I130" s="32"/>
      <c r="L130"/>
    </row>
    <row r="131" spans="1:12" x14ac:dyDescent="0.35">
      <c r="A131" s="20"/>
      <c r="G131" s="32"/>
      <c r="H131" s="32"/>
      <c r="I131" s="32"/>
      <c r="L131"/>
    </row>
    <row r="132" spans="1:12" x14ac:dyDescent="0.35">
      <c r="A132" s="20"/>
      <c r="G132" s="32"/>
      <c r="H132" s="32"/>
      <c r="I132" s="32"/>
      <c r="L132"/>
    </row>
    <row r="133" spans="1:12" x14ac:dyDescent="0.35">
      <c r="A133" s="20"/>
      <c r="G133" s="32"/>
      <c r="H133" s="32"/>
      <c r="I133" s="32"/>
      <c r="L133"/>
    </row>
    <row r="134" spans="1:12" x14ac:dyDescent="0.35">
      <c r="A134" s="20"/>
      <c r="G134" s="32"/>
      <c r="H134" s="32"/>
      <c r="I134" s="32"/>
      <c r="L134"/>
    </row>
    <row r="135" spans="1:12" x14ac:dyDescent="0.35">
      <c r="A135" s="20"/>
      <c r="G135" s="32"/>
      <c r="H135" s="32"/>
      <c r="I135" s="32"/>
      <c r="L135"/>
    </row>
    <row r="136" spans="1:12" x14ac:dyDescent="0.35">
      <c r="A136" s="20"/>
      <c r="G136" s="32"/>
      <c r="H136" s="32"/>
      <c r="I136" s="32"/>
      <c r="L136"/>
    </row>
    <row r="137" spans="1:12" x14ac:dyDescent="0.35">
      <c r="A137" s="20"/>
      <c r="G137" s="32"/>
      <c r="H137" s="32"/>
      <c r="I137" s="32"/>
      <c r="L137"/>
    </row>
    <row r="138" spans="1:12" x14ac:dyDescent="0.35">
      <c r="A138" s="20"/>
      <c r="G138" s="32"/>
      <c r="H138" s="32"/>
      <c r="I138" s="32"/>
      <c r="L138"/>
    </row>
    <row r="139" spans="1:12" x14ac:dyDescent="0.35">
      <c r="A139" s="20"/>
      <c r="G139" s="32"/>
      <c r="H139" s="32"/>
      <c r="I139" s="32"/>
      <c r="L139"/>
    </row>
    <row r="140" spans="1:12" x14ac:dyDescent="0.35">
      <c r="A140" s="20"/>
      <c r="G140" s="32"/>
      <c r="H140" s="32"/>
      <c r="I140" s="32"/>
      <c r="L140"/>
    </row>
    <row r="141" spans="1:12" x14ac:dyDescent="0.35">
      <c r="A141" s="20"/>
      <c r="G141" s="32"/>
      <c r="H141" s="32"/>
      <c r="I141" s="32"/>
      <c r="L141"/>
    </row>
    <row r="142" spans="1:12" x14ac:dyDescent="0.35">
      <c r="A142" s="20"/>
      <c r="G142" s="32"/>
      <c r="H142" s="32"/>
      <c r="I142" s="32"/>
      <c r="L142"/>
    </row>
    <row r="143" spans="1:12" x14ac:dyDescent="0.35">
      <c r="A143" s="20"/>
      <c r="G143" s="32"/>
      <c r="H143" s="32"/>
      <c r="I143" s="32"/>
      <c r="L143"/>
    </row>
    <row r="144" spans="1:12" x14ac:dyDescent="0.35">
      <c r="A144" s="20"/>
      <c r="G144" s="32"/>
      <c r="H144" s="32"/>
      <c r="I144" s="32"/>
      <c r="L144"/>
    </row>
    <row r="145" spans="1:12" x14ac:dyDescent="0.35">
      <c r="A145" s="20"/>
      <c r="G145" s="32"/>
      <c r="H145" s="32"/>
      <c r="I145" s="32"/>
      <c r="L145"/>
    </row>
    <row r="146" spans="1:12" x14ac:dyDescent="0.35">
      <c r="A146" s="20"/>
      <c r="G146" s="32"/>
      <c r="H146" s="32"/>
      <c r="I146" s="32"/>
      <c r="L146"/>
    </row>
    <row r="147" spans="1:12" x14ac:dyDescent="0.35">
      <c r="A147" s="20"/>
      <c r="G147" s="32"/>
      <c r="H147" s="32"/>
      <c r="I147" s="32"/>
      <c r="L147"/>
    </row>
    <row r="148" spans="1:12" x14ac:dyDescent="0.35">
      <c r="A148" s="20"/>
      <c r="G148" s="32"/>
      <c r="H148" s="32"/>
      <c r="I148" s="32"/>
      <c r="L148"/>
    </row>
    <row r="149" spans="1:12" x14ac:dyDescent="0.35">
      <c r="A149" s="20"/>
      <c r="G149" s="32"/>
      <c r="H149" s="32"/>
      <c r="I149" s="32"/>
      <c r="L149"/>
    </row>
    <row r="150" spans="1:12" x14ac:dyDescent="0.35">
      <c r="A150" s="20"/>
      <c r="G150" s="32"/>
      <c r="H150" s="32"/>
      <c r="I150" s="32"/>
      <c r="L150"/>
    </row>
    <row r="151" spans="1:12" x14ac:dyDescent="0.35">
      <c r="A151" s="20"/>
      <c r="G151" s="32"/>
      <c r="H151" s="32"/>
      <c r="I151" s="32"/>
      <c r="L151"/>
    </row>
    <row r="152" spans="1:12" x14ac:dyDescent="0.35">
      <c r="A152" s="20"/>
      <c r="G152" s="32"/>
      <c r="H152" s="32"/>
      <c r="I152" s="32"/>
      <c r="L152"/>
    </row>
    <row r="153" spans="1:12" x14ac:dyDescent="0.35">
      <c r="A153" s="20"/>
      <c r="G153" s="32"/>
      <c r="H153" s="32"/>
      <c r="I153" s="32"/>
      <c r="L153"/>
    </row>
    <row r="154" spans="1:12" x14ac:dyDescent="0.35">
      <c r="A154" s="20"/>
      <c r="G154" s="32"/>
      <c r="H154" s="32"/>
      <c r="I154" s="32"/>
      <c r="L154"/>
    </row>
    <row r="155" spans="1:12" x14ac:dyDescent="0.35">
      <c r="A155" s="20"/>
      <c r="G155" s="32"/>
      <c r="H155" s="32"/>
      <c r="I155" s="32"/>
      <c r="L155"/>
    </row>
    <row r="156" spans="1:12" x14ac:dyDescent="0.35">
      <c r="A156" s="20"/>
      <c r="G156" s="32"/>
      <c r="H156" s="32"/>
      <c r="I156" s="32"/>
      <c r="L156"/>
    </row>
    <row r="157" spans="1:12" x14ac:dyDescent="0.35">
      <c r="A157" s="20"/>
      <c r="G157" s="32"/>
      <c r="H157" s="32"/>
      <c r="I157" s="32"/>
      <c r="L157"/>
    </row>
    <row r="158" spans="1:12" x14ac:dyDescent="0.35">
      <c r="A158" s="20"/>
      <c r="G158" s="32"/>
      <c r="H158" s="32"/>
      <c r="I158" s="32"/>
      <c r="L158"/>
    </row>
    <row r="159" spans="1:12" x14ac:dyDescent="0.35">
      <c r="A159" s="20"/>
      <c r="G159" s="32"/>
      <c r="H159" s="32"/>
      <c r="I159" s="32"/>
      <c r="L159"/>
    </row>
    <row r="160" spans="1:12" x14ac:dyDescent="0.35">
      <c r="A160" s="20"/>
      <c r="G160" s="32"/>
      <c r="H160" s="32"/>
      <c r="I160" s="32"/>
      <c r="L160"/>
    </row>
    <row r="161" spans="1:12" x14ac:dyDescent="0.35">
      <c r="A161" s="20"/>
      <c r="G161" s="32"/>
      <c r="H161" s="32"/>
      <c r="I161" s="32"/>
      <c r="L161"/>
    </row>
    <row r="162" spans="1:12" x14ac:dyDescent="0.35">
      <c r="A162" s="20"/>
      <c r="G162" s="32"/>
      <c r="H162" s="32"/>
      <c r="I162" s="32"/>
      <c r="L162"/>
    </row>
    <row r="163" spans="1:12" x14ac:dyDescent="0.35">
      <c r="A163" s="20"/>
      <c r="G163" s="32"/>
      <c r="H163" s="32"/>
      <c r="I163" s="32"/>
      <c r="L163"/>
    </row>
    <row r="164" spans="1:12" x14ac:dyDescent="0.35">
      <c r="A164" s="20"/>
      <c r="G164" s="32"/>
      <c r="H164" s="32"/>
      <c r="I164" s="32"/>
      <c r="L164"/>
    </row>
    <row r="165" spans="1:12" x14ac:dyDescent="0.35">
      <c r="A165" s="20"/>
      <c r="G165" s="32"/>
      <c r="H165" s="32"/>
      <c r="I165" s="32"/>
      <c r="L165"/>
    </row>
    <row r="166" spans="1:12" x14ac:dyDescent="0.35">
      <c r="A166" s="20"/>
      <c r="G166" s="32"/>
      <c r="H166" s="32"/>
      <c r="I166" s="32"/>
      <c r="L166"/>
    </row>
    <row r="167" spans="1:12" x14ac:dyDescent="0.35">
      <c r="A167" s="20"/>
      <c r="G167" s="32"/>
      <c r="H167" s="32"/>
      <c r="I167" s="32"/>
      <c r="L167"/>
    </row>
    <row r="168" spans="1:12" x14ac:dyDescent="0.35">
      <c r="A168" s="20"/>
      <c r="G168" s="32"/>
      <c r="H168" s="32"/>
      <c r="I168" s="32"/>
      <c r="L168"/>
    </row>
    <row r="169" spans="1:12" x14ac:dyDescent="0.35">
      <c r="A169" s="20"/>
      <c r="G169" s="32"/>
      <c r="H169" s="32"/>
      <c r="I169" s="32"/>
      <c r="L169"/>
    </row>
    <row r="170" spans="1:12" x14ac:dyDescent="0.35">
      <c r="A170" s="20"/>
      <c r="G170" s="32"/>
      <c r="H170" s="32"/>
      <c r="I170" s="32"/>
      <c r="L170"/>
    </row>
    <row r="171" spans="1:12" x14ac:dyDescent="0.35">
      <c r="A171" s="20"/>
      <c r="G171" s="32"/>
      <c r="H171" s="32"/>
      <c r="I171" s="32"/>
      <c r="L171"/>
    </row>
    <row r="172" spans="1:12" x14ac:dyDescent="0.35">
      <c r="A172" s="20"/>
      <c r="G172" s="32"/>
      <c r="H172" s="32"/>
      <c r="I172" s="32"/>
      <c r="L172"/>
    </row>
    <row r="173" spans="1:12" x14ac:dyDescent="0.35">
      <c r="A173" s="20"/>
      <c r="G173" s="32"/>
      <c r="H173" s="32"/>
      <c r="I173" s="32"/>
      <c r="L173"/>
    </row>
    <row r="174" spans="1:12" x14ac:dyDescent="0.35">
      <c r="A174" s="20"/>
      <c r="G174" s="32"/>
      <c r="H174" s="32"/>
      <c r="I174" s="32"/>
      <c r="L174"/>
    </row>
    <row r="175" spans="1:12" x14ac:dyDescent="0.35">
      <c r="A175" s="20"/>
      <c r="G175" s="32"/>
      <c r="H175" s="32"/>
      <c r="I175" s="32"/>
      <c r="L175"/>
    </row>
    <row r="176" spans="1:12" x14ac:dyDescent="0.35">
      <c r="A176" s="20"/>
      <c r="G176" s="32"/>
      <c r="H176" s="32"/>
      <c r="I176" s="32"/>
      <c r="L176"/>
    </row>
    <row r="177" spans="1:12" x14ac:dyDescent="0.35">
      <c r="A177" s="20"/>
      <c r="G177" s="32"/>
      <c r="H177" s="32"/>
      <c r="I177" s="32"/>
      <c r="L177"/>
    </row>
    <row r="178" spans="1:12" x14ac:dyDescent="0.35">
      <c r="A178" s="20"/>
      <c r="G178" s="32"/>
      <c r="H178" s="32"/>
      <c r="I178" s="32"/>
      <c r="L178"/>
    </row>
    <row r="179" spans="1:12" x14ac:dyDescent="0.35">
      <c r="A179" s="20"/>
      <c r="G179" s="32"/>
      <c r="H179" s="32"/>
      <c r="I179" s="32"/>
      <c r="L179"/>
    </row>
    <row r="180" spans="1:12" x14ac:dyDescent="0.35">
      <c r="A180" s="20"/>
      <c r="G180" s="32"/>
      <c r="H180" s="32"/>
      <c r="I180" s="32"/>
      <c r="L180"/>
    </row>
    <row r="181" spans="1:12" x14ac:dyDescent="0.35">
      <c r="A181" s="20"/>
      <c r="G181" s="32"/>
      <c r="H181" s="32"/>
      <c r="I181" s="32"/>
      <c r="L181"/>
    </row>
    <row r="182" spans="1:12" x14ac:dyDescent="0.35">
      <c r="A182" s="20"/>
      <c r="G182" s="32"/>
      <c r="H182" s="32"/>
      <c r="I182" s="32"/>
      <c r="L182"/>
    </row>
    <row r="183" spans="1:12" x14ac:dyDescent="0.35">
      <c r="A183" s="20"/>
      <c r="G183" s="32"/>
      <c r="H183" s="32"/>
      <c r="I183" s="32"/>
      <c r="L183"/>
    </row>
    <row r="184" spans="1:12" x14ac:dyDescent="0.35">
      <c r="A184" s="20"/>
      <c r="G184" s="32"/>
      <c r="H184" s="32"/>
      <c r="I184" s="32"/>
      <c r="L184"/>
    </row>
    <row r="185" spans="1:12" x14ac:dyDescent="0.35">
      <c r="A185" s="20"/>
      <c r="G185" s="32"/>
      <c r="H185" s="32"/>
      <c r="I185" s="32"/>
      <c r="L185"/>
    </row>
    <row r="186" spans="1:12" x14ac:dyDescent="0.35">
      <c r="A186" s="20"/>
      <c r="G186" s="32"/>
      <c r="H186" s="32"/>
      <c r="I186" s="32"/>
      <c r="L186"/>
    </row>
    <row r="187" spans="1:12" x14ac:dyDescent="0.35">
      <c r="A187" s="20"/>
      <c r="G187" s="32"/>
      <c r="H187" s="32"/>
      <c r="I187" s="32"/>
      <c r="L187"/>
    </row>
    <row r="188" spans="1:12" x14ac:dyDescent="0.35">
      <c r="A188" s="20"/>
      <c r="G188" s="32"/>
      <c r="H188" s="32"/>
      <c r="I188" s="32"/>
      <c r="L188"/>
    </row>
    <row r="189" spans="1:12" x14ac:dyDescent="0.35">
      <c r="A189" s="20"/>
      <c r="G189" s="32"/>
      <c r="H189" s="32"/>
      <c r="I189" s="32"/>
      <c r="L189"/>
    </row>
    <row r="190" spans="1:12" x14ac:dyDescent="0.35">
      <c r="A190" s="20"/>
      <c r="G190" s="32"/>
      <c r="H190" s="32"/>
      <c r="I190" s="32"/>
      <c r="L190"/>
    </row>
    <row r="191" spans="1:12" x14ac:dyDescent="0.35">
      <c r="A191" s="20"/>
      <c r="G191" s="32"/>
      <c r="H191" s="32"/>
      <c r="I191" s="32"/>
      <c r="L191"/>
    </row>
    <row r="192" spans="1:12" x14ac:dyDescent="0.35">
      <c r="A192" s="20"/>
      <c r="G192" s="32"/>
      <c r="H192" s="32"/>
      <c r="I192" s="32"/>
      <c r="L192"/>
    </row>
    <row r="193" spans="1:12" x14ac:dyDescent="0.35">
      <c r="A193" s="20"/>
      <c r="G193" s="32"/>
      <c r="H193" s="32"/>
      <c r="I193" s="32"/>
      <c r="L193"/>
    </row>
    <row r="194" spans="1:12" x14ac:dyDescent="0.35">
      <c r="A194" s="20"/>
      <c r="G194" s="32"/>
      <c r="H194" s="32"/>
      <c r="I194" s="32"/>
      <c r="L194"/>
    </row>
    <row r="195" spans="1:12" x14ac:dyDescent="0.35">
      <c r="A195" s="20"/>
      <c r="G195" s="32"/>
      <c r="H195" s="32"/>
      <c r="I195" s="32"/>
      <c r="L195"/>
    </row>
    <row r="196" spans="1:12" x14ac:dyDescent="0.35">
      <c r="A196" s="20"/>
      <c r="G196" s="32"/>
      <c r="H196" s="32"/>
      <c r="I196" s="32"/>
      <c r="L196"/>
    </row>
    <row r="197" spans="1:12" x14ac:dyDescent="0.35">
      <c r="A197" s="20"/>
      <c r="G197" s="32"/>
      <c r="H197" s="32"/>
      <c r="I197" s="32"/>
      <c r="L197"/>
    </row>
    <row r="198" spans="1:12" x14ac:dyDescent="0.35">
      <c r="A198" s="20"/>
      <c r="G198" s="32"/>
      <c r="H198" s="32"/>
      <c r="I198" s="32"/>
      <c r="L198"/>
    </row>
    <row r="199" spans="1:12" x14ac:dyDescent="0.35">
      <c r="A199" s="20"/>
      <c r="G199" s="32"/>
      <c r="H199" s="32"/>
      <c r="I199" s="32"/>
      <c r="L199"/>
    </row>
    <row r="200" spans="1:12" x14ac:dyDescent="0.35">
      <c r="A200" s="20"/>
      <c r="G200" s="32"/>
      <c r="H200" s="32"/>
      <c r="I200" s="32"/>
      <c r="L200"/>
    </row>
    <row r="201" spans="1:12" x14ac:dyDescent="0.35">
      <c r="A201" s="20"/>
      <c r="G201" s="32"/>
      <c r="H201" s="32"/>
      <c r="I201" s="32"/>
      <c r="L201"/>
    </row>
    <row r="202" spans="1:12" x14ac:dyDescent="0.35">
      <c r="A202" s="20"/>
      <c r="G202" s="32"/>
      <c r="H202" s="32"/>
      <c r="I202" s="32"/>
      <c r="L202"/>
    </row>
    <row r="203" spans="1:12" x14ac:dyDescent="0.35">
      <c r="A203" s="20"/>
      <c r="G203" s="32"/>
      <c r="H203" s="32"/>
      <c r="I203" s="32"/>
      <c r="L203"/>
    </row>
    <row r="204" spans="1:12" x14ac:dyDescent="0.35">
      <c r="A204" s="20"/>
      <c r="G204" s="32"/>
      <c r="H204" s="32"/>
      <c r="I204" s="32"/>
      <c r="L204"/>
    </row>
    <row r="205" spans="1:12" x14ac:dyDescent="0.35">
      <c r="A205" s="20"/>
      <c r="G205" s="32"/>
      <c r="H205" s="32"/>
      <c r="I205" s="32"/>
      <c r="L205"/>
    </row>
    <row r="206" spans="1:12" x14ac:dyDescent="0.35">
      <c r="A206" s="20"/>
      <c r="G206" s="32"/>
      <c r="H206" s="32"/>
      <c r="I206" s="32"/>
      <c r="L206"/>
    </row>
    <row r="207" spans="1:12" x14ac:dyDescent="0.35">
      <c r="A207" s="20"/>
      <c r="G207" s="32"/>
      <c r="H207" s="32"/>
      <c r="I207" s="32"/>
      <c r="L207"/>
    </row>
    <row r="208" spans="1:12" x14ac:dyDescent="0.35">
      <c r="A208" s="20"/>
      <c r="G208" s="32"/>
      <c r="H208" s="32"/>
      <c r="I208" s="32"/>
      <c r="L208"/>
    </row>
    <row r="209" spans="1:12" x14ac:dyDescent="0.35">
      <c r="A209" s="20"/>
      <c r="G209" s="32"/>
      <c r="H209" s="32"/>
      <c r="I209" s="32"/>
      <c r="L209"/>
    </row>
    <row r="210" spans="1:12" x14ac:dyDescent="0.35">
      <c r="A210" s="20"/>
      <c r="G210" s="32"/>
      <c r="H210" s="32"/>
      <c r="I210" s="32"/>
      <c r="L210"/>
    </row>
    <row r="211" spans="1:12" x14ac:dyDescent="0.35">
      <c r="A211" s="20"/>
      <c r="G211" s="32"/>
      <c r="H211" s="32"/>
      <c r="I211" s="32"/>
      <c r="L211"/>
    </row>
    <row r="212" spans="1:12" x14ac:dyDescent="0.35">
      <c r="A212" s="20"/>
      <c r="G212" s="32"/>
      <c r="H212" s="32"/>
      <c r="I212" s="32"/>
      <c r="L212"/>
    </row>
    <row r="213" spans="1:12" x14ac:dyDescent="0.35">
      <c r="A213" s="20"/>
      <c r="G213" s="32"/>
      <c r="H213" s="32"/>
      <c r="I213" s="32"/>
      <c r="L213"/>
    </row>
    <row r="214" spans="1:12" x14ac:dyDescent="0.35">
      <c r="A214" s="20"/>
      <c r="G214" s="32"/>
      <c r="H214" s="32"/>
      <c r="I214" s="32"/>
      <c r="L214"/>
    </row>
    <row r="215" spans="1:12" x14ac:dyDescent="0.35">
      <c r="A215" s="20"/>
      <c r="G215" s="32"/>
      <c r="H215" s="32"/>
      <c r="I215" s="32"/>
      <c r="L215"/>
    </row>
    <row r="216" spans="1:12" x14ac:dyDescent="0.35">
      <c r="A216" s="20"/>
      <c r="G216" s="32"/>
      <c r="H216" s="32"/>
      <c r="I216" s="32"/>
      <c r="L216"/>
    </row>
    <row r="217" spans="1:12" x14ac:dyDescent="0.35">
      <c r="A217" s="20"/>
      <c r="G217" s="32"/>
      <c r="H217" s="32"/>
      <c r="I217" s="32"/>
      <c r="L217"/>
    </row>
    <row r="218" spans="1:12" x14ac:dyDescent="0.35">
      <c r="A218" s="20"/>
      <c r="G218" s="32"/>
      <c r="H218" s="32"/>
      <c r="I218" s="32"/>
      <c r="L218"/>
    </row>
    <row r="219" spans="1:12" x14ac:dyDescent="0.35">
      <c r="A219" s="20"/>
      <c r="G219" s="32"/>
      <c r="H219" s="32"/>
      <c r="I219" s="32"/>
      <c r="L219"/>
    </row>
    <row r="220" spans="1:12" x14ac:dyDescent="0.35">
      <c r="A220" s="20"/>
      <c r="G220" s="32"/>
      <c r="H220" s="32"/>
      <c r="I220" s="32"/>
      <c r="L220"/>
    </row>
    <row r="221" spans="1:12" x14ac:dyDescent="0.35">
      <c r="A221" s="20"/>
      <c r="G221" s="32"/>
      <c r="H221" s="32"/>
      <c r="I221" s="32"/>
      <c r="L221"/>
    </row>
    <row r="222" spans="1:12" x14ac:dyDescent="0.35">
      <c r="A222" s="20"/>
      <c r="G222" s="32"/>
      <c r="H222" s="32"/>
      <c r="I222" s="32"/>
      <c r="L222"/>
    </row>
    <row r="223" spans="1:12" x14ac:dyDescent="0.35">
      <c r="A223" s="20"/>
      <c r="G223" s="32"/>
      <c r="H223" s="32"/>
      <c r="I223" s="32"/>
      <c r="L223"/>
    </row>
    <row r="224" spans="1:12" x14ac:dyDescent="0.35">
      <c r="A224" s="20"/>
      <c r="G224" s="32"/>
      <c r="H224" s="32"/>
      <c r="I224" s="32"/>
      <c r="L224"/>
    </row>
    <row r="225" spans="1:12" x14ac:dyDescent="0.35">
      <c r="A225" s="20"/>
      <c r="G225" s="32"/>
      <c r="H225" s="32"/>
      <c r="I225" s="32"/>
      <c r="L225"/>
    </row>
    <row r="226" spans="1:12" x14ac:dyDescent="0.35">
      <c r="A226" s="20"/>
      <c r="G226" s="32"/>
      <c r="H226" s="32"/>
      <c r="I226" s="32"/>
      <c r="L226"/>
    </row>
    <row r="227" spans="1:12" x14ac:dyDescent="0.35">
      <c r="A227" s="20"/>
      <c r="G227" s="32"/>
      <c r="H227" s="32"/>
      <c r="I227" s="32"/>
      <c r="L227"/>
    </row>
    <row r="228" spans="1:12" x14ac:dyDescent="0.35">
      <c r="A228" s="20"/>
      <c r="G228" s="32"/>
      <c r="H228" s="32"/>
      <c r="I228" s="32"/>
      <c r="L228"/>
    </row>
    <row r="229" spans="1:12" x14ac:dyDescent="0.35">
      <c r="A229" s="20"/>
      <c r="G229" s="32"/>
      <c r="H229" s="32"/>
      <c r="I229" s="32"/>
      <c r="L229"/>
    </row>
    <row r="230" spans="1:12" x14ac:dyDescent="0.35">
      <c r="A230" s="20"/>
      <c r="G230" s="32"/>
      <c r="H230" s="32"/>
      <c r="I230" s="32"/>
      <c r="L230"/>
    </row>
    <row r="231" spans="1:12" x14ac:dyDescent="0.35">
      <c r="A231" s="20"/>
      <c r="G231" s="32"/>
      <c r="H231" s="32"/>
      <c r="I231" s="32"/>
      <c r="L231"/>
    </row>
    <row r="232" spans="1:12" x14ac:dyDescent="0.35">
      <c r="A232" s="20"/>
      <c r="G232" s="32"/>
      <c r="H232" s="32"/>
      <c r="I232" s="32"/>
      <c r="L232"/>
    </row>
    <row r="233" spans="1:12" x14ac:dyDescent="0.35">
      <c r="A233" s="20"/>
      <c r="G233" s="32"/>
      <c r="H233" s="32"/>
      <c r="I233" s="32"/>
      <c r="L233"/>
    </row>
    <row r="234" spans="1:12" x14ac:dyDescent="0.35">
      <c r="A234" s="20"/>
      <c r="G234" s="32"/>
      <c r="H234" s="32"/>
      <c r="I234" s="32"/>
      <c r="L234"/>
    </row>
    <row r="235" spans="1:12" x14ac:dyDescent="0.35">
      <c r="A235" s="20"/>
      <c r="G235" s="32"/>
      <c r="H235" s="32"/>
      <c r="I235" s="32"/>
      <c r="L235"/>
    </row>
    <row r="236" spans="1:12" x14ac:dyDescent="0.35">
      <c r="A236" s="20"/>
      <c r="G236" s="32"/>
      <c r="H236" s="32"/>
      <c r="I236" s="32"/>
      <c r="L236"/>
    </row>
    <row r="237" spans="1:12" x14ac:dyDescent="0.35">
      <c r="A237" s="20"/>
      <c r="G237" s="32"/>
      <c r="H237" s="32"/>
      <c r="I237" s="32"/>
      <c r="L237"/>
    </row>
    <row r="238" spans="1:12" x14ac:dyDescent="0.35">
      <c r="A238" s="20"/>
      <c r="G238" s="32"/>
      <c r="H238" s="32"/>
      <c r="I238" s="32"/>
      <c r="L238"/>
    </row>
    <row r="239" spans="1:12" x14ac:dyDescent="0.35">
      <c r="A239" s="20"/>
      <c r="G239" s="32"/>
      <c r="H239" s="32"/>
      <c r="I239" s="32"/>
      <c r="L239"/>
    </row>
    <row r="240" spans="1:12" x14ac:dyDescent="0.35">
      <c r="A240" s="20"/>
      <c r="G240" s="32"/>
      <c r="H240" s="32"/>
      <c r="I240" s="32"/>
      <c r="L240"/>
    </row>
    <row r="241" spans="1:12" x14ac:dyDescent="0.35">
      <c r="A241" s="20"/>
      <c r="G241" s="32"/>
      <c r="H241" s="32"/>
      <c r="I241" s="32"/>
      <c r="L241"/>
    </row>
    <row r="242" spans="1:12" x14ac:dyDescent="0.35">
      <c r="A242" s="20"/>
      <c r="G242" s="32"/>
      <c r="H242" s="32"/>
      <c r="I242" s="32"/>
      <c r="L242"/>
    </row>
    <row r="243" spans="1:12" x14ac:dyDescent="0.35">
      <c r="A243" s="20"/>
      <c r="G243" s="32"/>
      <c r="H243" s="32"/>
      <c r="I243" s="32"/>
      <c r="L243"/>
    </row>
    <row r="244" spans="1:12" x14ac:dyDescent="0.35">
      <c r="A244" s="20"/>
      <c r="G244" s="32"/>
      <c r="H244" s="32"/>
      <c r="I244" s="32"/>
      <c r="L244"/>
    </row>
    <row r="245" spans="1:12" x14ac:dyDescent="0.35">
      <c r="A245" s="20"/>
      <c r="G245" s="32"/>
      <c r="H245" s="32"/>
      <c r="I245" s="32"/>
      <c r="L245"/>
    </row>
    <row r="246" spans="1:12" x14ac:dyDescent="0.35">
      <c r="A246" s="20"/>
      <c r="G246" s="32"/>
      <c r="H246" s="32"/>
      <c r="I246" s="32"/>
      <c r="L246"/>
    </row>
    <row r="247" spans="1:12" x14ac:dyDescent="0.35">
      <c r="A247" s="20"/>
      <c r="G247" s="32"/>
      <c r="H247" s="32"/>
      <c r="I247" s="32"/>
      <c r="L247"/>
    </row>
    <row r="248" spans="1:12" x14ac:dyDescent="0.35">
      <c r="A248" s="20"/>
      <c r="G248" s="32"/>
      <c r="H248" s="32"/>
      <c r="I248" s="32"/>
      <c r="L248"/>
    </row>
    <row r="249" spans="1:12" x14ac:dyDescent="0.35">
      <c r="A249" s="20"/>
      <c r="G249" s="32"/>
      <c r="H249" s="32"/>
      <c r="I249" s="32"/>
      <c r="L249"/>
    </row>
    <row r="250" spans="1:12" x14ac:dyDescent="0.35">
      <c r="A250" s="20"/>
      <c r="G250" s="32"/>
      <c r="H250" s="32"/>
      <c r="I250" s="32"/>
      <c r="L250"/>
    </row>
    <row r="251" spans="1:12" x14ac:dyDescent="0.35">
      <c r="A251" s="20"/>
      <c r="G251" s="32"/>
      <c r="H251" s="32"/>
      <c r="I251" s="32"/>
      <c r="L251"/>
    </row>
    <row r="252" spans="1:12" x14ac:dyDescent="0.35">
      <c r="A252" s="20"/>
      <c r="G252" s="32"/>
      <c r="H252" s="32"/>
      <c r="I252" s="32"/>
      <c r="L252"/>
    </row>
    <row r="253" spans="1:12" x14ac:dyDescent="0.35">
      <c r="A253" s="20"/>
      <c r="G253" s="32"/>
      <c r="H253" s="32"/>
      <c r="I253" s="32"/>
      <c r="L253"/>
    </row>
    <row r="254" spans="1:12" x14ac:dyDescent="0.35">
      <c r="A254" s="20"/>
      <c r="G254" s="32"/>
      <c r="H254" s="32"/>
      <c r="I254" s="32"/>
      <c r="L254"/>
    </row>
    <row r="255" spans="1:12" x14ac:dyDescent="0.35">
      <c r="A255" s="20"/>
      <c r="G255" s="32"/>
      <c r="H255" s="32"/>
      <c r="I255" s="32"/>
      <c r="L255"/>
    </row>
    <row r="256" spans="1:12" x14ac:dyDescent="0.35">
      <c r="A256" s="20"/>
      <c r="G256" s="32"/>
      <c r="H256" s="32"/>
      <c r="I256" s="32"/>
      <c r="L256"/>
    </row>
    <row r="257" spans="1:12" x14ac:dyDescent="0.35">
      <c r="A257" s="20"/>
      <c r="G257" s="32"/>
      <c r="H257" s="32"/>
      <c r="I257" s="32"/>
      <c r="L257"/>
    </row>
    <row r="258" spans="1:12" x14ac:dyDescent="0.35">
      <c r="A258" s="20"/>
      <c r="G258" s="32"/>
      <c r="H258" s="32"/>
      <c r="I258" s="32"/>
      <c r="L258"/>
    </row>
    <row r="259" spans="1:12" x14ac:dyDescent="0.35">
      <c r="A259" s="20"/>
      <c r="G259" s="32"/>
      <c r="H259" s="32"/>
      <c r="I259" s="32"/>
      <c r="L259"/>
    </row>
    <row r="260" spans="1:12" x14ac:dyDescent="0.35">
      <c r="A260" s="20"/>
      <c r="G260" s="32"/>
      <c r="H260" s="32"/>
      <c r="I260" s="32"/>
      <c r="L260"/>
    </row>
    <row r="261" spans="1:12" x14ac:dyDescent="0.35">
      <c r="A261" s="20"/>
      <c r="G261" s="32"/>
      <c r="H261" s="32"/>
      <c r="I261" s="32"/>
      <c r="L261"/>
    </row>
    <row r="262" spans="1:12" x14ac:dyDescent="0.35">
      <c r="A262" s="20"/>
      <c r="G262" s="32"/>
      <c r="H262" s="32"/>
      <c r="I262" s="32"/>
      <c r="L262"/>
    </row>
    <row r="263" spans="1:12" x14ac:dyDescent="0.35">
      <c r="A263" s="20"/>
      <c r="G263" s="32"/>
      <c r="H263" s="32"/>
      <c r="I263" s="32"/>
      <c r="L263"/>
    </row>
    <row r="264" spans="1:12" x14ac:dyDescent="0.35">
      <c r="A264" s="20"/>
      <c r="G264" s="32"/>
      <c r="H264" s="32"/>
      <c r="I264" s="32"/>
      <c r="L264"/>
    </row>
    <row r="265" spans="1:12" x14ac:dyDescent="0.35">
      <c r="A265" s="20"/>
      <c r="G265" s="32"/>
      <c r="H265" s="32"/>
      <c r="I265" s="32"/>
      <c r="L265"/>
    </row>
    <row r="266" spans="1:12" x14ac:dyDescent="0.35">
      <c r="A266" s="20"/>
      <c r="G266" s="32"/>
      <c r="H266" s="32"/>
      <c r="I266" s="32"/>
      <c r="L266"/>
    </row>
    <row r="267" spans="1:12" x14ac:dyDescent="0.35">
      <c r="A267" s="20"/>
      <c r="G267" s="32"/>
      <c r="H267" s="32"/>
      <c r="I267" s="32"/>
      <c r="L267"/>
    </row>
    <row r="268" spans="1:12" x14ac:dyDescent="0.35">
      <c r="A268" s="20"/>
      <c r="G268" s="32"/>
      <c r="H268" s="32"/>
      <c r="I268" s="32"/>
      <c r="L268"/>
    </row>
    <row r="269" spans="1:12" x14ac:dyDescent="0.35">
      <c r="A269" s="20"/>
      <c r="G269" s="32"/>
      <c r="H269" s="32"/>
      <c r="I269" s="32"/>
      <c r="L269"/>
    </row>
    <row r="270" spans="1:12" x14ac:dyDescent="0.35">
      <c r="A270" s="20"/>
      <c r="G270" s="32"/>
      <c r="H270" s="32"/>
      <c r="I270" s="32"/>
      <c r="L270"/>
    </row>
    <row r="271" spans="1:12" x14ac:dyDescent="0.35">
      <c r="A271" s="20"/>
      <c r="G271" s="32"/>
      <c r="H271" s="32"/>
      <c r="I271" s="32"/>
      <c r="L271"/>
    </row>
    <row r="272" spans="1:12" x14ac:dyDescent="0.35">
      <c r="A272" s="20"/>
      <c r="G272" s="32"/>
      <c r="H272" s="32"/>
      <c r="I272" s="32"/>
      <c r="L272"/>
    </row>
    <row r="273" spans="1:12" x14ac:dyDescent="0.35">
      <c r="A273" s="20"/>
      <c r="G273" s="32"/>
      <c r="H273" s="32"/>
      <c r="I273" s="32"/>
      <c r="L273"/>
    </row>
    <row r="274" spans="1:12" x14ac:dyDescent="0.35">
      <c r="A274" s="20"/>
      <c r="G274" s="32"/>
      <c r="H274" s="32"/>
      <c r="I274" s="32"/>
      <c r="L274"/>
    </row>
    <row r="275" spans="1:12" x14ac:dyDescent="0.35">
      <c r="A275" s="20"/>
      <c r="G275" s="32"/>
      <c r="H275" s="32"/>
      <c r="I275" s="32"/>
      <c r="L275"/>
    </row>
    <row r="276" spans="1:12" x14ac:dyDescent="0.35">
      <c r="A276" s="20"/>
      <c r="G276" s="32"/>
      <c r="H276" s="32"/>
      <c r="I276" s="32"/>
      <c r="L276"/>
    </row>
    <row r="277" spans="1:12" x14ac:dyDescent="0.35">
      <c r="A277" s="20"/>
      <c r="G277" s="32"/>
      <c r="H277" s="32"/>
      <c r="I277" s="32"/>
      <c r="L277"/>
    </row>
    <row r="278" spans="1:12" x14ac:dyDescent="0.35">
      <c r="A278" s="20"/>
      <c r="G278" s="32"/>
      <c r="H278" s="32"/>
      <c r="I278" s="32"/>
      <c r="L278"/>
    </row>
    <row r="279" spans="1:12" x14ac:dyDescent="0.35">
      <c r="A279" s="20"/>
      <c r="G279" s="32"/>
      <c r="H279" s="32"/>
      <c r="I279" s="32"/>
      <c r="L279"/>
    </row>
    <row r="280" spans="1:12" x14ac:dyDescent="0.35">
      <c r="A280" s="20"/>
      <c r="G280" s="32"/>
      <c r="H280" s="32"/>
      <c r="I280" s="32"/>
      <c r="L280"/>
    </row>
    <row r="281" spans="1:12" x14ac:dyDescent="0.35">
      <c r="A281" s="20"/>
      <c r="G281" s="32"/>
      <c r="H281" s="32"/>
      <c r="I281" s="32"/>
      <c r="L281"/>
    </row>
    <row r="282" spans="1:12" x14ac:dyDescent="0.35">
      <c r="A282" s="20"/>
      <c r="G282" s="32"/>
      <c r="H282" s="32"/>
      <c r="I282" s="32"/>
      <c r="L282"/>
    </row>
    <row r="283" spans="1:12" x14ac:dyDescent="0.35">
      <c r="A283" s="20"/>
      <c r="G283" s="32"/>
      <c r="H283" s="32"/>
      <c r="I283" s="32"/>
      <c r="L283"/>
    </row>
    <row r="284" spans="1:12" x14ac:dyDescent="0.35">
      <c r="A284" s="20"/>
      <c r="G284" s="32"/>
      <c r="H284" s="32"/>
      <c r="I284" s="32"/>
      <c r="L284"/>
    </row>
    <row r="285" spans="1:12" x14ac:dyDescent="0.35">
      <c r="A285" s="20"/>
      <c r="G285" s="32"/>
      <c r="H285" s="32"/>
      <c r="I285" s="32"/>
      <c r="L285"/>
    </row>
    <row r="286" spans="1:12" x14ac:dyDescent="0.35">
      <c r="A286" s="20"/>
      <c r="G286" s="32"/>
      <c r="H286" s="32"/>
      <c r="I286" s="32"/>
      <c r="L286"/>
    </row>
    <row r="287" spans="1:12" x14ac:dyDescent="0.35">
      <c r="A287" s="20"/>
      <c r="G287" s="32"/>
      <c r="H287" s="32"/>
      <c r="I287" s="32"/>
      <c r="L287"/>
    </row>
    <row r="288" spans="1:12" x14ac:dyDescent="0.35">
      <c r="A288" s="20"/>
      <c r="G288" s="32"/>
      <c r="H288" s="32"/>
      <c r="I288" s="32"/>
      <c r="L288"/>
    </row>
    <row r="289" spans="1:12" x14ac:dyDescent="0.35">
      <c r="A289" s="20"/>
      <c r="G289" s="32"/>
      <c r="H289" s="32"/>
      <c r="I289" s="32"/>
      <c r="L289"/>
    </row>
    <row r="290" spans="1:12" x14ac:dyDescent="0.35">
      <c r="A290" s="20"/>
      <c r="G290" s="32"/>
      <c r="H290" s="32"/>
      <c r="I290" s="32"/>
      <c r="L290"/>
    </row>
    <row r="291" spans="1:12" x14ac:dyDescent="0.35">
      <c r="A291" s="20"/>
      <c r="G291" s="32"/>
      <c r="H291" s="32"/>
      <c r="I291" s="32"/>
      <c r="L291"/>
    </row>
    <row r="292" spans="1:12" x14ac:dyDescent="0.35">
      <c r="A292" s="20"/>
      <c r="G292" s="32"/>
      <c r="H292" s="32"/>
      <c r="I292" s="32"/>
      <c r="L292"/>
    </row>
    <row r="293" spans="1:12" x14ac:dyDescent="0.35">
      <c r="A293" s="20"/>
      <c r="G293" s="32"/>
      <c r="H293" s="32"/>
      <c r="I293" s="32"/>
      <c r="L293"/>
    </row>
    <row r="294" spans="1:12" x14ac:dyDescent="0.35">
      <c r="A294" s="20"/>
      <c r="G294" s="32"/>
      <c r="H294" s="32"/>
      <c r="I294" s="32"/>
      <c r="L294"/>
    </row>
    <row r="295" spans="1:12" x14ac:dyDescent="0.35">
      <c r="A295" s="20"/>
      <c r="G295" s="32"/>
      <c r="H295" s="32"/>
      <c r="I295" s="32"/>
      <c r="L295"/>
    </row>
    <row r="296" spans="1:12" x14ac:dyDescent="0.35">
      <c r="A296" s="20"/>
      <c r="G296" s="32"/>
      <c r="H296" s="32"/>
      <c r="I296" s="32"/>
      <c r="L296"/>
    </row>
    <row r="297" spans="1:12" x14ac:dyDescent="0.35">
      <c r="A297" s="20"/>
      <c r="G297" s="32"/>
      <c r="H297" s="32"/>
      <c r="I297" s="32"/>
      <c r="L297"/>
    </row>
    <row r="298" spans="1:12" x14ac:dyDescent="0.35">
      <c r="A298" s="20"/>
      <c r="G298" s="32"/>
      <c r="H298" s="32"/>
      <c r="I298" s="32"/>
      <c r="L298"/>
    </row>
    <row r="299" spans="1:12" x14ac:dyDescent="0.35">
      <c r="A299" s="20"/>
      <c r="G299" s="32"/>
      <c r="H299" s="32"/>
      <c r="I299" s="32"/>
      <c r="L299"/>
    </row>
    <row r="300" spans="1:12" x14ac:dyDescent="0.35">
      <c r="A300" s="20"/>
      <c r="G300" s="32"/>
      <c r="H300" s="32"/>
      <c r="I300" s="32"/>
      <c r="L300"/>
    </row>
    <row r="301" spans="1:12" x14ac:dyDescent="0.35">
      <c r="A301" s="20"/>
      <c r="G301" s="32"/>
      <c r="H301" s="32"/>
      <c r="I301" s="32"/>
      <c r="L301"/>
    </row>
    <row r="302" spans="1:12" x14ac:dyDescent="0.35">
      <c r="A302" s="20"/>
      <c r="G302" s="32"/>
      <c r="H302" s="32"/>
      <c r="I302" s="32"/>
      <c r="L302"/>
    </row>
    <row r="303" spans="1:12" x14ac:dyDescent="0.35">
      <c r="A303" s="20"/>
      <c r="G303" s="32"/>
      <c r="H303" s="32"/>
      <c r="I303" s="32"/>
      <c r="L303"/>
    </row>
    <row r="304" spans="1:12" x14ac:dyDescent="0.35">
      <c r="A304" s="20"/>
      <c r="G304" s="32"/>
      <c r="H304" s="32"/>
      <c r="I304" s="32"/>
      <c r="L304"/>
    </row>
    <row r="305" spans="1:12" x14ac:dyDescent="0.35">
      <c r="A305" s="20"/>
      <c r="G305" s="32"/>
      <c r="H305" s="32"/>
      <c r="I305" s="32"/>
      <c r="L305"/>
    </row>
    <row r="306" spans="1:12" x14ac:dyDescent="0.35">
      <c r="A306" s="20"/>
      <c r="G306" s="32"/>
      <c r="H306" s="32"/>
      <c r="I306" s="32"/>
      <c r="L306"/>
    </row>
    <row r="307" spans="1:12" x14ac:dyDescent="0.35">
      <c r="A307" s="20"/>
      <c r="G307" s="32"/>
      <c r="H307" s="32"/>
      <c r="I307" s="32"/>
      <c r="L307"/>
    </row>
    <row r="308" spans="1:12" x14ac:dyDescent="0.35">
      <c r="A308" s="20"/>
      <c r="G308" s="32"/>
      <c r="H308" s="32"/>
      <c r="I308" s="32"/>
      <c r="L308"/>
    </row>
    <row r="309" spans="1:12" x14ac:dyDescent="0.35">
      <c r="A309" s="20"/>
      <c r="G309" s="32"/>
      <c r="H309" s="32"/>
      <c r="I309" s="32"/>
      <c r="L309"/>
    </row>
    <row r="310" spans="1:12" x14ac:dyDescent="0.35">
      <c r="A310" s="20"/>
      <c r="G310" s="32"/>
      <c r="H310" s="32"/>
      <c r="I310" s="32"/>
      <c r="L310"/>
    </row>
    <row r="311" spans="1:12" x14ac:dyDescent="0.35">
      <c r="A311" s="20"/>
      <c r="G311" s="32"/>
      <c r="H311" s="32"/>
      <c r="I311" s="32"/>
      <c r="L311"/>
    </row>
    <row r="312" spans="1:12" x14ac:dyDescent="0.35">
      <c r="A312" s="20"/>
      <c r="G312" s="32"/>
      <c r="H312" s="32"/>
      <c r="I312" s="32"/>
      <c r="L312"/>
    </row>
    <row r="313" spans="1:12" x14ac:dyDescent="0.35">
      <c r="A313" s="20"/>
      <c r="G313" s="32"/>
      <c r="H313" s="32"/>
      <c r="I313" s="32"/>
      <c r="L313"/>
    </row>
    <row r="314" spans="1:12" x14ac:dyDescent="0.35">
      <c r="A314" s="20"/>
      <c r="G314" s="32"/>
      <c r="H314" s="32"/>
      <c r="I314" s="32"/>
      <c r="L314"/>
    </row>
    <row r="315" spans="1:12" x14ac:dyDescent="0.35">
      <c r="A315" s="20"/>
      <c r="G315" s="32"/>
      <c r="H315" s="32"/>
      <c r="I315" s="32"/>
      <c r="L315"/>
    </row>
    <row r="316" spans="1:12" x14ac:dyDescent="0.35">
      <c r="A316" s="20"/>
      <c r="G316" s="32"/>
      <c r="H316" s="32"/>
      <c r="I316" s="32"/>
      <c r="L316"/>
    </row>
    <row r="317" spans="1:12" x14ac:dyDescent="0.35">
      <c r="A317" s="20"/>
      <c r="G317" s="32"/>
      <c r="H317" s="32"/>
      <c r="I317" s="32"/>
      <c r="L317"/>
    </row>
    <row r="318" spans="1:12" x14ac:dyDescent="0.35">
      <c r="A318" s="20"/>
      <c r="G318" s="32"/>
      <c r="H318" s="32"/>
      <c r="I318" s="32"/>
      <c r="L318"/>
    </row>
    <row r="319" spans="1:12" x14ac:dyDescent="0.35">
      <c r="A319" s="20"/>
      <c r="G319" s="32"/>
      <c r="H319" s="32"/>
      <c r="I319" s="32"/>
      <c r="L319"/>
    </row>
    <row r="320" spans="1:12" x14ac:dyDescent="0.35">
      <c r="A320" s="20"/>
      <c r="G320" s="32"/>
      <c r="H320" s="32"/>
      <c r="I320" s="32"/>
      <c r="L320"/>
    </row>
    <row r="321" spans="1:12" x14ac:dyDescent="0.35">
      <c r="A321" s="20"/>
      <c r="G321" s="32"/>
      <c r="H321" s="32"/>
      <c r="I321" s="32"/>
      <c r="L321"/>
    </row>
    <row r="322" spans="1:12" x14ac:dyDescent="0.35">
      <c r="A322" s="20"/>
      <c r="G322" s="32"/>
      <c r="H322" s="32"/>
      <c r="I322" s="32"/>
      <c r="L322"/>
    </row>
    <row r="323" spans="1:12" x14ac:dyDescent="0.35">
      <c r="A323" s="20"/>
      <c r="G323" s="32"/>
      <c r="H323" s="32"/>
      <c r="I323" s="32"/>
      <c r="L323"/>
    </row>
    <row r="324" spans="1:12" x14ac:dyDescent="0.35">
      <c r="A324" s="20"/>
      <c r="G324" s="32"/>
      <c r="H324" s="32"/>
      <c r="I324" s="32"/>
      <c r="L324"/>
    </row>
    <row r="325" spans="1:12" x14ac:dyDescent="0.35">
      <c r="A325" s="20"/>
      <c r="G325" s="32"/>
      <c r="H325" s="32"/>
      <c r="I325" s="32"/>
      <c r="L325"/>
    </row>
    <row r="326" spans="1:12" x14ac:dyDescent="0.35">
      <c r="A326" s="20"/>
      <c r="G326" s="32"/>
      <c r="H326" s="32"/>
      <c r="I326" s="32"/>
      <c r="L326"/>
    </row>
    <row r="327" spans="1:12" x14ac:dyDescent="0.35">
      <c r="A327" s="20"/>
      <c r="G327" s="32"/>
      <c r="H327" s="32"/>
      <c r="I327" s="32"/>
      <c r="L327"/>
    </row>
    <row r="328" spans="1:12" x14ac:dyDescent="0.35">
      <c r="A328" s="20"/>
      <c r="G328" s="32"/>
      <c r="H328" s="32"/>
      <c r="I328" s="32"/>
      <c r="L328"/>
    </row>
    <row r="329" spans="1:12" x14ac:dyDescent="0.35">
      <c r="A329" s="20"/>
      <c r="G329" s="32"/>
      <c r="H329" s="32"/>
      <c r="I329" s="32"/>
      <c r="L329"/>
    </row>
    <row r="330" spans="1:12" x14ac:dyDescent="0.35">
      <c r="A330" s="20"/>
      <c r="G330" s="32"/>
      <c r="H330" s="32"/>
      <c r="I330" s="32"/>
      <c r="L330"/>
    </row>
    <row r="331" spans="1:12" x14ac:dyDescent="0.35">
      <c r="A331" s="20"/>
      <c r="G331" s="32"/>
      <c r="H331" s="32"/>
      <c r="I331" s="32"/>
      <c r="L331"/>
    </row>
    <row r="332" spans="1:12" x14ac:dyDescent="0.35">
      <c r="A332" s="20"/>
      <c r="G332" s="32"/>
      <c r="H332" s="32"/>
      <c r="I332" s="32"/>
      <c r="L332"/>
    </row>
    <row r="333" spans="1:12" x14ac:dyDescent="0.35">
      <c r="A333" s="20"/>
      <c r="G333" s="32"/>
      <c r="H333" s="32"/>
      <c r="I333" s="32"/>
      <c r="L333"/>
    </row>
    <row r="334" spans="1:12" x14ac:dyDescent="0.35">
      <c r="A334" s="20"/>
      <c r="G334" s="32"/>
      <c r="H334" s="32"/>
      <c r="I334" s="32"/>
      <c r="L334"/>
    </row>
    <row r="335" spans="1:12" x14ac:dyDescent="0.35">
      <c r="A335" s="20"/>
      <c r="G335" s="32"/>
      <c r="H335" s="32"/>
      <c r="I335" s="32"/>
      <c r="L335"/>
    </row>
    <row r="336" spans="1:12" x14ac:dyDescent="0.35">
      <c r="A336" s="20"/>
      <c r="G336" s="32"/>
      <c r="H336" s="32"/>
      <c r="I336" s="32"/>
      <c r="L336"/>
    </row>
    <row r="337" spans="1:12" x14ac:dyDescent="0.35">
      <c r="A337" s="20"/>
      <c r="G337" s="32"/>
      <c r="H337" s="32"/>
      <c r="I337" s="32"/>
      <c r="L337"/>
    </row>
    <row r="338" spans="1:12" x14ac:dyDescent="0.35">
      <c r="A338" s="20"/>
      <c r="G338" s="32"/>
      <c r="H338" s="32"/>
      <c r="I338" s="32"/>
      <c r="L338"/>
    </row>
    <row r="339" spans="1:12" x14ac:dyDescent="0.35">
      <c r="A339" s="20"/>
      <c r="G339" s="32"/>
      <c r="H339" s="32"/>
      <c r="I339" s="32"/>
      <c r="L339"/>
    </row>
    <row r="340" spans="1:12" x14ac:dyDescent="0.35">
      <c r="A340" s="20"/>
      <c r="G340" s="32"/>
      <c r="H340" s="32"/>
      <c r="I340" s="32"/>
      <c r="L340"/>
    </row>
    <row r="341" spans="1:12" x14ac:dyDescent="0.35">
      <c r="A341" s="20"/>
      <c r="G341" s="32"/>
      <c r="H341" s="32"/>
      <c r="I341" s="32"/>
      <c r="L341"/>
    </row>
    <row r="342" spans="1:12" x14ac:dyDescent="0.35">
      <c r="A342" s="20"/>
      <c r="G342" s="32"/>
      <c r="H342" s="32"/>
      <c r="I342" s="32"/>
      <c r="L342"/>
    </row>
    <row r="343" spans="1:12" x14ac:dyDescent="0.35">
      <c r="A343" s="20"/>
      <c r="G343" s="32"/>
      <c r="H343" s="32"/>
      <c r="I343" s="32"/>
      <c r="L343"/>
    </row>
    <row r="344" spans="1:12" x14ac:dyDescent="0.35">
      <c r="A344" s="20"/>
      <c r="G344" s="32"/>
      <c r="H344" s="32"/>
      <c r="I344" s="32"/>
      <c r="L344"/>
    </row>
    <row r="345" spans="1:12" x14ac:dyDescent="0.35">
      <c r="A345" s="20"/>
      <c r="G345" s="32"/>
      <c r="H345" s="32"/>
      <c r="I345" s="32"/>
      <c r="L345"/>
    </row>
    <row r="346" spans="1:12" x14ac:dyDescent="0.35">
      <c r="A346" s="20"/>
      <c r="G346" s="32"/>
      <c r="H346" s="32"/>
      <c r="I346" s="32"/>
      <c r="L346"/>
    </row>
    <row r="347" spans="1:12" x14ac:dyDescent="0.35">
      <c r="A347" s="20"/>
      <c r="G347" s="32"/>
      <c r="H347" s="32"/>
      <c r="I347" s="32"/>
      <c r="L347"/>
    </row>
    <row r="348" spans="1:12" x14ac:dyDescent="0.35">
      <c r="A348" s="20"/>
      <c r="G348" s="32"/>
      <c r="H348" s="32"/>
      <c r="I348" s="32"/>
      <c r="L348"/>
    </row>
    <row r="349" spans="1:12" x14ac:dyDescent="0.35">
      <c r="A349" s="20"/>
      <c r="G349" s="32"/>
      <c r="H349" s="32"/>
      <c r="I349" s="32"/>
      <c r="L349"/>
    </row>
    <row r="350" spans="1:12" x14ac:dyDescent="0.35">
      <c r="A350" s="20"/>
      <c r="G350" s="32"/>
      <c r="H350" s="32"/>
      <c r="I350" s="32"/>
      <c r="L350"/>
    </row>
    <row r="351" spans="1:12" x14ac:dyDescent="0.35">
      <c r="A351" s="20"/>
      <c r="G351" s="32"/>
      <c r="H351" s="32"/>
      <c r="I351" s="32"/>
      <c r="L351"/>
    </row>
    <row r="352" spans="1:12" x14ac:dyDescent="0.35">
      <c r="A352" s="20"/>
      <c r="G352" s="32"/>
      <c r="H352" s="32"/>
      <c r="I352" s="32"/>
      <c r="L352"/>
    </row>
    <row r="353" spans="1:12" x14ac:dyDescent="0.35">
      <c r="A353" s="20"/>
      <c r="G353" s="32"/>
      <c r="H353" s="32"/>
      <c r="I353" s="32"/>
      <c r="L353"/>
    </row>
    <row r="354" spans="1:12" x14ac:dyDescent="0.35">
      <c r="A354" s="20"/>
      <c r="G354" s="32"/>
      <c r="H354" s="32"/>
      <c r="I354" s="32"/>
      <c r="L354"/>
    </row>
    <row r="355" spans="1:12" x14ac:dyDescent="0.35">
      <c r="A355" s="20"/>
      <c r="G355" s="32"/>
      <c r="H355" s="32"/>
      <c r="I355" s="32"/>
      <c r="L355"/>
    </row>
    <row r="356" spans="1:12" x14ac:dyDescent="0.35">
      <c r="A356" s="20"/>
      <c r="G356" s="32"/>
      <c r="H356" s="32"/>
      <c r="I356" s="32"/>
      <c r="L356"/>
    </row>
    <row r="357" spans="1:12" x14ac:dyDescent="0.35">
      <c r="A357" s="20"/>
      <c r="G357" s="32"/>
      <c r="H357" s="32"/>
      <c r="I357" s="32"/>
      <c r="L357"/>
    </row>
    <row r="358" spans="1:12" x14ac:dyDescent="0.35">
      <c r="A358" s="20"/>
      <c r="G358" s="32"/>
      <c r="H358" s="32"/>
      <c r="I358" s="32"/>
      <c r="L358"/>
    </row>
    <row r="359" spans="1:12" x14ac:dyDescent="0.35">
      <c r="A359" s="20"/>
      <c r="G359" s="32"/>
      <c r="H359" s="32"/>
      <c r="I359" s="32"/>
      <c r="L359"/>
    </row>
    <row r="360" spans="1:12" x14ac:dyDescent="0.35">
      <c r="A360" s="20"/>
      <c r="G360" s="32"/>
      <c r="H360" s="32"/>
      <c r="I360" s="32"/>
      <c r="L360"/>
    </row>
    <row r="361" spans="1:12" x14ac:dyDescent="0.35">
      <c r="A361" s="20"/>
      <c r="G361" s="32"/>
      <c r="H361" s="32"/>
      <c r="I361" s="32"/>
      <c r="L361"/>
    </row>
    <row r="362" spans="1:12" x14ac:dyDescent="0.35">
      <c r="A362" s="20"/>
      <c r="G362" s="32"/>
      <c r="H362" s="32"/>
      <c r="I362" s="32"/>
      <c r="L362"/>
    </row>
    <row r="363" spans="1:12" x14ac:dyDescent="0.35">
      <c r="A363" s="20"/>
      <c r="G363" s="32"/>
      <c r="H363" s="32"/>
      <c r="I363" s="32"/>
      <c r="L363"/>
    </row>
    <row r="364" spans="1:12" x14ac:dyDescent="0.35">
      <c r="A364" s="20"/>
      <c r="G364" s="32"/>
      <c r="H364" s="32"/>
      <c r="I364" s="32"/>
      <c r="L364"/>
    </row>
    <row r="365" spans="1:12" x14ac:dyDescent="0.35">
      <c r="A365" s="20"/>
      <c r="G365" s="32"/>
      <c r="H365" s="32"/>
      <c r="I365" s="32"/>
      <c r="L365"/>
    </row>
    <row r="366" spans="1:12" x14ac:dyDescent="0.35">
      <c r="A366" s="20"/>
      <c r="G366" s="32"/>
      <c r="H366" s="32"/>
      <c r="I366" s="32"/>
      <c r="L366"/>
    </row>
    <row r="367" spans="1:12" x14ac:dyDescent="0.35">
      <c r="A367" s="20"/>
      <c r="G367" s="32"/>
      <c r="H367" s="32"/>
      <c r="I367" s="32"/>
      <c r="L367"/>
    </row>
    <row r="368" spans="1:12" x14ac:dyDescent="0.35">
      <c r="A368" s="20"/>
      <c r="G368" s="32"/>
      <c r="H368" s="32"/>
      <c r="I368" s="32"/>
      <c r="L368"/>
    </row>
    <row r="369" spans="1:12" x14ac:dyDescent="0.35">
      <c r="A369" s="20"/>
      <c r="G369" s="32"/>
      <c r="H369" s="32"/>
      <c r="I369" s="32"/>
      <c r="L369"/>
    </row>
    <row r="370" spans="1:12" x14ac:dyDescent="0.35">
      <c r="A370" s="20"/>
      <c r="G370" s="32"/>
      <c r="H370" s="32"/>
      <c r="I370" s="32"/>
      <c r="L370"/>
    </row>
    <row r="371" spans="1:12" x14ac:dyDescent="0.35">
      <c r="A371" s="20"/>
      <c r="G371" s="32"/>
      <c r="H371" s="32"/>
      <c r="I371" s="32"/>
      <c r="L371"/>
    </row>
    <row r="372" spans="1:12" x14ac:dyDescent="0.35">
      <c r="A372" s="20"/>
      <c r="G372" s="32"/>
      <c r="H372" s="32"/>
      <c r="I372" s="32"/>
      <c r="L372"/>
    </row>
    <row r="373" spans="1:12" x14ac:dyDescent="0.35">
      <c r="A373" s="20"/>
      <c r="G373" s="32"/>
      <c r="H373" s="32"/>
      <c r="I373" s="32"/>
      <c r="L373"/>
    </row>
    <row r="374" spans="1:12" x14ac:dyDescent="0.35">
      <c r="A374" s="20"/>
      <c r="G374" s="32"/>
      <c r="H374" s="32"/>
      <c r="I374" s="32"/>
      <c r="L374"/>
    </row>
    <row r="375" spans="1:12" x14ac:dyDescent="0.35">
      <c r="A375" s="20"/>
      <c r="G375" s="32"/>
      <c r="H375" s="32"/>
      <c r="I375" s="32"/>
      <c r="L375"/>
    </row>
    <row r="376" spans="1:12" x14ac:dyDescent="0.35">
      <c r="A376" s="20"/>
      <c r="G376" s="32"/>
      <c r="H376" s="32"/>
      <c r="I376" s="32"/>
      <c r="L376"/>
    </row>
    <row r="377" spans="1:12" x14ac:dyDescent="0.35">
      <c r="A377" s="20"/>
      <c r="G377" s="32"/>
      <c r="H377" s="32"/>
      <c r="I377" s="32"/>
      <c r="L377"/>
    </row>
    <row r="378" spans="1:12" x14ac:dyDescent="0.35">
      <c r="A378" s="20"/>
      <c r="G378" s="32"/>
      <c r="H378" s="32"/>
      <c r="I378" s="32"/>
      <c r="L378"/>
    </row>
    <row r="379" spans="1:12" x14ac:dyDescent="0.35">
      <c r="A379" s="20"/>
      <c r="G379" s="32"/>
      <c r="H379" s="32"/>
      <c r="I379" s="32"/>
      <c r="L379"/>
    </row>
    <row r="380" spans="1:12" x14ac:dyDescent="0.35">
      <c r="A380" s="20"/>
      <c r="G380" s="32"/>
      <c r="H380" s="32"/>
      <c r="I380" s="32"/>
      <c r="L380"/>
    </row>
    <row r="381" spans="1:12" x14ac:dyDescent="0.35">
      <c r="A381" s="20"/>
      <c r="G381" s="32"/>
      <c r="H381" s="32"/>
      <c r="I381" s="32"/>
      <c r="L381"/>
    </row>
    <row r="382" spans="1:12" x14ac:dyDescent="0.35">
      <c r="A382" s="20"/>
      <c r="G382" s="32"/>
      <c r="H382" s="32"/>
      <c r="I382" s="32"/>
      <c r="L382"/>
    </row>
    <row r="383" spans="1:12" x14ac:dyDescent="0.35">
      <c r="A383" s="20"/>
      <c r="G383" s="32"/>
      <c r="H383" s="32"/>
      <c r="I383" s="32"/>
      <c r="L383"/>
    </row>
    <row r="384" spans="1:12" x14ac:dyDescent="0.35">
      <c r="A384" s="20"/>
      <c r="G384" s="32"/>
      <c r="H384" s="32"/>
      <c r="I384" s="32"/>
      <c r="L384"/>
    </row>
    <row r="385" spans="1:12" x14ac:dyDescent="0.35">
      <c r="A385" s="20"/>
      <c r="G385" s="32"/>
      <c r="H385" s="32"/>
      <c r="I385" s="32"/>
      <c r="L385"/>
    </row>
    <row r="386" spans="1:12" x14ac:dyDescent="0.35">
      <c r="A386" s="20"/>
      <c r="G386" s="32"/>
      <c r="H386" s="32"/>
      <c r="I386" s="32"/>
      <c r="L386"/>
    </row>
    <row r="387" spans="1:12" x14ac:dyDescent="0.35">
      <c r="A387" s="20"/>
      <c r="G387" s="32"/>
      <c r="H387" s="32"/>
      <c r="I387" s="32"/>
      <c r="L387"/>
    </row>
    <row r="388" spans="1:12" x14ac:dyDescent="0.35">
      <c r="A388" s="20"/>
      <c r="G388" s="32"/>
      <c r="H388" s="32"/>
      <c r="I388" s="32"/>
      <c r="L388"/>
    </row>
    <row r="389" spans="1:12" x14ac:dyDescent="0.35">
      <c r="A389" s="20"/>
      <c r="G389" s="32"/>
      <c r="H389" s="32"/>
      <c r="I389" s="32"/>
      <c r="L389"/>
    </row>
    <row r="390" spans="1:12" x14ac:dyDescent="0.35">
      <c r="A390" s="20"/>
      <c r="G390" s="32"/>
      <c r="H390" s="32"/>
      <c r="I390" s="32"/>
      <c r="L390"/>
    </row>
    <row r="391" spans="1:12" x14ac:dyDescent="0.35">
      <c r="A391" s="20"/>
      <c r="G391" s="32"/>
      <c r="H391" s="32"/>
      <c r="I391" s="32"/>
      <c r="L391"/>
    </row>
    <row r="392" spans="1:12" x14ac:dyDescent="0.35">
      <c r="A392" s="20"/>
      <c r="G392" s="32"/>
      <c r="H392" s="32"/>
      <c r="I392" s="32"/>
      <c r="L392"/>
    </row>
    <row r="393" spans="1:12" x14ac:dyDescent="0.35">
      <c r="A393" s="20"/>
      <c r="G393" s="32"/>
      <c r="H393" s="32"/>
      <c r="I393" s="32"/>
      <c r="L393"/>
    </row>
    <row r="394" spans="1:12" x14ac:dyDescent="0.35">
      <c r="A394" s="20"/>
      <c r="G394" s="32"/>
      <c r="H394" s="32"/>
      <c r="I394" s="32"/>
      <c r="L394"/>
    </row>
    <row r="395" spans="1:12" x14ac:dyDescent="0.35">
      <c r="A395" s="20"/>
      <c r="G395" s="32"/>
      <c r="H395" s="32"/>
      <c r="I395" s="32"/>
      <c r="L395"/>
    </row>
    <row r="396" spans="1:12" x14ac:dyDescent="0.35">
      <c r="A396" s="20"/>
      <c r="G396" s="32"/>
      <c r="H396" s="32"/>
      <c r="I396" s="32"/>
      <c r="L396"/>
    </row>
    <row r="397" spans="1:12" x14ac:dyDescent="0.35">
      <c r="A397" s="20"/>
      <c r="G397" s="32"/>
      <c r="H397" s="32"/>
      <c r="I397" s="32"/>
      <c r="L397"/>
    </row>
    <row r="398" spans="1:12" x14ac:dyDescent="0.35">
      <c r="A398" s="20"/>
      <c r="G398" s="32"/>
      <c r="H398" s="32"/>
      <c r="I398" s="32"/>
      <c r="L398"/>
    </row>
    <row r="399" spans="1:12" x14ac:dyDescent="0.35">
      <c r="A399" s="20"/>
      <c r="G399" s="32"/>
      <c r="H399" s="32"/>
      <c r="I399" s="32"/>
      <c r="L399"/>
    </row>
    <row r="400" spans="1:12" x14ac:dyDescent="0.35">
      <c r="A400" s="20"/>
      <c r="G400" s="32"/>
      <c r="H400" s="32"/>
      <c r="I400" s="32"/>
      <c r="L400"/>
    </row>
    <row r="401" spans="1:12" x14ac:dyDescent="0.35">
      <c r="A401" s="20"/>
      <c r="G401" s="32"/>
      <c r="H401" s="32"/>
      <c r="I401" s="32"/>
      <c r="L401"/>
    </row>
    <row r="402" spans="1:12" x14ac:dyDescent="0.35">
      <c r="A402" s="20"/>
      <c r="G402" s="32"/>
      <c r="H402" s="32"/>
      <c r="I402" s="32"/>
      <c r="L402"/>
    </row>
    <row r="403" spans="1:12" x14ac:dyDescent="0.35">
      <c r="A403" s="20"/>
      <c r="G403" s="32"/>
      <c r="H403" s="32"/>
      <c r="I403" s="32"/>
      <c r="L403"/>
    </row>
    <row r="404" spans="1:12" x14ac:dyDescent="0.35">
      <c r="A404" s="20"/>
      <c r="G404" s="32"/>
      <c r="H404" s="32"/>
      <c r="I404" s="32"/>
      <c r="L404"/>
    </row>
    <row r="405" spans="1:12" x14ac:dyDescent="0.35">
      <c r="A405" s="20"/>
      <c r="G405" s="32"/>
      <c r="H405" s="32"/>
      <c r="I405" s="32"/>
      <c r="L405"/>
    </row>
    <row r="406" spans="1:12" x14ac:dyDescent="0.35">
      <c r="A406" s="20"/>
      <c r="G406" s="32"/>
      <c r="H406" s="32"/>
      <c r="I406" s="32"/>
      <c r="L406"/>
    </row>
    <row r="407" spans="1:12" x14ac:dyDescent="0.35">
      <c r="A407" s="20"/>
      <c r="G407" s="32"/>
      <c r="H407" s="32"/>
      <c r="I407" s="32"/>
      <c r="L407"/>
    </row>
    <row r="408" spans="1:12" x14ac:dyDescent="0.35">
      <c r="A408" s="20"/>
      <c r="G408" s="32"/>
      <c r="H408" s="32"/>
      <c r="I408" s="32"/>
      <c r="L408"/>
    </row>
    <row r="409" spans="1:12" x14ac:dyDescent="0.35">
      <c r="A409" s="20"/>
      <c r="G409" s="32"/>
      <c r="H409" s="32"/>
      <c r="I409" s="32"/>
      <c r="L409"/>
    </row>
    <row r="410" spans="1:12" x14ac:dyDescent="0.35">
      <c r="A410" s="20"/>
      <c r="G410" s="32"/>
      <c r="H410" s="32"/>
      <c r="I410" s="32"/>
      <c r="L410"/>
    </row>
    <row r="411" spans="1:12" x14ac:dyDescent="0.35">
      <c r="A411" s="20"/>
      <c r="G411" s="32"/>
      <c r="H411" s="32"/>
      <c r="I411" s="32"/>
      <c r="L411"/>
    </row>
    <row r="412" spans="1:12" x14ac:dyDescent="0.35">
      <c r="A412" s="20"/>
      <c r="G412" s="32"/>
      <c r="H412" s="32"/>
      <c r="I412" s="32"/>
      <c r="L412"/>
    </row>
    <row r="413" spans="1:12" x14ac:dyDescent="0.35">
      <c r="A413" s="20"/>
      <c r="G413" s="32"/>
      <c r="H413" s="32"/>
      <c r="I413" s="32"/>
      <c r="L413"/>
    </row>
    <row r="414" spans="1:12" x14ac:dyDescent="0.35">
      <c r="A414" s="20"/>
      <c r="G414" s="32"/>
      <c r="H414" s="32"/>
      <c r="I414" s="32"/>
      <c r="L414"/>
    </row>
    <row r="415" spans="1:12" x14ac:dyDescent="0.35">
      <c r="A415" s="20"/>
      <c r="G415" s="32"/>
      <c r="H415" s="32"/>
      <c r="I415" s="32"/>
      <c r="L415"/>
    </row>
    <row r="416" spans="1:12" x14ac:dyDescent="0.35">
      <c r="A416" s="20"/>
      <c r="G416" s="32"/>
      <c r="H416" s="32"/>
      <c r="I416" s="32"/>
      <c r="L416"/>
    </row>
    <row r="417" spans="1:12" x14ac:dyDescent="0.35">
      <c r="A417" s="20"/>
      <c r="G417" s="32"/>
      <c r="H417" s="32"/>
      <c r="I417" s="32"/>
      <c r="L417"/>
    </row>
    <row r="418" spans="1:12" x14ac:dyDescent="0.35">
      <c r="A418" s="20"/>
      <c r="G418" s="32"/>
      <c r="H418" s="32"/>
      <c r="I418" s="32"/>
      <c r="L418"/>
    </row>
    <row r="419" spans="1:12" x14ac:dyDescent="0.35">
      <c r="A419" s="20"/>
      <c r="G419" s="32"/>
      <c r="H419" s="32"/>
      <c r="I419" s="32"/>
      <c r="L419"/>
    </row>
    <row r="420" spans="1:12" x14ac:dyDescent="0.35">
      <c r="A420" s="20"/>
      <c r="G420" s="32"/>
      <c r="H420" s="32"/>
      <c r="I420" s="32"/>
      <c r="L420"/>
    </row>
    <row r="421" spans="1:12" x14ac:dyDescent="0.35">
      <c r="A421" s="20"/>
      <c r="G421" s="32"/>
      <c r="H421" s="32"/>
      <c r="I421" s="32"/>
      <c r="L421"/>
    </row>
    <row r="422" spans="1:12" x14ac:dyDescent="0.35">
      <c r="A422" s="20"/>
      <c r="G422" s="32"/>
      <c r="H422" s="32"/>
      <c r="I422" s="32"/>
      <c r="L422"/>
    </row>
    <row r="423" spans="1:12" x14ac:dyDescent="0.35">
      <c r="A423" s="20"/>
      <c r="G423" s="32"/>
      <c r="H423" s="32"/>
      <c r="I423" s="32"/>
      <c r="L423"/>
    </row>
    <row r="424" spans="1:12" x14ac:dyDescent="0.35">
      <c r="A424" s="20"/>
      <c r="G424" s="32"/>
      <c r="H424" s="32"/>
      <c r="I424" s="32"/>
      <c r="L424"/>
    </row>
    <row r="425" spans="1:12" x14ac:dyDescent="0.35">
      <c r="A425" s="20"/>
      <c r="G425" s="32"/>
      <c r="H425" s="32"/>
      <c r="I425" s="32"/>
      <c r="L425"/>
    </row>
    <row r="426" spans="1:12" x14ac:dyDescent="0.35">
      <c r="A426" s="20"/>
      <c r="G426" s="32"/>
      <c r="H426" s="32"/>
      <c r="I426" s="32"/>
      <c r="L426"/>
    </row>
    <row r="427" spans="1:12" x14ac:dyDescent="0.35">
      <c r="A427" s="20"/>
      <c r="G427" s="32"/>
      <c r="H427" s="32"/>
      <c r="I427" s="32"/>
      <c r="L427"/>
    </row>
    <row r="428" spans="1:12" x14ac:dyDescent="0.35">
      <c r="A428" s="20"/>
      <c r="G428" s="32"/>
      <c r="H428" s="32"/>
      <c r="I428" s="32"/>
      <c r="L428"/>
    </row>
    <row r="429" spans="1:12" x14ac:dyDescent="0.35">
      <c r="A429" s="20"/>
      <c r="G429" s="32"/>
      <c r="H429" s="32"/>
      <c r="I429" s="32"/>
      <c r="L429"/>
    </row>
    <row r="430" spans="1:12" x14ac:dyDescent="0.35">
      <c r="A430" s="20"/>
      <c r="G430" s="32"/>
      <c r="H430" s="32"/>
      <c r="I430" s="32"/>
      <c r="L430"/>
    </row>
    <row r="431" spans="1:12" x14ac:dyDescent="0.35">
      <c r="A431" s="20"/>
      <c r="G431" s="32"/>
      <c r="H431" s="32"/>
      <c r="I431" s="32"/>
      <c r="L431"/>
    </row>
    <row r="432" spans="1:12" x14ac:dyDescent="0.35">
      <c r="A432" s="20"/>
      <c r="G432" s="32"/>
      <c r="H432" s="32"/>
      <c r="I432" s="32"/>
      <c r="L432"/>
    </row>
    <row r="433" spans="1:12" x14ac:dyDescent="0.35">
      <c r="A433" s="20"/>
      <c r="G433" s="32"/>
      <c r="H433" s="32"/>
      <c r="I433" s="32"/>
      <c r="L433"/>
    </row>
    <row r="434" spans="1:12" x14ac:dyDescent="0.35">
      <c r="A434" s="20"/>
      <c r="G434" s="32"/>
      <c r="H434" s="32"/>
      <c r="I434" s="32"/>
      <c r="L434"/>
    </row>
    <row r="435" spans="1:12" x14ac:dyDescent="0.35">
      <c r="A435" s="20"/>
      <c r="G435" s="32"/>
      <c r="H435" s="32"/>
      <c r="I435" s="32"/>
      <c r="L435"/>
    </row>
    <row r="436" spans="1:12" x14ac:dyDescent="0.35">
      <c r="A436" s="20"/>
      <c r="G436" s="32"/>
      <c r="H436" s="32"/>
      <c r="I436" s="32"/>
      <c r="L436"/>
    </row>
    <row r="437" spans="1:12" x14ac:dyDescent="0.35">
      <c r="A437" s="20"/>
      <c r="G437" s="32"/>
      <c r="H437" s="32"/>
      <c r="I437" s="32"/>
      <c r="L437"/>
    </row>
    <row r="438" spans="1:12" x14ac:dyDescent="0.35">
      <c r="A438" s="20"/>
      <c r="G438" s="32"/>
      <c r="H438" s="32"/>
      <c r="I438" s="32"/>
      <c r="L438"/>
    </row>
    <row r="439" spans="1:12" x14ac:dyDescent="0.35">
      <c r="A439" s="20"/>
      <c r="G439" s="32"/>
      <c r="H439" s="32"/>
      <c r="I439" s="32"/>
      <c r="L439"/>
    </row>
    <row r="440" spans="1:12" x14ac:dyDescent="0.35">
      <c r="A440" s="20"/>
      <c r="G440" s="32"/>
      <c r="H440" s="32"/>
      <c r="I440" s="32"/>
      <c r="L440"/>
    </row>
    <row r="441" spans="1:12" x14ac:dyDescent="0.35">
      <c r="A441" s="20"/>
      <c r="G441" s="32"/>
      <c r="H441" s="32"/>
      <c r="I441" s="32"/>
      <c r="L441"/>
    </row>
    <row r="442" spans="1:12" x14ac:dyDescent="0.35">
      <c r="A442" s="20"/>
      <c r="G442" s="32"/>
      <c r="H442" s="32"/>
      <c r="I442" s="32"/>
      <c r="L442"/>
    </row>
    <row r="443" spans="1:12" x14ac:dyDescent="0.35">
      <c r="A443" s="20"/>
      <c r="G443" s="32"/>
      <c r="H443" s="32"/>
      <c r="I443" s="32"/>
      <c r="L443"/>
    </row>
    <row r="444" spans="1:12" x14ac:dyDescent="0.35">
      <c r="A444" s="20"/>
      <c r="G444" s="32"/>
      <c r="H444" s="32"/>
      <c r="I444" s="32"/>
      <c r="L444"/>
    </row>
    <row r="445" spans="1:12" x14ac:dyDescent="0.35">
      <c r="A445" s="20"/>
      <c r="G445" s="32"/>
      <c r="H445" s="32"/>
      <c r="I445" s="32"/>
      <c r="L445"/>
    </row>
    <row r="446" spans="1:12" x14ac:dyDescent="0.35">
      <c r="A446" s="20"/>
      <c r="G446" s="32"/>
      <c r="H446" s="32"/>
      <c r="I446" s="32"/>
      <c r="L446"/>
    </row>
    <row r="447" spans="1:12" x14ac:dyDescent="0.35">
      <c r="A447" s="20"/>
      <c r="G447" s="32"/>
      <c r="H447" s="32"/>
      <c r="I447" s="32"/>
      <c r="L447"/>
    </row>
    <row r="448" spans="1:12" x14ac:dyDescent="0.35">
      <c r="A448" s="20"/>
      <c r="G448" s="32"/>
      <c r="H448" s="32"/>
      <c r="I448" s="32"/>
      <c r="L448"/>
    </row>
    <row r="449" spans="1:12" x14ac:dyDescent="0.35">
      <c r="A449" s="20"/>
      <c r="G449" s="32"/>
      <c r="H449" s="32"/>
      <c r="I449" s="32"/>
      <c r="L449"/>
    </row>
    <row r="450" spans="1:12" x14ac:dyDescent="0.35">
      <c r="A450" s="20"/>
      <c r="G450" s="32"/>
      <c r="H450" s="32"/>
      <c r="I450" s="32"/>
      <c r="L450"/>
    </row>
    <row r="451" spans="1:12" x14ac:dyDescent="0.35">
      <c r="A451" s="20"/>
      <c r="G451" s="32"/>
      <c r="H451" s="32"/>
      <c r="I451" s="32"/>
      <c r="L451"/>
    </row>
    <row r="452" spans="1:12" x14ac:dyDescent="0.35">
      <c r="A452" s="20"/>
      <c r="G452" s="32"/>
      <c r="H452" s="32"/>
      <c r="I452" s="32"/>
      <c r="L452"/>
    </row>
    <row r="453" spans="1:12" x14ac:dyDescent="0.35">
      <c r="A453" s="20"/>
      <c r="G453" s="32"/>
      <c r="H453" s="32"/>
      <c r="I453" s="32"/>
      <c r="L453"/>
    </row>
    <row r="454" spans="1:12" x14ac:dyDescent="0.35">
      <c r="A454" s="20"/>
      <c r="G454" s="32"/>
      <c r="H454" s="32"/>
      <c r="I454" s="32"/>
      <c r="L454"/>
    </row>
    <row r="455" spans="1:12" x14ac:dyDescent="0.35">
      <c r="A455" s="20"/>
      <c r="G455" s="32"/>
      <c r="H455" s="32"/>
      <c r="I455" s="32"/>
      <c r="L455"/>
    </row>
    <row r="456" spans="1:12" x14ac:dyDescent="0.35">
      <c r="A456" s="20"/>
      <c r="G456" s="32"/>
      <c r="H456" s="32"/>
      <c r="I456" s="32"/>
      <c r="L456"/>
    </row>
    <row r="457" spans="1:12" x14ac:dyDescent="0.35">
      <c r="A457" s="20"/>
      <c r="G457" s="32"/>
      <c r="H457" s="32"/>
      <c r="I457" s="32"/>
      <c r="L457"/>
    </row>
    <row r="458" spans="1:12" x14ac:dyDescent="0.35">
      <c r="A458" s="20"/>
      <c r="G458" s="32"/>
      <c r="H458" s="32"/>
      <c r="I458" s="32"/>
      <c r="L458"/>
    </row>
    <row r="459" spans="1:12" x14ac:dyDescent="0.35">
      <c r="A459" s="20"/>
      <c r="G459" s="32"/>
      <c r="H459" s="32"/>
      <c r="I459" s="32"/>
      <c r="L459"/>
    </row>
    <row r="460" spans="1:12" x14ac:dyDescent="0.35">
      <c r="A460" s="20"/>
      <c r="G460" s="32"/>
      <c r="H460" s="32"/>
      <c r="I460" s="32"/>
      <c r="L460"/>
    </row>
    <row r="461" spans="1:12" x14ac:dyDescent="0.35">
      <c r="A461" s="20"/>
      <c r="G461" s="32"/>
      <c r="H461" s="32"/>
      <c r="I461" s="32"/>
      <c r="L461"/>
    </row>
    <row r="462" spans="1:12" x14ac:dyDescent="0.35">
      <c r="A462" s="20"/>
      <c r="G462" s="32"/>
      <c r="H462" s="32"/>
      <c r="I462" s="32"/>
      <c r="L462"/>
    </row>
    <row r="463" spans="1:12" x14ac:dyDescent="0.35">
      <c r="A463" s="20"/>
      <c r="G463" s="32"/>
      <c r="H463" s="32"/>
      <c r="I463" s="32"/>
      <c r="L463"/>
    </row>
    <row r="464" spans="1:12" x14ac:dyDescent="0.35">
      <c r="A464" s="20"/>
      <c r="G464" s="32"/>
      <c r="H464" s="32"/>
      <c r="I464" s="32"/>
      <c r="L464"/>
    </row>
    <row r="465" spans="1:12" x14ac:dyDescent="0.35">
      <c r="A465" s="20"/>
      <c r="G465" s="32"/>
      <c r="H465" s="32"/>
      <c r="I465" s="32"/>
      <c r="L465"/>
    </row>
    <row r="466" spans="1:12" x14ac:dyDescent="0.35">
      <c r="A466" s="20"/>
      <c r="G466" s="32"/>
      <c r="H466" s="32"/>
      <c r="I466" s="32"/>
      <c r="L466"/>
    </row>
    <row r="467" spans="1:12" x14ac:dyDescent="0.35">
      <c r="A467" s="20"/>
      <c r="G467" s="32"/>
      <c r="H467" s="32"/>
      <c r="I467" s="32"/>
      <c r="L467"/>
    </row>
    <row r="468" spans="1:12" x14ac:dyDescent="0.35">
      <c r="A468" s="20"/>
      <c r="G468" s="32"/>
      <c r="H468" s="32"/>
      <c r="I468" s="32"/>
      <c r="L468"/>
    </row>
    <row r="469" spans="1:12" x14ac:dyDescent="0.35">
      <c r="A469" s="20"/>
      <c r="G469" s="32"/>
      <c r="H469" s="32"/>
      <c r="I469" s="32"/>
      <c r="L469"/>
    </row>
    <row r="470" spans="1:12" x14ac:dyDescent="0.35">
      <c r="A470" s="20"/>
      <c r="G470" s="32"/>
      <c r="H470" s="32"/>
      <c r="I470" s="32"/>
      <c r="L470"/>
    </row>
    <row r="471" spans="1:12" x14ac:dyDescent="0.35">
      <c r="A471" s="20"/>
      <c r="G471" s="32"/>
      <c r="H471" s="32"/>
      <c r="I471" s="32"/>
      <c r="L471"/>
    </row>
    <row r="472" spans="1:12" x14ac:dyDescent="0.35">
      <c r="A472" s="20"/>
      <c r="G472" s="32"/>
      <c r="H472" s="32"/>
      <c r="I472" s="32"/>
      <c r="L472"/>
    </row>
    <row r="473" spans="1:12" x14ac:dyDescent="0.35">
      <c r="A473" s="20"/>
      <c r="G473" s="32"/>
      <c r="H473" s="32"/>
      <c r="I473" s="32"/>
      <c r="L473"/>
    </row>
    <row r="474" spans="1:12" x14ac:dyDescent="0.35">
      <c r="A474" s="20"/>
      <c r="G474" s="32"/>
      <c r="H474" s="32"/>
      <c r="I474" s="32"/>
      <c r="L474"/>
    </row>
    <row r="475" spans="1:12" x14ac:dyDescent="0.35">
      <c r="A475" s="20"/>
      <c r="G475" s="32"/>
      <c r="H475" s="32"/>
      <c r="I475" s="32"/>
      <c r="L475"/>
    </row>
    <row r="476" spans="1:12" x14ac:dyDescent="0.35">
      <c r="A476" s="20"/>
      <c r="G476" s="32"/>
      <c r="H476" s="32"/>
      <c r="I476" s="32"/>
      <c r="L476"/>
    </row>
    <row r="477" spans="1:12" x14ac:dyDescent="0.35">
      <c r="A477" s="20"/>
      <c r="G477" s="32"/>
      <c r="H477" s="32"/>
      <c r="I477" s="32"/>
      <c r="L477"/>
    </row>
    <row r="478" spans="1:12" x14ac:dyDescent="0.35">
      <c r="A478" s="20"/>
      <c r="G478" s="32"/>
      <c r="H478" s="32"/>
      <c r="I478" s="32"/>
      <c r="L478"/>
    </row>
    <row r="479" spans="1:12" x14ac:dyDescent="0.35">
      <c r="A479" s="20"/>
      <c r="G479" s="32"/>
      <c r="H479" s="32"/>
      <c r="I479" s="32"/>
      <c r="L479"/>
    </row>
    <row r="480" spans="1:12" x14ac:dyDescent="0.35">
      <c r="A480" s="20"/>
      <c r="G480" s="32"/>
      <c r="H480" s="32"/>
      <c r="I480" s="32"/>
      <c r="L480"/>
    </row>
    <row r="481" spans="1:12" x14ac:dyDescent="0.35">
      <c r="A481" s="20"/>
      <c r="G481" s="32"/>
      <c r="H481" s="32"/>
      <c r="I481" s="32"/>
      <c r="L481"/>
    </row>
    <row r="482" spans="1:12" x14ac:dyDescent="0.35">
      <c r="A482" s="20"/>
      <c r="G482" s="32"/>
      <c r="H482" s="32"/>
      <c r="I482" s="32"/>
      <c r="L482"/>
    </row>
    <row r="483" spans="1:12" x14ac:dyDescent="0.35">
      <c r="A483" s="20"/>
      <c r="G483" s="32"/>
      <c r="H483" s="32"/>
      <c r="I483" s="32"/>
      <c r="L483"/>
    </row>
    <row r="484" spans="1:12" x14ac:dyDescent="0.35">
      <c r="A484" s="20"/>
      <c r="G484" s="32"/>
      <c r="H484" s="32"/>
      <c r="I484" s="32"/>
      <c r="L484"/>
    </row>
    <row r="485" spans="1:12" x14ac:dyDescent="0.35">
      <c r="A485" s="20"/>
      <c r="G485" s="32"/>
      <c r="H485" s="32"/>
      <c r="I485" s="32"/>
      <c r="L485"/>
    </row>
    <row r="486" spans="1:12" x14ac:dyDescent="0.35">
      <c r="A486" s="20"/>
      <c r="G486" s="32"/>
      <c r="H486" s="32"/>
      <c r="I486" s="32"/>
      <c r="L486"/>
    </row>
    <row r="487" spans="1:12" x14ac:dyDescent="0.35">
      <c r="A487" s="20"/>
      <c r="G487" s="32"/>
      <c r="H487" s="32"/>
      <c r="I487" s="32"/>
      <c r="L487"/>
    </row>
    <row r="488" spans="1:12" x14ac:dyDescent="0.35">
      <c r="A488" s="20"/>
      <c r="G488" s="32"/>
      <c r="H488" s="32"/>
      <c r="I488" s="32"/>
      <c r="L488"/>
    </row>
    <row r="489" spans="1:12" x14ac:dyDescent="0.35">
      <c r="A489" s="20"/>
      <c r="G489" s="32"/>
      <c r="H489" s="32"/>
      <c r="I489" s="32"/>
      <c r="L489"/>
    </row>
    <row r="490" spans="1:12" x14ac:dyDescent="0.35">
      <c r="A490" s="20"/>
      <c r="G490" s="32"/>
      <c r="H490" s="32"/>
      <c r="I490" s="32"/>
      <c r="L490"/>
    </row>
    <row r="491" spans="1:12" x14ac:dyDescent="0.35">
      <c r="A491" s="20"/>
      <c r="G491" s="32"/>
      <c r="H491" s="32"/>
      <c r="I491" s="32"/>
      <c r="L491"/>
    </row>
    <row r="492" spans="1:12" x14ac:dyDescent="0.35">
      <c r="A492" s="20"/>
      <c r="G492" s="32"/>
      <c r="H492" s="32"/>
      <c r="I492" s="32"/>
      <c r="L492"/>
    </row>
    <row r="493" spans="1:12" x14ac:dyDescent="0.35">
      <c r="A493" s="20"/>
      <c r="G493" s="32"/>
      <c r="H493" s="32"/>
      <c r="I493" s="32"/>
      <c r="L493"/>
    </row>
    <row r="494" spans="1:12" x14ac:dyDescent="0.35">
      <c r="A494" s="20"/>
      <c r="G494" s="32"/>
      <c r="H494" s="32"/>
      <c r="I494" s="32"/>
      <c r="L494"/>
    </row>
    <row r="495" spans="1:12" x14ac:dyDescent="0.35">
      <c r="A495" s="20"/>
      <c r="G495" s="32"/>
      <c r="H495" s="32"/>
      <c r="I495" s="32"/>
      <c r="L495"/>
    </row>
    <row r="496" spans="1:12" x14ac:dyDescent="0.35">
      <c r="A496" s="20"/>
      <c r="G496" s="32"/>
      <c r="H496" s="32"/>
      <c r="I496" s="32"/>
      <c r="L496"/>
    </row>
    <row r="497" spans="1:12" x14ac:dyDescent="0.35">
      <c r="A497" s="20"/>
      <c r="G497" s="32"/>
      <c r="H497" s="32"/>
      <c r="I497" s="32"/>
      <c r="L497"/>
    </row>
    <row r="498" spans="1:12" x14ac:dyDescent="0.35">
      <c r="A498" s="20"/>
      <c r="G498" s="32"/>
      <c r="H498" s="32"/>
      <c r="I498" s="32"/>
      <c r="L498"/>
    </row>
    <row r="499" spans="1:12" x14ac:dyDescent="0.35">
      <c r="A499" s="20"/>
      <c r="G499" s="32"/>
      <c r="H499" s="32"/>
      <c r="I499" s="32"/>
      <c r="L499"/>
    </row>
    <row r="500" spans="1:12" x14ac:dyDescent="0.35">
      <c r="A500" s="20"/>
      <c r="G500" s="32"/>
      <c r="H500" s="32"/>
      <c r="I500" s="32"/>
      <c r="L500"/>
    </row>
    <row r="501" spans="1:12" x14ac:dyDescent="0.35">
      <c r="A501" s="20"/>
      <c r="G501" s="32"/>
      <c r="H501" s="32"/>
      <c r="I501" s="32"/>
      <c r="L501"/>
    </row>
    <row r="502" spans="1:12" x14ac:dyDescent="0.35">
      <c r="A502" s="20"/>
      <c r="G502" s="32"/>
      <c r="H502" s="32"/>
      <c r="I502" s="32"/>
      <c r="L502"/>
    </row>
    <row r="503" spans="1:12" x14ac:dyDescent="0.35">
      <c r="A503" s="20"/>
      <c r="G503" s="32"/>
      <c r="H503" s="32"/>
      <c r="I503" s="32"/>
      <c r="L503"/>
    </row>
    <row r="504" spans="1:12" x14ac:dyDescent="0.35">
      <c r="A504" s="20"/>
      <c r="G504" s="32"/>
      <c r="H504" s="32"/>
      <c r="I504" s="32"/>
      <c r="L504"/>
    </row>
    <row r="505" spans="1:12" x14ac:dyDescent="0.35">
      <c r="A505" s="20"/>
      <c r="G505" s="32"/>
      <c r="H505" s="32"/>
      <c r="I505" s="32"/>
      <c r="L505"/>
    </row>
    <row r="506" spans="1:12" x14ac:dyDescent="0.35">
      <c r="A506" s="20"/>
      <c r="G506" s="32"/>
      <c r="H506" s="32"/>
      <c r="I506" s="32"/>
      <c r="L506"/>
    </row>
    <row r="507" spans="1:12" x14ac:dyDescent="0.35">
      <c r="A507" s="20"/>
      <c r="G507" s="32"/>
      <c r="H507" s="32"/>
      <c r="I507" s="32"/>
      <c r="L507"/>
    </row>
    <row r="508" spans="1:12" x14ac:dyDescent="0.35">
      <c r="A508" s="20"/>
      <c r="G508" s="32"/>
      <c r="H508" s="32"/>
      <c r="I508" s="32"/>
      <c r="L508"/>
    </row>
    <row r="509" spans="1:12" x14ac:dyDescent="0.35">
      <c r="A509" s="20"/>
      <c r="G509" s="32"/>
      <c r="H509" s="32"/>
      <c r="I509" s="32"/>
      <c r="L509"/>
    </row>
    <row r="510" spans="1:12" x14ac:dyDescent="0.35">
      <c r="A510" s="20"/>
      <c r="G510" s="32"/>
      <c r="H510" s="32"/>
      <c r="I510" s="32"/>
      <c r="L510"/>
    </row>
    <row r="511" spans="1:12" x14ac:dyDescent="0.35">
      <c r="A511" s="20"/>
      <c r="G511" s="32"/>
      <c r="H511" s="32"/>
      <c r="I511" s="32"/>
      <c r="L511"/>
    </row>
    <row r="512" spans="1:12" x14ac:dyDescent="0.35">
      <c r="A512" s="20"/>
      <c r="G512" s="32"/>
      <c r="H512" s="32"/>
      <c r="I512" s="32"/>
      <c r="L512"/>
    </row>
    <row r="513" spans="1:12" x14ac:dyDescent="0.35">
      <c r="A513" s="20"/>
      <c r="G513" s="32"/>
      <c r="H513" s="32"/>
      <c r="I513" s="32"/>
      <c r="L513"/>
    </row>
    <row r="514" spans="1:12" x14ac:dyDescent="0.35">
      <c r="A514" s="20"/>
      <c r="G514" s="32"/>
      <c r="H514" s="32"/>
      <c r="I514" s="32"/>
      <c r="L514"/>
    </row>
    <row r="515" spans="1:12" x14ac:dyDescent="0.35">
      <c r="A515" s="20"/>
      <c r="G515" s="32"/>
      <c r="H515" s="32"/>
      <c r="I515" s="32"/>
      <c r="L515"/>
    </row>
    <row r="516" spans="1:12" x14ac:dyDescent="0.35">
      <c r="A516" s="20"/>
      <c r="G516" s="32"/>
      <c r="H516" s="32"/>
      <c r="I516" s="32"/>
      <c r="L516"/>
    </row>
    <row r="517" spans="1:12" x14ac:dyDescent="0.35">
      <c r="A517" s="20"/>
      <c r="G517" s="32"/>
      <c r="H517" s="32"/>
      <c r="I517" s="32"/>
      <c r="L517"/>
    </row>
    <row r="518" spans="1:12" x14ac:dyDescent="0.35">
      <c r="A518" s="20"/>
      <c r="G518" s="32"/>
      <c r="H518" s="32"/>
      <c r="I518" s="32"/>
      <c r="L518"/>
    </row>
    <row r="519" spans="1:12" x14ac:dyDescent="0.35">
      <c r="A519" s="20"/>
      <c r="G519" s="32"/>
      <c r="H519" s="32"/>
      <c r="I519" s="32"/>
      <c r="L519"/>
    </row>
    <row r="520" spans="1:12" x14ac:dyDescent="0.35">
      <c r="A520" s="20"/>
      <c r="G520" s="32"/>
      <c r="H520" s="32"/>
      <c r="I520" s="32"/>
      <c r="L520"/>
    </row>
    <row r="521" spans="1:12" x14ac:dyDescent="0.35">
      <c r="A521" s="20"/>
      <c r="G521" s="32"/>
      <c r="H521" s="32"/>
      <c r="I521" s="32"/>
      <c r="L521"/>
    </row>
    <row r="522" spans="1:12" x14ac:dyDescent="0.35">
      <c r="A522" s="20"/>
      <c r="G522" s="32"/>
      <c r="H522" s="32"/>
      <c r="I522" s="32"/>
      <c r="L522"/>
    </row>
    <row r="523" spans="1:12" x14ac:dyDescent="0.35">
      <c r="A523" s="20"/>
      <c r="G523" s="32"/>
      <c r="H523" s="32"/>
      <c r="I523" s="32"/>
      <c r="L523"/>
    </row>
    <row r="524" spans="1:12" x14ac:dyDescent="0.35">
      <c r="A524" s="20"/>
      <c r="G524" s="32"/>
      <c r="H524" s="32"/>
      <c r="I524" s="32"/>
      <c r="L524"/>
    </row>
    <row r="525" spans="1:12" x14ac:dyDescent="0.35">
      <c r="A525" s="20"/>
      <c r="G525" s="32"/>
      <c r="H525" s="32"/>
      <c r="I525" s="32"/>
      <c r="L525"/>
    </row>
    <row r="526" spans="1:12" x14ac:dyDescent="0.35">
      <c r="A526" s="20"/>
      <c r="G526" s="32"/>
      <c r="H526" s="32"/>
      <c r="I526" s="32"/>
      <c r="L526"/>
    </row>
    <row r="527" spans="1:12" x14ac:dyDescent="0.35">
      <c r="A527" s="20"/>
      <c r="G527" s="32"/>
      <c r="H527" s="32"/>
      <c r="I527" s="32"/>
      <c r="L527"/>
    </row>
    <row r="528" spans="1:12" x14ac:dyDescent="0.35">
      <c r="A528" s="20"/>
      <c r="G528" s="32"/>
      <c r="H528" s="32"/>
      <c r="I528" s="32"/>
      <c r="L528"/>
    </row>
    <row r="529" spans="1:12" x14ac:dyDescent="0.35">
      <c r="A529" s="20"/>
      <c r="G529" s="32"/>
      <c r="H529" s="32"/>
      <c r="I529" s="32"/>
      <c r="L529"/>
    </row>
    <row r="530" spans="1:12" x14ac:dyDescent="0.35">
      <c r="A530" s="20"/>
      <c r="G530" s="32"/>
      <c r="H530" s="32"/>
      <c r="I530" s="32"/>
      <c r="L530"/>
    </row>
    <row r="531" spans="1:12" x14ac:dyDescent="0.35">
      <c r="A531" s="20"/>
      <c r="G531" s="32"/>
      <c r="H531" s="32"/>
      <c r="I531" s="32"/>
      <c r="L531"/>
    </row>
    <row r="532" spans="1:12" x14ac:dyDescent="0.35">
      <c r="A532" s="20"/>
      <c r="G532" s="32"/>
      <c r="H532" s="32"/>
      <c r="I532" s="32"/>
      <c r="L532"/>
    </row>
    <row r="533" spans="1:12" x14ac:dyDescent="0.35">
      <c r="A533" s="20"/>
      <c r="G533" s="32"/>
      <c r="H533" s="32"/>
      <c r="I533" s="32"/>
      <c r="L533"/>
    </row>
    <row r="534" spans="1:12" x14ac:dyDescent="0.35">
      <c r="A534" s="20"/>
      <c r="G534" s="32"/>
      <c r="H534" s="32"/>
      <c r="I534" s="32"/>
      <c r="L534"/>
    </row>
    <row r="535" spans="1:12" x14ac:dyDescent="0.35">
      <c r="A535" s="20"/>
      <c r="G535" s="32"/>
      <c r="H535" s="32"/>
      <c r="I535" s="32"/>
      <c r="L535"/>
    </row>
    <row r="536" spans="1:12" x14ac:dyDescent="0.35">
      <c r="A536" s="20"/>
      <c r="G536" s="32"/>
      <c r="H536" s="32"/>
      <c r="I536" s="32"/>
      <c r="L536"/>
    </row>
    <row r="537" spans="1:12" x14ac:dyDescent="0.35">
      <c r="A537" s="20"/>
      <c r="G537" s="32"/>
      <c r="H537" s="32"/>
      <c r="I537" s="32"/>
      <c r="L537"/>
    </row>
    <row r="538" spans="1:12" x14ac:dyDescent="0.35">
      <c r="A538" s="20"/>
      <c r="G538" s="32"/>
      <c r="H538" s="32"/>
      <c r="I538" s="32"/>
      <c r="L538"/>
    </row>
    <row r="539" spans="1:12" x14ac:dyDescent="0.35">
      <c r="A539" s="20"/>
      <c r="G539" s="32"/>
      <c r="H539" s="32"/>
      <c r="I539" s="32"/>
      <c r="L539"/>
    </row>
    <row r="540" spans="1:12" x14ac:dyDescent="0.35">
      <c r="A540" s="20"/>
      <c r="G540" s="32"/>
      <c r="H540" s="32"/>
      <c r="I540" s="32"/>
      <c r="L540"/>
    </row>
    <row r="541" spans="1:12" x14ac:dyDescent="0.35">
      <c r="A541" s="20"/>
      <c r="G541" s="32"/>
      <c r="H541" s="32"/>
      <c r="I541" s="32"/>
      <c r="L541"/>
    </row>
    <row r="542" spans="1:12" x14ac:dyDescent="0.35">
      <c r="A542" s="20"/>
      <c r="G542" s="32"/>
      <c r="H542" s="32"/>
      <c r="I542" s="32"/>
      <c r="L542"/>
    </row>
    <row r="543" spans="1:12" x14ac:dyDescent="0.35">
      <c r="A543" s="20"/>
      <c r="G543" s="32"/>
      <c r="H543" s="32"/>
      <c r="I543" s="32"/>
      <c r="L543"/>
    </row>
    <row r="544" spans="1:12" x14ac:dyDescent="0.35">
      <c r="A544" s="20"/>
      <c r="G544" s="32"/>
      <c r="H544" s="32"/>
      <c r="I544" s="32"/>
      <c r="L544"/>
    </row>
    <row r="545" spans="1:12" x14ac:dyDescent="0.35">
      <c r="A545" s="20"/>
      <c r="G545" s="32"/>
      <c r="H545" s="32"/>
      <c r="I545" s="32"/>
      <c r="L545"/>
    </row>
    <row r="546" spans="1:12" x14ac:dyDescent="0.35">
      <c r="A546" s="20"/>
      <c r="G546" s="32"/>
      <c r="H546" s="32"/>
      <c r="I546" s="32"/>
      <c r="L546"/>
    </row>
    <row r="547" spans="1:12" x14ac:dyDescent="0.35">
      <c r="A547" s="20"/>
      <c r="G547" s="32"/>
      <c r="H547" s="32"/>
      <c r="I547" s="32"/>
      <c r="L547"/>
    </row>
    <row r="548" spans="1:12" x14ac:dyDescent="0.35">
      <c r="A548" s="20"/>
      <c r="G548" s="32"/>
      <c r="H548" s="32"/>
      <c r="I548" s="32"/>
      <c r="L548"/>
    </row>
    <row r="549" spans="1:12" x14ac:dyDescent="0.35">
      <c r="A549" s="20"/>
      <c r="G549" s="32"/>
      <c r="H549" s="32"/>
      <c r="I549" s="32"/>
      <c r="L549"/>
    </row>
    <row r="550" spans="1:12" x14ac:dyDescent="0.35">
      <c r="A550" s="20"/>
      <c r="G550" s="32"/>
      <c r="H550" s="32"/>
      <c r="I550" s="32"/>
      <c r="L550"/>
    </row>
    <row r="551" spans="1:12" x14ac:dyDescent="0.35">
      <c r="A551" s="20"/>
      <c r="G551" s="32"/>
      <c r="H551" s="32"/>
      <c r="I551" s="32"/>
      <c r="L551"/>
    </row>
    <row r="552" spans="1:12" x14ac:dyDescent="0.35">
      <c r="A552" s="20"/>
      <c r="G552" s="32"/>
      <c r="H552" s="32"/>
      <c r="I552" s="32"/>
      <c r="L552"/>
    </row>
    <row r="553" spans="1:12" x14ac:dyDescent="0.35">
      <c r="A553" s="20"/>
      <c r="G553" s="32"/>
      <c r="H553" s="32"/>
      <c r="I553" s="32"/>
      <c r="L553"/>
    </row>
    <row r="554" spans="1:12" x14ac:dyDescent="0.35">
      <c r="A554" s="20"/>
      <c r="G554" s="32"/>
      <c r="H554" s="32"/>
      <c r="I554" s="32"/>
      <c r="L554"/>
    </row>
    <row r="555" spans="1:12" x14ac:dyDescent="0.35">
      <c r="A555" s="20"/>
      <c r="G555" s="32"/>
      <c r="H555" s="32"/>
      <c r="I555" s="32"/>
      <c r="L555"/>
    </row>
    <row r="556" spans="1:12" x14ac:dyDescent="0.35">
      <c r="A556" s="20"/>
      <c r="G556" s="32"/>
      <c r="H556" s="32"/>
      <c r="I556" s="32"/>
      <c r="L556"/>
    </row>
    <row r="557" spans="1:12" x14ac:dyDescent="0.35">
      <c r="A557" s="20"/>
      <c r="G557" s="32"/>
      <c r="H557" s="32"/>
      <c r="I557" s="32"/>
      <c r="L557"/>
    </row>
    <row r="558" spans="1:12" x14ac:dyDescent="0.35">
      <c r="A558" s="20"/>
      <c r="G558" s="32"/>
      <c r="H558" s="32"/>
      <c r="I558" s="32"/>
      <c r="L558"/>
    </row>
    <row r="559" spans="1:12" x14ac:dyDescent="0.35">
      <c r="A559" s="20"/>
      <c r="G559" s="32"/>
      <c r="H559" s="32"/>
      <c r="I559" s="32"/>
      <c r="L559"/>
    </row>
    <row r="560" spans="1:12" x14ac:dyDescent="0.35">
      <c r="A560" s="20"/>
      <c r="G560" s="32"/>
      <c r="H560" s="32"/>
      <c r="I560" s="32"/>
      <c r="L560"/>
    </row>
    <row r="561" spans="1:12" x14ac:dyDescent="0.35">
      <c r="A561" s="20"/>
      <c r="G561" s="32"/>
      <c r="H561" s="32"/>
      <c r="I561" s="32"/>
      <c r="L561"/>
    </row>
    <row r="562" spans="1:12" x14ac:dyDescent="0.35">
      <c r="A562" s="20"/>
      <c r="G562" s="32"/>
      <c r="H562" s="32"/>
      <c r="I562" s="32"/>
      <c r="L562"/>
    </row>
    <row r="563" spans="1:12" x14ac:dyDescent="0.35">
      <c r="A563" s="20"/>
      <c r="G563" s="32"/>
      <c r="H563" s="32"/>
      <c r="I563" s="32"/>
      <c r="L563"/>
    </row>
    <row r="564" spans="1:12" x14ac:dyDescent="0.35">
      <c r="A564" s="20"/>
      <c r="G564" s="32"/>
      <c r="H564" s="32"/>
      <c r="I564" s="32"/>
      <c r="L564"/>
    </row>
    <row r="565" spans="1:12" x14ac:dyDescent="0.35">
      <c r="A565" s="20"/>
      <c r="G565" s="32"/>
      <c r="H565" s="32"/>
      <c r="I565" s="32"/>
      <c r="L565"/>
    </row>
    <row r="566" spans="1:12" x14ac:dyDescent="0.35">
      <c r="A566" s="20"/>
      <c r="G566" s="32"/>
      <c r="H566" s="32"/>
      <c r="I566" s="32"/>
      <c r="L566"/>
    </row>
    <row r="567" spans="1:12" x14ac:dyDescent="0.35">
      <c r="A567" s="20"/>
      <c r="G567" s="32"/>
      <c r="H567" s="32"/>
      <c r="I567" s="32"/>
      <c r="L567"/>
    </row>
    <row r="568" spans="1:12" x14ac:dyDescent="0.35">
      <c r="A568" s="20"/>
      <c r="G568" s="32"/>
      <c r="H568" s="32"/>
      <c r="I568" s="32"/>
      <c r="L568"/>
    </row>
    <row r="569" spans="1:12" x14ac:dyDescent="0.35">
      <c r="A569" s="20"/>
      <c r="G569" s="32"/>
      <c r="H569" s="32"/>
      <c r="I569" s="32"/>
      <c r="L569"/>
    </row>
    <row r="570" spans="1:12" x14ac:dyDescent="0.35">
      <c r="A570" s="20"/>
      <c r="G570" s="32"/>
      <c r="H570" s="32"/>
      <c r="I570" s="32"/>
      <c r="L570"/>
    </row>
    <row r="571" spans="1:12" x14ac:dyDescent="0.35">
      <c r="A571" s="20"/>
      <c r="G571" s="32"/>
      <c r="H571" s="32"/>
      <c r="I571" s="32"/>
      <c r="L571"/>
    </row>
    <row r="572" spans="1:12" x14ac:dyDescent="0.35">
      <c r="A572" s="20"/>
      <c r="G572" s="32"/>
      <c r="H572" s="32"/>
      <c r="I572" s="32"/>
      <c r="L572"/>
    </row>
    <row r="573" spans="1:12" x14ac:dyDescent="0.35">
      <c r="A573" s="20"/>
      <c r="G573" s="32"/>
      <c r="H573" s="32"/>
      <c r="I573" s="32"/>
      <c r="L573"/>
    </row>
    <row r="574" spans="1:12" x14ac:dyDescent="0.35">
      <c r="A574" s="20"/>
      <c r="G574" s="32"/>
      <c r="H574" s="32"/>
      <c r="I574" s="32"/>
      <c r="L574"/>
    </row>
    <row r="575" spans="1:12" x14ac:dyDescent="0.35">
      <c r="A575" s="20"/>
      <c r="G575" s="32"/>
      <c r="H575" s="32"/>
      <c r="I575" s="32"/>
      <c r="L575"/>
    </row>
    <row r="576" spans="1:12" x14ac:dyDescent="0.35">
      <c r="A576" s="20"/>
      <c r="G576" s="32"/>
      <c r="H576" s="32"/>
      <c r="I576" s="32"/>
      <c r="L576"/>
    </row>
    <row r="577" spans="1:12" x14ac:dyDescent="0.35">
      <c r="A577" s="20"/>
      <c r="G577" s="32"/>
      <c r="H577" s="32"/>
      <c r="I577" s="32"/>
      <c r="L577"/>
    </row>
    <row r="578" spans="1:12" x14ac:dyDescent="0.35">
      <c r="A578" s="20"/>
      <c r="G578" s="32"/>
      <c r="H578" s="32"/>
      <c r="I578" s="32"/>
      <c r="L578"/>
    </row>
    <row r="579" spans="1:12" x14ac:dyDescent="0.35">
      <c r="A579" s="20"/>
      <c r="G579" s="32"/>
      <c r="H579" s="32"/>
      <c r="I579" s="32"/>
      <c r="L579"/>
    </row>
    <row r="580" spans="1:12" x14ac:dyDescent="0.35">
      <c r="A580" s="20"/>
      <c r="G580" s="32"/>
      <c r="H580" s="32"/>
      <c r="I580" s="32"/>
      <c r="L580"/>
    </row>
    <row r="581" spans="1:12" x14ac:dyDescent="0.35">
      <c r="A581" s="20"/>
      <c r="G581" s="32"/>
      <c r="H581" s="32"/>
      <c r="I581" s="32"/>
      <c r="L581"/>
    </row>
    <row r="582" spans="1:12" x14ac:dyDescent="0.35">
      <c r="A582" s="20"/>
      <c r="G582" s="32"/>
      <c r="H582" s="32"/>
      <c r="I582" s="32"/>
      <c r="L582"/>
    </row>
    <row r="583" spans="1:12" x14ac:dyDescent="0.35">
      <c r="A583" s="20"/>
      <c r="G583" s="32"/>
      <c r="H583" s="32"/>
      <c r="I583" s="32"/>
      <c r="L583"/>
    </row>
    <row r="584" spans="1:12" x14ac:dyDescent="0.35">
      <c r="A584" s="20"/>
      <c r="G584" s="32"/>
      <c r="H584" s="32"/>
      <c r="I584" s="32"/>
      <c r="L584"/>
    </row>
    <row r="585" spans="1:12" x14ac:dyDescent="0.35">
      <c r="A585" s="20"/>
      <c r="G585" s="32"/>
      <c r="H585" s="32"/>
      <c r="I585" s="32"/>
      <c r="L585"/>
    </row>
    <row r="586" spans="1:12" x14ac:dyDescent="0.35">
      <c r="A586" s="20"/>
      <c r="G586" s="32"/>
      <c r="H586" s="32"/>
      <c r="I586" s="32"/>
      <c r="L586"/>
    </row>
    <row r="587" spans="1:12" x14ac:dyDescent="0.35">
      <c r="A587" s="20"/>
      <c r="G587" s="32"/>
      <c r="H587" s="32"/>
      <c r="I587" s="32"/>
      <c r="L587"/>
    </row>
    <row r="588" spans="1:12" x14ac:dyDescent="0.35">
      <c r="A588" s="20"/>
      <c r="G588" s="32"/>
      <c r="H588" s="32"/>
      <c r="I588" s="32"/>
      <c r="L588"/>
    </row>
    <row r="589" spans="1:12" x14ac:dyDescent="0.35">
      <c r="A589" s="20"/>
      <c r="G589" s="32"/>
      <c r="H589" s="32"/>
      <c r="I589" s="32"/>
      <c r="L589"/>
    </row>
    <row r="590" spans="1:12" x14ac:dyDescent="0.35">
      <c r="A590" s="20"/>
      <c r="G590" s="32"/>
      <c r="H590" s="32"/>
      <c r="I590" s="32"/>
      <c r="L590"/>
    </row>
    <row r="591" spans="1:12" x14ac:dyDescent="0.35">
      <c r="A591" s="20"/>
      <c r="G591" s="32"/>
      <c r="H591" s="32"/>
      <c r="I591" s="32"/>
      <c r="L591"/>
    </row>
    <row r="592" spans="1:12" x14ac:dyDescent="0.35">
      <c r="A592" s="20"/>
      <c r="G592" s="32"/>
      <c r="H592" s="32"/>
      <c r="I592" s="32"/>
      <c r="L592"/>
    </row>
    <row r="593" spans="1:12" x14ac:dyDescent="0.35">
      <c r="A593" s="20"/>
      <c r="G593" s="32"/>
      <c r="H593" s="32"/>
      <c r="I593" s="32"/>
      <c r="L593"/>
    </row>
    <row r="594" spans="1:12" x14ac:dyDescent="0.35">
      <c r="A594" s="20"/>
      <c r="G594" s="32"/>
      <c r="H594" s="32"/>
      <c r="I594" s="32"/>
      <c r="L594"/>
    </row>
    <row r="595" spans="1:12" x14ac:dyDescent="0.35">
      <c r="A595" s="20"/>
      <c r="G595" s="32"/>
      <c r="H595" s="32"/>
      <c r="I595" s="32"/>
      <c r="L595"/>
    </row>
    <row r="596" spans="1:12" x14ac:dyDescent="0.35">
      <c r="A596" s="20"/>
      <c r="G596" s="32"/>
      <c r="H596" s="32"/>
      <c r="I596" s="32"/>
      <c r="L596"/>
    </row>
    <row r="597" spans="1:12" x14ac:dyDescent="0.35">
      <c r="A597" s="20"/>
      <c r="G597" s="32"/>
      <c r="H597" s="32"/>
      <c r="I597" s="32"/>
      <c r="L597"/>
    </row>
    <row r="598" spans="1:12" x14ac:dyDescent="0.35">
      <c r="A598" s="20"/>
      <c r="G598" s="32"/>
      <c r="H598" s="32"/>
      <c r="I598" s="32"/>
      <c r="L598"/>
    </row>
    <row r="599" spans="1:12" x14ac:dyDescent="0.35">
      <c r="A599" s="20"/>
      <c r="G599" s="32"/>
      <c r="H599" s="32"/>
      <c r="I599" s="32"/>
      <c r="L599"/>
    </row>
    <row r="600" spans="1:12" x14ac:dyDescent="0.35">
      <c r="A600" s="20"/>
      <c r="G600" s="32"/>
      <c r="H600" s="32"/>
      <c r="I600" s="32"/>
      <c r="L600"/>
    </row>
    <row r="601" spans="1:12" x14ac:dyDescent="0.35">
      <c r="A601" s="20"/>
      <c r="G601" s="32"/>
      <c r="H601" s="32"/>
      <c r="I601" s="32"/>
      <c r="L601"/>
    </row>
    <row r="602" spans="1:12" x14ac:dyDescent="0.35">
      <c r="A602" s="20"/>
      <c r="G602" s="32"/>
      <c r="H602" s="32"/>
      <c r="I602" s="32"/>
      <c r="L602"/>
    </row>
    <row r="603" spans="1:12" x14ac:dyDescent="0.35">
      <c r="A603" s="20"/>
      <c r="G603" s="32"/>
      <c r="H603" s="32"/>
      <c r="I603" s="32"/>
      <c r="L603"/>
    </row>
    <row r="604" spans="1:12" x14ac:dyDescent="0.35">
      <c r="A604" s="20"/>
      <c r="G604" s="32"/>
      <c r="H604" s="32"/>
      <c r="I604" s="32"/>
      <c r="L604"/>
    </row>
    <row r="605" spans="1:12" x14ac:dyDescent="0.35">
      <c r="A605" s="20"/>
      <c r="G605" s="32"/>
      <c r="H605" s="32"/>
      <c r="I605" s="32"/>
      <c r="L605"/>
    </row>
    <row r="606" spans="1:12" x14ac:dyDescent="0.35">
      <c r="A606" s="20"/>
      <c r="G606" s="32"/>
      <c r="H606" s="32"/>
      <c r="I606" s="32"/>
      <c r="L606"/>
    </row>
    <row r="607" spans="1:12" x14ac:dyDescent="0.35">
      <c r="A607" s="20"/>
      <c r="G607" s="32"/>
      <c r="H607" s="32"/>
      <c r="I607" s="32"/>
      <c r="L607"/>
    </row>
    <row r="608" spans="1:12" x14ac:dyDescent="0.35">
      <c r="A608" s="20"/>
      <c r="G608" s="32"/>
      <c r="H608" s="32"/>
      <c r="I608" s="32"/>
      <c r="L608"/>
    </row>
    <row r="609" spans="1:12" x14ac:dyDescent="0.35">
      <c r="A609" s="20"/>
      <c r="G609" s="32"/>
      <c r="H609" s="32"/>
      <c r="I609" s="32"/>
      <c r="L609"/>
    </row>
    <row r="610" spans="1:12" x14ac:dyDescent="0.35">
      <c r="A610" s="20"/>
      <c r="G610" s="32"/>
      <c r="H610" s="32"/>
      <c r="I610" s="32"/>
      <c r="L610"/>
    </row>
    <row r="611" spans="1:12" x14ac:dyDescent="0.35">
      <c r="A611" s="20"/>
      <c r="G611" s="32"/>
      <c r="H611" s="32"/>
      <c r="I611" s="32"/>
      <c r="L611"/>
    </row>
    <row r="612" spans="1:12" x14ac:dyDescent="0.35">
      <c r="A612" s="20"/>
      <c r="G612" s="32"/>
      <c r="H612" s="32"/>
      <c r="I612" s="32"/>
      <c r="L612"/>
    </row>
    <row r="613" spans="1:12" x14ac:dyDescent="0.35">
      <c r="A613" s="20"/>
      <c r="G613" s="32"/>
      <c r="H613" s="32"/>
      <c r="I613" s="32"/>
      <c r="L613"/>
    </row>
    <row r="614" spans="1:12" x14ac:dyDescent="0.35">
      <c r="A614" s="20"/>
      <c r="G614" s="32"/>
      <c r="H614" s="32"/>
      <c r="I614" s="32"/>
      <c r="L614"/>
    </row>
    <row r="615" spans="1:12" x14ac:dyDescent="0.35">
      <c r="A615" s="20"/>
      <c r="G615" s="32"/>
      <c r="H615" s="32"/>
      <c r="I615" s="32"/>
      <c r="L615"/>
    </row>
    <row r="616" spans="1:12" x14ac:dyDescent="0.35">
      <c r="A616" s="20"/>
      <c r="G616" s="32"/>
      <c r="H616" s="32"/>
      <c r="I616" s="32"/>
      <c r="L616"/>
    </row>
    <row r="617" spans="1:12" x14ac:dyDescent="0.35">
      <c r="A617" s="20"/>
      <c r="G617" s="32"/>
      <c r="H617" s="32"/>
      <c r="I617" s="32"/>
      <c r="L617"/>
    </row>
    <row r="618" spans="1:12" x14ac:dyDescent="0.35">
      <c r="A618" s="20"/>
      <c r="G618" s="32"/>
      <c r="H618" s="32"/>
      <c r="I618" s="32"/>
      <c r="L618"/>
    </row>
    <row r="619" spans="1:12" x14ac:dyDescent="0.35">
      <c r="A619" s="20"/>
      <c r="G619" s="32"/>
      <c r="H619" s="32"/>
      <c r="I619" s="32"/>
      <c r="L619"/>
    </row>
    <row r="620" spans="1:12" x14ac:dyDescent="0.35">
      <c r="A620" s="20"/>
      <c r="G620" s="32"/>
      <c r="H620" s="32"/>
      <c r="I620" s="32"/>
      <c r="L620"/>
    </row>
    <row r="621" spans="1:12" x14ac:dyDescent="0.35">
      <c r="A621" s="20"/>
      <c r="G621" s="32"/>
      <c r="H621" s="32"/>
      <c r="I621" s="32"/>
      <c r="L621"/>
    </row>
    <row r="622" spans="1:12" x14ac:dyDescent="0.35">
      <c r="A622" s="20"/>
      <c r="G622" s="32"/>
      <c r="H622" s="32"/>
      <c r="I622" s="32"/>
      <c r="L622"/>
    </row>
    <row r="623" spans="1:12" x14ac:dyDescent="0.35">
      <c r="A623" s="20"/>
      <c r="G623" s="32"/>
      <c r="H623" s="32"/>
      <c r="I623" s="32"/>
      <c r="L623"/>
    </row>
    <row r="624" spans="1:12" x14ac:dyDescent="0.35">
      <c r="A624" s="20"/>
      <c r="G624" s="32"/>
      <c r="H624" s="32"/>
      <c r="I624" s="32"/>
      <c r="L624"/>
    </row>
    <row r="625" spans="1:12" x14ac:dyDescent="0.35">
      <c r="A625" s="20"/>
      <c r="G625" s="32"/>
      <c r="H625" s="32"/>
      <c r="I625" s="32"/>
      <c r="L625"/>
    </row>
    <row r="626" spans="1:12" x14ac:dyDescent="0.35">
      <c r="A626" s="20"/>
      <c r="G626" s="32"/>
      <c r="H626" s="32"/>
      <c r="I626" s="32"/>
      <c r="L626"/>
    </row>
    <row r="627" spans="1:12" x14ac:dyDescent="0.35">
      <c r="A627" s="20"/>
      <c r="G627" s="32"/>
      <c r="H627" s="32"/>
      <c r="I627" s="32"/>
      <c r="L627"/>
    </row>
    <row r="628" spans="1:12" x14ac:dyDescent="0.35">
      <c r="A628" s="20"/>
      <c r="G628" s="32"/>
      <c r="H628" s="32"/>
      <c r="I628" s="32"/>
      <c r="L628"/>
    </row>
    <row r="629" spans="1:12" x14ac:dyDescent="0.35">
      <c r="A629" s="20"/>
      <c r="G629" s="32"/>
      <c r="H629" s="32"/>
      <c r="I629" s="32"/>
      <c r="L629"/>
    </row>
    <row r="630" spans="1:12" x14ac:dyDescent="0.35">
      <c r="A630" s="20"/>
      <c r="G630" s="32"/>
      <c r="H630" s="32"/>
      <c r="I630" s="32"/>
      <c r="L630"/>
    </row>
    <row r="631" spans="1:12" x14ac:dyDescent="0.35">
      <c r="A631" s="20"/>
      <c r="G631" s="32"/>
      <c r="H631" s="32"/>
      <c r="I631" s="32"/>
      <c r="L631"/>
    </row>
    <row r="632" spans="1:12" x14ac:dyDescent="0.35">
      <c r="A632" s="20"/>
      <c r="G632" s="32"/>
      <c r="H632" s="32"/>
      <c r="I632" s="32"/>
      <c r="L632"/>
    </row>
    <row r="633" spans="1:12" x14ac:dyDescent="0.35">
      <c r="A633" s="20"/>
      <c r="G633" s="32"/>
      <c r="H633" s="32"/>
      <c r="I633" s="32"/>
      <c r="L633"/>
    </row>
    <row r="634" spans="1:12" x14ac:dyDescent="0.35">
      <c r="A634" s="20"/>
      <c r="G634" s="32"/>
      <c r="H634" s="32"/>
      <c r="I634" s="32"/>
      <c r="L634"/>
    </row>
    <row r="635" spans="1:12" x14ac:dyDescent="0.35">
      <c r="A635" s="20"/>
      <c r="G635" s="32"/>
      <c r="H635" s="32"/>
      <c r="I635" s="32"/>
      <c r="L635"/>
    </row>
    <row r="636" spans="1:12" x14ac:dyDescent="0.35">
      <c r="A636" s="20"/>
      <c r="G636" s="32"/>
      <c r="H636" s="32"/>
      <c r="I636" s="32"/>
      <c r="L636"/>
    </row>
    <row r="637" spans="1:12" x14ac:dyDescent="0.35">
      <c r="A637" s="20"/>
      <c r="G637" s="32"/>
      <c r="H637" s="32"/>
      <c r="I637" s="32"/>
      <c r="L637"/>
    </row>
    <row r="638" spans="1:12" x14ac:dyDescent="0.35">
      <c r="A638" s="20"/>
      <c r="G638" s="32"/>
      <c r="H638" s="32"/>
      <c r="I638" s="32"/>
      <c r="L638"/>
    </row>
    <row r="639" spans="1:12" x14ac:dyDescent="0.35">
      <c r="A639" s="20"/>
      <c r="G639" s="32"/>
      <c r="H639" s="32"/>
      <c r="I639" s="32"/>
      <c r="L639"/>
    </row>
    <row r="640" spans="1:12" x14ac:dyDescent="0.35">
      <c r="A640" s="20"/>
      <c r="G640" s="32"/>
      <c r="H640" s="32"/>
      <c r="I640" s="32"/>
      <c r="L640"/>
    </row>
    <row r="641" spans="1:12" x14ac:dyDescent="0.35">
      <c r="A641" s="20"/>
      <c r="G641" s="32"/>
      <c r="H641" s="32"/>
      <c r="I641" s="32"/>
      <c r="L641"/>
    </row>
    <row r="642" spans="1:12" x14ac:dyDescent="0.35">
      <c r="A642" s="20"/>
      <c r="G642" s="32"/>
      <c r="H642" s="32"/>
      <c r="I642" s="32"/>
      <c r="L642"/>
    </row>
    <row r="643" spans="1:12" x14ac:dyDescent="0.35">
      <c r="A643" s="20"/>
      <c r="G643" s="32"/>
      <c r="H643" s="32"/>
      <c r="I643" s="32"/>
      <c r="L643"/>
    </row>
    <row r="644" spans="1:12" x14ac:dyDescent="0.35">
      <c r="A644" s="20"/>
      <c r="G644" s="32"/>
      <c r="H644" s="32"/>
      <c r="I644" s="32"/>
      <c r="L644"/>
    </row>
    <row r="645" spans="1:12" x14ac:dyDescent="0.35">
      <c r="A645" s="20"/>
      <c r="G645" s="32"/>
      <c r="H645" s="32"/>
      <c r="I645" s="32"/>
      <c r="L645"/>
    </row>
    <row r="646" spans="1:12" x14ac:dyDescent="0.35">
      <c r="A646" s="20"/>
      <c r="G646" s="32"/>
      <c r="H646" s="32"/>
      <c r="I646" s="32"/>
      <c r="L646"/>
    </row>
    <row r="647" spans="1:12" x14ac:dyDescent="0.35">
      <c r="A647" s="20"/>
      <c r="G647" s="32"/>
      <c r="H647" s="32"/>
      <c r="I647" s="32"/>
      <c r="L647"/>
    </row>
    <row r="648" spans="1:12" x14ac:dyDescent="0.35">
      <c r="A648" s="20"/>
      <c r="G648" s="32"/>
      <c r="H648" s="32"/>
      <c r="I648" s="32"/>
      <c r="L648"/>
    </row>
    <row r="649" spans="1:12" x14ac:dyDescent="0.35">
      <c r="A649" s="20"/>
      <c r="G649" s="32"/>
      <c r="H649" s="32"/>
      <c r="I649" s="32"/>
      <c r="L649"/>
    </row>
    <row r="650" spans="1:12" x14ac:dyDescent="0.35">
      <c r="A650" s="20"/>
      <c r="G650" s="32"/>
      <c r="H650" s="32"/>
      <c r="I650" s="32"/>
      <c r="L650"/>
    </row>
    <row r="651" spans="1:12" x14ac:dyDescent="0.35">
      <c r="A651" s="20"/>
      <c r="G651" s="32"/>
      <c r="H651" s="32"/>
      <c r="I651" s="32"/>
      <c r="L651"/>
    </row>
    <row r="652" spans="1:12" x14ac:dyDescent="0.35">
      <c r="A652" s="20"/>
      <c r="G652" s="32"/>
      <c r="H652" s="32"/>
      <c r="I652" s="32"/>
      <c r="L652"/>
    </row>
    <row r="653" spans="1:12" x14ac:dyDescent="0.35">
      <c r="A653" s="20"/>
      <c r="G653" s="32"/>
      <c r="H653" s="32"/>
      <c r="I653" s="32"/>
      <c r="L653"/>
    </row>
    <row r="654" spans="1:12" x14ac:dyDescent="0.35">
      <c r="A654" s="20"/>
      <c r="G654" s="32"/>
      <c r="H654" s="32"/>
      <c r="I654" s="32"/>
      <c r="L654"/>
    </row>
    <row r="655" spans="1:12" x14ac:dyDescent="0.35">
      <c r="A655" s="20"/>
      <c r="G655" s="32"/>
      <c r="H655" s="32"/>
      <c r="I655" s="32"/>
      <c r="L655"/>
    </row>
    <row r="656" spans="1:12" x14ac:dyDescent="0.35">
      <c r="A656" s="20"/>
      <c r="G656" s="32"/>
      <c r="H656" s="32"/>
      <c r="I656" s="32"/>
      <c r="L656"/>
    </row>
    <row r="657" spans="1:12" x14ac:dyDescent="0.35">
      <c r="A657" s="20"/>
      <c r="G657" s="32"/>
      <c r="H657" s="32"/>
      <c r="I657" s="32"/>
      <c r="L657"/>
    </row>
    <row r="658" spans="1:12" x14ac:dyDescent="0.35">
      <c r="A658" s="20"/>
      <c r="G658" s="32"/>
      <c r="H658" s="32"/>
      <c r="I658" s="32"/>
      <c r="L658"/>
    </row>
    <row r="659" spans="1:12" x14ac:dyDescent="0.35">
      <c r="A659" s="20"/>
      <c r="G659" s="32"/>
      <c r="H659" s="32"/>
      <c r="I659" s="32"/>
      <c r="L659"/>
    </row>
    <row r="660" spans="1:12" x14ac:dyDescent="0.35">
      <c r="A660" s="20"/>
      <c r="G660" s="32"/>
      <c r="H660" s="32"/>
      <c r="I660" s="32"/>
      <c r="L660"/>
    </row>
    <row r="661" spans="1:12" x14ac:dyDescent="0.35">
      <c r="A661" s="20"/>
      <c r="G661" s="32"/>
      <c r="H661" s="32"/>
      <c r="I661" s="32"/>
      <c r="L661"/>
    </row>
    <row r="662" spans="1:12" x14ac:dyDescent="0.35">
      <c r="A662" s="20"/>
      <c r="G662" s="32"/>
      <c r="H662" s="32"/>
      <c r="I662" s="32"/>
      <c r="L662"/>
    </row>
    <row r="663" spans="1:12" x14ac:dyDescent="0.35">
      <c r="A663" s="20"/>
      <c r="G663" s="32"/>
      <c r="H663" s="32"/>
      <c r="I663" s="32"/>
      <c r="L663"/>
    </row>
    <row r="664" spans="1:12" x14ac:dyDescent="0.35">
      <c r="A664" s="20"/>
      <c r="G664" s="32"/>
      <c r="H664" s="32"/>
      <c r="I664" s="32"/>
      <c r="L664"/>
    </row>
    <row r="665" spans="1:12" x14ac:dyDescent="0.35">
      <c r="A665" s="20"/>
      <c r="G665" s="32"/>
      <c r="H665" s="32"/>
      <c r="I665" s="32"/>
      <c r="L665"/>
    </row>
    <row r="666" spans="1:12" x14ac:dyDescent="0.35">
      <c r="A666" s="20"/>
      <c r="G666" s="32"/>
      <c r="H666" s="32"/>
      <c r="I666" s="32"/>
      <c r="L666"/>
    </row>
    <row r="667" spans="1:12" x14ac:dyDescent="0.35">
      <c r="A667" s="20"/>
      <c r="G667" s="32"/>
      <c r="H667" s="32"/>
      <c r="I667" s="32"/>
      <c r="L667"/>
    </row>
    <row r="668" spans="1:12" x14ac:dyDescent="0.35">
      <c r="A668" s="20"/>
      <c r="G668" s="32"/>
      <c r="H668" s="32"/>
      <c r="I668" s="32"/>
      <c r="L668"/>
    </row>
    <row r="669" spans="1:12" x14ac:dyDescent="0.35">
      <c r="A669" s="20"/>
      <c r="G669" s="32"/>
      <c r="H669" s="32"/>
      <c r="I669" s="32"/>
      <c r="L669"/>
    </row>
    <row r="670" spans="1:12" x14ac:dyDescent="0.35">
      <c r="A670" s="20"/>
      <c r="G670" s="32"/>
      <c r="H670" s="32"/>
      <c r="I670" s="32"/>
      <c r="L670"/>
    </row>
    <row r="671" spans="1:12" x14ac:dyDescent="0.35">
      <c r="A671" s="20"/>
      <c r="G671" s="32"/>
      <c r="H671" s="32"/>
      <c r="I671" s="32"/>
      <c r="L671"/>
    </row>
    <row r="672" spans="1:12" x14ac:dyDescent="0.35">
      <c r="A672" s="20"/>
      <c r="G672" s="32"/>
      <c r="H672" s="32"/>
      <c r="I672" s="32"/>
      <c r="L672"/>
    </row>
    <row r="673" spans="1:12" x14ac:dyDescent="0.35">
      <c r="A673" s="20"/>
      <c r="G673" s="32"/>
      <c r="H673" s="32"/>
      <c r="I673" s="32"/>
      <c r="L673"/>
    </row>
    <row r="674" spans="1:12" x14ac:dyDescent="0.35">
      <c r="A674" s="20"/>
      <c r="G674" s="32"/>
      <c r="H674" s="32"/>
      <c r="I674" s="32"/>
      <c r="L674"/>
    </row>
    <row r="675" spans="1:12" x14ac:dyDescent="0.35">
      <c r="A675" s="20"/>
      <c r="G675" s="32"/>
      <c r="H675" s="32"/>
      <c r="I675" s="32"/>
      <c r="L675"/>
    </row>
    <row r="676" spans="1:12" x14ac:dyDescent="0.35">
      <c r="A676" s="20"/>
      <c r="G676" s="32"/>
      <c r="H676" s="32"/>
      <c r="I676" s="32"/>
      <c r="L676"/>
    </row>
    <row r="677" spans="1:12" x14ac:dyDescent="0.35">
      <c r="A677" s="20"/>
      <c r="G677" s="32"/>
      <c r="H677" s="32"/>
      <c r="I677" s="32"/>
      <c r="L677"/>
    </row>
    <row r="678" spans="1:12" x14ac:dyDescent="0.35">
      <c r="A678" s="20"/>
      <c r="G678" s="32"/>
      <c r="H678" s="32"/>
      <c r="I678" s="32"/>
      <c r="L678"/>
    </row>
    <row r="679" spans="1:12" x14ac:dyDescent="0.35">
      <c r="A679" s="20"/>
      <c r="G679" s="32"/>
      <c r="H679" s="32"/>
      <c r="I679" s="32"/>
      <c r="L679"/>
    </row>
    <row r="680" spans="1:12" x14ac:dyDescent="0.35">
      <c r="A680" s="20"/>
      <c r="G680" s="32"/>
      <c r="H680" s="32"/>
      <c r="I680" s="32"/>
      <c r="L680"/>
    </row>
    <row r="681" spans="1:12" x14ac:dyDescent="0.35">
      <c r="A681" s="20"/>
      <c r="G681" s="32"/>
      <c r="H681" s="32"/>
      <c r="I681" s="32"/>
      <c r="L681"/>
    </row>
    <row r="682" spans="1:12" x14ac:dyDescent="0.35">
      <c r="A682" s="20"/>
      <c r="G682" s="32"/>
      <c r="H682" s="32"/>
      <c r="I682" s="32"/>
      <c r="L682"/>
    </row>
    <row r="683" spans="1:12" x14ac:dyDescent="0.35">
      <c r="A683" s="20"/>
      <c r="G683" s="32"/>
      <c r="H683" s="32"/>
      <c r="I683" s="32"/>
      <c r="L683"/>
    </row>
    <row r="684" spans="1:12" x14ac:dyDescent="0.35">
      <c r="A684" s="20"/>
      <c r="G684" s="32"/>
      <c r="H684" s="32"/>
      <c r="I684" s="32"/>
      <c r="L684"/>
    </row>
    <row r="685" spans="1:12" x14ac:dyDescent="0.35">
      <c r="A685" s="20"/>
      <c r="G685" s="32"/>
      <c r="H685" s="32"/>
      <c r="I685" s="32"/>
      <c r="L685"/>
    </row>
    <row r="686" spans="1:12" x14ac:dyDescent="0.35">
      <c r="A686" s="20"/>
      <c r="G686" s="32"/>
      <c r="H686" s="32"/>
      <c r="I686" s="32"/>
      <c r="L686"/>
    </row>
    <row r="687" spans="1:12" x14ac:dyDescent="0.35">
      <c r="A687" s="20"/>
      <c r="G687" s="32"/>
      <c r="H687" s="32"/>
      <c r="I687" s="32"/>
      <c r="L687"/>
    </row>
    <row r="688" spans="1:12" x14ac:dyDescent="0.35">
      <c r="A688" s="20"/>
      <c r="G688" s="32"/>
      <c r="H688" s="32"/>
      <c r="I688" s="32"/>
      <c r="L688"/>
    </row>
    <row r="689" spans="1:12" x14ac:dyDescent="0.35">
      <c r="A689" s="20"/>
      <c r="G689" s="32"/>
      <c r="H689" s="32"/>
      <c r="I689" s="32"/>
      <c r="L689"/>
    </row>
    <row r="690" spans="1:12" x14ac:dyDescent="0.35">
      <c r="A690" s="20"/>
      <c r="G690" s="32"/>
      <c r="H690" s="32"/>
      <c r="I690" s="32"/>
      <c r="L690"/>
    </row>
    <row r="691" spans="1:12" x14ac:dyDescent="0.35">
      <c r="A691" s="20"/>
      <c r="G691" s="32"/>
      <c r="H691" s="32"/>
      <c r="I691" s="32"/>
      <c r="L691"/>
    </row>
    <row r="692" spans="1:12" x14ac:dyDescent="0.35">
      <c r="A692" s="20"/>
      <c r="G692" s="32"/>
      <c r="H692" s="32"/>
      <c r="I692" s="32"/>
      <c r="L692"/>
    </row>
    <row r="693" spans="1:12" x14ac:dyDescent="0.35">
      <c r="A693" s="20"/>
      <c r="G693" s="32"/>
      <c r="H693" s="32"/>
      <c r="I693" s="32"/>
      <c r="L693"/>
    </row>
    <row r="694" spans="1:12" x14ac:dyDescent="0.35">
      <c r="A694" s="20"/>
      <c r="G694" s="32"/>
      <c r="H694" s="32"/>
      <c r="I694" s="32"/>
      <c r="L694"/>
    </row>
    <row r="695" spans="1:12" x14ac:dyDescent="0.35">
      <c r="A695" s="20"/>
      <c r="G695" s="32"/>
      <c r="H695" s="32"/>
      <c r="I695" s="32"/>
      <c r="L695"/>
    </row>
    <row r="696" spans="1:12" x14ac:dyDescent="0.35">
      <c r="A696" s="20"/>
      <c r="G696" s="32"/>
      <c r="H696" s="32"/>
      <c r="I696" s="32"/>
      <c r="L696"/>
    </row>
    <row r="697" spans="1:12" x14ac:dyDescent="0.35">
      <c r="A697" s="20"/>
      <c r="G697" s="32"/>
      <c r="H697" s="32"/>
      <c r="I697" s="32"/>
      <c r="L697"/>
    </row>
    <row r="698" spans="1:12" x14ac:dyDescent="0.35">
      <c r="A698" s="20"/>
      <c r="G698" s="32"/>
      <c r="H698" s="32"/>
      <c r="I698" s="32"/>
      <c r="L698"/>
    </row>
    <row r="699" spans="1:12" x14ac:dyDescent="0.35">
      <c r="A699" s="20"/>
      <c r="G699" s="32"/>
      <c r="H699" s="32"/>
      <c r="I699" s="32"/>
      <c r="L699"/>
    </row>
    <row r="700" spans="1:12" x14ac:dyDescent="0.35">
      <c r="A700" s="20"/>
      <c r="G700" s="32"/>
      <c r="H700" s="32"/>
      <c r="I700" s="32"/>
      <c r="L700"/>
    </row>
    <row r="701" spans="1:12" x14ac:dyDescent="0.35">
      <c r="A701" s="20"/>
      <c r="G701" s="32"/>
      <c r="H701" s="32"/>
      <c r="I701" s="32"/>
      <c r="L701"/>
    </row>
    <row r="702" spans="1:12" x14ac:dyDescent="0.35">
      <c r="A702" s="20"/>
      <c r="G702" s="32"/>
      <c r="H702" s="32"/>
      <c r="I702" s="32"/>
      <c r="L702"/>
    </row>
    <row r="703" spans="1:12" x14ac:dyDescent="0.35">
      <c r="A703" s="20"/>
      <c r="G703" s="32"/>
      <c r="H703" s="32"/>
      <c r="I703" s="32"/>
      <c r="L703"/>
    </row>
    <row r="704" spans="1:12" x14ac:dyDescent="0.35">
      <c r="A704" s="20"/>
      <c r="G704" s="32"/>
      <c r="H704" s="32"/>
      <c r="I704" s="32"/>
      <c r="L704"/>
    </row>
    <row r="705" spans="1:12" x14ac:dyDescent="0.35">
      <c r="A705" s="20"/>
      <c r="G705" s="32"/>
      <c r="H705" s="32"/>
      <c r="I705" s="32"/>
      <c r="L705"/>
    </row>
    <row r="706" spans="1:12" x14ac:dyDescent="0.35">
      <c r="A706" s="20"/>
      <c r="G706" s="32"/>
      <c r="H706" s="32"/>
      <c r="I706" s="32"/>
      <c r="L706"/>
    </row>
    <row r="707" spans="1:12" x14ac:dyDescent="0.35">
      <c r="A707" s="20"/>
      <c r="G707" s="32"/>
      <c r="H707" s="32"/>
      <c r="I707" s="32"/>
      <c r="L707"/>
    </row>
    <row r="708" spans="1:12" x14ac:dyDescent="0.35">
      <c r="A708" s="20"/>
      <c r="G708" s="32"/>
      <c r="H708" s="32"/>
      <c r="I708" s="32"/>
      <c r="L708"/>
    </row>
    <row r="709" spans="1:12" x14ac:dyDescent="0.35">
      <c r="A709" s="20"/>
      <c r="G709" s="32"/>
      <c r="H709" s="32"/>
      <c r="I709" s="32"/>
      <c r="L709"/>
    </row>
    <row r="710" spans="1:12" x14ac:dyDescent="0.35">
      <c r="A710" s="20"/>
      <c r="G710" s="32"/>
      <c r="H710" s="32"/>
      <c r="I710" s="32"/>
      <c r="L710"/>
    </row>
    <row r="711" spans="1:12" x14ac:dyDescent="0.35">
      <c r="A711" s="20"/>
      <c r="G711" s="32"/>
      <c r="H711" s="32"/>
      <c r="I711" s="32"/>
      <c r="L711"/>
    </row>
    <row r="712" spans="1:12" x14ac:dyDescent="0.35">
      <c r="A712" s="20"/>
      <c r="G712" s="32"/>
      <c r="H712" s="32"/>
      <c r="I712" s="32"/>
      <c r="L712"/>
    </row>
    <row r="713" spans="1:12" x14ac:dyDescent="0.35">
      <c r="A713" s="20"/>
      <c r="G713" s="32"/>
      <c r="H713" s="32"/>
      <c r="I713" s="32"/>
      <c r="L713"/>
    </row>
    <row r="714" spans="1:12" x14ac:dyDescent="0.35">
      <c r="A714" s="20"/>
      <c r="G714" s="32"/>
      <c r="H714" s="32"/>
      <c r="I714" s="32"/>
      <c r="L714"/>
    </row>
    <row r="715" spans="1:12" x14ac:dyDescent="0.35">
      <c r="A715" s="20"/>
      <c r="G715" s="32"/>
      <c r="H715" s="32"/>
      <c r="I715" s="32"/>
      <c r="L715"/>
    </row>
    <row r="716" spans="1:12" x14ac:dyDescent="0.35">
      <c r="A716" s="20"/>
      <c r="G716" s="32"/>
      <c r="H716" s="32"/>
      <c r="I716" s="32"/>
      <c r="L716"/>
    </row>
    <row r="717" spans="1:12" x14ac:dyDescent="0.35">
      <c r="A717" s="20"/>
      <c r="G717" s="32"/>
      <c r="H717" s="32"/>
      <c r="I717" s="32"/>
      <c r="L717"/>
    </row>
    <row r="718" spans="1:12" x14ac:dyDescent="0.35">
      <c r="A718" s="20"/>
      <c r="G718" s="32"/>
      <c r="H718" s="32"/>
      <c r="I718" s="32"/>
      <c r="L718"/>
    </row>
    <row r="719" spans="1:12" x14ac:dyDescent="0.35">
      <c r="A719" s="20"/>
      <c r="G719" s="32"/>
      <c r="H719" s="32"/>
      <c r="I719" s="32"/>
      <c r="L719"/>
    </row>
    <row r="720" spans="1:12" x14ac:dyDescent="0.35">
      <c r="A720" s="20"/>
      <c r="G720" s="32"/>
      <c r="H720" s="32"/>
      <c r="I720" s="32"/>
      <c r="L720"/>
    </row>
    <row r="721" spans="1:12" x14ac:dyDescent="0.35">
      <c r="A721" s="20"/>
      <c r="G721" s="32"/>
      <c r="H721" s="32"/>
      <c r="I721" s="32"/>
      <c r="L721"/>
    </row>
    <row r="722" spans="1:12" x14ac:dyDescent="0.35">
      <c r="A722" s="20"/>
      <c r="G722" s="32"/>
      <c r="H722" s="32"/>
      <c r="I722" s="32"/>
      <c r="L722"/>
    </row>
    <row r="723" spans="1:12" x14ac:dyDescent="0.35">
      <c r="A723" s="20"/>
      <c r="G723" s="32"/>
      <c r="H723" s="32"/>
      <c r="I723" s="32"/>
      <c r="L723"/>
    </row>
    <row r="724" spans="1:12" x14ac:dyDescent="0.35">
      <c r="A724" s="20"/>
      <c r="G724" s="32"/>
      <c r="H724" s="32"/>
      <c r="I724" s="32"/>
      <c r="L724"/>
    </row>
    <row r="725" spans="1:12" x14ac:dyDescent="0.35">
      <c r="A725" s="20"/>
      <c r="G725" s="32"/>
      <c r="H725" s="32"/>
      <c r="I725" s="32"/>
      <c r="L725"/>
    </row>
    <row r="726" spans="1:12" x14ac:dyDescent="0.35">
      <c r="A726" s="20"/>
      <c r="G726" s="32"/>
      <c r="H726" s="32"/>
      <c r="I726" s="32"/>
      <c r="L726"/>
    </row>
    <row r="727" spans="1:12" x14ac:dyDescent="0.35">
      <c r="A727" s="20"/>
      <c r="G727" s="32"/>
      <c r="H727" s="32"/>
      <c r="I727" s="32"/>
      <c r="L727"/>
    </row>
    <row r="728" spans="1:12" x14ac:dyDescent="0.35">
      <c r="A728" s="20"/>
      <c r="G728" s="32"/>
      <c r="H728" s="32"/>
      <c r="I728" s="32"/>
      <c r="L728"/>
    </row>
    <row r="729" spans="1:12" x14ac:dyDescent="0.35">
      <c r="A729" s="20"/>
      <c r="G729" s="32"/>
      <c r="H729" s="32"/>
      <c r="I729" s="32"/>
      <c r="L729"/>
    </row>
    <row r="730" spans="1:12" x14ac:dyDescent="0.35">
      <c r="A730" s="20"/>
      <c r="G730" s="32"/>
      <c r="H730" s="32"/>
      <c r="I730" s="32"/>
      <c r="L730"/>
    </row>
    <row r="731" spans="1:12" x14ac:dyDescent="0.35">
      <c r="A731" s="20"/>
      <c r="G731" s="32"/>
      <c r="H731" s="32"/>
      <c r="I731" s="32"/>
      <c r="L731"/>
    </row>
    <row r="732" spans="1:12" x14ac:dyDescent="0.35">
      <c r="A732" s="20"/>
      <c r="G732" s="32"/>
      <c r="H732" s="32"/>
      <c r="I732" s="32"/>
      <c r="L732"/>
    </row>
    <row r="733" spans="1:12" x14ac:dyDescent="0.35">
      <c r="A733" s="20"/>
      <c r="G733" s="32"/>
      <c r="H733" s="32"/>
      <c r="I733" s="32"/>
      <c r="L733"/>
    </row>
    <row r="734" spans="1:12" x14ac:dyDescent="0.35">
      <c r="A734" s="20"/>
      <c r="G734" s="32"/>
      <c r="H734" s="32"/>
      <c r="I734" s="32"/>
      <c r="L734"/>
    </row>
    <row r="735" spans="1:12" x14ac:dyDescent="0.35">
      <c r="A735" s="20"/>
      <c r="G735" s="32"/>
      <c r="H735" s="32"/>
      <c r="I735" s="32"/>
      <c r="L735"/>
    </row>
    <row r="736" spans="1:12" x14ac:dyDescent="0.35">
      <c r="A736" s="20"/>
      <c r="G736" s="32"/>
      <c r="H736" s="32"/>
      <c r="I736" s="32"/>
      <c r="L736"/>
    </row>
    <row r="737" spans="1:12" x14ac:dyDescent="0.35">
      <c r="A737" s="20"/>
      <c r="G737" s="32"/>
      <c r="H737" s="32"/>
      <c r="I737" s="32"/>
      <c r="L737"/>
    </row>
    <row r="738" spans="1:12" x14ac:dyDescent="0.35">
      <c r="A738" s="20"/>
      <c r="G738" s="32"/>
      <c r="H738" s="32"/>
      <c r="I738" s="32"/>
      <c r="L738"/>
    </row>
    <row r="739" spans="1:12" x14ac:dyDescent="0.35">
      <c r="A739" s="20"/>
      <c r="G739" s="32"/>
      <c r="H739" s="32"/>
      <c r="I739" s="32"/>
      <c r="L739"/>
    </row>
    <row r="740" spans="1:12" x14ac:dyDescent="0.35">
      <c r="A740" s="20"/>
      <c r="G740" s="32"/>
      <c r="H740" s="32"/>
      <c r="I740" s="32"/>
      <c r="L740"/>
    </row>
    <row r="741" spans="1:12" x14ac:dyDescent="0.35">
      <c r="A741" s="20"/>
      <c r="G741" s="32"/>
      <c r="H741" s="32"/>
      <c r="I741" s="32"/>
      <c r="L741"/>
    </row>
    <row r="742" spans="1:12" x14ac:dyDescent="0.35">
      <c r="A742" s="20"/>
      <c r="G742" s="32"/>
      <c r="H742" s="32"/>
      <c r="I742" s="32"/>
      <c r="L742"/>
    </row>
    <row r="743" spans="1:12" x14ac:dyDescent="0.35">
      <c r="A743" s="20"/>
      <c r="G743" s="32"/>
      <c r="H743" s="32"/>
      <c r="I743" s="32"/>
      <c r="L743"/>
    </row>
    <row r="744" spans="1:12" x14ac:dyDescent="0.35">
      <c r="A744" s="20"/>
      <c r="G744" s="32"/>
      <c r="H744" s="32"/>
      <c r="I744" s="32"/>
      <c r="L744"/>
    </row>
    <row r="745" spans="1:12" x14ac:dyDescent="0.35">
      <c r="A745" s="20"/>
      <c r="G745" s="32"/>
      <c r="H745" s="32"/>
      <c r="I745" s="32"/>
      <c r="L745"/>
    </row>
    <row r="746" spans="1:12" x14ac:dyDescent="0.35">
      <c r="A746" s="20"/>
      <c r="G746" s="32"/>
      <c r="H746" s="32"/>
      <c r="I746" s="32"/>
      <c r="L746"/>
    </row>
    <row r="747" spans="1:12" x14ac:dyDescent="0.35">
      <c r="A747" s="20"/>
      <c r="G747" s="32"/>
      <c r="H747" s="32"/>
      <c r="I747" s="32"/>
      <c r="L747"/>
    </row>
    <row r="748" spans="1:12" x14ac:dyDescent="0.35">
      <c r="A748" s="20"/>
      <c r="G748" s="32"/>
      <c r="H748" s="32"/>
      <c r="I748" s="32"/>
      <c r="L748"/>
    </row>
    <row r="749" spans="1:12" x14ac:dyDescent="0.35">
      <c r="A749" s="20"/>
      <c r="G749" s="32"/>
      <c r="H749" s="32"/>
      <c r="I749" s="32"/>
      <c r="L749"/>
    </row>
    <row r="750" spans="1:12" x14ac:dyDescent="0.35">
      <c r="A750" s="20"/>
      <c r="G750" s="32"/>
      <c r="H750" s="32"/>
      <c r="I750" s="32"/>
      <c r="L750"/>
    </row>
    <row r="751" spans="1:12" x14ac:dyDescent="0.35">
      <c r="A751" s="20"/>
      <c r="G751" s="32"/>
      <c r="H751" s="32"/>
      <c r="I751" s="32"/>
      <c r="L751"/>
    </row>
    <row r="752" spans="1:12" x14ac:dyDescent="0.35">
      <c r="A752" s="20"/>
      <c r="G752" s="32"/>
      <c r="H752" s="32"/>
      <c r="I752" s="32"/>
      <c r="L752"/>
    </row>
    <row r="753" spans="1:12" x14ac:dyDescent="0.35">
      <c r="A753" s="20"/>
      <c r="G753" s="32"/>
      <c r="H753" s="32"/>
      <c r="I753" s="32"/>
      <c r="L753"/>
    </row>
    <row r="754" spans="1:12" x14ac:dyDescent="0.35">
      <c r="A754" s="20"/>
      <c r="G754" s="32"/>
      <c r="H754" s="32"/>
      <c r="I754" s="32"/>
      <c r="L754"/>
    </row>
    <row r="755" spans="1:12" x14ac:dyDescent="0.35">
      <c r="A755" s="20"/>
      <c r="G755" s="32"/>
      <c r="H755" s="32"/>
      <c r="I755" s="32"/>
      <c r="L755"/>
    </row>
    <row r="756" spans="1:12" x14ac:dyDescent="0.35">
      <c r="A756" s="20"/>
      <c r="G756" s="32"/>
      <c r="H756" s="32"/>
      <c r="I756" s="32"/>
      <c r="L756"/>
    </row>
    <row r="757" spans="1:12" x14ac:dyDescent="0.35">
      <c r="A757" s="20"/>
      <c r="G757" s="32"/>
      <c r="H757" s="32"/>
      <c r="I757" s="32"/>
      <c r="L757"/>
    </row>
    <row r="758" spans="1:12" x14ac:dyDescent="0.35">
      <c r="A758" s="20"/>
      <c r="G758" s="32"/>
      <c r="H758" s="32"/>
      <c r="I758" s="32"/>
      <c r="L758"/>
    </row>
    <row r="759" spans="1:12" x14ac:dyDescent="0.35">
      <c r="A759" s="20"/>
      <c r="G759" s="32"/>
      <c r="H759" s="32"/>
      <c r="I759" s="32"/>
      <c r="L759"/>
    </row>
    <row r="760" spans="1:12" x14ac:dyDescent="0.35">
      <c r="A760" s="20"/>
      <c r="G760" s="32"/>
      <c r="H760" s="32"/>
      <c r="I760" s="32"/>
      <c r="L760"/>
    </row>
    <row r="761" spans="1:12" x14ac:dyDescent="0.35">
      <c r="A761" s="20"/>
      <c r="G761" s="32"/>
      <c r="H761" s="32"/>
      <c r="I761" s="32"/>
      <c r="L761"/>
    </row>
    <row r="762" spans="1:12" x14ac:dyDescent="0.35">
      <c r="A762" s="20"/>
      <c r="G762" s="32"/>
      <c r="H762" s="32"/>
      <c r="I762" s="32"/>
      <c r="L762"/>
    </row>
    <row r="763" spans="1:12" x14ac:dyDescent="0.35">
      <c r="A763" s="20"/>
      <c r="G763" s="32"/>
      <c r="H763" s="32"/>
      <c r="I763" s="32"/>
      <c r="L763"/>
    </row>
    <row r="764" spans="1:12" x14ac:dyDescent="0.35">
      <c r="A764" s="20"/>
      <c r="G764" s="32"/>
      <c r="H764" s="32"/>
      <c r="I764" s="32"/>
      <c r="L764"/>
    </row>
    <row r="765" spans="1:12" x14ac:dyDescent="0.35">
      <c r="A765" s="20"/>
      <c r="G765" s="32"/>
      <c r="H765" s="32"/>
      <c r="I765" s="32"/>
      <c r="L765"/>
    </row>
    <row r="766" spans="1:12" x14ac:dyDescent="0.35">
      <c r="A766" s="20"/>
      <c r="G766" s="32"/>
      <c r="H766" s="32"/>
      <c r="I766" s="32"/>
      <c r="L766"/>
    </row>
    <row r="767" spans="1:12" x14ac:dyDescent="0.35">
      <c r="A767" s="20"/>
      <c r="G767" s="32"/>
      <c r="H767" s="32"/>
      <c r="I767" s="32"/>
      <c r="L767"/>
    </row>
    <row r="768" spans="1:12" x14ac:dyDescent="0.35">
      <c r="A768" s="20"/>
      <c r="G768" s="32"/>
      <c r="H768" s="32"/>
      <c r="I768" s="32"/>
      <c r="L768"/>
    </row>
    <row r="769" spans="1:12" x14ac:dyDescent="0.35">
      <c r="A769" s="20"/>
      <c r="G769" s="32"/>
      <c r="H769" s="32"/>
      <c r="I769" s="32"/>
      <c r="L769"/>
    </row>
    <row r="770" spans="1:12" x14ac:dyDescent="0.35">
      <c r="A770" s="20"/>
      <c r="G770" s="32"/>
      <c r="H770" s="32"/>
      <c r="I770" s="32"/>
      <c r="L770"/>
    </row>
    <row r="771" spans="1:12" x14ac:dyDescent="0.35">
      <c r="A771" s="20"/>
      <c r="G771" s="32"/>
      <c r="H771" s="32"/>
      <c r="I771" s="32"/>
      <c r="L771"/>
    </row>
    <row r="772" spans="1:12" x14ac:dyDescent="0.35">
      <c r="A772" s="20"/>
      <c r="G772" s="32"/>
      <c r="H772" s="32"/>
      <c r="I772" s="32"/>
      <c r="L772"/>
    </row>
    <row r="773" spans="1:12" x14ac:dyDescent="0.35">
      <c r="A773" s="20"/>
      <c r="G773" s="32"/>
      <c r="H773" s="32"/>
      <c r="I773" s="32"/>
      <c r="L773"/>
    </row>
    <row r="774" spans="1:12" x14ac:dyDescent="0.35">
      <c r="A774" s="20"/>
      <c r="G774" s="32"/>
      <c r="H774" s="32"/>
      <c r="I774" s="32"/>
      <c r="L774"/>
    </row>
    <row r="775" spans="1:12" x14ac:dyDescent="0.35">
      <c r="A775" s="20"/>
      <c r="G775" s="32"/>
      <c r="H775" s="32"/>
      <c r="I775" s="32"/>
      <c r="L775"/>
    </row>
    <row r="776" spans="1:12" x14ac:dyDescent="0.35">
      <c r="A776" s="20"/>
      <c r="G776" s="32"/>
      <c r="H776" s="32"/>
      <c r="I776" s="32"/>
      <c r="L776"/>
    </row>
    <row r="777" spans="1:12" x14ac:dyDescent="0.35">
      <c r="A777" s="20"/>
      <c r="G777" s="32"/>
      <c r="H777" s="32"/>
      <c r="I777" s="32"/>
      <c r="L777"/>
    </row>
    <row r="778" spans="1:12" x14ac:dyDescent="0.35">
      <c r="A778" s="20"/>
      <c r="G778" s="32"/>
      <c r="H778" s="32"/>
      <c r="I778" s="32"/>
      <c r="L778"/>
    </row>
    <row r="779" spans="1:12" x14ac:dyDescent="0.35">
      <c r="A779" s="20"/>
      <c r="G779" s="32"/>
      <c r="H779" s="32"/>
      <c r="I779" s="32"/>
      <c r="L779"/>
    </row>
    <row r="780" spans="1:12" x14ac:dyDescent="0.35">
      <c r="A780" s="20"/>
      <c r="G780" s="32"/>
      <c r="H780" s="32"/>
      <c r="I780" s="32"/>
      <c r="L780"/>
    </row>
    <row r="781" spans="1:12" x14ac:dyDescent="0.35">
      <c r="A781" s="20"/>
      <c r="G781" s="32"/>
      <c r="H781" s="32"/>
      <c r="I781" s="32"/>
      <c r="L781"/>
    </row>
    <row r="782" spans="1:12" x14ac:dyDescent="0.35">
      <c r="A782" s="20"/>
      <c r="G782" s="32"/>
      <c r="H782" s="32"/>
      <c r="I782" s="32"/>
      <c r="L782"/>
    </row>
    <row r="783" spans="1:12" x14ac:dyDescent="0.35">
      <c r="A783" s="20"/>
      <c r="G783" s="32"/>
      <c r="H783" s="32"/>
      <c r="I783" s="32"/>
      <c r="L783"/>
    </row>
    <row r="784" spans="1:12" x14ac:dyDescent="0.35">
      <c r="A784" s="20"/>
      <c r="G784" s="32"/>
      <c r="H784" s="32"/>
      <c r="I784" s="32"/>
      <c r="L784"/>
    </row>
    <row r="785" spans="1:12" x14ac:dyDescent="0.35">
      <c r="A785" s="20"/>
      <c r="G785" s="32"/>
      <c r="H785" s="32"/>
      <c r="I785" s="32"/>
      <c r="L785"/>
    </row>
    <row r="786" spans="1:12" x14ac:dyDescent="0.35">
      <c r="A786" s="20"/>
      <c r="G786" s="32"/>
      <c r="H786" s="32"/>
      <c r="I786" s="32"/>
      <c r="L786"/>
    </row>
    <row r="787" spans="1:12" x14ac:dyDescent="0.35">
      <c r="A787" s="20"/>
      <c r="G787" s="32"/>
      <c r="H787" s="32"/>
      <c r="I787" s="32"/>
      <c r="L787"/>
    </row>
    <row r="788" spans="1:12" x14ac:dyDescent="0.35">
      <c r="A788" s="20"/>
      <c r="G788" s="32"/>
      <c r="H788" s="32"/>
      <c r="I788" s="32"/>
      <c r="L788"/>
    </row>
    <row r="789" spans="1:12" x14ac:dyDescent="0.35">
      <c r="A789" s="20"/>
      <c r="G789" s="32"/>
      <c r="H789" s="32"/>
      <c r="I789" s="32"/>
      <c r="L789"/>
    </row>
    <row r="790" spans="1:12" x14ac:dyDescent="0.35">
      <c r="A790" s="20"/>
      <c r="G790" s="32"/>
      <c r="H790" s="32"/>
      <c r="I790" s="32"/>
      <c r="L790"/>
    </row>
    <row r="791" spans="1:12" x14ac:dyDescent="0.35">
      <c r="A791" s="20"/>
      <c r="G791" s="32"/>
      <c r="H791" s="32"/>
      <c r="I791" s="32"/>
      <c r="L791"/>
    </row>
    <row r="792" spans="1:12" x14ac:dyDescent="0.35">
      <c r="A792" s="20"/>
      <c r="G792" s="32"/>
      <c r="H792" s="32"/>
      <c r="I792" s="32"/>
      <c r="L792"/>
    </row>
    <row r="793" spans="1:12" x14ac:dyDescent="0.35">
      <c r="A793" s="20"/>
      <c r="G793" s="32"/>
      <c r="H793" s="32"/>
      <c r="I793" s="32"/>
      <c r="L793"/>
    </row>
    <row r="794" spans="1:12" x14ac:dyDescent="0.35">
      <c r="A794" s="20"/>
      <c r="G794" s="32"/>
      <c r="H794" s="32"/>
      <c r="I794" s="32"/>
      <c r="L794"/>
    </row>
    <row r="795" spans="1:12" x14ac:dyDescent="0.35">
      <c r="A795" s="20"/>
      <c r="G795" s="32"/>
      <c r="H795" s="32"/>
      <c r="I795" s="32"/>
      <c r="L795"/>
    </row>
    <row r="796" spans="1:12" x14ac:dyDescent="0.35">
      <c r="A796" s="20"/>
      <c r="G796" s="32"/>
      <c r="H796" s="32"/>
      <c r="I796" s="32"/>
      <c r="L796"/>
    </row>
    <row r="797" spans="1:12" x14ac:dyDescent="0.35">
      <c r="A797" s="20"/>
      <c r="G797" s="32"/>
      <c r="H797" s="32"/>
      <c r="I797" s="32"/>
      <c r="L797"/>
    </row>
    <row r="798" spans="1:12" x14ac:dyDescent="0.35">
      <c r="A798" s="20"/>
      <c r="G798" s="32"/>
      <c r="H798" s="32"/>
      <c r="I798" s="32"/>
      <c r="L798"/>
    </row>
    <row r="799" spans="1:12" x14ac:dyDescent="0.35">
      <c r="A799" s="20"/>
      <c r="G799" s="32"/>
      <c r="H799" s="32"/>
      <c r="I799" s="32"/>
      <c r="L799"/>
    </row>
    <row r="800" spans="1:12" x14ac:dyDescent="0.35">
      <c r="A800" s="20"/>
      <c r="G800" s="32"/>
      <c r="H800" s="32"/>
      <c r="I800" s="32"/>
      <c r="L800"/>
    </row>
    <row r="801" spans="1:12" x14ac:dyDescent="0.35">
      <c r="A801" s="20"/>
      <c r="G801" s="32"/>
      <c r="H801" s="32"/>
      <c r="I801" s="32"/>
      <c r="L801"/>
    </row>
    <row r="802" spans="1:12" x14ac:dyDescent="0.35">
      <c r="A802" s="20"/>
      <c r="G802" s="32"/>
      <c r="H802" s="32"/>
      <c r="I802" s="32"/>
      <c r="L802"/>
    </row>
    <row r="803" spans="1:12" x14ac:dyDescent="0.35">
      <c r="A803" s="20"/>
      <c r="G803" s="32"/>
      <c r="H803" s="32"/>
      <c r="I803" s="32"/>
      <c r="L803"/>
    </row>
    <row r="804" spans="1:12" x14ac:dyDescent="0.35">
      <c r="A804" s="20"/>
      <c r="G804" s="32"/>
      <c r="H804" s="32"/>
      <c r="I804" s="32"/>
      <c r="L804"/>
    </row>
    <row r="805" spans="1:12" x14ac:dyDescent="0.35">
      <c r="A805" s="20"/>
      <c r="G805" s="32"/>
      <c r="H805" s="32"/>
      <c r="I805" s="32"/>
      <c r="L805"/>
    </row>
    <row r="806" spans="1:12" x14ac:dyDescent="0.35">
      <c r="A806" s="20"/>
      <c r="G806" s="32"/>
      <c r="H806" s="32"/>
      <c r="I806" s="32"/>
      <c r="L806"/>
    </row>
    <row r="807" spans="1:12" x14ac:dyDescent="0.35">
      <c r="A807" s="20"/>
      <c r="G807" s="32"/>
      <c r="H807" s="32"/>
      <c r="I807" s="32"/>
      <c r="L807"/>
    </row>
    <row r="808" spans="1:12" x14ac:dyDescent="0.35">
      <c r="A808" s="20"/>
      <c r="G808" s="32"/>
      <c r="H808" s="32"/>
      <c r="I808" s="32"/>
      <c r="L808"/>
    </row>
    <row r="809" spans="1:12" x14ac:dyDescent="0.35">
      <c r="A809" s="20"/>
      <c r="G809" s="32"/>
      <c r="H809" s="32"/>
      <c r="I809" s="32"/>
      <c r="L809"/>
    </row>
    <row r="810" spans="1:12" x14ac:dyDescent="0.35">
      <c r="A810" s="20"/>
      <c r="G810" s="32"/>
      <c r="H810" s="32"/>
      <c r="I810" s="32"/>
      <c r="L810"/>
    </row>
    <row r="811" spans="1:12" x14ac:dyDescent="0.35">
      <c r="A811" s="20"/>
      <c r="G811" s="32"/>
      <c r="H811" s="32"/>
      <c r="I811" s="32"/>
      <c r="L811"/>
    </row>
    <row r="812" spans="1:12" x14ac:dyDescent="0.35">
      <c r="A812" s="20"/>
      <c r="G812" s="32"/>
      <c r="H812" s="32"/>
      <c r="I812" s="32"/>
      <c r="L812"/>
    </row>
    <row r="813" spans="1:12" x14ac:dyDescent="0.35">
      <c r="A813" s="20"/>
      <c r="G813" s="32"/>
      <c r="H813" s="32"/>
      <c r="I813" s="32"/>
      <c r="L813"/>
    </row>
    <row r="814" spans="1:12" x14ac:dyDescent="0.35">
      <c r="A814" s="20"/>
      <c r="G814" s="32"/>
      <c r="H814" s="32"/>
      <c r="I814" s="32"/>
      <c r="L814"/>
    </row>
    <row r="815" spans="1:12" x14ac:dyDescent="0.35">
      <c r="A815" s="20"/>
      <c r="G815" s="32"/>
      <c r="H815" s="32"/>
      <c r="I815" s="32"/>
      <c r="L815"/>
    </row>
    <row r="816" spans="1:12" x14ac:dyDescent="0.35">
      <c r="A816" s="20"/>
      <c r="G816" s="32"/>
      <c r="H816" s="32"/>
      <c r="I816" s="32"/>
      <c r="L816"/>
    </row>
    <row r="817" spans="1:12" x14ac:dyDescent="0.35">
      <c r="A817" s="20"/>
      <c r="G817" s="32"/>
      <c r="H817" s="32"/>
      <c r="I817" s="32"/>
      <c r="L817"/>
    </row>
    <row r="818" spans="1:12" x14ac:dyDescent="0.35">
      <c r="A818" s="20"/>
      <c r="G818" s="32"/>
      <c r="H818" s="32"/>
      <c r="I818" s="32"/>
      <c r="L818"/>
    </row>
    <row r="819" spans="1:12" x14ac:dyDescent="0.35">
      <c r="A819" s="20"/>
      <c r="G819" s="32"/>
      <c r="H819" s="32"/>
      <c r="I819" s="32"/>
      <c r="L819"/>
    </row>
    <row r="820" spans="1:12" x14ac:dyDescent="0.35">
      <c r="A820" s="20"/>
      <c r="G820" s="32"/>
      <c r="H820" s="32"/>
      <c r="I820" s="32"/>
      <c r="L820"/>
    </row>
    <row r="821" spans="1:12" x14ac:dyDescent="0.35">
      <c r="A821" s="20"/>
      <c r="G821" s="32"/>
      <c r="H821" s="32"/>
      <c r="I821" s="32"/>
      <c r="L821"/>
    </row>
    <row r="822" spans="1:12" x14ac:dyDescent="0.35">
      <c r="A822" s="20"/>
      <c r="G822" s="32"/>
      <c r="H822" s="32"/>
      <c r="I822" s="32"/>
      <c r="L822"/>
    </row>
    <row r="823" spans="1:12" x14ac:dyDescent="0.35">
      <c r="A823" s="20"/>
      <c r="G823" s="32"/>
      <c r="H823" s="32"/>
      <c r="I823" s="32"/>
      <c r="L823"/>
    </row>
    <row r="824" spans="1:12" x14ac:dyDescent="0.35">
      <c r="A824" s="20"/>
      <c r="G824" s="32"/>
      <c r="H824" s="32"/>
      <c r="I824" s="32"/>
      <c r="L824"/>
    </row>
    <row r="825" spans="1:12" x14ac:dyDescent="0.35">
      <c r="A825" s="20"/>
      <c r="G825" s="32"/>
      <c r="H825" s="32"/>
      <c r="I825" s="32"/>
      <c r="L825"/>
    </row>
    <row r="826" spans="1:12" x14ac:dyDescent="0.35">
      <c r="A826" s="20"/>
      <c r="G826" s="32"/>
      <c r="H826" s="32"/>
      <c r="I826" s="32"/>
      <c r="L826"/>
    </row>
    <row r="827" spans="1:12" x14ac:dyDescent="0.35">
      <c r="A827" s="20"/>
      <c r="G827" s="32"/>
      <c r="H827" s="32"/>
      <c r="I827" s="32"/>
      <c r="L827"/>
    </row>
    <row r="828" spans="1:12" x14ac:dyDescent="0.35">
      <c r="A828" s="20"/>
      <c r="G828" s="32"/>
      <c r="H828" s="32"/>
      <c r="I828" s="32"/>
      <c r="L828"/>
    </row>
    <row r="829" spans="1:12" x14ac:dyDescent="0.35">
      <c r="A829" s="20"/>
      <c r="G829" s="32"/>
      <c r="H829" s="32"/>
      <c r="I829" s="32"/>
      <c r="L829"/>
    </row>
    <row r="830" spans="1:12" x14ac:dyDescent="0.35">
      <c r="A830" s="20"/>
      <c r="G830" s="32"/>
      <c r="H830" s="32"/>
      <c r="I830" s="32"/>
      <c r="L830"/>
    </row>
    <row r="831" spans="1:12" x14ac:dyDescent="0.35">
      <c r="A831" s="20"/>
      <c r="G831" s="32"/>
      <c r="H831" s="32"/>
      <c r="I831" s="32"/>
      <c r="L831"/>
    </row>
    <row r="832" spans="1:12" x14ac:dyDescent="0.35">
      <c r="A832" s="20"/>
      <c r="G832" s="32"/>
      <c r="H832" s="32"/>
      <c r="I832" s="32"/>
      <c r="L832"/>
    </row>
    <row r="833" spans="1:12" x14ac:dyDescent="0.35">
      <c r="A833" s="20"/>
      <c r="G833" s="32"/>
      <c r="H833" s="32"/>
      <c r="I833" s="32"/>
      <c r="L833"/>
    </row>
    <row r="834" spans="1:12" x14ac:dyDescent="0.35">
      <c r="A834" s="20"/>
      <c r="G834" s="32"/>
      <c r="H834" s="32"/>
      <c r="I834" s="32"/>
      <c r="L834"/>
    </row>
    <row r="835" spans="1:12" x14ac:dyDescent="0.35">
      <c r="A835" s="20"/>
      <c r="G835" s="32"/>
      <c r="H835" s="32"/>
      <c r="I835" s="32"/>
      <c r="L835"/>
    </row>
    <row r="836" spans="1:12" x14ac:dyDescent="0.35">
      <c r="A836" s="20"/>
      <c r="G836" s="32"/>
      <c r="H836" s="32"/>
      <c r="I836" s="32"/>
      <c r="L836"/>
    </row>
    <row r="837" spans="1:12" x14ac:dyDescent="0.35">
      <c r="A837" s="20"/>
      <c r="G837" s="32"/>
      <c r="H837" s="32"/>
      <c r="I837" s="32"/>
      <c r="L837"/>
    </row>
    <row r="838" spans="1:12" x14ac:dyDescent="0.35">
      <c r="A838" s="20"/>
      <c r="G838" s="32"/>
      <c r="H838" s="32"/>
      <c r="I838" s="32"/>
      <c r="L838"/>
    </row>
    <row r="839" spans="1:12" x14ac:dyDescent="0.35">
      <c r="A839" s="20"/>
      <c r="G839" s="32"/>
      <c r="H839" s="32"/>
      <c r="I839" s="32"/>
      <c r="L839"/>
    </row>
    <row r="840" spans="1:12" x14ac:dyDescent="0.35">
      <c r="A840" s="20"/>
      <c r="G840" s="32"/>
      <c r="H840" s="32"/>
      <c r="I840" s="32"/>
      <c r="L840"/>
    </row>
    <row r="841" spans="1:12" x14ac:dyDescent="0.35">
      <c r="A841" s="20"/>
      <c r="G841" s="32"/>
      <c r="H841" s="32"/>
      <c r="I841" s="32"/>
      <c r="L841"/>
    </row>
    <row r="842" spans="1:12" x14ac:dyDescent="0.35">
      <c r="A842" s="20"/>
      <c r="G842" s="32"/>
      <c r="H842" s="32"/>
      <c r="I842" s="32"/>
      <c r="L842"/>
    </row>
    <row r="843" spans="1:12" x14ac:dyDescent="0.35">
      <c r="A843" s="20"/>
      <c r="G843" s="32"/>
      <c r="H843" s="32"/>
      <c r="I843" s="32"/>
      <c r="L843"/>
    </row>
    <row r="844" spans="1:12" x14ac:dyDescent="0.35">
      <c r="A844" s="20"/>
      <c r="G844" s="32"/>
      <c r="H844" s="32"/>
      <c r="I844" s="32"/>
      <c r="L844"/>
    </row>
    <row r="845" spans="1:12" x14ac:dyDescent="0.35">
      <c r="A845" s="20"/>
      <c r="G845" s="32"/>
      <c r="H845" s="32"/>
      <c r="I845" s="32"/>
      <c r="L845"/>
    </row>
    <row r="846" spans="1:12" x14ac:dyDescent="0.35">
      <c r="A846" s="20"/>
      <c r="G846" s="32"/>
      <c r="H846" s="32"/>
      <c r="I846" s="32"/>
      <c r="L846"/>
    </row>
    <row r="847" spans="1:12" x14ac:dyDescent="0.35">
      <c r="A847" s="20"/>
      <c r="G847" s="32"/>
      <c r="H847" s="32"/>
      <c r="I847" s="32"/>
      <c r="L847"/>
    </row>
    <row r="848" spans="1:12" x14ac:dyDescent="0.35">
      <c r="A848" s="20"/>
      <c r="G848" s="32"/>
      <c r="H848" s="32"/>
      <c r="I848" s="32"/>
      <c r="L848"/>
    </row>
    <row r="849" spans="1:12" x14ac:dyDescent="0.35">
      <c r="A849" s="20"/>
      <c r="G849" s="32"/>
      <c r="H849" s="32"/>
      <c r="I849" s="32"/>
      <c r="L849"/>
    </row>
    <row r="850" spans="1:12" x14ac:dyDescent="0.35">
      <c r="A850" s="20"/>
      <c r="G850" s="32"/>
      <c r="H850" s="32"/>
      <c r="I850" s="32"/>
      <c r="L850"/>
    </row>
    <row r="851" spans="1:12" x14ac:dyDescent="0.35">
      <c r="A851" s="20"/>
      <c r="G851" s="32"/>
      <c r="H851" s="32"/>
      <c r="I851" s="32"/>
      <c r="L851"/>
    </row>
    <row r="852" spans="1:12" x14ac:dyDescent="0.35">
      <c r="A852" s="20"/>
      <c r="G852" s="32"/>
      <c r="H852" s="32"/>
      <c r="I852" s="32"/>
      <c r="L852"/>
    </row>
    <row r="853" spans="1:12" x14ac:dyDescent="0.35">
      <c r="A853" s="20"/>
      <c r="G853" s="32"/>
      <c r="H853" s="32"/>
      <c r="I853" s="32"/>
      <c r="L853"/>
    </row>
    <row r="854" spans="1:12" x14ac:dyDescent="0.35">
      <c r="A854" s="20"/>
      <c r="G854" s="32"/>
      <c r="H854" s="32"/>
      <c r="I854" s="32"/>
      <c r="L854"/>
    </row>
    <row r="855" spans="1:12" x14ac:dyDescent="0.35">
      <c r="A855" s="20"/>
      <c r="G855" s="32"/>
      <c r="H855" s="32"/>
      <c r="I855" s="32"/>
      <c r="L855"/>
    </row>
    <row r="856" spans="1:12" x14ac:dyDescent="0.35">
      <c r="A856" s="20"/>
      <c r="G856" s="32"/>
      <c r="H856" s="32"/>
      <c r="I856" s="32"/>
      <c r="L856"/>
    </row>
    <row r="857" spans="1:12" x14ac:dyDescent="0.35">
      <c r="A857" s="20"/>
      <c r="G857" s="32"/>
      <c r="H857" s="32"/>
      <c r="I857" s="32"/>
      <c r="L857"/>
    </row>
    <row r="858" spans="1:12" x14ac:dyDescent="0.35">
      <c r="A858" s="20"/>
      <c r="G858" s="32"/>
      <c r="H858" s="32"/>
      <c r="I858" s="32"/>
      <c r="L858"/>
    </row>
    <row r="859" spans="1:12" x14ac:dyDescent="0.35">
      <c r="A859" s="20"/>
      <c r="G859" s="32"/>
      <c r="H859" s="32"/>
      <c r="I859" s="32"/>
      <c r="L859"/>
    </row>
    <row r="860" spans="1:12" x14ac:dyDescent="0.35">
      <c r="A860" s="20"/>
      <c r="G860" s="32"/>
      <c r="H860" s="32"/>
      <c r="I860" s="32"/>
      <c r="L860"/>
    </row>
    <row r="861" spans="1:12" x14ac:dyDescent="0.35">
      <c r="A861" s="20"/>
      <c r="G861" s="32"/>
      <c r="H861" s="32"/>
      <c r="I861" s="32"/>
      <c r="L861"/>
    </row>
    <row r="862" spans="1:12" x14ac:dyDescent="0.35">
      <c r="A862" s="20"/>
      <c r="G862" s="32"/>
      <c r="H862" s="32"/>
      <c r="I862" s="32"/>
      <c r="L862"/>
    </row>
    <row r="863" spans="1:12" x14ac:dyDescent="0.35">
      <c r="A863" s="20"/>
      <c r="G863" s="32"/>
      <c r="H863" s="32"/>
      <c r="I863" s="32"/>
      <c r="L863"/>
    </row>
    <row r="864" spans="1:12" x14ac:dyDescent="0.35">
      <c r="A864" s="20"/>
      <c r="G864" s="32"/>
      <c r="H864" s="32"/>
      <c r="I864" s="32"/>
      <c r="L864"/>
    </row>
    <row r="865" spans="1:12" x14ac:dyDescent="0.35">
      <c r="A865" s="20"/>
      <c r="G865" s="32"/>
      <c r="H865" s="32"/>
      <c r="I865" s="32"/>
      <c r="L865"/>
    </row>
    <row r="866" spans="1:12" x14ac:dyDescent="0.35">
      <c r="A866" s="20"/>
      <c r="G866" s="32"/>
      <c r="H866" s="32"/>
      <c r="I866" s="32"/>
      <c r="L866"/>
    </row>
    <row r="867" spans="1:12" x14ac:dyDescent="0.35">
      <c r="A867" s="20"/>
      <c r="G867" s="32"/>
      <c r="H867" s="32"/>
      <c r="I867" s="32"/>
      <c r="L867"/>
    </row>
    <row r="868" spans="1:12" x14ac:dyDescent="0.35">
      <c r="A868" s="20"/>
      <c r="G868" s="32"/>
      <c r="H868" s="32"/>
      <c r="I868" s="32"/>
      <c r="L868"/>
    </row>
    <row r="869" spans="1:12" x14ac:dyDescent="0.35">
      <c r="A869" s="20"/>
      <c r="G869" s="32"/>
      <c r="H869" s="32"/>
      <c r="I869" s="32"/>
      <c r="L869"/>
    </row>
    <row r="870" spans="1:12" x14ac:dyDescent="0.35">
      <c r="A870" s="20"/>
      <c r="G870" s="32"/>
      <c r="H870" s="32"/>
      <c r="I870" s="32"/>
      <c r="L870"/>
    </row>
    <row r="871" spans="1:12" x14ac:dyDescent="0.35">
      <c r="A871" s="20"/>
      <c r="G871" s="32"/>
      <c r="H871" s="32"/>
      <c r="I871" s="32"/>
      <c r="L871"/>
    </row>
    <row r="872" spans="1:12" x14ac:dyDescent="0.35">
      <c r="A872" s="20"/>
      <c r="G872" s="32"/>
      <c r="H872" s="32"/>
      <c r="I872" s="32"/>
      <c r="L872"/>
    </row>
    <row r="873" spans="1:12" x14ac:dyDescent="0.35">
      <c r="A873" s="20"/>
      <c r="G873" s="32"/>
      <c r="H873" s="32"/>
      <c r="I873" s="32"/>
      <c r="L873"/>
    </row>
    <row r="874" spans="1:12" x14ac:dyDescent="0.35">
      <c r="A874" s="20"/>
      <c r="G874" s="32"/>
      <c r="H874" s="32"/>
      <c r="I874" s="32"/>
      <c r="L874"/>
    </row>
    <row r="875" spans="1:12" x14ac:dyDescent="0.35">
      <c r="A875" s="20"/>
      <c r="G875" s="32"/>
      <c r="H875" s="32"/>
      <c r="I875" s="32"/>
      <c r="L875"/>
    </row>
    <row r="876" spans="1:12" x14ac:dyDescent="0.35">
      <c r="A876" s="20"/>
      <c r="G876" s="32"/>
      <c r="H876" s="32"/>
      <c r="I876" s="32"/>
      <c r="L876"/>
    </row>
    <row r="877" spans="1:12" x14ac:dyDescent="0.35">
      <c r="A877" s="20"/>
      <c r="G877" s="32"/>
      <c r="H877" s="32"/>
      <c r="I877" s="32"/>
      <c r="L877"/>
    </row>
    <row r="878" spans="1:12" x14ac:dyDescent="0.35">
      <c r="A878" s="20"/>
      <c r="G878" s="32"/>
      <c r="H878" s="32"/>
      <c r="I878" s="32"/>
      <c r="L878"/>
    </row>
    <row r="879" spans="1:12" x14ac:dyDescent="0.35">
      <c r="A879" s="20"/>
      <c r="G879" s="32"/>
      <c r="H879" s="32"/>
      <c r="I879" s="32"/>
      <c r="L879"/>
    </row>
    <row r="880" spans="1:12" x14ac:dyDescent="0.35">
      <c r="A880" s="20"/>
      <c r="G880" s="32"/>
      <c r="H880" s="32"/>
      <c r="I880" s="32"/>
      <c r="L880"/>
    </row>
    <row r="881" spans="1:12" x14ac:dyDescent="0.35">
      <c r="A881" s="20"/>
      <c r="G881" s="32"/>
      <c r="H881" s="32"/>
      <c r="I881" s="32"/>
      <c r="L881"/>
    </row>
    <row r="882" spans="1:12" x14ac:dyDescent="0.35">
      <c r="A882" s="20"/>
      <c r="G882" s="32"/>
      <c r="H882" s="32"/>
      <c r="I882" s="32"/>
      <c r="L882"/>
    </row>
    <row r="883" spans="1:12" x14ac:dyDescent="0.35">
      <c r="A883" s="20"/>
      <c r="G883" s="32"/>
      <c r="H883" s="32"/>
      <c r="I883" s="32"/>
      <c r="L883"/>
    </row>
    <row r="884" spans="1:12" x14ac:dyDescent="0.35">
      <c r="A884" s="20"/>
      <c r="G884" s="32"/>
      <c r="H884" s="32"/>
      <c r="I884" s="32"/>
      <c r="L884"/>
    </row>
    <row r="885" spans="1:12" x14ac:dyDescent="0.35">
      <c r="A885" s="20"/>
      <c r="G885" s="32"/>
      <c r="H885" s="32"/>
      <c r="I885" s="32"/>
      <c r="L885"/>
    </row>
    <row r="886" spans="1:12" x14ac:dyDescent="0.35">
      <c r="A886" s="20"/>
      <c r="G886" s="32"/>
      <c r="H886" s="32"/>
      <c r="I886" s="32"/>
      <c r="L886"/>
    </row>
    <row r="887" spans="1:12" x14ac:dyDescent="0.35">
      <c r="A887" s="20"/>
      <c r="G887" s="32"/>
      <c r="H887" s="32"/>
      <c r="I887" s="32"/>
      <c r="L887"/>
    </row>
    <row r="888" spans="1:12" x14ac:dyDescent="0.35">
      <c r="A888" s="20"/>
      <c r="G888" s="32"/>
      <c r="H888" s="32"/>
      <c r="I888" s="32"/>
      <c r="L888"/>
    </row>
    <row r="889" spans="1:12" x14ac:dyDescent="0.35">
      <c r="A889" s="20"/>
      <c r="G889" s="32"/>
      <c r="H889" s="32"/>
      <c r="I889" s="32"/>
      <c r="L889"/>
    </row>
    <row r="890" spans="1:12" x14ac:dyDescent="0.35">
      <c r="A890" s="20"/>
      <c r="G890" s="32"/>
      <c r="H890" s="32"/>
      <c r="I890" s="32"/>
      <c r="L890"/>
    </row>
    <row r="891" spans="1:12" x14ac:dyDescent="0.35">
      <c r="A891" s="20"/>
      <c r="G891" s="32"/>
      <c r="H891" s="32"/>
      <c r="I891" s="32"/>
      <c r="L891"/>
    </row>
    <row r="892" spans="1:12" x14ac:dyDescent="0.35">
      <c r="A892" s="20"/>
      <c r="G892" s="32"/>
      <c r="H892" s="32"/>
      <c r="I892" s="32"/>
      <c r="L892"/>
    </row>
    <row r="893" spans="1:12" x14ac:dyDescent="0.35">
      <c r="A893" s="20"/>
      <c r="G893" s="32"/>
      <c r="H893" s="32"/>
      <c r="I893" s="32"/>
      <c r="L893"/>
    </row>
    <row r="894" spans="1:12" x14ac:dyDescent="0.35">
      <c r="A894" s="20"/>
      <c r="G894" s="32"/>
      <c r="H894" s="32"/>
      <c r="I894" s="32"/>
      <c r="L894"/>
    </row>
    <row r="895" spans="1:12" x14ac:dyDescent="0.35">
      <c r="A895" s="20"/>
      <c r="G895" s="32"/>
      <c r="H895" s="32"/>
      <c r="I895" s="32"/>
      <c r="L895"/>
    </row>
    <row r="896" spans="1:12" x14ac:dyDescent="0.35">
      <c r="A896" s="20"/>
      <c r="G896" s="32"/>
      <c r="H896" s="32"/>
      <c r="I896" s="32"/>
      <c r="L896"/>
    </row>
    <row r="897" spans="1:12" x14ac:dyDescent="0.35">
      <c r="A897" s="20"/>
      <c r="G897" s="32"/>
      <c r="H897" s="32"/>
      <c r="I897" s="32"/>
      <c r="L897"/>
    </row>
    <row r="898" spans="1:12" x14ac:dyDescent="0.35">
      <c r="A898" s="20"/>
      <c r="G898" s="32"/>
      <c r="H898" s="32"/>
      <c r="I898" s="32"/>
      <c r="L898"/>
    </row>
    <row r="899" spans="1:12" x14ac:dyDescent="0.35">
      <c r="A899" s="20"/>
      <c r="G899" s="32"/>
      <c r="H899" s="32"/>
      <c r="I899" s="32"/>
      <c r="L899"/>
    </row>
    <row r="900" spans="1:12" x14ac:dyDescent="0.35">
      <c r="A900" s="20"/>
      <c r="G900" s="32"/>
      <c r="H900" s="32"/>
      <c r="I900" s="32"/>
      <c r="L900"/>
    </row>
    <row r="901" spans="1:12" x14ac:dyDescent="0.35">
      <c r="A901" s="20"/>
      <c r="G901" s="32"/>
      <c r="H901" s="32"/>
      <c r="I901" s="32"/>
      <c r="L901"/>
    </row>
    <row r="902" spans="1:12" x14ac:dyDescent="0.35">
      <c r="A902" s="20"/>
      <c r="G902" s="32"/>
      <c r="H902" s="32"/>
      <c r="I902" s="32"/>
      <c r="L902"/>
    </row>
    <row r="903" spans="1:12" x14ac:dyDescent="0.35">
      <c r="A903" s="20"/>
      <c r="G903" s="32"/>
      <c r="H903" s="32"/>
      <c r="I903" s="32"/>
      <c r="L903"/>
    </row>
    <row r="904" spans="1:12" x14ac:dyDescent="0.35">
      <c r="A904" s="20"/>
      <c r="G904" s="32"/>
      <c r="H904" s="32"/>
      <c r="I904" s="32"/>
      <c r="L904"/>
    </row>
    <row r="905" spans="1:12" x14ac:dyDescent="0.35">
      <c r="A905" s="20"/>
      <c r="G905" s="32"/>
      <c r="H905" s="32"/>
      <c r="I905" s="32"/>
      <c r="L905"/>
    </row>
    <row r="906" spans="1:12" x14ac:dyDescent="0.35">
      <c r="A906" s="20"/>
      <c r="G906" s="32"/>
      <c r="H906" s="32"/>
      <c r="I906" s="32"/>
      <c r="L906"/>
    </row>
    <row r="907" spans="1:12" x14ac:dyDescent="0.35">
      <c r="A907" s="20"/>
      <c r="G907" s="32"/>
      <c r="H907" s="32"/>
      <c r="I907" s="32"/>
      <c r="L907"/>
    </row>
    <row r="908" spans="1:12" x14ac:dyDescent="0.35">
      <c r="A908" s="20"/>
      <c r="G908" s="32"/>
      <c r="H908" s="32"/>
      <c r="I908" s="32"/>
      <c r="L908"/>
    </row>
    <row r="909" spans="1:12" x14ac:dyDescent="0.35">
      <c r="A909" s="20"/>
      <c r="G909" s="32"/>
      <c r="H909" s="32"/>
      <c r="I909" s="32"/>
      <c r="L909"/>
    </row>
    <row r="910" spans="1:12" x14ac:dyDescent="0.35">
      <c r="A910" s="20"/>
      <c r="G910" s="32"/>
      <c r="H910" s="32"/>
      <c r="I910" s="32"/>
      <c r="L910"/>
    </row>
    <row r="911" spans="1:12" x14ac:dyDescent="0.35">
      <c r="A911" s="20"/>
      <c r="G911" s="32"/>
      <c r="H911" s="32"/>
      <c r="I911" s="32"/>
      <c r="L911"/>
    </row>
    <row r="912" spans="1:12" x14ac:dyDescent="0.35">
      <c r="A912" s="20"/>
      <c r="G912" s="32"/>
      <c r="H912" s="32"/>
      <c r="I912" s="32"/>
      <c r="L912"/>
    </row>
    <row r="913" spans="1:12" x14ac:dyDescent="0.35">
      <c r="A913" s="20"/>
      <c r="G913" s="32"/>
      <c r="H913" s="32"/>
      <c r="I913" s="32"/>
      <c r="L913"/>
    </row>
    <row r="914" spans="1:12" x14ac:dyDescent="0.35">
      <c r="A914" s="20"/>
      <c r="G914" s="32"/>
      <c r="H914" s="32"/>
      <c r="I914" s="32"/>
      <c r="L914"/>
    </row>
    <row r="915" spans="1:12" x14ac:dyDescent="0.35">
      <c r="A915" s="20"/>
      <c r="G915" s="32"/>
      <c r="H915" s="32"/>
      <c r="I915" s="32"/>
      <c r="L915"/>
    </row>
    <row r="916" spans="1:12" x14ac:dyDescent="0.35">
      <c r="A916" s="20"/>
      <c r="G916" s="32"/>
      <c r="H916" s="32"/>
      <c r="I916" s="32"/>
      <c r="L916"/>
    </row>
    <row r="917" spans="1:12" x14ac:dyDescent="0.35">
      <c r="A917" s="20"/>
      <c r="G917" s="32"/>
      <c r="H917" s="32"/>
      <c r="I917" s="32"/>
      <c r="L917"/>
    </row>
    <row r="918" spans="1:12" x14ac:dyDescent="0.35">
      <c r="A918" s="20"/>
      <c r="G918" s="32"/>
      <c r="H918" s="32"/>
      <c r="I918" s="32"/>
      <c r="L918"/>
    </row>
    <row r="919" spans="1:12" x14ac:dyDescent="0.35">
      <c r="A919" s="20"/>
      <c r="G919" s="32"/>
      <c r="H919" s="32"/>
      <c r="I919" s="32"/>
      <c r="L919"/>
    </row>
    <row r="920" spans="1:12" x14ac:dyDescent="0.35">
      <c r="A920" s="20"/>
      <c r="G920" s="32"/>
      <c r="H920" s="32"/>
      <c r="I920" s="32"/>
      <c r="L920"/>
    </row>
    <row r="921" spans="1:12" x14ac:dyDescent="0.35">
      <c r="A921" s="20"/>
      <c r="G921" s="32"/>
      <c r="H921" s="32"/>
      <c r="I921" s="32"/>
      <c r="L921"/>
    </row>
    <row r="922" spans="1:12" x14ac:dyDescent="0.35">
      <c r="A922" s="20"/>
      <c r="G922" s="32"/>
      <c r="H922" s="32"/>
      <c r="I922" s="32"/>
      <c r="L922"/>
    </row>
    <row r="923" spans="1:12" x14ac:dyDescent="0.35">
      <c r="A923" s="20"/>
      <c r="G923" s="32"/>
      <c r="H923" s="32"/>
      <c r="I923" s="32"/>
      <c r="L923"/>
    </row>
    <row r="924" spans="1:12" x14ac:dyDescent="0.35">
      <c r="A924" s="20"/>
      <c r="G924" s="32"/>
      <c r="H924" s="32"/>
      <c r="I924" s="32"/>
      <c r="L924"/>
    </row>
    <row r="925" spans="1:12" x14ac:dyDescent="0.35">
      <c r="A925" s="20"/>
      <c r="G925" s="32"/>
      <c r="H925" s="32"/>
      <c r="I925" s="32"/>
      <c r="L925"/>
    </row>
    <row r="926" spans="1:12" x14ac:dyDescent="0.35">
      <c r="A926" s="20"/>
      <c r="G926" s="32"/>
      <c r="H926" s="32"/>
      <c r="I926" s="32"/>
      <c r="L926"/>
    </row>
    <row r="927" spans="1:12" x14ac:dyDescent="0.35">
      <c r="A927" s="20"/>
      <c r="G927" s="32"/>
      <c r="H927" s="32"/>
      <c r="I927" s="32"/>
      <c r="L927"/>
    </row>
    <row r="928" spans="1:12" x14ac:dyDescent="0.35">
      <c r="A928" s="20"/>
      <c r="G928" s="32"/>
      <c r="H928" s="32"/>
      <c r="I928" s="32"/>
      <c r="L928"/>
    </row>
    <row r="929" spans="1:12" x14ac:dyDescent="0.35">
      <c r="A929" s="20"/>
      <c r="G929" s="32"/>
      <c r="H929" s="32"/>
      <c r="I929" s="32"/>
      <c r="L929"/>
    </row>
    <row r="930" spans="1:12" x14ac:dyDescent="0.35">
      <c r="A930" s="20"/>
      <c r="G930" s="32"/>
      <c r="H930" s="32"/>
      <c r="I930" s="32"/>
      <c r="L930"/>
    </row>
    <row r="931" spans="1:12" x14ac:dyDescent="0.35">
      <c r="A931" s="20"/>
      <c r="G931" s="32"/>
      <c r="H931" s="32"/>
      <c r="I931" s="32"/>
      <c r="L931"/>
    </row>
    <row r="932" spans="1:12" x14ac:dyDescent="0.35">
      <c r="A932" s="20"/>
      <c r="G932" s="32"/>
      <c r="H932" s="32"/>
      <c r="I932" s="32"/>
      <c r="L932"/>
    </row>
    <row r="933" spans="1:12" x14ac:dyDescent="0.35">
      <c r="A933" s="20"/>
      <c r="G933" s="32"/>
      <c r="H933" s="32"/>
      <c r="I933" s="32"/>
      <c r="L933"/>
    </row>
    <row r="934" spans="1:12" x14ac:dyDescent="0.35">
      <c r="A934" s="20"/>
      <c r="G934" s="32"/>
      <c r="H934" s="32"/>
      <c r="I934" s="32"/>
      <c r="L934"/>
    </row>
    <row r="935" spans="1:12" x14ac:dyDescent="0.35">
      <c r="A935" s="20"/>
      <c r="G935" s="32"/>
      <c r="H935" s="32"/>
      <c r="I935" s="32"/>
      <c r="L935"/>
    </row>
    <row r="936" spans="1:12" x14ac:dyDescent="0.35">
      <c r="A936" s="20"/>
      <c r="G936" s="32"/>
      <c r="H936" s="32"/>
      <c r="I936" s="32"/>
      <c r="L936"/>
    </row>
    <row r="937" spans="1:12" x14ac:dyDescent="0.35">
      <c r="A937" s="20"/>
      <c r="G937" s="32"/>
      <c r="H937" s="32"/>
      <c r="I937" s="32"/>
      <c r="L937"/>
    </row>
    <row r="938" spans="1:12" x14ac:dyDescent="0.35">
      <c r="A938" s="20"/>
      <c r="G938" s="32"/>
      <c r="H938" s="32"/>
      <c r="I938" s="32"/>
      <c r="L938"/>
    </row>
    <row r="939" spans="1:12" x14ac:dyDescent="0.35">
      <c r="A939" s="20"/>
      <c r="G939" s="32"/>
      <c r="H939" s="32"/>
      <c r="I939" s="32"/>
      <c r="L939"/>
    </row>
    <row r="940" spans="1:12" x14ac:dyDescent="0.35">
      <c r="A940" s="20"/>
      <c r="G940" s="32"/>
      <c r="H940" s="32"/>
      <c r="I940" s="32"/>
      <c r="L940"/>
    </row>
    <row r="941" spans="1:12" x14ac:dyDescent="0.35">
      <c r="A941" s="20"/>
      <c r="G941" s="32"/>
      <c r="H941" s="32"/>
      <c r="I941" s="32"/>
      <c r="L941"/>
    </row>
    <row r="942" spans="1:12" x14ac:dyDescent="0.35">
      <c r="A942" s="20"/>
      <c r="G942" s="32"/>
      <c r="H942" s="32"/>
      <c r="I942" s="32"/>
      <c r="L942"/>
    </row>
    <row r="943" spans="1:12" x14ac:dyDescent="0.35">
      <c r="A943" s="20"/>
      <c r="G943" s="32"/>
      <c r="H943" s="32"/>
      <c r="I943" s="32"/>
      <c r="L943"/>
    </row>
    <row r="944" spans="1:12" x14ac:dyDescent="0.35">
      <c r="A944" s="20"/>
      <c r="G944" s="32"/>
      <c r="H944" s="32"/>
      <c r="I944" s="32"/>
      <c r="L944"/>
    </row>
    <row r="945" spans="1:12" x14ac:dyDescent="0.35">
      <c r="A945" s="20"/>
      <c r="G945" s="32"/>
      <c r="H945" s="32"/>
      <c r="I945" s="32"/>
      <c r="L945"/>
    </row>
    <row r="946" spans="1:12" x14ac:dyDescent="0.35">
      <c r="A946" s="20"/>
      <c r="G946" s="32"/>
      <c r="H946" s="32"/>
      <c r="I946" s="32"/>
      <c r="L946"/>
    </row>
    <row r="947" spans="1:12" x14ac:dyDescent="0.35">
      <c r="A947" s="20"/>
      <c r="G947" s="32"/>
      <c r="H947" s="32"/>
      <c r="I947" s="32"/>
      <c r="L947"/>
    </row>
    <row r="948" spans="1:12" x14ac:dyDescent="0.35">
      <c r="A948" s="20"/>
      <c r="G948" s="32"/>
      <c r="H948" s="32"/>
      <c r="I948" s="32"/>
      <c r="L948"/>
    </row>
    <row r="949" spans="1:12" x14ac:dyDescent="0.35">
      <c r="A949" s="20"/>
      <c r="G949" s="32"/>
      <c r="H949" s="32"/>
      <c r="I949" s="32"/>
      <c r="L949"/>
    </row>
    <row r="950" spans="1:12" x14ac:dyDescent="0.35">
      <c r="A950" s="20"/>
      <c r="G950" s="32"/>
      <c r="H950" s="32"/>
      <c r="I950" s="32"/>
      <c r="L950"/>
    </row>
    <row r="951" spans="1:12" x14ac:dyDescent="0.35">
      <c r="A951" s="20"/>
      <c r="G951" s="32"/>
      <c r="H951" s="32"/>
      <c r="I951" s="32"/>
      <c r="L951"/>
    </row>
    <row r="952" spans="1:12" x14ac:dyDescent="0.35">
      <c r="A952" s="20"/>
      <c r="G952" s="32"/>
      <c r="H952" s="32"/>
      <c r="I952" s="32"/>
      <c r="L952"/>
    </row>
    <row r="953" spans="1:12" x14ac:dyDescent="0.35">
      <c r="A953" s="20"/>
      <c r="G953" s="32"/>
      <c r="H953" s="32"/>
      <c r="I953" s="32"/>
      <c r="L953"/>
    </row>
    <row r="954" spans="1:12" x14ac:dyDescent="0.35">
      <c r="A954" s="20"/>
      <c r="G954" s="32"/>
      <c r="H954" s="32"/>
      <c r="I954" s="32"/>
      <c r="L954"/>
    </row>
    <row r="955" spans="1:12" x14ac:dyDescent="0.35">
      <c r="A955" s="20"/>
      <c r="G955" s="32"/>
      <c r="H955" s="32"/>
      <c r="I955" s="32"/>
      <c r="L955"/>
    </row>
    <row r="956" spans="1:12" x14ac:dyDescent="0.35">
      <c r="A956" s="20"/>
      <c r="G956" s="32"/>
      <c r="H956" s="32"/>
      <c r="I956" s="32"/>
      <c r="L956"/>
    </row>
    <row r="957" spans="1:12" x14ac:dyDescent="0.35">
      <c r="A957" s="20"/>
      <c r="G957" s="32"/>
      <c r="H957" s="32"/>
      <c r="I957" s="32"/>
      <c r="L957"/>
    </row>
    <row r="958" spans="1:12" x14ac:dyDescent="0.35">
      <c r="A958" s="20"/>
      <c r="G958" s="32"/>
      <c r="H958" s="32"/>
      <c r="I958" s="32"/>
      <c r="L958"/>
    </row>
    <row r="959" spans="1:12" x14ac:dyDescent="0.35">
      <c r="A959" s="20"/>
      <c r="G959" s="32"/>
      <c r="H959" s="32"/>
      <c r="I959" s="32"/>
      <c r="L959"/>
    </row>
    <row r="960" spans="1:12" x14ac:dyDescent="0.35">
      <c r="A960" s="20"/>
      <c r="G960" s="32"/>
      <c r="H960" s="32"/>
      <c r="I960" s="32"/>
      <c r="L960"/>
    </row>
    <row r="961" spans="1:12" x14ac:dyDescent="0.35">
      <c r="A961" s="20"/>
      <c r="G961" s="32"/>
      <c r="H961" s="32"/>
      <c r="I961" s="32"/>
      <c r="L961"/>
    </row>
    <row r="962" spans="1:12" x14ac:dyDescent="0.35">
      <c r="A962" s="20"/>
      <c r="G962" s="32"/>
      <c r="H962" s="32"/>
      <c r="I962" s="32"/>
      <c r="L962"/>
    </row>
    <row r="963" spans="1:12" x14ac:dyDescent="0.35">
      <c r="A963" s="20"/>
      <c r="G963" s="32"/>
      <c r="H963" s="32"/>
      <c r="I963" s="32"/>
      <c r="L963"/>
    </row>
    <row r="964" spans="1:12" x14ac:dyDescent="0.35">
      <c r="A964" s="20"/>
      <c r="G964" s="32"/>
      <c r="H964" s="32"/>
      <c r="I964" s="32"/>
      <c r="L964"/>
    </row>
    <row r="965" spans="1:12" x14ac:dyDescent="0.35">
      <c r="A965" s="20"/>
      <c r="G965" s="32"/>
      <c r="H965" s="32"/>
      <c r="I965" s="32"/>
      <c r="L965"/>
    </row>
    <row r="966" spans="1:12" x14ac:dyDescent="0.35">
      <c r="A966" s="20"/>
      <c r="G966" s="32"/>
      <c r="H966" s="32"/>
      <c r="I966" s="32"/>
      <c r="L966"/>
    </row>
    <row r="967" spans="1:12" x14ac:dyDescent="0.35">
      <c r="A967" s="20"/>
      <c r="G967" s="32"/>
      <c r="H967" s="32"/>
      <c r="I967" s="32"/>
      <c r="L967"/>
    </row>
    <row r="968" spans="1:12" x14ac:dyDescent="0.35">
      <c r="A968" s="20"/>
      <c r="G968" s="32"/>
      <c r="H968" s="32"/>
      <c r="I968" s="32"/>
      <c r="L968"/>
    </row>
    <row r="969" spans="1:12" x14ac:dyDescent="0.35">
      <c r="A969" s="20"/>
      <c r="G969" s="32"/>
      <c r="H969" s="32"/>
      <c r="I969" s="32"/>
      <c r="L969"/>
    </row>
    <row r="970" spans="1:12" x14ac:dyDescent="0.35">
      <c r="A970" s="20"/>
      <c r="G970" s="32"/>
      <c r="H970" s="32"/>
      <c r="I970" s="32"/>
      <c r="L970"/>
    </row>
    <row r="971" spans="1:12" x14ac:dyDescent="0.35">
      <c r="A971" s="20"/>
      <c r="G971" s="32"/>
      <c r="H971" s="32"/>
      <c r="I971" s="32"/>
      <c r="L971"/>
    </row>
    <row r="972" spans="1:12" x14ac:dyDescent="0.35">
      <c r="A972" s="20"/>
      <c r="G972" s="32"/>
      <c r="H972" s="32"/>
      <c r="I972" s="32"/>
      <c r="L972"/>
    </row>
    <row r="973" spans="1:12" x14ac:dyDescent="0.35">
      <c r="A973" s="20"/>
      <c r="G973" s="32"/>
      <c r="H973" s="32"/>
      <c r="I973" s="32"/>
      <c r="L973"/>
    </row>
    <row r="974" spans="1:12" x14ac:dyDescent="0.35">
      <c r="A974" s="20"/>
      <c r="G974" s="32"/>
      <c r="H974" s="32"/>
      <c r="I974" s="32"/>
      <c r="L974"/>
    </row>
    <row r="975" spans="1:12" x14ac:dyDescent="0.35">
      <c r="A975" s="20"/>
      <c r="G975" s="32"/>
      <c r="H975" s="32"/>
      <c r="I975" s="32"/>
      <c r="L975"/>
    </row>
    <row r="976" spans="1:12" x14ac:dyDescent="0.35">
      <c r="A976" s="20"/>
      <c r="G976" s="32"/>
      <c r="H976" s="32"/>
      <c r="I976" s="32"/>
      <c r="L976"/>
    </row>
    <row r="977" spans="1:12" x14ac:dyDescent="0.35">
      <c r="A977" s="20"/>
      <c r="G977" s="32"/>
      <c r="H977" s="32"/>
      <c r="I977" s="32"/>
      <c r="L977"/>
    </row>
    <row r="978" spans="1:12" x14ac:dyDescent="0.35">
      <c r="A978" s="20"/>
      <c r="G978" s="32"/>
      <c r="H978" s="32"/>
      <c r="I978" s="32"/>
      <c r="L978"/>
    </row>
    <row r="979" spans="1:12" x14ac:dyDescent="0.35">
      <c r="A979" s="20"/>
      <c r="G979" s="32"/>
      <c r="H979" s="32"/>
      <c r="I979" s="32"/>
      <c r="L979"/>
    </row>
    <row r="980" spans="1:12" x14ac:dyDescent="0.35">
      <c r="A980" s="20"/>
      <c r="G980" s="32"/>
      <c r="H980" s="32"/>
      <c r="I980" s="32"/>
      <c r="L980"/>
    </row>
    <row r="981" spans="1:12" x14ac:dyDescent="0.35">
      <c r="A981" s="20"/>
      <c r="G981" s="32"/>
      <c r="H981" s="32"/>
      <c r="I981" s="32"/>
      <c r="L981"/>
    </row>
    <row r="982" spans="1:12" x14ac:dyDescent="0.35">
      <c r="A982" s="20"/>
      <c r="G982" s="32"/>
      <c r="H982" s="32"/>
      <c r="I982" s="32"/>
      <c r="L982"/>
    </row>
    <row r="983" spans="1:12" x14ac:dyDescent="0.35">
      <c r="A983" s="20"/>
      <c r="G983" s="32"/>
      <c r="H983" s="32"/>
      <c r="I983" s="32"/>
      <c r="L983"/>
    </row>
    <row r="984" spans="1:12" x14ac:dyDescent="0.35">
      <c r="A984" s="20"/>
      <c r="G984" s="32"/>
      <c r="H984" s="32"/>
      <c r="I984" s="32"/>
      <c r="L984"/>
    </row>
    <row r="985" spans="1:12" x14ac:dyDescent="0.35">
      <c r="A985" s="20"/>
      <c r="G985" s="32"/>
      <c r="H985" s="32"/>
      <c r="I985" s="32"/>
      <c r="L985"/>
    </row>
    <row r="986" spans="1:12" x14ac:dyDescent="0.35">
      <c r="A986" s="20"/>
      <c r="G986" s="32"/>
      <c r="H986" s="32"/>
      <c r="I986" s="32"/>
      <c r="L986"/>
    </row>
    <row r="987" spans="1:12" x14ac:dyDescent="0.35">
      <c r="A987" s="20"/>
      <c r="G987" s="32"/>
      <c r="H987" s="32"/>
      <c r="I987" s="32"/>
      <c r="L987"/>
    </row>
    <row r="988" spans="1:12" x14ac:dyDescent="0.35">
      <c r="A988" s="20"/>
      <c r="G988" s="32"/>
      <c r="H988" s="32"/>
      <c r="I988" s="32"/>
      <c r="L988"/>
    </row>
    <row r="989" spans="1:12" x14ac:dyDescent="0.35">
      <c r="A989" s="20"/>
      <c r="G989" s="32"/>
      <c r="H989" s="32"/>
      <c r="I989" s="32"/>
      <c r="L989"/>
    </row>
    <row r="990" spans="1:12" x14ac:dyDescent="0.35">
      <c r="A990" s="20"/>
      <c r="G990" s="32"/>
      <c r="H990" s="32"/>
      <c r="I990" s="32"/>
      <c r="L990"/>
    </row>
    <row r="991" spans="1:12" x14ac:dyDescent="0.35">
      <c r="A991" s="20"/>
      <c r="G991" s="32"/>
      <c r="H991" s="32"/>
      <c r="I991" s="32"/>
      <c r="L991"/>
    </row>
    <row r="992" spans="1:12" x14ac:dyDescent="0.35">
      <c r="A992" s="20"/>
      <c r="G992" s="32"/>
      <c r="H992" s="32"/>
      <c r="I992" s="32"/>
      <c r="L992"/>
    </row>
    <row r="993" spans="1:12" x14ac:dyDescent="0.35">
      <c r="A993" s="20"/>
      <c r="G993" s="32"/>
      <c r="H993" s="32"/>
      <c r="I993" s="32"/>
      <c r="L993"/>
    </row>
    <row r="994" spans="1:12" x14ac:dyDescent="0.35">
      <c r="A994" s="20"/>
      <c r="G994" s="32"/>
      <c r="H994" s="32"/>
      <c r="I994" s="32"/>
      <c r="L994"/>
    </row>
    <row r="995" spans="1:12" x14ac:dyDescent="0.35">
      <c r="A995" s="20"/>
      <c r="G995" s="32"/>
      <c r="H995" s="32"/>
      <c r="I995" s="32"/>
      <c r="L995"/>
    </row>
    <row r="996" spans="1:12" x14ac:dyDescent="0.35">
      <c r="A996" s="20"/>
      <c r="G996" s="32"/>
      <c r="H996" s="32"/>
      <c r="I996" s="32"/>
      <c r="L996"/>
    </row>
    <row r="997" spans="1:12" x14ac:dyDescent="0.35">
      <c r="A997" s="20"/>
      <c r="G997" s="32"/>
      <c r="H997" s="32"/>
      <c r="I997" s="32"/>
      <c r="L997"/>
    </row>
    <row r="998" spans="1:12" x14ac:dyDescent="0.35">
      <c r="A998" s="20"/>
      <c r="G998" s="32"/>
      <c r="H998" s="32"/>
      <c r="I998" s="32"/>
      <c r="L998"/>
    </row>
    <row r="999" spans="1:12" x14ac:dyDescent="0.35">
      <c r="A999" s="20"/>
      <c r="G999" s="32"/>
      <c r="H999" s="32"/>
      <c r="I999" s="32"/>
      <c r="L999"/>
    </row>
    <row r="1000" spans="1:12" x14ac:dyDescent="0.35">
      <c r="A1000" s="20"/>
      <c r="G1000" s="32"/>
      <c r="H1000" s="32"/>
      <c r="I1000" s="32"/>
      <c r="L1000"/>
    </row>
    <row r="1001" spans="1:12" x14ac:dyDescent="0.35">
      <c r="A1001" s="20"/>
      <c r="G1001" s="32"/>
      <c r="H1001" s="32"/>
      <c r="I1001" s="32"/>
      <c r="L1001"/>
    </row>
    <row r="1002" spans="1:12" x14ac:dyDescent="0.35">
      <c r="A1002" s="20"/>
      <c r="G1002" s="32"/>
      <c r="H1002" s="32"/>
      <c r="I1002" s="32"/>
      <c r="L1002"/>
    </row>
    <row r="1003" spans="1:12" x14ac:dyDescent="0.35">
      <c r="A1003" s="20"/>
      <c r="G1003" s="32"/>
      <c r="H1003" s="32"/>
      <c r="I1003" s="32"/>
      <c r="L1003"/>
    </row>
    <row r="1004" spans="1:12" x14ac:dyDescent="0.35">
      <c r="A1004" s="20"/>
      <c r="G1004" s="32"/>
      <c r="H1004" s="32"/>
      <c r="I1004" s="32"/>
      <c r="L1004"/>
    </row>
    <row r="1005" spans="1:12" x14ac:dyDescent="0.35">
      <c r="A1005" s="20"/>
      <c r="G1005" s="32"/>
      <c r="H1005" s="32"/>
      <c r="I1005" s="32"/>
      <c r="L1005"/>
    </row>
    <row r="1006" spans="1:12" x14ac:dyDescent="0.35">
      <c r="A1006" s="20"/>
      <c r="G1006" s="32"/>
      <c r="H1006" s="32"/>
      <c r="I1006" s="32"/>
      <c r="L1006"/>
    </row>
    <row r="1007" spans="1:12" x14ac:dyDescent="0.35">
      <c r="A1007" s="20"/>
      <c r="G1007" s="32"/>
      <c r="H1007" s="32"/>
      <c r="I1007" s="32"/>
      <c r="L1007"/>
    </row>
    <row r="1008" spans="1:12" x14ac:dyDescent="0.35">
      <c r="A1008" s="20"/>
      <c r="G1008" s="32"/>
      <c r="H1008" s="32"/>
      <c r="I1008" s="32"/>
      <c r="L1008"/>
    </row>
    <row r="1009" spans="1:12" x14ac:dyDescent="0.35">
      <c r="A1009" s="20"/>
      <c r="G1009" s="32"/>
      <c r="H1009" s="32"/>
      <c r="I1009" s="32"/>
      <c r="L1009"/>
    </row>
    <row r="1010" spans="1:12" x14ac:dyDescent="0.35">
      <c r="A1010" s="20"/>
      <c r="G1010" s="32"/>
      <c r="H1010" s="32"/>
      <c r="I1010" s="32"/>
      <c r="L1010"/>
    </row>
    <row r="1011" spans="1:12" x14ac:dyDescent="0.35">
      <c r="A1011" s="20"/>
      <c r="G1011" s="32"/>
      <c r="H1011" s="32"/>
      <c r="I1011" s="32"/>
      <c r="L1011"/>
    </row>
    <row r="1012" spans="1:12" x14ac:dyDescent="0.35">
      <c r="A1012" s="20"/>
      <c r="G1012" s="32"/>
      <c r="H1012" s="32"/>
      <c r="I1012" s="32"/>
      <c r="L1012"/>
    </row>
    <row r="1013" spans="1:12" x14ac:dyDescent="0.35">
      <c r="A1013" s="20"/>
      <c r="G1013" s="32"/>
      <c r="H1013" s="32"/>
      <c r="I1013" s="32"/>
      <c r="L1013"/>
    </row>
    <row r="1014" spans="1:12" x14ac:dyDescent="0.35">
      <c r="A1014" s="20"/>
      <c r="G1014" s="32"/>
      <c r="H1014" s="32"/>
      <c r="I1014" s="32"/>
      <c r="L1014"/>
    </row>
    <row r="1015" spans="1:12" x14ac:dyDescent="0.35">
      <c r="A1015" s="20"/>
      <c r="G1015" s="32"/>
      <c r="H1015" s="32"/>
      <c r="I1015" s="32"/>
      <c r="L1015"/>
    </row>
    <row r="1016" spans="1:12" x14ac:dyDescent="0.35">
      <c r="A1016" s="20"/>
      <c r="G1016" s="32"/>
      <c r="H1016" s="32"/>
      <c r="I1016" s="32"/>
      <c r="L1016"/>
    </row>
    <row r="1017" spans="1:12" x14ac:dyDescent="0.35">
      <c r="A1017" s="20"/>
      <c r="G1017" s="32"/>
      <c r="H1017" s="32"/>
      <c r="I1017" s="32"/>
      <c r="L1017"/>
    </row>
    <row r="1018" spans="1:12" x14ac:dyDescent="0.35">
      <c r="A1018" s="20"/>
      <c r="G1018" s="32"/>
      <c r="H1018" s="32"/>
      <c r="I1018" s="32"/>
      <c r="L1018"/>
    </row>
    <row r="1019" spans="1:12" x14ac:dyDescent="0.35">
      <c r="A1019" s="20"/>
      <c r="G1019" s="32"/>
      <c r="H1019" s="32"/>
      <c r="I1019" s="32"/>
      <c r="L1019"/>
    </row>
    <row r="1020" spans="1:12" x14ac:dyDescent="0.35">
      <c r="A1020" s="20"/>
      <c r="G1020" s="32"/>
      <c r="H1020" s="32"/>
      <c r="I1020" s="32"/>
      <c r="L1020"/>
    </row>
    <row r="1021" spans="1:12" x14ac:dyDescent="0.35">
      <c r="A1021" s="20"/>
      <c r="G1021" s="32"/>
      <c r="H1021" s="32"/>
      <c r="I1021" s="32"/>
      <c r="L1021"/>
    </row>
    <row r="1022" spans="1:12" x14ac:dyDescent="0.35">
      <c r="A1022" s="20"/>
      <c r="G1022" s="32"/>
      <c r="H1022" s="32"/>
      <c r="I1022" s="32"/>
      <c r="L1022"/>
    </row>
    <row r="1023" spans="1:12" x14ac:dyDescent="0.35">
      <c r="A1023" s="20"/>
      <c r="G1023" s="32"/>
      <c r="H1023" s="32"/>
      <c r="I1023" s="32"/>
      <c r="L1023"/>
    </row>
    <row r="1024" spans="1:12" x14ac:dyDescent="0.35">
      <c r="A1024" s="20"/>
      <c r="G1024" s="32"/>
      <c r="H1024" s="32"/>
      <c r="I1024" s="32"/>
      <c r="L1024"/>
    </row>
    <row r="1025" spans="1:12" x14ac:dyDescent="0.35">
      <c r="A1025" s="20"/>
      <c r="G1025" s="32"/>
      <c r="H1025" s="32"/>
      <c r="I1025" s="32"/>
      <c r="L1025"/>
    </row>
    <row r="1026" spans="1:12" x14ac:dyDescent="0.35">
      <c r="A1026" s="20"/>
      <c r="G1026" s="32"/>
      <c r="H1026" s="32"/>
      <c r="I1026" s="32"/>
      <c r="L1026"/>
    </row>
    <row r="1027" spans="1:12" x14ac:dyDescent="0.35">
      <c r="A1027" s="20"/>
      <c r="G1027" s="32"/>
      <c r="H1027" s="32"/>
      <c r="I1027" s="32"/>
      <c r="L1027"/>
    </row>
    <row r="1028" spans="1:12" x14ac:dyDescent="0.35">
      <c r="A1028" s="20"/>
      <c r="G1028" s="32"/>
      <c r="H1028" s="32"/>
      <c r="I1028" s="32"/>
      <c r="L1028"/>
    </row>
    <row r="1029" spans="1:12" x14ac:dyDescent="0.35">
      <c r="A1029" s="20"/>
      <c r="G1029" s="32"/>
      <c r="H1029" s="32"/>
      <c r="I1029" s="32"/>
      <c r="L1029"/>
    </row>
    <row r="1030" spans="1:12" x14ac:dyDescent="0.35">
      <c r="A1030" s="20"/>
      <c r="G1030" s="32"/>
      <c r="H1030" s="32"/>
      <c r="I1030" s="32"/>
      <c r="L1030"/>
    </row>
    <row r="1031" spans="1:12" x14ac:dyDescent="0.35">
      <c r="A1031" s="20"/>
      <c r="G1031" s="32"/>
      <c r="H1031" s="32"/>
      <c r="I1031" s="32"/>
      <c r="L1031"/>
    </row>
    <row r="1032" spans="1:12" x14ac:dyDescent="0.35">
      <c r="A1032" s="20"/>
      <c r="G1032" s="32"/>
      <c r="H1032" s="32"/>
      <c r="I1032" s="32"/>
      <c r="L1032"/>
    </row>
    <row r="1033" spans="1:12" x14ac:dyDescent="0.35">
      <c r="A1033" s="20"/>
      <c r="G1033" s="32"/>
      <c r="H1033" s="32"/>
      <c r="I1033" s="32"/>
      <c r="L1033"/>
    </row>
    <row r="1034" spans="1:12" x14ac:dyDescent="0.35">
      <c r="A1034" s="20"/>
      <c r="G1034" s="32"/>
      <c r="H1034" s="32"/>
      <c r="I1034" s="32"/>
      <c r="L1034"/>
    </row>
    <row r="1035" spans="1:12" x14ac:dyDescent="0.35">
      <c r="A1035" s="20"/>
      <c r="G1035" s="32"/>
      <c r="H1035" s="32"/>
      <c r="I1035" s="32"/>
      <c r="L1035"/>
    </row>
    <row r="1036" spans="1:12" x14ac:dyDescent="0.35">
      <c r="A1036" s="20"/>
      <c r="G1036" s="32"/>
      <c r="H1036" s="32"/>
      <c r="I1036" s="32"/>
      <c r="L1036"/>
    </row>
    <row r="1037" spans="1:12" x14ac:dyDescent="0.35">
      <c r="A1037" s="20"/>
      <c r="G1037" s="32"/>
      <c r="H1037" s="32"/>
      <c r="I1037" s="32"/>
      <c r="L1037"/>
    </row>
    <row r="1038" spans="1:12" x14ac:dyDescent="0.35">
      <c r="A1038" s="20"/>
      <c r="G1038" s="32"/>
      <c r="H1038" s="32"/>
      <c r="I1038" s="32"/>
      <c r="L1038"/>
    </row>
    <row r="1039" spans="1:12" x14ac:dyDescent="0.35">
      <c r="A1039" s="20"/>
      <c r="G1039" s="32"/>
      <c r="H1039" s="32"/>
      <c r="I1039" s="32"/>
      <c r="L1039"/>
    </row>
    <row r="1040" spans="1:12" x14ac:dyDescent="0.35">
      <c r="A1040" s="20"/>
      <c r="G1040" s="32"/>
      <c r="H1040" s="32"/>
      <c r="I1040" s="32"/>
      <c r="L1040"/>
    </row>
    <row r="1041" spans="1:12" x14ac:dyDescent="0.35">
      <c r="A1041" s="20"/>
      <c r="G1041" s="32"/>
      <c r="H1041" s="32"/>
      <c r="I1041" s="32"/>
      <c r="L1041"/>
    </row>
    <row r="1042" spans="1:12" x14ac:dyDescent="0.35">
      <c r="A1042" s="20"/>
      <c r="G1042" s="32"/>
      <c r="H1042" s="32"/>
      <c r="I1042" s="32"/>
      <c r="L1042"/>
    </row>
    <row r="1043" spans="1:12" x14ac:dyDescent="0.35">
      <c r="A1043" s="20"/>
      <c r="G1043" s="32"/>
      <c r="H1043" s="32"/>
      <c r="I1043" s="32"/>
      <c r="L1043"/>
    </row>
    <row r="1044" spans="1:12" x14ac:dyDescent="0.35">
      <c r="A1044" s="20"/>
      <c r="G1044" s="32"/>
      <c r="H1044" s="32"/>
      <c r="I1044" s="32"/>
      <c r="L1044"/>
    </row>
    <row r="1045" spans="1:12" x14ac:dyDescent="0.35">
      <c r="A1045" s="20"/>
      <c r="G1045" s="32"/>
      <c r="H1045" s="32"/>
      <c r="I1045" s="32"/>
      <c r="L1045"/>
    </row>
    <row r="1046" spans="1:12" x14ac:dyDescent="0.35">
      <c r="A1046" s="20"/>
      <c r="G1046" s="32"/>
      <c r="H1046" s="32"/>
      <c r="I1046" s="32"/>
      <c r="L1046"/>
    </row>
    <row r="1047" spans="1:12" x14ac:dyDescent="0.35">
      <c r="A1047" s="20"/>
      <c r="G1047" s="32"/>
      <c r="H1047" s="32"/>
      <c r="I1047" s="32"/>
      <c r="L1047"/>
    </row>
    <row r="1048" spans="1:12" x14ac:dyDescent="0.35">
      <c r="A1048" s="20"/>
      <c r="G1048" s="32"/>
      <c r="H1048" s="32"/>
      <c r="I1048" s="32"/>
      <c r="L1048"/>
    </row>
    <row r="1049" spans="1:12" x14ac:dyDescent="0.35">
      <c r="A1049" s="20"/>
      <c r="G1049" s="32"/>
      <c r="H1049" s="32"/>
      <c r="I1049" s="32"/>
      <c r="L1049"/>
    </row>
    <row r="1050" spans="1:12" x14ac:dyDescent="0.35">
      <c r="A1050" s="20"/>
      <c r="G1050" s="32"/>
      <c r="H1050" s="32"/>
      <c r="I1050" s="32"/>
      <c r="L1050"/>
    </row>
    <row r="1051" spans="1:12" x14ac:dyDescent="0.35">
      <c r="A1051" s="20"/>
      <c r="G1051" s="32"/>
      <c r="H1051" s="32"/>
      <c r="I1051" s="32"/>
      <c r="L1051"/>
    </row>
    <row r="1052" spans="1:12" x14ac:dyDescent="0.35">
      <c r="A1052" s="20"/>
      <c r="G1052" s="32"/>
      <c r="H1052" s="32"/>
      <c r="I1052" s="32"/>
      <c r="L1052"/>
    </row>
    <row r="1053" spans="1:12" x14ac:dyDescent="0.35">
      <c r="A1053" s="20"/>
      <c r="G1053" s="32"/>
      <c r="H1053" s="32"/>
      <c r="I1053" s="32"/>
      <c r="L1053"/>
    </row>
    <row r="1054" spans="1:12" x14ac:dyDescent="0.35">
      <c r="A1054" s="20"/>
      <c r="G1054" s="32"/>
      <c r="H1054" s="32"/>
      <c r="I1054" s="32"/>
      <c r="L1054"/>
    </row>
    <row r="1055" spans="1:12" x14ac:dyDescent="0.35">
      <c r="A1055" s="20"/>
      <c r="G1055" s="32"/>
      <c r="H1055" s="32"/>
      <c r="I1055" s="32"/>
      <c r="L1055"/>
    </row>
    <row r="1056" spans="1:12" x14ac:dyDescent="0.35">
      <c r="A1056" s="20"/>
      <c r="G1056" s="32"/>
      <c r="H1056" s="32"/>
      <c r="I1056" s="32"/>
      <c r="L1056"/>
    </row>
    <row r="1057" spans="1:12" x14ac:dyDescent="0.35">
      <c r="A1057" s="20"/>
      <c r="G1057" s="32"/>
      <c r="H1057" s="32"/>
      <c r="I1057" s="32"/>
      <c r="L1057"/>
    </row>
    <row r="1058" spans="1:12" x14ac:dyDescent="0.35">
      <c r="A1058" s="20"/>
      <c r="G1058" s="32"/>
      <c r="H1058" s="32"/>
      <c r="I1058" s="32"/>
      <c r="L1058"/>
    </row>
    <row r="1059" spans="1:12" x14ac:dyDescent="0.35">
      <c r="A1059" s="20"/>
      <c r="G1059" s="32"/>
      <c r="H1059" s="32"/>
      <c r="I1059" s="32"/>
      <c r="L1059"/>
    </row>
    <row r="1060" spans="1:12" x14ac:dyDescent="0.35">
      <c r="A1060" s="20"/>
      <c r="G1060" s="32"/>
      <c r="H1060" s="32"/>
      <c r="I1060" s="32"/>
      <c r="L1060"/>
    </row>
    <row r="1061" spans="1:12" x14ac:dyDescent="0.35">
      <c r="A1061" s="20"/>
      <c r="G1061" s="32"/>
      <c r="H1061" s="32"/>
      <c r="I1061" s="32"/>
      <c r="L1061"/>
    </row>
    <row r="1062" spans="1:12" x14ac:dyDescent="0.35">
      <c r="A1062" s="20"/>
      <c r="G1062" s="32"/>
      <c r="H1062" s="32"/>
      <c r="I1062" s="32"/>
      <c r="L1062"/>
    </row>
    <row r="1063" spans="1:12" x14ac:dyDescent="0.35">
      <c r="A1063" s="20"/>
      <c r="G1063" s="32"/>
      <c r="H1063" s="32"/>
      <c r="I1063" s="32"/>
      <c r="L1063"/>
    </row>
    <row r="1064" spans="1:12" x14ac:dyDescent="0.35">
      <c r="A1064" s="20"/>
      <c r="G1064" s="32"/>
      <c r="H1064" s="32"/>
      <c r="I1064" s="32"/>
      <c r="L1064"/>
    </row>
    <row r="1065" spans="1:12" x14ac:dyDescent="0.35">
      <c r="A1065" s="20"/>
      <c r="G1065" s="32"/>
      <c r="H1065" s="32"/>
      <c r="I1065" s="32"/>
      <c r="L1065"/>
    </row>
    <row r="1066" spans="1:12" x14ac:dyDescent="0.35">
      <c r="A1066" s="20"/>
      <c r="G1066" s="32"/>
      <c r="H1066" s="32"/>
      <c r="I1066" s="32"/>
      <c r="L1066"/>
    </row>
    <row r="1067" spans="1:12" x14ac:dyDescent="0.35">
      <c r="A1067" s="20"/>
      <c r="G1067" s="32"/>
      <c r="H1067" s="32"/>
      <c r="I1067" s="32"/>
      <c r="L1067"/>
    </row>
    <row r="1068" spans="1:12" x14ac:dyDescent="0.35">
      <c r="A1068" s="20"/>
      <c r="G1068" s="32"/>
      <c r="H1068" s="32"/>
      <c r="I1068" s="32"/>
      <c r="L1068"/>
    </row>
    <row r="1069" spans="1:12" x14ac:dyDescent="0.35">
      <c r="A1069" s="20"/>
      <c r="G1069" s="32"/>
      <c r="H1069" s="32"/>
      <c r="I1069" s="32"/>
      <c r="L1069"/>
    </row>
    <row r="1070" spans="1:12" x14ac:dyDescent="0.35">
      <c r="A1070" s="20"/>
      <c r="G1070" s="32"/>
      <c r="H1070" s="32"/>
      <c r="I1070" s="32"/>
      <c r="L1070"/>
    </row>
    <row r="1071" spans="1:12" x14ac:dyDescent="0.35">
      <c r="A1071" s="20"/>
      <c r="G1071" s="32"/>
      <c r="H1071" s="32"/>
      <c r="I1071" s="32"/>
      <c r="L1071"/>
    </row>
    <row r="1072" spans="1:12" x14ac:dyDescent="0.35">
      <c r="A1072" s="20"/>
      <c r="G1072" s="32"/>
      <c r="H1072" s="32"/>
      <c r="I1072" s="32"/>
      <c r="L1072"/>
    </row>
    <row r="1073" spans="1:12" x14ac:dyDescent="0.35">
      <c r="A1073" s="20"/>
      <c r="G1073" s="32"/>
      <c r="H1073" s="32"/>
      <c r="I1073" s="32"/>
      <c r="L1073"/>
    </row>
    <row r="1074" spans="1:12" x14ac:dyDescent="0.35">
      <c r="A1074" s="20"/>
      <c r="G1074" s="32"/>
      <c r="H1074" s="32"/>
      <c r="I1074" s="32"/>
      <c r="L1074"/>
    </row>
    <row r="1075" spans="1:12" x14ac:dyDescent="0.35">
      <c r="A1075" s="20"/>
      <c r="G1075" s="32"/>
      <c r="H1075" s="32"/>
      <c r="I1075" s="32"/>
      <c r="L1075"/>
    </row>
    <row r="1076" spans="1:12" x14ac:dyDescent="0.35">
      <c r="A1076" s="20"/>
      <c r="G1076" s="32"/>
      <c r="H1076" s="32"/>
      <c r="I1076" s="32"/>
      <c r="L1076"/>
    </row>
    <row r="1077" spans="1:12" x14ac:dyDescent="0.35">
      <c r="A1077" s="20"/>
      <c r="G1077" s="32"/>
      <c r="H1077" s="32"/>
      <c r="I1077" s="32"/>
      <c r="L1077"/>
    </row>
    <row r="1078" spans="1:12" x14ac:dyDescent="0.35">
      <c r="A1078" s="20"/>
      <c r="G1078" s="32"/>
      <c r="H1078" s="32"/>
      <c r="I1078" s="32"/>
      <c r="L1078"/>
    </row>
    <row r="1079" spans="1:12" x14ac:dyDescent="0.35">
      <c r="A1079" s="20"/>
      <c r="G1079" s="32"/>
      <c r="H1079" s="32"/>
      <c r="I1079" s="32"/>
      <c r="L1079"/>
    </row>
    <row r="1080" spans="1:12" x14ac:dyDescent="0.35">
      <c r="A1080" s="20"/>
      <c r="G1080" s="32"/>
      <c r="H1080" s="32"/>
      <c r="I1080" s="32"/>
      <c r="L1080"/>
    </row>
    <row r="1081" spans="1:12" x14ac:dyDescent="0.35">
      <c r="A1081" s="20"/>
      <c r="G1081" s="32"/>
      <c r="H1081" s="32"/>
      <c r="I1081" s="32"/>
      <c r="L1081"/>
    </row>
    <row r="1082" spans="1:12" x14ac:dyDescent="0.35">
      <c r="A1082" s="20"/>
      <c r="G1082" s="32"/>
      <c r="H1082" s="32"/>
      <c r="I1082" s="32"/>
      <c r="L1082"/>
    </row>
    <row r="1083" spans="1:12" x14ac:dyDescent="0.35">
      <c r="A1083" s="20"/>
      <c r="G1083" s="32"/>
      <c r="H1083" s="32"/>
      <c r="I1083" s="32"/>
      <c r="L1083"/>
    </row>
    <row r="1084" spans="1:12" x14ac:dyDescent="0.35">
      <c r="A1084" s="20"/>
      <c r="G1084" s="32"/>
      <c r="H1084" s="32"/>
      <c r="I1084" s="32"/>
      <c r="L1084"/>
    </row>
    <row r="1085" spans="1:12" x14ac:dyDescent="0.35">
      <c r="A1085" s="20"/>
      <c r="G1085" s="32"/>
      <c r="H1085" s="32"/>
      <c r="I1085" s="32"/>
      <c r="L1085"/>
    </row>
    <row r="1086" spans="1:12" x14ac:dyDescent="0.35">
      <c r="A1086" s="20"/>
      <c r="G1086" s="32"/>
      <c r="H1086" s="32"/>
      <c r="I1086" s="32"/>
      <c r="L1086"/>
    </row>
    <row r="1087" spans="1:12" x14ac:dyDescent="0.35">
      <c r="A1087" s="20"/>
      <c r="G1087" s="32"/>
      <c r="H1087" s="32"/>
      <c r="I1087" s="32"/>
      <c r="L1087"/>
    </row>
    <row r="1088" spans="1:12" x14ac:dyDescent="0.35">
      <c r="A1088" s="20"/>
      <c r="G1088" s="32"/>
      <c r="H1088" s="32"/>
      <c r="I1088" s="32"/>
      <c r="L1088"/>
    </row>
    <row r="1089" spans="1:12" x14ac:dyDescent="0.35">
      <c r="A1089" s="20"/>
      <c r="G1089" s="32"/>
      <c r="H1089" s="32"/>
      <c r="I1089" s="32"/>
      <c r="L1089"/>
    </row>
    <row r="1090" spans="1:12" x14ac:dyDescent="0.35">
      <c r="A1090" s="20"/>
      <c r="G1090" s="32"/>
      <c r="H1090" s="32"/>
      <c r="I1090" s="32"/>
      <c r="L1090"/>
    </row>
    <row r="1091" spans="1:12" x14ac:dyDescent="0.35">
      <c r="A1091" s="20"/>
      <c r="G1091" s="32"/>
      <c r="H1091" s="32"/>
      <c r="I1091" s="32"/>
      <c r="L1091"/>
    </row>
    <row r="1092" spans="1:12" x14ac:dyDescent="0.35">
      <c r="A1092" s="20"/>
      <c r="G1092" s="32"/>
      <c r="H1092" s="32"/>
      <c r="I1092" s="32"/>
      <c r="L1092"/>
    </row>
    <row r="1093" spans="1:12" x14ac:dyDescent="0.35">
      <c r="A1093" s="20"/>
      <c r="G1093" s="32"/>
      <c r="H1093" s="32"/>
      <c r="I1093" s="32"/>
      <c r="L1093"/>
    </row>
    <row r="1094" spans="1:12" x14ac:dyDescent="0.35">
      <c r="A1094" s="20"/>
      <c r="G1094" s="32"/>
      <c r="H1094" s="32"/>
      <c r="I1094" s="32"/>
      <c r="L1094"/>
    </row>
    <row r="1095" spans="1:12" x14ac:dyDescent="0.35">
      <c r="A1095" s="20"/>
      <c r="G1095" s="32"/>
      <c r="H1095" s="32"/>
      <c r="I1095" s="32"/>
      <c r="L1095"/>
    </row>
    <row r="1096" spans="1:12" x14ac:dyDescent="0.35">
      <c r="A1096" s="20"/>
      <c r="G1096" s="32"/>
      <c r="H1096" s="32"/>
      <c r="I1096" s="32"/>
      <c r="L1096"/>
    </row>
    <row r="1097" spans="1:12" x14ac:dyDescent="0.35">
      <c r="A1097" s="20"/>
      <c r="G1097" s="32"/>
      <c r="H1097" s="32"/>
      <c r="I1097" s="32"/>
      <c r="L1097"/>
    </row>
    <row r="1098" spans="1:12" x14ac:dyDescent="0.35">
      <c r="A1098" s="20"/>
      <c r="G1098" s="32"/>
      <c r="H1098" s="32"/>
      <c r="I1098" s="32"/>
      <c r="L1098"/>
    </row>
    <row r="1099" spans="1:12" x14ac:dyDescent="0.35">
      <c r="A1099" s="20"/>
      <c r="G1099" s="32"/>
      <c r="H1099" s="32"/>
      <c r="I1099" s="32"/>
      <c r="L1099"/>
    </row>
    <row r="1100" spans="1:12" x14ac:dyDescent="0.35">
      <c r="A1100" s="20"/>
      <c r="G1100" s="32"/>
      <c r="H1100" s="32"/>
      <c r="I1100" s="32"/>
      <c r="L1100"/>
    </row>
    <row r="1101" spans="1:12" x14ac:dyDescent="0.35">
      <c r="A1101" s="20"/>
      <c r="G1101" s="32"/>
      <c r="H1101" s="32"/>
      <c r="I1101" s="32"/>
      <c r="L1101"/>
    </row>
    <row r="1102" spans="1:12" x14ac:dyDescent="0.35">
      <c r="A1102" s="20"/>
      <c r="G1102" s="32"/>
      <c r="H1102" s="32"/>
      <c r="I1102" s="32"/>
      <c r="L1102"/>
    </row>
    <row r="1103" spans="1:12" x14ac:dyDescent="0.35">
      <c r="A1103" s="20"/>
      <c r="G1103" s="32"/>
      <c r="H1103" s="32"/>
      <c r="I1103" s="32"/>
      <c r="L1103"/>
    </row>
    <row r="1104" spans="1:12" x14ac:dyDescent="0.35">
      <c r="A1104" s="20"/>
      <c r="G1104" s="32"/>
      <c r="H1104" s="32"/>
      <c r="I1104" s="32"/>
      <c r="L1104"/>
    </row>
    <row r="1105" spans="1:12" x14ac:dyDescent="0.35">
      <c r="A1105" s="20"/>
      <c r="G1105" s="32"/>
      <c r="H1105" s="32"/>
      <c r="I1105" s="32"/>
      <c r="L1105"/>
    </row>
    <row r="1106" spans="1:12" x14ac:dyDescent="0.35">
      <c r="A1106" s="20"/>
      <c r="G1106" s="32"/>
      <c r="H1106" s="32"/>
      <c r="I1106" s="32"/>
      <c r="L1106"/>
    </row>
    <row r="1107" spans="1:12" x14ac:dyDescent="0.35">
      <c r="A1107" s="20"/>
      <c r="G1107" s="32"/>
      <c r="H1107" s="32"/>
      <c r="I1107" s="32"/>
      <c r="L1107"/>
    </row>
    <row r="1108" spans="1:12" x14ac:dyDescent="0.35">
      <c r="A1108" s="20"/>
      <c r="G1108" s="32"/>
      <c r="H1108" s="32"/>
      <c r="I1108" s="32"/>
      <c r="L1108"/>
    </row>
    <row r="1109" spans="1:12" x14ac:dyDescent="0.35">
      <c r="A1109" s="20"/>
      <c r="G1109" s="32"/>
      <c r="H1109" s="32"/>
      <c r="I1109" s="32"/>
      <c r="L1109"/>
    </row>
    <row r="1110" spans="1:12" x14ac:dyDescent="0.35">
      <c r="A1110" s="20"/>
      <c r="G1110" s="32"/>
      <c r="H1110" s="32"/>
      <c r="I1110" s="32"/>
      <c r="L1110"/>
    </row>
    <row r="1111" spans="1:12" x14ac:dyDescent="0.35">
      <c r="A1111" s="20"/>
      <c r="G1111" s="32"/>
      <c r="H1111" s="32"/>
      <c r="I1111" s="32"/>
      <c r="L1111"/>
    </row>
    <row r="1112" spans="1:12" x14ac:dyDescent="0.35">
      <c r="A1112" s="20"/>
      <c r="G1112" s="32"/>
      <c r="H1112" s="32"/>
      <c r="I1112" s="32"/>
      <c r="L1112"/>
    </row>
    <row r="1113" spans="1:12" x14ac:dyDescent="0.35">
      <c r="A1113" s="20"/>
      <c r="G1113" s="32"/>
      <c r="H1113" s="32"/>
      <c r="I1113" s="32"/>
      <c r="L1113"/>
    </row>
    <row r="1114" spans="1:12" x14ac:dyDescent="0.35">
      <c r="A1114" s="20"/>
      <c r="G1114" s="32"/>
      <c r="H1114" s="32"/>
      <c r="I1114" s="32"/>
      <c r="L1114"/>
    </row>
    <row r="1115" spans="1:12" x14ac:dyDescent="0.35">
      <c r="A1115" s="20"/>
      <c r="G1115" s="32"/>
      <c r="H1115" s="32"/>
      <c r="I1115" s="32"/>
      <c r="L1115"/>
    </row>
    <row r="1116" spans="1:12" x14ac:dyDescent="0.35">
      <c r="A1116" s="20"/>
      <c r="G1116" s="32"/>
      <c r="H1116" s="32"/>
      <c r="I1116" s="32"/>
      <c r="L1116"/>
    </row>
    <row r="1117" spans="1:12" x14ac:dyDescent="0.35">
      <c r="A1117" s="20"/>
      <c r="G1117" s="32"/>
      <c r="H1117" s="32"/>
      <c r="I1117" s="32"/>
      <c r="L1117"/>
    </row>
    <row r="1118" spans="1:12" x14ac:dyDescent="0.35">
      <c r="A1118" s="20"/>
      <c r="G1118" s="32"/>
      <c r="H1118" s="32"/>
      <c r="I1118" s="32"/>
      <c r="L1118"/>
    </row>
    <row r="1119" spans="1:12" x14ac:dyDescent="0.35">
      <c r="A1119" s="20"/>
      <c r="G1119" s="32"/>
      <c r="H1119" s="32"/>
      <c r="I1119" s="32"/>
      <c r="L1119"/>
    </row>
    <row r="1120" spans="1:12" x14ac:dyDescent="0.35">
      <c r="A1120" s="20"/>
      <c r="G1120" s="32"/>
      <c r="H1120" s="32"/>
      <c r="I1120" s="32"/>
      <c r="L1120"/>
    </row>
    <row r="1121" spans="1:12" x14ac:dyDescent="0.35">
      <c r="A1121" s="20"/>
      <c r="G1121" s="32"/>
      <c r="H1121" s="32"/>
      <c r="I1121" s="32"/>
      <c r="L1121"/>
    </row>
    <row r="1122" spans="1:12" x14ac:dyDescent="0.35">
      <c r="A1122" s="20"/>
      <c r="G1122" s="32"/>
      <c r="H1122" s="32"/>
      <c r="I1122" s="32"/>
      <c r="L1122"/>
    </row>
    <row r="1123" spans="1:12" x14ac:dyDescent="0.35">
      <c r="A1123" s="20"/>
      <c r="G1123" s="32"/>
      <c r="H1123" s="32"/>
      <c r="I1123" s="32"/>
      <c r="L1123"/>
    </row>
    <row r="1124" spans="1:12" x14ac:dyDescent="0.35">
      <c r="A1124" s="20"/>
      <c r="G1124" s="32"/>
      <c r="H1124" s="32"/>
      <c r="I1124" s="32"/>
      <c r="L1124"/>
    </row>
    <row r="1125" spans="1:12" x14ac:dyDescent="0.35">
      <c r="A1125" s="20"/>
      <c r="G1125" s="32"/>
      <c r="H1125" s="32"/>
      <c r="I1125" s="32"/>
      <c r="L1125"/>
    </row>
    <row r="1126" spans="1:12" x14ac:dyDescent="0.35">
      <c r="A1126" s="20"/>
      <c r="G1126" s="32"/>
      <c r="H1126" s="32"/>
      <c r="I1126" s="32"/>
      <c r="L1126"/>
    </row>
    <row r="1127" spans="1:12" x14ac:dyDescent="0.35">
      <c r="A1127" s="20"/>
      <c r="G1127" s="32"/>
      <c r="H1127" s="32"/>
      <c r="I1127" s="32"/>
      <c r="L1127"/>
    </row>
    <row r="1128" spans="1:12" x14ac:dyDescent="0.35">
      <c r="A1128" s="20"/>
      <c r="G1128" s="32"/>
      <c r="H1128" s="32"/>
      <c r="I1128" s="32"/>
      <c r="L1128"/>
    </row>
    <row r="1129" spans="1:12" x14ac:dyDescent="0.35">
      <c r="A1129" s="20"/>
      <c r="G1129" s="32"/>
      <c r="H1129" s="32"/>
      <c r="I1129" s="32"/>
      <c r="L1129"/>
    </row>
    <row r="1130" spans="1:12" x14ac:dyDescent="0.35">
      <c r="A1130" s="20"/>
      <c r="G1130" s="32"/>
      <c r="H1130" s="32"/>
      <c r="I1130" s="32"/>
      <c r="L1130"/>
    </row>
    <row r="1131" spans="1:12" x14ac:dyDescent="0.35">
      <c r="A1131" s="20"/>
      <c r="G1131" s="32"/>
      <c r="H1131" s="32"/>
      <c r="I1131" s="32"/>
      <c r="L1131"/>
    </row>
    <row r="1132" spans="1:12" x14ac:dyDescent="0.35">
      <c r="A1132" s="20"/>
      <c r="G1132" s="32"/>
      <c r="H1132" s="32"/>
      <c r="I1132" s="32"/>
      <c r="L1132"/>
    </row>
    <row r="1133" spans="1:12" x14ac:dyDescent="0.35">
      <c r="A1133" s="20"/>
      <c r="G1133" s="32"/>
      <c r="H1133" s="32"/>
      <c r="I1133" s="32"/>
      <c r="L1133"/>
    </row>
    <row r="1134" spans="1:12" x14ac:dyDescent="0.35">
      <c r="A1134" s="20"/>
      <c r="G1134" s="32"/>
      <c r="H1134" s="32"/>
      <c r="I1134" s="32"/>
      <c r="L1134"/>
    </row>
    <row r="1135" spans="1:12" x14ac:dyDescent="0.35">
      <c r="A1135" s="20"/>
      <c r="G1135" s="32"/>
      <c r="H1135" s="32"/>
      <c r="I1135" s="32"/>
      <c r="L1135"/>
    </row>
    <row r="1136" spans="1:12" x14ac:dyDescent="0.35">
      <c r="A1136" s="20"/>
      <c r="G1136" s="32"/>
      <c r="H1136" s="32"/>
      <c r="I1136" s="32"/>
      <c r="L1136"/>
    </row>
    <row r="1137" spans="1:12" x14ac:dyDescent="0.35">
      <c r="A1137" s="20"/>
      <c r="G1137" s="32"/>
      <c r="H1137" s="32"/>
      <c r="I1137" s="32"/>
      <c r="L1137"/>
    </row>
    <row r="1138" spans="1:12" x14ac:dyDescent="0.35">
      <c r="A1138" s="20"/>
      <c r="G1138" s="32"/>
      <c r="H1138" s="32"/>
      <c r="I1138" s="32"/>
      <c r="L1138"/>
    </row>
    <row r="1139" spans="1:12" x14ac:dyDescent="0.35">
      <c r="A1139" s="20"/>
      <c r="G1139" s="32"/>
      <c r="H1139" s="32"/>
      <c r="I1139" s="32"/>
      <c r="L1139"/>
    </row>
    <row r="1140" spans="1:12" x14ac:dyDescent="0.35">
      <c r="A1140" s="20"/>
      <c r="G1140" s="32"/>
      <c r="H1140" s="32"/>
      <c r="I1140" s="32"/>
      <c r="L1140"/>
    </row>
    <row r="1141" spans="1:12" x14ac:dyDescent="0.35">
      <c r="A1141" s="20"/>
      <c r="G1141" s="32"/>
      <c r="H1141" s="32"/>
      <c r="I1141" s="32"/>
      <c r="L1141"/>
    </row>
    <row r="1142" spans="1:12" x14ac:dyDescent="0.35">
      <c r="A1142" s="20"/>
      <c r="G1142" s="32"/>
      <c r="H1142" s="32"/>
      <c r="I1142" s="32"/>
      <c r="L1142"/>
    </row>
    <row r="1143" spans="1:12" x14ac:dyDescent="0.35">
      <c r="A1143" s="20"/>
      <c r="G1143" s="32"/>
      <c r="H1143" s="32"/>
      <c r="I1143" s="32"/>
      <c r="L1143"/>
    </row>
    <row r="1144" spans="1:12" x14ac:dyDescent="0.35">
      <c r="A1144" s="20"/>
      <c r="G1144" s="32"/>
      <c r="H1144" s="32"/>
      <c r="I1144" s="32"/>
      <c r="L1144"/>
    </row>
    <row r="1145" spans="1:12" x14ac:dyDescent="0.35">
      <c r="A1145" s="20"/>
      <c r="G1145" s="32"/>
      <c r="H1145" s="32"/>
      <c r="I1145" s="32"/>
      <c r="L1145"/>
    </row>
    <row r="1146" spans="1:12" x14ac:dyDescent="0.35">
      <c r="A1146" s="20"/>
      <c r="G1146" s="32"/>
      <c r="H1146" s="32"/>
      <c r="I1146" s="32"/>
      <c r="L1146"/>
    </row>
    <row r="1147" spans="1:12" x14ac:dyDescent="0.35">
      <c r="A1147" s="20"/>
      <c r="G1147" s="32"/>
      <c r="H1147" s="32"/>
      <c r="I1147" s="32"/>
      <c r="L1147"/>
    </row>
    <row r="1148" spans="1:12" x14ac:dyDescent="0.35">
      <c r="A1148" s="20"/>
      <c r="G1148" s="32"/>
      <c r="H1148" s="32"/>
      <c r="I1148" s="32"/>
      <c r="L1148"/>
    </row>
    <row r="1149" spans="1:12" x14ac:dyDescent="0.35">
      <c r="A1149" s="20"/>
      <c r="G1149" s="32"/>
      <c r="H1149" s="32"/>
      <c r="I1149" s="32"/>
      <c r="L1149"/>
    </row>
    <row r="1150" spans="1:12" x14ac:dyDescent="0.35">
      <c r="A1150" s="20"/>
      <c r="G1150" s="32"/>
      <c r="H1150" s="32"/>
      <c r="I1150" s="32"/>
      <c r="L1150"/>
    </row>
    <row r="1151" spans="1:12" x14ac:dyDescent="0.35">
      <c r="A1151" s="20"/>
      <c r="G1151" s="32"/>
      <c r="H1151" s="32"/>
      <c r="I1151" s="32"/>
      <c r="L1151"/>
    </row>
    <row r="1152" spans="1:12" x14ac:dyDescent="0.35">
      <c r="A1152" s="20"/>
      <c r="G1152" s="32"/>
      <c r="H1152" s="32"/>
      <c r="I1152" s="32"/>
      <c r="L1152"/>
    </row>
    <row r="1153" spans="1:12" x14ac:dyDescent="0.35">
      <c r="A1153" s="20"/>
      <c r="G1153" s="32"/>
      <c r="H1153" s="32"/>
      <c r="I1153" s="32"/>
      <c r="L1153"/>
    </row>
    <row r="1154" spans="1:12" x14ac:dyDescent="0.35">
      <c r="A1154" s="20"/>
      <c r="G1154" s="32"/>
      <c r="H1154" s="32"/>
      <c r="I1154" s="32"/>
      <c r="L1154"/>
    </row>
    <row r="1155" spans="1:12" x14ac:dyDescent="0.35">
      <c r="A1155" s="20"/>
      <c r="G1155" s="32"/>
      <c r="H1155" s="32"/>
      <c r="I1155" s="32"/>
      <c r="L1155"/>
    </row>
    <row r="1156" spans="1:12" x14ac:dyDescent="0.35">
      <c r="A1156" s="20"/>
      <c r="G1156" s="32"/>
      <c r="H1156" s="32"/>
      <c r="I1156" s="32"/>
      <c r="L1156"/>
    </row>
    <row r="1157" spans="1:12" x14ac:dyDescent="0.35">
      <c r="A1157" s="20"/>
      <c r="G1157" s="32"/>
      <c r="H1157" s="32"/>
      <c r="I1157" s="32"/>
      <c r="L1157"/>
    </row>
    <row r="1158" spans="1:12" x14ac:dyDescent="0.35">
      <c r="A1158" s="20"/>
      <c r="G1158" s="32"/>
      <c r="H1158" s="32"/>
      <c r="I1158" s="32"/>
      <c r="L1158"/>
    </row>
    <row r="1159" spans="1:12" x14ac:dyDescent="0.35">
      <c r="A1159" s="20"/>
      <c r="G1159" s="32"/>
      <c r="H1159" s="32"/>
      <c r="I1159" s="32"/>
      <c r="L1159"/>
    </row>
    <row r="1160" spans="1:12" x14ac:dyDescent="0.35">
      <c r="A1160" s="20"/>
      <c r="G1160" s="32"/>
      <c r="H1160" s="32"/>
      <c r="I1160" s="32"/>
      <c r="L1160"/>
    </row>
    <row r="1161" spans="1:12" x14ac:dyDescent="0.35">
      <c r="A1161" s="20"/>
      <c r="G1161" s="32"/>
      <c r="H1161" s="32"/>
      <c r="I1161" s="32"/>
      <c r="L1161"/>
    </row>
    <row r="1162" spans="1:12" x14ac:dyDescent="0.35">
      <c r="A1162" s="20"/>
      <c r="G1162" s="32"/>
      <c r="H1162" s="32"/>
      <c r="I1162" s="32"/>
      <c r="L1162"/>
    </row>
    <row r="1163" spans="1:12" x14ac:dyDescent="0.35">
      <c r="A1163" s="20"/>
      <c r="G1163" s="32"/>
      <c r="H1163" s="32"/>
      <c r="I1163" s="32"/>
      <c r="L1163"/>
    </row>
    <row r="1164" spans="1:12" x14ac:dyDescent="0.35">
      <c r="A1164" s="20"/>
      <c r="G1164" s="32"/>
      <c r="H1164" s="32"/>
      <c r="I1164" s="32"/>
      <c r="L1164"/>
    </row>
    <row r="1165" spans="1:12" x14ac:dyDescent="0.35">
      <c r="A1165" s="20"/>
      <c r="G1165" s="32"/>
      <c r="H1165" s="32"/>
      <c r="I1165" s="32"/>
      <c r="L1165"/>
    </row>
    <row r="1166" spans="1:12" x14ac:dyDescent="0.35">
      <c r="A1166" s="20"/>
      <c r="G1166" s="32"/>
      <c r="H1166" s="32"/>
      <c r="I1166" s="32"/>
      <c r="L1166"/>
    </row>
    <row r="1167" spans="1:12" x14ac:dyDescent="0.35">
      <c r="A1167" s="20"/>
      <c r="G1167" s="32"/>
      <c r="H1167" s="32"/>
      <c r="I1167" s="32"/>
      <c r="L1167"/>
    </row>
    <row r="1168" spans="1:12" x14ac:dyDescent="0.35">
      <c r="A1168" s="20"/>
      <c r="G1168" s="32"/>
      <c r="H1168" s="32"/>
      <c r="I1168" s="32"/>
      <c r="L1168"/>
    </row>
    <row r="1169" spans="1:12" x14ac:dyDescent="0.35">
      <c r="A1169" s="20"/>
      <c r="G1169" s="32"/>
      <c r="H1169" s="32"/>
      <c r="I1169" s="32"/>
      <c r="L1169"/>
    </row>
    <row r="1170" spans="1:12" x14ac:dyDescent="0.35">
      <c r="A1170" s="20"/>
      <c r="G1170" s="32"/>
      <c r="H1170" s="32"/>
      <c r="I1170" s="32"/>
      <c r="L1170"/>
    </row>
    <row r="1171" spans="1:12" x14ac:dyDescent="0.35">
      <c r="A1171" s="20"/>
      <c r="G1171" s="32"/>
      <c r="H1171" s="32"/>
      <c r="I1171" s="32"/>
      <c r="L1171"/>
    </row>
    <row r="1172" spans="1:12" x14ac:dyDescent="0.35">
      <c r="A1172" s="20"/>
      <c r="G1172" s="32"/>
      <c r="H1172" s="32"/>
      <c r="I1172" s="32"/>
      <c r="L1172"/>
    </row>
    <row r="1173" spans="1:12" x14ac:dyDescent="0.35">
      <c r="A1173" s="20"/>
      <c r="G1173" s="32"/>
      <c r="H1173" s="32"/>
      <c r="I1173" s="32"/>
      <c r="L1173"/>
    </row>
    <row r="1174" spans="1:12" x14ac:dyDescent="0.35">
      <c r="A1174" s="20"/>
      <c r="G1174" s="32"/>
      <c r="H1174" s="32"/>
      <c r="I1174" s="32"/>
      <c r="L1174"/>
    </row>
    <row r="1175" spans="1:12" x14ac:dyDescent="0.35">
      <c r="A1175" s="20"/>
      <c r="G1175" s="32"/>
      <c r="H1175" s="32"/>
      <c r="I1175" s="32"/>
      <c r="L1175"/>
    </row>
    <row r="1176" spans="1:12" x14ac:dyDescent="0.35">
      <c r="A1176" s="20"/>
      <c r="G1176" s="32"/>
      <c r="H1176" s="32"/>
      <c r="I1176" s="32"/>
      <c r="L1176"/>
    </row>
    <row r="1177" spans="1:12" x14ac:dyDescent="0.35">
      <c r="A1177" s="20"/>
      <c r="G1177" s="32"/>
      <c r="H1177" s="32"/>
      <c r="I1177" s="32"/>
      <c r="L1177"/>
    </row>
    <row r="1178" spans="1:12" x14ac:dyDescent="0.35">
      <c r="A1178" s="20"/>
      <c r="G1178" s="32"/>
      <c r="H1178" s="32"/>
      <c r="I1178" s="32"/>
      <c r="L1178"/>
    </row>
    <row r="1179" spans="1:12" x14ac:dyDescent="0.35">
      <c r="A1179" s="20"/>
      <c r="G1179" s="32"/>
      <c r="H1179" s="32"/>
      <c r="I1179" s="32"/>
      <c r="L1179"/>
    </row>
    <row r="1180" spans="1:12" x14ac:dyDescent="0.35">
      <c r="A1180" s="20"/>
      <c r="G1180" s="32"/>
      <c r="H1180" s="32"/>
      <c r="I1180" s="32"/>
      <c r="L1180"/>
    </row>
    <row r="1181" spans="1:12" x14ac:dyDescent="0.35">
      <c r="A1181" s="20"/>
      <c r="G1181" s="32"/>
      <c r="H1181" s="32"/>
      <c r="I1181" s="32"/>
      <c r="L1181"/>
    </row>
    <row r="1182" spans="1:12" x14ac:dyDescent="0.35">
      <c r="A1182" s="20"/>
      <c r="G1182" s="32"/>
      <c r="H1182" s="32"/>
      <c r="I1182" s="32"/>
      <c r="L1182"/>
    </row>
    <row r="1183" spans="1:12" x14ac:dyDescent="0.35">
      <c r="A1183" s="20"/>
      <c r="G1183" s="32"/>
      <c r="H1183" s="32"/>
      <c r="I1183" s="32"/>
      <c r="L1183"/>
    </row>
    <row r="1184" spans="1:12" x14ac:dyDescent="0.35">
      <c r="A1184" s="20"/>
      <c r="G1184" s="32"/>
      <c r="H1184" s="32"/>
      <c r="I1184" s="32"/>
      <c r="L1184"/>
    </row>
    <row r="1185" spans="1:12" x14ac:dyDescent="0.35">
      <c r="A1185" s="20"/>
      <c r="G1185" s="32"/>
      <c r="H1185" s="32"/>
      <c r="I1185" s="32"/>
      <c r="L1185"/>
    </row>
    <row r="1186" spans="1:12" x14ac:dyDescent="0.35">
      <c r="A1186" s="20"/>
      <c r="G1186" s="32"/>
      <c r="H1186" s="32"/>
      <c r="I1186" s="32"/>
      <c r="L1186"/>
    </row>
    <row r="1187" spans="1:12" x14ac:dyDescent="0.35">
      <c r="A1187" s="20"/>
      <c r="G1187" s="32"/>
      <c r="H1187" s="32"/>
      <c r="I1187" s="32"/>
      <c r="L1187"/>
    </row>
    <row r="1188" spans="1:12" x14ac:dyDescent="0.35">
      <c r="A1188" s="20"/>
      <c r="G1188" s="32"/>
      <c r="H1188" s="32"/>
      <c r="I1188" s="32"/>
      <c r="L1188"/>
    </row>
    <row r="1189" spans="1:12" x14ac:dyDescent="0.35">
      <c r="A1189" s="20"/>
      <c r="G1189" s="32"/>
      <c r="H1189" s="32"/>
      <c r="I1189" s="32"/>
      <c r="L1189"/>
    </row>
    <row r="1190" spans="1:12" x14ac:dyDescent="0.35">
      <c r="A1190" s="20"/>
      <c r="G1190" s="32"/>
      <c r="H1190" s="32"/>
      <c r="I1190" s="32"/>
      <c r="L1190"/>
    </row>
    <row r="1191" spans="1:12" x14ac:dyDescent="0.35">
      <c r="A1191" s="20"/>
      <c r="G1191" s="32"/>
      <c r="H1191" s="32"/>
      <c r="I1191" s="32"/>
      <c r="L1191"/>
    </row>
    <row r="1192" spans="1:12" x14ac:dyDescent="0.35">
      <c r="A1192" s="20"/>
      <c r="G1192" s="32"/>
      <c r="H1192" s="32"/>
      <c r="I1192" s="32"/>
      <c r="L1192"/>
    </row>
    <row r="1193" spans="1:12" x14ac:dyDescent="0.35">
      <c r="A1193" s="20"/>
      <c r="G1193" s="32"/>
      <c r="H1193" s="32"/>
      <c r="I1193" s="32"/>
      <c r="L1193"/>
    </row>
    <row r="1194" spans="1:12" x14ac:dyDescent="0.35">
      <c r="A1194" s="20"/>
      <c r="G1194" s="32"/>
      <c r="H1194" s="32"/>
      <c r="I1194" s="32"/>
      <c r="L1194"/>
    </row>
    <row r="1195" spans="1:12" x14ac:dyDescent="0.35">
      <c r="A1195" s="20"/>
      <c r="G1195" s="32"/>
      <c r="H1195" s="32"/>
      <c r="I1195" s="32"/>
      <c r="L1195"/>
    </row>
    <row r="1196" spans="1:12" x14ac:dyDescent="0.35">
      <c r="A1196" s="20"/>
      <c r="G1196" s="32"/>
      <c r="H1196" s="32"/>
      <c r="I1196" s="32"/>
      <c r="L1196"/>
    </row>
    <row r="1197" spans="1:12" x14ac:dyDescent="0.35">
      <c r="A1197" s="20"/>
      <c r="G1197" s="32"/>
      <c r="H1197" s="32"/>
      <c r="I1197" s="32"/>
      <c r="L1197"/>
    </row>
    <row r="1198" spans="1:12" x14ac:dyDescent="0.35">
      <c r="A1198" s="20"/>
      <c r="G1198" s="32"/>
      <c r="H1198" s="32"/>
      <c r="I1198" s="32"/>
      <c r="L1198"/>
    </row>
    <row r="1199" spans="1:12" x14ac:dyDescent="0.35">
      <c r="A1199" s="20"/>
      <c r="G1199" s="32"/>
      <c r="H1199" s="32"/>
      <c r="I1199" s="32"/>
      <c r="L1199"/>
    </row>
    <row r="1200" spans="1:12" x14ac:dyDescent="0.35">
      <c r="A1200" s="20"/>
      <c r="G1200" s="32"/>
      <c r="H1200" s="32"/>
      <c r="I1200" s="32"/>
      <c r="L1200"/>
    </row>
    <row r="1201" spans="1:12" x14ac:dyDescent="0.35">
      <c r="A1201" s="20"/>
      <c r="G1201" s="32"/>
      <c r="H1201" s="32"/>
      <c r="I1201" s="32"/>
      <c r="L1201"/>
    </row>
    <row r="1202" spans="1:12" x14ac:dyDescent="0.35">
      <c r="A1202" s="20"/>
      <c r="G1202" s="32"/>
      <c r="H1202" s="32"/>
      <c r="I1202" s="32"/>
      <c r="L1202"/>
    </row>
    <row r="1203" spans="1:12" x14ac:dyDescent="0.35">
      <c r="A1203" s="20"/>
      <c r="G1203" s="32"/>
      <c r="H1203" s="32"/>
      <c r="I1203" s="32"/>
      <c r="L1203"/>
    </row>
    <row r="1204" spans="1:12" x14ac:dyDescent="0.35">
      <c r="A1204" s="20"/>
      <c r="G1204" s="32"/>
      <c r="H1204" s="32"/>
      <c r="I1204" s="32"/>
      <c r="L1204"/>
    </row>
    <row r="1205" spans="1:12" x14ac:dyDescent="0.35">
      <c r="A1205" s="20"/>
      <c r="G1205" s="32"/>
      <c r="H1205" s="32"/>
      <c r="I1205" s="32"/>
      <c r="L1205"/>
    </row>
    <row r="1206" spans="1:12" x14ac:dyDescent="0.35">
      <c r="A1206" s="20"/>
      <c r="G1206" s="32"/>
      <c r="H1206" s="32"/>
      <c r="I1206" s="32"/>
      <c r="L1206"/>
    </row>
    <row r="1207" spans="1:12" x14ac:dyDescent="0.35">
      <c r="A1207" s="20"/>
      <c r="G1207" s="32"/>
      <c r="H1207" s="32"/>
      <c r="I1207" s="32"/>
      <c r="L1207"/>
    </row>
    <row r="1208" spans="1:12" x14ac:dyDescent="0.35">
      <c r="A1208" s="20"/>
      <c r="G1208" s="32"/>
      <c r="H1208" s="32"/>
      <c r="I1208" s="32"/>
      <c r="L1208"/>
    </row>
    <row r="1209" spans="1:12" x14ac:dyDescent="0.35">
      <c r="A1209" s="20"/>
      <c r="G1209" s="32"/>
      <c r="H1209" s="32"/>
      <c r="I1209" s="32"/>
      <c r="L1209"/>
    </row>
    <row r="1210" spans="1:12" x14ac:dyDescent="0.35">
      <c r="A1210" s="20"/>
      <c r="G1210" s="32"/>
      <c r="H1210" s="32"/>
      <c r="I1210" s="32"/>
      <c r="L1210"/>
    </row>
    <row r="1211" spans="1:12" x14ac:dyDescent="0.35">
      <c r="A1211" s="20"/>
      <c r="G1211" s="32"/>
      <c r="H1211" s="32"/>
      <c r="I1211" s="32"/>
      <c r="L1211"/>
    </row>
    <row r="1212" spans="1:12" x14ac:dyDescent="0.35">
      <c r="A1212" s="20"/>
      <c r="G1212" s="32"/>
      <c r="H1212" s="32"/>
      <c r="I1212" s="32"/>
      <c r="L1212"/>
    </row>
    <row r="1213" spans="1:12" x14ac:dyDescent="0.35">
      <c r="A1213" s="20"/>
      <c r="G1213" s="32"/>
      <c r="H1213" s="32"/>
      <c r="I1213" s="32"/>
      <c r="L1213"/>
    </row>
    <row r="1214" spans="1:12" x14ac:dyDescent="0.35">
      <c r="A1214" s="20"/>
      <c r="G1214" s="32"/>
      <c r="H1214" s="32"/>
      <c r="I1214" s="32"/>
      <c r="L1214"/>
    </row>
    <row r="1215" spans="1:12" x14ac:dyDescent="0.35">
      <c r="A1215" s="20"/>
      <c r="G1215" s="32"/>
      <c r="H1215" s="32"/>
      <c r="I1215" s="32"/>
      <c r="L1215"/>
    </row>
    <row r="1216" spans="1:12" x14ac:dyDescent="0.35">
      <c r="A1216" s="20"/>
      <c r="G1216" s="32"/>
      <c r="H1216" s="32"/>
      <c r="I1216" s="32"/>
      <c r="L1216"/>
    </row>
    <row r="1217" spans="1:12" x14ac:dyDescent="0.35">
      <c r="A1217" s="20"/>
      <c r="G1217" s="32"/>
      <c r="H1217" s="32"/>
      <c r="I1217" s="32"/>
      <c r="L1217"/>
    </row>
    <row r="1218" spans="1:12" x14ac:dyDescent="0.35">
      <c r="A1218" s="20"/>
      <c r="G1218" s="32"/>
      <c r="H1218" s="32"/>
      <c r="I1218" s="32"/>
      <c r="L1218"/>
    </row>
    <row r="1219" spans="1:12" x14ac:dyDescent="0.35">
      <c r="A1219" s="20"/>
      <c r="G1219" s="32"/>
      <c r="H1219" s="32"/>
      <c r="I1219" s="32"/>
      <c r="L1219"/>
    </row>
    <row r="1220" spans="1:12" x14ac:dyDescent="0.35">
      <c r="A1220" s="20"/>
      <c r="G1220" s="32"/>
      <c r="H1220" s="32"/>
      <c r="I1220" s="32"/>
      <c r="L1220"/>
    </row>
    <row r="1221" spans="1:12" x14ac:dyDescent="0.35">
      <c r="A1221" s="20"/>
      <c r="G1221" s="32"/>
      <c r="H1221" s="32"/>
      <c r="I1221" s="32"/>
      <c r="L1221"/>
    </row>
    <row r="1222" spans="1:12" x14ac:dyDescent="0.35">
      <c r="A1222" s="20"/>
      <c r="G1222" s="32"/>
      <c r="H1222" s="32"/>
      <c r="I1222" s="32"/>
      <c r="L1222"/>
    </row>
    <row r="1223" spans="1:12" x14ac:dyDescent="0.35">
      <c r="A1223" s="20"/>
      <c r="G1223" s="32"/>
      <c r="H1223" s="32"/>
      <c r="I1223" s="32"/>
      <c r="L1223"/>
    </row>
    <row r="1224" spans="1:12" x14ac:dyDescent="0.35">
      <c r="A1224" s="20"/>
      <c r="G1224" s="32"/>
      <c r="H1224" s="32"/>
      <c r="I1224" s="32"/>
      <c r="L1224"/>
    </row>
    <row r="1225" spans="1:12" x14ac:dyDescent="0.35">
      <c r="A1225" s="20"/>
      <c r="G1225" s="32"/>
      <c r="H1225" s="32"/>
      <c r="I1225" s="32"/>
      <c r="L1225"/>
    </row>
    <row r="1226" spans="1:12" x14ac:dyDescent="0.35">
      <c r="A1226" s="20"/>
      <c r="G1226" s="32"/>
      <c r="H1226" s="32"/>
      <c r="I1226" s="32"/>
      <c r="L1226"/>
    </row>
    <row r="1227" spans="1:12" x14ac:dyDescent="0.35">
      <c r="A1227" s="20"/>
      <c r="G1227" s="32"/>
      <c r="H1227" s="32"/>
      <c r="I1227" s="32"/>
      <c r="L1227"/>
    </row>
    <row r="1228" spans="1:12" x14ac:dyDescent="0.35">
      <c r="A1228" s="20"/>
      <c r="G1228" s="32"/>
      <c r="H1228" s="32"/>
      <c r="I1228" s="32"/>
      <c r="L1228"/>
    </row>
    <row r="1229" spans="1:12" x14ac:dyDescent="0.35">
      <c r="A1229" s="20"/>
      <c r="G1229" s="32"/>
      <c r="H1229" s="32"/>
      <c r="I1229" s="32"/>
      <c r="L1229"/>
    </row>
    <row r="1230" spans="1:12" x14ac:dyDescent="0.35">
      <c r="A1230" s="20"/>
      <c r="G1230" s="32"/>
      <c r="H1230" s="32"/>
      <c r="I1230" s="32"/>
      <c r="L1230"/>
    </row>
    <row r="1231" spans="1:12" x14ac:dyDescent="0.35">
      <c r="A1231" s="20"/>
      <c r="G1231" s="32"/>
      <c r="H1231" s="32"/>
      <c r="I1231" s="32"/>
      <c r="L1231"/>
    </row>
    <row r="1232" spans="1:12" x14ac:dyDescent="0.35">
      <c r="A1232" s="20"/>
      <c r="G1232" s="32"/>
      <c r="H1232" s="32"/>
      <c r="I1232" s="32"/>
      <c r="L1232"/>
    </row>
    <row r="1233" spans="1:12" x14ac:dyDescent="0.35">
      <c r="A1233" s="20"/>
      <c r="G1233" s="32"/>
      <c r="H1233" s="32"/>
      <c r="I1233" s="32"/>
      <c r="L1233"/>
    </row>
    <row r="1234" spans="1:12" x14ac:dyDescent="0.35">
      <c r="A1234" s="20"/>
      <c r="G1234" s="32"/>
      <c r="H1234" s="32"/>
      <c r="I1234" s="32"/>
      <c r="L1234"/>
    </row>
    <row r="1235" spans="1:12" x14ac:dyDescent="0.35">
      <c r="A1235" s="20"/>
      <c r="G1235" s="32"/>
      <c r="H1235" s="32"/>
      <c r="I1235" s="32"/>
      <c r="L1235"/>
    </row>
    <row r="1236" spans="1:12" x14ac:dyDescent="0.35">
      <c r="A1236" s="20"/>
      <c r="G1236" s="32"/>
      <c r="H1236" s="32"/>
      <c r="I1236" s="32"/>
      <c r="L1236"/>
    </row>
    <row r="1237" spans="1:12" x14ac:dyDescent="0.35">
      <c r="A1237" s="20"/>
      <c r="G1237" s="32"/>
      <c r="H1237" s="32"/>
      <c r="I1237" s="32"/>
      <c r="L1237"/>
    </row>
    <row r="1238" spans="1:12" x14ac:dyDescent="0.35">
      <c r="A1238" s="20"/>
      <c r="G1238" s="32"/>
      <c r="H1238" s="32"/>
      <c r="I1238" s="32"/>
      <c r="L1238"/>
    </row>
    <row r="1239" spans="1:12" x14ac:dyDescent="0.35">
      <c r="A1239" s="20"/>
      <c r="G1239" s="32"/>
      <c r="H1239" s="32"/>
      <c r="I1239" s="32"/>
      <c r="L1239"/>
    </row>
    <row r="1240" spans="1:12" x14ac:dyDescent="0.35">
      <c r="A1240" s="20"/>
      <c r="G1240" s="32"/>
      <c r="H1240" s="32"/>
      <c r="I1240" s="32"/>
      <c r="L1240"/>
    </row>
    <row r="1241" spans="1:12" x14ac:dyDescent="0.35">
      <c r="A1241" s="20"/>
      <c r="G1241" s="32"/>
      <c r="H1241" s="32"/>
      <c r="I1241" s="32"/>
      <c r="L1241"/>
    </row>
    <row r="1242" spans="1:12" x14ac:dyDescent="0.35">
      <c r="A1242" s="20"/>
      <c r="G1242" s="32"/>
      <c r="H1242" s="32"/>
      <c r="I1242" s="32"/>
      <c r="L1242"/>
    </row>
    <row r="1243" spans="1:12" x14ac:dyDescent="0.35">
      <c r="A1243" s="20"/>
      <c r="G1243" s="32"/>
      <c r="H1243" s="32"/>
      <c r="I1243" s="32"/>
      <c r="L1243"/>
    </row>
    <row r="1244" spans="1:12" x14ac:dyDescent="0.35">
      <c r="A1244" s="20"/>
      <c r="G1244" s="32"/>
      <c r="H1244" s="32"/>
      <c r="I1244" s="32"/>
      <c r="L1244"/>
    </row>
    <row r="1245" spans="1:12" x14ac:dyDescent="0.35">
      <c r="A1245" s="20"/>
      <c r="G1245" s="32"/>
      <c r="H1245" s="32"/>
      <c r="I1245" s="32"/>
      <c r="L12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2162-CCCB-49E4-A410-9CEBCE58AE90}">
  <dimension ref="A1:N1245"/>
  <sheetViews>
    <sheetView workbookViewId="0">
      <selection activeCell="I10" sqref="I10"/>
    </sheetView>
  </sheetViews>
  <sheetFormatPr defaultRowHeight="14.5" x14ac:dyDescent="0.35"/>
  <cols>
    <col min="1" max="1" width="11.90625" customWidth="1"/>
    <col min="2" max="2" width="10.36328125" customWidth="1"/>
    <col min="3" max="3" width="15.36328125" customWidth="1"/>
    <col min="4" max="4" width="14.1796875" customWidth="1"/>
    <col min="5" max="5" width="22.36328125" customWidth="1"/>
    <col min="6" max="6" width="14.6328125" customWidth="1"/>
    <col min="7" max="7" width="19.81640625" customWidth="1"/>
    <col min="13" max="13" width="41.81640625" customWidth="1"/>
  </cols>
  <sheetData>
    <row r="1" spans="1:14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111</v>
      </c>
      <c r="F1" s="2" t="s">
        <v>112</v>
      </c>
      <c r="G1" s="2" t="s">
        <v>113</v>
      </c>
    </row>
    <row r="2" spans="1:14" x14ac:dyDescent="0.35">
      <c r="A2" s="30">
        <v>43938</v>
      </c>
      <c r="B2" s="3">
        <v>9266.75</v>
      </c>
      <c r="C2" s="3"/>
      <c r="D2" s="3"/>
      <c r="E2" s="3"/>
      <c r="F2" s="3" t="str">
        <f>IF(E1="Yes", C1, "")</f>
        <v/>
      </c>
      <c r="G2" s="3" t="str">
        <f>IF(E2="Yes", IF(F2&gt;0, "Yes", "No"), "")</f>
        <v/>
      </c>
    </row>
    <row r="3" spans="1:14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E3" s="3"/>
      <c r="F3" s="3" t="str">
        <f t="shared" ref="F3:F4" si="0">IF(E2="Yes", C2, "")</f>
        <v/>
      </c>
      <c r="G3" s="3" t="str">
        <f t="shared" ref="G3:G66" si="1">IF(E3="Yes", IF(F3&gt;0, "Yes", "No"), "")</f>
        <v/>
      </c>
    </row>
    <row r="4" spans="1:14" x14ac:dyDescent="0.35">
      <c r="A4" s="30">
        <v>43942</v>
      </c>
      <c r="B4" s="3">
        <v>8981.4500000000007</v>
      </c>
      <c r="C4" s="22">
        <f t="shared" ref="C4:C67" si="2">(B4-B3)/B3</f>
        <v>-3.0274729130789164E-2</v>
      </c>
      <c r="D4" s="3" t="str">
        <f t="shared" ref="D4:D67" si="3">IF(C4&gt;0, "Up", IF(C4&lt;0, "Down", "Flat"))</f>
        <v>Down</v>
      </c>
      <c r="E4" s="3" t="str">
        <f>IF(AND(D2="Down", D3="Down"), "Yes", "No")</f>
        <v>No</v>
      </c>
      <c r="F4" s="3" t="str">
        <f t="shared" si="0"/>
        <v/>
      </c>
      <c r="G4" s="3" t="str">
        <f t="shared" si="1"/>
        <v/>
      </c>
    </row>
    <row r="5" spans="1:14" x14ac:dyDescent="0.35">
      <c r="A5" s="30">
        <v>43943</v>
      </c>
      <c r="B5" s="3">
        <v>9187.2999999999993</v>
      </c>
      <c r="C5" s="22">
        <f t="shared" si="2"/>
        <v>2.2919461779556588E-2</v>
      </c>
      <c r="D5" s="3" t="str">
        <f t="shared" si="3"/>
        <v>Up</v>
      </c>
      <c r="E5" s="3" t="str">
        <f t="shared" ref="E5:E68" si="4">IF(AND(D3="Down", D4="Down"), "Yes", "No")</f>
        <v>Yes</v>
      </c>
      <c r="F5" s="3">
        <f>IF(E5="Yes", C5, "")</f>
        <v>2.2919461779556588E-2</v>
      </c>
      <c r="G5" s="3" t="str">
        <f t="shared" si="1"/>
        <v>Yes</v>
      </c>
    </row>
    <row r="6" spans="1:14" x14ac:dyDescent="0.35">
      <c r="A6" s="30">
        <v>43944</v>
      </c>
      <c r="B6" s="3">
        <v>9313.9</v>
      </c>
      <c r="C6" s="22">
        <f t="shared" si="2"/>
        <v>1.3779891807168631E-2</v>
      </c>
      <c r="D6" s="3" t="str">
        <f t="shared" si="3"/>
        <v>Up</v>
      </c>
      <c r="E6" s="3" t="str">
        <f t="shared" si="4"/>
        <v>No</v>
      </c>
      <c r="F6" s="3" t="str">
        <f t="shared" ref="F6:F69" si="5">IF(E6="Yes", C6, "")</f>
        <v/>
      </c>
      <c r="G6" s="3" t="str">
        <f t="shared" si="1"/>
        <v/>
      </c>
    </row>
    <row r="7" spans="1:14" x14ac:dyDescent="0.35">
      <c r="A7" s="30">
        <v>43945</v>
      </c>
      <c r="B7" s="3">
        <v>9154.4</v>
      </c>
      <c r="C7" s="22">
        <f t="shared" si="2"/>
        <v>-1.7124942290554977E-2</v>
      </c>
      <c r="D7" s="3" t="str">
        <f t="shared" si="3"/>
        <v>Down</v>
      </c>
      <c r="E7" s="3" t="str">
        <f t="shared" si="4"/>
        <v>No</v>
      </c>
      <c r="F7" s="3" t="str">
        <f t="shared" si="5"/>
        <v/>
      </c>
      <c r="G7" s="3" t="str">
        <f t="shared" si="1"/>
        <v/>
      </c>
      <c r="M7" s="2" t="s">
        <v>114</v>
      </c>
      <c r="N7" s="2">
        <f>COUNTIF(E:E, "Yes")</f>
        <v>279</v>
      </c>
    </row>
    <row r="8" spans="1:14" x14ac:dyDescent="0.35">
      <c r="A8" s="30">
        <v>43948</v>
      </c>
      <c r="B8" s="3">
        <v>9282.2999999999993</v>
      </c>
      <c r="C8" s="22">
        <f t="shared" si="2"/>
        <v>1.3971423577733073E-2</v>
      </c>
      <c r="D8" s="3" t="str">
        <f t="shared" si="3"/>
        <v>Up</v>
      </c>
      <c r="E8" s="3" t="str">
        <f t="shared" si="4"/>
        <v>No</v>
      </c>
      <c r="F8" s="3" t="str">
        <f t="shared" si="5"/>
        <v/>
      </c>
      <c r="G8" s="3" t="str">
        <f t="shared" si="1"/>
        <v/>
      </c>
      <c r="M8" s="2" t="s">
        <v>115</v>
      </c>
      <c r="N8" s="2">
        <f>COUNTIF(G:G, "Yes")</f>
        <v>134</v>
      </c>
    </row>
    <row r="9" spans="1:14" x14ac:dyDescent="0.35">
      <c r="A9" s="30">
        <v>43949</v>
      </c>
      <c r="B9" s="3">
        <v>9380.9</v>
      </c>
      <c r="C9" s="22">
        <f t="shared" si="2"/>
        <v>1.0622367301207716E-2</v>
      </c>
      <c r="D9" s="3" t="str">
        <f t="shared" si="3"/>
        <v>Up</v>
      </c>
      <c r="E9" s="3" t="str">
        <f t="shared" si="4"/>
        <v>No</v>
      </c>
      <c r="F9" s="3" t="str">
        <f t="shared" si="5"/>
        <v/>
      </c>
      <c r="G9" s="3" t="str">
        <f t="shared" si="1"/>
        <v/>
      </c>
      <c r="M9" s="2" t="s">
        <v>106</v>
      </c>
      <c r="N9" s="21">
        <f>N8/N7</f>
        <v>0.48028673835125446</v>
      </c>
    </row>
    <row r="10" spans="1:14" x14ac:dyDescent="0.35">
      <c r="A10" s="30">
        <v>43950</v>
      </c>
      <c r="B10" s="3">
        <v>9553.35</v>
      </c>
      <c r="C10" s="22">
        <f t="shared" si="2"/>
        <v>1.8383097570595652E-2</v>
      </c>
      <c r="D10" s="3" t="str">
        <f t="shared" si="3"/>
        <v>Up</v>
      </c>
      <c r="E10" s="3" t="str">
        <f t="shared" si="4"/>
        <v>No</v>
      </c>
      <c r="F10" s="3" t="str">
        <f t="shared" si="5"/>
        <v/>
      </c>
      <c r="G10" s="3" t="str">
        <f t="shared" si="1"/>
        <v/>
      </c>
      <c r="M10" s="2" t="s">
        <v>116</v>
      </c>
      <c r="N10" s="21">
        <f>AVERAGEIFS(F:F, G:G, "Yes")</f>
        <v>8.3781095348386854E-3</v>
      </c>
    </row>
    <row r="11" spans="1:14" x14ac:dyDescent="0.35">
      <c r="A11" s="30">
        <v>43951</v>
      </c>
      <c r="B11" s="3">
        <v>9859.9</v>
      </c>
      <c r="C11" s="22">
        <f t="shared" si="2"/>
        <v>3.2088220362490566E-2</v>
      </c>
      <c r="D11" s="3" t="str">
        <f t="shared" si="3"/>
        <v>Up</v>
      </c>
      <c r="E11" s="3" t="str">
        <f t="shared" si="4"/>
        <v>No</v>
      </c>
      <c r="F11" s="3" t="str">
        <f t="shared" si="5"/>
        <v/>
      </c>
      <c r="G11" s="3" t="str">
        <f t="shared" si="1"/>
        <v/>
      </c>
      <c r="M11" s="2" t="s">
        <v>117</v>
      </c>
      <c r="N11" s="21">
        <f>AVERAGEIF(E:E, "Yes", F:F)</f>
        <v>-3.1428460628259679E-4</v>
      </c>
    </row>
    <row r="12" spans="1:14" x14ac:dyDescent="0.35">
      <c r="A12" s="30">
        <v>43955</v>
      </c>
      <c r="B12" s="3">
        <v>9293.5</v>
      </c>
      <c r="C12" s="22">
        <f t="shared" si="2"/>
        <v>-5.7444801671416509E-2</v>
      </c>
      <c r="D12" s="3" t="str">
        <f t="shared" si="3"/>
        <v>Down</v>
      </c>
      <c r="E12" s="3" t="str">
        <f t="shared" si="4"/>
        <v>No</v>
      </c>
      <c r="F12" s="3" t="str">
        <f t="shared" si="5"/>
        <v/>
      </c>
      <c r="G12" s="3" t="str">
        <f t="shared" si="1"/>
        <v/>
      </c>
      <c r="M12" s="2"/>
      <c r="N12" s="2"/>
    </row>
    <row r="13" spans="1:14" x14ac:dyDescent="0.35">
      <c r="A13" s="30">
        <v>43956</v>
      </c>
      <c r="B13" s="3">
        <v>9205.6</v>
      </c>
      <c r="C13" s="22">
        <f t="shared" si="2"/>
        <v>-9.4582234895356585E-3</v>
      </c>
      <c r="D13" s="3" t="str">
        <f t="shared" si="3"/>
        <v>Down</v>
      </c>
      <c r="E13" s="3" t="str">
        <f t="shared" si="4"/>
        <v>No</v>
      </c>
      <c r="F13" s="3" t="str">
        <f t="shared" si="5"/>
        <v/>
      </c>
      <c r="G13" s="3" t="str">
        <f t="shared" si="1"/>
        <v/>
      </c>
      <c r="M13" s="2" t="s">
        <v>109</v>
      </c>
      <c r="N13" s="2">
        <f>COUNTIF(G:G, "Yes")</f>
        <v>134</v>
      </c>
    </row>
    <row r="14" spans="1:14" x14ac:dyDescent="0.35">
      <c r="A14" s="30">
        <v>43957</v>
      </c>
      <c r="B14" s="3">
        <v>9270.9</v>
      </c>
      <c r="C14" s="22">
        <f t="shared" si="2"/>
        <v>7.0935082992960013E-3</v>
      </c>
      <c r="D14" s="3" t="str">
        <f t="shared" si="3"/>
        <v>Up</v>
      </c>
      <c r="E14" s="3" t="str">
        <f t="shared" si="4"/>
        <v>Yes</v>
      </c>
      <c r="F14" s="3">
        <f t="shared" si="5"/>
        <v>7.0935082992960013E-3</v>
      </c>
      <c r="G14" s="3" t="str">
        <f t="shared" si="1"/>
        <v>Yes</v>
      </c>
      <c r="M14" s="2" t="s">
        <v>110</v>
      </c>
      <c r="N14" s="2">
        <f>COUNTIF(G:G, "No")</f>
        <v>145</v>
      </c>
    </row>
    <row r="15" spans="1:14" x14ac:dyDescent="0.35">
      <c r="A15" s="30">
        <v>43958</v>
      </c>
      <c r="B15" s="3">
        <v>9199.0499999999993</v>
      </c>
      <c r="C15" s="22">
        <f t="shared" si="2"/>
        <v>-7.7500566288063047E-3</v>
      </c>
      <c r="D15" s="3" t="str">
        <f t="shared" si="3"/>
        <v>Down</v>
      </c>
      <c r="E15" s="3" t="str">
        <f t="shared" si="4"/>
        <v>No</v>
      </c>
      <c r="F15" s="3" t="str">
        <f t="shared" si="5"/>
        <v/>
      </c>
      <c r="G15" s="3" t="str">
        <f t="shared" si="1"/>
        <v/>
      </c>
    </row>
    <row r="16" spans="1:14" x14ac:dyDescent="0.35">
      <c r="A16" s="30">
        <v>43959</v>
      </c>
      <c r="B16" s="3">
        <v>9251.5</v>
      </c>
      <c r="C16" s="22">
        <f t="shared" si="2"/>
        <v>5.7016757165142852E-3</v>
      </c>
      <c r="D16" s="3" t="str">
        <f t="shared" si="3"/>
        <v>Up</v>
      </c>
      <c r="E16" s="3" t="str">
        <f t="shared" si="4"/>
        <v>No</v>
      </c>
      <c r="F16" s="3" t="str">
        <f t="shared" si="5"/>
        <v/>
      </c>
      <c r="G16" s="3" t="str">
        <f t="shared" si="1"/>
        <v/>
      </c>
    </row>
    <row r="17" spans="1:7" x14ac:dyDescent="0.35">
      <c r="A17" s="30">
        <v>43962</v>
      </c>
      <c r="B17" s="3">
        <v>9239.2000000000007</v>
      </c>
      <c r="C17" s="22">
        <f t="shared" si="2"/>
        <v>-1.329514132843244E-3</v>
      </c>
      <c r="D17" s="3" t="str">
        <f t="shared" si="3"/>
        <v>Down</v>
      </c>
      <c r="E17" s="3" t="str">
        <f t="shared" si="4"/>
        <v>No</v>
      </c>
      <c r="F17" s="3" t="str">
        <f t="shared" si="5"/>
        <v/>
      </c>
      <c r="G17" s="3" t="str">
        <f t="shared" si="1"/>
        <v/>
      </c>
    </row>
    <row r="18" spans="1:7" x14ac:dyDescent="0.35">
      <c r="A18" s="30">
        <v>43963</v>
      </c>
      <c r="B18" s="3">
        <v>9196.5499999999993</v>
      </c>
      <c r="C18" s="22">
        <f t="shared" si="2"/>
        <v>-4.6162005368431741E-3</v>
      </c>
      <c r="D18" s="3" t="str">
        <f t="shared" si="3"/>
        <v>Down</v>
      </c>
      <c r="E18" s="3" t="str">
        <f t="shared" si="4"/>
        <v>No</v>
      </c>
      <c r="F18" s="3" t="str">
        <f t="shared" si="5"/>
        <v/>
      </c>
      <c r="G18" s="3" t="str">
        <f t="shared" si="1"/>
        <v/>
      </c>
    </row>
    <row r="19" spans="1:7" x14ac:dyDescent="0.35">
      <c r="A19" s="30">
        <v>43964</v>
      </c>
      <c r="B19" s="3">
        <v>9383.5499999999993</v>
      </c>
      <c r="C19" s="22">
        <f t="shared" si="2"/>
        <v>2.03337120985587E-2</v>
      </c>
      <c r="D19" s="3" t="str">
        <f t="shared" si="3"/>
        <v>Up</v>
      </c>
      <c r="E19" s="3" t="str">
        <f t="shared" si="4"/>
        <v>Yes</v>
      </c>
      <c r="F19" s="3">
        <f t="shared" si="5"/>
        <v>2.03337120985587E-2</v>
      </c>
      <c r="G19" s="3" t="str">
        <f t="shared" si="1"/>
        <v>Yes</v>
      </c>
    </row>
    <row r="20" spans="1:7" x14ac:dyDescent="0.35">
      <c r="A20" s="30">
        <v>43965</v>
      </c>
      <c r="B20" s="3">
        <v>9142.75</v>
      </c>
      <c r="C20" s="22">
        <f t="shared" si="2"/>
        <v>-2.5661929653489277E-2</v>
      </c>
      <c r="D20" s="3" t="str">
        <f t="shared" si="3"/>
        <v>Down</v>
      </c>
      <c r="E20" s="3" t="str">
        <f t="shared" si="4"/>
        <v>No</v>
      </c>
      <c r="F20" s="3" t="str">
        <f t="shared" si="5"/>
        <v/>
      </c>
      <c r="G20" s="3" t="str">
        <f t="shared" si="1"/>
        <v/>
      </c>
    </row>
    <row r="21" spans="1:7" x14ac:dyDescent="0.35">
      <c r="A21" s="30">
        <v>43966</v>
      </c>
      <c r="B21" s="3">
        <v>9136.85</v>
      </c>
      <c r="C21" s="22">
        <f t="shared" si="2"/>
        <v>-6.4532006234444082E-4</v>
      </c>
      <c r="D21" s="3" t="str">
        <f t="shared" si="3"/>
        <v>Down</v>
      </c>
      <c r="E21" s="3" t="str">
        <f t="shared" si="4"/>
        <v>No</v>
      </c>
      <c r="F21" s="3" t="str">
        <f t="shared" si="5"/>
        <v/>
      </c>
      <c r="G21" s="3" t="str">
        <f t="shared" si="1"/>
        <v/>
      </c>
    </row>
    <row r="22" spans="1:7" x14ac:dyDescent="0.35">
      <c r="A22" s="30">
        <v>43969</v>
      </c>
      <c r="B22" s="3">
        <v>8823.25</v>
      </c>
      <c r="C22" s="22">
        <f t="shared" si="2"/>
        <v>-3.4322550988579253E-2</v>
      </c>
      <c r="D22" s="3" t="str">
        <f t="shared" si="3"/>
        <v>Down</v>
      </c>
      <c r="E22" s="3" t="str">
        <f t="shared" si="4"/>
        <v>Yes</v>
      </c>
      <c r="F22" s="3">
        <f t="shared" si="5"/>
        <v>-3.4322550988579253E-2</v>
      </c>
      <c r="G22" s="3" t="str">
        <f t="shared" si="1"/>
        <v>No</v>
      </c>
    </row>
    <row r="23" spans="1:7" x14ac:dyDescent="0.35">
      <c r="A23" s="30">
        <v>43970</v>
      </c>
      <c r="B23" s="3">
        <v>8879.1</v>
      </c>
      <c r="C23" s="22">
        <f t="shared" si="2"/>
        <v>6.3298671124586026E-3</v>
      </c>
      <c r="D23" s="3" t="str">
        <f t="shared" si="3"/>
        <v>Up</v>
      </c>
      <c r="E23" s="3" t="str">
        <f t="shared" si="4"/>
        <v>Yes</v>
      </c>
      <c r="F23" s="3">
        <f t="shared" si="5"/>
        <v>6.3298671124586026E-3</v>
      </c>
      <c r="G23" s="3" t="str">
        <f t="shared" si="1"/>
        <v>Yes</v>
      </c>
    </row>
    <row r="24" spans="1:7" x14ac:dyDescent="0.35">
      <c r="A24" s="30">
        <v>43971</v>
      </c>
      <c r="B24" s="3">
        <v>9066.5499999999993</v>
      </c>
      <c r="C24" s="22">
        <f t="shared" si="2"/>
        <v>2.111137390050781E-2</v>
      </c>
      <c r="D24" s="3" t="str">
        <f t="shared" si="3"/>
        <v>Up</v>
      </c>
      <c r="E24" s="3" t="str">
        <f t="shared" si="4"/>
        <v>No</v>
      </c>
      <c r="F24" s="3" t="str">
        <f t="shared" si="5"/>
        <v/>
      </c>
      <c r="G24" s="3" t="str">
        <f t="shared" si="1"/>
        <v/>
      </c>
    </row>
    <row r="25" spans="1:7" x14ac:dyDescent="0.35">
      <c r="A25" s="30">
        <v>43972</v>
      </c>
      <c r="B25" s="3">
        <v>9106.25</v>
      </c>
      <c r="C25" s="22">
        <f t="shared" si="2"/>
        <v>4.3787328145767392E-3</v>
      </c>
      <c r="D25" s="3" t="str">
        <f t="shared" si="3"/>
        <v>Up</v>
      </c>
      <c r="E25" s="3" t="str">
        <f t="shared" si="4"/>
        <v>No</v>
      </c>
      <c r="F25" s="3" t="str">
        <f t="shared" si="5"/>
        <v/>
      </c>
      <c r="G25" s="3" t="str">
        <f t="shared" si="1"/>
        <v/>
      </c>
    </row>
    <row r="26" spans="1:7" x14ac:dyDescent="0.35">
      <c r="A26" s="30">
        <v>43973</v>
      </c>
      <c r="B26" s="3">
        <v>9039.25</v>
      </c>
      <c r="C26" s="22">
        <f t="shared" si="2"/>
        <v>-7.3575840768702813E-3</v>
      </c>
      <c r="D26" s="3" t="str">
        <f t="shared" si="3"/>
        <v>Down</v>
      </c>
      <c r="E26" s="3" t="str">
        <f t="shared" si="4"/>
        <v>No</v>
      </c>
      <c r="F26" s="3" t="str">
        <f t="shared" si="5"/>
        <v/>
      </c>
      <c r="G26" s="3" t="str">
        <f t="shared" si="1"/>
        <v/>
      </c>
    </row>
    <row r="27" spans="1:7" x14ac:dyDescent="0.35">
      <c r="A27" s="30">
        <v>43977</v>
      </c>
      <c r="B27" s="3">
        <v>9029.0499999999993</v>
      </c>
      <c r="C27" s="22">
        <f t="shared" si="2"/>
        <v>-1.1284122023398765E-3</v>
      </c>
      <c r="D27" s="3" t="str">
        <f t="shared" si="3"/>
        <v>Down</v>
      </c>
      <c r="E27" s="3" t="str">
        <f t="shared" si="4"/>
        <v>No</v>
      </c>
      <c r="F27" s="3" t="str">
        <f t="shared" si="5"/>
        <v/>
      </c>
      <c r="G27" s="3" t="str">
        <f t="shared" si="1"/>
        <v/>
      </c>
    </row>
    <row r="28" spans="1:7" x14ac:dyDescent="0.35">
      <c r="A28" s="30">
        <v>43978</v>
      </c>
      <c r="B28" s="3">
        <v>9314.9500000000007</v>
      </c>
      <c r="C28" s="22">
        <f t="shared" si="2"/>
        <v>3.1664460823674856E-2</v>
      </c>
      <c r="D28" s="3" t="str">
        <f t="shared" si="3"/>
        <v>Up</v>
      </c>
      <c r="E28" s="3" t="str">
        <f t="shared" si="4"/>
        <v>Yes</v>
      </c>
      <c r="F28" s="3">
        <f t="shared" si="5"/>
        <v>3.1664460823674856E-2</v>
      </c>
      <c r="G28" s="3" t="str">
        <f t="shared" si="1"/>
        <v>Yes</v>
      </c>
    </row>
    <row r="29" spans="1:7" x14ac:dyDescent="0.35">
      <c r="A29" s="30">
        <v>43979</v>
      </c>
      <c r="B29" s="3">
        <v>9490.1</v>
      </c>
      <c r="C29" s="22">
        <f t="shared" si="2"/>
        <v>1.8803106833638356E-2</v>
      </c>
      <c r="D29" s="3" t="str">
        <f t="shared" si="3"/>
        <v>Up</v>
      </c>
      <c r="E29" s="3" t="str">
        <f t="shared" si="4"/>
        <v>No</v>
      </c>
      <c r="F29" s="3" t="str">
        <f t="shared" si="5"/>
        <v/>
      </c>
      <c r="G29" s="3" t="str">
        <f t="shared" si="1"/>
        <v/>
      </c>
    </row>
    <row r="30" spans="1:7" x14ac:dyDescent="0.35">
      <c r="A30" s="30">
        <v>43980</v>
      </c>
      <c r="B30" s="3">
        <v>9580.2999999999993</v>
      </c>
      <c r="C30" s="22">
        <f t="shared" si="2"/>
        <v>9.5046416792234963E-3</v>
      </c>
      <c r="D30" s="3" t="str">
        <f t="shared" si="3"/>
        <v>Up</v>
      </c>
      <c r="E30" s="3" t="str">
        <f t="shared" si="4"/>
        <v>No</v>
      </c>
      <c r="F30" s="3" t="str">
        <f t="shared" si="5"/>
        <v/>
      </c>
      <c r="G30" s="3" t="str">
        <f t="shared" si="1"/>
        <v/>
      </c>
    </row>
    <row r="31" spans="1:7" x14ac:dyDescent="0.35">
      <c r="A31" s="30">
        <v>43983</v>
      </c>
      <c r="B31" s="3">
        <v>9826.15</v>
      </c>
      <c r="C31" s="22">
        <f t="shared" si="2"/>
        <v>2.5662035635627318E-2</v>
      </c>
      <c r="D31" s="3" t="str">
        <f t="shared" si="3"/>
        <v>Up</v>
      </c>
      <c r="E31" s="3" t="str">
        <f t="shared" si="4"/>
        <v>No</v>
      </c>
      <c r="F31" s="3" t="str">
        <f t="shared" si="5"/>
        <v/>
      </c>
      <c r="G31" s="3" t="str">
        <f t="shared" si="1"/>
        <v/>
      </c>
    </row>
    <row r="32" spans="1:7" x14ac:dyDescent="0.35">
      <c r="A32" s="30">
        <v>43984</v>
      </c>
      <c r="B32" s="3">
        <v>9979.1</v>
      </c>
      <c r="C32" s="22">
        <f t="shared" si="2"/>
        <v>1.5565608096762286E-2</v>
      </c>
      <c r="D32" s="3" t="str">
        <f t="shared" si="3"/>
        <v>Up</v>
      </c>
      <c r="E32" s="3" t="str">
        <f t="shared" si="4"/>
        <v>No</v>
      </c>
      <c r="F32" s="3" t="str">
        <f t="shared" si="5"/>
        <v/>
      </c>
      <c r="G32" s="3" t="str">
        <f t="shared" si="1"/>
        <v/>
      </c>
    </row>
    <row r="33" spans="1:7" x14ac:dyDescent="0.35">
      <c r="A33" s="30">
        <v>43985</v>
      </c>
      <c r="B33" s="3">
        <v>10061.549999999999</v>
      </c>
      <c r="C33" s="22">
        <f t="shared" si="2"/>
        <v>8.2622681404133543E-3</v>
      </c>
      <c r="D33" s="3" t="str">
        <f t="shared" si="3"/>
        <v>Up</v>
      </c>
      <c r="E33" s="3" t="str">
        <f t="shared" si="4"/>
        <v>No</v>
      </c>
      <c r="F33" s="3" t="str">
        <f t="shared" si="5"/>
        <v/>
      </c>
      <c r="G33" s="3" t="str">
        <f t="shared" si="1"/>
        <v/>
      </c>
    </row>
    <row r="34" spans="1:7" x14ac:dyDescent="0.35">
      <c r="A34" s="30">
        <v>43986</v>
      </c>
      <c r="B34" s="3">
        <v>10029.1</v>
      </c>
      <c r="C34" s="22">
        <f t="shared" si="2"/>
        <v>-3.2251492066330645E-3</v>
      </c>
      <c r="D34" s="3" t="str">
        <f t="shared" si="3"/>
        <v>Down</v>
      </c>
      <c r="E34" s="3" t="str">
        <f t="shared" si="4"/>
        <v>No</v>
      </c>
      <c r="F34" s="3" t="str">
        <f t="shared" si="5"/>
        <v/>
      </c>
      <c r="G34" s="3" t="str">
        <f t="shared" si="1"/>
        <v/>
      </c>
    </row>
    <row r="35" spans="1:7" x14ac:dyDescent="0.35">
      <c r="A35" s="30">
        <v>43987</v>
      </c>
      <c r="B35" s="3">
        <v>10142.15</v>
      </c>
      <c r="C35" s="22">
        <f t="shared" si="2"/>
        <v>1.1272197904098998E-2</v>
      </c>
      <c r="D35" s="3" t="str">
        <f t="shared" si="3"/>
        <v>Up</v>
      </c>
      <c r="E35" s="3" t="str">
        <f t="shared" si="4"/>
        <v>No</v>
      </c>
      <c r="F35" s="3" t="str">
        <f t="shared" si="5"/>
        <v/>
      </c>
      <c r="G35" s="3" t="str">
        <f t="shared" si="1"/>
        <v/>
      </c>
    </row>
    <row r="36" spans="1:7" x14ac:dyDescent="0.35">
      <c r="A36" s="30">
        <v>43990</v>
      </c>
      <c r="B36" s="3">
        <v>10167.450000000001</v>
      </c>
      <c r="C36" s="22">
        <f t="shared" si="2"/>
        <v>2.4945401123037119E-3</v>
      </c>
      <c r="D36" s="3" t="str">
        <f t="shared" si="3"/>
        <v>Up</v>
      </c>
      <c r="E36" s="3" t="str">
        <f t="shared" si="4"/>
        <v>No</v>
      </c>
      <c r="F36" s="3" t="str">
        <f t="shared" si="5"/>
        <v/>
      </c>
      <c r="G36" s="3" t="str">
        <f t="shared" si="1"/>
        <v/>
      </c>
    </row>
    <row r="37" spans="1:7" x14ac:dyDescent="0.35">
      <c r="A37" s="30">
        <v>43991</v>
      </c>
      <c r="B37" s="3">
        <v>10046.65</v>
      </c>
      <c r="C37" s="22">
        <f t="shared" si="2"/>
        <v>-1.1881051787813176E-2</v>
      </c>
      <c r="D37" s="3" t="str">
        <f t="shared" si="3"/>
        <v>Down</v>
      </c>
      <c r="E37" s="3" t="str">
        <f t="shared" si="4"/>
        <v>No</v>
      </c>
      <c r="F37" s="3" t="str">
        <f t="shared" si="5"/>
        <v/>
      </c>
      <c r="G37" s="3" t="str">
        <f t="shared" si="1"/>
        <v/>
      </c>
    </row>
    <row r="38" spans="1:7" x14ac:dyDescent="0.35">
      <c r="A38" s="30">
        <v>43992</v>
      </c>
      <c r="B38" s="3">
        <v>10116.15</v>
      </c>
      <c r="C38" s="22">
        <f t="shared" si="2"/>
        <v>6.9177287951705298E-3</v>
      </c>
      <c r="D38" s="3" t="str">
        <f t="shared" si="3"/>
        <v>Up</v>
      </c>
      <c r="E38" s="3" t="str">
        <f t="shared" si="4"/>
        <v>No</v>
      </c>
      <c r="F38" s="3" t="str">
        <f t="shared" si="5"/>
        <v/>
      </c>
      <c r="G38" s="3" t="str">
        <f t="shared" si="1"/>
        <v/>
      </c>
    </row>
    <row r="39" spans="1:7" x14ac:dyDescent="0.35">
      <c r="A39" s="30">
        <v>43993</v>
      </c>
      <c r="B39" s="3">
        <v>9902</v>
      </c>
      <c r="C39" s="22">
        <f t="shared" si="2"/>
        <v>-2.1169120663493489E-2</v>
      </c>
      <c r="D39" s="3" t="str">
        <f t="shared" si="3"/>
        <v>Down</v>
      </c>
      <c r="E39" s="3" t="str">
        <f t="shared" si="4"/>
        <v>No</v>
      </c>
      <c r="F39" s="3" t="str">
        <f t="shared" si="5"/>
        <v/>
      </c>
      <c r="G39" s="3" t="str">
        <f t="shared" si="1"/>
        <v/>
      </c>
    </row>
    <row r="40" spans="1:7" x14ac:dyDescent="0.35">
      <c r="A40" s="30">
        <v>43994</v>
      </c>
      <c r="B40" s="3">
        <v>9972.9</v>
      </c>
      <c r="C40" s="22">
        <f t="shared" si="2"/>
        <v>7.1601696626943682E-3</v>
      </c>
      <c r="D40" s="3" t="str">
        <f t="shared" si="3"/>
        <v>Up</v>
      </c>
      <c r="E40" s="3" t="str">
        <f t="shared" si="4"/>
        <v>No</v>
      </c>
      <c r="F40" s="3" t="str">
        <f t="shared" si="5"/>
        <v/>
      </c>
      <c r="G40" s="3" t="str">
        <f t="shared" si="1"/>
        <v/>
      </c>
    </row>
    <row r="41" spans="1:7" x14ac:dyDescent="0.35">
      <c r="A41" s="30">
        <v>43997</v>
      </c>
      <c r="B41" s="3">
        <v>9813.7000000000007</v>
      </c>
      <c r="C41" s="22">
        <f t="shared" si="2"/>
        <v>-1.5963260435780859E-2</v>
      </c>
      <c r="D41" s="3" t="str">
        <f t="shared" si="3"/>
        <v>Down</v>
      </c>
      <c r="E41" s="3" t="str">
        <f t="shared" si="4"/>
        <v>No</v>
      </c>
      <c r="F41" s="3" t="str">
        <f t="shared" si="5"/>
        <v/>
      </c>
      <c r="G41" s="3" t="str">
        <f t="shared" si="1"/>
        <v/>
      </c>
    </row>
    <row r="42" spans="1:7" x14ac:dyDescent="0.35">
      <c r="A42" s="30">
        <v>43998</v>
      </c>
      <c r="B42" s="3">
        <v>9914</v>
      </c>
      <c r="C42" s="22">
        <f t="shared" si="2"/>
        <v>1.022040616688907E-2</v>
      </c>
      <c r="D42" s="3" t="str">
        <f t="shared" si="3"/>
        <v>Up</v>
      </c>
      <c r="E42" s="3" t="str">
        <f t="shared" si="4"/>
        <v>No</v>
      </c>
      <c r="F42" s="3" t="str">
        <f t="shared" si="5"/>
        <v/>
      </c>
      <c r="G42" s="3" t="str">
        <f t="shared" si="1"/>
        <v/>
      </c>
    </row>
    <row r="43" spans="1:7" x14ac:dyDescent="0.35">
      <c r="A43" s="30">
        <v>43999</v>
      </c>
      <c r="B43" s="3">
        <v>9881.15</v>
      </c>
      <c r="C43" s="22">
        <f t="shared" si="2"/>
        <v>-3.3134960661690906E-3</v>
      </c>
      <c r="D43" s="3" t="str">
        <f t="shared" si="3"/>
        <v>Down</v>
      </c>
      <c r="E43" s="3" t="str">
        <f t="shared" si="4"/>
        <v>No</v>
      </c>
      <c r="F43" s="3" t="str">
        <f t="shared" si="5"/>
        <v/>
      </c>
      <c r="G43" s="3" t="str">
        <f t="shared" si="1"/>
        <v/>
      </c>
    </row>
    <row r="44" spans="1:7" x14ac:dyDescent="0.35">
      <c r="A44" s="30">
        <v>44000</v>
      </c>
      <c r="B44" s="3">
        <v>10091.65</v>
      </c>
      <c r="C44" s="22">
        <f t="shared" si="2"/>
        <v>2.1303188394063446E-2</v>
      </c>
      <c r="D44" s="3" t="str">
        <f t="shared" si="3"/>
        <v>Up</v>
      </c>
      <c r="E44" s="3" t="str">
        <f t="shared" si="4"/>
        <v>No</v>
      </c>
      <c r="F44" s="3" t="str">
        <f t="shared" si="5"/>
        <v/>
      </c>
      <c r="G44" s="3" t="str">
        <f t="shared" si="1"/>
        <v/>
      </c>
    </row>
    <row r="45" spans="1:7" x14ac:dyDescent="0.35">
      <c r="A45" s="30">
        <v>44001</v>
      </c>
      <c r="B45" s="3">
        <v>10244.4</v>
      </c>
      <c r="C45" s="22">
        <f t="shared" si="2"/>
        <v>1.513627603018337E-2</v>
      </c>
      <c r="D45" s="3" t="str">
        <f t="shared" si="3"/>
        <v>Up</v>
      </c>
      <c r="E45" s="3" t="str">
        <f t="shared" si="4"/>
        <v>No</v>
      </c>
      <c r="F45" s="3" t="str">
        <f t="shared" si="5"/>
        <v/>
      </c>
      <c r="G45" s="3" t="str">
        <f t="shared" si="1"/>
        <v/>
      </c>
    </row>
    <row r="46" spans="1:7" x14ac:dyDescent="0.35">
      <c r="A46" s="30">
        <v>44004</v>
      </c>
      <c r="B46" s="3">
        <v>10311.200000000001</v>
      </c>
      <c r="C46" s="22">
        <f t="shared" si="2"/>
        <v>6.5206356643630762E-3</v>
      </c>
      <c r="D46" s="3" t="str">
        <f t="shared" si="3"/>
        <v>Up</v>
      </c>
      <c r="E46" s="3" t="str">
        <f t="shared" si="4"/>
        <v>No</v>
      </c>
      <c r="F46" s="3" t="str">
        <f t="shared" si="5"/>
        <v/>
      </c>
      <c r="G46" s="3" t="str">
        <f t="shared" si="1"/>
        <v/>
      </c>
    </row>
    <row r="47" spans="1:7" x14ac:dyDescent="0.35">
      <c r="A47" s="30">
        <v>44005</v>
      </c>
      <c r="B47" s="3">
        <v>10471</v>
      </c>
      <c r="C47" s="22">
        <f t="shared" si="2"/>
        <v>1.5497711226627285E-2</v>
      </c>
      <c r="D47" s="3" t="str">
        <f t="shared" si="3"/>
        <v>Up</v>
      </c>
      <c r="E47" s="3" t="str">
        <f t="shared" si="4"/>
        <v>No</v>
      </c>
      <c r="F47" s="3" t="str">
        <f t="shared" si="5"/>
        <v/>
      </c>
      <c r="G47" s="3" t="str">
        <f t="shared" si="1"/>
        <v/>
      </c>
    </row>
    <row r="48" spans="1:7" x14ac:dyDescent="0.35">
      <c r="A48" s="30">
        <v>44006</v>
      </c>
      <c r="B48" s="3">
        <v>10305.299999999999</v>
      </c>
      <c r="C48" s="22">
        <f t="shared" si="2"/>
        <v>-1.5824658580842397E-2</v>
      </c>
      <c r="D48" s="3" t="str">
        <f t="shared" si="3"/>
        <v>Down</v>
      </c>
      <c r="E48" s="3" t="str">
        <f t="shared" si="4"/>
        <v>No</v>
      </c>
      <c r="F48" s="3" t="str">
        <f t="shared" si="5"/>
        <v/>
      </c>
      <c r="G48" s="3" t="str">
        <f t="shared" si="1"/>
        <v/>
      </c>
    </row>
    <row r="49" spans="1:7" x14ac:dyDescent="0.35">
      <c r="A49" s="30">
        <v>44007</v>
      </c>
      <c r="B49" s="3">
        <v>10288.9</v>
      </c>
      <c r="C49" s="22">
        <f t="shared" si="2"/>
        <v>-1.5914141267114627E-3</v>
      </c>
      <c r="D49" s="3" t="str">
        <f t="shared" si="3"/>
        <v>Down</v>
      </c>
      <c r="E49" s="3" t="str">
        <f t="shared" si="4"/>
        <v>No</v>
      </c>
      <c r="F49" s="3" t="str">
        <f t="shared" si="5"/>
        <v/>
      </c>
      <c r="G49" s="3" t="str">
        <f t="shared" si="1"/>
        <v/>
      </c>
    </row>
    <row r="50" spans="1:7" x14ac:dyDescent="0.35">
      <c r="A50" s="30">
        <v>44008</v>
      </c>
      <c r="B50" s="3">
        <v>10383</v>
      </c>
      <c r="C50" s="22">
        <f t="shared" si="2"/>
        <v>9.1457784602824756E-3</v>
      </c>
      <c r="D50" s="3" t="str">
        <f t="shared" si="3"/>
        <v>Up</v>
      </c>
      <c r="E50" s="3" t="str">
        <f t="shared" si="4"/>
        <v>Yes</v>
      </c>
      <c r="F50" s="3">
        <f t="shared" si="5"/>
        <v>9.1457784602824756E-3</v>
      </c>
      <c r="G50" s="3" t="str">
        <f t="shared" si="1"/>
        <v>Yes</v>
      </c>
    </row>
    <row r="51" spans="1:7" x14ac:dyDescent="0.35">
      <c r="A51" s="30">
        <v>44011</v>
      </c>
      <c r="B51" s="3">
        <v>10312.4</v>
      </c>
      <c r="C51" s="22">
        <f t="shared" si="2"/>
        <v>-6.7995762303766118E-3</v>
      </c>
      <c r="D51" s="3" t="str">
        <f t="shared" si="3"/>
        <v>Down</v>
      </c>
      <c r="E51" s="3" t="str">
        <f t="shared" si="4"/>
        <v>No</v>
      </c>
      <c r="F51" s="3" t="str">
        <f t="shared" si="5"/>
        <v/>
      </c>
      <c r="G51" s="3" t="str">
        <f t="shared" si="1"/>
        <v/>
      </c>
    </row>
    <row r="52" spans="1:7" x14ac:dyDescent="0.35">
      <c r="A52" s="30">
        <v>44012</v>
      </c>
      <c r="B52" s="3">
        <v>10302.1</v>
      </c>
      <c r="C52" s="22">
        <f t="shared" si="2"/>
        <v>-9.987975640975207E-4</v>
      </c>
      <c r="D52" s="3" t="str">
        <f t="shared" si="3"/>
        <v>Down</v>
      </c>
      <c r="E52" s="3" t="str">
        <f t="shared" si="4"/>
        <v>No</v>
      </c>
      <c r="F52" s="3" t="str">
        <f t="shared" si="5"/>
        <v/>
      </c>
      <c r="G52" s="3" t="str">
        <f t="shared" si="1"/>
        <v/>
      </c>
    </row>
    <row r="53" spans="1:7" x14ac:dyDescent="0.35">
      <c r="A53" s="30">
        <v>44013</v>
      </c>
      <c r="B53" s="3">
        <v>10430.049999999999</v>
      </c>
      <c r="C53" s="22">
        <f t="shared" si="2"/>
        <v>1.2419797905281341E-2</v>
      </c>
      <c r="D53" s="3" t="str">
        <f t="shared" si="3"/>
        <v>Up</v>
      </c>
      <c r="E53" s="3" t="str">
        <f t="shared" si="4"/>
        <v>Yes</v>
      </c>
      <c r="F53" s="3">
        <f t="shared" si="5"/>
        <v>1.2419797905281341E-2</v>
      </c>
      <c r="G53" s="3" t="str">
        <f t="shared" si="1"/>
        <v>Yes</v>
      </c>
    </row>
    <row r="54" spans="1:7" x14ac:dyDescent="0.35">
      <c r="A54" s="30">
        <v>44014</v>
      </c>
      <c r="B54" s="3">
        <v>10551.7</v>
      </c>
      <c r="C54" s="22">
        <f t="shared" si="2"/>
        <v>1.1663414844607789E-2</v>
      </c>
      <c r="D54" s="3" t="str">
        <f t="shared" si="3"/>
        <v>Up</v>
      </c>
      <c r="E54" s="3" t="str">
        <f t="shared" si="4"/>
        <v>No</v>
      </c>
      <c r="F54" s="3" t="str">
        <f t="shared" si="5"/>
        <v/>
      </c>
      <c r="G54" s="3" t="str">
        <f t="shared" si="1"/>
        <v/>
      </c>
    </row>
    <row r="55" spans="1:7" x14ac:dyDescent="0.35">
      <c r="A55" s="30">
        <v>44015</v>
      </c>
      <c r="B55" s="3">
        <v>10607.35</v>
      </c>
      <c r="C55" s="22">
        <f t="shared" si="2"/>
        <v>5.2740316726214388E-3</v>
      </c>
      <c r="D55" s="3" t="str">
        <f t="shared" si="3"/>
        <v>Up</v>
      </c>
      <c r="E55" s="3" t="str">
        <f t="shared" si="4"/>
        <v>No</v>
      </c>
      <c r="F55" s="3" t="str">
        <f t="shared" si="5"/>
        <v/>
      </c>
      <c r="G55" s="3" t="str">
        <f t="shared" si="1"/>
        <v/>
      </c>
    </row>
    <row r="56" spans="1:7" x14ac:dyDescent="0.35">
      <c r="A56" s="30">
        <v>44018</v>
      </c>
      <c r="B56" s="3">
        <v>10763.65</v>
      </c>
      <c r="C56" s="22">
        <f t="shared" si="2"/>
        <v>1.4735065779860123E-2</v>
      </c>
      <c r="D56" s="3" t="str">
        <f t="shared" si="3"/>
        <v>Up</v>
      </c>
      <c r="E56" s="3" t="str">
        <f t="shared" si="4"/>
        <v>No</v>
      </c>
      <c r="F56" s="3" t="str">
        <f t="shared" si="5"/>
        <v/>
      </c>
      <c r="G56" s="3" t="str">
        <f t="shared" si="1"/>
        <v/>
      </c>
    </row>
    <row r="57" spans="1:7" x14ac:dyDescent="0.35">
      <c r="A57" s="30">
        <v>44019</v>
      </c>
      <c r="B57" s="3">
        <v>10799.65</v>
      </c>
      <c r="C57" s="22">
        <f t="shared" si="2"/>
        <v>3.3445903573601893E-3</v>
      </c>
      <c r="D57" s="3" t="str">
        <f t="shared" si="3"/>
        <v>Up</v>
      </c>
      <c r="E57" s="3" t="str">
        <f t="shared" si="4"/>
        <v>No</v>
      </c>
      <c r="F57" s="3" t="str">
        <f t="shared" si="5"/>
        <v/>
      </c>
      <c r="G57" s="3" t="str">
        <f t="shared" si="1"/>
        <v/>
      </c>
    </row>
    <row r="58" spans="1:7" x14ac:dyDescent="0.35">
      <c r="A58" s="30">
        <v>44020</v>
      </c>
      <c r="B58" s="3">
        <v>10705.75</v>
      </c>
      <c r="C58" s="22">
        <f t="shared" si="2"/>
        <v>-8.6947262179792525E-3</v>
      </c>
      <c r="D58" s="3" t="str">
        <f t="shared" si="3"/>
        <v>Down</v>
      </c>
      <c r="E58" s="3" t="str">
        <f t="shared" si="4"/>
        <v>No</v>
      </c>
      <c r="F58" s="3" t="str">
        <f t="shared" si="5"/>
        <v/>
      </c>
      <c r="G58" s="3" t="str">
        <f t="shared" si="1"/>
        <v/>
      </c>
    </row>
    <row r="59" spans="1:7" x14ac:dyDescent="0.35">
      <c r="A59" s="30">
        <v>44021</v>
      </c>
      <c r="B59" s="3">
        <v>10813.45</v>
      </c>
      <c r="C59" s="22">
        <f t="shared" si="2"/>
        <v>1.0060014478201035E-2</v>
      </c>
      <c r="D59" s="3" t="str">
        <f t="shared" si="3"/>
        <v>Up</v>
      </c>
      <c r="E59" s="3" t="str">
        <f t="shared" si="4"/>
        <v>No</v>
      </c>
      <c r="F59" s="3" t="str">
        <f t="shared" si="5"/>
        <v/>
      </c>
      <c r="G59" s="3" t="str">
        <f t="shared" si="1"/>
        <v/>
      </c>
    </row>
    <row r="60" spans="1:7" x14ac:dyDescent="0.35">
      <c r="A60" s="30">
        <v>44022</v>
      </c>
      <c r="B60" s="3">
        <v>10768.05</v>
      </c>
      <c r="C60" s="22">
        <f t="shared" si="2"/>
        <v>-4.1984750472792171E-3</v>
      </c>
      <c r="D60" s="3" t="str">
        <f t="shared" si="3"/>
        <v>Down</v>
      </c>
      <c r="E60" s="3" t="str">
        <f t="shared" si="4"/>
        <v>No</v>
      </c>
      <c r="F60" s="3" t="str">
        <f t="shared" si="5"/>
        <v/>
      </c>
      <c r="G60" s="3" t="str">
        <f t="shared" si="1"/>
        <v/>
      </c>
    </row>
    <row r="61" spans="1:7" x14ac:dyDescent="0.35">
      <c r="A61" s="30">
        <v>44025</v>
      </c>
      <c r="B61" s="3">
        <v>10802.7</v>
      </c>
      <c r="C61" s="22">
        <f t="shared" si="2"/>
        <v>3.2178528145765909E-3</v>
      </c>
      <c r="D61" s="3" t="str">
        <f t="shared" si="3"/>
        <v>Up</v>
      </c>
      <c r="E61" s="3" t="str">
        <f t="shared" si="4"/>
        <v>No</v>
      </c>
      <c r="F61" s="3" t="str">
        <f t="shared" si="5"/>
        <v/>
      </c>
      <c r="G61" s="3" t="str">
        <f t="shared" si="1"/>
        <v/>
      </c>
    </row>
    <row r="62" spans="1:7" x14ac:dyDescent="0.35">
      <c r="A62" s="30">
        <v>44026</v>
      </c>
      <c r="B62" s="3">
        <v>10607.35</v>
      </c>
      <c r="C62" s="22">
        <f t="shared" si="2"/>
        <v>-1.8083442102437387E-2</v>
      </c>
      <c r="D62" s="3" t="str">
        <f t="shared" si="3"/>
        <v>Down</v>
      </c>
      <c r="E62" s="3" t="str">
        <f t="shared" si="4"/>
        <v>No</v>
      </c>
      <c r="F62" s="3" t="str">
        <f t="shared" si="5"/>
        <v/>
      </c>
      <c r="G62" s="3" t="str">
        <f t="shared" si="1"/>
        <v/>
      </c>
    </row>
    <row r="63" spans="1:7" x14ac:dyDescent="0.35">
      <c r="A63" s="30">
        <v>44027</v>
      </c>
      <c r="B63" s="3">
        <v>10618.2</v>
      </c>
      <c r="C63" s="22">
        <f t="shared" si="2"/>
        <v>1.0228756475463112E-3</v>
      </c>
      <c r="D63" s="3" t="str">
        <f t="shared" si="3"/>
        <v>Up</v>
      </c>
      <c r="E63" s="3" t="str">
        <f t="shared" si="4"/>
        <v>No</v>
      </c>
      <c r="F63" s="3" t="str">
        <f t="shared" si="5"/>
        <v/>
      </c>
      <c r="G63" s="3" t="str">
        <f t="shared" si="1"/>
        <v/>
      </c>
    </row>
    <row r="64" spans="1:7" x14ac:dyDescent="0.35">
      <c r="A64" s="30">
        <v>44028</v>
      </c>
      <c r="B64" s="3">
        <v>10739.95</v>
      </c>
      <c r="C64" s="22">
        <f t="shared" si="2"/>
        <v>1.1466161873010491E-2</v>
      </c>
      <c r="D64" s="3" t="str">
        <f t="shared" si="3"/>
        <v>Up</v>
      </c>
      <c r="E64" s="3" t="str">
        <f t="shared" si="4"/>
        <v>No</v>
      </c>
      <c r="F64" s="3" t="str">
        <f t="shared" si="5"/>
        <v/>
      </c>
      <c r="G64" s="3" t="str">
        <f t="shared" si="1"/>
        <v/>
      </c>
    </row>
    <row r="65" spans="1:7" x14ac:dyDescent="0.35">
      <c r="A65" s="30">
        <v>44029</v>
      </c>
      <c r="B65" s="3">
        <v>10901.7</v>
      </c>
      <c r="C65" s="22">
        <f t="shared" si="2"/>
        <v>1.5060591529755724E-2</v>
      </c>
      <c r="D65" s="3" t="str">
        <f t="shared" si="3"/>
        <v>Up</v>
      </c>
      <c r="E65" s="3" t="str">
        <f t="shared" si="4"/>
        <v>No</v>
      </c>
      <c r="F65" s="3" t="str">
        <f t="shared" si="5"/>
        <v/>
      </c>
      <c r="G65" s="3" t="str">
        <f t="shared" si="1"/>
        <v/>
      </c>
    </row>
    <row r="66" spans="1:7" x14ac:dyDescent="0.35">
      <c r="A66" s="30">
        <v>44032</v>
      </c>
      <c r="B66" s="3">
        <v>11022.2</v>
      </c>
      <c r="C66" s="22">
        <f t="shared" si="2"/>
        <v>1.1053321958960529E-2</v>
      </c>
      <c r="D66" s="3" t="str">
        <f t="shared" si="3"/>
        <v>Up</v>
      </c>
      <c r="E66" s="3" t="str">
        <f t="shared" si="4"/>
        <v>No</v>
      </c>
      <c r="F66" s="3" t="str">
        <f t="shared" si="5"/>
        <v/>
      </c>
      <c r="G66" s="3" t="str">
        <f t="shared" si="1"/>
        <v/>
      </c>
    </row>
    <row r="67" spans="1:7" x14ac:dyDescent="0.35">
      <c r="A67" s="30">
        <v>44033</v>
      </c>
      <c r="B67" s="3">
        <v>11162.25</v>
      </c>
      <c r="C67" s="22">
        <f t="shared" si="2"/>
        <v>1.2706174810836246E-2</v>
      </c>
      <c r="D67" s="3" t="str">
        <f t="shared" si="3"/>
        <v>Up</v>
      </c>
      <c r="E67" s="3" t="str">
        <f t="shared" si="4"/>
        <v>No</v>
      </c>
      <c r="F67" s="3" t="str">
        <f t="shared" si="5"/>
        <v/>
      </c>
      <c r="G67" s="3" t="str">
        <f t="shared" ref="G67:G130" si="6">IF(E67="Yes",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s="3" t="str">
        <f t="shared" si="4"/>
        <v>No</v>
      </c>
      <c r="F68" s="3" t="str">
        <f t="shared" si="5"/>
        <v/>
      </c>
      <c r="G68" s="3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s="3" t="str">
        <f t="shared" ref="E69:E132" si="9">IF(AND(D67="Down", D68="Down"), "Yes", "No")</f>
        <v>No</v>
      </c>
      <c r="F69" s="3" t="str">
        <f t="shared" si="5"/>
        <v/>
      </c>
      <c r="G69" s="3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s="3" t="str">
        <f t="shared" si="9"/>
        <v>No</v>
      </c>
      <c r="F70" s="3" t="str">
        <f t="shared" ref="F70:F133" si="10">IF(E70="Yes", C70, "")</f>
        <v/>
      </c>
      <c r="G70" s="3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s="3" t="str">
        <f t="shared" si="9"/>
        <v>No</v>
      </c>
      <c r="F71" s="3" t="str">
        <f t="shared" si="10"/>
        <v/>
      </c>
      <c r="G71" s="3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s="3" t="str">
        <f t="shared" si="9"/>
        <v>Yes</v>
      </c>
      <c r="F72" s="3">
        <f t="shared" si="10"/>
        <v>1.5159273432868001E-2</v>
      </c>
      <c r="G72" s="3" t="str">
        <f t="shared" si="6"/>
        <v>Yes</v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s="3" t="str">
        <f t="shared" si="9"/>
        <v>No</v>
      </c>
      <c r="F73" s="3" t="str">
        <f t="shared" si="10"/>
        <v/>
      </c>
      <c r="G73" s="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s="3" t="str">
        <f t="shared" si="9"/>
        <v>No</v>
      </c>
      <c r="F74" s="3" t="str">
        <f t="shared" si="10"/>
        <v/>
      </c>
      <c r="G74" s="3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s="3" t="str">
        <f t="shared" si="9"/>
        <v>Yes</v>
      </c>
      <c r="F75" s="3">
        <f t="shared" si="10"/>
        <v>-2.5850848709483218E-3</v>
      </c>
      <c r="G75" s="3" t="str">
        <f t="shared" si="6"/>
        <v>No</v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s="3" t="str">
        <f t="shared" si="9"/>
        <v>Yes</v>
      </c>
      <c r="F76" s="3">
        <f t="shared" si="10"/>
        <v>-1.6422162921221513E-2</v>
      </c>
      <c r="G76" s="3" t="str">
        <f t="shared" si="6"/>
        <v>No</v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s="3" t="str">
        <f t="shared" si="9"/>
        <v>Yes</v>
      </c>
      <c r="F77" s="3">
        <f t="shared" si="10"/>
        <v>1.8697895625986966E-2</v>
      </c>
      <c r="G77" s="3" t="str">
        <f t="shared" si="6"/>
        <v>Yes</v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s="3" t="str">
        <f t="shared" si="9"/>
        <v>No</v>
      </c>
      <c r="F78" s="3" t="str">
        <f t="shared" si="10"/>
        <v/>
      </c>
      <c r="G78" s="3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s="3" t="str">
        <f t="shared" si="9"/>
        <v>No</v>
      </c>
      <c r="F79" s="3" t="str">
        <f t="shared" si="10"/>
        <v/>
      </c>
      <c r="G79" s="3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s="3" t="str">
        <f t="shared" si="9"/>
        <v>No</v>
      </c>
      <c r="F80" s="3" t="str">
        <f t="shared" si="10"/>
        <v/>
      </c>
      <c r="G80" s="3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s="3" t="str">
        <f t="shared" si="9"/>
        <v>No</v>
      </c>
      <c r="F81" s="3" t="str">
        <f t="shared" si="10"/>
        <v/>
      </c>
      <c r="G81" s="3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s="3" t="str">
        <f t="shared" si="9"/>
        <v>No</v>
      </c>
      <c r="F82" s="3" t="str">
        <f t="shared" si="10"/>
        <v/>
      </c>
      <c r="G82" s="3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s="3" t="str">
        <f t="shared" si="9"/>
        <v>No</v>
      </c>
      <c r="F83" s="3" t="str">
        <f t="shared" si="10"/>
        <v/>
      </c>
      <c r="G83" s="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s="3" t="str">
        <f t="shared" si="9"/>
        <v>No</v>
      </c>
      <c r="F84" s="3" t="str">
        <f t="shared" si="10"/>
        <v/>
      </c>
      <c r="G84" s="3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s="3" t="str">
        <f t="shared" si="9"/>
        <v>Yes</v>
      </c>
      <c r="F85" s="3">
        <f t="shared" si="10"/>
        <v>-1.0800454849143272E-2</v>
      </c>
      <c r="G85" s="3" t="str">
        <f t="shared" si="6"/>
        <v>No</v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s="3" t="str">
        <f t="shared" si="9"/>
        <v>Yes</v>
      </c>
      <c r="F86" s="3">
        <f t="shared" si="10"/>
        <v>6.1457811493595442E-3</v>
      </c>
      <c r="G86" s="3" t="str">
        <f t="shared" si="6"/>
        <v>Yes</v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s="3" t="str">
        <f t="shared" si="9"/>
        <v>No</v>
      </c>
      <c r="F87" s="3" t="str">
        <f t="shared" si="10"/>
        <v/>
      </c>
      <c r="G87" s="3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s="3" t="str">
        <f t="shared" si="9"/>
        <v>No</v>
      </c>
      <c r="F88" s="3" t="str">
        <f t="shared" si="10"/>
        <v/>
      </c>
      <c r="G88" s="3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s="3" t="str">
        <f t="shared" si="9"/>
        <v>No</v>
      </c>
      <c r="F89" s="3" t="str">
        <f t="shared" si="10"/>
        <v/>
      </c>
      <c r="G89" s="3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s="3" t="str">
        <f t="shared" si="9"/>
        <v>No</v>
      </c>
      <c r="F90" s="3" t="str">
        <f t="shared" si="10"/>
        <v/>
      </c>
      <c r="G90" s="3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s="3" t="str">
        <f t="shared" si="9"/>
        <v>No</v>
      </c>
      <c r="F91" s="3" t="str">
        <f t="shared" si="10"/>
        <v/>
      </c>
      <c r="G91" s="3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s="3" t="str">
        <f t="shared" si="9"/>
        <v>No</v>
      </c>
      <c r="F92" s="3" t="str">
        <f t="shared" si="10"/>
        <v/>
      </c>
      <c r="G92" s="3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s="3" t="str">
        <f t="shared" si="9"/>
        <v>No</v>
      </c>
      <c r="F93" s="3" t="str">
        <f t="shared" si="10"/>
        <v/>
      </c>
      <c r="G93" s="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s="3" t="str">
        <f t="shared" si="9"/>
        <v>No</v>
      </c>
      <c r="F94" s="3" t="str">
        <f t="shared" si="10"/>
        <v/>
      </c>
      <c r="G94" s="3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s="3" t="str">
        <f t="shared" si="9"/>
        <v>No</v>
      </c>
      <c r="F95" s="3" t="str">
        <f t="shared" si="10"/>
        <v/>
      </c>
      <c r="G95" s="3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s="3" t="str">
        <f t="shared" si="9"/>
        <v>No</v>
      </c>
      <c r="F96" s="3" t="str">
        <f t="shared" si="10"/>
        <v/>
      </c>
      <c r="G96" s="3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s="3" t="str">
        <f t="shared" si="9"/>
        <v>No</v>
      </c>
      <c r="F97" s="3" t="str">
        <f t="shared" si="10"/>
        <v/>
      </c>
      <c r="G97" s="3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s="3" t="str">
        <f t="shared" si="9"/>
        <v>No</v>
      </c>
      <c r="F98" s="3" t="str">
        <f t="shared" si="10"/>
        <v/>
      </c>
      <c r="G98" s="3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s="3" t="str">
        <f t="shared" si="9"/>
        <v>No</v>
      </c>
      <c r="F99" s="3" t="str">
        <f t="shared" si="10"/>
        <v/>
      </c>
      <c r="G99" s="3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s="3" t="str">
        <f t="shared" si="9"/>
        <v>No</v>
      </c>
      <c r="F100" s="3" t="str">
        <f t="shared" si="10"/>
        <v/>
      </c>
      <c r="G100" s="3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s="3" t="str">
        <f t="shared" si="9"/>
        <v>Yes</v>
      </c>
      <c r="F101" s="3">
        <f t="shared" si="10"/>
        <v>1.8705029623648547E-3</v>
      </c>
      <c r="G101" s="3" t="str">
        <f t="shared" si="6"/>
        <v>Yes</v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s="3" t="str">
        <f t="shared" si="9"/>
        <v>No</v>
      </c>
      <c r="F102" s="3" t="str">
        <f t="shared" si="10"/>
        <v/>
      </c>
      <c r="G102" s="3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s="3" t="str">
        <f t="shared" si="9"/>
        <v>No</v>
      </c>
      <c r="F103" s="3" t="str">
        <f t="shared" si="10"/>
        <v/>
      </c>
      <c r="G103" s="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s="3" t="str">
        <f t="shared" si="9"/>
        <v>Yes</v>
      </c>
      <c r="F104" s="3">
        <f t="shared" si="10"/>
        <v>1.5184429863450966E-2</v>
      </c>
      <c r="G104" s="3" t="str">
        <f t="shared" si="6"/>
        <v>Yes</v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s="3" t="str">
        <f t="shared" si="9"/>
        <v>No</v>
      </c>
      <c r="F105" s="3" t="str">
        <f t="shared" si="10"/>
        <v/>
      </c>
      <c r="G105" s="3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s="3" t="str">
        <f t="shared" si="9"/>
        <v>No</v>
      </c>
      <c r="F106" s="3" t="str">
        <f t="shared" si="10"/>
        <v/>
      </c>
      <c r="G106" s="3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s="3" t="str">
        <f t="shared" si="9"/>
        <v>No</v>
      </c>
      <c r="F107" s="3" t="str">
        <f t="shared" si="10"/>
        <v/>
      </c>
      <c r="G107" s="3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s="3" t="str">
        <f t="shared" si="9"/>
        <v>No</v>
      </c>
      <c r="F108" s="3" t="str">
        <f t="shared" si="10"/>
        <v/>
      </c>
      <c r="G108" s="3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s="3" t="str">
        <f t="shared" si="9"/>
        <v>No</v>
      </c>
      <c r="F109" s="3" t="str">
        <f t="shared" si="10"/>
        <v/>
      </c>
      <c r="G109" s="3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s="3" t="str">
        <f t="shared" si="9"/>
        <v>No</v>
      </c>
      <c r="F110" s="3" t="str">
        <f t="shared" si="10"/>
        <v/>
      </c>
      <c r="G110" s="3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s="3" t="str">
        <f t="shared" si="9"/>
        <v>Yes</v>
      </c>
      <c r="F111" s="3">
        <f t="shared" si="10"/>
        <v>-2.2112221261283312E-2</v>
      </c>
      <c r="G111" s="3" t="str">
        <f t="shared" si="6"/>
        <v>No</v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s="3" t="str">
        <f t="shared" si="9"/>
        <v>Yes</v>
      </c>
      <c r="F112" s="3">
        <f t="shared" si="10"/>
        <v>-8.6129122576229285E-3</v>
      </c>
      <c r="G112" s="3" t="str">
        <f t="shared" si="6"/>
        <v>No</v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s="3" t="str">
        <f t="shared" si="9"/>
        <v>Yes</v>
      </c>
      <c r="F113" s="3">
        <f t="shared" si="10"/>
        <v>-1.9545171311632758E-3</v>
      </c>
      <c r="G113" s="3" t="str">
        <f t="shared" si="6"/>
        <v>No</v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s="3" t="str">
        <f t="shared" si="9"/>
        <v>Yes</v>
      </c>
      <c r="F114" s="3">
        <f t="shared" si="10"/>
        <v>-2.9312288613303365E-2</v>
      </c>
      <c r="G114" s="3" t="str">
        <f t="shared" si="6"/>
        <v>No</v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s="3" t="str">
        <f t="shared" si="9"/>
        <v>Yes</v>
      </c>
      <c r="F115" s="3">
        <f t="shared" si="10"/>
        <v>2.264576999782526E-2</v>
      </c>
      <c r="G115" s="3" t="str">
        <f t="shared" si="6"/>
        <v>Yes</v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s="3" t="str">
        <f t="shared" si="9"/>
        <v>No</v>
      </c>
      <c r="F116" s="3" t="str">
        <f t="shared" si="10"/>
        <v/>
      </c>
      <c r="G116" s="3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s="3" t="str">
        <f t="shared" si="9"/>
        <v>No</v>
      </c>
      <c r="F117" s="3" t="str">
        <f t="shared" si="10"/>
        <v/>
      </c>
      <c r="G117" s="3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s="3" t="str">
        <f t="shared" si="9"/>
        <v>No</v>
      </c>
      <c r="F118" s="3" t="str">
        <f t="shared" si="10"/>
        <v/>
      </c>
      <c r="G118" s="3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s="3" t="str">
        <f t="shared" si="9"/>
        <v>No</v>
      </c>
      <c r="F119" s="3" t="str">
        <f t="shared" si="10"/>
        <v/>
      </c>
      <c r="G119" s="3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s="3" t="str">
        <f t="shared" si="9"/>
        <v>No</v>
      </c>
      <c r="F120" s="3" t="str">
        <f t="shared" si="10"/>
        <v/>
      </c>
      <c r="G120" s="3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s="3" t="str">
        <f t="shared" si="9"/>
        <v>No</v>
      </c>
      <c r="F121" s="3" t="str">
        <f t="shared" si="10"/>
        <v/>
      </c>
      <c r="G121" s="3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s="3" t="str">
        <f t="shared" si="9"/>
        <v>No</v>
      </c>
      <c r="F122" s="3" t="str">
        <f t="shared" si="10"/>
        <v/>
      </c>
      <c r="G122" s="3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s="3" t="str">
        <f t="shared" si="9"/>
        <v>No</v>
      </c>
      <c r="F123" s="3" t="str">
        <f t="shared" si="10"/>
        <v/>
      </c>
      <c r="G123" s="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s="3" t="str">
        <f t="shared" si="9"/>
        <v>No</v>
      </c>
      <c r="F124" s="3" t="str">
        <f t="shared" si="10"/>
        <v/>
      </c>
      <c r="G124" s="3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s="3" t="str">
        <f t="shared" si="9"/>
        <v>No</v>
      </c>
      <c r="F125" s="3" t="str">
        <f t="shared" si="10"/>
        <v/>
      </c>
      <c r="G125" s="3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s="3" t="str">
        <f t="shared" si="9"/>
        <v>No</v>
      </c>
      <c r="F126" s="3" t="str">
        <f t="shared" si="10"/>
        <v/>
      </c>
      <c r="G126" s="3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s="3" t="str">
        <f t="shared" si="9"/>
        <v>No</v>
      </c>
      <c r="F127" s="3" t="str">
        <f t="shared" si="10"/>
        <v/>
      </c>
      <c r="G127" s="3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s="3" t="str">
        <f t="shared" si="9"/>
        <v>No</v>
      </c>
      <c r="F128" s="3" t="str">
        <f t="shared" si="10"/>
        <v/>
      </c>
      <c r="G128" s="3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s="3" t="str">
        <f t="shared" si="9"/>
        <v>No</v>
      </c>
      <c r="F129" s="3" t="str">
        <f t="shared" si="10"/>
        <v/>
      </c>
      <c r="G129" s="3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s="3" t="str">
        <f t="shared" si="9"/>
        <v>No</v>
      </c>
      <c r="F130" s="3" t="str">
        <f t="shared" si="10"/>
        <v/>
      </c>
      <c r="G130" s="3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s="3" t="str">
        <f t="shared" si="9"/>
        <v>No</v>
      </c>
      <c r="F131" s="3" t="str">
        <f t="shared" si="10"/>
        <v/>
      </c>
      <c r="G131" s="3" t="str">
        <f t="shared" ref="G131:G194" si="11">IF(E131="Yes",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s="3" t="str">
        <f t="shared" si="9"/>
        <v>No</v>
      </c>
      <c r="F132" s="3" t="str">
        <f t="shared" si="10"/>
        <v/>
      </c>
      <c r="G132" s="3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s="3" t="str">
        <f t="shared" ref="E133:E196" si="14">IF(AND(D131="Down", D132="Down"), "Yes", "No")</f>
        <v>No</v>
      </c>
      <c r="F133" s="3" t="str">
        <f t="shared" si="10"/>
        <v/>
      </c>
      <c r="G133" s="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s="3" t="str">
        <f t="shared" si="14"/>
        <v>No</v>
      </c>
      <c r="F134" s="3" t="str">
        <f t="shared" ref="F134:F197" si="15">IF(E134="Yes", C134, "")</f>
        <v/>
      </c>
      <c r="G134" s="3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s="3" t="str">
        <f t="shared" si="14"/>
        <v>No</v>
      </c>
      <c r="F135" s="3" t="str">
        <f t="shared" si="15"/>
        <v/>
      </c>
      <c r="G135" s="3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s="3" t="str">
        <f t="shared" si="14"/>
        <v>No</v>
      </c>
      <c r="F136" s="3" t="str">
        <f t="shared" si="15"/>
        <v/>
      </c>
      <c r="G136" s="3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s="3" t="str">
        <f t="shared" si="14"/>
        <v>No</v>
      </c>
      <c r="F137" s="3" t="str">
        <f t="shared" si="15"/>
        <v/>
      </c>
      <c r="G137" s="3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s="3" t="str">
        <f t="shared" si="14"/>
        <v>No</v>
      </c>
      <c r="F138" s="3" t="str">
        <f t="shared" si="15"/>
        <v/>
      </c>
      <c r="G138" s="3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s="3" t="str">
        <f t="shared" si="14"/>
        <v>Yes</v>
      </c>
      <c r="F139" s="3">
        <f t="shared" si="15"/>
        <v>-2.4334235870719779E-3</v>
      </c>
      <c r="G139" s="3" t="str">
        <f t="shared" si="11"/>
        <v>No</v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s="3" t="str">
        <f t="shared" si="14"/>
        <v>Yes</v>
      </c>
      <c r="F140" s="3">
        <f t="shared" si="15"/>
        <v>2.2976362262076546E-3</v>
      </c>
      <c r="G140" s="3" t="str">
        <f t="shared" si="11"/>
        <v>Yes</v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s="3" t="str">
        <f t="shared" si="14"/>
        <v>No</v>
      </c>
      <c r="F141" s="3" t="str">
        <f t="shared" si="15"/>
        <v/>
      </c>
      <c r="G141" s="3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s="3" t="str">
        <f t="shared" si="14"/>
        <v>No</v>
      </c>
      <c r="F142" s="3" t="str">
        <f t="shared" si="15"/>
        <v/>
      </c>
      <c r="G142" s="3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s="3" t="str">
        <f t="shared" si="14"/>
        <v>No</v>
      </c>
      <c r="F143" s="3" t="str">
        <f t="shared" si="15"/>
        <v/>
      </c>
      <c r="G143" s="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s="3" t="str">
        <f t="shared" si="14"/>
        <v>No</v>
      </c>
      <c r="F144" s="3" t="str">
        <f t="shared" si="15"/>
        <v/>
      </c>
      <c r="G144" s="3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s="3" t="str">
        <f t="shared" si="14"/>
        <v>No</v>
      </c>
      <c r="F145" s="3" t="str">
        <f t="shared" si="15"/>
        <v/>
      </c>
      <c r="G145" s="3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s="3" t="str">
        <f t="shared" si="14"/>
        <v>No</v>
      </c>
      <c r="F146" s="3" t="str">
        <f t="shared" si="15"/>
        <v/>
      </c>
      <c r="G146" s="3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s="3" t="str">
        <f t="shared" si="14"/>
        <v>No</v>
      </c>
      <c r="F147" s="3" t="str">
        <f t="shared" si="15"/>
        <v/>
      </c>
      <c r="G147" s="3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s="3" t="str">
        <f t="shared" si="14"/>
        <v>No</v>
      </c>
      <c r="F148" s="3" t="str">
        <f t="shared" si="15"/>
        <v/>
      </c>
      <c r="G148" s="3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s="3" t="str">
        <f t="shared" si="14"/>
        <v>No</v>
      </c>
      <c r="F149" s="3" t="str">
        <f t="shared" si="15"/>
        <v/>
      </c>
      <c r="G149" s="3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s="3" t="str">
        <f t="shared" si="14"/>
        <v>No</v>
      </c>
      <c r="F150" s="3" t="str">
        <f t="shared" si="15"/>
        <v/>
      </c>
      <c r="G150" s="3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s="3" t="str">
        <f t="shared" si="14"/>
        <v>No</v>
      </c>
      <c r="F151" s="3" t="str">
        <f t="shared" si="15"/>
        <v/>
      </c>
      <c r="G151" s="3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s="3" t="str">
        <f t="shared" si="14"/>
        <v>No</v>
      </c>
      <c r="F152" s="3" t="str">
        <f t="shared" si="15"/>
        <v/>
      </c>
      <c r="G152" s="3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s="3" t="str">
        <f t="shared" si="14"/>
        <v>No</v>
      </c>
      <c r="F153" s="3" t="str">
        <f t="shared" si="15"/>
        <v/>
      </c>
      <c r="G153" s="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s="3" t="str">
        <f t="shared" si="14"/>
        <v>No</v>
      </c>
      <c r="F154" s="3" t="str">
        <f t="shared" si="15"/>
        <v/>
      </c>
      <c r="G154" s="3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s="3" t="str">
        <f t="shared" si="14"/>
        <v>No</v>
      </c>
      <c r="F155" s="3" t="str">
        <f t="shared" si="15"/>
        <v/>
      </c>
      <c r="G155" s="3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s="3" t="str">
        <f t="shared" si="14"/>
        <v>No</v>
      </c>
      <c r="F156" s="3" t="str">
        <f t="shared" si="15"/>
        <v/>
      </c>
      <c r="G156" s="3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s="3" t="str">
        <f t="shared" si="14"/>
        <v>No</v>
      </c>
      <c r="F157" s="3" t="str">
        <f t="shared" si="15"/>
        <v/>
      </c>
      <c r="G157" s="3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s="3" t="str">
        <f t="shared" si="14"/>
        <v>No</v>
      </c>
      <c r="F158" s="3" t="str">
        <f t="shared" si="15"/>
        <v/>
      </c>
      <c r="G158" s="3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s="3" t="str">
        <f t="shared" si="14"/>
        <v>No</v>
      </c>
      <c r="F159" s="3" t="str">
        <f t="shared" si="15"/>
        <v/>
      </c>
      <c r="G159" s="3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s="3" t="str">
        <f t="shared" si="14"/>
        <v>No</v>
      </c>
      <c r="F160" s="3" t="str">
        <f t="shared" si="15"/>
        <v/>
      </c>
      <c r="G160" s="3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s="3" t="str">
        <f t="shared" si="14"/>
        <v>No</v>
      </c>
      <c r="F161" s="3" t="str">
        <f t="shared" si="15"/>
        <v/>
      </c>
      <c r="G161" s="3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s="3" t="str">
        <f t="shared" si="14"/>
        <v>No</v>
      </c>
      <c r="F162" s="3" t="str">
        <f t="shared" si="15"/>
        <v/>
      </c>
      <c r="G162" s="3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s="3" t="str">
        <f t="shared" si="14"/>
        <v>No</v>
      </c>
      <c r="F163" s="3" t="str">
        <f t="shared" si="15"/>
        <v/>
      </c>
      <c r="G163" s="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s="3" t="str">
        <f t="shared" si="14"/>
        <v>No</v>
      </c>
      <c r="F164" s="3" t="str">
        <f t="shared" si="15"/>
        <v/>
      </c>
      <c r="G164" s="3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s="3" t="str">
        <f t="shared" si="14"/>
        <v>No</v>
      </c>
      <c r="F165" s="3" t="str">
        <f t="shared" si="15"/>
        <v/>
      </c>
      <c r="G165" s="3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s="3" t="str">
        <f t="shared" si="14"/>
        <v>No</v>
      </c>
      <c r="F166" s="3" t="str">
        <f t="shared" si="15"/>
        <v/>
      </c>
      <c r="G166" s="3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s="3" t="str">
        <f t="shared" si="14"/>
        <v>No</v>
      </c>
      <c r="F167" s="3" t="str">
        <f t="shared" si="15"/>
        <v/>
      </c>
      <c r="G167" s="3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s="3" t="str">
        <f t="shared" si="14"/>
        <v>No</v>
      </c>
      <c r="F168" s="3" t="str">
        <f t="shared" si="15"/>
        <v/>
      </c>
      <c r="G168" s="3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s="3" t="str">
        <f t="shared" si="14"/>
        <v>No</v>
      </c>
      <c r="F169" s="3" t="str">
        <f t="shared" si="15"/>
        <v/>
      </c>
      <c r="G169" s="3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s="3" t="str">
        <f t="shared" si="14"/>
        <v>No</v>
      </c>
      <c r="F170" s="3" t="str">
        <f t="shared" si="15"/>
        <v/>
      </c>
      <c r="G170" s="3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s="3" t="str">
        <f t="shared" si="14"/>
        <v>No</v>
      </c>
      <c r="F171" s="3" t="str">
        <f t="shared" si="15"/>
        <v/>
      </c>
      <c r="G171" s="3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s="3" t="str">
        <f t="shared" si="14"/>
        <v>No</v>
      </c>
      <c r="F172" s="3" t="str">
        <f t="shared" si="15"/>
        <v/>
      </c>
      <c r="G172" s="3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s="3" t="str">
        <f t="shared" si="14"/>
        <v>No</v>
      </c>
      <c r="F173" s="3" t="str">
        <f t="shared" si="15"/>
        <v/>
      </c>
      <c r="G173" s="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s="3" t="str">
        <f t="shared" si="14"/>
        <v>No</v>
      </c>
      <c r="F174" s="3" t="str">
        <f t="shared" si="15"/>
        <v/>
      </c>
      <c r="G174" s="3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s="3" t="str">
        <f t="shared" si="14"/>
        <v>No</v>
      </c>
      <c r="F175" s="3" t="str">
        <f t="shared" si="15"/>
        <v/>
      </c>
      <c r="G175" s="3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s="3" t="str">
        <f t="shared" si="14"/>
        <v>No</v>
      </c>
      <c r="F176" s="3" t="str">
        <f t="shared" si="15"/>
        <v/>
      </c>
      <c r="G176" s="3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s="3" t="str">
        <f t="shared" si="14"/>
        <v>No</v>
      </c>
      <c r="F177" s="3" t="str">
        <f t="shared" si="15"/>
        <v/>
      </c>
      <c r="G177" s="3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s="3" t="str">
        <f t="shared" si="14"/>
        <v>No</v>
      </c>
      <c r="F178" s="3" t="str">
        <f t="shared" si="15"/>
        <v/>
      </c>
      <c r="G178" s="3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s="3" t="str">
        <f t="shared" si="14"/>
        <v>No</v>
      </c>
      <c r="F179" s="3" t="str">
        <f t="shared" si="15"/>
        <v/>
      </c>
      <c r="G179" s="3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s="3" t="str">
        <f t="shared" si="14"/>
        <v>No</v>
      </c>
      <c r="F180" s="3" t="str">
        <f t="shared" si="15"/>
        <v/>
      </c>
      <c r="G180" s="3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s="3" t="str">
        <f t="shared" si="14"/>
        <v>No</v>
      </c>
      <c r="F181" s="3" t="str">
        <f t="shared" si="15"/>
        <v/>
      </c>
      <c r="G181" s="3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s="3" t="str">
        <f t="shared" si="14"/>
        <v>No</v>
      </c>
      <c r="F182" s="3" t="str">
        <f t="shared" si="15"/>
        <v/>
      </c>
      <c r="G182" s="3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s="3" t="str">
        <f t="shared" si="14"/>
        <v>No</v>
      </c>
      <c r="F183" s="3" t="str">
        <f t="shared" si="15"/>
        <v/>
      </c>
      <c r="G183" s="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s="3" t="str">
        <f t="shared" si="14"/>
        <v>No</v>
      </c>
      <c r="F184" s="3" t="str">
        <f t="shared" si="15"/>
        <v/>
      </c>
      <c r="G184" s="3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s="3" t="str">
        <f t="shared" si="14"/>
        <v>No</v>
      </c>
      <c r="F185" s="3" t="str">
        <f t="shared" si="15"/>
        <v/>
      </c>
      <c r="G185" s="3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s="3" t="str">
        <f t="shared" si="14"/>
        <v>No</v>
      </c>
      <c r="F186" s="3" t="str">
        <f t="shared" si="15"/>
        <v/>
      </c>
      <c r="G186" s="3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s="3" t="str">
        <f t="shared" si="14"/>
        <v>Yes</v>
      </c>
      <c r="F187" s="3">
        <f t="shared" si="15"/>
        <v>1.484719554937804E-2</v>
      </c>
      <c r="G187" s="3" t="str">
        <f t="shared" si="11"/>
        <v>Yes</v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s="3" t="str">
        <f t="shared" si="14"/>
        <v>No</v>
      </c>
      <c r="F188" s="3" t="str">
        <f t="shared" si="15"/>
        <v/>
      </c>
      <c r="G188" s="3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s="3" t="str">
        <f t="shared" si="14"/>
        <v>No</v>
      </c>
      <c r="F189" s="3" t="str">
        <f t="shared" si="15"/>
        <v/>
      </c>
      <c r="G189" s="3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s="3" t="str">
        <f t="shared" si="14"/>
        <v>No</v>
      </c>
      <c r="F190" s="3" t="str">
        <f t="shared" si="15"/>
        <v/>
      </c>
      <c r="G190" s="3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s="3" t="str">
        <f t="shared" si="14"/>
        <v>No</v>
      </c>
      <c r="F191" s="3" t="str">
        <f t="shared" si="15"/>
        <v/>
      </c>
      <c r="G191" s="3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s="3" t="str">
        <f t="shared" si="14"/>
        <v>No</v>
      </c>
      <c r="F192" s="3" t="str">
        <f t="shared" si="15"/>
        <v/>
      </c>
      <c r="G192" s="3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s="3" t="str">
        <f t="shared" si="14"/>
        <v>No</v>
      </c>
      <c r="F193" s="3" t="str">
        <f t="shared" si="15"/>
        <v/>
      </c>
      <c r="G193" s="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s="3" t="str">
        <f t="shared" si="14"/>
        <v>Yes</v>
      </c>
      <c r="F194" s="3">
        <f t="shared" si="15"/>
        <v>1.6794689559073778E-2</v>
      </c>
      <c r="G194" s="3" t="str">
        <f t="shared" si="11"/>
        <v>Yes</v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s="3" t="str">
        <f t="shared" si="14"/>
        <v>No</v>
      </c>
      <c r="F195" s="3" t="str">
        <f t="shared" si="15"/>
        <v/>
      </c>
      <c r="G195" s="3" t="str">
        <f t="shared" ref="G195:G258" si="16">IF(E195="Yes",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s="3" t="str">
        <f t="shared" si="14"/>
        <v>No</v>
      </c>
      <c r="F196" s="3" t="str">
        <f t="shared" si="15"/>
        <v/>
      </c>
      <c r="G196" s="3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s="3" t="str">
        <f t="shared" ref="E197:E260" si="19">IF(AND(D195="Down", D196="Down"), "Yes", "No")</f>
        <v>No</v>
      </c>
      <c r="F197" s="3" t="str">
        <f t="shared" si="15"/>
        <v/>
      </c>
      <c r="G197" s="3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s="3" t="str">
        <f t="shared" si="19"/>
        <v>Yes</v>
      </c>
      <c r="F198" s="3">
        <f t="shared" ref="F198:F261" si="20">IF(E198="Yes", C198, "")</f>
        <v>-9.2541695948343654E-3</v>
      </c>
      <c r="G198" s="3" t="str">
        <f t="shared" si="16"/>
        <v>No</v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s="3" t="str">
        <f t="shared" si="19"/>
        <v>Yes</v>
      </c>
      <c r="F199" s="3">
        <f t="shared" si="20"/>
        <v>-1.9060461131126676E-2</v>
      </c>
      <c r="G199" s="3" t="str">
        <f t="shared" si="16"/>
        <v>No</v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s="3" t="str">
        <f t="shared" si="19"/>
        <v>Yes</v>
      </c>
      <c r="F200" s="3">
        <f t="shared" si="20"/>
        <v>-1.0735636298550257E-2</v>
      </c>
      <c r="G200" s="3" t="str">
        <f t="shared" si="16"/>
        <v>No</v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s="3" t="str">
        <f t="shared" si="19"/>
        <v>Yes</v>
      </c>
      <c r="F201" s="3">
        <f t="shared" si="20"/>
        <v>-1.3240408031814534E-2</v>
      </c>
      <c r="G201" s="3" t="str">
        <f t="shared" si="16"/>
        <v>No</v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s="3" t="str">
        <f t="shared" si="19"/>
        <v>Yes</v>
      </c>
      <c r="F202" s="3">
        <f t="shared" si="20"/>
        <v>4.7423466768368734E-2</v>
      </c>
      <c r="G202" s="3" t="str">
        <f t="shared" si="16"/>
        <v>Yes</v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s="3" t="str">
        <f t="shared" si="19"/>
        <v>No</v>
      </c>
      <c r="F203" s="3" t="str">
        <f t="shared" si="20"/>
        <v/>
      </c>
      <c r="G203" s="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s="3" t="str">
        <f t="shared" si="19"/>
        <v>No</v>
      </c>
      <c r="F204" s="3" t="str">
        <f t="shared" si="20"/>
        <v/>
      </c>
      <c r="G204" s="3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s="3" t="str">
        <f t="shared" si="19"/>
        <v>No</v>
      </c>
      <c r="F205" s="3" t="str">
        <f t="shared" si="20"/>
        <v/>
      </c>
      <c r="G205" s="3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s="3" t="str">
        <f t="shared" si="19"/>
        <v>No</v>
      </c>
      <c r="F206" s="3" t="str">
        <f t="shared" si="20"/>
        <v/>
      </c>
      <c r="G206" s="3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s="3" t="str">
        <f t="shared" si="19"/>
        <v>No</v>
      </c>
      <c r="F207" s="3" t="str">
        <f t="shared" si="20"/>
        <v/>
      </c>
      <c r="G207" s="3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s="3" t="str">
        <f t="shared" si="19"/>
        <v>No</v>
      </c>
      <c r="F208" s="3" t="str">
        <f t="shared" si="20"/>
        <v/>
      </c>
      <c r="G208" s="3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s="3" t="str">
        <f t="shared" si="19"/>
        <v>No</v>
      </c>
      <c r="F209" s="3" t="str">
        <f t="shared" si="20"/>
        <v/>
      </c>
      <c r="G209" s="3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s="3" t="str">
        <f t="shared" si="19"/>
        <v>Yes</v>
      </c>
      <c r="F210" s="3">
        <f t="shared" si="20"/>
        <v>4.4219375765398522E-3</v>
      </c>
      <c r="G210" s="3" t="str">
        <f t="shared" si="16"/>
        <v>Yes</v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s="3" t="str">
        <f t="shared" si="19"/>
        <v>No</v>
      </c>
      <c r="F211" s="3" t="str">
        <f t="shared" si="20"/>
        <v/>
      </c>
      <c r="G211" s="3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s="3" t="str">
        <f t="shared" si="19"/>
        <v>No</v>
      </c>
      <c r="F212" s="3" t="str">
        <f t="shared" si="20"/>
        <v/>
      </c>
      <c r="G212" s="3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s="3" t="str">
        <f t="shared" si="19"/>
        <v>No</v>
      </c>
      <c r="F213" s="3" t="str">
        <f t="shared" si="20"/>
        <v/>
      </c>
      <c r="G213" s="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s="3" t="str">
        <f t="shared" si="19"/>
        <v>No</v>
      </c>
      <c r="F214" s="3" t="str">
        <f t="shared" si="20"/>
        <v/>
      </c>
      <c r="G214" s="3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s="3" t="str">
        <f t="shared" si="19"/>
        <v>Yes</v>
      </c>
      <c r="F215" s="3">
        <f t="shared" si="20"/>
        <v>-5.9143001795000892E-3</v>
      </c>
      <c r="G215" s="3" t="str">
        <f t="shared" si="16"/>
        <v>No</v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s="3" t="str">
        <f t="shared" si="19"/>
        <v>Yes</v>
      </c>
      <c r="F216" s="3">
        <f t="shared" si="20"/>
        <v>-9.0747042618700858E-3</v>
      </c>
      <c r="G216" s="3" t="str">
        <f t="shared" si="16"/>
        <v>No</v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s="3" t="str">
        <f t="shared" si="19"/>
        <v>Yes</v>
      </c>
      <c r="F217" s="3">
        <f t="shared" si="20"/>
        <v>-2.0428187628281028E-2</v>
      </c>
      <c r="G217" s="3" t="str">
        <f t="shared" si="16"/>
        <v>No</v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s="3" t="str">
        <f t="shared" si="19"/>
        <v>Yes</v>
      </c>
      <c r="F218" s="3">
        <f t="shared" si="20"/>
        <v>2.1872891923382558E-3</v>
      </c>
      <c r="G218" s="3" t="str">
        <f t="shared" si="16"/>
        <v>Yes</v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s="3" t="str">
        <f t="shared" si="19"/>
        <v>No</v>
      </c>
      <c r="F219" s="3" t="str">
        <f t="shared" si="20"/>
        <v/>
      </c>
      <c r="G219" s="3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s="3" t="str">
        <f t="shared" si="19"/>
        <v>No</v>
      </c>
      <c r="F220" s="3" t="str">
        <f t="shared" si="20"/>
        <v/>
      </c>
      <c r="G220" s="3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s="3" t="str">
        <f t="shared" si="19"/>
        <v>No</v>
      </c>
      <c r="F221" s="3" t="str">
        <f t="shared" si="20"/>
        <v/>
      </c>
      <c r="G221" s="3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s="3" t="str">
        <f t="shared" si="19"/>
        <v>No</v>
      </c>
      <c r="F222" s="3" t="str">
        <f t="shared" si="20"/>
        <v/>
      </c>
      <c r="G222" s="3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s="3" t="str">
        <f t="shared" si="19"/>
        <v>No</v>
      </c>
      <c r="F223" s="3" t="str">
        <f t="shared" si="20"/>
        <v/>
      </c>
      <c r="G223" s="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s="3" t="str">
        <f t="shared" si="19"/>
        <v>No</v>
      </c>
      <c r="F224" s="3" t="str">
        <f t="shared" si="20"/>
        <v/>
      </c>
      <c r="G224" s="3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s="3" t="str">
        <f t="shared" si="19"/>
        <v>No</v>
      </c>
      <c r="F225" s="3" t="str">
        <f t="shared" si="20"/>
        <v/>
      </c>
      <c r="G225" s="3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s="3" t="str">
        <f t="shared" si="19"/>
        <v>No</v>
      </c>
      <c r="F226" s="3" t="str">
        <f t="shared" si="20"/>
        <v/>
      </c>
      <c r="G226" s="3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s="3" t="str">
        <f t="shared" si="19"/>
        <v>Yes</v>
      </c>
      <c r="F227" s="3">
        <f t="shared" si="20"/>
        <v>1.2116668117096794E-3</v>
      </c>
      <c r="G227" s="3" t="str">
        <f t="shared" si="16"/>
        <v>Yes</v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s="3" t="str">
        <f t="shared" si="19"/>
        <v>No</v>
      </c>
      <c r="F228" s="3" t="str">
        <f t="shared" si="20"/>
        <v/>
      </c>
      <c r="G228" s="3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s="3" t="str">
        <f t="shared" si="19"/>
        <v>No</v>
      </c>
      <c r="F229" s="3" t="str">
        <f t="shared" si="20"/>
        <v/>
      </c>
      <c r="G229" s="3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s="3" t="str">
        <f t="shared" si="19"/>
        <v>No</v>
      </c>
      <c r="F230" s="3" t="str">
        <f t="shared" si="20"/>
        <v/>
      </c>
      <c r="G230" s="3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s="3" t="str">
        <f t="shared" si="19"/>
        <v>No</v>
      </c>
      <c r="F231" s="3" t="str">
        <f t="shared" si="20"/>
        <v/>
      </c>
      <c r="G231" s="3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s="3" t="str">
        <f t="shared" si="19"/>
        <v>Yes</v>
      </c>
      <c r="F232" s="3">
        <f t="shared" si="20"/>
        <v>-1.2759971867778073E-3</v>
      </c>
      <c r="G232" s="3" t="str">
        <f t="shared" si="16"/>
        <v>No</v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s="3" t="str">
        <f t="shared" si="19"/>
        <v>Yes</v>
      </c>
      <c r="F233" s="3">
        <f t="shared" si="20"/>
        <v>-1.2685733830970993E-2</v>
      </c>
      <c r="G233" s="3" t="str">
        <f t="shared" si="16"/>
        <v>No</v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s="3" t="str">
        <f t="shared" si="19"/>
        <v>Yes</v>
      </c>
      <c r="F234" s="3">
        <f t="shared" si="20"/>
        <v>-1.1102959657095427E-2</v>
      </c>
      <c r="G234" s="3" t="str">
        <f t="shared" si="16"/>
        <v>No</v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s="3" t="str">
        <f t="shared" si="19"/>
        <v>Yes</v>
      </c>
      <c r="F235" s="3">
        <f t="shared" si="20"/>
        <v>1.2786915650319218E-2</v>
      </c>
      <c r="G235" s="3" t="str">
        <f t="shared" si="16"/>
        <v>Yes</v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s="3" t="str">
        <f t="shared" si="19"/>
        <v>No</v>
      </c>
      <c r="F236" s="3" t="str">
        <f t="shared" si="20"/>
        <v/>
      </c>
      <c r="G236" s="3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s="3" t="str">
        <f t="shared" si="19"/>
        <v>No</v>
      </c>
      <c r="F237" s="3" t="str">
        <f t="shared" si="20"/>
        <v/>
      </c>
      <c r="G237" s="3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s="3" t="str">
        <f t="shared" si="19"/>
        <v>No</v>
      </c>
      <c r="F238" s="3" t="str">
        <f t="shared" si="20"/>
        <v/>
      </c>
      <c r="G238" s="3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s="3" t="str">
        <f t="shared" si="19"/>
        <v>No</v>
      </c>
      <c r="F239" s="3" t="str">
        <f t="shared" si="20"/>
        <v/>
      </c>
      <c r="G239" s="3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s="3" t="str">
        <f t="shared" si="19"/>
        <v>Yes</v>
      </c>
      <c r="F240" s="3">
        <f t="shared" si="20"/>
        <v>1.2733073180266504E-2</v>
      </c>
      <c r="G240" s="3" t="str">
        <f t="shared" si="16"/>
        <v>Yes</v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s="3" t="str">
        <f t="shared" si="19"/>
        <v>No</v>
      </c>
      <c r="F241" s="3" t="str">
        <f t="shared" si="20"/>
        <v/>
      </c>
      <c r="G241" s="3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s="3" t="str">
        <f t="shared" si="19"/>
        <v>No</v>
      </c>
      <c r="F242" s="3" t="str">
        <f t="shared" si="20"/>
        <v/>
      </c>
      <c r="G242" s="3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s="3" t="str">
        <f t="shared" si="19"/>
        <v>No</v>
      </c>
      <c r="F243" s="3" t="str">
        <f t="shared" si="20"/>
        <v/>
      </c>
      <c r="G243" s="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s="3" t="str">
        <f t="shared" si="19"/>
        <v>No</v>
      </c>
      <c r="F244" s="3" t="str">
        <f t="shared" si="20"/>
        <v/>
      </c>
      <c r="G244" s="3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s="3" t="str">
        <f t="shared" si="19"/>
        <v>No</v>
      </c>
      <c r="F245" s="3" t="str">
        <f t="shared" si="20"/>
        <v/>
      </c>
      <c r="G245" s="3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s="3" t="str">
        <f t="shared" si="19"/>
        <v>No</v>
      </c>
      <c r="F246" s="3" t="str">
        <f t="shared" si="20"/>
        <v/>
      </c>
      <c r="G246" s="3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s="3" t="str">
        <f t="shared" si="19"/>
        <v>No</v>
      </c>
      <c r="F247" s="3" t="str">
        <f t="shared" si="20"/>
        <v/>
      </c>
      <c r="G247" s="3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s="3" t="str">
        <f t="shared" si="19"/>
        <v>No</v>
      </c>
      <c r="F248" s="3" t="str">
        <f t="shared" si="20"/>
        <v/>
      </c>
      <c r="G248" s="3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s="3" t="str">
        <f t="shared" si="19"/>
        <v>No</v>
      </c>
      <c r="F249" s="3" t="str">
        <f t="shared" si="20"/>
        <v/>
      </c>
      <c r="G249" s="3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s="3" t="str">
        <f t="shared" si="19"/>
        <v>Yes</v>
      </c>
      <c r="F250" s="3">
        <f t="shared" si="20"/>
        <v>1.3556195321016297E-2</v>
      </c>
      <c r="G250" s="3" t="str">
        <f t="shared" si="16"/>
        <v>Yes</v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s="3" t="str">
        <f t="shared" si="19"/>
        <v>No</v>
      </c>
      <c r="F251" s="3" t="str">
        <f t="shared" si="20"/>
        <v/>
      </c>
      <c r="G251" s="3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s="3" t="str">
        <f t="shared" si="19"/>
        <v>No</v>
      </c>
      <c r="F252" s="3" t="str">
        <f t="shared" si="20"/>
        <v/>
      </c>
      <c r="G252" s="3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s="3" t="str">
        <f t="shared" si="19"/>
        <v>No</v>
      </c>
      <c r="F253" s="3" t="str">
        <f t="shared" si="20"/>
        <v/>
      </c>
      <c r="G253" s="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s="3" t="str">
        <f t="shared" si="19"/>
        <v>No</v>
      </c>
      <c r="F254" s="3" t="str">
        <f t="shared" si="20"/>
        <v/>
      </c>
      <c r="G254" s="3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s="3" t="str">
        <f t="shared" si="19"/>
        <v>Yes</v>
      </c>
      <c r="F255" s="3">
        <f t="shared" si="20"/>
        <v>7.6767577851766878E-3</v>
      </c>
      <c r="G255" s="3" t="str">
        <f t="shared" si="16"/>
        <v>Yes</v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s="3" t="str">
        <f t="shared" si="19"/>
        <v>No</v>
      </c>
      <c r="F256" s="3" t="str">
        <f t="shared" si="20"/>
        <v/>
      </c>
      <c r="G256" s="3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s="3" t="str">
        <f t="shared" si="19"/>
        <v>No</v>
      </c>
      <c r="F257" s="3" t="str">
        <f t="shared" si="20"/>
        <v/>
      </c>
      <c r="G257" s="3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s="3" t="str">
        <f t="shared" si="19"/>
        <v>No</v>
      </c>
      <c r="F258" s="3" t="str">
        <f t="shared" si="20"/>
        <v/>
      </c>
      <c r="G258" s="3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s="3" t="str">
        <f t="shared" si="19"/>
        <v>No</v>
      </c>
      <c r="F259" s="3" t="str">
        <f t="shared" si="20"/>
        <v/>
      </c>
      <c r="G259" s="3" t="str">
        <f t="shared" ref="G259:G322" si="21">IF(E259="Yes",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s="3" t="str">
        <f t="shared" si="19"/>
        <v>No</v>
      </c>
      <c r="F260" s="3" t="str">
        <f t="shared" si="20"/>
        <v/>
      </c>
      <c r="G260" s="3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s="3" t="str">
        <f t="shared" ref="E261:E324" si="24">IF(AND(D259="Down", D260="Down"), "Yes", "No")</f>
        <v>No</v>
      </c>
      <c r="F261" s="3" t="str">
        <f t="shared" si="20"/>
        <v/>
      </c>
      <c r="G261" s="3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s="3" t="str">
        <f t="shared" si="24"/>
        <v>No</v>
      </c>
      <c r="F262" s="3" t="str">
        <f t="shared" ref="F262:F325" si="25">IF(E262="Yes", C262, "")</f>
        <v/>
      </c>
      <c r="G262" s="3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s="3" t="str">
        <f t="shared" si="24"/>
        <v>No</v>
      </c>
      <c r="F263" s="3" t="str">
        <f t="shared" si="25"/>
        <v/>
      </c>
      <c r="G263" s="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s="3" t="str">
        <f t="shared" si="24"/>
        <v>No</v>
      </c>
      <c r="F264" s="3" t="str">
        <f t="shared" si="25"/>
        <v/>
      </c>
      <c r="G264" s="3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s="3" t="str">
        <f t="shared" si="24"/>
        <v>No</v>
      </c>
      <c r="F265" s="3" t="str">
        <f t="shared" si="25"/>
        <v/>
      </c>
      <c r="G265" s="3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s="3" t="str">
        <f t="shared" si="24"/>
        <v>No</v>
      </c>
      <c r="F266" s="3" t="str">
        <f t="shared" si="25"/>
        <v/>
      </c>
      <c r="G266" s="3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s="3" t="str">
        <f t="shared" si="24"/>
        <v>No</v>
      </c>
      <c r="F267" s="3" t="str">
        <f t="shared" si="25"/>
        <v/>
      </c>
      <c r="G267" s="3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s="3" t="str">
        <f t="shared" si="24"/>
        <v>No</v>
      </c>
      <c r="F268" s="3" t="str">
        <f t="shared" si="25"/>
        <v/>
      </c>
      <c r="G268" s="3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s="3" t="str">
        <f t="shared" si="24"/>
        <v>No</v>
      </c>
      <c r="F269" s="3" t="str">
        <f t="shared" si="25"/>
        <v/>
      </c>
      <c r="G269" s="3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s="3" t="str">
        <f t="shared" si="24"/>
        <v>Yes</v>
      </c>
      <c r="F270" s="3">
        <f t="shared" si="25"/>
        <v>-1.2724117987276376E-3</v>
      </c>
      <c r="G270" s="3" t="str">
        <f t="shared" si="21"/>
        <v>No</v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s="3" t="str">
        <f t="shared" si="24"/>
        <v>Yes</v>
      </c>
      <c r="F271" s="3">
        <f t="shared" si="25"/>
        <v>1.6715720339560449E-2</v>
      </c>
      <c r="G271" s="3" t="str">
        <f t="shared" si="21"/>
        <v>Yes</v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s="3" t="str">
        <f t="shared" si="24"/>
        <v>No</v>
      </c>
      <c r="F272" s="3" t="str">
        <f t="shared" si="25"/>
        <v/>
      </c>
      <c r="G272" s="3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s="3" t="str">
        <f t="shared" si="24"/>
        <v>No</v>
      </c>
      <c r="F273" s="3" t="str">
        <f t="shared" si="25"/>
        <v/>
      </c>
      <c r="G273" s="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s="3" t="str">
        <f t="shared" si="24"/>
        <v>No</v>
      </c>
      <c r="F274" s="3" t="str">
        <f t="shared" si="25"/>
        <v/>
      </c>
      <c r="G274" s="3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s="3" t="str">
        <f t="shared" si="24"/>
        <v>Yes</v>
      </c>
      <c r="F275" s="3">
        <f t="shared" si="25"/>
        <v>1.8063135438295189E-2</v>
      </c>
      <c r="G275" s="3" t="str">
        <f t="shared" si="21"/>
        <v>Yes</v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s="3" t="str">
        <f t="shared" si="24"/>
        <v>No</v>
      </c>
      <c r="F276" s="3" t="str">
        <f t="shared" si="25"/>
        <v/>
      </c>
      <c r="G276" s="3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s="3" t="str">
        <f t="shared" si="24"/>
        <v>No</v>
      </c>
      <c r="F277" s="3" t="str">
        <f t="shared" si="25"/>
        <v/>
      </c>
      <c r="G277" s="3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s="3" t="str">
        <f t="shared" si="24"/>
        <v>No</v>
      </c>
      <c r="F278" s="3" t="str">
        <f t="shared" si="25"/>
        <v/>
      </c>
      <c r="G278" s="3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s="3" t="str">
        <f t="shared" si="24"/>
        <v>No</v>
      </c>
      <c r="F279" s="3" t="str">
        <f t="shared" si="25"/>
        <v/>
      </c>
      <c r="G279" s="3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s="3" t="str">
        <f t="shared" si="24"/>
        <v>No</v>
      </c>
      <c r="F280" s="3" t="str">
        <f t="shared" si="25"/>
        <v/>
      </c>
      <c r="G280" s="3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s="3" t="str">
        <f t="shared" si="24"/>
        <v>No</v>
      </c>
      <c r="F281" s="3" t="str">
        <f t="shared" si="25"/>
        <v/>
      </c>
      <c r="G281" s="3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s="3" t="str">
        <f t="shared" si="24"/>
        <v>No</v>
      </c>
      <c r="F282" s="3" t="str">
        <f t="shared" si="25"/>
        <v/>
      </c>
      <c r="G282" s="3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s="3" t="str">
        <f t="shared" si="24"/>
        <v>No</v>
      </c>
      <c r="F283" s="3" t="str">
        <f t="shared" si="25"/>
        <v/>
      </c>
      <c r="G283" s="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s="3" t="str">
        <f t="shared" si="24"/>
        <v>No</v>
      </c>
      <c r="F284" s="3" t="str">
        <f t="shared" si="25"/>
        <v/>
      </c>
      <c r="G284" s="3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s="3" t="str">
        <f t="shared" si="24"/>
        <v>No</v>
      </c>
      <c r="F285" s="3" t="str">
        <f t="shared" si="25"/>
        <v/>
      </c>
      <c r="G285" s="3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s="3" t="str">
        <f t="shared" si="24"/>
        <v>No</v>
      </c>
      <c r="F286" s="3" t="str">
        <f t="shared" si="25"/>
        <v/>
      </c>
      <c r="G286" s="3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s="3" t="str">
        <f t="shared" si="24"/>
        <v>No</v>
      </c>
      <c r="F287" s="3" t="str">
        <f t="shared" si="25"/>
        <v/>
      </c>
      <c r="G287" s="3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s="3" t="str">
        <f t="shared" si="24"/>
        <v>No</v>
      </c>
      <c r="F288" s="3" t="str">
        <f t="shared" si="25"/>
        <v/>
      </c>
      <c r="G288" s="3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s="3" t="str">
        <f t="shared" si="24"/>
        <v>Yes</v>
      </c>
      <c r="F289" s="3">
        <f t="shared" si="25"/>
        <v>6.5492617690041883E-3</v>
      </c>
      <c r="G289" s="3" t="str">
        <f t="shared" si="21"/>
        <v>Yes</v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s="3" t="str">
        <f t="shared" si="24"/>
        <v>No</v>
      </c>
      <c r="F290" s="3" t="str">
        <f t="shared" si="25"/>
        <v/>
      </c>
      <c r="G290" s="3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s="3" t="str">
        <f t="shared" si="24"/>
        <v>No</v>
      </c>
      <c r="F291" s="3" t="str">
        <f t="shared" si="25"/>
        <v/>
      </c>
      <c r="G291" s="3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s="3" t="str">
        <f t="shared" si="24"/>
        <v>No</v>
      </c>
      <c r="F292" s="3" t="str">
        <f t="shared" si="25"/>
        <v/>
      </c>
      <c r="G292" s="3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s="3" t="str">
        <f t="shared" si="24"/>
        <v>No</v>
      </c>
      <c r="F293" s="3" t="str">
        <f t="shared" si="25"/>
        <v/>
      </c>
      <c r="G293" s="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s="3" t="str">
        <f t="shared" si="24"/>
        <v>No</v>
      </c>
      <c r="F294" s="3" t="str">
        <f t="shared" si="25"/>
        <v/>
      </c>
      <c r="G294" s="3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s="3" t="str">
        <f t="shared" si="24"/>
        <v>Yes</v>
      </c>
      <c r="F295" s="3">
        <f t="shared" si="25"/>
        <v>-5.1301987075718367E-4</v>
      </c>
      <c r="G295" s="3" t="str">
        <f t="shared" si="21"/>
        <v>No</v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s="3" t="str">
        <f t="shared" si="24"/>
        <v>Yes</v>
      </c>
      <c r="F296" s="3">
        <f t="shared" si="25"/>
        <v>4.02656320237702E-3</v>
      </c>
      <c r="G296" s="3" t="str">
        <f t="shared" si="21"/>
        <v>Yes</v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s="3" t="str">
        <f t="shared" si="24"/>
        <v>No</v>
      </c>
      <c r="F297" s="3" t="str">
        <f t="shared" si="25"/>
        <v/>
      </c>
      <c r="G297" s="3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s="3" t="str">
        <f t="shared" si="24"/>
        <v>No</v>
      </c>
      <c r="F298" s="3" t="str">
        <f t="shared" si="25"/>
        <v/>
      </c>
      <c r="G298" s="3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s="3" t="str">
        <f t="shared" si="24"/>
        <v>No</v>
      </c>
      <c r="F299" s="3" t="str">
        <f t="shared" si="25"/>
        <v/>
      </c>
      <c r="G299" s="3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s="3" t="str">
        <f t="shared" si="24"/>
        <v>No</v>
      </c>
      <c r="F300" s="3" t="str">
        <f t="shared" si="25"/>
        <v/>
      </c>
      <c r="G300" s="3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s="3" t="str">
        <f t="shared" si="24"/>
        <v>No</v>
      </c>
      <c r="F301" s="3" t="str">
        <f t="shared" si="25"/>
        <v/>
      </c>
      <c r="G301" s="3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s="3" t="str">
        <f t="shared" si="24"/>
        <v>No</v>
      </c>
      <c r="F302" s="3" t="str">
        <f t="shared" si="25"/>
        <v/>
      </c>
      <c r="G302" s="3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s="3" t="str">
        <f t="shared" si="24"/>
        <v>Yes</v>
      </c>
      <c r="F303" s="3">
        <f t="shared" si="25"/>
        <v>-1.7112795227467292E-3</v>
      </c>
      <c r="G303" s="3" t="str">
        <f t="shared" si="21"/>
        <v>No</v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s="3" t="str">
        <f t="shared" si="24"/>
        <v>Yes</v>
      </c>
      <c r="F304" s="3">
        <f t="shared" si="25"/>
        <v>-2.6396972299080877E-3</v>
      </c>
      <c r="G304" s="3" t="str">
        <f t="shared" si="21"/>
        <v>No</v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s="3" t="str">
        <f t="shared" si="24"/>
        <v>Yes</v>
      </c>
      <c r="F305" s="3">
        <f t="shared" si="25"/>
        <v>2.6913265306122915E-3</v>
      </c>
      <c r="G305" s="3" t="str">
        <f t="shared" si="21"/>
        <v>Yes</v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s="3" t="str">
        <f t="shared" si="24"/>
        <v>No</v>
      </c>
      <c r="F306" s="3" t="str">
        <f t="shared" si="25"/>
        <v/>
      </c>
      <c r="G306" s="3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s="3" t="str">
        <f t="shared" si="24"/>
        <v>No</v>
      </c>
      <c r="F307" s="3" t="str">
        <f t="shared" si="25"/>
        <v/>
      </c>
      <c r="G307" s="3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s="3" t="str">
        <f t="shared" si="24"/>
        <v>No</v>
      </c>
      <c r="F308" s="3" t="str">
        <f t="shared" si="25"/>
        <v/>
      </c>
      <c r="G308" s="3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s="3" t="str">
        <f t="shared" si="24"/>
        <v>No</v>
      </c>
      <c r="F309" s="3" t="str">
        <f t="shared" si="25"/>
        <v/>
      </c>
      <c r="G309" s="3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s="3" t="str">
        <f t="shared" si="24"/>
        <v>No</v>
      </c>
      <c r="F310" s="3" t="str">
        <f t="shared" si="25"/>
        <v/>
      </c>
      <c r="G310" s="3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s="3" t="str">
        <f t="shared" si="24"/>
        <v>Yes</v>
      </c>
      <c r="F311" s="3">
        <f t="shared" si="25"/>
        <v>1.7845989113953598E-4</v>
      </c>
      <c r="G311" s="3" t="str">
        <f t="shared" si="21"/>
        <v>Yes</v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s="3" t="str">
        <f t="shared" si="24"/>
        <v>No</v>
      </c>
      <c r="F312" s="3" t="str">
        <f t="shared" si="25"/>
        <v/>
      </c>
      <c r="G312" s="3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s="3" t="str">
        <f t="shared" si="24"/>
        <v>No</v>
      </c>
      <c r="F313" s="3" t="str">
        <f t="shared" si="25"/>
        <v/>
      </c>
      <c r="G313" s="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s="3" t="str">
        <f t="shared" si="24"/>
        <v>No</v>
      </c>
      <c r="F314" s="3" t="str">
        <f t="shared" si="25"/>
        <v/>
      </c>
      <c r="G314" s="3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s="3" t="str">
        <f t="shared" si="24"/>
        <v>No</v>
      </c>
      <c r="F315" s="3" t="str">
        <f t="shared" si="25"/>
        <v/>
      </c>
      <c r="G315" s="3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s="3" t="str">
        <f t="shared" si="24"/>
        <v>No</v>
      </c>
      <c r="F316" s="3" t="str">
        <f t="shared" si="25"/>
        <v/>
      </c>
      <c r="G316" s="3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s="3" t="str">
        <f t="shared" si="24"/>
        <v>Yes</v>
      </c>
      <c r="F317" s="3">
        <f t="shared" si="25"/>
        <v>-7.6369315151976385E-3</v>
      </c>
      <c r="G317" s="3" t="str">
        <f t="shared" si="21"/>
        <v>No</v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s="3" t="str">
        <f t="shared" si="24"/>
        <v>Yes</v>
      </c>
      <c r="F318" s="3">
        <f t="shared" si="25"/>
        <v>1.2279220322285483E-2</v>
      </c>
      <c r="G318" s="3" t="str">
        <f t="shared" si="21"/>
        <v>Yes</v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s="3" t="str">
        <f t="shared" si="24"/>
        <v>No</v>
      </c>
      <c r="F319" s="3" t="str">
        <f t="shared" si="25"/>
        <v/>
      </c>
      <c r="G319" s="3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s="3" t="str">
        <f t="shared" si="24"/>
        <v>No</v>
      </c>
      <c r="F320" s="3" t="str">
        <f t="shared" si="25"/>
        <v/>
      </c>
      <c r="G320" s="3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s="3" t="str">
        <f t="shared" si="24"/>
        <v>No</v>
      </c>
      <c r="F321" s="3" t="str">
        <f t="shared" si="25"/>
        <v/>
      </c>
      <c r="G321" s="3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s="3" t="str">
        <f t="shared" si="24"/>
        <v>Yes</v>
      </c>
      <c r="F322" s="3">
        <f t="shared" si="25"/>
        <v>-2.3529112911164795E-3</v>
      </c>
      <c r="G322" s="3" t="str">
        <f t="shared" si="21"/>
        <v>No</v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s="3" t="str">
        <f t="shared" si="24"/>
        <v>Yes</v>
      </c>
      <c r="F323" s="3">
        <f t="shared" si="25"/>
        <v>4.3954574967854342E-3</v>
      </c>
      <c r="G323" s="3" t="str">
        <f t="shared" ref="G323:G386" si="26">IF(E323="Yes", IF(F323&gt;0, "Yes", "No"), "")</f>
        <v>Yes</v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s="3" t="str">
        <f t="shared" si="24"/>
        <v>No</v>
      </c>
      <c r="F324" s="3" t="str">
        <f t="shared" si="25"/>
        <v/>
      </c>
      <c r="G324" s="3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s="3" t="str">
        <f t="shared" ref="E325:E388" si="29">IF(AND(D323="Down", D324="Down"), "Yes", "No")</f>
        <v>No</v>
      </c>
      <c r="F325" s="3" t="str">
        <f t="shared" si="25"/>
        <v/>
      </c>
      <c r="G325" s="3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s="3" t="str">
        <f t="shared" si="29"/>
        <v>No</v>
      </c>
      <c r="F326" s="3" t="str">
        <f t="shared" ref="F326:F389" si="30">IF(E326="Yes", C326, "")</f>
        <v/>
      </c>
      <c r="G326" s="3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s="3" t="str">
        <f t="shared" si="29"/>
        <v>No</v>
      </c>
      <c r="F327" s="3" t="str">
        <f t="shared" si="30"/>
        <v/>
      </c>
      <c r="G327" s="3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s="3" t="str">
        <f t="shared" si="29"/>
        <v>No</v>
      </c>
      <c r="F328" s="3" t="str">
        <f t="shared" si="30"/>
        <v/>
      </c>
      <c r="G328" s="3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s="3" t="str">
        <f t="shared" si="29"/>
        <v>No</v>
      </c>
      <c r="F329" s="3" t="str">
        <f t="shared" si="30"/>
        <v/>
      </c>
      <c r="G329" s="3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s="3" t="str">
        <f t="shared" si="29"/>
        <v>No</v>
      </c>
      <c r="F330" s="3" t="str">
        <f t="shared" si="30"/>
        <v/>
      </c>
      <c r="G330" s="3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s="3" t="str">
        <f t="shared" si="29"/>
        <v>No</v>
      </c>
      <c r="F331" s="3" t="str">
        <f t="shared" si="30"/>
        <v/>
      </c>
      <c r="G331" s="3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s="3" t="str">
        <f t="shared" si="29"/>
        <v>No</v>
      </c>
      <c r="F332" s="3" t="str">
        <f t="shared" si="30"/>
        <v/>
      </c>
      <c r="G332" s="3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s="3" t="str">
        <f t="shared" si="29"/>
        <v>No</v>
      </c>
      <c r="F333" s="3" t="str">
        <f t="shared" si="30"/>
        <v/>
      </c>
      <c r="G333" s="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s="3" t="str">
        <f t="shared" si="29"/>
        <v>No</v>
      </c>
      <c r="F334" s="3" t="str">
        <f t="shared" si="30"/>
        <v/>
      </c>
      <c r="G334" s="3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s="3" t="str">
        <f t="shared" si="29"/>
        <v>No</v>
      </c>
      <c r="F335" s="3" t="str">
        <f t="shared" si="30"/>
        <v/>
      </c>
      <c r="G335" s="3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s="3" t="str">
        <f t="shared" si="29"/>
        <v>No</v>
      </c>
      <c r="F336" s="3" t="str">
        <f t="shared" si="30"/>
        <v/>
      </c>
      <c r="G336" s="3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s="3" t="str">
        <f t="shared" si="29"/>
        <v>No</v>
      </c>
      <c r="F337" s="3" t="str">
        <f t="shared" si="30"/>
        <v/>
      </c>
      <c r="G337" s="3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s="3" t="str">
        <f t="shared" si="29"/>
        <v>No</v>
      </c>
      <c r="F338" s="3" t="str">
        <f t="shared" si="30"/>
        <v/>
      </c>
      <c r="G338" s="3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s="3" t="str">
        <f t="shared" si="29"/>
        <v>Yes</v>
      </c>
      <c r="F339" s="3">
        <f t="shared" si="30"/>
        <v>2.7932281693565987E-3</v>
      </c>
      <c r="G339" s="3" t="str">
        <f t="shared" si="26"/>
        <v>Yes</v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s="3" t="str">
        <f t="shared" si="29"/>
        <v>No</v>
      </c>
      <c r="F340" s="3" t="str">
        <f t="shared" si="30"/>
        <v/>
      </c>
      <c r="G340" s="3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s="3" t="str">
        <f t="shared" si="29"/>
        <v>No</v>
      </c>
      <c r="F341" s="3" t="str">
        <f t="shared" si="30"/>
        <v/>
      </c>
      <c r="G341" s="3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s="3" t="str">
        <f t="shared" si="29"/>
        <v>No</v>
      </c>
      <c r="F342" s="3" t="str">
        <f t="shared" si="30"/>
        <v/>
      </c>
      <c r="G342" s="3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s="3" t="str">
        <f t="shared" si="29"/>
        <v>No</v>
      </c>
      <c r="F343" s="3" t="str">
        <f t="shared" si="30"/>
        <v/>
      </c>
      <c r="G343" s="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s="3" t="str">
        <f t="shared" si="29"/>
        <v>No</v>
      </c>
      <c r="F344" s="3" t="str">
        <f t="shared" si="30"/>
        <v/>
      </c>
      <c r="G344" s="3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s="3" t="str">
        <f t="shared" si="29"/>
        <v>No</v>
      </c>
      <c r="F345" s="3" t="str">
        <f t="shared" si="30"/>
        <v/>
      </c>
      <c r="G345" s="3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s="3" t="str">
        <f t="shared" si="29"/>
        <v>No</v>
      </c>
      <c r="F346" s="3" t="str">
        <f t="shared" si="30"/>
        <v/>
      </c>
      <c r="G346" s="3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s="3" t="str">
        <f t="shared" si="29"/>
        <v>No</v>
      </c>
      <c r="F347" s="3" t="str">
        <f t="shared" si="30"/>
        <v/>
      </c>
      <c r="G347" s="3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s="3" t="str">
        <f t="shared" si="29"/>
        <v>No</v>
      </c>
      <c r="F348" s="3" t="str">
        <f t="shared" si="30"/>
        <v/>
      </c>
      <c r="G348" s="3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s="3" t="str">
        <f t="shared" si="29"/>
        <v>No</v>
      </c>
      <c r="F349" s="3" t="str">
        <f t="shared" si="30"/>
        <v/>
      </c>
      <c r="G349" s="3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s="3" t="str">
        <f t="shared" si="29"/>
        <v>No</v>
      </c>
      <c r="F350" s="3" t="str">
        <f t="shared" si="30"/>
        <v/>
      </c>
      <c r="G350" s="3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s="3" t="str">
        <f t="shared" si="29"/>
        <v>No</v>
      </c>
      <c r="F351" s="3" t="str">
        <f t="shared" si="30"/>
        <v/>
      </c>
      <c r="G351" s="3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s="3" t="str">
        <f t="shared" si="29"/>
        <v>Yes</v>
      </c>
      <c r="F352" s="3">
        <f t="shared" si="30"/>
        <v>9.0759789091537728E-4</v>
      </c>
      <c r="G352" s="3" t="str">
        <f t="shared" si="26"/>
        <v>Yes</v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s="3" t="str">
        <f t="shared" si="29"/>
        <v>No</v>
      </c>
      <c r="F353" s="3" t="str">
        <f t="shared" si="30"/>
        <v/>
      </c>
      <c r="G353" s="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s="3" t="str">
        <f t="shared" si="29"/>
        <v>No</v>
      </c>
      <c r="F354" s="3" t="str">
        <f t="shared" si="30"/>
        <v/>
      </c>
      <c r="G354" s="3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s="3" t="str">
        <f t="shared" si="29"/>
        <v>No</v>
      </c>
      <c r="F355" s="3" t="str">
        <f t="shared" si="30"/>
        <v/>
      </c>
      <c r="G355" s="3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s="3" t="str">
        <f t="shared" si="29"/>
        <v>No</v>
      </c>
      <c r="F356" s="3" t="str">
        <f t="shared" si="30"/>
        <v/>
      </c>
      <c r="G356" s="3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s="3" t="str">
        <f t="shared" si="29"/>
        <v>No</v>
      </c>
      <c r="F357" s="3" t="str">
        <f t="shared" si="30"/>
        <v/>
      </c>
      <c r="G357" s="3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s="3" t="str">
        <f t="shared" si="29"/>
        <v>No</v>
      </c>
      <c r="F358" s="3" t="str">
        <f t="shared" si="30"/>
        <v/>
      </c>
      <c r="G358" s="3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s="3" t="str">
        <f t="shared" si="29"/>
        <v>Yes</v>
      </c>
      <c r="F359" s="3">
        <f t="shared" si="30"/>
        <v>9.4901965292666247E-3</v>
      </c>
      <c r="G359" s="3" t="str">
        <f t="shared" si="26"/>
        <v>Yes</v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s="3" t="str">
        <f t="shared" si="29"/>
        <v>No</v>
      </c>
      <c r="F360" s="3" t="str">
        <f t="shared" si="30"/>
        <v/>
      </c>
      <c r="G360" s="3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s="3" t="str">
        <f t="shared" si="29"/>
        <v>No</v>
      </c>
      <c r="F361" s="3" t="str">
        <f t="shared" si="30"/>
        <v/>
      </c>
      <c r="G361" s="3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s="3" t="str">
        <f t="shared" si="29"/>
        <v>No</v>
      </c>
      <c r="F362" s="3" t="str">
        <f t="shared" si="30"/>
        <v/>
      </c>
      <c r="G362" s="3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s="3" t="str">
        <f t="shared" si="29"/>
        <v>No</v>
      </c>
      <c r="F363" s="3" t="str">
        <f t="shared" si="30"/>
        <v/>
      </c>
      <c r="G363" s="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s="3" t="str">
        <f t="shared" si="29"/>
        <v>No</v>
      </c>
      <c r="F364" s="3" t="str">
        <f t="shared" si="30"/>
        <v/>
      </c>
      <c r="G364" s="3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s="3" t="str">
        <f t="shared" si="29"/>
        <v>No</v>
      </c>
      <c r="F365" s="3" t="str">
        <f t="shared" si="30"/>
        <v/>
      </c>
      <c r="G365" s="3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s="3" t="str">
        <f t="shared" si="29"/>
        <v>Yes</v>
      </c>
      <c r="F366" s="3">
        <f t="shared" si="30"/>
        <v>-5.2593541976025376E-3</v>
      </c>
      <c r="G366" s="3" t="str">
        <f t="shared" si="26"/>
        <v>No</v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s="3" t="str">
        <f t="shared" si="29"/>
        <v>Yes</v>
      </c>
      <c r="F367" s="3">
        <f t="shared" si="30"/>
        <v>-4.8870057298866327E-3</v>
      </c>
      <c r="G367" s="3" t="str">
        <f t="shared" si="26"/>
        <v>No</v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s="3" t="str">
        <f t="shared" si="29"/>
        <v>Yes</v>
      </c>
      <c r="F368" s="3">
        <f t="shared" si="30"/>
        <v>9.0805125470210697E-3</v>
      </c>
      <c r="G368" s="3" t="str">
        <f t="shared" si="26"/>
        <v>Yes</v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s="3" t="str">
        <f t="shared" si="29"/>
        <v>No</v>
      </c>
      <c r="F369" s="3" t="str">
        <f t="shared" si="30"/>
        <v/>
      </c>
      <c r="G369" s="3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s="3" t="str">
        <f t="shared" si="29"/>
        <v>No</v>
      </c>
      <c r="F370" s="3" t="str">
        <f t="shared" si="30"/>
        <v/>
      </c>
      <c r="G370" s="3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s="3" t="str">
        <f t="shared" si="29"/>
        <v>No</v>
      </c>
      <c r="F371" s="3" t="str">
        <f t="shared" si="30"/>
        <v/>
      </c>
      <c r="G371" s="3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s="3" t="str">
        <f t="shared" si="29"/>
        <v>No</v>
      </c>
      <c r="F372" s="3" t="str">
        <f t="shared" si="30"/>
        <v/>
      </c>
      <c r="G372" s="3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s="3" t="str">
        <f t="shared" si="29"/>
        <v>No</v>
      </c>
      <c r="F373" s="3" t="str">
        <f t="shared" si="30"/>
        <v/>
      </c>
      <c r="G373" s="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s="3" t="str">
        <f t="shared" si="29"/>
        <v>No</v>
      </c>
      <c r="F374" s="3" t="str">
        <f t="shared" si="30"/>
        <v/>
      </c>
      <c r="G374" s="3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s="3" t="str">
        <f t="shared" si="29"/>
        <v>No</v>
      </c>
      <c r="F375" s="3" t="str">
        <f t="shared" si="30"/>
        <v/>
      </c>
      <c r="G375" s="3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s="3" t="str">
        <f t="shared" si="29"/>
        <v>No</v>
      </c>
      <c r="F376" s="3" t="str">
        <f t="shared" si="30"/>
        <v/>
      </c>
      <c r="G376" s="3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s="3" t="str">
        <f t="shared" si="29"/>
        <v>No</v>
      </c>
      <c r="F377" s="3" t="str">
        <f t="shared" si="30"/>
        <v/>
      </c>
      <c r="G377" s="3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s="3" t="str">
        <f t="shared" si="29"/>
        <v>No</v>
      </c>
      <c r="F378" s="3" t="str">
        <f t="shared" si="30"/>
        <v/>
      </c>
      <c r="G378" s="3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s="3" t="str">
        <f t="shared" si="29"/>
        <v>No</v>
      </c>
      <c r="F379" s="3" t="str">
        <f t="shared" si="30"/>
        <v/>
      </c>
      <c r="G379" s="3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s="3" t="str">
        <f t="shared" si="29"/>
        <v>Yes</v>
      </c>
      <c r="F380" s="3">
        <f t="shared" si="30"/>
        <v>-4.8449081930955953E-3</v>
      </c>
      <c r="G380" s="3" t="str">
        <f t="shared" si="26"/>
        <v>No</v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s="3" t="str">
        <f t="shared" si="29"/>
        <v>Yes</v>
      </c>
      <c r="F381" s="3">
        <f t="shared" si="30"/>
        <v>-3.4767109873967629E-3</v>
      </c>
      <c r="G381" s="3" t="str">
        <f t="shared" si="26"/>
        <v>No</v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s="3" t="str">
        <f t="shared" si="29"/>
        <v>Yes</v>
      </c>
      <c r="F382" s="3">
        <f t="shared" si="30"/>
        <v>5.7963334050974602E-4</v>
      </c>
      <c r="G382" s="3" t="str">
        <f t="shared" si="26"/>
        <v>Yes</v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s="3" t="str">
        <f t="shared" si="29"/>
        <v>No</v>
      </c>
      <c r="F383" s="3" t="str">
        <f t="shared" si="30"/>
        <v/>
      </c>
      <c r="G383" s="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s="3" t="str">
        <f t="shared" si="29"/>
        <v>No</v>
      </c>
      <c r="F384" s="3" t="str">
        <f t="shared" si="30"/>
        <v/>
      </c>
      <c r="G384" s="3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s="3" t="str">
        <f t="shared" si="29"/>
        <v>No</v>
      </c>
      <c r="F385" s="3" t="str">
        <f t="shared" si="30"/>
        <v/>
      </c>
      <c r="G385" s="3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s="3" t="str">
        <f t="shared" si="29"/>
        <v>Yes</v>
      </c>
      <c r="F386" s="3">
        <f t="shared" si="30"/>
        <v>-1.0393537638774085E-2</v>
      </c>
      <c r="G386" s="3" t="str">
        <f t="shared" si="26"/>
        <v>No</v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s="3" t="str">
        <f t="shared" si="29"/>
        <v>Yes</v>
      </c>
      <c r="F387" s="3">
        <f t="shared" si="30"/>
        <v>1.4599655380227651E-2</v>
      </c>
      <c r="G387" s="3" t="str">
        <f t="shared" ref="G387:G450" si="31">IF(E387="Yes", IF(F387&gt;0, "Yes", "No"), "")</f>
        <v>Yes</v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s="3" t="str">
        <f t="shared" si="29"/>
        <v>No</v>
      </c>
      <c r="F388" s="3" t="str">
        <f t="shared" si="30"/>
        <v/>
      </c>
      <c r="G388" s="3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s="3" t="str">
        <f t="shared" ref="E389:E452" si="34">IF(AND(D387="Down", D388="Down"), "Yes", "No")</f>
        <v>No</v>
      </c>
      <c r="F389" s="3" t="str">
        <f t="shared" si="30"/>
        <v/>
      </c>
      <c r="G389" s="3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s="3" t="str">
        <f t="shared" si="34"/>
        <v>Yes</v>
      </c>
      <c r="F390" s="3">
        <f t="shared" ref="F390:F453" si="35">IF(E390="Yes", C390, "")</f>
        <v>4.9132883135529657E-3</v>
      </c>
      <c r="G390" s="3" t="str">
        <f t="shared" si="31"/>
        <v>Yes</v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s="3" t="str">
        <f t="shared" si="34"/>
        <v>No</v>
      </c>
      <c r="F391" s="3" t="str">
        <f t="shared" si="35"/>
        <v/>
      </c>
      <c r="G391" s="3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s="3" t="str">
        <f t="shared" si="34"/>
        <v>No</v>
      </c>
      <c r="F392" s="3" t="str">
        <f t="shared" si="35"/>
        <v/>
      </c>
      <c r="G392" s="3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s="3" t="str">
        <f t="shared" si="34"/>
        <v>No</v>
      </c>
      <c r="F393" s="3" t="str">
        <f t="shared" si="35"/>
        <v/>
      </c>
      <c r="G393" s="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s="3" t="str">
        <f t="shared" si="34"/>
        <v>Yes</v>
      </c>
      <c r="F394" s="3">
        <f t="shared" si="35"/>
        <v>-7.9701618453478992E-3</v>
      </c>
      <c r="G394" s="3" t="str">
        <f t="shared" si="31"/>
        <v>No</v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s="3" t="str">
        <f t="shared" si="34"/>
        <v>Yes</v>
      </c>
      <c r="F395" s="3">
        <f t="shared" si="35"/>
        <v>1.2820584549279467E-2</v>
      </c>
      <c r="G395" s="3" t="str">
        <f t="shared" si="31"/>
        <v>Yes</v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s="3" t="str">
        <f t="shared" si="34"/>
        <v>No</v>
      </c>
      <c r="F396" s="3" t="str">
        <f t="shared" si="35"/>
        <v/>
      </c>
      <c r="G396" s="3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s="3" t="str">
        <f t="shared" si="34"/>
        <v>No</v>
      </c>
      <c r="F397" s="3" t="str">
        <f t="shared" si="35"/>
        <v/>
      </c>
      <c r="G397" s="3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s="3" t="str">
        <f t="shared" si="34"/>
        <v>No</v>
      </c>
      <c r="F398" s="3" t="str">
        <f t="shared" si="35"/>
        <v/>
      </c>
      <c r="G398" s="3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s="3" t="str">
        <f t="shared" si="34"/>
        <v>Yes</v>
      </c>
      <c r="F399" s="3">
        <f t="shared" si="35"/>
        <v>-7.4782176309387679E-3</v>
      </c>
      <c r="G399" s="3" t="str">
        <f t="shared" si="31"/>
        <v>No</v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s="3" t="str">
        <f t="shared" si="34"/>
        <v>Yes</v>
      </c>
      <c r="F400" s="3">
        <f t="shared" si="35"/>
        <v>-1.9603372962262451E-2</v>
      </c>
      <c r="G400" s="3" t="str">
        <f t="shared" si="31"/>
        <v>No</v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s="3" t="str">
        <f t="shared" si="34"/>
        <v>Yes</v>
      </c>
      <c r="F401" s="3">
        <f t="shared" si="35"/>
        <v>4.9837654414909543E-3</v>
      </c>
      <c r="G401" s="3" t="str">
        <f t="shared" si="31"/>
        <v>Yes</v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s="3" t="str">
        <f t="shared" si="34"/>
        <v>No</v>
      </c>
      <c r="F402" s="3" t="str">
        <f t="shared" si="35"/>
        <v/>
      </c>
      <c r="G402" s="3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s="3" t="str">
        <f t="shared" si="34"/>
        <v>No</v>
      </c>
      <c r="F403" s="3" t="str">
        <f t="shared" si="35"/>
        <v/>
      </c>
      <c r="G403" s="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s="3" t="str">
        <f t="shared" si="34"/>
        <v>No</v>
      </c>
      <c r="F404" s="3" t="str">
        <f t="shared" si="35"/>
        <v/>
      </c>
      <c r="G404" s="3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s="3" t="str">
        <f t="shared" si="34"/>
        <v>No</v>
      </c>
      <c r="F405" s="3" t="str">
        <f t="shared" si="35"/>
        <v/>
      </c>
      <c r="G405" s="3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s="3" t="str">
        <f t="shared" si="34"/>
        <v>No</v>
      </c>
      <c r="F406" s="3" t="str">
        <f t="shared" si="35"/>
        <v/>
      </c>
      <c r="G406" s="3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s="3" t="str">
        <f t="shared" si="34"/>
        <v>No</v>
      </c>
      <c r="F407" s="3" t="str">
        <f t="shared" si="35"/>
        <v/>
      </c>
      <c r="G407" s="3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s="3" t="str">
        <f t="shared" si="34"/>
        <v>No</v>
      </c>
      <c r="F408" s="3" t="str">
        <f t="shared" si="35"/>
        <v/>
      </c>
      <c r="G408" s="3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s="3" t="str">
        <f t="shared" si="34"/>
        <v>No</v>
      </c>
      <c r="F409" s="3" t="str">
        <f t="shared" si="35"/>
        <v/>
      </c>
      <c r="G409" s="3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s="3" t="str">
        <f t="shared" si="34"/>
        <v>No</v>
      </c>
      <c r="F410" s="3" t="str">
        <f t="shared" si="35"/>
        <v/>
      </c>
      <c r="G410" s="3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s="3" t="str">
        <f t="shared" si="34"/>
        <v>Yes</v>
      </c>
      <c r="F411" s="3">
        <f t="shared" si="35"/>
        <v>1.5636594775976037E-2</v>
      </c>
      <c r="G411" s="3" t="str">
        <f t="shared" si="31"/>
        <v>Yes</v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s="3" t="str">
        <f t="shared" si="34"/>
        <v>No</v>
      </c>
      <c r="F412" s="3" t="str">
        <f t="shared" si="35"/>
        <v/>
      </c>
      <c r="G412" s="3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s="3" t="str">
        <f t="shared" si="34"/>
        <v>No</v>
      </c>
      <c r="F413" s="3" t="str">
        <f t="shared" si="35"/>
        <v/>
      </c>
      <c r="G413" s="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s="3" t="str">
        <f t="shared" si="34"/>
        <v>No</v>
      </c>
      <c r="F414" s="3" t="str">
        <f t="shared" si="35"/>
        <v/>
      </c>
      <c r="G414" s="3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s="3" t="str">
        <f t="shared" si="34"/>
        <v>No</v>
      </c>
      <c r="F415" s="3" t="str">
        <f t="shared" si="35"/>
        <v/>
      </c>
      <c r="G415" s="3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s="3" t="str">
        <f t="shared" si="34"/>
        <v>Yes</v>
      </c>
      <c r="F416" s="3">
        <f t="shared" si="35"/>
        <v>-2.4959336720739595E-3</v>
      </c>
      <c r="G416" s="3" t="str">
        <f t="shared" si="31"/>
        <v>No</v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s="3" t="str">
        <f t="shared" si="34"/>
        <v>Yes</v>
      </c>
      <c r="F417" s="3">
        <f t="shared" si="35"/>
        <v>-5.9740604563374095E-3</v>
      </c>
      <c r="G417" s="3" t="str">
        <f t="shared" si="31"/>
        <v>No</v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s="3" t="str">
        <f t="shared" si="34"/>
        <v>Yes</v>
      </c>
      <c r="F418" s="3">
        <f t="shared" si="35"/>
        <v>1.5678167860917231E-3</v>
      </c>
      <c r="G418" s="3" t="str">
        <f t="shared" si="31"/>
        <v>Yes</v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s="3" t="str">
        <f t="shared" si="34"/>
        <v>No</v>
      </c>
      <c r="F419" s="3" t="str">
        <f t="shared" si="35"/>
        <v/>
      </c>
      <c r="G419" s="3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s="3" t="str">
        <f t="shared" si="34"/>
        <v>No</v>
      </c>
      <c r="F420" s="3" t="str">
        <f t="shared" si="35"/>
        <v/>
      </c>
      <c r="G420" s="3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s="3" t="str">
        <f t="shared" si="34"/>
        <v>Yes</v>
      </c>
      <c r="F421" s="3">
        <f t="shared" si="35"/>
        <v>9.4286814893282736E-3</v>
      </c>
      <c r="G421" s="3" t="str">
        <f t="shared" si="31"/>
        <v>Yes</v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s="3" t="str">
        <f t="shared" si="34"/>
        <v>No</v>
      </c>
      <c r="F422" s="3" t="str">
        <f t="shared" si="35"/>
        <v/>
      </c>
      <c r="G422" s="3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s="3" t="str">
        <f t="shared" si="34"/>
        <v>No</v>
      </c>
      <c r="F423" s="3" t="str">
        <f t="shared" si="35"/>
        <v/>
      </c>
      <c r="G423" s="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s="3" t="str">
        <f t="shared" si="34"/>
        <v>No</v>
      </c>
      <c r="F424" s="3" t="str">
        <f t="shared" si="35"/>
        <v/>
      </c>
      <c r="G424" s="3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s="3" t="str">
        <f t="shared" si="34"/>
        <v>No</v>
      </c>
      <c r="F425" s="3" t="str">
        <f t="shared" si="35"/>
        <v/>
      </c>
      <c r="G425" s="3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s="3" t="str">
        <f t="shared" si="34"/>
        <v>No</v>
      </c>
      <c r="F426" s="3" t="str">
        <f t="shared" si="35"/>
        <v/>
      </c>
      <c r="G426" s="3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s="3" t="str">
        <f t="shared" si="34"/>
        <v>No</v>
      </c>
      <c r="F427" s="3" t="str">
        <f t="shared" si="35"/>
        <v/>
      </c>
      <c r="G427" s="3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s="3" t="str">
        <f t="shared" si="34"/>
        <v>No</v>
      </c>
      <c r="F428" s="3" t="str">
        <f t="shared" si="35"/>
        <v/>
      </c>
      <c r="G428" s="3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s="3" t="str">
        <f t="shared" si="34"/>
        <v>Yes</v>
      </c>
      <c r="F429" s="3">
        <f t="shared" si="35"/>
        <v>8.7247405392365442E-3</v>
      </c>
      <c r="G429" s="3" t="str">
        <f t="shared" si="31"/>
        <v>Yes</v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s="3" t="str">
        <f t="shared" si="34"/>
        <v>No</v>
      </c>
      <c r="F430" s="3" t="str">
        <f t="shared" si="35"/>
        <v/>
      </c>
      <c r="G430" s="3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s="3" t="str">
        <f t="shared" si="34"/>
        <v>No</v>
      </c>
      <c r="F431" s="3" t="str">
        <f t="shared" si="35"/>
        <v/>
      </c>
      <c r="G431" s="3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s="3" t="str">
        <f t="shared" si="34"/>
        <v>No</v>
      </c>
      <c r="F432" s="3" t="str">
        <f t="shared" si="35"/>
        <v/>
      </c>
      <c r="G432" s="3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s="3" t="str">
        <f t="shared" si="34"/>
        <v>No</v>
      </c>
      <c r="F433" s="3" t="str">
        <f t="shared" si="35"/>
        <v/>
      </c>
      <c r="G433" s="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s="3" t="str">
        <f t="shared" si="34"/>
        <v>No</v>
      </c>
      <c r="F434" s="3" t="str">
        <f t="shared" si="35"/>
        <v/>
      </c>
      <c r="G434" s="3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s="3" t="str">
        <f t="shared" si="34"/>
        <v>No</v>
      </c>
      <c r="F435" s="3" t="str">
        <f t="shared" si="35"/>
        <v/>
      </c>
      <c r="G435" s="3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s="3" t="str">
        <f t="shared" si="34"/>
        <v>No</v>
      </c>
      <c r="F436" s="3" t="str">
        <f t="shared" si="35"/>
        <v/>
      </c>
      <c r="G436" s="3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s="3" t="str">
        <f t="shared" si="34"/>
        <v>No</v>
      </c>
      <c r="F437" s="3" t="str">
        <f t="shared" si="35"/>
        <v/>
      </c>
      <c r="G437" s="3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s="3" t="str">
        <f t="shared" si="34"/>
        <v>No</v>
      </c>
      <c r="F438" s="3" t="str">
        <f t="shared" si="35"/>
        <v/>
      </c>
      <c r="G438" s="3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s="3" t="str">
        <f t="shared" si="34"/>
        <v>No</v>
      </c>
      <c r="F439" s="3" t="str">
        <f t="shared" si="35"/>
        <v/>
      </c>
      <c r="G439" s="3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s="3" t="str">
        <f t="shared" si="34"/>
        <v>No</v>
      </c>
      <c r="F440" s="3" t="str">
        <f t="shared" si="35"/>
        <v/>
      </c>
      <c r="G440" s="3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s="3" t="str">
        <f t="shared" si="34"/>
        <v>No</v>
      </c>
      <c r="F441" s="3" t="str">
        <f t="shared" si="35"/>
        <v/>
      </c>
      <c r="G441" s="3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s="3" t="str">
        <f t="shared" si="34"/>
        <v>No</v>
      </c>
      <c r="F442" s="3" t="str">
        <f t="shared" si="35"/>
        <v/>
      </c>
      <c r="G442" s="3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s="3" t="str">
        <f t="shared" si="34"/>
        <v>Yes</v>
      </c>
      <c r="F443" s="3">
        <f t="shared" si="35"/>
        <v>-1.0112384605093064E-2</v>
      </c>
      <c r="G443" s="3" t="str">
        <f t="shared" si="31"/>
        <v>No</v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s="3" t="str">
        <f t="shared" si="34"/>
        <v>Yes</v>
      </c>
      <c r="F444" s="3">
        <f t="shared" si="35"/>
        <v>-7.8757673030353404E-3</v>
      </c>
      <c r="G444" s="3" t="str">
        <f t="shared" si="31"/>
        <v>No</v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s="3" t="str">
        <f t="shared" si="34"/>
        <v>Yes</v>
      </c>
      <c r="F445" s="3">
        <f t="shared" si="35"/>
        <v>-2.6567861430481256E-2</v>
      </c>
      <c r="G445" s="3" t="str">
        <f t="shared" si="31"/>
        <v>No</v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s="3" t="str">
        <f t="shared" si="34"/>
        <v>Yes</v>
      </c>
      <c r="F446" s="3">
        <f t="shared" si="35"/>
        <v>7.5135138287141714E-3</v>
      </c>
      <c r="G446" s="3" t="str">
        <f t="shared" si="31"/>
        <v>Yes</v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s="3" t="str">
        <f t="shared" si="34"/>
        <v>No</v>
      </c>
      <c r="F447" s="3" t="str">
        <f t="shared" si="35"/>
        <v/>
      </c>
      <c r="G447" s="3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s="3" t="str">
        <f t="shared" si="34"/>
        <v>No</v>
      </c>
      <c r="F448" s="3" t="str">
        <f t="shared" si="35"/>
        <v/>
      </c>
      <c r="G448" s="3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s="3" t="str">
        <f t="shared" si="34"/>
        <v>Yes</v>
      </c>
      <c r="F449" s="3">
        <f t="shared" si="35"/>
        <v>1.3910694394498744E-2</v>
      </c>
      <c r="G449" s="3" t="str">
        <f t="shared" si="31"/>
        <v>Yes</v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s="3" t="str">
        <f t="shared" si="34"/>
        <v>No</v>
      </c>
      <c r="F450" s="3" t="str">
        <f t="shared" si="35"/>
        <v/>
      </c>
      <c r="G450" s="3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s="3" t="str">
        <f t="shared" si="34"/>
        <v>No</v>
      </c>
      <c r="F451" s="3" t="str">
        <f t="shared" si="35"/>
        <v/>
      </c>
      <c r="G451" s="3" t="str">
        <f t="shared" ref="G451:G514" si="36">IF(E451="Yes",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s="3" t="str">
        <f t="shared" si="34"/>
        <v>No</v>
      </c>
      <c r="F452" s="3" t="str">
        <f t="shared" si="35"/>
        <v/>
      </c>
      <c r="G452" s="3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s="3" t="str">
        <f t="shared" ref="E453:E516" si="39">IF(AND(D451="Down", D452="Down"), "Yes", "No")</f>
        <v>No</v>
      </c>
      <c r="F453" s="3" t="str">
        <f t="shared" si="35"/>
        <v/>
      </c>
      <c r="G453" s="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s="3" t="str">
        <f t="shared" si="39"/>
        <v>Yes</v>
      </c>
      <c r="F454" s="3">
        <f t="shared" ref="F454:F517" si="40">IF(E454="Yes", C454, "")</f>
        <v>-1.7281046796412527E-2</v>
      </c>
      <c r="G454" s="3" t="str">
        <f t="shared" si="36"/>
        <v>No</v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s="3" t="str">
        <f t="shared" si="39"/>
        <v>Yes</v>
      </c>
      <c r="F455" s="3">
        <f t="shared" si="40"/>
        <v>3.0876748617373159E-3</v>
      </c>
      <c r="G455" s="3" t="str">
        <f t="shared" si="36"/>
        <v>Yes</v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s="3" t="str">
        <f t="shared" si="39"/>
        <v>No</v>
      </c>
      <c r="F456" s="3" t="str">
        <f t="shared" si="40"/>
        <v/>
      </c>
      <c r="G456" s="3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s="3" t="str">
        <f t="shared" si="39"/>
        <v>No</v>
      </c>
      <c r="F457" s="3" t="str">
        <f t="shared" si="40"/>
        <v/>
      </c>
      <c r="G457" s="3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s="3" t="str">
        <f t="shared" si="39"/>
        <v>No</v>
      </c>
      <c r="F458" s="3" t="str">
        <f t="shared" si="40"/>
        <v/>
      </c>
      <c r="G458" s="3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s="3" t="str">
        <f t="shared" si="39"/>
        <v>No</v>
      </c>
      <c r="F459" s="3" t="str">
        <f t="shared" si="40"/>
        <v/>
      </c>
      <c r="G459" s="3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s="3" t="str">
        <f t="shared" si="39"/>
        <v>Yes</v>
      </c>
      <c r="F460" s="3">
        <f t="shared" si="40"/>
        <v>3.0259220557152106E-2</v>
      </c>
      <c r="G460" s="3" t="str">
        <f t="shared" si="36"/>
        <v>Yes</v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s="3" t="str">
        <f t="shared" si="39"/>
        <v>No</v>
      </c>
      <c r="F461" s="3" t="str">
        <f t="shared" si="40"/>
        <v/>
      </c>
      <c r="G461" s="3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s="3" t="str">
        <f t="shared" si="39"/>
        <v>No</v>
      </c>
      <c r="F462" s="3" t="str">
        <f t="shared" si="40"/>
        <v/>
      </c>
      <c r="G462" s="3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s="3" t="str">
        <f t="shared" si="39"/>
        <v>Yes</v>
      </c>
      <c r="F463" s="3">
        <f t="shared" si="40"/>
        <v>-1.6354033031679019E-3</v>
      </c>
      <c r="G463" s="3" t="str">
        <f t="shared" si="36"/>
        <v>No</v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s="3" t="str">
        <f t="shared" si="39"/>
        <v>Yes</v>
      </c>
      <c r="F464" s="3">
        <f t="shared" si="40"/>
        <v>-4.0315345299628868E-3</v>
      </c>
      <c r="G464" s="3" t="str">
        <f t="shared" si="36"/>
        <v>No</v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s="3" t="str">
        <f t="shared" si="39"/>
        <v>Yes</v>
      </c>
      <c r="F465" s="3">
        <f t="shared" si="40"/>
        <v>-6.6514981126483495E-3</v>
      </c>
      <c r="G465" s="3" t="str">
        <f t="shared" si="36"/>
        <v>No</v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s="3" t="str">
        <f t="shared" si="39"/>
        <v>Yes</v>
      </c>
      <c r="F466" s="3">
        <f t="shared" si="40"/>
        <v>-1.6937550461614494E-3</v>
      </c>
      <c r="G466" s="3" t="str">
        <f t="shared" si="36"/>
        <v>No</v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s="3" t="str">
        <f t="shared" si="39"/>
        <v>Yes</v>
      </c>
      <c r="F467" s="3">
        <f t="shared" si="40"/>
        <v>-4.7781049917219716E-2</v>
      </c>
      <c r="G467" s="3" t="str">
        <f t="shared" si="36"/>
        <v>No</v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s="3" t="str">
        <f t="shared" si="39"/>
        <v>Yes</v>
      </c>
      <c r="F468" s="3">
        <f t="shared" si="40"/>
        <v>2.5261648392566491E-2</v>
      </c>
      <c r="G468" s="3" t="str">
        <f t="shared" si="36"/>
        <v>Yes</v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s="3" t="str">
        <f t="shared" si="39"/>
        <v>No</v>
      </c>
      <c r="F469" s="3" t="str">
        <f t="shared" si="40"/>
        <v/>
      </c>
      <c r="G469" s="3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s="3" t="str">
        <f t="shared" si="39"/>
        <v>No</v>
      </c>
      <c r="F470" s="3" t="str">
        <f t="shared" si="40"/>
        <v/>
      </c>
      <c r="G470" s="3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s="3" t="str">
        <f t="shared" si="39"/>
        <v>No</v>
      </c>
      <c r="F471" s="3" t="str">
        <f t="shared" si="40"/>
        <v/>
      </c>
      <c r="G471" s="3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s="3" t="str">
        <f t="shared" si="39"/>
        <v>Yes</v>
      </c>
      <c r="F472" s="3">
        <f t="shared" si="40"/>
        <v>-1.5316961701534359E-2</v>
      </c>
      <c r="G472" s="3" t="str">
        <f t="shared" si="36"/>
        <v>No</v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s="3" t="str">
        <f t="shared" si="39"/>
        <v>Yes</v>
      </c>
      <c r="F473" s="3">
        <f t="shared" si="40"/>
        <v>-2.3526732264925083E-2</v>
      </c>
      <c r="G473" s="3" t="str">
        <f t="shared" si="36"/>
        <v>No</v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s="3" t="str">
        <f t="shared" si="39"/>
        <v>Yes</v>
      </c>
      <c r="F474" s="3">
        <f t="shared" si="40"/>
        <v>9.4747890551372897E-3</v>
      </c>
      <c r="G474" s="3" t="str">
        <f t="shared" si="36"/>
        <v>Yes</v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s="3" t="str">
        <f t="shared" si="39"/>
        <v>No</v>
      </c>
      <c r="F475" s="3" t="str">
        <f t="shared" si="40"/>
        <v/>
      </c>
      <c r="G475" s="3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s="3" t="str">
        <f t="shared" si="39"/>
        <v>No</v>
      </c>
      <c r="F476" s="3" t="str">
        <f t="shared" si="40"/>
        <v/>
      </c>
      <c r="G476" s="3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s="3" t="str">
        <f t="shared" si="39"/>
        <v>No</v>
      </c>
      <c r="F477" s="3" t="str">
        <f t="shared" si="40"/>
        <v/>
      </c>
      <c r="G477" s="3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s="3" t="str">
        <f t="shared" si="39"/>
        <v>No</v>
      </c>
      <c r="F478" s="3" t="str">
        <f t="shared" si="40"/>
        <v/>
      </c>
      <c r="G478" s="3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s="3" t="str">
        <f t="shared" si="39"/>
        <v>No</v>
      </c>
      <c r="F479" s="3" t="str">
        <f t="shared" si="40"/>
        <v/>
      </c>
      <c r="G479" s="3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s="3" t="str">
        <f t="shared" si="39"/>
        <v>No</v>
      </c>
      <c r="F480" s="3" t="str">
        <f t="shared" si="40"/>
        <v/>
      </c>
      <c r="G480" s="3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s="3" t="str">
        <f t="shared" si="39"/>
        <v>No</v>
      </c>
      <c r="F481" s="3" t="str">
        <f t="shared" si="40"/>
        <v/>
      </c>
      <c r="G481" s="3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s="3" t="str">
        <f t="shared" si="39"/>
        <v>No</v>
      </c>
      <c r="F482" s="3" t="str">
        <f t="shared" si="40"/>
        <v/>
      </c>
      <c r="G482" s="3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s="3" t="str">
        <f t="shared" si="39"/>
        <v>No</v>
      </c>
      <c r="F483" s="3" t="str">
        <f t="shared" si="40"/>
        <v/>
      </c>
      <c r="G483" s="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s="3" t="str">
        <f t="shared" si="39"/>
        <v>No</v>
      </c>
      <c r="F484" s="3" t="str">
        <f t="shared" si="40"/>
        <v/>
      </c>
      <c r="G484" s="3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s="3" t="str">
        <f t="shared" si="39"/>
        <v>No</v>
      </c>
      <c r="F485" s="3" t="str">
        <f t="shared" si="40"/>
        <v/>
      </c>
      <c r="G485" s="3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s="3" t="str">
        <f t="shared" si="39"/>
        <v>Yes</v>
      </c>
      <c r="F486" s="3">
        <f t="shared" si="40"/>
        <v>-4.0498758909001172E-3</v>
      </c>
      <c r="G486" s="3" t="str">
        <f t="shared" si="36"/>
        <v>No</v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s="3" t="str">
        <f t="shared" si="39"/>
        <v>Yes</v>
      </c>
      <c r="F487" s="3">
        <f t="shared" si="40"/>
        <v>4.022619949862998E-3</v>
      </c>
      <c r="G487" s="3" t="str">
        <f t="shared" si="36"/>
        <v>Yes</v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s="3" t="str">
        <f t="shared" si="39"/>
        <v>No</v>
      </c>
      <c r="F488" s="3" t="str">
        <f t="shared" si="40"/>
        <v/>
      </c>
      <c r="G488" s="3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s="3" t="str">
        <f t="shared" si="39"/>
        <v>No</v>
      </c>
      <c r="F489" s="3" t="str">
        <f t="shared" si="40"/>
        <v/>
      </c>
      <c r="G489" s="3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s="3" t="str">
        <f t="shared" si="39"/>
        <v>No</v>
      </c>
      <c r="F490" s="3" t="str">
        <f t="shared" si="40"/>
        <v/>
      </c>
      <c r="G490" s="3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s="3" t="str">
        <f t="shared" si="39"/>
        <v>No</v>
      </c>
      <c r="F491" s="3" t="str">
        <f t="shared" si="40"/>
        <v/>
      </c>
      <c r="G491" s="3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s="3" t="str">
        <f t="shared" si="39"/>
        <v>No</v>
      </c>
      <c r="F492" s="3" t="str">
        <f t="shared" si="40"/>
        <v/>
      </c>
      <c r="G492" s="3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s="3" t="str">
        <f t="shared" si="39"/>
        <v>No</v>
      </c>
      <c r="F493" s="3" t="str">
        <f t="shared" si="40"/>
        <v/>
      </c>
      <c r="G493" s="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s="3" t="str">
        <f t="shared" si="39"/>
        <v>No</v>
      </c>
      <c r="F494" s="3" t="str">
        <f t="shared" si="40"/>
        <v/>
      </c>
      <c r="G494" s="3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s="3" t="str">
        <f t="shared" si="39"/>
        <v>Yes</v>
      </c>
      <c r="F495" s="3">
        <f t="shared" si="40"/>
        <v>-9.4397632478177736E-3</v>
      </c>
      <c r="G495" s="3" t="str">
        <f t="shared" si="36"/>
        <v>No</v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s="3" t="str">
        <f t="shared" si="39"/>
        <v>Yes</v>
      </c>
      <c r="F496" s="3">
        <f t="shared" si="40"/>
        <v>8.2088261888766598E-3</v>
      </c>
      <c r="G496" s="3" t="str">
        <f t="shared" si="36"/>
        <v>Yes</v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s="3" t="str">
        <f t="shared" si="39"/>
        <v>No</v>
      </c>
      <c r="F497" s="3" t="str">
        <f t="shared" si="40"/>
        <v/>
      </c>
      <c r="G497" s="3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s="3" t="str">
        <f t="shared" si="39"/>
        <v>No</v>
      </c>
      <c r="F498" s="3" t="str">
        <f t="shared" si="40"/>
        <v/>
      </c>
      <c r="G498" s="3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s="3" t="str">
        <f t="shared" si="39"/>
        <v>Yes</v>
      </c>
      <c r="F499" s="3">
        <f t="shared" si="40"/>
        <v>-3.1174594844353958E-3</v>
      </c>
      <c r="G499" s="3" t="str">
        <f t="shared" si="36"/>
        <v>No</v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s="3" t="str">
        <f t="shared" si="39"/>
        <v>Yes</v>
      </c>
      <c r="F500" s="3">
        <f t="shared" si="40"/>
        <v>-1.7281188396425881E-2</v>
      </c>
      <c r="G500" s="3" t="str">
        <f t="shared" si="36"/>
        <v>No</v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s="3" t="str">
        <f t="shared" si="39"/>
        <v>Yes</v>
      </c>
      <c r="F501" s="3">
        <f t="shared" si="40"/>
        <v>-1.2519179091224054E-2</v>
      </c>
      <c r="G501" s="3" t="str">
        <f t="shared" si="36"/>
        <v>No</v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s="3" t="str">
        <f t="shared" si="39"/>
        <v>Yes</v>
      </c>
      <c r="F502" s="3">
        <f t="shared" si="40"/>
        <v>1.049022180421188E-2</v>
      </c>
      <c r="G502" s="3" t="str">
        <f t="shared" si="36"/>
        <v>Yes</v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s="3" t="str">
        <f t="shared" si="39"/>
        <v>No</v>
      </c>
      <c r="F503" s="3" t="str">
        <f t="shared" si="40"/>
        <v/>
      </c>
      <c r="G503" s="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s="3" t="str">
        <f t="shared" si="39"/>
        <v>No</v>
      </c>
      <c r="F504" s="3" t="str">
        <f t="shared" si="40"/>
        <v/>
      </c>
      <c r="G504" s="3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s="3" t="str">
        <f t="shared" si="39"/>
        <v>No</v>
      </c>
      <c r="F505" s="3" t="str">
        <f t="shared" si="40"/>
        <v/>
      </c>
      <c r="G505" s="3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s="3" t="str">
        <f t="shared" si="39"/>
        <v>Yes</v>
      </c>
      <c r="F506" s="3">
        <f t="shared" si="40"/>
        <v>1.4560028783852643E-2</v>
      </c>
      <c r="G506" s="3" t="str">
        <f t="shared" si="36"/>
        <v>Yes</v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s="3" t="str">
        <f t="shared" si="39"/>
        <v>No</v>
      </c>
      <c r="F507" s="3" t="str">
        <f t="shared" si="40"/>
        <v/>
      </c>
      <c r="G507" s="3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s="3" t="str">
        <f t="shared" si="39"/>
        <v>No</v>
      </c>
      <c r="F508" s="3" t="str">
        <f t="shared" si="40"/>
        <v/>
      </c>
      <c r="G508" s="3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s="3" t="str">
        <f t="shared" si="39"/>
        <v>No</v>
      </c>
      <c r="F509" s="3" t="str">
        <f t="shared" si="40"/>
        <v/>
      </c>
      <c r="G509" s="3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s="3" t="str">
        <f t="shared" si="39"/>
        <v>No</v>
      </c>
      <c r="F510" s="3" t="str">
        <f t="shared" si="40"/>
        <v/>
      </c>
      <c r="G510" s="3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s="3" t="str">
        <f t="shared" si="39"/>
        <v>Yes</v>
      </c>
      <c r="F511" s="3">
        <f t="shared" si="40"/>
        <v>-2.2936182927043608E-2</v>
      </c>
      <c r="G511" s="3" t="str">
        <f t="shared" si="36"/>
        <v>No</v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s="3" t="str">
        <f t="shared" si="39"/>
        <v>Yes</v>
      </c>
      <c r="F512" s="3">
        <f t="shared" si="40"/>
        <v>3.0280136230650159E-4</v>
      </c>
      <c r="G512" s="3" t="str">
        <f t="shared" si="36"/>
        <v>Yes</v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s="3" t="str">
        <f t="shared" si="39"/>
        <v>No</v>
      </c>
      <c r="F513" s="3" t="str">
        <f t="shared" si="40"/>
        <v/>
      </c>
      <c r="G513" s="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s="3" t="str">
        <f t="shared" si="39"/>
        <v>No</v>
      </c>
      <c r="F514" s="3" t="str">
        <f t="shared" si="40"/>
        <v/>
      </c>
      <c r="G514" s="3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s="3" t="str">
        <f t="shared" si="39"/>
        <v>Yes</v>
      </c>
      <c r="F515" s="3">
        <f t="shared" si="40"/>
        <v>-3.7909807782552955E-3</v>
      </c>
      <c r="G515" s="3" t="str">
        <f t="shared" ref="G515:G578" si="41">IF(E515="Yes", IF(F515&gt;0, "Yes", "No"), "")</f>
        <v>No</v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s="3" t="str">
        <f t="shared" si="39"/>
        <v>Yes</v>
      </c>
      <c r="F516" s="3">
        <f t="shared" si="40"/>
        <v>-4.4919812439000442E-3</v>
      </c>
      <c r="G516" s="3" t="str">
        <f t="shared" si="41"/>
        <v>No</v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s="3" t="str">
        <f t="shared" ref="E517:E580" si="44">IF(AND(D515="Down", D516="Down"), "Yes", "No")</f>
        <v>Yes</v>
      </c>
      <c r="F517" s="3">
        <f t="shared" si="40"/>
        <v>-2.2211775766835137E-2</v>
      </c>
      <c r="G517" s="3" t="str">
        <f t="shared" si="41"/>
        <v>No</v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s="3" t="str">
        <f t="shared" si="44"/>
        <v>Yes</v>
      </c>
      <c r="F518" s="3">
        <f t="shared" ref="F518:F581" si="45">IF(E518="Yes", C518, "")</f>
        <v>-1.6352479757085251E-3</v>
      </c>
      <c r="G518" s="3" t="str">
        <f t="shared" si="41"/>
        <v>No</v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s="3" t="str">
        <f t="shared" si="44"/>
        <v>Yes</v>
      </c>
      <c r="F519" s="3">
        <f t="shared" si="45"/>
        <v>3.8112677930446509E-3</v>
      </c>
      <c r="G519" s="3" t="str">
        <f t="shared" si="41"/>
        <v>Yes</v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s="3" t="str">
        <f t="shared" si="44"/>
        <v>No</v>
      </c>
      <c r="F520" s="3" t="str">
        <f t="shared" si="45"/>
        <v/>
      </c>
      <c r="G520" s="3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s="3" t="str">
        <f t="shared" si="44"/>
        <v>No</v>
      </c>
      <c r="F521" s="3" t="str">
        <f t="shared" si="45"/>
        <v/>
      </c>
      <c r="G521" s="3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s="3" t="str">
        <f t="shared" si="44"/>
        <v>No</v>
      </c>
      <c r="F522" s="3" t="str">
        <f t="shared" si="45"/>
        <v/>
      </c>
      <c r="G522" s="3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s="3" t="str">
        <f t="shared" si="44"/>
        <v>Yes</v>
      </c>
      <c r="F523" s="3">
        <f t="shared" si="45"/>
        <v>2.8891039508140728E-2</v>
      </c>
      <c r="G523" s="3" t="str">
        <f t="shared" si="41"/>
        <v>Yes</v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s="3" t="str">
        <f t="shared" si="44"/>
        <v>No</v>
      </c>
      <c r="F524" s="3" t="str">
        <f t="shared" si="45"/>
        <v/>
      </c>
      <c r="G524" s="3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s="3" t="str">
        <f t="shared" si="44"/>
        <v>No</v>
      </c>
      <c r="F525" s="3" t="str">
        <f t="shared" si="45"/>
        <v/>
      </c>
      <c r="G525" s="3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s="3" t="str">
        <f t="shared" si="44"/>
        <v>Yes</v>
      </c>
      <c r="F526" s="3">
        <f t="shared" si="45"/>
        <v>-6.1611829967473395E-3</v>
      </c>
      <c r="G526" s="3" t="str">
        <f t="shared" si="41"/>
        <v>No</v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s="3" t="str">
        <f t="shared" si="44"/>
        <v>Yes</v>
      </c>
      <c r="F527" s="3">
        <f t="shared" si="45"/>
        <v>9.0073506470816044E-3</v>
      </c>
      <c r="G527" s="3" t="str">
        <f t="shared" si="41"/>
        <v>Yes</v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s="3" t="str">
        <f t="shared" si="44"/>
        <v>No</v>
      </c>
      <c r="F528" s="3" t="str">
        <f t="shared" si="45"/>
        <v/>
      </c>
      <c r="G528" s="3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s="3" t="str">
        <f t="shared" si="44"/>
        <v>No</v>
      </c>
      <c r="F529" s="3" t="str">
        <f t="shared" si="45"/>
        <v/>
      </c>
      <c r="G529" s="3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s="3" t="str">
        <f t="shared" si="44"/>
        <v>No</v>
      </c>
      <c r="F530" s="3" t="str">
        <f t="shared" si="45"/>
        <v/>
      </c>
      <c r="G530" s="3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s="3" t="str">
        <f t="shared" si="44"/>
        <v>No</v>
      </c>
      <c r="F531" s="3" t="str">
        <f t="shared" si="45"/>
        <v/>
      </c>
      <c r="G531" s="3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s="3" t="str">
        <f t="shared" si="44"/>
        <v>Yes</v>
      </c>
      <c r="F532" s="3">
        <f t="shared" si="45"/>
        <v>6.3700049931155528E-3</v>
      </c>
      <c r="G532" s="3" t="str">
        <f t="shared" si="41"/>
        <v>Yes</v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s="3" t="str">
        <f t="shared" si="44"/>
        <v>No</v>
      </c>
      <c r="F533" s="3" t="str">
        <f t="shared" si="45"/>
        <v/>
      </c>
      <c r="G533" s="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s="3" t="str">
        <f t="shared" si="44"/>
        <v>No</v>
      </c>
      <c r="F534" s="3" t="str">
        <f t="shared" si="45"/>
        <v/>
      </c>
      <c r="G534" s="3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s="3" t="str">
        <f t="shared" si="44"/>
        <v>Yes</v>
      </c>
      <c r="F535" s="3">
        <f t="shared" si="45"/>
        <v>-9.2458757178077097E-3</v>
      </c>
      <c r="G535" s="3" t="str">
        <f t="shared" si="41"/>
        <v>No</v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s="3" t="str">
        <f t="shared" si="44"/>
        <v>Yes</v>
      </c>
      <c r="F536" s="3">
        <f t="shared" si="45"/>
        <v>-3.6609843235553916E-3</v>
      </c>
      <c r="G536" s="3" t="str">
        <f t="shared" si="41"/>
        <v>No</v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s="3" t="str">
        <f t="shared" si="44"/>
        <v>Yes</v>
      </c>
      <c r="F537" s="3">
        <f t="shared" si="45"/>
        <v>7.4497516239968543E-3</v>
      </c>
      <c r="G537" s="3" t="str">
        <f t="shared" si="41"/>
        <v>Yes</v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s="3" t="str">
        <f t="shared" si="44"/>
        <v>No</v>
      </c>
      <c r="F538" s="3" t="str">
        <f t="shared" si="45"/>
        <v/>
      </c>
      <c r="G538" s="3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s="3" t="str">
        <f t="shared" si="44"/>
        <v>No</v>
      </c>
      <c r="F539" s="3" t="str">
        <f t="shared" si="45"/>
        <v/>
      </c>
      <c r="G539" s="3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s="3" t="str">
        <f t="shared" si="44"/>
        <v>Yes</v>
      </c>
      <c r="F540" s="3">
        <f t="shared" si="45"/>
        <v>-2.6815599959427471E-3</v>
      </c>
      <c r="G540" s="3" t="str">
        <f t="shared" si="41"/>
        <v>No</v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s="3" t="str">
        <f t="shared" si="44"/>
        <v>Yes</v>
      </c>
      <c r="F541" s="3">
        <f t="shared" si="45"/>
        <v>-2.5393939779178067E-3</v>
      </c>
      <c r="G541" s="3" t="str">
        <f t="shared" si="41"/>
        <v>No</v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s="3" t="str">
        <f t="shared" si="44"/>
        <v>Yes</v>
      </c>
      <c r="F542" s="3">
        <f t="shared" si="45"/>
        <v>-2.1128398594201514E-2</v>
      </c>
      <c r="G542" s="3" t="str">
        <f t="shared" si="41"/>
        <v>No</v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s="3" t="str">
        <f t="shared" si="44"/>
        <v>Yes</v>
      </c>
      <c r="F543" s="3">
        <f t="shared" si="45"/>
        <v>-4.3683189458745336E-3</v>
      </c>
      <c r="G543" s="3" t="str">
        <f t="shared" si="41"/>
        <v>No</v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s="3" t="str">
        <f t="shared" si="44"/>
        <v>Yes</v>
      </c>
      <c r="F544" s="3">
        <f t="shared" si="45"/>
        <v>3.7041880537483007E-3</v>
      </c>
      <c r="G544" s="3" t="str">
        <f t="shared" si="41"/>
        <v>Yes</v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s="3" t="str">
        <f t="shared" si="44"/>
        <v>No</v>
      </c>
      <c r="F545" s="3" t="str">
        <f t="shared" si="45"/>
        <v/>
      </c>
      <c r="G545" s="3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s="3" t="str">
        <f t="shared" si="44"/>
        <v>No</v>
      </c>
      <c r="F546" s="3" t="str">
        <f t="shared" si="45"/>
        <v/>
      </c>
      <c r="G546" s="3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s="3" t="str">
        <f t="shared" si="44"/>
        <v>No</v>
      </c>
      <c r="F547" s="3" t="str">
        <f t="shared" si="45"/>
        <v/>
      </c>
      <c r="G547" s="3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s="3" t="str">
        <f t="shared" si="44"/>
        <v>No</v>
      </c>
      <c r="F548" s="3" t="str">
        <f t="shared" si="45"/>
        <v/>
      </c>
      <c r="G548" s="3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s="3" t="str">
        <f t="shared" si="44"/>
        <v>No</v>
      </c>
      <c r="F549" s="3" t="str">
        <f t="shared" si="45"/>
        <v/>
      </c>
      <c r="G549" s="3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s="3" t="str">
        <f t="shared" si="44"/>
        <v>No</v>
      </c>
      <c r="F550" s="3" t="str">
        <f t="shared" si="45"/>
        <v/>
      </c>
      <c r="G550" s="3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s="3" t="str">
        <f t="shared" si="44"/>
        <v>No</v>
      </c>
      <c r="F551" s="3" t="str">
        <f t="shared" si="45"/>
        <v/>
      </c>
      <c r="G551" s="3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s="3" t="str">
        <f t="shared" si="44"/>
        <v>No</v>
      </c>
      <c r="F552" s="3" t="str">
        <f t="shared" si="45"/>
        <v/>
      </c>
      <c r="G552" s="3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s="3" t="str">
        <f t="shared" si="44"/>
        <v>Yes</v>
      </c>
      <c r="F553" s="3">
        <f t="shared" si="45"/>
        <v>-1.7870439314966954E-3</v>
      </c>
      <c r="G553" s="3" t="str">
        <f t="shared" si="41"/>
        <v>No</v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s="3" t="str">
        <f t="shared" si="44"/>
        <v>Yes</v>
      </c>
      <c r="F554" s="3">
        <f t="shared" si="45"/>
        <v>5.2882005834161963E-3</v>
      </c>
      <c r="G554" s="3" t="str">
        <f t="shared" si="41"/>
        <v>Yes</v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s="3" t="str">
        <f t="shared" si="44"/>
        <v>No</v>
      </c>
      <c r="F555" s="3" t="str">
        <f t="shared" si="45"/>
        <v/>
      </c>
      <c r="G555" s="3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s="3" t="str">
        <f t="shared" si="44"/>
        <v>No</v>
      </c>
      <c r="F556" s="3" t="str">
        <f t="shared" si="45"/>
        <v/>
      </c>
      <c r="G556" s="3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s="3" t="str">
        <f t="shared" si="44"/>
        <v>No</v>
      </c>
      <c r="F557" s="3" t="str">
        <f t="shared" si="45"/>
        <v/>
      </c>
      <c r="G557" s="3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s="3" t="str">
        <f t="shared" si="44"/>
        <v>No</v>
      </c>
      <c r="F558" s="3" t="str">
        <f t="shared" si="45"/>
        <v/>
      </c>
      <c r="G558" s="3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s="3" t="str">
        <f t="shared" si="44"/>
        <v>No</v>
      </c>
      <c r="F559" s="3" t="str">
        <f t="shared" si="45"/>
        <v/>
      </c>
      <c r="G559" s="3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s="3" t="str">
        <f t="shared" si="44"/>
        <v>No</v>
      </c>
      <c r="F560" s="3" t="str">
        <f t="shared" si="45"/>
        <v/>
      </c>
      <c r="G560" s="3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s="3" t="str">
        <f t="shared" si="44"/>
        <v>Yes</v>
      </c>
      <c r="F561" s="3">
        <f t="shared" si="45"/>
        <v>-5.7073289202468278E-3</v>
      </c>
      <c r="G561" s="3" t="str">
        <f t="shared" si="41"/>
        <v>No</v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s="3" t="str">
        <f t="shared" si="44"/>
        <v>Yes</v>
      </c>
      <c r="F562" s="3">
        <f t="shared" si="45"/>
        <v>-1.7536552752142748E-3</v>
      </c>
      <c r="G562" s="3" t="str">
        <f t="shared" si="41"/>
        <v>No</v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s="3" t="str">
        <f t="shared" si="44"/>
        <v>Yes</v>
      </c>
      <c r="F563" s="3">
        <f t="shared" si="45"/>
        <v>6.9359701103921031E-3</v>
      </c>
      <c r="G563" s="3" t="str">
        <f t="shared" si="41"/>
        <v>Yes</v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s="3" t="str">
        <f t="shared" si="44"/>
        <v>No</v>
      </c>
      <c r="F564" s="3" t="str">
        <f t="shared" si="45"/>
        <v/>
      </c>
      <c r="G564" s="3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s="3" t="str">
        <f t="shared" si="44"/>
        <v>No</v>
      </c>
      <c r="F565" s="3" t="str">
        <f t="shared" si="45"/>
        <v/>
      </c>
      <c r="G565" s="3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s="3" t="str">
        <f t="shared" si="44"/>
        <v>No</v>
      </c>
      <c r="F566" s="3" t="str">
        <f t="shared" si="45"/>
        <v/>
      </c>
      <c r="G566" s="3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s="3" t="str">
        <f t="shared" si="44"/>
        <v>No</v>
      </c>
      <c r="F567" s="3" t="str">
        <f t="shared" si="45"/>
        <v/>
      </c>
      <c r="G567" s="3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s="3" t="str">
        <f t="shared" si="44"/>
        <v>No</v>
      </c>
      <c r="F568" s="3" t="str">
        <f t="shared" si="45"/>
        <v/>
      </c>
      <c r="G568" s="3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s="3" t="str">
        <f t="shared" si="44"/>
        <v>No</v>
      </c>
      <c r="F569" s="3" t="str">
        <f t="shared" si="45"/>
        <v/>
      </c>
      <c r="G569" s="3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s="3" t="str">
        <f t="shared" si="44"/>
        <v>No</v>
      </c>
      <c r="F570" s="3" t="str">
        <f t="shared" si="45"/>
        <v/>
      </c>
      <c r="G570" s="3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s="3" t="str">
        <f t="shared" si="44"/>
        <v>Yes</v>
      </c>
      <c r="F571" s="3">
        <f t="shared" si="45"/>
        <v>9.5821061220528417E-3</v>
      </c>
      <c r="G571" s="3" t="str">
        <f t="shared" si="41"/>
        <v>Yes</v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s="3" t="str">
        <f t="shared" si="44"/>
        <v>No</v>
      </c>
      <c r="F572" s="3" t="str">
        <f t="shared" si="45"/>
        <v/>
      </c>
      <c r="G572" s="3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s="3" t="str">
        <f t="shared" si="44"/>
        <v>No</v>
      </c>
      <c r="F573" s="3" t="str">
        <f t="shared" si="45"/>
        <v/>
      </c>
      <c r="G573" s="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s="3" t="str">
        <f t="shared" si="44"/>
        <v>No</v>
      </c>
      <c r="F574" s="3" t="str">
        <f t="shared" si="45"/>
        <v/>
      </c>
      <c r="G574" s="3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s="3" t="str">
        <f t="shared" si="44"/>
        <v>No</v>
      </c>
      <c r="F575" s="3" t="str">
        <f t="shared" si="45"/>
        <v/>
      </c>
      <c r="G575" s="3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s="3" t="str">
        <f t="shared" si="44"/>
        <v>No</v>
      </c>
      <c r="F576" s="3" t="str">
        <f t="shared" si="45"/>
        <v/>
      </c>
      <c r="G576" s="3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s="3" t="str">
        <f t="shared" si="44"/>
        <v>No</v>
      </c>
      <c r="F577" s="3" t="str">
        <f t="shared" si="45"/>
        <v/>
      </c>
      <c r="G577" s="3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s="3" t="str">
        <f t="shared" si="44"/>
        <v>No</v>
      </c>
      <c r="F578" s="3" t="str">
        <f t="shared" si="45"/>
        <v/>
      </c>
      <c r="G578" s="3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s="3" t="str">
        <f t="shared" si="44"/>
        <v>No</v>
      </c>
      <c r="F579" s="3" t="str">
        <f t="shared" si="45"/>
        <v/>
      </c>
      <c r="G579" s="3" t="str">
        <f t="shared" ref="G579:G642" si="46">IF(E579="Yes",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s="3" t="str">
        <f t="shared" si="44"/>
        <v>No</v>
      </c>
      <c r="F580" s="3" t="str">
        <f t="shared" si="45"/>
        <v/>
      </c>
      <c r="G580" s="3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s="3" t="str">
        <f t="shared" ref="E581:E644" si="49">IF(AND(D579="Down", D580="Down"), "Yes", "No")</f>
        <v>No</v>
      </c>
      <c r="F581" s="3" t="str">
        <f t="shared" si="45"/>
        <v/>
      </c>
      <c r="G581" s="3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s="3" t="str">
        <f t="shared" si="49"/>
        <v>No</v>
      </c>
      <c r="F582" s="3" t="str">
        <f t="shared" ref="F582:F645" si="50">IF(E582="Yes", C582, "")</f>
        <v/>
      </c>
      <c r="G582" s="3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s="3" t="str">
        <f t="shared" si="49"/>
        <v>No</v>
      </c>
      <c r="F583" s="3" t="str">
        <f t="shared" si="50"/>
        <v/>
      </c>
      <c r="G583" s="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s="3" t="str">
        <f t="shared" si="49"/>
        <v>No</v>
      </c>
      <c r="F584" s="3" t="str">
        <f t="shared" si="50"/>
        <v/>
      </c>
      <c r="G584" s="3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s="3" t="str">
        <f t="shared" si="49"/>
        <v>No</v>
      </c>
      <c r="F585" s="3" t="str">
        <f t="shared" si="50"/>
        <v/>
      </c>
      <c r="G585" s="3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s="3" t="str">
        <f t="shared" si="49"/>
        <v>No</v>
      </c>
      <c r="F586" s="3" t="str">
        <f t="shared" si="50"/>
        <v/>
      </c>
      <c r="G586" s="3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s="3" t="str">
        <f t="shared" si="49"/>
        <v>No</v>
      </c>
      <c r="F587" s="3" t="str">
        <f t="shared" si="50"/>
        <v/>
      </c>
      <c r="G587" s="3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s="3" t="str">
        <f t="shared" si="49"/>
        <v>Yes</v>
      </c>
      <c r="F588" s="3">
        <f t="shared" si="50"/>
        <v>4.9626372872440365E-3</v>
      </c>
      <c r="G588" s="3" t="str">
        <f t="shared" si="46"/>
        <v>Yes</v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s="3" t="str">
        <f t="shared" si="49"/>
        <v>No</v>
      </c>
      <c r="F589" s="3" t="str">
        <f t="shared" si="50"/>
        <v/>
      </c>
      <c r="G589" s="3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s="3" t="str">
        <f t="shared" si="49"/>
        <v>No</v>
      </c>
      <c r="F590" s="3" t="str">
        <f t="shared" si="50"/>
        <v/>
      </c>
      <c r="G590" s="3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s="3" t="str">
        <f t="shared" si="49"/>
        <v>No</v>
      </c>
      <c r="F591" s="3" t="str">
        <f t="shared" si="50"/>
        <v/>
      </c>
      <c r="G591" s="3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s="3" t="str">
        <f t="shared" si="49"/>
        <v>No</v>
      </c>
      <c r="F592" s="3" t="str">
        <f t="shared" si="50"/>
        <v/>
      </c>
      <c r="G592" s="3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s="3" t="str">
        <f t="shared" si="49"/>
        <v>No</v>
      </c>
      <c r="F593" s="3" t="str">
        <f t="shared" si="50"/>
        <v/>
      </c>
      <c r="G593" s="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s="3" t="str">
        <f t="shared" si="49"/>
        <v>No</v>
      </c>
      <c r="F594" s="3" t="str">
        <f t="shared" si="50"/>
        <v/>
      </c>
      <c r="G594" s="3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s="3" t="str">
        <f t="shared" si="49"/>
        <v>No</v>
      </c>
      <c r="F595" s="3" t="str">
        <f t="shared" si="50"/>
        <v/>
      </c>
      <c r="G595" s="3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s="3" t="str">
        <f t="shared" si="49"/>
        <v>Yes</v>
      </c>
      <c r="F596" s="3">
        <f t="shared" si="50"/>
        <v>7.2037606652431254E-3</v>
      </c>
      <c r="G596" s="3" t="str">
        <f t="shared" si="46"/>
        <v>Yes</v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s="3" t="str">
        <f t="shared" si="49"/>
        <v>No</v>
      </c>
      <c r="F597" s="3" t="str">
        <f t="shared" si="50"/>
        <v/>
      </c>
      <c r="G597" s="3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s="3" t="str">
        <f t="shared" si="49"/>
        <v>No</v>
      </c>
      <c r="F598" s="3" t="str">
        <f t="shared" si="50"/>
        <v/>
      </c>
      <c r="G598" s="3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s="3" t="str">
        <f t="shared" si="49"/>
        <v>Yes</v>
      </c>
      <c r="F599" s="3">
        <f t="shared" si="50"/>
        <v>9.8925353487210078E-3</v>
      </c>
      <c r="G599" s="3" t="str">
        <f t="shared" si="46"/>
        <v>Yes</v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s="3" t="str">
        <f t="shared" si="49"/>
        <v>No</v>
      </c>
      <c r="F600" s="3" t="str">
        <f t="shared" si="50"/>
        <v/>
      </c>
      <c r="G600" s="3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s="3" t="str">
        <f t="shared" si="49"/>
        <v>No</v>
      </c>
      <c r="F601" s="3" t="str">
        <f t="shared" si="50"/>
        <v/>
      </c>
      <c r="G601" s="3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s="3" t="str">
        <f t="shared" si="49"/>
        <v>No</v>
      </c>
      <c r="F602" s="3" t="str">
        <f t="shared" si="50"/>
        <v/>
      </c>
      <c r="G602" s="3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s="3" t="str">
        <f t="shared" si="49"/>
        <v>No</v>
      </c>
      <c r="F603" s="3" t="str">
        <f t="shared" si="50"/>
        <v/>
      </c>
      <c r="G603" s="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s="3" t="str">
        <f t="shared" si="49"/>
        <v>No</v>
      </c>
      <c r="F604" s="3" t="str">
        <f t="shared" si="50"/>
        <v/>
      </c>
      <c r="G604" s="3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s="3" t="str">
        <f t="shared" si="49"/>
        <v>Yes</v>
      </c>
      <c r="F605" s="3">
        <f t="shared" si="50"/>
        <v>-1.9384809871681726E-2</v>
      </c>
      <c r="G605" s="3" t="str">
        <f t="shared" si="46"/>
        <v>No</v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s="3" t="str">
        <f t="shared" si="49"/>
        <v>Yes</v>
      </c>
      <c r="F606" s="3">
        <f t="shared" si="50"/>
        <v>5.2136661941663675E-3</v>
      </c>
      <c r="G606" s="3" t="str">
        <f t="shared" si="46"/>
        <v>Yes</v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s="3" t="str">
        <f t="shared" si="49"/>
        <v>No</v>
      </c>
      <c r="F607" s="3" t="str">
        <f t="shared" si="50"/>
        <v/>
      </c>
      <c r="G607" s="3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s="3" t="str">
        <f t="shared" si="49"/>
        <v>No</v>
      </c>
      <c r="F608" s="3" t="str">
        <f t="shared" si="50"/>
        <v/>
      </c>
      <c r="G608" s="3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s="3" t="str">
        <f t="shared" si="49"/>
        <v>No</v>
      </c>
      <c r="F609" s="3" t="str">
        <f t="shared" si="50"/>
        <v/>
      </c>
      <c r="G609" s="3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s="3" t="str">
        <f t="shared" si="49"/>
        <v>Yes</v>
      </c>
      <c r="F610" s="3">
        <f t="shared" si="50"/>
        <v>-1.7155611521401305E-2</v>
      </c>
      <c r="G610" s="3" t="str">
        <f t="shared" si="46"/>
        <v>No</v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s="3" t="str">
        <f t="shared" si="49"/>
        <v>Yes</v>
      </c>
      <c r="F611" s="3">
        <f t="shared" si="50"/>
        <v>-1.7951388989083692E-2</v>
      </c>
      <c r="G611" s="3" t="str">
        <f t="shared" si="46"/>
        <v>No</v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s="3" t="str">
        <f t="shared" si="49"/>
        <v>Yes</v>
      </c>
      <c r="F612" s="3">
        <f t="shared" si="50"/>
        <v>-5.2302792028806604E-4</v>
      </c>
      <c r="G612" s="3" t="str">
        <f t="shared" si="46"/>
        <v>No</v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s="3" t="str">
        <f t="shared" si="49"/>
        <v>Yes</v>
      </c>
      <c r="F613" s="3">
        <f t="shared" si="50"/>
        <v>-8.7491327304586759E-3</v>
      </c>
      <c r="G613" s="3" t="str">
        <f t="shared" si="46"/>
        <v>No</v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s="3" t="str">
        <f t="shared" si="49"/>
        <v>Yes</v>
      </c>
      <c r="F614" s="3">
        <f t="shared" si="50"/>
        <v>-2.4023347134400248E-3</v>
      </c>
      <c r="G614" s="3" t="str">
        <f t="shared" si="46"/>
        <v>No</v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s="3" t="str">
        <f t="shared" si="49"/>
        <v>Yes</v>
      </c>
      <c r="F615" s="3">
        <f t="shared" si="50"/>
        <v>1.6425755584756899E-2</v>
      </c>
      <c r="G615" s="3" t="str">
        <f t="shared" si="46"/>
        <v>Yes</v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s="3" t="str">
        <f t="shared" si="49"/>
        <v>No</v>
      </c>
      <c r="F616" s="3" t="str">
        <f t="shared" si="50"/>
        <v/>
      </c>
      <c r="G616" s="3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s="3" t="str">
        <f t="shared" si="49"/>
        <v>No</v>
      </c>
      <c r="F617" s="3" t="str">
        <f t="shared" si="50"/>
        <v/>
      </c>
      <c r="G617" s="3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s="3" t="str">
        <f t="shared" si="49"/>
        <v>No</v>
      </c>
      <c r="F618" s="3" t="str">
        <f t="shared" si="50"/>
        <v/>
      </c>
      <c r="G618" s="3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s="3" t="str">
        <f t="shared" si="49"/>
        <v>No</v>
      </c>
      <c r="F619" s="3" t="str">
        <f t="shared" si="50"/>
        <v/>
      </c>
      <c r="G619" s="3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s="3" t="str">
        <f t="shared" si="49"/>
        <v>No</v>
      </c>
      <c r="F620" s="3" t="str">
        <f t="shared" si="50"/>
        <v/>
      </c>
      <c r="G620" s="3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s="3" t="str">
        <f t="shared" si="49"/>
        <v>Yes</v>
      </c>
      <c r="F621" s="3">
        <f t="shared" si="50"/>
        <v>-1.4932428513427338E-2</v>
      </c>
      <c r="G621" s="3" t="str">
        <f t="shared" si="46"/>
        <v>No</v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s="3" t="str">
        <f t="shared" si="49"/>
        <v>Yes</v>
      </c>
      <c r="F622" s="3">
        <f t="shared" si="50"/>
        <v>8.2462147195373914E-3</v>
      </c>
      <c r="G622" s="3" t="str">
        <f t="shared" si="46"/>
        <v>Yes</v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s="3" t="str">
        <f t="shared" si="49"/>
        <v>No</v>
      </c>
      <c r="F623" s="3" t="str">
        <f t="shared" si="50"/>
        <v/>
      </c>
      <c r="G623" s="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s="3" t="str">
        <f t="shared" si="49"/>
        <v>No</v>
      </c>
      <c r="F624" s="3" t="str">
        <f t="shared" si="50"/>
        <v/>
      </c>
      <c r="G624" s="3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s="3" t="str">
        <f t="shared" si="49"/>
        <v>No</v>
      </c>
      <c r="F625" s="3" t="str">
        <f t="shared" si="50"/>
        <v/>
      </c>
      <c r="G625" s="3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s="3" t="str">
        <f t="shared" si="49"/>
        <v>No</v>
      </c>
      <c r="F626" s="3" t="str">
        <f t="shared" si="50"/>
        <v/>
      </c>
      <c r="G626" s="3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s="3" t="str">
        <f t="shared" si="49"/>
        <v>No</v>
      </c>
      <c r="F627" s="3" t="str">
        <f t="shared" si="50"/>
        <v/>
      </c>
      <c r="G627" s="3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s="3" t="str">
        <f t="shared" si="49"/>
        <v>No</v>
      </c>
      <c r="F628" s="3" t="str">
        <f t="shared" si="50"/>
        <v/>
      </c>
      <c r="G628" s="3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s="3" t="str">
        <f t="shared" si="49"/>
        <v>No</v>
      </c>
      <c r="F629" s="3" t="str">
        <f t="shared" si="50"/>
        <v/>
      </c>
      <c r="G629" s="3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s="3" t="str">
        <f t="shared" si="49"/>
        <v>No</v>
      </c>
      <c r="F630" s="3" t="str">
        <f t="shared" si="50"/>
        <v/>
      </c>
      <c r="G630" s="3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s="3" t="str">
        <f t="shared" si="49"/>
        <v>No</v>
      </c>
      <c r="F631" s="3" t="str">
        <f t="shared" si="50"/>
        <v/>
      </c>
      <c r="G631" s="3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s="3" t="str">
        <f t="shared" si="49"/>
        <v>No</v>
      </c>
      <c r="F632" s="3" t="str">
        <f t="shared" si="50"/>
        <v/>
      </c>
      <c r="G632" s="3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s="3" t="str">
        <f t="shared" si="49"/>
        <v>No</v>
      </c>
      <c r="F633" s="3" t="str">
        <f t="shared" si="50"/>
        <v/>
      </c>
      <c r="G633" s="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s="3" t="str">
        <f t="shared" si="49"/>
        <v>No</v>
      </c>
      <c r="F634" s="3" t="str">
        <f t="shared" si="50"/>
        <v/>
      </c>
      <c r="G634" s="3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s="3" t="str">
        <f t="shared" si="49"/>
        <v>No</v>
      </c>
      <c r="F635" s="3" t="str">
        <f t="shared" si="50"/>
        <v/>
      </c>
      <c r="G635" s="3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s="3" t="str">
        <f t="shared" si="49"/>
        <v>No</v>
      </c>
      <c r="F636" s="3" t="str">
        <f t="shared" si="50"/>
        <v/>
      </c>
      <c r="G636" s="3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s="3" t="str">
        <f t="shared" si="49"/>
        <v>No</v>
      </c>
      <c r="F637" s="3" t="str">
        <f t="shared" si="50"/>
        <v/>
      </c>
      <c r="G637" s="3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s="3" t="str">
        <f t="shared" si="49"/>
        <v>Yes</v>
      </c>
      <c r="F638" s="3">
        <f t="shared" si="50"/>
        <v>3.5701030870728878E-3</v>
      </c>
      <c r="G638" s="3" t="str">
        <f t="shared" si="46"/>
        <v>Yes</v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s="3" t="str">
        <f t="shared" si="49"/>
        <v>No</v>
      </c>
      <c r="F639" s="3" t="str">
        <f t="shared" si="50"/>
        <v/>
      </c>
      <c r="G639" s="3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s="3" t="str">
        <f t="shared" si="49"/>
        <v>No</v>
      </c>
      <c r="F640" s="3" t="str">
        <f t="shared" si="50"/>
        <v/>
      </c>
      <c r="G640" s="3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s="3" t="str">
        <f t="shared" si="49"/>
        <v>No</v>
      </c>
      <c r="F641" s="3" t="str">
        <f t="shared" si="50"/>
        <v/>
      </c>
      <c r="G641" s="3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s="3" t="str">
        <f t="shared" si="49"/>
        <v>Yes</v>
      </c>
      <c r="F642" s="3">
        <f t="shared" si="50"/>
        <v>1.7833172474234809E-2</v>
      </c>
      <c r="G642" s="3" t="str">
        <f t="shared" si="46"/>
        <v>Yes</v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s="3" t="str">
        <f t="shared" si="49"/>
        <v>No</v>
      </c>
      <c r="F643" s="3" t="str">
        <f t="shared" si="50"/>
        <v/>
      </c>
      <c r="G643" s="3" t="str">
        <f t="shared" ref="G643:G706" si="51">IF(E643="Yes",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s="3" t="str">
        <f t="shared" si="49"/>
        <v>No</v>
      </c>
      <c r="F644" s="3" t="str">
        <f t="shared" si="50"/>
        <v/>
      </c>
      <c r="G644" s="3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s="3" t="str">
        <f t="shared" ref="E645:E708" si="54">IF(AND(D643="Down", D644="Down"), "Yes", "No")</f>
        <v>No</v>
      </c>
      <c r="F645" s="3" t="str">
        <f t="shared" si="50"/>
        <v/>
      </c>
      <c r="G645" s="3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s="3" t="str">
        <f t="shared" si="54"/>
        <v>No</v>
      </c>
      <c r="F646" s="3" t="str">
        <f t="shared" ref="F646:F709" si="55">IF(E646="Yes", C646, "")</f>
        <v/>
      </c>
      <c r="G646" s="3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s="3" t="str">
        <f t="shared" si="54"/>
        <v>No</v>
      </c>
      <c r="F647" s="3" t="str">
        <f t="shared" si="55"/>
        <v/>
      </c>
      <c r="G647" s="3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s="3" t="str">
        <f t="shared" si="54"/>
        <v>Yes</v>
      </c>
      <c r="F648" s="3">
        <f t="shared" si="55"/>
        <v>-8.0676657025888481E-3</v>
      </c>
      <c r="G648" s="3" t="str">
        <f t="shared" si="51"/>
        <v>No</v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s="3" t="str">
        <f t="shared" si="54"/>
        <v>Yes</v>
      </c>
      <c r="F649" s="3">
        <f t="shared" si="55"/>
        <v>4.6393299541022965E-3</v>
      </c>
      <c r="G649" s="3" t="str">
        <f t="shared" si="51"/>
        <v>Yes</v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s="3" t="str">
        <f t="shared" si="54"/>
        <v>No</v>
      </c>
      <c r="F650" s="3" t="str">
        <f t="shared" si="55"/>
        <v/>
      </c>
      <c r="G650" s="3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s="3" t="str">
        <f t="shared" si="54"/>
        <v>No</v>
      </c>
      <c r="F651" s="3" t="str">
        <f t="shared" si="55"/>
        <v/>
      </c>
      <c r="G651" s="3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s="3" t="str">
        <f t="shared" si="54"/>
        <v>No</v>
      </c>
      <c r="F652" s="3" t="str">
        <f t="shared" si="55"/>
        <v/>
      </c>
      <c r="G652" s="3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s="3" t="str">
        <f t="shared" si="54"/>
        <v>No</v>
      </c>
      <c r="F653" s="3" t="str">
        <f t="shared" si="55"/>
        <v/>
      </c>
      <c r="G653" s="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s="3" t="str">
        <f t="shared" si="54"/>
        <v>No</v>
      </c>
      <c r="F654" s="3" t="str">
        <f t="shared" si="55"/>
        <v/>
      </c>
      <c r="G654" s="3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s="3" t="str">
        <f t="shared" si="54"/>
        <v>No</v>
      </c>
      <c r="F655" s="3" t="str">
        <f t="shared" si="55"/>
        <v/>
      </c>
      <c r="G655" s="3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s="3" t="str">
        <f t="shared" si="54"/>
        <v>No</v>
      </c>
      <c r="F656" s="3" t="str">
        <f t="shared" si="55"/>
        <v/>
      </c>
      <c r="G656" s="3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s="3" t="str">
        <f t="shared" si="54"/>
        <v>No</v>
      </c>
      <c r="F657" s="3" t="str">
        <f t="shared" si="55"/>
        <v/>
      </c>
      <c r="G657" s="3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s="3" t="str">
        <f t="shared" si="54"/>
        <v>No</v>
      </c>
      <c r="F658" s="3" t="str">
        <f t="shared" si="55"/>
        <v/>
      </c>
      <c r="G658" s="3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s="3" t="str">
        <f t="shared" si="54"/>
        <v>No</v>
      </c>
      <c r="F659" s="3" t="str">
        <f t="shared" si="55"/>
        <v/>
      </c>
      <c r="G659" s="3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s="3" t="str">
        <f t="shared" si="54"/>
        <v>No</v>
      </c>
      <c r="F660" s="3" t="str">
        <f t="shared" si="55"/>
        <v/>
      </c>
      <c r="G660" s="3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s="3" t="str">
        <f t="shared" si="54"/>
        <v>Yes</v>
      </c>
      <c r="F661" s="3">
        <f t="shared" si="55"/>
        <v>2.6319334069663286E-3</v>
      </c>
      <c r="G661" s="3" t="str">
        <f t="shared" si="51"/>
        <v>Yes</v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s="3" t="str">
        <f t="shared" si="54"/>
        <v>No</v>
      </c>
      <c r="F662" s="3" t="str">
        <f t="shared" si="55"/>
        <v/>
      </c>
      <c r="G662" s="3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s="3" t="str">
        <f t="shared" si="54"/>
        <v>No</v>
      </c>
      <c r="F663" s="3" t="str">
        <f t="shared" si="55"/>
        <v/>
      </c>
      <c r="G663" s="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s="3" t="str">
        <f t="shared" si="54"/>
        <v>No</v>
      </c>
      <c r="F664" s="3" t="str">
        <f t="shared" si="55"/>
        <v/>
      </c>
      <c r="G664" s="3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s="3" t="str">
        <f t="shared" si="54"/>
        <v>No</v>
      </c>
      <c r="F665" s="3" t="str">
        <f t="shared" si="55"/>
        <v/>
      </c>
      <c r="G665" s="3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s="3" t="str">
        <f t="shared" si="54"/>
        <v>No</v>
      </c>
      <c r="F666" s="3" t="str">
        <f t="shared" si="55"/>
        <v/>
      </c>
      <c r="G666" s="3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s="3" t="str">
        <f t="shared" si="54"/>
        <v>No</v>
      </c>
      <c r="F667" s="3" t="str">
        <f t="shared" si="55"/>
        <v/>
      </c>
      <c r="G667" s="3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s="3" t="str">
        <f t="shared" si="54"/>
        <v>Yes</v>
      </c>
      <c r="F668" s="3">
        <f t="shared" si="55"/>
        <v>8.2899994526247044E-3</v>
      </c>
      <c r="G668" s="3" t="str">
        <f t="shared" si="51"/>
        <v>Yes</v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s="3" t="str">
        <f t="shared" si="54"/>
        <v>No</v>
      </c>
      <c r="F669" s="3" t="str">
        <f t="shared" si="55"/>
        <v/>
      </c>
      <c r="G669" s="3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s="3" t="str">
        <f t="shared" si="54"/>
        <v>No</v>
      </c>
      <c r="F670" s="3" t="str">
        <f t="shared" si="55"/>
        <v/>
      </c>
      <c r="G670" s="3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s="3" t="str">
        <f t="shared" si="54"/>
        <v>Yes</v>
      </c>
      <c r="F671" s="3">
        <f t="shared" si="55"/>
        <v>-3.9425026512300062E-3</v>
      </c>
      <c r="G671" s="3" t="str">
        <f t="shared" si="51"/>
        <v>No</v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s="3" t="str">
        <f t="shared" si="54"/>
        <v>Yes</v>
      </c>
      <c r="F672" s="3">
        <f t="shared" si="55"/>
        <v>-1.7683224519855319E-2</v>
      </c>
      <c r="G672" s="3" t="str">
        <f t="shared" si="51"/>
        <v>No</v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s="3" t="str">
        <f t="shared" si="54"/>
        <v>Yes</v>
      </c>
      <c r="F673" s="3">
        <f t="shared" si="55"/>
        <v>1.1669699216029792E-2</v>
      </c>
      <c r="G673" s="3" t="str">
        <f t="shared" si="51"/>
        <v>Yes</v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s="3" t="str">
        <f t="shared" si="54"/>
        <v>No</v>
      </c>
      <c r="F674" s="3" t="str">
        <f t="shared" si="55"/>
        <v/>
      </c>
      <c r="G674" s="3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s="3" t="str">
        <f t="shared" si="54"/>
        <v>No</v>
      </c>
      <c r="F675" s="3" t="str">
        <f t="shared" si="55"/>
        <v/>
      </c>
      <c r="G675" s="3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s="3" t="str">
        <f t="shared" si="54"/>
        <v>No</v>
      </c>
      <c r="F676" s="3" t="str">
        <f t="shared" si="55"/>
        <v/>
      </c>
      <c r="G676" s="3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s="3" t="str">
        <f t="shared" si="54"/>
        <v>No</v>
      </c>
      <c r="F677" s="3" t="str">
        <f t="shared" si="55"/>
        <v/>
      </c>
      <c r="G677" s="3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s="3" t="str">
        <f t="shared" si="54"/>
        <v>No</v>
      </c>
      <c r="F678" s="3" t="str">
        <f t="shared" si="55"/>
        <v/>
      </c>
      <c r="G678" s="3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s="3" t="str">
        <f t="shared" si="54"/>
        <v>No</v>
      </c>
      <c r="F679" s="3" t="str">
        <f t="shared" si="55"/>
        <v/>
      </c>
      <c r="G679" s="3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s="3" t="str">
        <f t="shared" si="54"/>
        <v>No</v>
      </c>
      <c r="F680" s="3" t="str">
        <f t="shared" si="55"/>
        <v/>
      </c>
      <c r="G680" s="3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s="3" t="str">
        <f t="shared" si="54"/>
        <v>No</v>
      </c>
      <c r="F681" s="3" t="str">
        <f t="shared" si="55"/>
        <v/>
      </c>
      <c r="G681" s="3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s="3" t="str">
        <f t="shared" si="54"/>
        <v>Yes</v>
      </c>
      <c r="F682" s="3">
        <f t="shared" si="55"/>
        <v>-7.3754387330030443E-3</v>
      </c>
      <c r="G682" s="3" t="str">
        <f t="shared" si="51"/>
        <v>No</v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s="3" t="str">
        <f t="shared" si="54"/>
        <v>Yes</v>
      </c>
      <c r="F683" s="3">
        <f t="shared" si="55"/>
        <v>1.3536251116355766E-2</v>
      </c>
      <c r="G683" s="3" t="str">
        <f t="shared" si="51"/>
        <v>Yes</v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s="3" t="str">
        <f t="shared" si="54"/>
        <v>No</v>
      </c>
      <c r="F684" s="3" t="str">
        <f t="shared" si="55"/>
        <v/>
      </c>
      <c r="G684" s="3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s="3" t="str">
        <f t="shared" si="54"/>
        <v>No</v>
      </c>
      <c r="F685" s="3" t="str">
        <f t="shared" si="55"/>
        <v/>
      </c>
      <c r="G685" s="3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s="3" t="str">
        <f t="shared" si="54"/>
        <v>Yes</v>
      </c>
      <c r="F686" s="3">
        <f t="shared" si="55"/>
        <v>-2.0954754494096348E-3</v>
      </c>
      <c r="G686" s="3" t="str">
        <f t="shared" si="51"/>
        <v>No</v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s="3" t="str">
        <f t="shared" si="54"/>
        <v>Yes</v>
      </c>
      <c r="F687" s="3">
        <f t="shared" si="55"/>
        <v>5.5100738036307027E-3</v>
      </c>
      <c r="G687" s="3" t="str">
        <f t="shared" si="51"/>
        <v>Yes</v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s="3" t="str">
        <f t="shared" si="54"/>
        <v>No</v>
      </c>
      <c r="F688" s="3" t="str">
        <f t="shared" si="55"/>
        <v/>
      </c>
      <c r="G688" s="3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s="3" t="str">
        <f t="shared" si="54"/>
        <v>No</v>
      </c>
      <c r="F689" s="3" t="str">
        <f t="shared" si="55"/>
        <v/>
      </c>
      <c r="G689" s="3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s="3" t="str">
        <f t="shared" si="54"/>
        <v>No</v>
      </c>
      <c r="F690" s="3" t="str">
        <f t="shared" si="55"/>
        <v/>
      </c>
      <c r="G690" s="3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s="3" t="str">
        <f t="shared" si="54"/>
        <v>No</v>
      </c>
      <c r="F691" s="3" t="str">
        <f t="shared" si="55"/>
        <v/>
      </c>
      <c r="G691" s="3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s="3" t="str">
        <f t="shared" si="54"/>
        <v>No</v>
      </c>
      <c r="F692" s="3" t="str">
        <f t="shared" si="55"/>
        <v/>
      </c>
      <c r="G692" s="3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s="3" t="str">
        <f t="shared" si="54"/>
        <v>Yes</v>
      </c>
      <c r="F693" s="3">
        <f t="shared" si="55"/>
        <v>5.0422545367808788E-3</v>
      </c>
      <c r="G693" s="3" t="str">
        <f t="shared" si="51"/>
        <v>Yes</v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s="3" t="str">
        <f t="shared" si="54"/>
        <v>No</v>
      </c>
      <c r="F694" s="3" t="str">
        <f t="shared" si="55"/>
        <v/>
      </c>
      <c r="G694" s="3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s="3" t="str">
        <f t="shared" si="54"/>
        <v>No</v>
      </c>
      <c r="F695" s="3" t="str">
        <f t="shared" si="55"/>
        <v/>
      </c>
      <c r="G695" s="3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s="3" t="str">
        <f t="shared" si="54"/>
        <v>Yes</v>
      </c>
      <c r="F696" s="3">
        <f t="shared" si="55"/>
        <v>-1.6074268036742903E-2</v>
      </c>
      <c r="G696" s="3" t="str">
        <f t="shared" si="51"/>
        <v>No</v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s="3" t="str">
        <f t="shared" si="54"/>
        <v>Yes</v>
      </c>
      <c r="F697" s="3">
        <f t="shared" si="55"/>
        <v>2.5334647402489832E-3</v>
      </c>
      <c r="G697" s="3" t="str">
        <f t="shared" si="51"/>
        <v>Yes</v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s="3" t="str">
        <f t="shared" si="54"/>
        <v>No</v>
      </c>
      <c r="F698" s="3" t="str">
        <f t="shared" si="55"/>
        <v/>
      </c>
      <c r="G698" s="3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s="3" t="str">
        <f t="shared" si="54"/>
        <v>No</v>
      </c>
      <c r="F699" s="3" t="str">
        <f t="shared" si="55"/>
        <v/>
      </c>
      <c r="G699" s="3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s="3" t="str">
        <f t="shared" si="54"/>
        <v>No</v>
      </c>
      <c r="F700" s="3" t="str">
        <f t="shared" si="55"/>
        <v/>
      </c>
      <c r="G700" s="3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s="3" t="str">
        <f t="shared" si="54"/>
        <v>Yes</v>
      </c>
      <c r="F701" s="3">
        <f t="shared" si="55"/>
        <v>1.3835574433289295E-2</v>
      </c>
      <c r="G701" s="3" t="str">
        <f t="shared" si="51"/>
        <v>Yes</v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s="3" t="str">
        <f t="shared" si="54"/>
        <v>No</v>
      </c>
      <c r="F702" s="3" t="str">
        <f t="shared" si="55"/>
        <v/>
      </c>
      <c r="G702" s="3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s="3" t="str">
        <f t="shared" si="54"/>
        <v>No</v>
      </c>
      <c r="F703" s="3" t="str">
        <f t="shared" si="55"/>
        <v/>
      </c>
      <c r="G703" s="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s="3" t="str">
        <f t="shared" si="54"/>
        <v>Yes</v>
      </c>
      <c r="F704" s="3">
        <f t="shared" si="55"/>
        <v>8.4755805095505874E-3</v>
      </c>
      <c r="G704" s="3" t="str">
        <f t="shared" si="51"/>
        <v>Yes</v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s="3" t="str">
        <f t="shared" si="54"/>
        <v>No</v>
      </c>
      <c r="F705" s="3" t="str">
        <f t="shared" si="55"/>
        <v/>
      </c>
      <c r="G705" s="3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s="3" t="str">
        <f t="shared" si="54"/>
        <v>No</v>
      </c>
      <c r="F706" s="3" t="str">
        <f t="shared" si="55"/>
        <v/>
      </c>
      <c r="G706" s="3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s="3" t="str">
        <f t="shared" si="54"/>
        <v>No</v>
      </c>
      <c r="F707" s="3" t="str">
        <f t="shared" si="55"/>
        <v/>
      </c>
      <c r="G707" s="3" t="str">
        <f t="shared" ref="G707:G770" si="56">IF(E707="Yes",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s="3" t="str">
        <f t="shared" si="54"/>
        <v>Yes</v>
      </c>
      <c r="F708" s="3">
        <f t="shared" si="55"/>
        <v>8.9443978639234412E-3</v>
      </c>
      <c r="G708" s="3" t="str">
        <f t="shared" si="56"/>
        <v>Yes</v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s="3" t="str">
        <f t="shared" ref="E709:E772" si="59">IF(AND(D707="Down", D708="Down"), "Yes", "No")</f>
        <v>No</v>
      </c>
      <c r="F709" s="3" t="str">
        <f t="shared" si="55"/>
        <v/>
      </c>
      <c r="G709" s="3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s="3" t="str">
        <f t="shared" si="59"/>
        <v>No</v>
      </c>
      <c r="F710" s="3" t="str">
        <f t="shared" ref="F710:F773" si="60">IF(E710="Yes", C710, "")</f>
        <v/>
      </c>
      <c r="G710" s="3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s="3" t="str">
        <f t="shared" si="59"/>
        <v>No</v>
      </c>
      <c r="F711" s="3" t="str">
        <f t="shared" si="60"/>
        <v/>
      </c>
      <c r="G711" s="3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s="3" t="str">
        <f t="shared" si="59"/>
        <v>No</v>
      </c>
      <c r="F712" s="3" t="str">
        <f t="shared" si="60"/>
        <v/>
      </c>
      <c r="G712" s="3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s="3" t="str">
        <f t="shared" si="59"/>
        <v>Yes</v>
      </c>
      <c r="F713" s="3">
        <f t="shared" si="60"/>
        <v>-1.0031045806573316E-3</v>
      </c>
      <c r="G713" s="3" t="str">
        <f t="shared" si="56"/>
        <v>No</v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s="3" t="str">
        <f t="shared" si="59"/>
        <v>Yes</v>
      </c>
      <c r="F714" s="3">
        <f t="shared" si="60"/>
        <v>-1.5280450111349909E-2</v>
      </c>
      <c r="G714" s="3" t="str">
        <f t="shared" si="56"/>
        <v>No</v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s="3" t="str">
        <f t="shared" si="59"/>
        <v>Yes</v>
      </c>
      <c r="F715" s="3">
        <f t="shared" si="60"/>
        <v>-2.4523905823643937E-3</v>
      </c>
      <c r="G715" s="3" t="str">
        <f t="shared" si="56"/>
        <v>No</v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s="3" t="str">
        <f t="shared" si="59"/>
        <v>Yes</v>
      </c>
      <c r="F716" s="3">
        <f t="shared" si="60"/>
        <v>-2.5954743379256609E-3</v>
      </c>
      <c r="G716" s="3" t="str">
        <f t="shared" si="56"/>
        <v>No</v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s="3" t="str">
        <f t="shared" si="59"/>
        <v>Yes</v>
      </c>
      <c r="F717" s="3">
        <f t="shared" si="60"/>
        <v>-4.1853221724741235E-3</v>
      </c>
      <c r="G717" s="3" t="str">
        <f t="shared" si="56"/>
        <v>No</v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s="3" t="str">
        <f t="shared" si="59"/>
        <v>Yes</v>
      </c>
      <c r="F718" s="3">
        <f t="shared" si="60"/>
        <v>-5.1027155070805562E-3</v>
      </c>
      <c r="G718" s="3" t="str">
        <f t="shared" si="56"/>
        <v>No</v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s="3" t="str">
        <f t="shared" si="59"/>
        <v>Yes</v>
      </c>
      <c r="F719" s="3">
        <f t="shared" si="60"/>
        <v>8.4922806642414427E-3</v>
      </c>
      <c r="G719" s="3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s="3" t="str">
        <f t="shared" si="59"/>
        <v>No</v>
      </c>
      <c r="F720" s="3" t="str">
        <f t="shared" si="60"/>
        <v/>
      </c>
      <c r="G720" s="3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s="3" t="str">
        <f t="shared" si="59"/>
        <v>No</v>
      </c>
      <c r="F721" s="3" t="str">
        <f t="shared" si="60"/>
        <v/>
      </c>
      <c r="G721" s="3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s="3" t="str">
        <f t="shared" si="59"/>
        <v>No</v>
      </c>
      <c r="F722" s="3" t="str">
        <f t="shared" si="60"/>
        <v/>
      </c>
      <c r="G722" s="3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s="3" t="str">
        <f t="shared" si="59"/>
        <v>No</v>
      </c>
      <c r="F723" s="3" t="str">
        <f t="shared" si="60"/>
        <v/>
      </c>
      <c r="G723" s="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s="3" t="str">
        <f t="shared" si="59"/>
        <v>No</v>
      </c>
      <c r="F724" s="3" t="str">
        <f t="shared" si="60"/>
        <v/>
      </c>
      <c r="G724" s="3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s="3" t="str">
        <f t="shared" si="59"/>
        <v>No</v>
      </c>
      <c r="F725" s="3" t="str">
        <f t="shared" si="60"/>
        <v/>
      </c>
      <c r="G725" s="3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s="3" t="str">
        <f t="shared" si="59"/>
        <v>Yes</v>
      </c>
      <c r="F726" s="3">
        <f t="shared" si="60"/>
        <v>-1.4851058697862055E-2</v>
      </c>
      <c r="G726" s="3" t="str">
        <f t="shared" si="56"/>
        <v>No</v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s="3" t="str">
        <f t="shared" si="59"/>
        <v>Yes</v>
      </c>
      <c r="F727" s="3">
        <f t="shared" si="60"/>
        <v>-6.4706808205522819E-3</v>
      </c>
      <c r="G727" s="3" t="str">
        <f t="shared" si="56"/>
        <v>No</v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s="3" t="str">
        <f t="shared" si="59"/>
        <v>Yes</v>
      </c>
      <c r="F728" s="3">
        <f t="shared" si="60"/>
        <v>-4.1746610104849311E-3</v>
      </c>
      <c r="G728" s="3" t="str">
        <f t="shared" si="56"/>
        <v>No</v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s="3" t="str">
        <f t="shared" si="59"/>
        <v>Yes</v>
      </c>
      <c r="F729" s="3">
        <f t="shared" si="60"/>
        <v>7.9247473066153013E-4</v>
      </c>
      <c r="G729" s="3" t="str">
        <f t="shared" si="56"/>
        <v>Yes</v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s="3" t="str">
        <f t="shared" si="59"/>
        <v>No</v>
      </c>
      <c r="F730" s="3" t="str">
        <f t="shared" si="60"/>
        <v/>
      </c>
      <c r="G730" s="3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s="3" t="str">
        <f t="shared" si="59"/>
        <v>No</v>
      </c>
      <c r="F731" s="3" t="str">
        <f t="shared" si="60"/>
        <v/>
      </c>
      <c r="G731" s="3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s="3" t="str">
        <f t="shared" si="59"/>
        <v>No</v>
      </c>
      <c r="F732" s="3" t="str">
        <f t="shared" si="60"/>
        <v/>
      </c>
      <c r="G732" s="3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s="3" t="str">
        <f t="shared" si="59"/>
        <v>No</v>
      </c>
      <c r="F733" s="3" t="str">
        <f t="shared" si="60"/>
        <v/>
      </c>
      <c r="G733" s="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s="3" t="str">
        <f t="shared" si="59"/>
        <v>No</v>
      </c>
      <c r="F734" s="3" t="str">
        <f t="shared" si="60"/>
        <v/>
      </c>
      <c r="G734" s="3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s="3" t="str">
        <f t="shared" si="59"/>
        <v>No</v>
      </c>
      <c r="F735" s="3" t="str">
        <f t="shared" si="60"/>
        <v/>
      </c>
      <c r="G735" s="3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s="3" t="str">
        <f t="shared" si="59"/>
        <v>Yes</v>
      </c>
      <c r="F736" s="3">
        <f t="shared" si="60"/>
        <v>2.3989306611666215E-3</v>
      </c>
      <c r="G736" s="3" t="str">
        <f t="shared" si="56"/>
        <v>Yes</v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s="3" t="str">
        <f t="shared" si="59"/>
        <v>No</v>
      </c>
      <c r="F737" s="3" t="str">
        <f t="shared" si="60"/>
        <v/>
      </c>
      <c r="G737" s="3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s="3" t="str">
        <f t="shared" si="59"/>
        <v>No</v>
      </c>
      <c r="F738" s="3" t="str">
        <f t="shared" si="60"/>
        <v/>
      </c>
      <c r="G738" s="3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s="3" t="str">
        <f t="shared" si="59"/>
        <v>No</v>
      </c>
      <c r="F739" s="3" t="str">
        <f t="shared" si="60"/>
        <v/>
      </c>
      <c r="G739" s="3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s="3" t="str">
        <f t="shared" si="59"/>
        <v>No</v>
      </c>
      <c r="F740" s="3" t="str">
        <f t="shared" si="60"/>
        <v/>
      </c>
      <c r="G740" s="3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s="3" t="str">
        <f t="shared" si="59"/>
        <v>No</v>
      </c>
      <c r="F741" s="3" t="str">
        <f t="shared" si="60"/>
        <v/>
      </c>
      <c r="G741" s="3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s="3" t="str">
        <f t="shared" si="59"/>
        <v>No</v>
      </c>
      <c r="F742" s="3" t="str">
        <f t="shared" si="60"/>
        <v/>
      </c>
      <c r="G742" s="3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s="3" t="str">
        <f t="shared" si="59"/>
        <v>No</v>
      </c>
      <c r="F743" s="3" t="str">
        <f t="shared" si="60"/>
        <v/>
      </c>
      <c r="G743" s="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s="3" t="str">
        <f t="shared" si="59"/>
        <v>No</v>
      </c>
      <c r="F744" s="3" t="str">
        <f t="shared" si="60"/>
        <v/>
      </c>
      <c r="G744" s="3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s="3" t="str">
        <f t="shared" si="59"/>
        <v>No</v>
      </c>
      <c r="F745" s="3" t="str">
        <f t="shared" si="60"/>
        <v/>
      </c>
      <c r="G745" s="3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s="3" t="str">
        <f t="shared" si="59"/>
        <v>No</v>
      </c>
      <c r="F746" s="3" t="str">
        <f t="shared" si="60"/>
        <v/>
      </c>
      <c r="G746" s="3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s="3" t="str">
        <f t="shared" si="59"/>
        <v>No</v>
      </c>
      <c r="F747" s="3" t="str">
        <f t="shared" si="60"/>
        <v/>
      </c>
      <c r="G747" s="3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s="3" t="str">
        <f t="shared" si="59"/>
        <v>No</v>
      </c>
      <c r="F748" s="3" t="str">
        <f t="shared" si="60"/>
        <v/>
      </c>
      <c r="G748" s="3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s="3" t="str">
        <f t="shared" si="59"/>
        <v>Yes</v>
      </c>
      <c r="F749" s="3">
        <f t="shared" si="60"/>
        <v>-2.3442609490860185E-3</v>
      </c>
      <c r="G749" s="3" t="str">
        <f t="shared" si="56"/>
        <v>No</v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s="3" t="str">
        <f t="shared" si="59"/>
        <v>Yes</v>
      </c>
      <c r="F750" s="3">
        <f t="shared" si="60"/>
        <v>3.2351897836116228E-4</v>
      </c>
      <c r="G750" s="3" t="str">
        <f t="shared" si="56"/>
        <v>Yes</v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s="3" t="str">
        <f t="shared" si="59"/>
        <v>No</v>
      </c>
      <c r="F751" s="3" t="str">
        <f t="shared" si="60"/>
        <v/>
      </c>
      <c r="G751" s="3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s="3" t="str">
        <f t="shared" si="59"/>
        <v>No</v>
      </c>
      <c r="F752" s="3" t="str">
        <f t="shared" si="60"/>
        <v/>
      </c>
      <c r="G752" s="3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s="3" t="str">
        <f t="shared" si="59"/>
        <v>No</v>
      </c>
      <c r="F753" s="3" t="str">
        <f t="shared" si="60"/>
        <v/>
      </c>
      <c r="G753" s="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s="3" t="str">
        <f t="shared" si="59"/>
        <v>No</v>
      </c>
      <c r="F754" s="3" t="str">
        <f t="shared" si="60"/>
        <v/>
      </c>
      <c r="G754" s="3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s="3" t="str">
        <f t="shared" si="59"/>
        <v>No</v>
      </c>
      <c r="F755" s="3" t="str">
        <f t="shared" si="60"/>
        <v/>
      </c>
      <c r="G755" s="3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s="3" t="str">
        <f t="shared" si="59"/>
        <v>No</v>
      </c>
      <c r="F756" s="3" t="str">
        <f t="shared" si="60"/>
        <v/>
      </c>
      <c r="G756" s="3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s="3" t="str">
        <f t="shared" si="59"/>
        <v>No</v>
      </c>
      <c r="F757" s="3" t="str">
        <f t="shared" si="60"/>
        <v/>
      </c>
      <c r="G757" s="3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s="3" t="str">
        <f t="shared" si="59"/>
        <v>No</v>
      </c>
      <c r="F758" s="3" t="str">
        <f t="shared" si="60"/>
        <v/>
      </c>
      <c r="G758" s="3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s="3" t="str">
        <f t="shared" si="59"/>
        <v>No</v>
      </c>
      <c r="F759" s="3" t="str">
        <f t="shared" si="60"/>
        <v/>
      </c>
      <c r="G759" s="3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s="3" t="str">
        <f t="shared" si="59"/>
        <v>No</v>
      </c>
      <c r="F760" s="3" t="str">
        <f t="shared" si="60"/>
        <v/>
      </c>
      <c r="G760" s="3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s="3" t="str">
        <f t="shared" si="59"/>
        <v>No</v>
      </c>
      <c r="F761" s="3" t="str">
        <f t="shared" si="60"/>
        <v/>
      </c>
      <c r="G761" s="3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s="3" t="str">
        <f t="shared" si="59"/>
        <v>No</v>
      </c>
      <c r="F762" s="3" t="str">
        <f t="shared" si="60"/>
        <v/>
      </c>
      <c r="G762" s="3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s="3" t="str">
        <f t="shared" si="59"/>
        <v>No</v>
      </c>
      <c r="F763" s="3" t="str">
        <f t="shared" si="60"/>
        <v/>
      </c>
      <c r="G763" s="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s="3" t="str">
        <f t="shared" si="59"/>
        <v>No</v>
      </c>
      <c r="F764" s="3" t="str">
        <f t="shared" si="60"/>
        <v/>
      </c>
      <c r="G764" s="3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s="3" t="str">
        <f t="shared" si="59"/>
        <v>No</v>
      </c>
      <c r="F765" s="3" t="str">
        <f t="shared" si="60"/>
        <v/>
      </c>
      <c r="G765" s="3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s="3" t="str">
        <f t="shared" si="59"/>
        <v>No</v>
      </c>
      <c r="F766" s="3" t="str">
        <f t="shared" si="60"/>
        <v/>
      </c>
      <c r="G766" s="3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s="3" t="str">
        <f t="shared" si="59"/>
        <v>No</v>
      </c>
      <c r="F767" s="3" t="str">
        <f t="shared" si="60"/>
        <v/>
      </c>
      <c r="G767" s="3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s="3" t="str">
        <f t="shared" si="59"/>
        <v>No</v>
      </c>
      <c r="F768" s="3" t="str">
        <f t="shared" si="60"/>
        <v/>
      </c>
      <c r="G768" s="3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s="3" t="str">
        <f t="shared" si="59"/>
        <v>Yes</v>
      </c>
      <c r="F769" s="3">
        <f t="shared" si="60"/>
        <v>-2.8490106837900241E-3</v>
      </c>
      <c r="G769" s="3" t="str">
        <f t="shared" si="56"/>
        <v>No</v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s="3" t="str">
        <f t="shared" si="59"/>
        <v>Yes</v>
      </c>
      <c r="F770" s="3">
        <f t="shared" si="60"/>
        <v>4.0513073670915105E-3</v>
      </c>
      <c r="G770" s="3" t="str">
        <f t="shared" si="56"/>
        <v>Yes</v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s="3" t="str">
        <f t="shared" si="59"/>
        <v>No</v>
      </c>
      <c r="F771" s="3" t="str">
        <f t="shared" si="60"/>
        <v/>
      </c>
      <c r="G771" s="3" t="str">
        <f t="shared" ref="G771:G834" si="61">IF(E771="Yes",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s="3" t="str">
        <f t="shared" si="59"/>
        <v>No</v>
      </c>
      <c r="F772" s="3" t="str">
        <f t="shared" si="60"/>
        <v/>
      </c>
      <c r="G772" s="3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s="3" t="str">
        <f t="shared" ref="E773:E836" si="64">IF(AND(D771="Down", D772="Down"), "Yes", "No")</f>
        <v>No</v>
      </c>
      <c r="F773" s="3" t="str">
        <f t="shared" si="60"/>
        <v/>
      </c>
      <c r="G773" s="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s="3" t="str">
        <f t="shared" si="64"/>
        <v>No</v>
      </c>
      <c r="F774" s="3" t="str">
        <f t="shared" ref="F774:F837" si="65">IF(E774="Yes", C774, "")</f>
        <v/>
      </c>
      <c r="G774" s="3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s="3" t="str">
        <f t="shared" si="64"/>
        <v>No</v>
      </c>
      <c r="F775" s="3" t="str">
        <f t="shared" si="65"/>
        <v/>
      </c>
      <c r="G775" s="3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s="3" t="str">
        <f t="shared" si="64"/>
        <v>No</v>
      </c>
      <c r="F776" s="3" t="str">
        <f t="shared" si="65"/>
        <v/>
      </c>
      <c r="G776" s="3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s="3" t="str">
        <f t="shared" si="64"/>
        <v>No</v>
      </c>
      <c r="F777" s="3" t="str">
        <f t="shared" si="65"/>
        <v/>
      </c>
      <c r="G777" s="3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s="3" t="str">
        <f t="shared" si="64"/>
        <v>No</v>
      </c>
      <c r="F778" s="3" t="str">
        <f t="shared" si="65"/>
        <v/>
      </c>
      <c r="G778" s="3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s="3" t="str">
        <f t="shared" si="64"/>
        <v>No</v>
      </c>
      <c r="F779" s="3" t="str">
        <f t="shared" si="65"/>
        <v/>
      </c>
      <c r="G779" s="3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s="3" t="str">
        <f t="shared" si="64"/>
        <v>Yes</v>
      </c>
      <c r="F780" s="3">
        <f t="shared" si="65"/>
        <v>2.5070654893104105E-3</v>
      </c>
      <c r="G780" s="3" t="str">
        <f t="shared" si="61"/>
        <v>Yes</v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s="3" t="str">
        <f t="shared" si="64"/>
        <v>No</v>
      </c>
      <c r="F781" s="3" t="str">
        <f t="shared" si="65"/>
        <v/>
      </c>
      <c r="G781" s="3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s="3" t="str">
        <f t="shared" si="64"/>
        <v>No</v>
      </c>
      <c r="F782" s="3" t="str">
        <f t="shared" si="65"/>
        <v/>
      </c>
      <c r="G782" s="3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s="3" t="str">
        <f t="shared" si="64"/>
        <v>No</v>
      </c>
      <c r="F783" s="3" t="str">
        <f t="shared" si="65"/>
        <v/>
      </c>
      <c r="G783" s="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s="3" t="str">
        <f t="shared" si="64"/>
        <v>No</v>
      </c>
      <c r="F784" s="3" t="str">
        <f t="shared" si="65"/>
        <v/>
      </c>
      <c r="G784" s="3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s="3" t="str">
        <f t="shared" si="64"/>
        <v>No</v>
      </c>
      <c r="F785" s="3" t="str">
        <f t="shared" si="65"/>
        <v/>
      </c>
      <c r="G785" s="3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s="3" t="str">
        <f t="shared" si="64"/>
        <v>Yes</v>
      </c>
      <c r="F786" s="3">
        <f t="shared" si="65"/>
        <v>2.0524257409740964E-3</v>
      </c>
      <c r="G786" s="3" t="str">
        <f t="shared" si="61"/>
        <v>Yes</v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s="3" t="str">
        <f t="shared" si="64"/>
        <v>No</v>
      </c>
      <c r="F787" s="3" t="str">
        <f t="shared" si="65"/>
        <v/>
      </c>
      <c r="G787" s="3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s="3" t="str">
        <f t="shared" si="64"/>
        <v>No</v>
      </c>
      <c r="F788" s="3" t="str">
        <f t="shared" si="65"/>
        <v/>
      </c>
      <c r="G788" s="3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s="3" t="str">
        <f t="shared" si="64"/>
        <v>No</v>
      </c>
      <c r="F789" s="3" t="str">
        <f t="shared" si="65"/>
        <v/>
      </c>
      <c r="G789" s="3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s="3" t="str">
        <f t="shared" si="64"/>
        <v>No</v>
      </c>
      <c r="F790" s="3" t="str">
        <f t="shared" si="65"/>
        <v/>
      </c>
      <c r="G790" s="3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s="3" t="str">
        <f t="shared" si="64"/>
        <v>No</v>
      </c>
      <c r="F791" s="3" t="str">
        <f t="shared" si="65"/>
        <v/>
      </c>
      <c r="G791" s="3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s="3" t="str">
        <f t="shared" si="64"/>
        <v>No</v>
      </c>
      <c r="F792" s="3" t="str">
        <f t="shared" si="65"/>
        <v/>
      </c>
      <c r="G792" s="3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s="3" t="str">
        <f t="shared" si="64"/>
        <v>No</v>
      </c>
      <c r="F793" s="3" t="str">
        <f t="shared" si="65"/>
        <v/>
      </c>
      <c r="G793" s="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s="3" t="str">
        <f t="shared" si="64"/>
        <v>No</v>
      </c>
      <c r="F794" s="3" t="str">
        <f t="shared" si="65"/>
        <v/>
      </c>
      <c r="G794" s="3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s="3" t="str">
        <f t="shared" si="64"/>
        <v>No</v>
      </c>
      <c r="F795" s="3" t="str">
        <f t="shared" si="65"/>
        <v/>
      </c>
      <c r="G795" s="3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s="3" t="str">
        <f t="shared" si="64"/>
        <v>Yes</v>
      </c>
      <c r="F796" s="3">
        <f t="shared" si="65"/>
        <v>1.3768717687713014E-3</v>
      </c>
      <c r="G796" s="3" t="str">
        <f t="shared" si="61"/>
        <v>Yes</v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s="3" t="str">
        <f t="shared" si="64"/>
        <v>No</v>
      </c>
      <c r="F797" s="3" t="str">
        <f t="shared" si="65"/>
        <v/>
      </c>
      <c r="G797" s="3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s="3" t="str">
        <f t="shared" si="64"/>
        <v>No</v>
      </c>
      <c r="F798" s="3" t="str">
        <f t="shared" si="65"/>
        <v/>
      </c>
      <c r="G798" s="3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s="3" t="str">
        <f t="shared" si="64"/>
        <v>No</v>
      </c>
      <c r="F799" s="3" t="str">
        <f t="shared" si="65"/>
        <v/>
      </c>
      <c r="G799" s="3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s="3" t="str">
        <f t="shared" si="64"/>
        <v>No</v>
      </c>
      <c r="F800" s="3" t="str">
        <f t="shared" si="65"/>
        <v/>
      </c>
      <c r="G800" s="3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s="3" t="str">
        <f t="shared" si="64"/>
        <v>No</v>
      </c>
      <c r="F801" s="3" t="str">
        <f t="shared" si="65"/>
        <v/>
      </c>
      <c r="G801" s="3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s="3" t="str">
        <f t="shared" si="64"/>
        <v>No</v>
      </c>
      <c r="F802" s="3" t="str">
        <f t="shared" si="65"/>
        <v/>
      </c>
      <c r="G802" s="3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s="3" t="str">
        <f t="shared" si="64"/>
        <v>No</v>
      </c>
      <c r="F803" s="3" t="str">
        <f t="shared" si="65"/>
        <v/>
      </c>
      <c r="G803" s="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s="3" t="str">
        <f t="shared" si="64"/>
        <v>No</v>
      </c>
      <c r="F804" s="3" t="str">
        <f t="shared" si="65"/>
        <v/>
      </c>
      <c r="G804" s="3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s="3" t="str">
        <f t="shared" si="64"/>
        <v>No</v>
      </c>
      <c r="F805" s="3" t="str">
        <f t="shared" si="65"/>
        <v/>
      </c>
      <c r="G805" s="3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s="3" t="str">
        <f t="shared" si="64"/>
        <v>No</v>
      </c>
      <c r="F806" s="3" t="str">
        <f t="shared" si="65"/>
        <v/>
      </c>
      <c r="G806" s="3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s="3" t="str">
        <f t="shared" si="64"/>
        <v>No</v>
      </c>
      <c r="F807" s="3" t="str">
        <f t="shared" si="65"/>
        <v/>
      </c>
      <c r="G807" s="3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s="3" t="str">
        <f t="shared" si="64"/>
        <v>No</v>
      </c>
      <c r="F808" s="3" t="str">
        <f t="shared" si="65"/>
        <v/>
      </c>
      <c r="G808" s="3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s="3" t="str">
        <f t="shared" si="64"/>
        <v>No</v>
      </c>
      <c r="F809" s="3" t="str">
        <f t="shared" si="65"/>
        <v/>
      </c>
      <c r="G809" s="3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s="3" t="str">
        <f t="shared" si="64"/>
        <v>No</v>
      </c>
      <c r="F810" s="3" t="str">
        <f t="shared" si="65"/>
        <v/>
      </c>
      <c r="G810" s="3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s="3" t="str">
        <f t="shared" si="64"/>
        <v>No</v>
      </c>
      <c r="F811" s="3" t="str">
        <f t="shared" si="65"/>
        <v/>
      </c>
      <c r="G811" s="3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s="3" t="str">
        <f t="shared" si="64"/>
        <v>No</v>
      </c>
      <c r="F812" s="3" t="str">
        <f t="shared" si="65"/>
        <v/>
      </c>
      <c r="G812" s="3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s="3" t="str">
        <f t="shared" si="64"/>
        <v>No</v>
      </c>
      <c r="F813" s="3" t="str">
        <f t="shared" si="65"/>
        <v/>
      </c>
      <c r="G813" s="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s="3" t="str">
        <f t="shared" si="64"/>
        <v>No</v>
      </c>
      <c r="F814" s="3" t="str">
        <f t="shared" si="65"/>
        <v/>
      </c>
      <c r="G814" s="3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s="3" t="str">
        <f t="shared" si="64"/>
        <v>No</v>
      </c>
      <c r="F815" s="3" t="str">
        <f t="shared" si="65"/>
        <v/>
      </c>
      <c r="G815" s="3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s="3" t="str">
        <f t="shared" si="64"/>
        <v>Yes</v>
      </c>
      <c r="F816" s="3">
        <f t="shared" si="65"/>
        <v>4.1937033450502868E-4</v>
      </c>
      <c r="G816" s="3" t="str">
        <f t="shared" si="61"/>
        <v>Yes</v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s="3" t="str">
        <f t="shared" si="64"/>
        <v>No</v>
      </c>
      <c r="F817" s="3" t="str">
        <f t="shared" si="65"/>
        <v/>
      </c>
      <c r="G817" s="3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s="3" t="str">
        <f t="shared" si="64"/>
        <v>No</v>
      </c>
      <c r="F818" s="3" t="str">
        <f t="shared" si="65"/>
        <v/>
      </c>
      <c r="G818" s="3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s="3" t="str">
        <f t="shared" si="64"/>
        <v>No</v>
      </c>
      <c r="F819" s="3" t="str">
        <f t="shared" si="65"/>
        <v/>
      </c>
      <c r="G819" s="3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s="3" t="str">
        <f t="shared" si="64"/>
        <v>Yes</v>
      </c>
      <c r="F820" s="3">
        <f t="shared" si="65"/>
        <v>5.4845630546598431E-3</v>
      </c>
      <c r="G820" s="3" t="str">
        <f t="shared" si="61"/>
        <v>Yes</v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s="3" t="str">
        <f t="shared" si="64"/>
        <v>No</v>
      </c>
      <c r="F821" s="3" t="str">
        <f t="shared" si="65"/>
        <v/>
      </c>
      <c r="G821" s="3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s="3" t="str">
        <f t="shared" si="64"/>
        <v>No</v>
      </c>
      <c r="F822" s="3" t="str">
        <f t="shared" si="65"/>
        <v/>
      </c>
      <c r="G822" s="3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s="3" t="str">
        <f t="shared" si="64"/>
        <v>Yes</v>
      </c>
      <c r="F823" s="3">
        <f t="shared" si="65"/>
        <v>-7.4206657089961013E-3</v>
      </c>
      <c r="G823" s="3" t="str">
        <f t="shared" si="61"/>
        <v>No</v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s="3" t="str">
        <f t="shared" si="64"/>
        <v>Yes</v>
      </c>
      <c r="F824" s="3">
        <f t="shared" si="65"/>
        <v>6.9834095652330187E-3</v>
      </c>
      <c r="G824" s="3" t="str">
        <f t="shared" si="61"/>
        <v>Yes</v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s="3" t="str">
        <f t="shared" si="64"/>
        <v>No</v>
      </c>
      <c r="F825" s="3" t="str">
        <f t="shared" si="65"/>
        <v/>
      </c>
      <c r="G825" s="3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s="3" t="str">
        <f t="shared" si="64"/>
        <v>No</v>
      </c>
      <c r="F826" s="3" t="str">
        <f t="shared" si="65"/>
        <v/>
      </c>
      <c r="G826" s="3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s="3" t="str">
        <f t="shared" si="64"/>
        <v>No</v>
      </c>
      <c r="F827" s="3" t="str">
        <f t="shared" si="65"/>
        <v/>
      </c>
      <c r="G827" s="3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s="3" t="str">
        <f t="shared" si="64"/>
        <v>No</v>
      </c>
      <c r="F828" s="3" t="str">
        <f t="shared" si="65"/>
        <v/>
      </c>
      <c r="G828" s="3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s="3" t="str">
        <f t="shared" si="64"/>
        <v>No</v>
      </c>
      <c r="F829" s="3" t="str">
        <f t="shared" si="65"/>
        <v/>
      </c>
      <c r="G829" s="3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s="3" t="str">
        <f t="shared" si="64"/>
        <v>Yes</v>
      </c>
      <c r="F830" s="3">
        <f t="shared" si="65"/>
        <v>3.2169567074834135E-4</v>
      </c>
      <c r="G830" s="3" t="str">
        <f t="shared" si="61"/>
        <v>Yes</v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s="3" t="str">
        <f t="shared" si="64"/>
        <v>No</v>
      </c>
      <c r="F831" s="3" t="str">
        <f t="shared" si="65"/>
        <v/>
      </c>
      <c r="G831" s="3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s="3" t="str">
        <f t="shared" si="64"/>
        <v>No</v>
      </c>
      <c r="F832" s="3" t="str">
        <f t="shared" si="65"/>
        <v/>
      </c>
      <c r="G832" s="3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s="3" t="str">
        <f t="shared" si="64"/>
        <v>No</v>
      </c>
      <c r="F833" s="3" t="str">
        <f t="shared" si="65"/>
        <v/>
      </c>
      <c r="G833" s="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s="3" t="str">
        <f t="shared" si="64"/>
        <v>Yes</v>
      </c>
      <c r="F834" s="3">
        <f t="shared" si="65"/>
        <v>4.3215614586109936E-3</v>
      </c>
      <c r="G834" s="3" t="str">
        <f t="shared" si="61"/>
        <v>Yes</v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s="3" t="str">
        <f t="shared" si="64"/>
        <v>No</v>
      </c>
      <c r="F835" s="3" t="str">
        <f t="shared" si="65"/>
        <v/>
      </c>
      <c r="G835" s="3" t="str">
        <f t="shared" ref="G835:G898" si="66">IF(E835="Yes",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s="3" t="str">
        <f t="shared" si="64"/>
        <v>No</v>
      </c>
      <c r="F836" s="3" t="str">
        <f t="shared" si="65"/>
        <v/>
      </c>
      <c r="G836" s="3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s="3" t="str">
        <f t="shared" ref="E837:E900" si="69">IF(AND(D835="Down", D836="Down"), "Yes", "No")</f>
        <v>No</v>
      </c>
      <c r="F837" s="3" t="str">
        <f t="shared" si="65"/>
        <v/>
      </c>
      <c r="G837" s="3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s="3" t="str">
        <f t="shared" si="69"/>
        <v>No</v>
      </c>
      <c r="F838" s="3" t="str">
        <f t="shared" ref="F838:F901" si="70">IF(E838="Yes", C838, "")</f>
        <v/>
      </c>
      <c r="G838" s="3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s="3" t="str">
        <f t="shared" si="69"/>
        <v>Yes</v>
      </c>
      <c r="F839" s="3">
        <f t="shared" si="70"/>
        <v>2.0891943236200938E-3</v>
      </c>
      <c r="G839" s="3" t="str">
        <f t="shared" si="66"/>
        <v>Yes</v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s="3" t="str">
        <f t="shared" si="69"/>
        <v>No</v>
      </c>
      <c r="F840" s="3" t="str">
        <f t="shared" si="70"/>
        <v/>
      </c>
      <c r="G840" s="3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s="3" t="str">
        <f t="shared" si="69"/>
        <v>No</v>
      </c>
      <c r="F841" s="3" t="str">
        <f t="shared" si="70"/>
        <v/>
      </c>
      <c r="G841" s="3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s="3" t="str">
        <f t="shared" si="69"/>
        <v>No</v>
      </c>
      <c r="F842" s="3" t="str">
        <f t="shared" si="70"/>
        <v/>
      </c>
      <c r="G842" s="3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s="3" t="str">
        <f t="shared" si="69"/>
        <v>No</v>
      </c>
      <c r="F843" s="3" t="str">
        <f t="shared" si="70"/>
        <v/>
      </c>
      <c r="G843" s="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s="3" t="str">
        <f t="shared" si="69"/>
        <v>No</v>
      </c>
      <c r="F844" s="3" t="str">
        <f t="shared" si="70"/>
        <v/>
      </c>
      <c r="G844" s="3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s="3" t="str">
        <f t="shared" si="69"/>
        <v>No</v>
      </c>
      <c r="F845" s="3" t="str">
        <f t="shared" si="70"/>
        <v/>
      </c>
      <c r="G845" s="3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s="3" t="str">
        <f t="shared" si="69"/>
        <v>No</v>
      </c>
      <c r="F846" s="3" t="str">
        <f t="shared" si="70"/>
        <v/>
      </c>
      <c r="G846" s="3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s="3" t="str">
        <f t="shared" si="69"/>
        <v>No</v>
      </c>
      <c r="F847" s="3" t="str">
        <f t="shared" si="70"/>
        <v/>
      </c>
      <c r="G847" s="3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s="3" t="str">
        <f t="shared" si="69"/>
        <v>No</v>
      </c>
      <c r="F848" s="3" t="str">
        <f t="shared" si="70"/>
        <v/>
      </c>
      <c r="G848" s="3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s="3" t="str">
        <f t="shared" si="69"/>
        <v>No</v>
      </c>
      <c r="F849" s="3" t="str">
        <f t="shared" si="70"/>
        <v/>
      </c>
      <c r="G849" s="3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s="3" t="str">
        <f t="shared" si="69"/>
        <v>No</v>
      </c>
      <c r="F850" s="3" t="str">
        <f t="shared" si="70"/>
        <v/>
      </c>
      <c r="G850" s="3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s="3" t="str">
        <f t="shared" si="69"/>
        <v>No</v>
      </c>
      <c r="F851" s="3" t="str">
        <f t="shared" si="70"/>
        <v/>
      </c>
      <c r="G851" s="3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s="3" t="str">
        <f t="shared" si="69"/>
        <v>No</v>
      </c>
      <c r="F852" s="3" t="str">
        <f t="shared" si="70"/>
        <v/>
      </c>
      <c r="G852" s="3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s="3" t="str">
        <f t="shared" si="69"/>
        <v>No</v>
      </c>
      <c r="F853" s="3" t="str">
        <f t="shared" si="70"/>
        <v/>
      </c>
      <c r="G853" s="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s="3" t="str">
        <f t="shared" si="69"/>
        <v>No</v>
      </c>
      <c r="F854" s="3" t="str">
        <f t="shared" si="70"/>
        <v/>
      </c>
      <c r="G854" s="3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s="3" t="str">
        <f t="shared" si="69"/>
        <v>No</v>
      </c>
      <c r="F855" s="3" t="str">
        <f t="shared" si="70"/>
        <v/>
      </c>
      <c r="G855" s="3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s="3" t="str">
        <f t="shared" si="69"/>
        <v>Yes</v>
      </c>
      <c r="F856" s="3">
        <f t="shared" si="70"/>
        <v>-7.9919000673320927E-3</v>
      </c>
      <c r="G856" s="3" t="str">
        <f t="shared" si="66"/>
        <v>No</v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s="3" t="str">
        <f t="shared" si="69"/>
        <v>Yes</v>
      </c>
      <c r="F857" s="3">
        <f t="shared" si="70"/>
        <v>-3.449437377009249E-3</v>
      </c>
      <c r="G857" s="3" t="str">
        <f t="shared" si="66"/>
        <v>No</v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s="3" t="str">
        <f t="shared" si="69"/>
        <v>Yes</v>
      </c>
      <c r="F858" s="3">
        <f t="shared" si="70"/>
        <v>1.5248357624777179E-5</v>
      </c>
      <c r="G858" s="3" t="str">
        <f t="shared" si="66"/>
        <v>Yes</v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s="3" t="str">
        <f t="shared" si="69"/>
        <v>No</v>
      </c>
      <c r="F859" s="3" t="str">
        <f t="shared" si="70"/>
        <v/>
      </c>
      <c r="G859" s="3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s="3" t="str">
        <f t="shared" si="69"/>
        <v>No</v>
      </c>
      <c r="F860" s="3" t="str">
        <f t="shared" si="70"/>
        <v/>
      </c>
      <c r="G860" s="3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s="3" t="str">
        <f t="shared" si="69"/>
        <v>No</v>
      </c>
      <c r="F861" s="3" t="str">
        <f t="shared" si="70"/>
        <v/>
      </c>
      <c r="G861" s="3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s="3" t="str">
        <f t="shared" si="69"/>
        <v>No</v>
      </c>
      <c r="F862" s="3" t="str">
        <f t="shared" si="70"/>
        <v/>
      </c>
      <c r="G862" s="3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s="3" t="str">
        <f t="shared" si="69"/>
        <v>No</v>
      </c>
      <c r="F863" s="3" t="str">
        <f t="shared" si="70"/>
        <v/>
      </c>
      <c r="G863" s="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s="3" t="str">
        <f t="shared" si="69"/>
        <v>No</v>
      </c>
      <c r="F864" s="3" t="str">
        <f t="shared" si="70"/>
        <v/>
      </c>
      <c r="G864" s="3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s="3" t="str">
        <f t="shared" si="69"/>
        <v>Yes</v>
      </c>
      <c r="F865" s="3">
        <f t="shared" si="70"/>
        <v>5.6415638939911542E-3</v>
      </c>
      <c r="G865" s="3" t="str">
        <f t="shared" si="66"/>
        <v>Yes</v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s="3" t="str">
        <f t="shared" si="69"/>
        <v>No</v>
      </c>
      <c r="F866" s="3" t="str">
        <f t="shared" si="70"/>
        <v/>
      </c>
      <c r="G866" s="3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s="3" t="str">
        <f t="shared" si="69"/>
        <v>No</v>
      </c>
      <c r="F867" s="3" t="str">
        <f t="shared" si="70"/>
        <v/>
      </c>
      <c r="G867" s="3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s="3" t="str">
        <f t="shared" si="69"/>
        <v>No</v>
      </c>
      <c r="F868" s="3" t="str">
        <f t="shared" si="70"/>
        <v/>
      </c>
      <c r="G868" s="3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s="3" t="str">
        <f t="shared" si="69"/>
        <v>No</v>
      </c>
      <c r="F869" s="3" t="str">
        <f t="shared" si="70"/>
        <v/>
      </c>
      <c r="G869" s="3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s="3" t="str">
        <f t="shared" si="69"/>
        <v>No</v>
      </c>
      <c r="F870" s="3" t="str">
        <f t="shared" si="70"/>
        <v/>
      </c>
      <c r="G870" s="3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s="3" t="str">
        <f t="shared" si="69"/>
        <v>No</v>
      </c>
      <c r="F871" s="3" t="str">
        <f t="shared" si="70"/>
        <v/>
      </c>
      <c r="G871" s="3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s="3" t="str">
        <f t="shared" si="69"/>
        <v>Yes</v>
      </c>
      <c r="F872" s="3">
        <f t="shared" si="70"/>
        <v>-9.7716323942267751E-4</v>
      </c>
      <c r="G872" s="3" t="str">
        <f t="shared" si="66"/>
        <v>No</v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s="3" t="str">
        <f t="shared" si="69"/>
        <v>Yes</v>
      </c>
      <c r="F873" s="3">
        <f t="shared" si="70"/>
        <v>4.0417094276990126E-3</v>
      </c>
      <c r="G873" s="3" t="str">
        <f t="shared" si="66"/>
        <v>Yes</v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s="3" t="str">
        <f t="shared" si="69"/>
        <v>No</v>
      </c>
      <c r="F874" s="3" t="str">
        <f t="shared" si="70"/>
        <v/>
      </c>
      <c r="G874" s="3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s="3" t="str">
        <f t="shared" si="69"/>
        <v>No</v>
      </c>
      <c r="F875" s="3" t="str">
        <f t="shared" si="70"/>
        <v/>
      </c>
      <c r="G875" s="3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s="3" t="str">
        <f t="shared" si="69"/>
        <v>Yes</v>
      </c>
      <c r="F876" s="3">
        <f t="shared" si="70"/>
        <v>-4.1809556324427519E-3</v>
      </c>
      <c r="G876" s="3" t="str">
        <f t="shared" si="66"/>
        <v>No</v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s="3" t="str">
        <f t="shared" si="69"/>
        <v>Yes</v>
      </c>
      <c r="F877" s="3">
        <f t="shared" si="70"/>
        <v>-1.335028770407296E-2</v>
      </c>
      <c r="G877" s="3" t="str">
        <f t="shared" si="66"/>
        <v>No</v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s="3" t="str">
        <f t="shared" si="69"/>
        <v>Yes</v>
      </c>
      <c r="F878" s="3">
        <f t="shared" si="70"/>
        <v>-8.2772569917148875E-3</v>
      </c>
      <c r="G878" s="3" t="str">
        <f t="shared" si="66"/>
        <v>No</v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s="3" t="str">
        <f t="shared" si="69"/>
        <v>Yes</v>
      </c>
      <c r="F879" s="3">
        <f t="shared" si="70"/>
        <v>-1.3853044767455618E-2</v>
      </c>
      <c r="G879" s="3" t="str">
        <f t="shared" si="66"/>
        <v>No</v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s="3" t="str">
        <f t="shared" si="69"/>
        <v>Yes</v>
      </c>
      <c r="F880" s="3">
        <f t="shared" si="70"/>
        <v>1.007570032746026E-2</v>
      </c>
      <c r="G880" s="3" t="str">
        <f t="shared" si="66"/>
        <v>Yes</v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s="3" t="str">
        <f t="shared" si="69"/>
        <v>No</v>
      </c>
      <c r="F881" s="3" t="str">
        <f t="shared" si="70"/>
        <v/>
      </c>
      <c r="G881" s="3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s="3" t="str">
        <f t="shared" si="69"/>
        <v>No</v>
      </c>
      <c r="F882" s="3" t="str">
        <f t="shared" si="70"/>
        <v/>
      </c>
      <c r="G882" s="3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s="3" t="str">
        <f t="shared" si="69"/>
        <v>No</v>
      </c>
      <c r="F883" s="3" t="str">
        <f t="shared" si="70"/>
        <v/>
      </c>
      <c r="G883" s="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s="3" t="str">
        <f t="shared" si="69"/>
        <v>Yes</v>
      </c>
      <c r="F884" s="3">
        <f t="shared" si="70"/>
        <v>7.5885439843278151E-3</v>
      </c>
      <c r="G884" s="3" t="str">
        <f t="shared" si="66"/>
        <v>Yes</v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s="3" t="str">
        <f t="shared" si="69"/>
        <v>No</v>
      </c>
      <c r="F885" s="3" t="str">
        <f t="shared" si="70"/>
        <v/>
      </c>
      <c r="G885" s="3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s="3" t="str">
        <f t="shared" si="69"/>
        <v>No</v>
      </c>
      <c r="F886" s="3" t="str">
        <f t="shared" si="70"/>
        <v/>
      </c>
      <c r="G886" s="3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s="3" t="str">
        <f t="shared" si="69"/>
        <v>No</v>
      </c>
      <c r="F887" s="3" t="str">
        <f t="shared" si="70"/>
        <v/>
      </c>
      <c r="G887" s="3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s="3" t="str">
        <f t="shared" si="69"/>
        <v>No</v>
      </c>
      <c r="F888" s="3" t="str">
        <f t="shared" si="70"/>
        <v/>
      </c>
      <c r="G888" s="3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s="3" t="str">
        <f t="shared" si="69"/>
        <v>No</v>
      </c>
      <c r="F889" s="3" t="str">
        <f t="shared" si="70"/>
        <v/>
      </c>
      <c r="G889" s="3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s="3" t="str">
        <f t="shared" si="69"/>
        <v>No</v>
      </c>
      <c r="F890" s="3" t="str">
        <f t="shared" si="70"/>
        <v/>
      </c>
      <c r="G890" s="3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s="3" t="str">
        <f t="shared" si="69"/>
        <v>No</v>
      </c>
      <c r="F891" s="3" t="str">
        <f t="shared" si="70"/>
        <v/>
      </c>
      <c r="G891" s="3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s="3" t="str">
        <f t="shared" si="69"/>
        <v>No</v>
      </c>
      <c r="F892" s="3" t="str">
        <f t="shared" si="70"/>
        <v/>
      </c>
      <c r="G892" s="3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s="3" t="str">
        <f t="shared" si="69"/>
        <v>No</v>
      </c>
      <c r="F893" s="3" t="str">
        <f t="shared" si="70"/>
        <v/>
      </c>
      <c r="G893" s="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s="3" t="str">
        <f t="shared" si="69"/>
        <v>No</v>
      </c>
      <c r="F894" s="3" t="str">
        <f t="shared" si="70"/>
        <v/>
      </c>
      <c r="G894" s="3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s="3" t="str">
        <f t="shared" si="69"/>
        <v>No</v>
      </c>
      <c r="F895" s="3" t="str">
        <f t="shared" si="70"/>
        <v/>
      </c>
      <c r="G895" s="3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s="3" t="str">
        <f t="shared" si="69"/>
        <v>No</v>
      </c>
      <c r="F896" s="3" t="str">
        <f t="shared" si="70"/>
        <v/>
      </c>
      <c r="G896" s="3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s="3" t="str">
        <f t="shared" si="69"/>
        <v>Yes</v>
      </c>
      <c r="F897" s="3">
        <f t="shared" si="70"/>
        <v>4.5394536407028256E-3</v>
      </c>
      <c r="G897" s="3" t="str">
        <f t="shared" si="66"/>
        <v>Yes</v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s="3" t="str">
        <f t="shared" si="69"/>
        <v>No</v>
      </c>
      <c r="F898" s="3" t="str">
        <f t="shared" si="70"/>
        <v/>
      </c>
      <c r="G898" s="3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s="3" t="str">
        <f t="shared" si="69"/>
        <v>No</v>
      </c>
      <c r="F899" s="3" t="str">
        <f t="shared" si="70"/>
        <v/>
      </c>
      <c r="G899" s="3" t="str">
        <f t="shared" ref="G899:G962" si="71">IF(E899="Yes",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s="3" t="str">
        <f t="shared" si="69"/>
        <v>No</v>
      </c>
      <c r="F900" s="3" t="str">
        <f t="shared" si="70"/>
        <v/>
      </c>
      <c r="G900" s="3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s="3" t="str">
        <f t="shared" ref="E901:E964" si="74">IF(AND(D899="Down", D900="Down"), "Yes", "No")</f>
        <v>Yes</v>
      </c>
      <c r="F901" s="3">
        <f t="shared" si="70"/>
        <v>4.7992644495748861E-3</v>
      </c>
      <c r="G901" s="3" t="str">
        <f t="shared" si="71"/>
        <v>Yes</v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s="3" t="str">
        <f t="shared" si="74"/>
        <v>No</v>
      </c>
      <c r="F902" s="3" t="str">
        <f t="shared" ref="F902:F965" si="75">IF(E902="Yes", C902, "")</f>
        <v/>
      </c>
      <c r="G902" s="3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s="3" t="str">
        <f t="shared" si="74"/>
        <v>No</v>
      </c>
      <c r="F903" s="3" t="str">
        <f t="shared" si="75"/>
        <v/>
      </c>
      <c r="G903" s="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s="3" t="str">
        <f t="shared" si="74"/>
        <v>No</v>
      </c>
      <c r="F904" s="3" t="str">
        <f t="shared" si="75"/>
        <v/>
      </c>
      <c r="G904" s="3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s="3" t="str">
        <f t="shared" si="74"/>
        <v>No</v>
      </c>
      <c r="F905" s="3" t="str">
        <f t="shared" si="75"/>
        <v/>
      </c>
      <c r="G905" s="3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s="3" t="str">
        <f t="shared" si="74"/>
        <v>No</v>
      </c>
      <c r="F906" s="3" t="str">
        <f t="shared" si="75"/>
        <v/>
      </c>
      <c r="G906" s="3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s="3" t="str">
        <f t="shared" si="74"/>
        <v>No</v>
      </c>
      <c r="F907" s="3" t="str">
        <f t="shared" si="75"/>
        <v/>
      </c>
      <c r="G907" s="3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s="3" t="str">
        <f t="shared" si="74"/>
        <v>No</v>
      </c>
      <c r="F908" s="3" t="str">
        <f t="shared" si="75"/>
        <v/>
      </c>
      <c r="G908" s="3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s="3" t="str">
        <f t="shared" si="74"/>
        <v>No</v>
      </c>
      <c r="F909" s="3" t="str">
        <f t="shared" si="75"/>
        <v/>
      </c>
      <c r="G909" s="3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s="3" t="str">
        <f t="shared" si="74"/>
        <v>No</v>
      </c>
      <c r="F910" s="3" t="str">
        <f t="shared" si="75"/>
        <v/>
      </c>
      <c r="G910" s="3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s="3" t="str">
        <f t="shared" si="74"/>
        <v>No</v>
      </c>
      <c r="F911" s="3" t="str">
        <f t="shared" si="75"/>
        <v/>
      </c>
      <c r="G911" s="3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s="3" t="str">
        <f t="shared" si="74"/>
        <v>No</v>
      </c>
      <c r="F912" s="3" t="str">
        <f t="shared" si="75"/>
        <v/>
      </c>
      <c r="G912" s="3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s="3" t="str">
        <f t="shared" si="74"/>
        <v>No</v>
      </c>
      <c r="F913" s="3" t="str">
        <f t="shared" si="75"/>
        <v/>
      </c>
      <c r="G913" s="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s="3" t="str">
        <f t="shared" si="74"/>
        <v>No</v>
      </c>
      <c r="F914" s="3" t="str">
        <f t="shared" si="75"/>
        <v/>
      </c>
      <c r="G914" s="3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s="3" t="str">
        <f t="shared" si="74"/>
        <v>No</v>
      </c>
      <c r="F915" s="3" t="str">
        <f t="shared" si="75"/>
        <v/>
      </c>
      <c r="G915" s="3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s="3" t="str">
        <f t="shared" si="74"/>
        <v>No</v>
      </c>
      <c r="F916" s="3" t="str">
        <f t="shared" si="75"/>
        <v/>
      </c>
      <c r="G916" s="3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s="3" t="str">
        <f t="shared" si="74"/>
        <v>No</v>
      </c>
      <c r="F917" s="3" t="str">
        <f t="shared" si="75"/>
        <v/>
      </c>
      <c r="G917" s="3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s="3" t="str">
        <f t="shared" si="74"/>
        <v>No</v>
      </c>
      <c r="F918" s="3" t="str">
        <f t="shared" si="75"/>
        <v/>
      </c>
      <c r="G918" s="3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s="3" t="str">
        <f t="shared" si="74"/>
        <v>No</v>
      </c>
      <c r="F919" s="3" t="str">
        <f t="shared" si="75"/>
        <v/>
      </c>
      <c r="G919" s="3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s="3" t="str">
        <f t="shared" si="74"/>
        <v>No</v>
      </c>
      <c r="F920" s="3" t="str">
        <f t="shared" si="75"/>
        <v/>
      </c>
      <c r="G920" s="3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s="3" t="str">
        <f t="shared" si="74"/>
        <v>No</v>
      </c>
      <c r="F921" s="3" t="str">
        <f t="shared" si="75"/>
        <v/>
      </c>
      <c r="G921" s="3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s="3" t="str">
        <f t="shared" si="74"/>
        <v>No</v>
      </c>
      <c r="F922" s="3" t="str">
        <f t="shared" si="75"/>
        <v/>
      </c>
      <c r="G922" s="3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s="3" t="str">
        <f t="shared" si="74"/>
        <v>No</v>
      </c>
      <c r="F923" s="3" t="str">
        <f t="shared" si="75"/>
        <v/>
      </c>
      <c r="G923" s="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s="3" t="str">
        <f t="shared" si="74"/>
        <v>No</v>
      </c>
      <c r="F924" s="3" t="str">
        <f t="shared" si="75"/>
        <v/>
      </c>
      <c r="G924" s="3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s="3" t="str">
        <f t="shared" si="74"/>
        <v>No</v>
      </c>
      <c r="F925" s="3" t="str">
        <f t="shared" si="75"/>
        <v/>
      </c>
      <c r="G925" s="3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s="3" t="str">
        <f t="shared" si="74"/>
        <v>No</v>
      </c>
      <c r="F926" s="3" t="str">
        <f t="shared" si="75"/>
        <v/>
      </c>
      <c r="G926" s="3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s="3" t="str">
        <f t="shared" si="74"/>
        <v>Yes</v>
      </c>
      <c r="F927" s="3">
        <f t="shared" si="75"/>
        <v>6.5644700671783473E-3</v>
      </c>
      <c r="G927" s="3" t="str">
        <f t="shared" si="71"/>
        <v>Yes</v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s="3" t="str">
        <f t="shared" si="74"/>
        <v>No</v>
      </c>
      <c r="F928" s="3" t="str">
        <f t="shared" si="75"/>
        <v/>
      </c>
      <c r="G928" s="3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s="3" t="str">
        <f t="shared" si="74"/>
        <v>No</v>
      </c>
      <c r="F929" s="3" t="str">
        <f t="shared" si="75"/>
        <v/>
      </c>
      <c r="G929" s="3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s="3" t="str">
        <f t="shared" si="74"/>
        <v>No</v>
      </c>
      <c r="F930" s="3" t="str">
        <f t="shared" si="75"/>
        <v/>
      </c>
      <c r="G930" s="3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s="3" t="str">
        <f t="shared" si="74"/>
        <v>No</v>
      </c>
      <c r="F931" s="3" t="str">
        <f t="shared" si="75"/>
        <v/>
      </c>
      <c r="G931" s="3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s="3" t="str">
        <f t="shared" si="74"/>
        <v>No</v>
      </c>
      <c r="F932" s="3" t="str">
        <f t="shared" si="75"/>
        <v/>
      </c>
      <c r="G932" s="3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s="3" t="str">
        <f t="shared" si="74"/>
        <v>No</v>
      </c>
      <c r="F933" s="3" t="str">
        <f t="shared" si="75"/>
        <v/>
      </c>
      <c r="G933" s="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s="3" t="str">
        <f t="shared" si="74"/>
        <v>No</v>
      </c>
      <c r="F934" s="3" t="str">
        <f t="shared" si="75"/>
        <v/>
      </c>
      <c r="G934" s="3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s="3" t="str">
        <f t="shared" si="74"/>
        <v>No</v>
      </c>
      <c r="F935" s="3" t="str">
        <f t="shared" si="75"/>
        <v/>
      </c>
      <c r="G935" s="3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s="3" t="str">
        <f t="shared" si="74"/>
        <v>No</v>
      </c>
      <c r="F936" s="3" t="str">
        <f t="shared" si="75"/>
        <v/>
      </c>
      <c r="G936" s="3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s="3" t="str">
        <f t="shared" si="74"/>
        <v>Yes</v>
      </c>
      <c r="F937" s="3">
        <f t="shared" si="75"/>
        <v>-5.0853075405793511E-3</v>
      </c>
      <c r="G937" s="3" t="str">
        <f t="shared" si="71"/>
        <v>No</v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s="3" t="str">
        <f t="shared" si="74"/>
        <v>Yes</v>
      </c>
      <c r="F938" s="3">
        <f t="shared" si="75"/>
        <v>7.4619389858939043E-3</v>
      </c>
      <c r="G938" s="3" t="str">
        <f t="shared" si="71"/>
        <v>Yes</v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s="3" t="str">
        <f t="shared" si="74"/>
        <v>No</v>
      </c>
      <c r="F939" s="3" t="str">
        <f t="shared" si="75"/>
        <v/>
      </c>
      <c r="G939" s="3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s="3" t="str">
        <f t="shared" si="74"/>
        <v>No</v>
      </c>
      <c r="F940" s="3" t="str">
        <f t="shared" si="75"/>
        <v/>
      </c>
      <c r="G940" s="3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s="3" t="str">
        <f t="shared" si="74"/>
        <v>Yes</v>
      </c>
      <c r="F941" s="3">
        <f t="shared" si="75"/>
        <v>1.0130045011959313E-2</v>
      </c>
      <c r="G941" s="3" t="str">
        <f t="shared" si="71"/>
        <v>Yes</v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s="3" t="str">
        <f t="shared" si="74"/>
        <v>No</v>
      </c>
      <c r="F942" s="3" t="str">
        <f t="shared" si="75"/>
        <v/>
      </c>
      <c r="G942" s="3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s="3" t="str">
        <f t="shared" si="74"/>
        <v>No</v>
      </c>
      <c r="F943" s="3" t="str">
        <f t="shared" si="75"/>
        <v/>
      </c>
      <c r="G943" s="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s="3" t="str">
        <f t="shared" si="74"/>
        <v>No</v>
      </c>
      <c r="F944" s="3" t="str">
        <f t="shared" si="75"/>
        <v/>
      </c>
      <c r="G944" s="3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s="3" t="str">
        <f t="shared" si="74"/>
        <v>No</v>
      </c>
      <c r="F945" s="3" t="str">
        <f t="shared" si="75"/>
        <v/>
      </c>
      <c r="G945" s="3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s="3" t="str">
        <f t="shared" si="74"/>
        <v>No</v>
      </c>
      <c r="F946" s="3" t="str">
        <f t="shared" si="75"/>
        <v/>
      </c>
      <c r="G946" s="3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s="3" t="str">
        <f t="shared" si="74"/>
        <v>No</v>
      </c>
      <c r="F947" s="3" t="str">
        <f t="shared" si="75"/>
        <v/>
      </c>
      <c r="G947" s="3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s="3" t="str">
        <f t="shared" si="74"/>
        <v>No</v>
      </c>
      <c r="F948" s="3" t="str">
        <f t="shared" si="75"/>
        <v/>
      </c>
      <c r="G948" s="3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s="3" t="str">
        <f t="shared" si="74"/>
        <v>No</v>
      </c>
      <c r="F949" s="3" t="str">
        <f t="shared" si="75"/>
        <v/>
      </c>
      <c r="G949" s="3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s="3" t="str">
        <f t="shared" si="74"/>
        <v>No</v>
      </c>
      <c r="F950" s="3" t="str">
        <f t="shared" si="75"/>
        <v/>
      </c>
      <c r="G950" s="3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s="3" t="str">
        <f t="shared" si="74"/>
        <v>No</v>
      </c>
      <c r="F951" s="3" t="str">
        <f t="shared" si="75"/>
        <v/>
      </c>
      <c r="G951" s="3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s="3" t="str">
        <f t="shared" si="74"/>
        <v>No</v>
      </c>
      <c r="F952" s="3" t="str">
        <f t="shared" si="75"/>
        <v/>
      </c>
      <c r="G952" s="3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s="3" t="str">
        <f t="shared" si="74"/>
        <v>No</v>
      </c>
      <c r="F953" s="3" t="str">
        <f t="shared" si="75"/>
        <v/>
      </c>
      <c r="G953" s="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s="3" t="str">
        <f t="shared" si="74"/>
        <v>No</v>
      </c>
      <c r="F954" s="3" t="str">
        <f t="shared" si="75"/>
        <v/>
      </c>
      <c r="G954" s="3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s="3" t="str">
        <f t="shared" si="74"/>
        <v>No</v>
      </c>
      <c r="F955" s="3" t="str">
        <f t="shared" si="75"/>
        <v/>
      </c>
      <c r="G955" s="3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s="3" t="str">
        <f t="shared" si="74"/>
        <v>No</v>
      </c>
      <c r="F956" s="3" t="str">
        <f t="shared" si="75"/>
        <v/>
      </c>
      <c r="G956" s="3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s="3" t="str">
        <f t="shared" si="74"/>
        <v>No</v>
      </c>
      <c r="F957" s="3" t="str">
        <f t="shared" si="75"/>
        <v/>
      </c>
      <c r="G957" s="3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s="3" t="str">
        <f t="shared" si="74"/>
        <v>No</v>
      </c>
      <c r="F958" s="3" t="str">
        <f t="shared" si="75"/>
        <v/>
      </c>
      <c r="G958" s="3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s="3" t="str">
        <f t="shared" si="74"/>
        <v>No</v>
      </c>
      <c r="F959" s="3" t="str">
        <f t="shared" si="75"/>
        <v/>
      </c>
      <c r="G959" s="3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s="3" t="str">
        <f t="shared" si="74"/>
        <v>No</v>
      </c>
      <c r="F960" s="3" t="str">
        <f t="shared" si="75"/>
        <v/>
      </c>
      <c r="G960" s="3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s="3" t="str">
        <f t="shared" si="74"/>
        <v>No</v>
      </c>
      <c r="F961" s="3" t="str">
        <f t="shared" si="75"/>
        <v/>
      </c>
      <c r="G961" s="3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s="3" t="str">
        <f t="shared" si="74"/>
        <v>No</v>
      </c>
      <c r="F962" s="3" t="str">
        <f t="shared" si="75"/>
        <v/>
      </c>
      <c r="G962" s="3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s="3" t="str">
        <f t="shared" si="74"/>
        <v>No</v>
      </c>
      <c r="F963" s="3" t="str">
        <f t="shared" si="75"/>
        <v/>
      </c>
      <c r="G963" s="3" t="str">
        <f t="shared" ref="G963:G1026" si="76">IF(E963="Yes",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s="3" t="str">
        <f t="shared" si="74"/>
        <v>Yes</v>
      </c>
      <c r="F964" s="3">
        <f t="shared" si="75"/>
        <v>3.449047443613918E-3</v>
      </c>
      <c r="G964" s="3" t="str">
        <f t="shared" si="76"/>
        <v>Yes</v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s="3" t="str">
        <f t="shared" ref="E965:E1028" si="79">IF(AND(D963="Down", D964="Down"), "Yes", "No")</f>
        <v>No</v>
      </c>
      <c r="F965" s="3" t="str">
        <f t="shared" si="75"/>
        <v/>
      </c>
      <c r="G965" s="3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s="3" t="str">
        <f t="shared" si="79"/>
        <v>No</v>
      </c>
      <c r="F966" s="3" t="str">
        <f t="shared" ref="F966:F1029" si="80">IF(E966="Yes", C966, "")</f>
        <v/>
      </c>
      <c r="G966" s="3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s="3" t="str">
        <f t="shared" si="79"/>
        <v>No</v>
      </c>
      <c r="F967" s="3" t="str">
        <f t="shared" si="80"/>
        <v/>
      </c>
      <c r="G967" s="3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s="3" t="str">
        <f t="shared" si="79"/>
        <v>No</v>
      </c>
      <c r="F968" s="3" t="str">
        <f t="shared" si="80"/>
        <v/>
      </c>
      <c r="G968" s="3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s="3" t="str">
        <f t="shared" si="79"/>
        <v>No</v>
      </c>
      <c r="F969" s="3" t="str">
        <f t="shared" si="80"/>
        <v/>
      </c>
      <c r="G969" s="3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s="3" t="str">
        <f t="shared" si="79"/>
        <v>No</v>
      </c>
      <c r="F970" s="3" t="str">
        <f t="shared" si="80"/>
        <v/>
      </c>
      <c r="G970" s="3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s="3" t="str">
        <f t="shared" si="79"/>
        <v>No</v>
      </c>
      <c r="F971" s="3" t="str">
        <f t="shared" si="80"/>
        <v/>
      </c>
      <c r="G971" s="3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s="3" t="str">
        <f t="shared" si="79"/>
        <v>No</v>
      </c>
      <c r="F972" s="3" t="str">
        <f t="shared" si="80"/>
        <v/>
      </c>
      <c r="G972" s="3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s="3" t="str">
        <f t="shared" si="79"/>
        <v>No</v>
      </c>
      <c r="F973" s="3" t="str">
        <f t="shared" si="80"/>
        <v/>
      </c>
      <c r="G973" s="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s="3" t="str">
        <f t="shared" si="79"/>
        <v>No</v>
      </c>
      <c r="F974" s="3" t="str">
        <f t="shared" si="80"/>
        <v/>
      </c>
      <c r="G974" s="3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s="3" t="str">
        <f t="shared" si="79"/>
        <v>No</v>
      </c>
      <c r="F975" s="3" t="str">
        <f t="shared" si="80"/>
        <v/>
      </c>
      <c r="G975" s="3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s="3" t="str">
        <f t="shared" si="79"/>
        <v>No</v>
      </c>
      <c r="F976" s="3" t="str">
        <f t="shared" si="80"/>
        <v/>
      </c>
      <c r="G976" s="3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s="3" t="str">
        <f t="shared" si="79"/>
        <v>No</v>
      </c>
      <c r="F977" s="3" t="str">
        <f t="shared" si="80"/>
        <v/>
      </c>
      <c r="G977" s="3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s="3" t="str">
        <f t="shared" si="79"/>
        <v>No</v>
      </c>
      <c r="F978" s="3" t="str">
        <f t="shared" si="80"/>
        <v/>
      </c>
      <c r="G978" s="3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s="3" t="str">
        <f t="shared" si="79"/>
        <v>No</v>
      </c>
      <c r="F979" s="3" t="str">
        <f t="shared" si="80"/>
        <v/>
      </c>
      <c r="G979" s="3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s="3" t="str">
        <f t="shared" si="79"/>
        <v>No</v>
      </c>
      <c r="F980" s="3" t="str">
        <f t="shared" si="80"/>
        <v/>
      </c>
      <c r="G980" s="3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s="3" t="str">
        <f t="shared" si="79"/>
        <v>No</v>
      </c>
      <c r="F981" s="3" t="str">
        <f t="shared" si="80"/>
        <v/>
      </c>
      <c r="G981" s="3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s="3" t="str">
        <f t="shared" si="79"/>
        <v>No</v>
      </c>
      <c r="F982" s="3" t="str">
        <f t="shared" si="80"/>
        <v/>
      </c>
      <c r="G982" s="3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s="3" t="str">
        <f t="shared" si="79"/>
        <v>No</v>
      </c>
      <c r="F983" s="3" t="str">
        <f t="shared" si="80"/>
        <v/>
      </c>
      <c r="G983" s="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s="3" t="str">
        <f t="shared" si="79"/>
        <v>No</v>
      </c>
      <c r="F984" s="3" t="str">
        <f t="shared" si="80"/>
        <v/>
      </c>
      <c r="G984" s="3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s="3" t="str">
        <f t="shared" si="79"/>
        <v>No</v>
      </c>
      <c r="F985" s="3" t="str">
        <f t="shared" si="80"/>
        <v/>
      </c>
      <c r="G985" s="3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s="3" t="str">
        <f t="shared" si="79"/>
        <v>No</v>
      </c>
      <c r="F986" s="3" t="str">
        <f t="shared" si="80"/>
        <v/>
      </c>
      <c r="G986" s="3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s="3" t="str">
        <f t="shared" si="79"/>
        <v>No</v>
      </c>
      <c r="F987" s="3" t="str">
        <f t="shared" si="80"/>
        <v/>
      </c>
      <c r="G987" s="3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s="3" t="str">
        <f t="shared" si="79"/>
        <v>No</v>
      </c>
      <c r="F988" s="3" t="str">
        <f t="shared" si="80"/>
        <v/>
      </c>
      <c r="G988" s="3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s="3" t="str">
        <f t="shared" si="79"/>
        <v>Yes</v>
      </c>
      <c r="F989" s="3">
        <f t="shared" si="80"/>
        <v>3.5659125504520907E-3</v>
      </c>
      <c r="G989" s="3" t="str">
        <f t="shared" si="76"/>
        <v>Yes</v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s="3" t="str">
        <f t="shared" si="79"/>
        <v>No</v>
      </c>
      <c r="F990" s="3" t="str">
        <f t="shared" si="80"/>
        <v/>
      </c>
      <c r="G990" s="3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s="3" t="str">
        <f t="shared" si="79"/>
        <v>No</v>
      </c>
      <c r="F991" s="3" t="str">
        <f t="shared" si="80"/>
        <v/>
      </c>
      <c r="G991" s="3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s="3" t="str">
        <f t="shared" si="79"/>
        <v>No</v>
      </c>
      <c r="F992" s="3" t="str">
        <f t="shared" si="80"/>
        <v/>
      </c>
      <c r="G992" s="3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s="3" t="str">
        <f t="shared" si="79"/>
        <v>No</v>
      </c>
      <c r="F993" s="3" t="str">
        <f t="shared" si="80"/>
        <v/>
      </c>
      <c r="G993" s="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s="3" t="str">
        <f t="shared" si="79"/>
        <v>No</v>
      </c>
      <c r="F994" s="3" t="str">
        <f t="shared" si="80"/>
        <v/>
      </c>
      <c r="G994" s="3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s="3" t="str">
        <f t="shared" si="79"/>
        <v>No</v>
      </c>
      <c r="F995" s="3" t="str">
        <f t="shared" si="80"/>
        <v/>
      </c>
      <c r="G995" s="3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s="3" t="str">
        <f t="shared" si="79"/>
        <v>Yes</v>
      </c>
      <c r="F996" s="3">
        <f t="shared" si="80"/>
        <v>-5.594342799416255E-3</v>
      </c>
      <c r="G996" s="3" t="str">
        <f t="shared" si="76"/>
        <v>No</v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s="3" t="str">
        <f t="shared" si="79"/>
        <v>Yes</v>
      </c>
      <c r="F997" s="3">
        <f t="shared" si="80"/>
        <v>-6.865210697176838E-3</v>
      </c>
      <c r="G997" s="3" t="str">
        <f t="shared" si="76"/>
        <v>No</v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s="3" t="str">
        <f t="shared" si="79"/>
        <v>Yes</v>
      </c>
      <c r="F998" s="3">
        <f t="shared" si="80"/>
        <v>6.8717508075387618E-3</v>
      </c>
      <c r="G998" s="3" t="str">
        <f t="shared" si="76"/>
        <v>Yes</v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s="3" t="str">
        <f t="shared" si="79"/>
        <v>No</v>
      </c>
      <c r="F999" s="3" t="str">
        <f t="shared" si="80"/>
        <v/>
      </c>
      <c r="G999" s="3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s="3" t="str">
        <f t="shared" si="79"/>
        <v>No</v>
      </c>
      <c r="F1000" s="3" t="str">
        <f t="shared" si="80"/>
        <v/>
      </c>
      <c r="G1000" s="3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s="3" t="str">
        <f t="shared" si="79"/>
        <v>No</v>
      </c>
      <c r="F1001" s="3" t="str">
        <f t="shared" si="80"/>
        <v/>
      </c>
      <c r="G1001" s="3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s="3" t="str">
        <f t="shared" si="79"/>
        <v>No</v>
      </c>
      <c r="F1002" s="3" t="str">
        <f t="shared" si="80"/>
        <v/>
      </c>
      <c r="G1002" s="3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s="3" t="str">
        <f t="shared" si="79"/>
        <v>No</v>
      </c>
      <c r="F1003" s="3" t="str">
        <f t="shared" si="80"/>
        <v/>
      </c>
      <c r="G1003" s="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s="3" t="str">
        <f t="shared" si="79"/>
        <v>No</v>
      </c>
      <c r="F1004" s="3" t="str">
        <f t="shared" si="80"/>
        <v/>
      </c>
      <c r="G1004" s="3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s="3" t="str">
        <f t="shared" si="79"/>
        <v>No</v>
      </c>
      <c r="F1005" s="3" t="str">
        <f t="shared" si="80"/>
        <v/>
      </c>
      <c r="G1005" s="3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s="3" t="str">
        <f t="shared" si="79"/>
        <v>No</v>
      </c>
      <c r="F1006" s="3" t="str">
        <f t="shared" si="80"/>
        <v/>
      </c>
      <c r="G1006" s="3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s="3" t="str">
        <f t="shared" si="79"/>
        <v>No</v>
      </c>
      <c r="F1007" s="3" t="str">
        <f t="shared" si="80"/>
        <v/>
      </c>
      <c r="G1007" s="3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s="3" t="str">
        <f t="shared" si="79"/>
        <v>No</v>
      </c>
      <c r="F1008" s="3" t="str">
        <f t="shared" si="80"/>
        <v/>
      </c>
      <c r="G1008" s="3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s="3" t="str">
        <f t="shared" si="79"/>
        <v>Yes</v>
      </c>
      <c r="F1009" s="3">
        <f t="shared" si="80"/>
        <v>-6.2470201891929545E-3</v>
      </c>
      <c r="G1009" s="3" t="str">
        <f t="shared" si="76"/>
        <v>No</v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s="3" t="str">
        <f t="shared" si="79"/>
        <v>Yes</v>
      </c>
      <c r="F1010" s="3">
        <f t="shared" si="80"/>
        <v>0</v>
      </c>
      <c r="G1010" s="3" t="str">
        <f t="shared" si="76"/>
        <v>No</v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s="3" t="str">
        <f t="shared" si="79"/>
        <v>No</v>
      </c>
      <c r="F1011" s="3" t="str">
        <f t="shared" si="80"/>
        <v/>
      </c>
      <c r="G1011" s="3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s="3" t="str">
        <f t="shared" si="79"/>
        <v>No</v>
      </c>
      <c r="F1012" s="3" t="str">
        <f t="shared" si="80"/>
        <v/>
      </c>
      <c r="G1012" s="3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s="3" t="str">
        <f t="shared" si="79"/>
        <v>No</v>
      </c>
      <c r="F1013" s="3" t="str">
        <f t="shared" si="80"/>
        <v/>
      </c>
      <c r="G1013" s="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s="3" t="str">
        <f t="shared" si="79"/>
        <v>No</v>
      </c>
      <c r="F1014" s="3" t="str">
        <f t="shared" si="80"/>
        <v/>
      </c>
      <c r="G1014" s="3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s="3" t="str">
        <f t="shared" si="79"/>
        <v>No</v>
      </c>
      <c r="F1015" s="3" t="str">
        <f t="shared" si="80"/>
        <v/>
      </c>
      <c r="G1015" s="3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s="3" t="str">
        <f t="shared" si="79"/>
        <v>No</v>
      </c>
      <c r="F1016" s="3" t="str">
        <f t="shared" si="80"/>
        <v/>
      </c>
      <c r="G1016" s="3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s="3" t="str">
        <f t="shared" si="79"/>
        <v>No</v>
      </c>
      <c r="F1017" s="3" t="str">
        <f t="shared" si="80"/>
        <v/>
      </c>
      <c r="G1017" s="3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s="3" t="str">
        <f t="shared" si="79"/>
        <v>No</v>
      </c>
      <c r="F1018" s="3" t="str">
        <f t="shared" si="80"/>
        <v/>
      </c>
      <c r="G1018" s="3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s="3" t="str">
        <f t="shared" si="79"/>
        <v>No</v>
      </c>
      <c r="F1019" s="3" t="str">
        <f t="shared" si="80"/>
        <v/>
      </c>
      <c r="G1019" s="3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s="3" t="str">
        <f t="shared" si="79"/>
        <v>No</v>
      </c>
      <c r="F1020" s="3" t="str">
        <f t="shared" si="80"/>
        <v/>
      </c>
      <c r="G1020" s="3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s="3" t="str">
        <f t="shared" si="79"/>
        <v>No</v>
      </c>
      <c r="F1021" s="3" t="str">
        <f t="shared" si="80"/>
        <v/>
      </c>
      <c r="G1021" s="3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s="3" t="str">
        <f t="shared" si="79"/>
        <v>No</v>
      </c>
      <c r="F1022" s="3" t="str">
        <f t="shared" si="80"/>
        <v/>
      </c>
      <c r="G1022" s="3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s="3" t="str">
        <f t="shared" si="79"/>
        <v>No</v>
      </c>
      <c r="F1023" s="3" t="str">
        <f t="shared" si="80"/>
        <v/>
      </c>
      <c r="G1023" s="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s="3" t="str">
        <f t="shared" si="79"/>
        <v>Yes</v>
      </c>
      <c r="F1024" s="3">
        <f t="shared" si="80"/>
        <v>-1.9317604529825322E-3</v>
      </c>
      <c r="G1024" s="3" t="str">
        <f t="shared" si="76"/>
        <v>No</v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s="3" t="str">
        <f t="shared" si="79"/>
        <v>Yes</v>
      </c>
      <c r="F1025" s="3">
        <f t="shared" si="80"/>
        <v>-8.0150645639774608E-3</v>
      </c>
      <c r="G1025" s="3" t="str">
        <f t="shared" si="76"/>
        <v>No</v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s="3" t="str">
        <f t="shared" si="79"/>
        <v>Yes</v>
      </c>
      <c r="F1026" s="3">
        <f t="shared" si="80"/>
        <v>-9.5156509445180632E-3</v>
      </c>
      <c r="G1026" s="3" t="str">
        <f t="shared" si="76"/>
        <v>No</v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s="3" t="str">
        <f t="shared" si="79"/>
        <v>Yes</v>
      </c>
      <c r="F1027" s="3">
        <f t="shared" si="80"/>
        <v>1.869832115311469E-3</v>
      </c>
      <c r="G1027" s="3" t="str">
        <f t="shared" ref="G1027:G1090" si="81">IF(E1027="Yes", IF(F1027&gt;0, "Yes", "No"), "")</f>
        <v>Yes</v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s="3" t="str">
        <f t="shared" si="79"/>
        <v>No</v>
      </c>
      <c r="F1028" s="3" t="str">
        <f t="shared" si="80"/>
        <v/>
      </c>
      <c r="G1028" s="3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s="3" t="str">
        <f t="shared" ref="E1029:E1092" si="84">IF(AND(D1027="Down", D1028="Down"), "Yes", "No")</f>
        <v>No</v>
      </c>
      <c r="F1029" s="3" t="str">
        <f t="shared" si="80"/>
        <v/>
      </c>
      <c r="G1029" s="3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s="3" t="str">
        <f t="shared" si="84"/>
        <v>No</v>
      </c>
      <c r="F1030" s="3" t="str">
        <f t="shared" ref="F1030:F1093" si="85">IF(E1030="Yes", C1030, "")</f>
        <v/>
      </c>
      <c r="G1030" s="3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s="3" t="str">
        <f t="shared" si="84"/>
        <v>No</v>
      </c>
      <c r="F1031" s="3" t="str">
        <f t="shared" si="85"/>
        <v/>
      </c>
      <c r="G1031" s="3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s="3" t="str">
        <f t="shared" si="84"/>
        <v>No</v>
      </c>
      <c r="F1032" s="3" t="str">
        <f t="shared" si="85"/>
        <v/>
      </c>
      <c r="G1032" s="3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s="3" t="str">
        <f t="shared" si="84"/>
        <v>No</v>
      </c>
      <c r="F1033" s="3" t="str">
        <f t="shared" si="85"/>
        <v/>
      </c>
      <c r="G1033" s="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s="3" t="str">
        <f t="shared" si="84"/>
        <v>No</v>
      </c>
      <c r="F1034" s="3" t="str">
        <f t="shared" si="85"/>
        <v/>
      </c>
      <c r="G1034" s="3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s="3" t="str">
        <f t="shared" si="84"/>
        <v>No</v>
      </c>
      <c r="F1035" s="3" t="str">
        <f t="shared" si="85"/>
        <v/>
      </c>
      <c r="G1035" s="3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s="3" t="str">
        <f t="shared" si="84"/>
        <v>No</v>
      </c>
      <c r="F1036" s="3" t="str">
        <f t="shared" si="85"/>
        <v/>
      </c>
      <c r="G1036" s="3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s="3" t="str">
        <f t="shared" si="84"/>
        <v>No</v>
      </c>
      <c r="F1037" s="3" t="str">
        <f t="shared" si="85"/>
        <v/>
      </c>
      <c r="G1037" s="3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s="3" t="str">
        <f t="shared" si="84"/>
        <v>No</v>
      </c>
      <c r="F1038" s="3" t="str">
        <f t="shared" si="85"/>
        <v/>
      </c>
      <c r="G1038" s="3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s="3" t="str">
        <f t="shared" si="84"/>
        <v>No</v>
      </c>
      <c r="F1039" s="3" t="str">
        <f t="shared" si="85"/>
        <v/>
      </c>
      <c r="G1039" s="3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s="3" t="str">
        <f t="shared" si="84"/>
        <v>No</v>
      </c>
      <c r="F1040" s="3" t="str">
        <f t="shared" si="85"/>
        <v/>
      </c>
      <c r="G1040" s="3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s="3" t="str">
        <f t="shared" si="84"/>
        <v>No</v>
      </c>
      <c r="F1041" s="3" t="str">
        <f t="shared" si="85"/>
        <v/>
      </c>
      <c r="G1041" s="3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s="3" t="str">
        <f t="shared" si="84"/>
        <v>No</v>
      </c>
      <c r="F1042" s="3" t="str">
        <f t="shared" si="85"/>
        <v/>
      </c>
      <c r="G1042" s="3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s="3" t="str">
        <f t="shared" si="84"/>
        <v>No</v>
      </c>
      <c r="F1043" s="3" t="str">
        <f t="shared" si="85"/>
        <v/>
      </c>
      <c r="G1043" s="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s="3" t="str">
        <f t="shared" si="84"/>
        <v>No</v>
      </c>
      <c r="F1044" s="3" t="str">
        <f t="shared" si="85"/>
        <v/>
      </c>
      <c r="G1044" s="3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s="3" t="str">
        <f t="shared" si="84"/>
        <v>No</v>
      </c>
      <c r="F1045" s="3" t="str">
        <f t="shared" si="85"/>
        <v/>
      </c>
      <c r="G1045" s="3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s="3" t="str">
        <f t="shared" si="84"/>
        <v>No</v>
      </c>
      <c r="F1046" s="3" t="str">
        <f t="shared" si="85"/>
        <v/>
      </c>
      <c r="G1046" s="3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s="3" t="str">
        <f t="shared" si="84"/>
        <v>No</v>
      </c>
      <c r="F1047" s="3" t="str">
        <f t="shared" si="85"/>
        <v/>
      </c>
      <c r="G1047" s="3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s="3" t="str">
        <f t="shared" si="84"/>
        <v>No</v>
      </c>
      <c r="F1048" s="3" t="str">
        <f t="shared" si="85"/>
        <v/>
      </c>
      <c r="G1048" s="3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s="3" t="str">
        <f t="shared" si="84"/>
        <v>No</v>
      </c>
      <c r="F1049" s="3" t="str">
        <f t="shared" si="85"/>
        <v/>
      </c>
      <c r="G1049" s="3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s="3" t="str">
        <f t="shared" si="84"/>
        <v>No</v>
      </c>
      <c r="F1050" s="3" t="str">
        <f t="shared" si="85"/>
        <v/>
      </c>
      <c r="G1050" s="3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s="3" t="str">
        <f t="shared" si="84"/>
        <v>No</v>
      </c>
      <c r="F1051" s="3" t="str">
        <f t="shared" si="85"/>
        <v/>
      </c>
      <c r="G1051" s="3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s="3" t="str">
        <f t="shared" si="84"/>
        <v>No</v>
      </c>
      <c r="F1052" s="3" t="str">
        <f t="shared" si="85"/>
        <v/>
      </c>
      <c r="G1052" s="3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s="3" t="str">
        <f t="shared" si="84"/>
        <v>No</v>
      </c>
      <c r="F1053" s="3" t="str">
        <f t="shared" si="85"/>
        <v/>
      </c>
      <c r="G1053" s="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s="3" t="str">
        <f t="shared" si="84"/>
        <v>No</v>
      </c>
      <c r="F1054" s="3" t="str">
        <f t="shared" si="85"/>
        <v/>
      </c>
      <c r="G1054" s="3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s="3" t="str">
        <f t="shared" si="84"/>
        <v>No</v>
      </c>
      <c r="F1055" s="3" t="str">
        <f t="shared" si="85"/>
        <v/>
      </c>
      <c r="G1055" s="3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s="3" t="str">
        <f t="shared" si="84"/>
        <v>Yes</v>
      </c>
      <c r="F1056" s="3">
        <f t="shared" si="85"/>
        <v>7.6575252046496524E-3</v>
      </c>
      <c r="G1056" s="3" t="str">
        <f t="shared" si="81"/>
        <v>Yes</v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s="3" t="str">
        <f t="shared" si="84"/>
        <v>No</v>
      </c>
      <c r="F1057" s="3" t="str">
        <f t="shared" si="85"/>
        <v/>
      </c>
      <c r="G1057" s="3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s="3" t="str">
        <f t="shared" si="84"/>
        <v>No</v>
      </c>
      <c r="F1058" s="3" t="str">
        <f t="shared" si="85"/>
        <v/>
      </c>
      <c r="G1058" s="3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s="3" t="str">
        <f t="shared" si="84"/>
        <v>No</v>
      </c>
      <c r="F1059" s="3" t="str">
        <f t="shared" si="85"/>
        <v/>
      </c>
      <c r="G1059" s="3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s="3" t="str">
        <f t="shared" si="84"/>
        <v>No</v>
      </c>
      <c r="F1060" s="3" t="str">
        <f t="shared" si="85"/>
        <v/>
      </c>
      <c r="G1060" s="3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s="3" t="str">
        <f t="shared" si="84"/>
        <v>No</v>
      </c>
      <c r="F1061" s="3" t="str">
        <f t="shared" si="85"/>
        <v/>
      </c>
      <c r="G1061" s="3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s="3" t="str">
        <f t="shared" si="84"/>
        <v>Yes</v>
      </c>
      <c r="F1062" s="3">
        <f t="shared" si="85"/>
        <v>-1.2321878474453819E-3</v>
      </c>
      <c r="G1062" s="3" t="str">
        <f t="shared" si="81"/>
        <v>No</v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s="3" t="str">
        <f t="shared" si="84"/>
        <v>Yes</v>
      </c>
      <c r="F1063" s="3">
        <f t="shared" si="85"/>
        <v>-2.677799996323357E-3</v>
      </c>
      <c r="G1063" s="3" t="str">
        <f t="shared" si="81"/>
        <v>No</v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s="3" t="str">
        <f t="shared" si="84"/>
        <v>Yes</v>
      </c>
      <c r="F1064" s="3">
        <f t="shared" si="85"/>
        <v>-3.0311098367712352E-4</v>
      </c>
      <c r="G1064" s="3" t="str">
        <f t="shared" si="81"/>
        <v>No</v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s="3" t="str">
        <f t="shared" si="84"/>
        <v>Yes</v>
      </c>
      <c r="F1065" s="3">
        <f t="shared" si="85"/>
        <v>1.7567329479105633E-2</v>
      </c>
      <c r="G1065" s="3" t="str">
        <f t="shared" si="81"/>
        <v>Yes</v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s="3" t="str">
        <f t="shared" si="84"/>
        <v>No</v>
      </c>
      <c r="F1066" s="3" t="str">
        <f t="shared" si="85"/>
        <v/>
      </c>
      <c r="G1066" s="3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s="3" t="str">
        <f t="shared" si="84"/>
        <v>No</v>
      </c>
      <c r="F1067" s="3" t="str">
        <f t="shared" si="85"/>
        <v/>
      </c>
      <c r="G1067" s="3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s="3" t="str">
        <f t="shared" si="84"/>
        <v>No</v>
      </c>
      <c r="F1068" s="3" t="str">
        <f t="shared" si="85"/>
        <v/>
      </c>
      <c r="G1068" s="3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s="3" t="str">
        <f t="shared" si="84"/>
        <v>No</v>
      </c>
      <c r="F1069" s="3" t="str">
        <f t="shared" si="85"/>
        <v/>
      </c>
      <c r="G1069" s="3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s="3" t="str">
        <f t="shared" si="84"/>
        <v>No</v>
      </c>
      <c r="F1070" s="3" t="str">
        <f t="shared" si="85"/>
        <v/>
      </c>
      <c r="G1070" s="3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s="3" t="str">
        <f t="shared" si="84"/>
        <v>No</v>
      </c>
      <c r="F1071" s="3" t="str">
        <f t="shared" si="85"/>
        <v/>
      </c>
      <c r="G1071" s="3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s="3" t="str">
        <f t="shared" si="84"/>
        <v>Yes</v>
      </c>
      <c r="F1072" s="3">
        <f t="shared" si="85"/>
        <v>-2.6210113237665773E-3</v>
      </c>
      <c r="G1072" s="3" t="str">
        <f t="shared" si="81"/>
        <v>No</v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s="3" t="str">
        <f t="shared" si="84"/>
        <v>Yes</v>
      </c>
      <c r="F1073" s="3">
        <f t="shared" si="85"/>
        <v>1.2710195456506321E-2</v>
      </c>
      <c r="G1073" s="3" t="str">
        <f t="shared" si="81"/>
        <v>Yes</v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s="3" t="str">
        <f t="shared" si="84"/>
        <v>No</v>
      </c>
      <c r="F1074" s="3" t="str">
        <f t="shared" si="85"/>
        <v/>
      </c>
      <c r="G1074" s="3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s="3" t="str">
        <f t="shared" si="84"/>
        <v>No</v>
      </c>
      <c r="F1075" s="3" t="str">
        <f t="shared" si="85"/>
        <v/>
      </c>
      <c r="G1075" s="3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s="3" t="str">
        <f t="shared" si="84"/>
        <v>No</v>
      </c>
      <c r="F1076" s="3" t="str">
        <f t="shared" si="85"/>
        <v/>
      </c>
      <c r="G1076" s="3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s="3" t="str">
        <f t="shared" si="84"/>
        <v>No</v>
      </c>
      <c r="F1077" s="3" t="str">
        <f t="shared" si="85"/>
        <v/>
      </c>
      <c r="G1077" s="3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s="3" t="str">
        <f t="shared" si="84"/>
        <v>Yes</v>
      </c>
      <c r="F1078" s="3">
        <f t="shared" si="85"/>
        <v>1.9677699987571978E-4</v>
      </c>
      <c r="G1078" s="3" t="str">
        <f t="shared" si="81"/>
        <v>Yes</v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s="3" t="str">
        <f t="shared" si="84"/>
        <v>No</v>
      </c>
      <c r="F1079" s="3" t="str">
        <f t="shared" si="85"/>
        <v/>
      </c>
      <c r="G1079" s="3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s="3" t="str">
        <f t="shared" si="84"/>
        <v>No</v>
      </c>
      <c r="F1080" s="3" t="str">
        <f t="shared" si="85"/>
        <v/>
      </c>
      <c r="G1080" s="3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s="3" t="str">
        <f t="shared" si="84"/>
        <v>No</v>
      </c>
      <c r="F1081" s="3" t="str">
        <f t="shared" si="85"/>
        <v/>
      </c>
      <c r="G1081" s="3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s="3" t="str">
        <f t="shared" si="84"/>
        <v>No</v>
      </c>
      <c r="F1082" s="3" t="str">
        <f t="shared" si="85"/>
        <v/>
      </c>
      <c r="G1082" s="3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s="3" t="str">
        <f t="shared" si="84"/>
        <v>No</v>
      </c>
      <c r="F1083" s="3" t="str">
        <f t="shared" si="85"/>
        <v/>
      </c>
      <c r="G1083" s="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s="3" t="str">
        <f t="shared" si="84"/>
        <v>No</v>
      </c>
      <c r="F1084" s="3" t="str">
        <f t="shared" si="85"/>
        <v/>
      </c>
      <c r="G1084" s="3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s="3" t="str">
        <f t="shared" si="84"/>
        <v>No</v>
      </c>
      <c r="F1085" s="3" t="str">
        <f t="shared" si="85"/>
        <v/>
      </c>
      <c r="G1085" s="3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s="3" t="str">
        <f t="shared" si="84"/>
        <v>No</v>
      </c>
      <c r="F1086" s="3" t="str">
        <f t="shared" si="85"/>
        <v/>
      </c>
      <c r="G1086" s="3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s="3" t="str">
        <f t="shared" si="84"/>
        <v>No</v>
      </c>
      <c r="F1087" s="3" t="str">
        <f t="shared" si="85"/>
        <v/>
      </c>
      <c r="G1087" s="3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s="3" t="str">
        <f t="shared" si="84"/>
        <v>No</v>
      </c>
      <c r="F1088" s="3" t="str">
        <f t="shared" si="85"/>
        <v/>
      </c>
      <c r="G1088" s="3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s="3" t="str">
        <f t="shared" si="84"/>
        <v>No</v>
      </c>
      <c r="F1089" s="3" t="str">
        <f t="shared" si="85"/>
        <v/>
      </c>
      <c r="G1089" s="3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s="3" t="str">
        <f t="shared" si="84"/>
        <v>No</v>
      </c>
      <c r="F1090" s="3" t="str">
        <f t="shared" si="85"/>
        <v/>
      </c>
      <c r="G1090" s="3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s="3" t="str">
        <f t="shared" si="84"/>
        <v>No</v>
      </c>
      <c r="F1091" s="3" t="str">
        <f t="shared" si="85"/>
        <v/>
      </c>
      <c r="G1091" s="3" t="str">
        <f t="shared" ref="G1091:G1154" si="86">IF(E1091="Yes",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s="3" t="str">
        <f t="shared" si="84"/>
        <v>No</v>
      </c>
      <c r="F1092" s="3" t="str">
        <f t="shared" si="85"/>
        <v/>
      </c>
      <c r="G1092" s="3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s="3" t="str">
        <f t="shared" ref="E1093:E1156" si="89">IF(AND(D1091="Down", D1092="Down"), "Yes", "No")</f>
        <v>No</v>
      </c>
      <c r="F1093" s="3" t="str">
        <f t="shared" si="85"/>
        <v/>
      </c>
      <c r="G1093" s="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s="3" t="str">
        <f t="shared" si="89"/>
        <v>Yes</v>
      </c>
      <c r="F1094" s="3">
        <f t="shared" ref="F1094:F1157" si="90">IF(E1094="Yes", C1094, "")</f>
        <v>-1.1650381187587128E-2</v>
      </c>
      <c r="G1094" s="3" t="str">
        <f t="shared" si="86"/>
        <v>No</v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s="3" t="str">
        <f t="shared" si="89"/>
        <v>Yes</v>
      </c>
      <c r="F1095" s="3">
        <f t="shared" si="90"/>
        <v>3.3900487482974306E-3</v>
      </c>
      <c r="G1095" s="3" t="str">
        <f t="shared" si="86"/>
        <v>Yes</v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s="3" t="str">
        <f t="shared" si="89"/>
        <v>No</v>
      </c>
      <c r="F1096" s="3" t="str">
        <f t="shared" si="90"/>
        <v/>
      </c>
      <c r="G1096" s="3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s="3" t="str">
        <f t="shared" si="89"/>
        <v>No</v>
      </c>
      <c r="F1097" s="3" t="str">
        <f t="shared" si="90"/>
        <v/>
      </c>
      <c r="G1097" s="3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s="3" t="str">
        <f t="shared" si="89"/>
        <v>No</v>
      </c>
      <c r="F1098" s="3" t="str">
        <f t="shared" si="90"/>
        <v/>
      </c>
      <c r="G1098" s="3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s="3" t="str">
        <f t="shared" si="89"/>
        <v>No</v>
      </c>
      <c r="F1099" s="3" t="str">
        <f t="shared" si="90"/>
        <v/>
      </c>
      <c r="G1099" s="3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s="3" t="str">
        <f t="shared" si="89"/>
        <v>No</v>
      </c>
      <c r="F1100" s="3" t="str">
        <f t="shared" si="90"/>
        <v/>
      </c>
      <c r="G1100" s="3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s="3" t="str">
        <f t="shared" si="89"/>
        <v>No</v>
      </c>
      <c r="F1101" s="3" t="str">
        <f t="shared" si="90"/>
        <v/>
      </c>
      <c r="G1101" s="3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s="3" t="str">
        <f t="shared" si="89"/>
        <v>No</v>
      </c>
      <c r="F1102" s="3" t="str">
        <f t="shared" si="90"/>
        <v/>
      </c>
      <c r="G1102" s="3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s="3" t="str">
        <f t="shared" si="89"/>
        <v>No</v>
      </c>
      <c r="F1103" s="3" t="str">
        <f t="shared" si="90"/>
        <v/>
      </c>
      <c r="G1103" s="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s="3" t="str">
        <f t="shared" si="89"/>
        <v>No</v>
      </c>
      <c r="F1104" s="3" t="str">
        <f t="shared" si="90"/>
        <v/>
      </c>
      <c r="G1104" s="3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s="3" t="str">
        <f t="shared" si="89"/>
        <v>No</v>
      </c>
      <c r="F1105" s="3" t="str">
        <f t="shared" si="90"/>
        <v/>
      </c>
      <c r="G1105" s="3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s="3" t="str">
        <f t="shared" si="89"/>
        <v>No</v>
      </c>
      <c r="F1106" s="3" t="str">
        <f t="shared" si="90"/>
        <v/>
      </c>
      <c r="G1106" s="3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s="3" t="str">
        <f t="shared" si="89"/>
        <v>No</v>
      </c>
      <c r="F1107" s="3" t="str">
        <f t="shared" si="90"/>
        <v/>
      </c>
      <c r="G1107" s="3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s="3" t="str">
        <f t="shared" si="89"/>
        <v>No</v>
      </c>
      <c r="F1108" s="3" t="str">
        <f t="shared" si="90"/>
        <v/>
      </c>
      <c r="G1108" s="3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s="3" t="str">
        <f t="shared" si="89"/>
        <v>No</v>
      </c>
      <c r="F1109" s="3" t="str">
        <f t="shared" si="90"/>
        <v/>
      </c>
      <c r="G1109" s="3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s="3" t="str">
        <f t="shared" si="89"/>
        <v>No</v>
      </c>
      <c r="F1110" s="3" t="str">
        <f t="shared" si="90"/>
        <v/>
      </c>
      <c r="G1110" s="3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s="3" t="str">
        <f t="shared" si="89"/>
        <v>Yes</v>
      </c>
      <c r="F1111" s="3">
        <f t="shared" si="90"/>
        <v>-5.4047038357888603E-4</v>
      </c>
      <c r="G1111" s="3" t="str">
        <f t="shared" si="86"/>
        <v>No</v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s="3" t="str">
        <f t="shared" si="89"/>
        <v>Yes</v>
      </c>
      <c r="F1112" s="3">
        <f t="shared" si="90"/>
        <v>-2.1196345297303278E-2</v>
      </c>
      <c r="G1112" s="3" t="str">
        <f t="shared" si="86"/>
        <v>No</v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s="3" t="str">
        <f t="shared" si="89"/>
        <v>Yes</v>
      </c>
      <c r="F1113" s="3">
        <f t="shared" si="90"/>
        <v>-9.3266957358584725E-3</v>
      </c>
      <c r="G1113" s="3" t="str">
        <f t="shared" si="86"/>
        <v>No</v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s="3" t="str">
        <f t="shared" si="89"/>
        <v>Yes</v>
      </c>
      <c r="F1114" s="3">
        <f t="shared" si="90"/>
        <v>-8.7488906478615912E-3</v>
      </c>
      <c r="G1114" s="3" t="str">
        <f t="shared" si="86"/>
        <v>No</v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s="3" t="str">
        <f t="shared" si="89"/>
        <v>Yes</v>
      </c>
      <c r="F1115" s="3">
        <f t="shared" si="90"/>
        <v>8.7676315497616109E-3</v>
      </c>
      <c r="G1115" s="3" t="str">
        <f t="shared" si="86"/>
        <v>Yes</v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s="3" t="str">
        <f t="shared" si="89"/>
        <v>No</v>
      </c>
      <c r="F1116" s="3" t="str">
        <f t="shared" si="90"/>
        <v/>
      </c>
      <c r="G1116" s="3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s="3" t="str">
        <f t="shared" si="89"/>
        <v>No</v>
      </c>
      <c r="F1117" s="3" t="str">
        <f t="shared" si="90"/>
        <v/>
      </c>
      <c r="G1117" s="3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s="3" t="str">
        <f t="shared" si="89"/>
        <v>No</v>
      </c>
      <c r="F1118" s="3" t="str">
        <f t="shared" si="90"/>
        <v/>
      </c>
      <c r="G1118" s="3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s="3" t="str">
        <f t="shared" si="89"/>
        <v>No</v>
      </c>
      <c r="F1119" s="3" t="str">
        <f t="shared" si="90"/>
        <v/>
      </c>
      <c r="G1119" s="3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s="3" t="str">
        <f t="shared" si="89"/>
        <v>No</v>
      </c>
      <c r="F1120" s="3" t="str">
        <f t="shared" si="90"/>
        <v/>
      </c>
      <c r="G1120" s="3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s="3" t="str">
        <f t="shared" si="89"/>
        <v>No</v>
      </c>
      <c r="F1121" s="3" t="str">
        <f t="shared" si="90"/>
        <v/>
      </c>
      <c r="G1121" s="3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s="3" t="str">
        <f t="shared" si="89"/>
        <v>Yes</v>
      </c>
      <c r="F1122" s="3">
        <f t="shared" si="90"/>
        <v>-8.8681806714108087E-3</v>
      </c>
      <c r="G1122" s="3" t="str">
        <f t="shared" si="86"/>
        <v>No</v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s="3" t="str">
        <f t="shared" si="89"/>
        <v>Yes</v>
      </c>
      <c r="F1123" s="3">
        <f t="shared" si="90"/>
        <v>4.2101265260193789E-3</v>
      </c>
      <c r="G1123" s="3" t="str">
        <f t="shared" si="86"/>
        <v>Yes</v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s="3" t="str">
        <f t="shared" si="89"/>
        <v>No</v>
      </c>
      <c r="F1124" s="3" t="str">
        <f t="shared" si="90"/>
        <v/>
      </c>
      <c r="G1124" s="3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s="3" t="str">
        <f t="shared" si="89"/>
        <v>No</v>
      </c>
      <c r="F1125" s="3" t="str">
        <f t="shared" si="90"/>
        <v/>
      </c>
      <c r="G1125" s="3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s="3" t="str">
        <f t="shared" si="89"/>
        <v>Yes</v>
      </c>
      <c r="F1126" s="3">
        <f t="shared" si="90"/>
        <v>-1.4955806816741737E-3</v>
      </c>
      <c r="G1126" s="3" t="str">
        <f t="shared" si="86"/>
        <v>No</v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s="3" t="str">
        <f t="shared" si="89"/>
        <v>Yes</v>
      </c>
      <c r="F1127" s="3">
        <f t="shared" si="90"/>
        <v>-1.4773587608192403E-3</v>
      </c>
      <c r="G1127" s="3" t="str">
        <f t="shared" si="86"/>
        <v>No</v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s="3" t="str">
        <f t="shared" si="89"/>
        <v>Yes</v>
      </c>
      <c r="F1128" s="3">
        <f t="shared" si="90"/>
        <v>-8.9592367025419541E-3</v>
      </c>
      <c r="G1128" s="3" t="str">
        <f t="shared" si="86"/>
        <v>No</v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s="3" t="str">
        <f t="shared" si="89"/>
        <v>Yes</v>
      </c>
      <c r="F1129" s="3">
        <f t="shared" si="90"/>
        <v>6.5485840005294364E-3</v>
      </c>
      <c r="G1129" s="3" t="str">
        <f t="shared" si="86"/>
        <v>Yes</v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s="3" t="str">
        <f t="shared" si="89"/>
        <v>No</v>
      </c>
      <c r="F1130" s="3" t="str">
        <f t="shared" si="90"/>
        <v/>
      </c>
      <c r="G1130" s="3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s="3" t="str">
        <f t="shared" si="89"/>
        <v>No</v>
      </c>
      <c r="F1131" s="3" t="str">
        <f t="shared" si="90"/>
        <v/>
      </c>
      <c r="G1131" s="3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s="3" t="str">
        <f t="shared" si="89"/>
        <v>No</v>
      </c>
      <c r="F1132" s="3" t="str">
        <f t="shared" si="90"/>
        <v/>
      </c>
      <c r="G1132" s="3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s="3" t="str">
        <f t="shared" si="89"/>
        <v>Yes</v>
      </c>
      <c r="F1133" s="3">
        <f t="shared" si="90"/>
        <v>4.0900048956119209E-3</v>
      </c>
      <c r="G1133" s="3" t="str">
        <f t="shared" si="86"/>
        <v>Yes</v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s="3" t="str">
        <f t="shared" si="89"/>
        <v>No</v>
      </c>
      <c r="F1134" s="3" t="str">
        <f t="shared" si="90"/>
        <v/>
      </c>
      <c r="G1134" s="3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s="3" t="str">
        <f t="shared" si="89"/>
        <v>No</v>
      </c>
      <c r="F1135" s="3" t="str">
        <f t="shared" si="90"/>
        <v/>
      </c>
      <c r="G1135" s="3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s="3" t="str">
        <f t="shared" si="89"/>
        <v>No</v>
      </c>
      <c r="F1136" s="3" t="str">
        <f t="shared" si="90"/>
        <v/>
      </c>
      <c r="G1136" s="3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s="3" t="str">
        <f t="shared" si="89"/>
        <v>No</v>
      </c>
      <c r="F1137" s="3" t="str">
        <f t="shared" si="90"/>
        <v/>
      </c>
      <c r="G1137" s="3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s="3" t="str">
        <f t="shared" si="89"/>
        <v>No</v>
      </c>
      <c r="F1138" s="3" t="str">
        <f t="shared" si="90"/>
        <v/>
      </c>
      <c r="G1138" s="3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s="3" t="str">
        <f t="shared" si="89"/>
        <v>Yes</v>
      </c>
      <c r="F1139" s="3">
        <f t="shared" si="90"/>
        <v>-2.8573558277641628E-4</v>
      </c>
      <c r="G1139" s="3" t="str">
        <f t="shared" si="86"/>
        <v>No</v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s="3" t="str">
        <f t="shared" si="89"/>
        <v>Yes</v>
      </c>
      <c r="F1140" s="3">
        <f t="shared" si="90"/>
        <v>-1.0680866399075383E-2</v>
      </c>
      <c r="G1140" s="3" t="str">
        <f t="shared" si="86"/>
        <v>No</v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s="3" t="str">
        <f t="shared" si="89"/>
        <v>Yes</v>
      </c>
      <c r="F1141" s="3">
        <f t="shared" si="90"/>
        <v>-1.3582627300494754E-2</v>
      </c>
      <c r="G1141" s="3" t="str">
        <f t="shared" si="86"/>
        <v>No</v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s="3" t="str">
        <f t="shared" si="89"/>
        <v>Yes</v>
      </c>
      <c r="F1142" s="3">
        <f t="shared" si="90"/>
        <v>-1.118466152073133E-3</v>
      </c>
      <c r="G1142" s="3" t="str">
        <f t="shared" si="86"/>
        <v>No</v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s="3" t="str">
        <f t="shared" si="89"/>
        <v>Yes</v>
      </c>
      <c r="F1143" s="3">
        <f t="shared" si="90"/>
        <v>-3.3527814487925929E-3</v>
      </c>
      <c r="G1143" s="3" t="str">
        <f t="shared" si="86"/>
        <v>No</v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s="3" t="str">
        <f t="shared" si="89"/>
        <v>Yes</v>
      </c>
      <c r="F1144" s="3">
        <f t="shared" si="90"/>
        <v>2.7586148086877491E-3</v>
      </c>
      <c r="G1144" s="3" t="str">
        <f t="shared" si="86"/>
        <v>Yes</v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s="3" t="str">
        <f t="shared" si="89"/>
        <v>No</v>
      </c>
      <c r="F1145" s="3" t="str">
        <f t="shared" si="90"/>
        <v/>
      </c>
      <c r="G1145" s="3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s="3" t="str">
        <f t="shared" si="89"/>
        <v>No</v>
      </c>
      <c r="F1146" s="3" t="str">
        <f t="shared" si="90"/>
        <v/>
      </c>
      <c r="G1146" s="3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s="3" t="str">
        <f t="shared" si="89"/>
        <v>No</v>
      </c>
      <c r="F1147" s="3" t="str">
        <f t="shared" si="90"/>
        <v/>
      </c>
      <c r="G1147" s="3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s="3" t="str">
        <f t="shared" si="89"/>
        <v>No</v>
      </c>
      <c r="F1148" s="3" t="str">
        <f t="shared" si="90"/>
        <v/>
      </c>
      <c r="G1148" s="3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s="3" t="str">
        <f t="shared" si="89"/>
        <v>No</v>
      </c>
      <c r="F1149" s="3" t="str">
        <f t="shared" si="90"/>
        <v/>
      </c>
      <c r="G1149" s="3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s="3" t="str">
        <f t="shared" si="89"/>
        <v>No</v>
      </c>
      <c r="F1150" s="3" t="str">
        <f t="shared" si="90"/>
        <v/>
      </c>
      <c r="G1150" s="3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s="3" t="str">
        <f t="shared" si="89"/>
        <v>No</v>
      </c>
      <c r="F1151" s="3" t="str">
        <f t="shared" si="90"/>
        <v/>
      </c>
      <c r="G1151" s="3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s="3" t="str">
        <f t="shared" si="89"/>
        <v>No</v>
      </c>
      <c r="F1152" s="3" t="str">
        <f t="shared" si="90"/>
        <v/>
      </c>
      <c r="G1152" s="3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s="3" t="str">
        <f t="shared" si="89"/>
        <v>No</v>
      </c>
      <c r="F1153" s="3" t="str">
        <f t="shared" si="90"/>
        <v/>
      </c>
      <c r="G1153" s="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s="3" t="str">
        <f t="shared" si="89"/>
        <v>No</v>
      </c>
      <c r="F1154" s="3" t="str">
        <f t="shared" si="90"/>
        <v/>
      </c>
      <c r="G1154" s="3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s="3" t="str">
        <f t="shared" si="89"/>
        <v>No</v>
      </c>
      <c r="F1155" s="3" t="str">
        <f t="shared" si="90"/>
        <v/>
      </c>
      <c r="G1155" s="3" t="str">
        <f t="shared" ref="G1155:G1218" si="91">IF(E1155="Yes",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s="3" t="str">
        <f t="shared" si="89"/>
        <v>No</v>
      </c>
      <c r="F1156" s="3" t="str">
        <f t="shared" si="90"/>
        <v/>
      </c>
      <c r="G1156" s="3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s="3" t="str">
        <f t="shared" ref="E1157:E1220" si="94">IF(AND(D1155="Down", D1156="Down"), "Yes", "No")</f>
        <v>No</v>
      </c>
      <c r="F1157" s="3" t="str">
        <f t="shared" si="90"/>
        <v/>
      </c>
      <c r="G1157" s="3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s="3" t="str">
        <f t="shared" si="94"/>
        <v>Yes</v>
      </c>
      <c r="F1158" s="3">
        <f t="shared" ref="F1158:F1221" si="95">IF(E1158="Yes", C1158, "")</f>
        <v>-3.6354035501038739E-4</v>
      </c>
      <c r="G1158" s="3" t="str">
        <f t="shared" si="91"/>
        <v>No</v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s="3" t="str">
        <f t="shared" si="94"/>
        <v>Yes</v>
      </c>
      <c r="F1159" s="3">
        <f t="shared" si="95"/>
        <v>1.29012334391844E-3</v>
      </c>
      <c r="G1159" s="3" t="str">
        <f t="shared" si="91"/>
        <v>Yes</v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s="3" t="str">
        <f t="shared" si="94"/>
        <v>No</v>
      </c>
      <c r="F1160" s="3" t="str">
        <f t="shared" si="95"/>
        <v/>
      </c>
      <c r="G1160" s="3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s="3" t="str">
        <f t="shared" si="94"/>
        <v>No</v>
      </c>
      <c r="F1161" s="3" t="str">
        <f t="shared" si="95"/>
        <v/>
      </c>
      <c r="G1161" s="3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s="3" t="str">
        <f t="shared" si="94"/>
        <v>No</v>
      </c>
      <c r="F1162" s="3" t="str">
        <f t="shared" si="95"/>
        <v/>
      </c>
      <c r="G1162" s="3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s="3" t="str">
        <f t="shared" si="94"/>
        <v>No</v>
      </c>
      <c r="F1163" s="3" t="str">
        <f t="shared" si="95"/>
        <v/>
      </c>
      <c r="G1163" s="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s="3" t="str">
        <f t="shared" si="94"/>
        <v>Yes</v>
      </c>
      <c r="F1164" s="3">
        <f t="shared" si="95"/>
        <v>-5.6356837606838205E-3</v>
      </c>
      <c r="G1164" s="3" t="str">
        <f t="shared" si="91"/>
        <v>No</v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s="3" t="str">
        <f t="shared" si="94"/>
        <v>Yes</v>
      </c>
      <c r="F1165" s="3">
        <f t="shared" si="95"/>
        <v>-1.0213295259898624E-2</v>
      </c>
      <c r="G1165" s="3" t="str">
        <f t="shared" si="91"/>
        <v>No</v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s="3" t="str">
        <f t="shared" si="94"/>
        <v>Yes</v>
      </c>
      <c r="F1166" s="3">
        <f t="shared" si="95"/>
        <v>-1.520560127256106E-2</v>
      </c>
      <c r="G1166" s="3" t="str">
        <f t="shared" si="91"/>
        <v>No</v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s="3" t="str">
        <f t="shared" si="94"/>
        <v>Yes</v>
      </c>
      <c r="F1167" s="3">
        <f t="shared" si="95"/>
        <v>7.0355060943296547E-3</v>
      </c>
      <c r="G1167" s="3" t="str">
        <f t="shared" si="91"/>
        <v>Yes</v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s="3" t="str">
        <f t="shared" si="94"/>
        <v>No</v>
      </c>
      <c r="F1168" s="3" t="str">
        <f t="shared" si="95"/>
        <v/>
      </c>
      <c r="G1168" s="3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s="3" t="str">
        <f t="shared" si="94"/>
        <v>No</v>
      </c>
      <c r="F1169" s="3" t="str">
        <f t="shared" si="95"/>
        <v/>
      </c>
      <c r="G1169" s="3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s="3" t="str">
        <f t="shared" si="94"/>
        <v>No</v>
      </c>
      <c r="F1170" s="3" t="str">
        <f t="shared" si="95"/>
        <v/>
      </c>
      <c r="G1170" s="3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s="3" t="str">
        <f t="shared" si="94"/>
        <v>No</v>
      </c>
      <c r="F1171" s="3" t="str">
        <f t="shared" si="95"/>
        <v/>
      </c>
      <c r="G1171" s="3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s="3" t="str">
        <f t="shared" si="94"/>
        <v>No</v>
      </c>
      <c r="F1172" s="3" t="str">
        <f t="shared" si="95"/>
        <v/>
      </c>
      <c r="G1172" s="3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s="3" t="str">
        <f t="shared" si="94"/>
        <v>Yes</v>
      </c>
      <c r="F1173" s="3">
        <f t="shared" si="95"/>
        <v>4.1489037758831622E-3</v>
      </c>
      <c r="G1173" s="3" t="str">
        <f t="shared" si="91"/>
        <v>Yes</v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s="3" t="str">
        <f t="shared" si="94"/>
        <v>No</v>
      </c>
      <c r="F1174" s="3" t="str">
        <f t="shared" si="95"/>
        <v/>
      </c>
      <c r="G1174" s="3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s="3" t="str">
        <f t="shared" si="94"/>
        <v>No</v>
      </c>
      <c r="F1175" s="3" t="str">
        <f t="shared" si="95"/>
        <v/>
      </c>
      <c r="G1175" s="3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s="3" t="str">
        <f t="shared" si="94"/>
        <v>No</v>
      </c>
      <c r="F1176" s="3" t="str">
        <f t="shared" si="95"/>
        <v/>
      </c>
      <c r="G1176" s="3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s="3" t="str">
        <f t="shared" si="94"/>
        <v>Yes</v>
      </c>
      <c r="F1177" s="3">
        <f t="shared" si="95"/>
        <v>3.889304096155038E-3</v>
      </c>
      <c r="G1177" s="3" t="str">
        <f t="shared" si="91"/>
        <v>Yes</v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s="3" t="str">
        <f t="shared" si="94"/>
        <v>No</v>
      </c>
      <c r="F1178" s="3" t="str">
        <f t="shared" si="95"/>
        <v/>
      </c>
      <c r="G1178" s="3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s="3" t="str">
        <f t="shared" si="94"/>
        <v>No</v>
      </c>
      <c r="F1179" s="3" t="str">
        <f t="shared" si="95"/>
        <v/>
      </c>
      <c r="G1179" s="3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s="3" t="str">
        <f t="shared" si="94"/>
        <v>Yes</v>
      </c>
      <c r="F1180" s="3">
        <f t="shared" si="95"/>
        <v>-4.0379997024631801E-3</v>
      </c>
      <c r="G1180" s="3" t="str">
        <f t="shared" si="91"/>
        <v>No</v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s="3" t="str">
        <f t="shared" si="94"/>
        <v>Yes</v>
      </c>
      <c r="F1181" s="3">
        <f t="shared" si="95"/>
        <v>-1.4747241960608552E-2</v>
      </c>
      <c r="G1181" s="3" t="str">
        <f t="shared" si="91"/>
        <v>No</v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s="3" t="str">
        <f t="shared" si="94"/>
        <v>Yes</v>
      </c>
      <c r="F1182" s="3">
        <f t="shared" si="95"/>
        <v>3.9028066854514777E-3</v>
      </c>
      <c r="G1182" s="3" t="str">
        <f t="shared" si="91"/>
        <v>Yes</v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s="3" t="str">
        <f t="shared" si="94"/>
        <v>No</v>
      </c>
      <c r="F1183" s="3" t="str">
        <f t="shared" si="95"/>
        <v/>
      </c>
      <c r="G1183" s="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s="3" t="str">
        <f t="shared" si="94"/>
        <v>No</v>
      </c>
      <c r="F1184" s="3" t="str">
        <f t="shared" si="95"/>
        <v/>
      </c>
      <c r="G1184" s="3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s="3" t="str">
        <f t="shared" si="94"/>
        <v>No</v>
      </c>
      <c r="F1185" s="3" t="str">
        <f t="shared" si="95"/>
        <v/>
      </c>
      <c r="G1185" s="3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s="3" t="str">
        <f t="shared" si="94"/>
        <v>No</v>
      </c>
      <c r="F1186" s="3" t="str">
        <f t="shared" si="95"/>
        <v/>
      </c>
      <c r="G1186" s="3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s="3" t="str">
        <f t="shared" si="94"/>
        <v>No</v>
      </c>
      <c r="F1187" s="3" t="str">
        <f t="shared" si="95"/>
        <v/>
      </c>
      <c r="G1187" s="3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s="3" t="str">
        <f t="shared" si="94"/>
        <v>No</v>
      </c>
      <c r="F1188" s="3" t="str">
        <f t="shared" si="95"/>
        <v/>
      </c>
      <c r="G1188" s="3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s="3" t="str">
        <f t="shared" si="94"/>
        <v>No</v>
      </c>
      <c r="F1189" s="3" t="str">
        <f t="shared" si="95"/>
        <v/>
      </c>
      <c r="G1189" s="3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s="3" t="str">
        <f t="shared" si="94"/>
        <v>No</v>
      </c>
      <c r="F1190" s="3" t="str">
        <f t="shared" si="95"/>
        <v/>
      </c>
      <c r="G1190" s="3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s="3" t="str">
        <f t="shared" si="94"/>
        <v>No</v>
      </c>
      <c r="F1191" s="3" t="str">
        <f t="shared" si="95"/>
        <v/>
      </c>
      <c r="G1191" s="3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s="3" t="str">
        <f t="shared" si="94"/>
        <v>Yes</v>
      </c>
      <c r="F1192" s="3">
        <f t="shared" si="95"/>
        <v>5.6112470240897508E-3</v>
      </c>
      <c r="G1192" s="3" t="str">
        <f t="shared" si="91"/>
        <v>Yes</v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s="3" t="str">
        <f t="shared" si="94"/>
        <v>No</v>
      </c>
      <c r="F1193" s="3" t="str">
        <f t="shared" si="95"/>
        <v/>
      </c>
      <c r="G1193" s="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s="3" t="str">
        <f t="shared" si="94"/>
        <v>No</v>
      </c>
      <c r="F1194" s="3" t="str">
        <f t="shared" si="95"/>
        <v/>
      </c>
      <c r="G1194" s="3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s="3" t="str">
        <f t="shared" si="94"/>
        <v>No</v>
      </c>
      <c r="F1195" s="3" t="str">
        <f t="shared" si="95"/>
        <v/>
      </c>
      <c r="G1195" s="3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s="3" t="str">
        <f t="shared" si="94"/>
        <v>No</v>
      </c>
      <c r="F1196" s="3" t="str">
        <f t="shared" si="95"/>
        <v/>
      </c>
      <c r="G1196" s="3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s="3" t="str">
        <f t="shared" si="94"/>
        <v>No</v>
      </c>
      <c r="F1197" s="3" t="str">
        <f t="shared" si="95"/>
        <v/>
      </c>
      <c r="G1197" s="3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s="3" t="str">
        <f t="shared" si="94"/>
        <v>Yes</v>
      </c>
      <c r="F1198" s="3">
        <f t="shared" si="95"/>
        <v>1.6189340804458736E-2</v>
      </c>
      <c r="G1198" s="3" t="str">
        <f t="shared" si="91"/>
        <v>Yes</v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s="3" t="str">
        <f t="shared" si="94"/>
        <v>No</v>
      </c>
      <c r="F1199" s="3" t="str">
        <f t="shared" si="95"/>
        <v/>
      </c>
      <c r="G1199" s="3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s="3" t="str">
        <f t="shared" si="94"/>
        <v>No</v>
      </c>
      <c r="F1200" s="3" t="str">
        <f t="shared" si="95"/>
        <v/>
      </c>
      <c r="G1200" s="3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s="3" t="str">
        <f t="shared" si="94"/>
        <v>Yes</v>
      </c>
      <c r="F1201" s="3">
        <f t="shared" si="95"/>
        <v>-1.8387220458112013E-3</v>
      </c>
      <c r="G1201" s="3" t="str">
        <f t="shared" si="91"/>
        <v>No</v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s="3" t="str">
        <f t="shared" si="94"/>
        <v>Yes</v>
      </c>
      <c r="F1202" s="3">
        <f t="shared" si="95"/>
        <v>-7.5700500213286602E-3</v>
      </c>
      <c r="G1202" s="3" t="str">
        <f t="shared" si="91"/>
        <v>No</v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s="3" t="str">
        <f t="shared" si="94"/>
        <v>Yes</v>
      </c>
      <c r="F1203" s="3">
        <f t="shared" si="95"/>
        <v>-1.3249734834228593E-2</v>
      </c>
      <c r="G1203" s="3" t="str">
        <f t="shared" si="91"/>
        <v>No</v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s="3" t="str">
        <f t="shared" si="94"/>
        <v>Yes</v>
      </c>
      <c r="F1204" s="3">
        <f t="shared" si="95"/>
        <v>-1.1507554677138009E-3</v>
      </c>
      <c r="G1204" s="3" t="str">
        <f t="shared" si="91"/>
        <v>No</v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s="3" t="str">
        <f t="shared" si="94"/>
        <v>Yes</v>
      </c>
      <c r="F1205" s="3">
        <f t="shared" si="95"/>
        <v>-6.0099152753814971E-4</v>
      </c>
      <c r="G1205" s="3" t="str">
        <f t="shared" si="91"/>
        <v>No</v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s="3" t="str">
        <f t="shared" si="94"/>
        <v>Yes</v>
      </c>
      <c r="F1206" s="3">
        <f t="shared" si="95"/>
        <v>-4.4352492683901734E-3</v>
      </c>
      <c r="G1206" s="3" t="str">
        <f t="shared" si="91"/>
        <v>No</v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s="3" t="str">
        <f t="shared" si="94"/>
        <v>Yes</v>
      </c>
      <c r="F1207" s="3">
        <f t="shared" si="95"/>
        <v>1.3192755977626831E-3</v>
      </c>
      <c r="G1207" s="3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s="3" t="str">
        <f t="shared" si="94"/>
        <v>No</v>
      </c>
      <c r="F1208" s="3" t="str">
        <f t="shared" si="95"/>
        <v/>
      </c>
      <c r="G1208" s="3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s="3" t="str">
        <f t="shared" si="94"/>
        <v>No</v>
      </c>
      <c r="F1209" s="3" t="str">
        <f t="shared" si="95"/>
        <v/>
      </c>
      <c r="G1209" s="3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s="3" t="str">
        <f t="shared" si="94"/>
        <v>Yes</v>
      </c>
      <c r="F1210" s="3">
        <f t="shared" si="95"/>
        <v>-8.6120813329321623E-4</v>
      </c>
      <c r="G1210" s="3" t="str">
        <f t="shared" si="91"/>
        <v>No</v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s="3" t="str">
        <f t="shared" si="94"/>
        <v>Yes</v>
      </c>
      <c r="F1211" s="3">
        <f t="shared" si="95"/>
        <v>-5.1171488861199788E-3</v>
      </c>
      <c r="G1211" s="3" t="str">
        <f t="shared" si="91"/>
        <v>No</v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s="3" t="str">
        <f t="shared" si="94"/>
        <v>Yes</v>
      </c>
      <c r="F1212" s="3">
        <f t="shared" si="95"/>
        <v>-1.0640071240881163E-2</v>
      </c>
      <c r="G1212" s="3" t="str">
        <f t="shared" si="91"/>
        <v>No</v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s="3" t="str">
        <f t="shared" si="94"/>
        <v>Yes</v>
      </c>
      <c r="F1213" s="3">
        <f t="shared" si="95"/>
        <v>-2.571680038663557E-4</v>
      </c>
      <c r="G1213" s="3" t="str">
        <f t="shared" si="91"/>
        <v>No</v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s="3" t="str">
        <f t="shared" si="94"/>
        <v>Yes</v>
      </c>
      <c r="F1214" s="3">
        <f t="shared" si="95"/>
        <v>-1.1087679149175853E-4</v>
      </c>
      <c r="G1214" s="3" t="str">
        <f t="shared" si="91"/>
        <v>No</v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s="3" t="str">
        <f t="shared" si="94"/>
        <v>Yes</v>
      </c>
      <c r="F1215" s="3">
        <f t="shared" si="95"/>
        <v>-1.8644891007116797E-2</v>
      </c>
      <c r="G1215" s="3" t="str">
        <f t="shared" si="91"/>
        <v>No</v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s="3" t="str">
        <f t="shared" si="94"/>
        <v>Yes</v>
      </c>
      <c r="F1216" s="3">
        <f t="shared" si="95"/>
        <v>-2.4407110604896133E-4</v>
      </c>
      <c r="G1216" s="3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s="3" t="str">
        <f t="shared" si="94"/>
        <v>Yes</v>
      </c>
      <c r="F1217" s="3">
        <f t="shared" si="95"/>
        <v>-1.656924043708337E-3</v>
      </c>
      <c r="G1217" s="3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s="3" t="str">
        <f t="shared" si="94"/>
        <v>Yes</v>
      </c>
      <c r="F1218" s="3">
        <f t="shared" si="95"/>
        <v>1.1531677583985519E-2</v>
      </c>
      <c r="G1218" s="3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s="3" t="str">
        <f t="shared" si="94"/>
        <v>No</v>
      </c>
      <c r="F1219" s="3" t="str">
        <f t="shared" si="95"/>
        <v/>
      </c>
      <c r="G1219" s="3" t="str">
        <f t="shared" ref="G1219:G1245" si="96">IF(E1219="Yes",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s="3" t="str">
        <f t="shared" si="94"/>
        <v>No</v>
      </c>
      <c r="F1220" s="3" t="str">
        <f t="shared" si="95"/>
        <v/>
      </c>
      <c r="G1220" s="3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s="3" t="str">
        <f t="shared" ref="E1221:E1245" si="99">IF(AND(D1219="Down", D1220="Down"), "Yes", "No")</f>
        <v>No</v>
      </c>
      <c r="F1221" s="3" t="str">
        <f t="shared" si="95"/>
        <v/>
      </c>
      <c r="G1221" s="3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s="3" t="str">
        <f t="shared" si="99"/>
        <v>No</v>
      </c>
      <c r="F1222" s="3" t="str">
        <f t="shared" ref="F1222:F1245" si="100">IF(E1222="Yes", C1222, "")</f>
        <v/>
      </c>
      <c r="G1222" s="3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s="3" t="str">
        <f t="shared" si="99"/>
        <v>No</v>
      </c>
      <c r="F1223" s="3" t="str">
        <f t="shared" si="100"/>
        <v/>
      </c>
      <c r="G1223" s="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s="3" t="str">
        <f t="shared" si="99"/>
        <v>No</v>
      </c>
      <c r="F1224" s="3" t="str">
        <f t="shared" si="100"/>
        <v/>
      </c>
      <c r="G1224" s="3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s="3" t="str">
        <f t="shared" si="99"/>
        <v>Yes</v>
      </c>
      <c r="F1225" s="3">
        <f t="shared" si="100"/>
        <v>4.9805332809458001E-3</v>
      </c>
      <c r="G1225" s="3" t="str">
        <f t="shared" si="96"/>
        <v>Yes</v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s="3" t="str">
        <f t="shared" si="99"/>
        <v>No</v>
      </c>
      <c r="F1226" s="3" t="str">
        <f t="shared" si="100"/>
        <v/>
      </c>
      <c r="G1226" s="3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s="3" t="str">
        <f t="shared" si="99"/>
        <v>No</v>
      </c>
      <c r="F1227" s="3" t="str">
        <f t="shared" si="100"/>
        <v/>
      </c>
      <c r="G1227" s="3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s="3" t="str">
        <f t="shared" si="99"/>
        <v>No</v>
      </c>
      <c r="F1228" s="3" t="str">
        <f t="shared" si="100"/>
        <v/>
      </c>
      <c r="G1228" s="3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s="3" t="str">
        <f t="shared" si="99"/>
        <v>No</v>
      </c>
      <c r="F1229" s="3" t="str">
        <f t="shared" si="100"/>
        <v/>
      </c>
      <c r="G1229" s="3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s="3" t="str">
        <f t="shared" si="99"/>
        <v>No</v>
      </c>
      <c r="F1230" s="3" t="str">
        <f t="shared" si="100"/>
        <v/>
      </c>
      <c r="G1230" s="3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s="3" t="str">
        <f t="shared" si="99"/>
        <v>No</v>
      </c>
      <c r="F1231" s="3" t="str">
        <f t="shared" si="100"/>
        <v/>
      </c>
      <c r="G1231" s="3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s="3" t="str">
        <f t="shared" si="99"/>
        <v>No</v>
      </c>
      <c r="F1232" s="3" t="str">
        <f t="shared" si="100"/>
        <v/>
      </c>
      <c r="G1232" s="3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s="3" t="str">
        <f t="shared" si="99"/>
        <v>No</v>
      </c>
      <c r="F1233" s="3" t="str">
        <f t="shared" si="100"/>
        <v/>
      </c>
      <c r="G1233" s="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s="3" t="str">
        <f t="shared" si="99"/>
        <v>No</v>
      </c>
      <c r="F1234" s="3" t="str">
        <f t="shared" si="100"/>
        <v/>
      </c>
      <c r="G1234" s="3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s="3" t="str">
        <f t="shared" si="99"/>
        <v>No</v>
      </c>
      <c r="F1235" s="3" t="str">
        <f t="shared" si="100"/>
        <v/>
      </c>
      <c r="G1235" s="3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s="3" t="str">
        <f t="shared" si="99"/>
        <v>Yes</v>
      </c>
      <c r="F1236" s="3">
        <f t="shared" si="100"/>
        <v>7.1938253538635921E-3</v>
      </c>
      <c r="G1236" s="3" t="str">
        <f t="shared" si="96"/>
        <v>Yes</v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s="3" t="str">
        <f t="shared" si="99"/>
        <v>No</v>
      </c>
      <c r="F1237" s="3" t="str">
        <f t="shared" si="100"/>
        <v/>
      </c>
      <c r="G1237" s="3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s="3" t="str">
        <f t="shared" si="99"/>
        <v>No</v>
      </c>
      <c r="F1238" s="3" t="str">
        <f t="shared" si="100"/>
        <v/>
      </c>
      <c r="G1238" s="3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s="3" t="str">
        <f t="shared" si="99"/>
        <v>Yes</v>
      </c>
      <c r="F1239" s="3">
        <f t="shared" si="100"/>
        <v>-3.2432562231356883E-2</v>
      </c>
      <c r="G1239" s="3" t="str">
        <f t="shared" si="96"/>
        <v>No</v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s="3" t="str">
        <f t="shared" si="99"/>
        <v>Yes</v>
      </c>
      <c r="F1240" s="3">
        <f t="shared" si="100"/>
        <v>1.6887318605154862E-2</v>
      </c>
      <c r="G1240" s="3" t="str">
        <f t="shared" si="96"/>
        <v>Yes</v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s="3" t="str">
        <f t="shared" si="99"/>
        <v>No</v>
      </c>
      <c r="F1241" s="3" t="str">
        <f t="shared" si="100"/>
        <v/>
      </c>
      <c r="G1241" s="3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s="3" t="str">
        <f t="shared" si="99"/>
        <v>No</v>
      </c>
      <c r="F1242" s="3" t="str">
        <f t="shared" si="100"/>
        <v/>
      </c>
      <c r="G1242" s="3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s="3" t="str">
        <f t="shared" si="99"/>
        <v>No</v>
      </c>
      <c r="F1243" s="3" t="str">
        <f t="shared" si="100"/>
        <v/>
      </c>
      <c r="G1243" s="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s="3" t="str">
        <f t="shared" si="99"/>
        <v>No</v>
      </c>
      <c r="F1244" s="3" t="str">
        <f t="shared" si="100"/>
        <v/>
      </c>
      <c r="G1244" s="3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s="3" t="str">
        <f t="shared" si="99"/>
        <v>No</v>
      </c>
      <c r="F1245" s="3" t="str">
        <f t="shared" si="100"/>
        <v/>
      </c>
      <c r="G1245" s="3" t="str">
        <f t="shared" si="96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D4EA-AD28-47F7-8D0E-92F22B55E24D}">
  <dimension ref="A1:N1245"/>
  <sheetViews>
    <sheetView workbookViewId="0">
      <selection activeCell="F23" sqref="F23"/>
    </sheetView>
  </sheetViews>
  <sheetFormatPr defaultRowHeight="14.5" x14ac:dyDescent="0.35"/>
  <cols>
    <col min="1" max="1" width="14.36328125" customWidth="1"/>
    <col min="3" max="3" width="15.453125" customWidth="1"/>
    <col min="5" max="5" width="18.453125" customWidth="1"/>
    <col min="6" max="6" width="19.54296875" customWidth="1"/>
    <col min="7" max="7" width="21.1796875" customWidth="1"/>
    <col min="13" max="13" width="41.1796875" customWidth="1"/>
  </cols>
  <sheetData>
    <row r="1" spans="1:14" s="1" customFormat="1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</row>
    <row r="2" spans="1:14" x14ac:dyDescent="0.35">
      <c r="A2" s="30">
        <v>43938</v>
      </c>
      <c r="B2" s="3">
        <v>9266.75</v>
      </c>
      <c r="C2" s="3"/>
      <c r="D2" s="3"/>
      <c r="E2" s="3"/>
      <c r="F2" s="3"/>
      <c r="G2" s="3" t="str">
        <f>IF(E2="Yes", IF(F2&gt;0, "Yes", "No"), "")</f>
        <v/>
      </c>
    </row>
    <row r="3" spans="1:14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E3" s="3"/>
      <c r="F3" s="3"/>
      <c r="G3" s="3" t="str">
        <f t="shared" ref="G3:G66" si="0">IF(E3="Yes", IF(F3&gt;0, "Yes", "No"), "")</f>
        <v/>
      </c>
    </row>
    <row r="4" spans="1:14" x14ac:dyDescent="0.35">
      <c r="A4" s="30">
        <v>43942</v>
      </c>
      <c r="B4" s="3">
        <v>8981.4500000000007</v>
      </c>
      <c r="C4" s="22">
        <f t="shared" ref="C4:C67" si="1">(B4-B3)/B3</f>
        <v>-3.0274729130789164E-2</v>
      </c>
      <c r="D4" s="3" t="str">
        <f t="shared" ref="D4:D67" si="2">IF(C4&gt;0, "Up", IF(C4&lt;0, "Down", "Flat"))</f>
        <v>Down</v>
      </c>
      <c r="E4" s="3"/>
      <c r="F4" s="3"/>
      <c r="G4" s="3" t="str">
        <f t="shared" si="0"/>
        <v/>
      </c>
    </row>
    <row r="5" spans="1:14" x14ac:dyDescent="0.35">
      <c r="A5" s="30">
        <v>43943</v>
      </c>
      <c r="B5" s="3">
        <v>9187.2999999999993</v>
      </c>
      <c r="C5" s="22">
        <f t="shared" si="1"/>
        <v>2.2919461779556588E-2</v>
      </c>
      <c r="D5" s="3" t="str">
        <f t="shared" si="2"/>
        <v>Up</v>
      </c>
      <c r="E5" s="3" t="str">
        <f>IF(AND(D2="Down", D3="Down", D4="Down"), "Yes", "No")</f>
        <v>No</v>
      </c>
      <c r="F5" s="3" t="str">
        <f>IF(E5="Yes", C5, "")</f>
        <v/>
      </c>
      <c r="G5" s="3" t="str">
        <f t="shared" si="0"/>
        <v/>
      </c>
    </row>
    <row r="6" spans="1:14" x14ac:dyDescent="0.35">
      <c r="A6" s="30">
        <v>43944</v>
      </c>
      <c r="B6" s="3">
        <v>9313.9</v>
      </c>
      <c r="C6" s="22">
        <f t="shared" si="1"/>
        <v>1.3779891807168631E-2</v>
      </c>
      <c r="D6" s="3" t="str">
        <f t="shared" si="2"/>
        <v>Up</v>
      </c>
      <c r="E6" s="3" t="str">
        <f t="shared" ref="E6:E69" si="3">IF(AND(D3="Down", D4="Down", D5="Down"), "Yes", "No")</f>
        <v>No</v>
      </c>
      <c r="F6" s="3" t="str">
        <f t="shared" ref="F6:F69" si="4">IF(E6="Yes", C6, "")</f>
        <v/>
      </c>
      <c r="G6" s="3" t="str">
        <f t="shared" si="0"/>
        <v/>
      </c>
      <c r="M6" s="2" t="s">
        <v>104</v>
      </c>
      <c r="N6" s="2">
        <f>COUNTIF(E:E, "Yes")</f>
        <v>144</v>
      </c>
    </row>
    <row r="7" spans="1:14" x14ac:dyDescent="0.35">
      <c r="A7" s="30">
        <v>43945</v>
      </c>
      <c r="B7" s="3">
        <v>9154.4</v>
      </c>
      <c r="C7" s="22">
        <f t="shared" si="1"/>
        <v>-1.7124942290554977E-2</v>
      </c>
      <c r="D7" s="3" t="str">
        <f t="shared" si="2"/>
        <v>Down</v>
      </c>
      <c r="E7" s="3" t="str">
        <f t="shared" si="3"/>
        <v>No</v>
      </c>
      <c r="F7" s="3" t="str">
        <f t="shared" si="4"/>
        <v/>
      </c>
      <c r="G7" s="3" t="str">
        <f t="shared" si="0"/>
        <v/>
      </c>
      <c r="M7" s="2" t="s">
        <v>105</v>
      </c>
      <c r="N7" s="2">
        <f>COUNTIF(G:G, "Yes")</f>
        <v>65</v>
      </c>
    </row>
    <row r="8" spans="1:14" x14ac:dyDescent="0.35">
      <c r="A8" s="30">
        <v>43948</v>
      </c>
      <c r="B8" s="3">
        <v>9282.2999999999993</v>
      </c>
      <c r="C8" s="22">
        <f t="shared" si="1"/>
        <v>1.3971423577733073E-2</v>
      </c>
      <c r="D8" s="3" t="str">
        <f t="shared" si="2"/>
        <v>Up</v>
      </c>
      <c r="E8" s="3" t="str">
        <f t="shared" si="3"/>
        <v>No</v>
      </c>
      <c r="F8" s="3" t="str">
        <f t="shared" si="4"/>
        <v/>
      </c>
      <c r="G8" s="3" t="str">
        <f t="shared" si="0"/>
        <v/>
      </c>
      <c r="M8" s="2" t="s">
        <v>106</v>
      </c>
      <c r="N8" s="21">
        <f>N7/N6</f>
        <v>0.4513888888888889</v>
      </c>
    </row>
    <row r="9" spans="1:14" x14ac:dyDescent="0.35">
      <c r="A9" s="30">
        <v>43949</v>
      </c>
      <c r="B9" s="3">
        <v>9380.9</v>
      </c>
      <c r="C9" s="22">
        <f t="shared" si="1"/>
        <v>1.0622367301207716E-2</v>
      </c>
      <c r="D9" s="3" t="str">
        <f t="shared" si="2"/>
        <v>Up</v>
      </c>
      <c r="E9" s="3" t="str">
        <f t="shared" si="3"/>
        <v>No</v>
      </c>
      <c r="F9" s="3" t="str">
        <f t="shared" si="4"/>
        <v/>
      </c>
      <c r="G9" s="3" t="str">
        <f t="shared" si="0"/>
        <v/>
      </c>
      <c r="M9" s="2" t="s">
        <v>107</v>
      </c>
      <c r="N9" s="21">
        <f>AVERAGEIFS(F:F, G:G, "Yes")</f>
        <v>8.0536394930715953E-3</v>
      </c>
    </row>
    <row r="10" spans="1:14" x14ac:dyDescent="0.35">
      <c r="A10" s="30">
        <v>43950</v>
      </c>
      <c r="B10" s="3">
        <v>9553.35</v>
      </c>
      <c r="C10" s="22">
        <f t="shared" si="1"/>
        <v>1.8383097570595652E-2</v>
      </c>
      <c r="D10" s="3" t="str">
        <f t="shared" si="2"/>
        <v>Up</v>
      </c>
      <c r="E10" s="3" t="str">
        <f t="shared" si="3"/>
        <v>No</v>
      </c>
      <c r="F10" s="3" t="str">
        <f t="shared" si="4"/>
        <v/>
      </c>
      <c r="G10" s="3" t="str">
        <f t="shared" si="0"/>
        <v/>
      </c>
      <c r="M10" s="2" t="s">
        <v>108</v>
      </c>
      <c r="N10" s="21">
        <f>AVERAGEIF(E:E, "Yes", F:F)</f>
        <v>-1.4694970892503707E-3</v>
      </c>
    </row>
    <row r="11" spans="1:14" x14ac:dyDescent="0.35">
      <c r="A11" s="30">
        <v>43951</v>
      </c>
      <c r="B11" s="3">
        <v>9859.9</v>
      </c>
      <c r="C11" s="22">
        <f t="shared" si="1"/>
        <v>3.2088220362490566E-2</v>
      </c>
      <c r="D11" s="3" t="str">
        <f t="shared" si="2"/>
        <v>Up</v>
      </c>
      <c r="E11" s="3" t="str">
        <f t="shared" si="3"/>
        <v>No</v>
      </c>
      <c r="F11" s="3" t="str">
        <f t="shared" si="4"/>
        <v/>
      </c>
      <c r="G11" s="3" t="str">
        <f t="shared" si="0"/>
        <v/>
      </c>
      <c r="M11" s="2"/>
      <c r="N11" s="2"/>
    </row>
    <row r="12" spans="1:14" x14ac:dyDescent="0.35">
      <c r="A12" s="30">
        <v>43955</v>
      </c>
      <c r="B12" s="3">
        <v>9293.5</v>
      </c>
      <c r="C12" s="22">
        <f t="shared" si="1"/>
        <v>-5.7444801671416509E-2</v>
      </c>
      <c r="D12" s="3" t="str">
        <f t="shared" si="2"/>
        <v>Down</v>
      </c>
      <c r="E12" s="3" t="str">
        <f t="shared" si="3"/>
        <v>No</v>
      </c>
      <c r="F12" s="3" t="str">
        <f t="shared" si="4"/>
        <v/>
      </c>
      <c r="G12" s="3" t="str">
        <f t="shared" si="0"/>
        <v/>
      </c>
      <c r="M12" s="2" t="s">
        <v>109</v>
      </c>
      <c r="N12" s="2">
        <f>COUNTIF(G:G, "Yes")</f>
        <v>65</v>
      </c>
    </row>
    <row r="13" spans="1:14" x14ac:dyDescent="0.35">
      <c r="A13" s="30">
        <v>43956</v>
      </c>
      <c r="B13" s="3">
        <v>9205.6</v>
      </c>
      <c r="C13" s="22">
        <f t="shared" si="1"/>
        <v>-9.4582234895356585E-3</v>
      </c>
      <c r="D13" s="3" t="str">
        <f t="shared" si="2"/>
        <v>Down</v>
      </c>
      <c r="E13" s="3" t="str">
        <f t="shared" si="3"/>
        <v>No</v>
      </c>
      <c r="F13" s="3" t="str">
        <f t="shared" si="4"/>
        <v/>
      </c>
      <c r="G13" s="3" t="str">
        <f t="shared" si="0"/>
        <v/>
      </c>
      <c r="M13" s="2" t="s">
        <v>110</v>
      </c>
      <c r="N13" s="2">
        <f>COUNTIF(G:G, "No")</f>
        <v>79</v>
      </c>
    </row>
    <row r="14" spans="1:14" x14ac:dyDescent="0.35">
      <c r="A14" s="30">
        <v>43957</v>
      </c>
      <c r="B14" s="3">
        <v>9270.9</v>
      </c>
      <c r="C14" s="22">
        <f t="shared" si="1"/>
        <v>7.0935082992960013E-3</v>
      </c>
      <c r="D14" s="3" t="str">
        <f t="shared" si="2"/>
        <v>Up</v>
      </c>
      <c r="E14" s="3" t="str">
        <f t="shared" si="3"/>
        <v>No</v>
      </c>
      <c r="F14" s="3" t="str">
        <f t="shared" si="4"/>
        <v/>
      </c>
      <c r="G14" s="3" t="str">
        <f t="shared" si="0"/>
        <v/>
      </c>
    </row>
    <row r="15" spans="1:14" x14ac:dyDescent="0.35">
      <c r="A15" s="30">
        <v>43958</v>
      </c>
      <c r="B15" s="3">
        <v>9199.0499999999993</v>
      </c>
      <c r="C15" s="22">
        <f t="shared" si="1"/>
        <v>-7.7500566288063047E-3</v>
      </c>
      <c r="D15" s="3" t="str">
        <f t="shared" si="2"/>
        <v>Down</v>
      </c>
      <c r="E15" s="3" t="str">
        <f t="shared" si="3"/>
        <v>No</v>
      </c>
      <c r="F15" s="3" t="str">
        <f t="shared" si="4"/>
        <v/>
      </c>
      <c r="G15" s="3" t="str">
        <f t="shared" si="0"/>
        <v/>
      </c>
    </row>
    <row r="16" spans="1:14" x14ac:dyDescent="0.35">
      <c r="A16" s="30">
        <v>43959</v>
      </c>
      <c r="B16" s="3">
        <v>9251.5</v>
      </c>
      <c r="C16" s="22">
        <f t="shared" si="1"/>
        <v>5.7016757165142852E-3</v>
      </c>
      <c r="D16" s="3" t="str">
        <f t="shared" si="2"/>
        <v>Up</v>
      </c>
      <c r="E16" s="3" t="str">
        <f t="shared" si="3"/>
        <v>No</v>
      </c>
      <c r="F16" s="3" t="str">
        <f t="shared" si="4"/>
        <v/>
      </c>
      <c r="G16" s="3" t="str">
        <f t="shared" si="0"/>
        <v/>
      </c>
    </row>
    <row r="17" spans="1:7" x14ac:dyDescent="0.35">
      <c r="A17" s="30">
        <v>43962</v>
      </c>
      <c r="B17" s="3">
        <v>9239.2000000000007</v>
      </c>
      <c r="C17" s="22">
        <f t="shared" si="1"/>
        <v>-1.329514132843244E-3</v>
      </c>
      <c r="D17" s="3" t="str">
        <f t="shared" si="2"/>
        <v>Down</v>
      </c>
      <c r="E17" s="3" t="str">
        <f t="shared" si="3"/>
        <v>No</v>
      </c>
      <c r="F17" s="3" t="str">
        <f t="shared" si="4"/>
        <v/>
      </c>
      <c r="G17" s="3" t="str">
        <f t="shared" si="0"/>
        <v/>
      </c>
    </row>
    <row r="18" spans="1:7" x14ac:dyDescent="0.35">
      <c r="A18" s="30">
        <v>43963</v>
      </c>
      <c r="B18" s="3">
        <v>9196.5499999999993</v>
      </c>
      <c r="C18" s="22">
        <f t="shared" si="1"/>
        <v>-4.6162005368431741E-3</v>
      </c>
      <c r="D18" s="3" t="str">
        <f t="shared" si="2"/>
        <v>Down</v>
      </c>
      <c r="E18" s="3" t="str">
        <f t="shared" si="3"/>
        <v>No</v>
      </c>
      <c r="F18" s="3" t="str">
        <f t="shared" si="4"/>
        <v/>
      </c>
      <c r="G18" s="3" t="str">
        <f t="shared" si="0"/>
        <v/>
      </c>
    </row>
    <row r="19" spans="1:7" x14ac:dyDescent="0.35">
      <c r="A19" s="30">
        <v>43964</v>
      </c>
      <c r="B19" s="3">
        <v>9383.5499999999993</v>
      </c>
      <c r="C19" s="22">
        <f t="shared" si="1"/>
        <v>2.03337120985587E-2</v>
      </c>
      <c r="D19" s="3" t="str">
        <f t="shared" si="2"/>
        <v>Up</v>
      </c>
      <c r="E19" s="3" t="str">
        <f t="shared" si="3"/>
        <v>No</v>
      </c>
      <c r="F19" s="3" t="str">
        <f t="shared" si="4"/>
        <v/>
      </c>
      <c r="G19" s="3" t="str">
        <f t="shared" si="0"/>
        <v/>
      </c>
    </row>
    <row r="20" spans="1:7" x14ac:dyDescent="0.35">
      <c r="A20" s="30">
        <v>43965</v>
      </c>
      <c r="B20" s="3">
        <v>9142.75</v>
      </c>
      <c r="C20" s="22">
        <f t="shared" si="1"/>
        <v>-2.5661929653489277E-2</v>
      </c>
      <c r="D20" s="3" t="str">
        <f t="shared" si="2"/>
        <v>Down</v>
      </c>
      <c r="E20" s="3" t="str">
        <f t="shared" si="3"/>
        <v>No</v>
      </c>
      <c r="F20" s="3" t="str">
        <f t="shared" si="4"/>
        <v/>
      </c>
      <c r="G20" s="3" t="str">
        <f t="shared" si="0"/>
        <v/>
      </c>
    </row>
    <row r="21" spans="1:7" x14ac:dyDescent="0.35">
      <c r="A21" s="30">
        <v>43966</v>
      </c>
      <c r="B21" s="3">
        <v>9136.85</v>
      </c>
      <c r="C21" s="22">
        <f t="shared" si="1"/>
        <v>-6.4532006234444082E-4</v>
      </c>
      <c r="D21" s="3" t="str">
        <f t="shared" si="2"/>
        <v>Down</v>
      </c>
      <c r="E21" s="3" t="str">
        <f t="shared" si="3"/>
        <v>No</v>
      </c>
      <c r="F21" s="3" t="str">
        <f t="shared" si="4"/>
        <v/>
      </c>
      <c r="G21" s="3" t="str">
        <f t="shared" si="0"/>
        <v/>
      </c>
    </row>
    <row r="22" spans="1:7" x14ac:dyDescent="0.35">
      <c r="A22" s="30">
        <v>43969</v>
      </c>
      <c r="B22" s="3">
        <v>8823.25</v>
      </c>
      <c r="C22" s="22">
        <f t="shared" si="1"/>
        <v>-3.4322550988579253E-2</v>
      </c>
      <c r="D22" s="3" t="str">
        <f t="shared" si="2"/>
        <v>Down</v>
      </c>
      <c r="E22" s="3" t="str">
        <f t="shared" si="3"/>
        <v>No</v>
      </c>
      <c r="F22" s="3" t="str">
        <f t="shared" si="4"/>
        <v/>
      </c>
      <c r="G22" s="3" t="str">
        <f t="shared" si="0"/>
        <v/>
      </c>
    </row>
    <row r="23" spans="1:7" x14ac:dyDescent="0.35">
      <c r="A23" s="30">
        <v>43970</v>
      </c>
      <c r="B23" s="3">
        <v>8879.1</v>
      </c>
      <c r="C23" s="22">
        <f t="shared" si="1"/>
        <v>6.3298671124586026E-3</v>
      </c>
      <c r="D23" s="3" t="str">
        <f t="shared" si="2"/>
        <v>Up</v>
      </c>
      <c r="E23" s="3" t="str">
        <f t="shared" si="3"/>
        <v>Yes</v>
      </c>
      <c r="F23" s="3">
        <f t="shared" si="4"/>
        <v>6.3298671124586026E-3</v>
      </c>
      <c r="G23" s="3" t="str">
        <f t="shared" si="0"/>
        <v>Yes</v>
      </c>
    </row>
    <row r="24" spans="1:7" x14ac:dyDescent="0.35">
      <c r="A24" s="30">
        <v>43971</v>
      </c>
      <c r="B24" s="3">
        <v>9066.5499999999993</v>
      </c>
      <c r="C24" s="22">
        <f t="shared" si="1"/>
        <v>2.111137390050781E-2</v>
      </c>
      <c r="D24" s="3" t="str">
        <f t="shared" si="2"/>
        <v>Up</v>
      </c>
      <c r="E24" s="3" t="str">
        <f t="shared" si="3"/>
        <v>No</v>
      </c>
      <c r="F24" s="3" t="str">
        <f t="shared" si="4"/>
        <v/>
      </c>
      <c r="G24" s="3" t="str">
        <f t="shared" si="0"/>
        <v/>
      </c>
    </row>
    <row r="25" spans="1:7" x14ac:dyDescent="0.35">
      <c r="A25" s="30">
        <v>43972</v>
      </c>
      <c r="B25" s="3">
        <v>9106.25</v>
      </c>
      <c r="C25" s="22">
        <f t="shared" si="1"/>
        <v>4.3787328145767392E-3</v>
      </c>
      <c r="D25" s="3" t="str">
        <f t="shared" si="2"/>
        <v>Up</v>
      </c>
      <c r="E25" s="3" t="str">
        <f t="shared" si="3"/>
        <v>No</v>
      </c>
      <c r="F25" s="3" t="str">
        <f t="shared" si="4"/>
        <v/>
      </c>
      <c r="G25" s="3" t="str">
        <f t="shared" si="0"/>
        <v/>
      </c>
    </row>
    <row r="26" spans="1:7" x14ac:dyDescent="0.35">
      <c r="A26" s="30">
        <v>43973</v>
      </c>
      <c r="B26" s="3">
        <v>9039.25</v>
      </c>
      <c r="C26" s="22">
        <f t="shared" si="1"/>
        <v>-7.3575840768702813E-3</v>
      </c>
      <c r="D26" s="3" t="str">
        <f t="shared" si="2"/>
        <v>Down</v>
      </c>
      <c r="E26" s="3" t="str">
        <f t="shared" si="3"/>
        <v>No</v>
      </c>
      <c r="F26" s="3" t="str">
        <f t="shared" si="4"/>
        <v/>
      </c>
      <c r="G26" s="3" t="str">
        <f t="shared" si="0"/>
        <v/>
      </c>
    </row>
    <row r="27" spans="1:7" x14ac:dyDescent="0.35">
      <c r="A27" s="30">
        <v>43977</v>
      </c>
      <c r="B27" s="3">
        <v>9029.0499999999993</v>
      </c>
      <c r="C27" s="22">
        <f t="shared" si="1"/>
        <v>-1.1284122023398765E-3</v>
      </c>
      <c r="D27" s="3" t="str">
        <f t="shared" si="2"/>
        <v>Down</v>
      </c>
      <c r="E27" s="3" t="str">
        <f t="shared" si="3"/>
        <v>No</v>
      </c>
      <c r="F27" s="3" t="str">
        <f t="shared" si="4"/>
        <v/>
      </c>
      <c r="G27" s="3" t="str">
        <f t="shared" si="0"/>
        <v/>
      </c>
    </row>
    <row r="28" spans="1:7" x14ac:dyDescent="0.35">
      <c r="A28" s="30">
        <v>43978</v>
      </c>
      <c r="B28" s="3">
        <v>9314.9500000000007</v>
      </c>
      <c r="C28" s="22">
        <f t="shared" si="1"/>
        <v>3.1664460823674856E-2</v>
      </c>
      <c r="D28" s="3" t="str">
        <f t="shared" si="2"/>
        <v>Up</v>
      </c>
      <c r="E28" s="3" t="str">
        <f t="shared" si="3"/>
        <v>No</v>
      </c>
      <c r="F28" s="3" t="str">
        <f t="shared" si="4"/>
        <v/>
      </c>
      <c r="G28" s="3" t="str">
        <f t="shared" si="0"/>
        <v/>
      </c>
    </row>
    <row r="29" spans="1:7" x14ac:dyDescent="0.35">
      <c r="A29" s="30">
        <v>43979</v>
      </c>
      <c r="B29" s="3">
        <v>9490.1</v>
      </c>
      <c r="C29" s="22">
        <f t="shared" si="1"/>
        <v>1.8803106833638356E-2</v>
      </c>
      <c r="D29" s="3" t="str">
        <f t="shared" si="2"/>
        <v>Up</v>
      </c>
      <c r="E29" s="3" t="str">
        <f t="shared" si="3"/>
        <v>No</v>
      </c>
      <c r="F29" s="3" t="str">
        <f t="shared" si="4"/>
        <v/>
      </c>
      <c r="G29" s="3" t="str">
        <f t="shared" si="0"/>
        <v/>
      </c>
    </row>
    <row r="30" spans="1:7" x14ac:dyDescent="0.35">
      <c r="A30" s="30">
        <v>43980</v>
      </c>
      <c r="B30" s="3">
        <v>9580.2999999999993</v>
      </c>
      <c r="C30" s="22">
        <f t="shared" si="1"/>
        <v>9.5046416792234963E-3</v>
      </c>
      <c r="D30" s="3" t="str">
        <f t="shared" si="2"/>
        <v>Up</v>
      </c>
      <c r="E30" s="3" t="str">
        <f t="shared" si="3"/>
        <v>No</v>
      </c>
      <c r="F30" s="3" t="str">
        <f t="shared" si="4"/>
        <v/>
      </c>
      <c r="G30" s="3" t="str">
        <f t="shared" si="0"/>
        <v/>
      </c>
    </row>
    <row r="31" spans="1:7" x14ac:dyDescent="0.35">
      <c r="A31" s="30">
        <v>43983</v>
      </c>
      <c r="B31" s="3">
        <v>9826.15</v>
      </c>
      <c r="C31" s="22">
        <f t="shared" si="1"/>
        <v>2.5662035635627318E-2</v>
      </c>
      <c r="D31" s="3" t="str">
        <f t="shared" si="2"/>
        <v>Up</v>
      </c>
      <c r="E31" s="3" t="str">
        <f t="shared" si="3"/>
        <v>No</v>
      </c>
      <c r="F31" s="3" t="str">
        <f t="shared" si="4"/>
        <v/>
      </c>
      <c r="G31" s="3" t="str">
        <f t="shared" si="0"/>
        <v/>
      </c>
    </row>
    <row r="32" spans="1:7" x14ac:dyDescent="0.35">
      <c r="A32" s="30">
        <v>43984</v>
      </c>
      <c r="B32" s="3">
        <v>9979.1</v>
      </c>
      <c r="C32" s="22">
        <f t="shared" si="1"/>
        <v>1.5565608096762286E-2</v>
      </c>
      <c r="D32" s="3" t="str">
        <f t="shared" si="2"/>
        <v>Up</v>
      </c>
      <c r="E32" s="3" t="str">
        <f t="shared" si="3"/>
        <v>No</v>
      </c>
      <c r="F32" s="3" t="str">
        <f t="shared" si="4"/>
        <v/>
      </c>
      <c r="G32" s="3" t="str">
        <f t="shared" si="0"/>
        <v/>
      </c>
    </row>
    <row r="33" spans="1:7" x14ac:dyDescent="0.35">
      <c r="A33" s="30">
        <v>43985</v>
      </c>
      <c r="B33" s="3">
        <v>10061.549999999999</v>
      </c>
      <c r="C33" s="22">
        <f t="shared" si="1"/>
        <v>8.2622681404133543E-3</v>
      </c>
      <c r="D33" s="3" t="str">
        <f t="shared" si="2"/>
        <v>Up</v>
      </c>
      <c r="E33" s="3" t="str">
        <f t="shared" si="3"/>
        <v>No</v>
      </c>
      <c r="F33" s="3" t="str">
        <f t="shared" si="4"/>
        <v/>
      </c>
      <c r="G33" s="3" t="str">
        <f t="shared" si="0"/>
        <v/>
      </c>
    </row>
    <row r="34" spans="1:7" x14ac:dyDescent="0.35">
      <c r="A34" s="30">
        <v>43986</v>
      </c>
      <c r="B34" s="3">
        <v>10029.1</v>
      </c>
      <c r="C34" s="22">
        <f t="shared" si="1"/>
        <v>-3.2251492066330645E-3</v>
      </c>
      <c r="D34" s="3" t="str">
        <f t="shared" si="2"/>
        <v>Down</v>
      </c>
      <c r="E34" s="3" t="str">
        <f t="shared" si="3"/>
        <v>No</v>
      </c>
      <c r="F34" s="3" t="str">
        <f t="shared" si="4"/>
        <v/>
      </c>
      <c r="G34" s="3" t="str">
        <f t="shared" si="0"/>
        <v/>
      </c>
    </row>
    <row r="35" spans="1:7" x14ac:dyDescent="0.35">
      <c r="A35" s="30">
        <v>43987</v>
      </c>
      <c r="B35" s="3">
        <v>10142.15</v>
      </c>
      <c r="C35" s="22">
        <f t="shared" si="1"/>
        <v>1.1272197904098998E-2</v>
      </c>
      <c r="D35" s="3" t="str">
        <f t="shared" si="2"/>
        <v>Up</v>
      </c>
      <c r="E35" s="3" t="str">
        <f t="shared" si="3"/>
        <v>No</v>
      </c>
      <c r="F35" s="3" t="str">
        <f t="shared" si="4"/>
        <v/>
      </c>
      <c r="G35" s="3" t="str">
        <f t="shared" si="0"/>
        <v/>
      </c>
    </row>
    <row r="36" spans="1:7" x14ac:dyDescent="0.35">
      <c r="A36" s="30">
        <v>43990</v>
      </c>
      <c r="B36" s="3">
        <v>10167.450000000001</v>
      </c>
      <c r="C36" s="22">
        <f t="shared" si="1"/>
        <v>2.4945401123037119E-3</v>
      </c>
      <c r="D36" s="3" t="str">
        <f t="shared" si="2"/>
        <v>Up</v>
      </c>
      <c r="E36" s="3" t="str">
        <f t="shared" si="3"/>
        <v>No</v>
      </c>
      <c r="F36" s="3" t="str">
        <f t="shared" si="4"/>
        <v/>
      </c>
      <c r="G36" s="3" t="str">
        <f t="shared" si="0"/>
        <v/>
      </c>
    </row>
    <row r="37" spans="1:7" x14ac:dyDescent="0.35">
      <c r="A37" s="30">
        <v>43991</v>
      </c>
      <c r="B37" s="3">
        <v>10046.65</v>
      </c>
      <c r="C37" s="22">
        <f t="shared" si="1"/>
        <v>-1.1881051787813176E-2</v>
      </c>
      <c r="D37" s="3" t="str">
        <f t="shared" si="2"/>
        <v>Down</v>
      </c>
      <c r="E37" s="3" t="str">
        <f t="shared" si="3"/>
        <v>No</v>
      </c>
      <c r="F37" s="3" t="str">
        <f t="shared" si="4"/>
        <v/>
      </c>
      <c r="G37" s="3" t="str">
        <f t="shared" si="0"/>
        <v/>
      </c>
    </row>
    <row r="38" spans="1:7" x14ac:dyDescent="0.35">
      <c r="A38" s="30">
        <v>43992</v>
      </c>
      <c r="B38" s="3">
        <v>10116.15</v>
      </c>
      <c r="C38" s="22">
        <f t="shared" si="1"/>
        <v>6.9177287951705298E-3</v>
      </c>
      <c r="D38" s="3" t="str">
        <f t="shared" si="2"/>
        <v>Up</v>
      </c>
      <c r="E38" s="3" t="str">
        <f t="shared" si="3"/>
        <v>No</v>
      </c>
      <c r="F38" s="3" t="str">
        <f t="shared" si="4"/>
        <v/>
      </c>
      <c r="G38" s="3" t="str">
        <f t="shared" si="0"/>
        <v/>
      </c>
    </row>
    <row r="39" spans="1:7" x14ac:dyDescent="0.35">
      <c r="A39" s="30">
        <v>43993</v>
      </c>
      <c r="B39" s="3">
        <v>9902</v>
      </c>
      <c r="C39" s="22">
        <f t="shared" si="1"/>
        <v>-2.1169120663493489E-2</v>
      </c>
      <c r="D39" s="3" t="str">
        <f t="shared" si="2"/>
        <v>Down</v>
      </c>
      <c r="E39" s="3" t="str">
        <f t="shared" si="3"/>
        <v>No</v>
      </c>
      <c r="F39" s="3" t="str">
        <f t="shared" si="4"/>
        <v/>
      </c>
      <c r="G39" s="3" t="str">
        <f t="shared" si="0"/>
        <v/>
      </c>
    </row>
    <row r="40" spans="1:7" x14ac:dyDescent="0.35">
      <c r="A40" s="30">
        <v>43994</v>
      </c>
      <c r="B40" s="3">
        <v>9972.9</v>
      </c>
      <c r="C40" s="22">
        <f t="shared" si="1"/>
        <v>7.1601696626943682E-3</v>
      </c>
      <c r="D40" s="3" t="str">
        <f t="shared" si="2"/>
        <v>Up</v>
      </c>
      <c r="E40" s="3" t="str">
        <f t="shared" si="3"/>
        <v>No</v>
      </c>
      <c r="F40" s="3" t="str">
        <f t="shared" si="4"/>
        <v/>
      </c>
      <c r="G40" s="3" t="str">
        <f t="shared" si="0"/>
        <v/>
      </c>
    </row>
    <row r="41" spans="1:7" x14ac:dyDescent="0.35">
      <c r="A41" s="30">
        <v>43997</v>
      </c>
      <c r="B41" s="3">
        <v>9813.7000000000007</v>
      </c>
      <c r="C41" s="22">
        <f t="shared" si="1"/>
        <v>-1.5963260435780859E-2</v>
      </c>
      <c r="D41" s="3" t="str">
        <f t="shared" si="2"/>
        <v>Down</v>
      </c>
      <c r="E41" s="3" t="str">
        <f t="shared" si="3"/>
        <v>No</v>
      </c>
      <c r="F41" s="3" t="str">
        <f t="shared" si="4"/>
        <v/>
      </c>
      <c r="G41" s="3" t="str">
        <f t="shared" si="0"/>
        <v/>
      </c>
    </row>
    <row r="42" spans="1:7" x14ac:dyDescent="0.35">
      <c r="A42" s="30">
        <v>43998</v>
      </c>
      <c r="B42" s="3">
        <v>9914</v>
      </c>
      <c r="C42" s="22">
        <f t="shared" si="1"/>
        <v>1.022040616688907E-2</v>
      </c>
      <c r="D42" s="3" t="str">
        <f t="shared" si="2"/>
        <v>Up</v>
      </c>
      <c r="E42" s="3" t="str">
        <f t="shared" si="3"/>
        <v>No</v>
      </c>
      <c r="F42" s="3" t="str">
        <f t="shared" si="4"/>
        <v/>
      </c>
      <c r="G42" s="3" t="str">
        <f t="shared" si="0"/>
        <v/>
      </c>
    </row>
    <row r="43" spans="1:7" x14ac:dyDescent="0.35">
      <c r="A43" s="30">
        <v>43999</v>
      </c>
      <c r="B43" s="3">
        <v>9881.15</v>
      </c>
      <c r="C43" s="22">
        <f t="shared" si="1"/>
        <v>-3.3134960661690906E-3</v>
      </c>
      <c r="D43" s="3" t="str">
        <f t="shared" si="2"/>
        <v>Down</v>
      </c>
      <c r="E43" s="3" t="str">
        <f t="shared" si="3"/>
        <v>No</v>
      </c>
      <c r="F43" s="3" t="str">
        <f t="shared" si="4"/>
        <v/>
      </c>
      <c r="G43" s="3" t="str">
        <f t="shared" si="0"/>
        <v/>
      </c>
    </row>
    <row r="44" spans="1:7" x14ac:dyDescent="0.35">
      <c r="A44" s="30">
        <v>44000</v>
      </c>
      <c r="B44" s="3">
        <v>10091.65</v>
      </c>
      <c r="C44" s="22">
        <f t="shared" si="1"/>
        <v>2.1303188394063446E-2</v>
      </c>
      <c r="D44" s="3" t="str">
        <f t="shared" si="2"/>
        <v>Up</v>
      </c>
      <c r="E44" s="3" t="str">
        <f t="shared" si="3"/>
        <v>No</v>
      </c>
      <c r="F44" s="3" t="str">
        <f t="shared" si="4"/>
        <v/>
      </c>
      <c r="G44" s="3" t="str">
        <f t="shared" si="0"/>
        <v/>
      </c>
    </row>
    <row r="45" spans="1:7" x14ac:dyDescent="0.35">
      <c r="A45" s="30">
        <v>44001</v>
      </c>
      <c r="B45" s="3">
        <v>10244.4</v>
      </c>
      <c r="C45" s="22">
        <f t="shared" si="1"/>
        <v>1.513627603018337E-2</v>
      </c>
      <c r="D45" s="3" t="str">
        <f t="shared" si="2"/>
        <v>Up</v>
      </c>
      <c r="E45" s="3" t="str">
        <f t="shared" si="3"/>
        <v>No</v>
      </c>
      <c r="F45" s="3" t="str">
        <f t="shared" si="4"/>
        <v/>
      </c>
      <c r="G45" s="3" t="str">
        <f t="shared" si="0"/>
        <v/>
      </c>
    </row>
    <row r="46" spans="1:7" x14ac:dyDescent="0.35">
      <c r="A46" s="30">
        <v>44004</v>
      </c>
      <c r="B46" s="3">
        <v>10311.200000000001</v>
      </c>
      <c r="C46" s="22">
        <f t="shared" si="1"/>
        <v>6.5206356643630762E-3</v>
      </c>
      <c r="D46" s="3" t="str">
        <f t="shared" si="2"/>
        <v>Up</v>
      </c>
      <c r="E46" s="3" t="str">
        <f t="shared" si="3"/>
        <v>No</v>
      </c>
      <c r="F46" s="3" t="str">
        <f t="shared" si="4"/>
        <v/>
      </c>
      <c r="G46" s="3" t="str">
        <f t="shared" si="0"/>
        <v/>
      </c>
    </row>
    <row r="47" spans="1:7" x14ac:dyDescent="0.35">
      <c r="A47" s="30">
        <v>44005</v>
      </c>
      <c r="B47" s="3">
        <v>10471</v>
      </c>
      <c r="C47" s="22">
        <f t="shared" si="1"/>
        <v>1.5497711226627285E-2</v>
      </c>
      <c r="D47" s="3" t="str">
        <f t="shared" si="2"/>
        <v>Up</v>
      </c>
      <c r="E47" s="3" t="str">
        <f t="shared" si="3"/>
        <v>No</v>
      </c>
      <c r="F47" s="3" t="str">
        <f t="shared" si="4"/>
        <v/>
      </c>
      <c r="G47" s="3" t="str">
        <f t="shared" si="0"/>
        <v/>
      </c>
    </row>
    <row r="48" spans="1:7" x14ac:dyDescent="0.35">
      <c r="A48" s="30">
        <v>44006</v>
      </c>
      <c r="B48" s="3">
        <v>10305.299999999999</v>
      </c>
      <c r="C48" s="22">
        <f t="shared" si="1"/>
        <v>-1.5824658580842397E-2</v>
      </c>
      <c r="D48" s="3" t="str">
        <f t="shared" si="2"/>
        <v>Down</v>
      </c>
      <c r="E48" s="3" t="str">
        <f t="shared" si="3"/>
        <v>No</v>
      </c>
      <c r="F48" s="3" t="str">
        <f t="shared" si="4"/>
        <v/>
      </c>
      <c r="G48" s="3" t="str">
        <f t="shared" si="0"/>
        <v/>
      </c>
    </row>
    <row r="49" spans="1:7" x14ac:dyDescent="0.35">
      <c r="A49" s="30">
        <v>44007</v>
      </c>
      <c r="B49" s="3">
        <v>10288.9</v>
      </c>
      <c r="C49" s="22">
        <f t="shared" si="1"/>
        <v>-1.5914141267114627E-3</v>
      </c>
      <c r="D49" s="3" t="str">
        <f t="shared" si="2"/>
        <v>Down</v>
      </c>
      <c r="E49" s="3" t="str">
        <f t="shared" si="3"/>
        <v>No</v>
      </c>
      <c r="F49" s="3" t="str">
        <f t="shared" si="4"/>
        <v/>
      </c>
      <c r="G49" s="3" t="str">
        <f t="shared" si="0"/>
        <v/>
      </c>
    </row>
    <row r="50" spans="1:7" x14ac:dyDescent="0.35">
      <c r="A50" s="30">
        <v>44008</v>
      </c>
      <c r="B50" s="3">
        <v>10383</v>
      </c>
      <c r="C50" s="22">
        <f t="shared" si="1"/>
        <v>9.1457784602824756E-3</v>
      </c>
      <c r="D50" s="3" t="str">
        <f t="shared" si="2"/>
        <v>Up</v>
      </c>
      <c r="E50" s="3" t="str">
        <f t="shared" si="3"/>
        <v>No</v>
      </c>
      <c r="F50" s="3" t="str">
        <f t="shared" si="4"/>
        <v/>
      </c>
      <c r="G50" s="3" t="str">
        <f t="shared" si="0"/>
        <v/>
      </c>
    </row>
    <row r="51" spans="1:7" x14ac:dyDescent="0.35">
      <c r="A51" s="30">
        <v>44011</v>
      </c>
      <c r="B51" s="3">
        <v>10312.4</v>
      </c>
      <c r="C51" s="22">
        <f t="shared" si="1"/>
        <v>-6.7995762303766118E-3</v>
      </c>
      <c r="D51" s="3" t="str">
        <f t="shared" si="2"/>
        <v>Down</v>
      </c>
      <c r="E51" s="3" t="str">
        <f t="shared" si="3"/>
        <v>No</v>
      </c>
      <c r="F51" s="3" t="str">
        <f t="shared" si="4"/>
        <v/>
      </c>
      <c r="G51" s="3" t="str">
        <f t="shared" si="0"/>
        <v/>
      </c>
    </row>
    <row r="52" spans="1:7" x14ac:dyDescent="0.35">
      <c r="A52" s="30">
        <v>44012</v>
      </c>
      <c r="B52" s="3">
        <v>10302.1</v>
      </c>
      <c r="C52" s="22">
        <f t="shared" si="1"/>
        <v>-9.987975640975207E-4</v>
      </c>
      <c r="D52" s="3" t="str">
        <f t="shared" si="2"/>
        <v>Down</v>
      </c>
      <c r="E52" s="3" t="str">
        <f t="shared" si="3"/>
        <v>No</v>
      </c>
      <c r="F52" s="3" t="str">
        <f t="shared" si="4"/>
        <v/>
      </c>
      <c r="G52" s="3" t="str">
        <f t="shared" si="0"/>
        <v/>
      </c>
    </row>
    <row r="53" spans="1:7" x14ac:dyDescent="0.35">
      <c r="A53" s="30">
        <v>44013</v>
      </c>
      <c r="B53" s="3">
        <v>10430.049999999999</v>
      </c>
      <c r="C53" s="22">
        <f t="shared" si="1"/>
        <v>1.2419797905281341E-2</v>
      </c>
      <c r="D53" s="3" t="str">
        <f t="shared" si="2"/>
        <v>Up</v>
      </c>
      <c r="E53" s="3" t="str">
        <f t="shared" si="3"/>
        <v>No</v>
      </c>
      <c r="F53" s="3" t="str">
        <f t="shared" si="4"/>
        <v/>
      </c>
      <c r="G53" s="3" t="str">
        <f t="shared" si="0"/>
        <v/>
      </c>
    </row>
    <row r="54" spans="1:7" x14ac:dyDescent="0.35">
      <c r="A54" s="30">
        <v>44014</v>
      </c>
      <c r="B54" s="3">
        <v>10551.7</v>
      </c>
      <c r="C54" s="22">
        <f t="shared" si="1"/>
        <v>1.1663414844607789E-2</v>
      </c>
      <c r="D54" s="3" t="str">
        <f t="shared" si="2"/>
        <v>Up</v>
      </c>
      <c r="E54" s="3" t="str">
        <f t="shared" si="3"/>
        <v>No</v>
      </c>
      <c r="F54" s="3" t="str">
        <f t="shared" si="4"/>
        <v/>
      </c>
      <c r="G54" s="3" t="str">
        <f t="shared" si="0"/>
        <v/>
      </c>
    </row>
    <row r="55" spans="1:7" x14ac:dyDescent="0.35">
      <c r="A55" s="30">
        <v>44015</v>
      </c>
      <c r="B55" s="3">
        <v>10607.35</v>
      </c>
      <c r="C55" s="22">
        <f t="shared" si="1"/>
        <v>5.2740316726214388E-3</v>
      </c>
      <c r="D55" s="3" t="str">
        <f t="shared" si="2"/>
        <v>Up</v>
      </c>
      <c r="E55" s="3" t="str">
        <f t="shared" si="3"/>
        <v>No</v>
      </c>
      <c r="F55" s="3" t="str">
        <f t="shared" si="4"/>
        <v/>
      </c>
      <c r="G55" s="3" t="str">
        <f t="shared" si="0"/>
        <v/>
      </c>
    </row>
    <row r="56" spans="1:7" x14ac:dyDescent="0.35">
      <c r="A56" s="30">
        <v>44018</v>
      </c>
      <c r="B56" s="3">
        <v>10763.65</v>
      </c>
      <c r="C56" s="22">
        <f t="shared" si="1"/>
        <v>1.4735065779860123E-2</v>
      </c>
      <c r="D56" s="3" t="str">
        <f t="shared" si="2"/>
        <v>Up</v>
      </c>
      <c r="E56" s="3" t="str">
        <f t="shared" si="3"/>
        <v>No</v>
      </c>
      <c r="F56" s="3" t="str">
        <f t="shared" si="4"/>
        <v/>
      </c>
      <c r="G56" s="3" t="str">
        <f t="shared" si="0"/>
        <v/>
      </c>
    </row>
    <row r="57" spans="1:7" x14ac:dyDescent="0.35">
      <c r="A57" s="30">
        <v>44019</v>
      </c>
      <c r="B57" s="3">
        <v>10799.65</v>
      </c>
      <c r="C57" s="22">
        <f t="shared" si="1"/>
        <v>3.3445903573601893E-3</v>
      </c>
      <c r="D57" s="3" t="str">
        <f t="shared" si="2"/>
        <v>Up</v>
      </c>
      <c r="E57" s="3" t="str">
        <f t="shared" si="3"/>
        <v>No</v>
      </c>
      <c r="F57" s="3" t="str">
        <f t="shared" si="4"/>
        <v/>
      </c>
      <c r="G57" s="3" t="str">
        <f t="shared" si="0"/>
        <v/>
      </c>
    </row>
    <row r="58" spans="1:7" x14ac:dyDescent="0.35">
      <c r="A58" s="30">
        <v>44020</v>
      </c>
      <c r="B58" s="3">
        <v>10705.75</v>
      </c>
      <c r="C58" s="22">
        <f t="shared" si="1"/>
        <v>-8.6947262179792525E-3</v>
      </c>
      <c r="D58" s="3" t="str">
        <f t="shared" si="2"/>
        <v>Down</v>
      </c>
      <c r="E58" s="3" t="str">
        <f t="shared" si="3"/>
        <v>No</v>
      </c>
      <c r="F58" s="3" t="str">
        <f t="shared" si="4"/>
        <v/>
      </c>
      <c r="G58" s="3" t="str">
        <f t="shared" si="0"/>
        <v/>
      </c>
    </row>
    <row r="59" spans="1:7" x14ac:dyDescent="0.35">
      <c r="A59" s="30">
        <v>44021</v>
      </c>
      <c r="B59" s="3">
        <v>10813.45</v>
      </c>
      <c r="C59" s="22">
        <f t="shared" si="1"/>
        <v>1.0060014478201035E-2</v>
      </c>
      <c r="D59" s="3" t="str">
        <f t="shared" si="2"/>
        <v>Up</v>
      </c>
      <c r="E59" s="3" t="str">
        <f t="shared" si="3"/>
        <v>No</v>
      </c>
      <c r="F59" s="3" t="str">
        <f t="shared" si="4"/>
        <v/>
      </c>
      <c r="G59" s="3" t="str">
        <f t="shared" si="0"/>
        <v/>
      </c>
    </row>
    <row r="60" spans="1:7" x14ac:dyDescent="0.35">
      <c r="A60" s="30">
        <v>44022</v>
      </c>
      <c r="B60" s="3">
        <v>10768.05</v>
      </c>
      <c r="C60" s="22">
        <f t="shared" si="1"/>
        <v>-4.1984750472792171E-3</v>
      </c>
      <c r="D60" s="3" t="str">
        <f t="shared" si="2"/>
        <v>Down</v>
      </c>
      <c r="E60" s="3" t="str">
        <f t="shared" si="3"/>
        <v>No</v>
      </c>
      <c r="F60" s="3" t="str">
        <f t="shared" si="4"/>
        <v/>
      </c>
      <c r="G60" s="3" t="str">
        <f t="shared" si="0"/>
        <v/>
      </c>
    </row>
    <row r="61" spans="1:7" x14ac:dyDescent="0.35">
      <c r="A61" s="30">
        <v>44025</v>
      </c>
      <c r="B61" s="3">
        <v>10802.7</v>
      </c>
      <c r="C61" s="22">
        <f t="shared" si="1"/>
        <v>3.2178528145765909E-3</v>
      </c>
      <c r="D61" s="3" t="str">
        <f t="shared" si="2"/>
        <v>Up</v>
      </c>
      <c r="E61" s="3" t="str">
        <f t="shared" si="3"/>
        <v>No</v>
      </c>
      <c r="F61" s="3" t="str">
        <f t="shared" si="4"/>
        <v/>
      </c>
      <c r="G61" s="3" t="str">
        <f t="shared" si="0"/>
        <v/>
      </c>
    </row>
    <row r="62" spans="1:7" x14ac:dyDescent="0.35">
      <c r="A62" s="30">
        <v>44026</v>
      </c>
      <c r="B62" s="3">
        <v>10607.35</v>
      </c>
      <c r="C62" s="22">
        <f t="shared" si="1"/>
        <v>-1.8083442102437387E-2</v>
      </c>
      <c r="D62" s="3" t="str">
        <f t="shared" si="2"/>
        <v>Down</v>
      </c>
      <c r="E62" s="3" t="str">
        <f t="shared" si="3"/>
        <v>No</v>
      </c>
      <c r="F62" s="3" t="str">
        <f t="shared" si="4"/>
        <v/>
      </c>
      <c r="G62" s="3" t="str">
        <f t="shared" si="0"/>
        <v/>
      </c>
    </row>
    <row r="63" spans="1:7" x14ac:dyDescent="0.35">
      <c r="A63" s="30">
        <v>44027</v>
      </c>
      <c r="B63" s="3">
        <v>10618.2</v>
      </c>
      <c r="C63" s="22">
        <f t="shared" si="1"/>
        <v>1.0228756475463112E-3</v>
      </c>
      <c r="D63" s="3" t="str">
        <f t="shared" si="2"/>
        <v>Up</v>
      </c>
      <c r="E63" s="3" t="str">
        <f t="shared" si="3"/>
        <v>No</v>
      </c>
      <c r="F63" s="3" t="str">
        <f t="shared" si="4"/>
        <v/>
      </c>
      <c r="G63" s="3" t="str">
        <f t="shared" si="0"/>
        <v/>
      </c>
    </row>
    <row r="64" spans="1:7" x14ac:dyDescent="0.35">
      <c r="A64" s="30">
        <v>44028</v>
      </c>
      <c r="B64" s="3">
        <v>10739.95</v>
      </c>
      <c r="C64" s="22">
        <f t="shared" si="1"/>
        <v>1.1466161873010491E-2</v>
      </c>
      <c r="D64" s="3" t="str">
        <f t="shared" si="2"/>
        <v>Up</v>
      </c>
      <c r="E64" s="3" t="str">
        <f t="shared" si="3"/>
        <v>No</v>
      </c>
      <c r="F64" s="3" t="str">
        <f t="shared" si="4"/>
        <v/>
      </c>
      <c r="G64" s="3" t="str">
        <f t="shared" si="0"/>
        <v/>
      </c>
    </row>
    <row r="65" spans="1:7" x14ac:dyDescent="0.35">
      <c r="A65" s="30">
        <v>44029</v>
      </c>
      <c r="B65" s="3">
        <v>10901.7</v>
      </c>
      <c r="C65" s="22">
        <f t="shared" si="1"/>
        <v>1.5060591529755724E-2</v>
      </c>
      <c r="D65" s="3" t="str">
        <f t="shared" si="2"/>
        <v>Up</v>
      </c>
      <c r="E65" s="3" t="str">
        <f t="shared" si="3"/>
        <v>No</v>
      </c>
      <c r="F65" s="3" t="str">
        <f t="shared" si="4"/>
        <v/>
      </c>
      <c r="G65" s="3" t="str">
        <f t="shared" si="0"/>
        <v/>
      </c>
    </row>
    <row r="66" spans="1:7" x14ac:dyDescent="0.35">
      <c r="A66" s="30">
        <v>44032</v>
      </c>
      <c r="B66" s="3">
        <v>11022.2</v>
      </c>
      <c r="C66" s="22">
        <f t="shared" si="1"/>
        <v>1.1053321958960529E-2</v>
      </c>
      <c r="D66" s="3" t="str">
        <f t="shared" si="2"/>
        <v>Up</v>
      </c>
      <c r="E66" s="3" t="str">
        <f t="shared" si="3"/>
        <v>No</v>
      </c>
      <c r="F66" s="3" t="str">
        <f t="shared" si="4"/>
        <v/>
      </c>
      <c r="G66" s="3" t="str">
        <f t="shared" si="0"/>
        <v/>
      </c>
    </row>
    <row r="67" spans="1:7" x14ac:dyDescent="0.35">
      <c r="A67" s="30">
        <v>44033</v>
      </c>
      <c r="B67" s="3">
        <v>11162.25</v>
      </c>
      <c r="C67" s="22">
        <f t="shared" si="1"/>
        <v>1.2706174810836246E-2</v>
      </c>
      <c r="D67" s="3" t="str">
        <f t="shared" si="2"/>
        <v>Up</v>
      </c>
      <c r="E67" s="3" t="str">
        <f t="shared" si="3"/>
        <v>No</v>
      </c>
      <c r="F67" s="3" t="str">
        <f t="shared" si="4"/>
        <v/>
      </c>
      <c r="G67" s="3" t="str">
        <f t="shared" ref="G67:G130" si="5">IF(E67="Yes",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6">(B68-B67)/B67</f>
        <v>-2.6562744966292314E-3</v>
      </c>
      <c r="D68" s="3" t="str">
        <f t="shared" ref="D68:D131" si="7">IF(C68&gt;0, "Up", IF(C68&lt;0, "Down", "Flat"))</f>
        <v>Down</v>
      </c>
      <c r="E68" s="3" t="str">
        <f t="shared" si="3"/>
        <v>No</v>
      </c>
      <c r="F68" s="3" t="str">
        <f t="shared" si="4"/>
        <v/>
      </c>
      <c r="G68" s="3" t="str">
        <f t="shared" si="5"/>
        <v/>
      </c>
    </row>
    <row r="69" spans="1:7" x14ac:dyDescent="0.35">
      <c r="A69" s="30">
        <v>44035</v>
      </c>
      <c r="B69" s="3">
        <v>11215.45</v>
      </c>
      <c r="C69" s="22">
        <f t="shared" si="6"/>
        <v>7.4421069651294724E-3</v>
      </c>
      <c r="D69" s="3" t="str">
        <f t="shared" si="7"/>
        <v>Up</v>
      </c>
      <c r="E69" s="3" t="str">
        <f t="shared" si="3"/>
        <v>No</v>
      </c>
      <c r="F69" s="3" t="str">
        <f t="shared" si="4"/>
        <v/>
      </c>
      <c r="G69" s="3" t="str">
        <f t="shared" si="5"/>
        <v/>
      </c>
    </row>
    <row r="70" spans="1:7" x14ac:dyDescent="0.35">
      <c r="A70" s="30">
        <v>44036</v>
      </c>
      <c r="B70" s="3">
        <v>11194.15</v>
      </c>
      <c r="C70" s="22">
        <f t="shared" si="6"/>
        <v>-1.8991658827778725E-3</v>
      </c>
      <c r="D70" s="3" t="str">
        <f t="shared" si="7"/>
        <v>Down</v>
      </c>
      <c r="E70" s="3" t="str">
        <f t="shared" ref="E70:E133" si="8">IF(AND(D67="Down", D68="Down", D69="Down"), "Yes", "No")</f>
        <v>No</v>
      </c>
      <c r="F70" s="3" t="str">
        <f t="shared" ref="F70:F133" si="9">IF(E70="Yes", C70, "")</f>
        <v/>
      </c>
      <c r="G70" s="3" t="str">
        <f t="shared" si="5"/>
        <v/>
      </c>
    </row>
    <row r="71" spans="1:7" x14ac:dyDescent="0.35">
      <c r="A71" s="30">
        <v>44039</v>
      </c>
      <c r="B71" s="3">
        <v>11131.8</v>
      </c>
      <c r="C71" s="22">
        <f t="shared" si="6"/>
        <v>-5.5698735500239287E-3</v>
      </c>
      <c r="D71" s="3" t="str">
        <f t="shared" si="7"/>
        <v>Down</v>
      </c>
      <c r="E71" s="3" t="str">
        <f t="shared" si="8"/>
        <v>No</v>
      </c>
      <c r="F71" s="3" t="str">
        <f t="shared" si="9"/>
        <v/>
      </c>
      <c r="G71" s="3" t="str">
        <f t="shared" si="5"/>
        <v/>
      </c>
    </row>
    <row r="72" spans="1:7" x14ac:dyDescent="0.35">
      <c r="A72" s="30">
        <v>44040</v>
      </c>
      <c r="B72" s="3">
        <v>11300.55</v>
      </c>
      <c r="C72" s="22">
        <f t="shared" si="6"/>
        <v>1.5159273432868001E-2</v>
      </c>
      <c r="D72" s="3" t="str">
        <f t="shared" si="7"/>
        <v>Up</v>
      </c>
      <c r="E72" s="3" t="str">
        <f t="shared" si="8"/>
        <v>No</v>
      </c>
      <c r="F72" s="3" t="str">
        <f t="shared" si="9"/>
        <v/>
      </c>
      <c r="G72" s="3" t="str">
        <f t="shared" si="5"/>
        <v/>
      </c>
    </row>
    <row r="73" spans="1:7" x14ac:dyDescent="0.35">
      <c r="A73" s="30">
        <v>44041</v>
      </c>
      <c r="B73" s="3">
        <v>11202.85</v>
      </c>
      <c r="C73" s="22">
        <f t="shared" si="6"/>
        <v>-8.6455968957262173E-3</v>
      </c>
      <c r="D73" s="3" t="str">
        <f t="shared" si="7"/>
        <v>Down</v>
      </c>
      <c r="E73" s="3" t="str">
        <f t="shared" si="8"/>
        <v>No</v>
      </c>
      <c r="F73" s="3" t="str">
        <f t="shared" si="9"/>
        <v/>
      </c>
      <c r="G73" s="3" t="str">
        <f t="shared" si="5"/>
        <v/>
      </c>
    </row>
    <row r="74" spans="1:7" x14ac:dyDescent="0.35">
      <c r="A74" s="30">
        <v>44042</v>
      </c>
      <c r="B74" s="3">
        <v>11102.15</v>
      </c>
      <c r="C74" s="22">
        <f t="shared" si="6"/>
        <v>-8.9887841040450171E-3</v>
      </c>
      <c r="D74" s="3" t="str">
        <f t="shared" si="7"/>
        <v>Down</v>
      </c>
      <c r="E74" s="3" t="str">
        <f t="shared" si="8"/>
        <v>No</v>
      </c>
      <c r="F74" s="3" t="str">
        <f t="shared" si="9"/>
        <v/>
      </c>
      <c r="G74" s="3" t="str">
        <f t="shared" si="5"/>
        <v/>
      </c>
    </row>
    <row r="75" spans="1:7" x14ac:dyDescent="0.35">
      <c r="A75" s="30">
        <v>44043</v>
      </c>
      <c r="B75" s="3">
        <v>11073.45</v>
      </c>
      <c r="C75" s="22">
        <f t="shared" si="6"/>
        <v>-2.5850848709483218E-3</v>
      </c>
      <c r="D75" s="3" t="str">
        <f t="shared" si="7"/>
        <v>Down</v>
      </c>
      <c r="E75" s="3" t="str">
        <f t="shared" si="8"/>
        <v>No</v>
      </c>
      <c r="F75" s="3" t="str">
        <f t="shared" si="9"/>
        <v/>
      </c>
      <c r="G75" s="3" t="str">
        <f t="shared" si="5"/>
        <v/>
      </c>
    </row>
    <row r="76" spans="1:7" x14ac:dyDescent="0.35">
      <c r="A76" s="30">
        <v>44046</v>
      </c>
      <c r="B76" s="3">
        <v>10891.6</v>
      </c>
      <c r="C76" s="22">
        <f t="shared" si="6"/>
        <v>-1.6422162921221513E-2</v>
      </c>
      <c r="D76" s="3" t="str">
        <f t="shared" si="7"/>
        <v>Down</v>
      </c>
      <c r="E76" s="3" t="str">
        <f t="shared" si="8"/>
        <v>Yes</v>
      </c>
      <c r="F76" s="3">
        <f t="shared" si="9"/>
        <v>-1.6422162921221513E-2</v>
      </c>
      <c r="G76" s="3" t="str">
        <f t="shared" si="5"/>
        <v>No</v>
      </c>
    </row>
    <row r="77" spans="1:7" x14ac:dyDescent="0.35">
      <c r="A77" s="30">
        <v>44047</v>
      </c>
      <c r="B77" s="3">
        <v>11095.25</v>
      </c>
      <c r="C77" s="22">
        <f t="shared" si="6"/>
        <v>1.8697895625986966E-2</v>
      </c>
      <c r="D77" s="3" t="str">
        <f t="shared" si="7"/>
        <v>Up</v>
      </c>
      <c r="E77" s="3" t="str">
        <f t="shared" si="8"/>
        <v>Yes</v>
      </c>
      <c r="F77" s="3">
        <f t="shared" si="9"/>
        <v>1.8697895625986966E-2</v>
      </c>
      <c r="G77" s="3" t="str">
        <f t="shared" si="5"/>
        <v>Yes</v>
      </c>
    </row>
    <row r="78" spans="1:7" x14ac:dyDescent="0.35">
      <c r="A78" s="30">
        <v>44048</v>
      </c>
      <c r="B78" s="3">
        <v>11101.65</v>
      </c>
      <c r="C78" s="22">
        <f t="shared" si="6"/>
        <v>5.7682341542548716E-4</v>
      </c>
      <c r="D78" s="3" t="str">
        <f t="shared" si="7"/>
        <v>Up</v>
      </c>
      <c r="E78" s="3" t="str">
        <f t="shared" si="8"/>
        <v>No</v>
      </c>
      <c r="F78" s="3" t="str">
        <f t="shared" si="9"/>
        <v/>
      </c>
      <c r="G78" s="3" t="str">
        <f t="shared" si="5"/>
        <v/>
      </c>
    </row>
    <row r="79" spans="1:7" x14ac:dyDescent="0.35">
      <c r="A79" s="30">
        <v>44049</v>
      </c>
      <c r="B79" s="3">
        <v>11200.15</v>
      </c>
      <c r="C79" s="22">
        <f t="shared" si="6"/>
        <v>8.8725549805659526E-3</v>
      </c>
      <c r="D79" s="3" t="str">
        <f t="shared" si="7"/>
        <v>Up</v>
      </c>
      <c r="E79" s="3" t="str">
        <f t="shared" si="8"/>
        <v>No</v>
      </c>
      <c r="F79" s="3" t="str">
        <f t="shared" si="9"/>
        <v/>
      </c>
      <c r="G79" s="3" t="str">
        <f t="shared" si="5"/>
        <v/>
      </c>
    </row>
    <row r="80" spans="1:7" x14ac:dyDescent="0.35">
      <c r="A80" s="30">
        <v>44050</v>
      </c>
      <c r="B80" s="3">
        <v>11214.05</v>
      </c>
      <c r="C80" s="22">
        <f t="shared" si="6"/>
        <v>1.2410548073016555E-3</v>
      </c>
      <c r="D80" s="3" t="str">
        <f t="shared" si="7"/>
        <v>Up</v>
      </c>
      <c r="E80" s="3" t="str">
        <f t="shared" si="8"/>
        <v>No</v>
      </c>
      <c r="F80" s="3" t="str">
        <f t="shared" si="9"/>
        <v/>
      </c>
      <c r="G80" s="3" t="str">
        <f t="shared" si="5"/>
        <v/>
      </c>
    </row>
    <row r="81" spans="1:7" x14ac:dyDescent="0.35">
      <c r="A81" s="30">
        <v>44053</v>
      </c>
      <c r="B81" s="3">
        <v>11270.15</v>
      </c>
      <c r="C81" s="22">
        <f t="shared" si="6"/>
        <v>5.0026529220041256E-3</v>
      </c>
      <c r="D81" s="3" t="str">
        <f t="shared" si="7"/>
        <v>Up</v>
      </c>
      <c r="E81" s="3" t="str">
        <f t="shared" si="8"/>
        <v>No</v>
      </c>
      <c r="F81" s="3" t="str">
        <f t="shared" si="9"/>
        <v/>
      </c>
      <c r="G81" s="3" t="str">
        <f t="shared" si="5"/>
        <v/>
      </c>
    </row>
    <row r="82" spans="1:7" x14ac:dyDescent="0.35">
      <c r="A82" s="30">
        <v>44054</v>
      </c>
      <c r="B82" s="3">
        <v>11322.5</v>
      </c>
      <c r="C82" s="22">
        <f t="shared" si="6"/>
        <v>4.6450135978669642E-3</v>
      </c>
      <c r="D82" s="3" t="str">
        <f t="shared" si="7"/>
        <v>Up</v>
      </c>
      <c r="E82" s="3" t="str">
        <f t="shared" si="8"/>
        <v>No</v>
      </c>
      <c r="F82" s="3" t="str">
        <f t="shared" si="9"/>
        <v/>
      </c>
      <c r="G82" s="3" t="str">
        <f t="shared" si="5"/>
        <v/>
      </c>
    </row>
    <row r="83" spans="1:7" x14ac:dyDescent="0.35">
      <c r="A83" s="30">
        <v>44055</v>
      </c>
      <c r="B83" s="3">
        <v>11308.4</v>
      </c>
      <c r="C83" s="22">
        <f t="shared" si="6"/>
        <v>-1.2453080150143841E-3</v>
      </c>
      <c r="D83" s="3" t="str">
        <f t="shared" si="7"/>
        <v>Down</v>
      </c>
      <c r="E83" s="3" t="str">
        <f t="shared" si="8"/>
        <v>No</v>
      </c>
      <c r="F83" s="3" t="str">
        <f t="shared" si="9"/>
        <v/>
      </c>
      <c r="G83" s="3" t="str">
        <f t="shared" si="5"/>
        <v/>
      </c>
    </row>
    <row r="84" spans="1:7" x14ac:dyDescent="0.35">
      <c r="A84" s="30">
        <v>44056</v>
      </c>
      <c r="B84" s="3">
        <v>11300.45</v>
      </c>
      <c r="C84" s="22">
        <f t="shared" si="6"/>
        <v>-7.0301722613268973E-4</v>
      </c>
      <c r="D84" s="3" t="str">
        <f t="shared" si="7"/>
        <v>Down</v>
      </c>
      <c r="E84" s="3" t="str">
        <f t="shared" si="8"/>
        <v>No</v>
      </c>
      <c r="F84" s="3" t="str">
        <f t="shared" si="9"/>
        <v/>
      </c>
      <c r="G84" s="3" t="str">
        <f t="shared" si="5"/>
        <v/>
      </c>
    </row>
    <row r="85" spans="1:7" x14ac:dyDescent="0.35">
      <c r="A85" s="30">
        <v>44057</v>
      </c>
      <c r="B85" s="3">
        <v>11178.4</v>
      </c>
      <c r="C85" s="22">
        <f t="shared" si="6"/>
        <v>-1.0800454849143272E-2</v>
      </c>
      <c r="D85" s="3" t="str">
        <f t="shared" si="7"/>
        <v>Down</v>
      </c>
      <c r="E85" s="3" t="str">
        <f t="shared" si="8"/>
        <v>No</v>
      </c>
      <c r="F85" s="3" t="str">
        <f t="shared" si="9"/>
        <v/>
      </c>
      <c r="G85" s="3" t="str">
        <f t="shared" si="5"/>
        <v/>
      </c>
    </row>
    <row r="86" spans="1:7" x14ac:dyDescent="0.35">
      <c r="A86" s="30">
        <v>44060</v>
      </c>
      <c r="B86" s="3">
        <v>11247.1</v>
      </c>
      <c r="C86" s="22">
        <f t="shared" si="6"/>
        <v>6.1457811493595442E-3</v>
      </c>
      <c r="D86" s="3" t="str">
        <f t="shared" si="7"/>
        <v>Up</v>
      </c>
      <c r="E86" s="3" t="str">
        <f t="shared" si="8"/>
        <v>Yes</v>
      </c>
      <c r="F86" s="3">
        <f t="shared" si="9"/>
        <v>6.1457811493595442E-3</v>
      </c>
      <c r="G86" s="3" t="str">
        <f t="shared" si="5"/>
        <v>Yes</v>
      </c>
    </row>
    <row r="87" spans="1:7" x14ac:dyDescent="0.35">
      <c r="A87" s="30">
        <v>44061</v>
      </c>
      <c r="B87" s="3">
        <v>11385.35</v>
      </c>
      <c r="C87" s="22">
        <f t="shared" si="6"/>
        <v>1.2292057508157659E-2</v>
      </c>
      <c r="D87" s="3" t="str">
        <f t="shared" si="7"/>
        <v>Up</v>
      </c>
      <c r="E87" s="3" t="str">
        <f t="shared" si="8"/>
        <v>No</v>
      </c>
      <c r="F87" s="3" t="str">
        <f t="shared" si="9"/>
        <v/>
      </c>
      <c r="G87" s="3" t="str">
        <f t="shared" si="5"/>
        <v/>
      </c>
    </row>
    <row r="88" spans="1:7" x14ac:dyDescent="0.35">
      <c r="A88" s="30">
        <v>44062</v>
      </c>
      <c r="B88" s="3">
        <v>11408.4</v>
      </c>
      <c r="C88" s="22">
        <f t="shared" si="6"/>
        <v>2.0245315251616572E-3</v>
      </c>
      <c r="D88" s="3" t="str">
        <f t="shared" si="7"/>
        <v>Up</v>
      </c>
      <c r="E88" s="3" t="str">
        <f t="shared" si="8"/>
        <v>No</v>
      </c>
      <c r="F88" s="3" t="str">
        <f t="shared" si="9"/>
        <v/>
      </c>
      <c r="G88" s="3" t="str">
        <f t="shared" si="5"/>
        <v/>
      </c>
    </row>
    <row r="89" spans="1:7" x14ac:dyDescent="0.35">
      <c r="A89" s="30">
        <v>44063</v>
      </c>
      <c r="B89" s="3">
        <v>11312.2</v>
      </c>
      <c r="C89" s="22">
        <f t="shared" si="6"/>
        <v>-8.4323831562707219E-3</v>
      </c>
      <c r="D89" s="3" t="str">
        <f t="shared" si="7"/>
        <v>Down</v>
      </c>
      <c r="E89" s="3" t="str">
        <f t="shared" si="8"/>
        <v>No</v>
      </c>
      <c r="F89" s="3" t="str">
        <f t="shared" si="9"/>
        <v/>
      </c>
      <c r="G89" s="3" t="str">
        <f t="shared" si="5"/>
        <v/>
      </c>
    </row>
    <row r="90" spans="1:7" x14ac:dyDescent="0.35">
      <c r="A90" s="30">
        <v>44064</v>
      </c>
      <c r="B90" s="3">
        <v>11371.6</v>
      </c>
      <c r="C90" s="22">
        <f t="shared" si="6"/>
        <v>5.2509679814712997E-3</v>
      </c>
      <c r="D90" s="3" t="str">
        <f t="shared" si="7"/>
        <v>Up</v>
      </c>
      <c r="E90" s="3" t="str">
        <f t="shared" si="8"/>
        <v>No</v>
      </c>
      <c r="F90" s="3" t="str">
        <f t="shared" si="9"/>
        <v/>
      </c>
      <c r="G90" s="3" t="str">
        <f t="shared" si="5"/>
        <v/>
      </c>
    </row>
    <row r="91" spans="1:7" x14ac:dyDescent="0.35">
      <c r="A91" s="30">
        <v>44067</v>
      </c>
      <c r="B91" s="3">
        <v>11466.45</v>
      </c>
      <c r="C91" s="22">
        <f t="shared" si="6"/>
        <v>8.3409546589750215E-3</v>
      </c>
      <c r="D91" s="3" t="str">
        <f t="shared" si="7"/>
        <v>Up</v>
      </c>
      <c r="E91" s="3" t="str">
        <f t="shared" si="8"/>
        <v>No</v>
      </c>
      <c r="F91" s="3" t="str">
        <f t="shared" si="9"/>
        <v/>
      </c>
      <c r="G91" s="3" t="str">
        <f t="shared" si="5"/>
        <v/>
      </c>
    </row>
    <row r="92" spans="1:7" x14ac:dyDescent="0.35">
      <c r="A92" s="30">
        <v>44068</v>
      </c>
      <c r="B92" s="3">
        <v>11472.25</v>
      </c>
      <c r="C92" s="22">
        <f t="shared" si="6"/>
        <v>5.0582351120000276E-4</v>
      </c>
      <c r="D92" s="3" t="str">
        <f t="shared" si="7"/>
        <v>Up</v>
      </c>
      <c r="E92" s="3" t="str">
        <f t="shared" si="8"/>
        <v>No</v>
      </c>
      <c r="F92" s="3" t="str">
        <f t="shared" si="9"/>
        <v/>
      </c>
      <c r="G92" s="3" t="str">
        <f t="shared" si="5"/>
        <v/>
      </c>
    </row>
    <row r="93" spans="1:7" x14ac:dyDescent="0.35">
      <c r="A93" s="30">
        <v>44069</v>
      </c>
      <c r="B93" s="3">
        <v>11549.6</v>
      </c>
      <c r="C93" s="22">
        <f t="shared" si="6"/>
        <v>6.7423565560374259E-3</v>
      </c>
      <c r="D93" s="3" t="str">
        <f t="shared" si="7"/>
        <v>Up</v>
      </c>
      <c r="E93" s="3" t="str">
        <f t="shared" si="8"/>
        <v>No</v>
      </c>
      <c r="F93" s="3" t="str">
        <f t="shared" si="9"/>
        <v/>
      </c>
      <c r="G93" s="3" t="str">
        <f t="shared" si="5"/>
        <v/>
      </c>
    </row>
    <row r="94" spans="1:7" x14ac:dyDescent="0.35">
      <c r="A94" s="30">
        <v>44070</v>
      </c>
      <c r="B94" s="3">
        <v>11559.25</v>
      </c>
      <c r="C94" s="22">
        <f t="shared" si="6"/>
        <v>8.3552677148989016E-4</v>
      </c>
      <c r="D94" s="3" t="str">
        <f t="shared" si="7"/>
        <v>Up</v>
      </c>
      <c r="E94" s="3" t="str">
        <f t="shared" si="8"/>
        <v>No</v>
      </c>
      <c r="F94" s="3" t="str">
        <f t="shared" si="9"/>
        <v/>
      </c>
      <c r="G94" s="3" t="str">
        <f t="shared" si="5"/>
        <v/>
      </c>
    </row>
    <row r="95" spans="1:7" x14ac:dyDescent="0.35">
      <c r="A95" s="30">
        <v>44071</v>
      </c>
      <c r="B95" s="3">
        <v>11647.6</v>
      </c>
      <c r="C95" s="22">
        <f t="shared" si="6"/>
        <v>7.6432294482773853E-3</v>
      </c>
      <c r="D95" s="3" t="str">
        <f t="shared" si="7"/>
        <v>Up</v>
      </c>
      <c r="E95" s="3" t="str">
        <f t="shared" si="8"/>
        <v>No</v>
      </c>
      <c r="F95" s="3" t="str">
        <f t="shared" si="9"/>
        <v/>
      </c>
      <c r="G95" s="3" t="str">
        <f t="shared" si="5"/>
        <v/>
      </c>
    </row>
    <row r="96" spans="1:7" x14ac:dyDescent="0.35">
      <c r="A96" s="30">
        <v>44074</v>
      </c>
      <c r="B96" s="3">
        <v>11387.5</v>
      </c>
      <c r="C96" s="22">
        <f t="shared" si="6"/>
        <v>-2.233078058999282E-2</v>
      </c>
      <c r="D96" s="3" t="str">
        <f t="shared" si="7"/>
        <v>Down</v>
      </c>
      <c r="E96" s="3" t="str">
        <f t="shared" si="8"/>
        <v>No</v>
      </c>
      <c r="F96" s="3" t="str">
        <f t="shared" si="9"/>
        <v/>
      </c>
      <c r="G96" s="3" t="str">
        <f t="shared" si="5"/>
        <v/>
      </c>
    </row>
    <row r="97" spans="1:7" x14ac:dyDescent="0.35">
      <c r="A97" s="30">
        <v>44075</v>
      </c>
      <c r="B97" s="3">
        <v>11470.25</v>
      </c>
      <c r="C97" s="22">
        <f t="shared" si="6"/>
        <v>7.2667398463227223E-3</v>
      </c>
      <c r="D97" s="3" t="str">
        <f t="shared" si="7"/>
        <v>Up</v>
      </c>
      <c r="E97" s="3" t="str">
        <f t="shared" si="8"/>
        <v>No</v>
      </c>
      <c r="F97" s="3" t="str">
        <f t="shared" si="9"/>
        <v/>
      </c>
      <c r="G97" s="3" t="str">
        <f t="shared" si="5"/>
        <v/>
      </c>
    </row>
    <row r="98" spans="1:7" x14ac:dyDescent="0.35">
      <c r="A98" s="30">
        <v>44076</v>
      </c>
      <c r="B98" s="3">
        <v>11535</v>
      </c>
      <c r="C98" s="22">
        <f t="shared" si="6"/>
        <v>5.6450382511279177E-3</v>
      </c>
      <c r="D98" s="3" t="str">
        <f t="shared" si="7"/>
        <v>Up</v>
      </c>
      <c r="E98" s="3" t="str">
        <f t="shared" si="8"/>
        <v>No</v>
      </c>
      <c r="F98" s="3" t="str">
        <f t="shared" si="9"/>
        <v/>
      </c>
      <c r="G98" s="3" t="str">
        <f t="shared" si="5"/>
        <v/>
      </c>
    </row>
    <row r="99" spans="1:7" x14ac:dyDescent="0.35">
      <c r="A99" s="30">
        <v>44077</v>
      </c>
      <c r="B99" s="3">
        <v>11527.45</v>
      </c>
      <c r="C99" s="22">
        <f t="shared" si="6"/>
        <v>-6.5452969224094257E-4</v>
      </c>
      <c r="D99" s="3" t="str">
        <f t="shared" si="7"/>
        <v>Down</v>
      </c>
      <c r="E99" s="3" t="str">
        <f t="shared" si="8"/>
        <v>No</v>
      </c>
      <c r="F99" s="3" t="str">
        <f t="shared" si="9"/>
        <v/>
      </c>
      <c r="G99" s="3" t="str">
        <f t="shared" si="5"/>
        <v/>
      </c>
    </row>
    <row r="100" spans="1:7" x14ac:dyDescent="0.35">
      <c r="A100" s="30">
        <v>44078</v>
      </c>
      <c r="B100" s="3">
        <v>11333.85</v>
      </c>
      <c r="C100" s="22">
        <f t="shared" si="6"/>
        <v>-1.679469440335897E-2</v>
      </c>
      <c r="D100" s="3" t="str">
        <f t="shared" si="7"/>
        <v>Down</v>
      </c>
      <c r="E100" s="3" t="str">
        <f t="shared" si="8"/>
        <v>No</v>
      </c>
      <c r="F100" s="3" t="str">
        <f t="shared" si="9"/>
        <v/>
      </c>
      <c r="G100" s="3" t="str">
        <f t="shared" si="5"/>
        <v/>
      </c>
    </row>
    <row r="101" spans="1:7" x14ac:dyDescent="0.35">
      <c r="A101" s="30">
        <v>44081</v>
      </c>
      <c r="B101" s="3">
        <v>11355.05</v>
      </c>
      <c r="C101" s="22">
        <f t="shared" si="6"/>
        <v>1.8705029623648547E-3</v>
      </c>
      <c r="D101" s="3" t="str">
        <f t="shared" si="7"/>
        <v>Up</v>
      </c>
      <c r="E101" s="3" t="str">
        <f t="shared" si="8"/>
        <v>No</v>
      </c>
      <c r="F101" s="3" t="str">
        <f t="shared" si="9"/>
        <v/>
      </c>
      <c r="G101" s="3" t="str">
        <f t="shared" si="5"/>
        <v/>
      </c>
    </row>
    <row r="102" spans="1:7" x14ac:dyDescent="0.35">
      <c r="A102" s="30">
        <v>44082</v>
      </c>
      <c r="B102" s="3">
        <v>11317.35</v>
      </c>
      <c r="C102" s="22">
        <f t="shared" si="6"/>
        <v>-3.3201086741140649E-3</v>
      </c>
      <c r="D102" s="3" t="str">
        <f t="shared" si="7"/>
        <v>Down</v>
      </c>
      <c r="E102" s="3" t="str">
        <f t="shared" si="8"/>
        <v>No</v>
      </c>
      <c r="F102" s="3" t="str">
        <f t="shared" si="9"/>
        <v/>
      </c>
      <c r="G102" s="3" t="str">
        <f t="shared" si="5"/>
        <v/>
      </c>
    </row>
    <row r="103" spans="1:7" x14ac:dyDescent="0.35">
      <c r="A103" s="30">
        <v>44083</v>
      </c>
      <c r="B103" s="3">
        <v>11278</v>
      </c>
      <c r="C103" s="22">
        <f t="shared" si="6"/>
        <v>-3.4769623630974003E-3</v>
      </c>
      <c r="D103" s="3" t="str">
        <f t="shared" si="7"/>
        <v>Down</v>
      </c>
      <c r="E103" s="3" t="str">
        <f t="shared" si="8"/>
        <v>No</v>
      </c>
      <c r="F103" s="3" t="str">
        <f t="shared" si="9"/>
        <v/>
      </c>
      <c r="G103" s="3" t="str">
        <f t="shared" si="5"/>
        <v/>
      </c>
    </row>
    <row r="104" spans="1:7" x14ac:dyDescent="0.35">
      <c r="A104" s="30">
        <v>44084</v>
      </c>
      <c r="B104" s="3">
        <v>11449.25</v>
      </c>
      <c r="C104" s="22">
        <f t="shared" si="6"/>
        <v>1.5184429863450966E-2</v>
      </c>
      <c r="D104" s="3" t="str">
        <f t="shared" si="7"/>
        <v>Up</v>
      </c>
      <c r="E104" s="3" t="str">
        <f t="shared" si="8"/>
        <v>No</v>
      </c>
      <c r="F104" s="3" t="str">
        <f t="shared" si="9"/>
        <v/>
      </c>
      <c r="G104" s="3" t="str">
        <f t="shared" si="5"/>
        <v/>
      </c>
    </row>
    <row r="105" spans="1:7" x14ac:dyDescent="0.35">
      <c r="A105" s="30">
        <v>44085</v>
      </c>
      <c r="B105" s="3">
        <v>11464.45</v>
      </c>
      <c r="C105" s="22">
        <f t="shared" si="6"/>
        <v>1.3275978775902986E-3</v>
      </c>
      <c r="D105" s="3" t="str">
        <f t="shared" si="7"/>
        <v>Up</v>
      </c>
      <c r="E105" s="3" t="str">
        <f t="shared" si="8"/>
        <v>No</v>
      </c>
      <c r="F105" s="3" t="str">
        <f t="shared" si="9"/>
        <v/>
      </c>
      <c r="G105" s="3" t="str">
        <f t="shared" si="5"/>
        <v/>
      </c>
    </row>
    <row r="106" spans="1:7" x14ac:dyDescent="0.35">
      <c r="A106" s="30">
        <v>44088</v>
      </c>
      <c r="B106" s="3">
        <v>11440.05</v>
      </c>
      <c r="C106" s="22">
        <f t="shared" si="6"/>
        <v>-2.1283184103905073E-3</v>
      </c>
      <c r="D106" s="3" t="str">
        <f t="shared" si="7"/>
        <v>Down</v>
      </c>
      <c r="E106" s="3" t="str">
        <f t="shared" si="8"/>
        <v>No</v>
      </c>
      <c r="F106" s="3" t="str">
        <f t="shared" si="9"/>
        <v/>
      </c>
      <c r="G106" s="3" t="str">
        <f t="shared" si="5"/>
        <v/>
      </c>
    </row>
    <row r="107" spans="1:7" x14ac:dyDescent="0.35">
      <c r="A107" s="30">
        <v>44089</v>
      </c>
      <c r="B107" s="3">
        <v>11521.8</v>
      </c>
      <c r="C107" s="22">
        <f t="shared" si="6"/>
        <v>7.1459477886897356E-3</v>
      </c>
      <c r="D107" s="3" t="str">
        <f t="shared" si="7"/>
        <v>Up</v>
      </c>
      <c r="E107" s="3" t="str">
        <f t="shared" si="8"/>
        <v>No</v>
      </c>
      <c r="F107" s="3" t="str">
        <f t="shared" si="9"/>
        <v/>
      </c>
      <c r="G107" s="3" t="str">
        <f t="shared" si="5"/>
        <v/>
      </c>
    </row>
    <row r="108" spans="1:7" x14ac:dyDescent="0.35">
      <c r="A108" s="30">
        <v>44090</v>
      </c>
      <c r="B108" s="3">
        <v>11604.55</v>
      </c>
      <c r="C108" s="22">
        <f t="shared" si="6"/>
        <v>7.1820375288583387E-3</v>
      </c>
      <c r="D108" s="3" t="str">
        <f t="shared" si="7"/>
        <v>Up</v>
      </c>
      <c r="E108" s="3" t="str">
        <f t="shared" si="8"/>
        <v>No</v>
      </c>
      <c r="F108" s="3" t="str">
        <f t="shared" si="9"/>
        <v/>
      </c>
      <c r="G108" s="3" t="str">
        <f t="shared" si="5"/>
        <v/>
      </c>
    </row>
    <row r="109" spans="1:7" x14ac:dyDescent="0.35">
      <c r="A109" s="30">
        <v>44091</v>
      </c>
      <c r="B109" s="3">
        <v>11516.1</v>
      </c>
      <c r="C109" s="22">
        <f t="shared" si="6"/>
        <v>-7.6220103321541048E-3</v>
      </c>
      <c r="D109" s="3" t="str">
        <f t="shared" si="7"/>
        <v>Down</v>
      </c>
      <c r="E109" s="3" t="str">
        <f t="shared" si="8"/>
        <v>No</v>
      </c>
      <c r="F109" s="3" t="str">
        <f t="shared" si="9"/>
        <v/>
      </c>
      <c r="G109" s="3" t="str">
        <f t="shared" si="5"/>
        <v/>
      </c>
    </row>
    <row r="110" spans="1:7" x14ac:dyDescent="0.35">
      <c r="A110" s="30">
        <v>44092</v>
      </c>
      <c r="B110" s="3">
        <v>11504.95</v>
      </c>
      <c r="C110" s="22">
        <f t="shared" si="6"/>
        <v>-9.6820972377798355E-4</v>
      </c>
      <c r="D110" s="3" t="str">
        <f t="shared" si="7"/>
        <v>Down</v>
      </c>
      <c r="E110" s="3" t="str">
        <f t="shared" si="8"/>
        <v>No</v>
      </c>
      <c r="F110" s="3" t="str">
        <f t="shared" si="9"/>
        <v/>
      </c>
      <c r="G110" s="3" t="str">
        <f t="shared" si="5"/>
        <v/>
      </c>
    </row>
    <row r="111" spans="1:7" x14ac:dyDescent="0.35">
      <c r="A111" s="30">
        <v>44095</v>
      </c>
      <c r="B111" s="3">
        <v>11250.55</v>
      </c>
      <c r="C111" s="22">
        <f t="shared" si="6"/>
        <v>-2.2112221261283312E-2</v>
      </c>
      <c r="D111" s="3" t="str">
        <f t="shared" si="7"/>
        <v>Down</v>
      </c>
      <c r="E111" s="3" t="str">
        <f t="shared" si="8"/>
        <v>No</v>
      </c>
      <c r="F111" s="3" t="str">
        <f t="shared" si="9"/>
        <v/>
      </c>
      <c r="G111" s="3" t="str">
        <f t="shared" si="5"/>
        <v/>
      </c>
    </row>
    <row r="112" spans="1:7" x14ac:dyDescent="0.35">
      <c r="A112" s="30">
        <v>44096</v>
      </c>
      <c r="B112" s="3">
        <v>11153.65</v>
      </c>
      <c r="C112" s="22">
        <f t="shared" si="6"/>
        <v>-8.6129122576229285E-3</v>
      </c>
      <c r="D112" s="3" t="str">
        <f t="shared" si="7"/>
        <v>Down</v>
      </c>
      <c r="E112" s="3" t="str">
        <f t="shared" si="8"/>
        <v>Yes</v>
      </c>
      <c r="F112" s="3">
        <f t="shared" si="9"/>
        <v>-8.6129122576229285E-3</v>
      </c>
      <c r="G112" s="3" t="str">
        <f t="shared" si="5"/>
        <v>No</v>
      </c>
    </row>
    <row r="113" spans="1:7" x14ac:dyDescent="0.35">
      <c r="A113" s="30">
        <v>44097</v>
      </c>
      <c r="B113" s="3">
        <v>11131.85</v>
      </c>
      <c r="C113" s="22">
        <f t="shared" si="6"/>
        <v>-1.9545171311632758E-3</v>
      </c>
      <c r="D113" s="3" t="str">
        <f t="shared" si="7"/>
        <v>Down</v>
      </c>
      <c r="E113" s="3" t="str">
        <f t="shared" si="8"/>
        <v>Yes</v>
      </c>
      <c r="F113" s="3">
        <f t="shared" si="9"/>
        <v>-1.9545171311632758E-3</v>
      </c>
      <c r="G113" s="3" t="str">
        <f t="shared" si="5"/>
        <v>No</v>
      </c>
    </row>
    <row r="114" spans="1:7" x14ac:dyDescent="0.35">
      <c r="A114" s="30">
        <v>44098</v>
      </c>
      <c r="B114" s="3">
        <v>10805.55</v>
      </c>
      <c r="C114" s="22">
        <f t="shared" si="6"/>
        <v>-2.9312288613303365E-2</v>
      </c>
      <c r="D114" s="3" t="str">
        <f t="shared" si="7"/>
        <v>Down</v>
      </c>
      <c r="E114" s="3" t="str">
        <f t="shared" si="8"/>
        <v>Yes</v>
      </c>
      <c r="F114" s="3">
        <f t="shared" si="9"/>
        <v>-2.9312288613303365E-2</v>
      </c>
      <c r="G114" s="3" t="str">
        <f t="shared" si="5"/>
        <v>No</v>
      </c>
    </row>
    <row r="115" spans="1:7" x14ac:dyDescent="0.35">
      <c r="A115" s="30">
        <v>44099</v>
      </c>
      <c r="B115" s="3">
        <v>11050.25</v>
      </c>
      <c r="C115" s="22">
        <f t="shared" si="6"/>
        <v>2.264576999782526E-2</v>
      </c>
      <c r="D115" s="3" t="str">
        <f t="shared" si="7"/>
        <v>Up</v>
      </c>
      <c r="E115" s="3" t="str">
        <f t="shared" si="8"/>
        <v>Yes</v>
      </c>
      <c r="F115" s="3">
        <f t="shared" si="9"/>
        <v>2.264576999782526E-2</v>
      </c>
      <c r="G115" s="3" t="str">
        <f t="shared" si="5"/>
        <v>Yes</v>
      </c>
    </row>
    <row r="116" spans="1:7" x14ac:dyDescent="0.35">
      <c r="A116" s="30">
        <v>44102</v>
      </c>
      <c r="B116" s="3">
        <v>11227.55</v>
      </c>
      <c r="C116" s="22">
        <f t="shared" si="6"/>
        <v>1.6044885862310742E-2</v>
      </c>
      <c r="D116" s="3" t="str">
        <f t="shared" si="7"/>
        <v>Up</v>
      </c>
      <c r="E116" s="3" t="str">
        <f t="shared" si="8"/>
        <v>No</v>
      </c>
      <c r="F116" s="3" t="str">
        <f t="shared" si="9"/>
        <v/>
      </c>
      <c r="G116" s="3" t="str">
        <f t="shared" si="5"/>
        <v/>
      </c>
    </row>
    <row r="117" spans="1:7" x14ac:dyDescent="0.35">
      <c r="A117" s="30">
        <v>44103</v>
      </c>
      <c r="B117" s="3">
        <v>11222.4</v>
      </c>
      <c r="C117" s="22">
        <f t="shared" si="6"/>
        <v>-4.5869312539241746E-4</v>
      </c>
      <c r="D117" s="3" t="str">
        <f t="shared" si="7"/>
        <v>Down</v>
      </c>
      <c r="E117" s="3" t="str">
        <f t="shared" si="8"/>
        <v>No</v>
      </c>
      <c r="F117" s="3" t="str">
        <f t="shared" si="9"/>
        <v/>
      </c>
      <c r="G117" s="3" t="str">
        <f t="shared" si="5"/>
        <v/>
      </c>
    </row>
    <row r="118" spans="1:7" x14ac:dyDescent="0.35">
      <c r="A118" s="30">
        <v>44104</v>
      </c>
      <c r="B118" s="3">
        <v>11247.55</v>
      </c>
      <c r="C118" s="22">
        <f t="shared" si="6"/>
        <v>2.2410536070715387E-3</v>
      </c>
      <c r="D118" s="3" t="str">
        <f t="shared" si="7"/>
        <v>Up</v>
      </c>
      <c r="E118" s="3" t="str">
        <f t="shared" si="8"/>
        <v>No</v>
      </c>
      <c r="F118" s="3" t="str">
        <f t="shared" si="9"/>
        <v/>
      </c>
      <c r="G118" s="3" t="str">
        <f t="shared" si="5"/>
        <v/>
      </c>
    </row>
    <row r="119" spans="1:7" x14ac:dyDescent="0.35">
      <c r="A119" s="30">
        <v>44105</v>
      </c>
      <c r="B119" s="3">
        <v>11416.95</v>
      </c>
      <c r="C119" s="22">
        <f t="shared" si="6"/>
        <v>1.5061057741463827E-2</v>
      </c>
      <c r="D119" s="3" t="str">
        <f t="shared" si="7"/>
        <v>Up</v>
      </c>
      <c r="E119" s="3" t="str">
        <f t="shared" si="8"/>
        <v>No</v>
      </c>
      <c r="F119" s="3" t="str">
        <f t="shared" si="9"/>
        <v/>
      </c>
      <c r="G119" s="3" t="str">
        <f t="shared" si="5"/>
        <v/>
      </c>
    </row>
    <row r="120" spans="1:7" x14ac:dyDescent="0.35">
      <c r="A120" s="30">
        <v>44109</v>
      </c>
      <c r="B120" s="3">
        <v>11503.35</v>
      </c>
      <c r="C120" s="22">
        <f t="shared" si="6"/>
        <v>7.5676954002601073E-3</v>
      </c>
      <c r="D120" s="3" t="str">
        <f t="shared" si="7"/>
        <v>Up</v>
      </c>
      <c r="E120" s="3" t="str">
        <f t="shared" si="8"/>
        <v>No</v>
      </c>
      <c r="F120" s="3" t="str">
        <f t="shared" si="9"/>
        <v/>
      </c>
      <c r="G120" s="3" t="str">
        <f t="shared" si="5"/>
        <v/>
      </c>
    </row>
    <row r="121" spans="1:7" x14ac:dyDescent="0.35">
      <c r="A121" s="30">
        <v>44110</v>
      </c>
      <c r="B121" s="3">
        <v>11662.4</v>
      </c>
      <c r="C121" s="22">
        <f t="shared" si="6"/>
        <v>1.382640709010847E-2</v>
      </c>
      <c r="D121" s="3" t="str">
        <f t="shared" si="7"/>
        <v>Up</v>
      </c>
      <c r="E121" s="3" t="str">
        <f t="shared" si="8"/>
        <v>No</v>
      </c>
      <c r="F121" s="3" t="str">
        <f t="shared" si="9"/>
        <v/>
      </c>
      <c r="G121" s="3" t="str">
        <f t="shared" si="5"/>
        <v/>
      </c>
    </row>
    <row r="122" spans="1:7" x14ac:dyDescent="0.35">
      <c r="A122" s="30">
        <v>44111</v>
      </c>
      <c r="B122" s="3">
        <v>11738.85</v>
      </c>
      <c r="C122" s="22">
        <f t="shared" si="6"/>
        <v>6.5552544930718142E-3</v>
      </c>
      <c r="D122" s="3" t="str">
        <f t="shared" si="7"/>
        <v>Up</v>
      </c>
      <c r="E122" s="3" t="str">
        <f t="shared" si="8"/>
        <v>No</v>
      </c>
      <c r="F122" s="3" t="str">
        <f t="shared" si="9"/>
        <v/>
      </c>
      <c r="G122" s="3" t="str">
        <f t="shared" si="5"/>
        <v/>
      </c>
    </row>
    <row r="123" spans="1:7" x14ac:dyDescent="0.35">
      <c r="A123" s="30">
        <v>44112</v>
      </c>
      <c r="B123" s="3">
        <v>11834.6</v>
      </c>
      <c r="C123" s="22">
        <f t="shared" si="6"/>
        <v>8.15667633541616E-3</v>
      </c>
      <c r="D123" s="3" t="str">
        <f t="shared" si="7"/>
        <v>Up</v>
      </c>
      <c r="E123" s="3" t="str">
        <f t="shared" si="8"/>
        <v>No</v>
      </c>
      <c r="F123" s="3" t="str">
        <f t="shared" si="9"/>
        <v/>
      </c>
      <c r="G123" s="3" t="str">
        <f t="shared" si="5"/>
        <v/>
      </c>
    </row>
    <row r="124" spans="1:7" x14ac:dyDescent="0.35">
      <c r="A124" s="30">
        <v>44113</v>
      </c>
      <c r="B124" s="3">
        <v>11914.2</v>
      </c>
      <c r="C124" s="22">
        <f t="shared" si="6"/>
        <v>6.7260405928379801E-3</v>
      </c>
      <c r="D124" s="3" t="str">
        <f t="shared" si="7"/>
        <v>Up</v>
      </c>
      <c r="E124" s="3" t="str">
        <f t="shared" si="8"/>
        <v>No</v>
      </c>
      <c r="F124" s="3" t="str">
        <f t="shared" si="9"/>
        <v/>
      </c>
      <c r="G124" s="3" t="str">
        <f t="shared" si="5"/>
        <v/>
      </c>
    </row>
    <row r="125" spans="1:7" x14ac:dyDescent="0.35">
      <c r="A125" s="30">
        <v>44116</v>
      </c>
      <c r="B125" s="3">
        <v>11930.95</v>
      </c>
      <c r="C125" s="22">
        <f t="shared" si="6"/>
        <v>1.4058854140437461E-3</v>
      </c>
      <c r="D125" s="3" t="str">
        <f t="shared" si="7"/>
        <v>Up</v>
      </c>
      <c r="E125" s="3" t="str">
        <f t="shared" si="8"/>
        <v>No</v>
      </c>
      <c r="F125" s="3" t="str">
        <f t="shared" si="9"/>
        <v/>
      </c>
      <c r="G125" s="3" t="str">
        <f t="shared" si="5"/>
        <v/>
      </c>
    </row>
    <row r="126" spans="1:7" x14ac:dyDescent="0.35">
      <c r="A126" s="30">
        <v>44117</v>
      </c>
      <c r="B126" s="3">
        <v>11934.5</v>
      </c>
      <c r="C126" s="22">
        <f t="shared" si="6"/>
        <v>2.9754545949813488E-4</v>
      </c>
      <c r="D126" s="3" t="str">
        <f t="shared" si="7"/>
        <v>Up</v>
      </c>
      <c r="E126" s="3" t="str">
        <f t="shared" si="8"/>
        <v>No</v>
      </c>
      <c r="F126" s="3" t="str">
        <f t="shared" si="9"/>
        <v/>
      </c>
      <c r="G126" s="3" t="str">
        <f t="shared" si="5"/>
        <v/>
      </c>
    </row>
    <row r="127" spans="1:7" x14ac:dyDescent="0.35">
      <c r="A127" s="30">
        <v>44118</v>
      </c>
      <c r="B127" s="3">
        <v>11971.05</v>
      </c>
      <c r="C127" s="22">
        <f t="shared" si="6"/>
        <v>3.0625497507226337E-3</v>
      </c>
      <c r="D127" s="3" t="str">
        <f t="shared" si="7"/>
        <v>Up</v>
      </c>
      <c r="E127" s="3" t="str">
        <f t="shared" si="8"/>
        <v>No</v>
      </c>
      <c r="F127" s="3" t="str">
        <f t="shared" si="9"/>
        <v/>
      </c>
      <c r="G127" s="3" t="str">
        <f t="shared" si="5"/>
        <v/>
      </c>
    </row>
    <row r="128" spans="1:7" x14ac:dyDescent="0.35">
      <c r="A128" s="30">
        <v>44119</v>
      </c>
      <c r="B128" s="3">
        <v>11680.35</v>
      </c>
      <c r="C128" s="22">
        <f t="shared" si="6"/>
        <v>-2.4283584146753953E-2</v>
      </c>
      <c r="D128" s="3" t="str">
        <f t="shared" si="7"/>
        <v>Down</v>
      </c>
      <c r="E128" s="3" t="str">
        <f t="shared" si="8"/>
        <v>No</v>
      </c>
      <c r="F128" s="3" t="str">
        <f t="shared" si="9"/>
        <v/>
      </c>
      <c r="G128" s="3" t="str">
        <f t="shared" si="5"/>
        <v/>
      </c>
    </row>
    <row r="129" spans="1:7" x14ac:dyDescent="0.35">
      <c r="A129" s="30">
        <v>44120</v>
      </c>
      <c r="B129" s="3">
        <v>11762.45</v>
      </c>
      <c r="C129" s="22">
        <f t="shared" si="6"/>
        <v>7.0288989627879609E-3</v>
      </c>
      <c r="D129" s="3" t="str">
        <f t="shared" si="7"/>
        <v>Up</v>
      </c>
      <c r="E129" s="3" t="str">
        <f t="shared" si="8"/>
        <v>No</v>
      </c>
      <c r="F129" s="3" t="str">
        <f t="shared" si="9"/>
        <v/>
      </c>
      <c r="G129" s="3" t="str">
        <f t="shared" si="5"/>
        <v/>
      </c>
    </row>
    <row r="130" spans="1:7" x14ac:dyDescent="0.35">
      <c r="A130" s="30">
        <v>44123</v>
      </c>
      <c r="B130" s="3">
        <v>11873.05</v>
      </c>
      <c r="C130" s="22">
        <f t="shared" si="6"/>
        <v>9.4028029874727234E-3</v>
      </c>
      <c r="D130" s="3" t="str">
        <f t="shared" si="7"/>
        <v>Up</v>
      </c>
      <c r="E130" s="3" t="str">
        <f t="shared" si="8"/>
        <v>No</v>
      </c>
      <c r="F130" s="3" t="str">
        <f t="shared" si="9"/>
        <v/>
      </c>
      <c r="G130" s="3" t="str">
        <f t="shared" si="5"/>
        <v/>
      </c>
    </row>
    <row r="131" spans="1:7" x14ac:dyDescent="0.35">
      <c r="A131" s="30">
        <v>44124</v>
      </c>
      <c r="B131" s="3">
        <v>11896.8</v>
      </c>
      <c r="C131" s="22">
        <f t="shared" si="6"/>
        <v>2.0003284749916831E-3</v>
      </c>
      <c r="D131" s="3" t="str">
        <f t="shared" si="7"/>
        <v>Up</v>
      </c>
      <c r="E131" s="3" t="str">
        <f t="shared" si="8"/>
        <v>No</v>
      </c>
      <c r="F131" s="3" t="str">
        <f t="shared" si="9"/>
        <v/>
      </c>
      <c r="G131" s="3" t="str">
        <f t="shared" ref="G131:G194" si="10">IF(E131="Yes",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1">(B132-B131)/B131</f>
        <v>3.4336964561899304E-3</v>
      </c>
      <c r="D132" s="3" t="str">
        <f t="shared" ref="D132:D195" si="12">IF(C132&gt;0, "Up", IF(C132&lt;0, "Down", "Flat"))</f>
        <v>Up</v>
      </c>
      <c r="E132" s="3" t="str">
        <f t="shared" si="8"/>
        <v>No</v>
      </c>
      <c r="F132" s="3" t="str">
        <f t="shared" si="9"/>
        <v/>
      </c>
      <c r="G132" s="3" t="str">
        <f t="shared" si="10"/>
        <v/>
      </c>
    </row>
    <row r="133" spans="1:7" x14ac:dyDescent="0.35">
      <c r="A133" s="30">
        <v>44126</v>
      </c>
      <c r="B133" s="3">
        <v>11896.45</v>
      </c>
      <c r="C133" s="22">
        <f t="shared" si="11"/>
        <v>-3.4512655338361327E-3</v>
      </c>
      <c r="D133" s="3" t="str">
        <f t="shared" si="12"/>
        <v>Down</v>
      </c>
      <c r="E133" s="3" t="str">
        <f t="shared" si="8"/>
        <v>No</v>
      </c>
      <c r="F133" s="3" t="str">
        <f t="shared" si="9"/>
        <v/>
      </c>
      <c r="G133" s="3" t="str">
        <f t="shared" si="10"/>
        <v/>
      </c>
    </row>
    <row r="134" spans="1:7" x14ac:dyDescent="0.35">
      <c r="A134" s="30">
        <v>44127</v>
      </c>
      <c r="B134" s="3">
        <v>11930.35</v>
      </c>
      <c r="C134" s="22">
        <f t="shared" si="11"/>
        <v>2.8495895834471322E-3</v>
      </c>
      <c r="D134" s="3" t="str">
        <f t="shared" si="12"/>
        <v>Up</v>
      </c>
      <c r="E134" s="3" t="str">
        <f t="shared" ref="E134:E197" si="13">IF(AND(D131="Down", D132="Down", D133="Down"), "Yes", "No")</f>
        <v>No</v>
      </c>
      <c r="F134" s="3" t="str">
        <f t="shared" ref="F134:F197" si="14">IF(E134="Yes", C134, "")</f>
        <v/>
      </c>
      <c r="G134" s="3" t="str">
        <f t="shared" si="10"/>
        <v/>
      </c>
    </row>
    <row r="135" spans="1:7" x14ac:dyDescent="0.35">
      <c r="A135" s="30">
        <v>44130</v>
      </c>
      <c r="B135" s="3">
        <v>11767.75</v>
      </c>
      <c r="C135" s="22">
        <f t="shared" si="11"/>
        <v>-1.3629105600422482E-2</v>
      </c>
      <c r="D135" s="3" t="str">
        <f t="shared" si="12"/>
        <v>Down</v>
      </c>
      <c r="E135" s="3" t="str">
        <f t="shared" si="13"/>
        <v>No</v>
      </c>
      <c r="F135" s="3" t="str">
        <f t="shared" si="14"/>
        <v/>
      </c>
      <c r="G135" s="3" t="str">
        <f t="shared" si="10"/>
        <v/>
      </c>
    </row>
    <row r="136" spans="1:7" x14ac:dyDescent="0.35">
      <c r="A136" s="30">
        <v>44131</v>
      </c>
      <c r="B136" s="3">
        <v>11889.4</v>
      </c>
      <c r="C136" s="22">
        <f t="shared" si="11"/>
        <v>1.0337575152429277E-2</v>
      </c>
      <c r="D136" s="3" t="str">
        <f t="shared" si="12"/>
        <v>Up</v>
      </c>
      <c r="E136" s="3" t="str">
        <f t="shared" si="13"/>
        <v>No</v>
      </c>
      <c r="F136" s="3" t="str">
        <f t="shared" si="14"/>
        <v/>
      </c>
      <c r="G136" s="3" t="str">
        <f t="shared" si="10"/>
        <v/>
      </c>
    </row>
    <row r="137" spans="1:7" x14ac:dyDescent="0.35">
      <c r="A137" s="30">
        <v>44132</v>
      </c>
      <c r="B137" s="3">
        <v>11729.6</v>
      </c>
      <c r="C137" s="22">
        <f t="shared" si="11"/>
        <v>-1.3440543677561465E-2</v>
      </c>
      <c r="D137" s="3" t="str">
        <f t="shared" si="12"/>
        <v>Down</v>
      </c>
      <c r="E137" s="3" t="str">
        <f t="shared" si="13"/>
        <v>No</v>
      </c>
      <c r="F137" s="3" t="str">
        <f t="shared" si="14"/>
        <v/>
      </c>
      <c r="G137" s="3" t="str">
        <f t="shared" si="10"/>
        <v/>
      </c>
    </row>
    <row r="138" spans="1:7" x14ac:dyDescent="0.35">
      <c r="A138" s="30">
        <v>44133</v>
      </c>
      <c r="B138" s="3">
        <v>11670.8</v>
      </c>
      <c r="C138" s="22">
        <f t="shared" si="11"/>
        <v>-5.0129586686673963E-3</v>
      </c>
      <c r="D138" s="3" t="str">
        <f t="shared" si="12"/>
        <v>Down</v>
      </c>
      <c r="E138" s="3" t="str">
        <f t="shared" si="13"/>
        <v>No</v>
      </c>
      <c r="F138" s="3" t="str">
        <f t="shared" si="14"/>
        <v/>
      </c>
      <c r="G138" s="3" t="str">
        <f t="shared" si="10"/>
        <v/>
      </c>
    </row>
    <row r="139" spans="1:7" x14ac:dyDescent="0.35">
      <c r="A139" s="30">
        <v>44134</v>
      </c>
      <c r="B139" s="3">
        <v>11642.4</v>
      </c>
      <c r="C139" s="22">
        <f t="shared" si="11"/>
        <v>-2.4334235870719779E-3</v>
      </c>
      <c r="D139" s="3" t="str">
        <f t="shared" si="12"/>
        <v>Down</v>
      </c>
      <c r="E139" s="3" t="str">
        <f t="shared" si="13"/>
        <v>No</v>
      </c>
      <c r="F139" s="3" t="str">
        <f t="shared" si="14"/>
        <v/>
      </c>
      <c r="G139" s="3" t="str">
        <f t="shared" si="10"/>
        <v/>
      </c>
    </row>
    <row r="140" spans="1:7" x14ac:dyDescent="0.35">
      <c r="A140" s="30">
        <v>44137</v>
      </c>
      <c r="B140" s="3">
        <v>11669.15</v>
      </c>
      <c r="C140" s="22">
        <f t="shared" si="11"/>
        <v>2.2976362262076546E-3</v>
      </c>
      <c r="D140" s="3" t="str">
        <f t="shared" si="12"/>
        <v>Up</v>
      </c>
      <c r="E140" s="3" t="str">
        <f t="shared" si="13"/>
        <v>Yes</v>
      </c>
      <c r="F140" s="3">
        <f t="shared" si="14"/>
        <v>2.2976362262076546E-3</v>
      </c>
      <c r="G140" s="3" t="str">
        <f t="shared" si="10"/>
        <v>Yes</v>
      </c>
    </row>
    <row r="141" spans="1:7" x14ac:dyDescent="0.35">
      <c r="A141" s="30">
        <v>44138</v>
      </c>
      <c r="B141" s="3">
        <v>11813.5</v>
      </c>
      <c r="C141" s="22">
        <f t="shared" si="11"/>
        <v>1.2370224052308898E-2</v>
      </c>
      <c r="D141" s="3" t="str">
        <f t="shared" si="12"/>
        <v>Up</v>
      </c>
      <c r="E141" s="3" t="str">
        <f t="shared" si="13"/>
        <v>No</v>
      </c>
      <c r="F141" s="3" t="str">
        <f t="shared" si="14"/>
        <v/>
      </c>
      <c r="G141" s="3" t="str">
        <f t="shared" si="10"/>
        <v/>
      </c>
    </row>
    <row r="142" spans="1:7" x14ac:dyDescent="0.35">
      <c r="A142" s="30">
        <v>44139</v>
      </c>
      <c r="B142" s="3">
        <v>11908.5</v>
      </c>
      <c r="C142" s="22">
        <f t="shared" si="11"/>
        <v>8.041647267956151E-3</v>
      </c>
      <c r="D142" s="3" t="str">
        <f t="shared" si="12"/>
        <v>Up</v>
      </c>
      <c r="E142" s="3" t="str">
        <f t="shared" si="13"/>
        <v>No</v>
      </c>
      <c r="F142" s="3" t="str">
        <f t="shared" si="14"/>
        <v/>
      </c>
      <c r="G142" s="3" t="str">
        <f t="shared" si="10"/>
        <v/>
      </c>
    </row>
    <row r="143" spans="1:7" x14ac:dyDescent="0.35">
      <c r="A143" s="30">
        <v>44140</v>
      </c>
      <c r="B143" s="3">
        <v>12120.3</v>
      </c>
      <c r="C143" s="22">
        <f t="shared" si="11"/>
        <v>1.7785615316790467E-2</v>
      </c>
      <c r="D143" s="3" t="str">
        <f t="shared" si="12"/>
        <v>Up</v>
      </c>
      <c r="E143" s="3" t="str">
        <f t="shared" si="13"/>
        <v>No</v>
      </c>
      <c r="F143" s="3" t="str">
        <f t="shared" si="14"/>
        <v/>
      </c>
      <c r="G143" s="3" t="str">
        <f t="shared" si="10"/>
        <v/>
      </c>
    </row>
    <row r="144" spans="1:7" x14ac:dyDescent="0.35">
      <c r="A144" s="30">
        <v>44141</v>
      </c>
      <c r="B144" s="3">
        <v>12263.55</v>
      </c>
      <c r="C144" s="22">
        <f t="shared" si="11"/>
        <v>1.1819014380832158E-2</v>
      </c>
      <c r="D144" s="3" t="str">
        <f t="shared" si="12"/>
        <v>Up</v>
      </c>
      <c r="E144" s="3" t="str">
        <f t="shared" si="13"/>
        <v>No</v>
      </c>
      <c r="F144" s="3" t="str">
        <f t="shared" si="14"/>
        <v/>
      </c>
      <c r="G144" s="3" t="str">
        <f t="shared" si="10"/>
        <v/>
      </c>
    </row>
    <row r="145" spans="1:7" x14ac:dyDescent="0.35">
      <c r="A145" s="30">
        <v>44144</v>
      </c>
      <c r="B145" s="3">
        <v>12461.05</v>
      </c>
      <c r="C145" s="22">
        <f t="shared" si="11"/>
        <v>1.6104635280974923E-2</v>
      </c>
      <c r="D145" s="3" t="str">
        <f t="shared" si="12"/>
        <v>Up</v>
      </c>
      <c r="E145" s="3" t="str">
        <f t="shared" si="13"/>
        <v>No</v>
      </c>
      <c r="F145" s="3" t="str">
        <f t="shared" si="14"/>
        <v/>
      </c>
      <c r="G145" s="3" t="str">
        <f t="shared" si="10"/>
        <v/>
      </c>
    </row>
    <row r="146" spans="1:7" x14ac:dyDescent="0.35">
      <c r="A146" s="30">
        <v>44145</v>
      </c>
      <c r="B146" s="3">
        <v>12631.1</v>
      </c>
      <c r="C146" s="22">
        <f t="shared" si="11"/>
        <v>1.364652256431048E-2</v>
      </c>
      <c r="D146" s="3" t="str">
        <f t="shared" si="12"/>
        <v>Up</v>
      </c>
      <c r="E146" s="3" t="str">
        <f t="shared" si="13"/>
        <v>No</v>
      </c>
      <c r="F146" s="3" t="str">
        <f t="shared" si="14"/>
        <v/>
      </c>
      <c r="G146" s="3" t="str">
        <f t="shared" si="10"/>
        <v/>
      </c>
    </row>
    <row r="147" spans="1:7" x14ac:dyDescent="0.35">
      <c r="A147" s="30">
        <v>44146</v>
      </c>
      <c r="B147" s="3">
        <v>12749.15</v>
      </c>
      <c r="C147" s="22">
        <f t="shared" si="11"/>
        <v>9.3459793683843273E-3</v>
      </c>
      <c r="D147" s="3" t="str">
        <f t="shared" si="12"/>
        <v>Up</v>
      </c>
      <c r="E147" s="3" t="str">
        <f t="shared" si="13"/>
        <v>No</v>
      </c>
      <c r="F147" s="3" t="str">
        <f t="shared" si="14"/>
        <v/>
      </c>
      <c r="G147" s="3" t="str">
        <f t="shared" si="10"/>
        <v/>
      </c>
    </row>
    <row r="148" spans="1:7" x14ac:dyDescent="0.35">
      <c r="A148" s="30">
        <v>44147</v>
      </c>
      <c r="B148" s="3">
        <v>12690.8</v>
      </c>
      <c r="C148" s="22">
        <f t="shared" si="11"/>
        <v>-4.5767757066157641E-3</v>
      </c>
      <c r="D148" s="3" t="str">
        <f t="shared" si="12"/>
        <v>Down</v>
      </c>
      <c r="E148" s="3" t="str">
        <f t="shared" si="13"/>
        <v>No</v>
      </c>
      <c r="F148" s="3" t="str">
        <f t="shared" si="14"/>
        <v/>
      </c>
      <c r="G148" s="3" t="str">
        <f t="shared" si="10"/>
        <v/>
      </c>
    </row>
    <row r="149" spans="1:7" x14ac:dyDescent="0.35">
      <c r="A149" s="30">
        <v>44148</v>
      </c>
      <c r="B149" s="3">
        <v>12719.95</v>
      </c>
      <c r="C149" s="22">
        <f t="shared" si="11"/>
        <v>2.2969395152395008E-3</v>
      </c>
      <c r="D149" s="3" t="str">
        <f t="shared" si="12"/>
        <v>Up</v>
      </c>
      <c r="E149" s="3" t="str">
        <f t="shared" si="13"/>
        <v>No</v>
      </c>
      <c r="F149" s="3" t="str">
        <f t="shared" si="14"/>
        <v/>
      </c>
      <c r="G149" s="3" t="str">
        <f t="shared" si="10"/>
        <v/>
      </c>
    </row>
    <row r="150" spans="1:7" x14ac:dyDescent="0.35">
      <c r="A150" s="30">
        <v>44149</v>
      </c>
      <c r="B150" s="3">
        <v>12780.25</v>
      </c>
      <c r="C150" s="22">
        <f t="shared" si="11"/>
        <v>4.7405846721095025E-3</v>
      </c>
      <c r="D150" s="3" t="str">
        <f t="shared" si="12"/>
        <v>Up</v>
      </c>
      <c r="E150" s="3" t="str">
        <f t="shared" si="13"/>
        <v>No</v>
      </c>
      <c r="F150" s="3" t="str">
        <f t="shared" si="14"/>
        <v/>
      </c>
      <c r="G150" s="3" t="str">
        <f t="shared" si="10"/>
        <v/>
      </c>
    </row>
    <row r="151" spans="1:7" x14ac:dyDescent="0.35">
      <c r="A151" s="30">
        <v>44152</v>
      </c>
      <c r="B151" s="3">
        <v>12874.2</v>
      </c>
      <c r="C151" s="22">
        <f t="shared" si="11"/>
        <v>7.3511864008920583E-3</v>
      </c>
      <c r="D151" s="3" t="str">
        <f t="shared" si="12"/>
        <v>Up</v>
      </c>
      <c r="E151" s="3" t="str">
        <f t="shared" si="13"/>
        <v>No</v>
      </c>
      <c r="F151" s="3" t="str">
        <f t="shared" si="14"/>
        <v/>
      </c>
      <c r="G151" s="3" t="str">
        <f t="shared" si="10"/>
        <v/>
      </c>
    </row>
    <row r="152" spans="1:7" x14ac:dyDescent="0.35">
      <c r="A152" s="30">
        <v>44153</v>
      </c>
      <c r="B152" s="3">
        <v>12938.25</v>
      </c>
      <c r="C152" s="22">
        <f t="shared" si="11"/>
        <v>4.9750664118934978E-3</v>
      </c>
      <c r="D152" s="3" t="str">
        <f t="shared" si="12"/>
        <v>Up</v>
      </c>
      <c r="E152" s="3" t="str">
        <f t="shared" si="13"/>
        <v>No</v>
      </c>
      <c r="F152" s="3" t="str">
        <f t="shared" si="14"/>
        <v/>
      </c>
      <c r="G152" s="3" t="str">
        <f t="shared" si="10"/>
        <v/>
      </c>
    </row>
    <row r="153" spans="1:7" x14ac:dyDescent="0.35">
      <c r="A153" s="30">
        <v>44154</v>
      </c>
      <c r="B153" s="3">
        <v>12771.7</v>
      </c>
      <c r="C153" s="22">
        <f t="shared" si="11"/>
        <v>-1.2872683709156901E-2</v>
      </c>
      <c r="D153" s="3" t="str">
        <f t="shared" si="12"/>
        <v>Down</v>
      </c>
      <c r="E153" s="3" t="str">
        <f t="shared" si="13"/>
        <v>No</v>
      </c>
      <c r="F153" s="3" t="str">
        <f t="shared" si="14"/>
        <v/>
      </c>
      <c r="G153" s="3" t="str">
        <f t="shared" si="10"/>
        <v/>
      </c>
    </row>
    <row r="154" spans="1:7" x14ac:dyDescent="0.35">
      <c r="A154" s="30">
        <v>44155</v>
      </c>
      <c r="B154" s="3">
        <v>12859.05</v>
      </c>
      <c r="C154" s="22">
        <f t="shared" si="11"/>
        <v>6.8393401035099898E-3</v>
      </c>
      <c r="D154" s="3" t="str">
        <f t="shared" si="12"/>
        <v>Up</v>
      </c>
      <c r="E154" s="3" t="str">
        <f t="shared" si="13"/>
        <v>No</v>
      </c>
      <c r="F154" s="3" t="str">
        <f t="shared" si="14"/>
        <v/>
      </c>
      <c r="G154" s="3" t="str">
        <f t="shared" si="10"/>
        <v/>
      </c>
    </row>
    <row r="155" spans="1:7" x14ac:dyDescent="0.35">
      <c r="A155" s="30">
        <v>44158</v>
      </c>
      <c r="B155" s="3">
        <v>12926.45</v>
      </c>
      <c r="C155" s="22">
        <f t="shared" si="11"/>
        <v>5.2414447412523829E-3</v>
      </c>
      <c r="D155" s="3" t="str">
        <f t="shared" si="12"/>
        <v>Up</v>
      </c>
      <c r="E155" s="3" t="str">
        <f t="shared" si="13"/>
        <v>No</v>
      </c>
      <c r="F155" s="3" t="str">
        <f t="shared" si="14"/>
        <v/>
      </c>
      <c r="G155" s="3" t="str">
        <f t="shared" si="10"/>
        <v/>
      </c>
    </row>
    <row r="156" spans="1:7" x14ac:dyDescent="0.35">
      <c r="A156" s="30">
        <v>44159</v>
      </c>
      <c r="B156" s="3">
        <v>13055.15</v>
      </c>
      <c r="C156" s="22">
        <f t="shared" si="11"/>
        <v>9.9563298508096882E-3</v>
      </c>
      <c r="D156" s="3" t="str">
        <f t="shared" si="12"/>
        <v>Up</v>
      </c>
      <c r="E156" s="3" t="str">
        <f t="shared" si="13"/>
        <v>No</v>
      </c>
      <c r="F156" s="3" t="str">
        <f t="shared" si="14"/>
        <v/>
      </c>
      <c r="G156" s="3" t="str">
        <f t="shared" si="10"/>
        <v/>
      </c>
    </row>
    <row r="157" spans="1:7" x14ac:dyDescent="0.35">
      <c r="A157" s="30">
        <v>44160</v>
      </c>
      <c r="B157" s="3">
        <v>12858.4</v>
      </c>
      <c r="C157" s="22">
        <f t="shared" si="11"/>
        <v>-1.5070680919024294E-2</v>
      </c>
      <c r="D157" s="3" t="str">
        <f t="shared" si="12"/>
        <v>Down</v>
      </c>
      <c r="E157" s="3" t="str">
        <f t="shared" si="13"/>
        <v>No</v>
      </c>
      <c r="F157" s="3" t="str">
        <f t="shared" si="14"/>
        <v/>
      </c>
      <c r="G157" s="3" t="str">
        <f t="shared" si="10"/>
        <v/>
      </c>
    </row>
    <row r="158" spans="1:7" x14ac:dyDescent="0.35">
      <c r="A158" s="30">
        <v>44161</v>
      </c>
      <c r="B158" s="3">
        <v>12987</v>
      </c>
      <c r="C158" s="22">
        <f t="shared" si="11"/>
        <v>1.0001244322777356E-2</v>
      </c>
      <c r="D158" s="3" t="str">
        <f t="shared" si="12"/>
        <v>Up</v>
      </c>
      <c r="E158" s="3" t="str">
        <f t="shared" si="13"/>
        <v>No</v>
      </c>
      <c r="F158" s="3" t="str">
        <f t="shared" si="14"/>
        <v/>
      </c>
      <c r="G158" s="3" t="str">
        <f t="shared" si="10"/>
        <v/>
      </c>
    </row>
    <row r="159" spans="1:7" x14ac:dyDescent="0.35">
      <c r="A159" s="30">
        <v>44162</v>
      </c>
      <c r="B159" s="3">
        <v>12968.95</v>
      </c>
      <c r="C159" s="22">
        <f t="shared" si="11"/>
        <v>-1.3898513898513338E-3</v>
      </c>
      <c r="D159" s="3" t="str">
        <f t="shared" si="12"/>
        <v>Down</v>
      </c>
      <c r="E159" s="3" t="str">
        <f t="shared" si="13"/>
        <v>No</v>
      </c>
      <c r="F159" s="3" t="str">
        <f t="shared" si="14"/>
        <v/>
      </c>
      <c r="G159" s="3" t="str">
        <f t="shared" si="10"/>
        <v/>
      </c>
    </row>
    <row r="160" spans="1:7" x14ac:dyDescent="0.35">
      <c r="A160" s="30">
        <v>44166</v>
      </c>
      <c r="B160" s="3">
        <v>13109.05</v>
      </c>
      <c r="C160" s="22">
        <f t="shared" si="11"/>
        <v>1.0802724970024446E-2</v>
      </c>
      <c r="D160" s="3" t="str">
        <f t="shared" si="12"/>
        <v>Up</v>
      </c>
      <c r="E160" s="3" t="str">
        <f t="shared" si="13"/>
        <v>No</v>
      </c>
      <c r="F160" s="3" t="str">
        <f t="shared" si="14"/>
        <v/>
      </c>
      <c r="G160" s="3" t="str">
        <f t="shared" si="10"/>
        <v/>
      </c>
    </row>
    <row r="161" spans="1:7" x14ac:dyDescent="0.35">
      <c r="A161" s="30">
        <v>44167</v>
      </c>
      <c r="B161" s="3">
        <v>13113.75</v>
      </c>
      <c r="C161" s="22">
        <f t="shared" si="11"/>
        <v>3.5853093855014117E-4</v>
      </c>
      <c r="D161" s="3" t="str">
        <f t="shared" si="12"/>
        <v>Up</v>
      </c>
      <c r="E161" s="3" t="str">
        <f t="shared" si="13"/>
        <v>No</v>
      </c>
      <c r="F161" s="3" t="str">
        <f t="shared" si="14"/>
        <v/>
      </c>
      <c r="G161" s="3" t="str">
        <f t="shared" si="10"/>
        <v/>
      </c>
    </row>
    <row r="162" spans="1:7" x14ac:dyDescent="0.35">
      <c r="A162" s="30">
        <v>44168</v>
      </c>
      <c r="B162" s="3">
        <v>13133.9</v>
      </c>
      <c r="C162" s="22">
        <f t="shared" si="11"/>
        <v>1.5365551425030701E-3</v>
      </c>
      <c r="D162" s="3" t="str">
        <f t="shared" si="12"/>
        <v>Up</v>
      </c>
      <c r="E162" s="3" t="str">
        <f t="shared" si="13"/>
        <v>No</v>
      </c>
      <c r="F162" s="3" t="str">
        <f t="shared" si="14"/>
        <v/>
      </c>
      <c r="G162" s="3" t="str">
        <f t="shared" si="10"/>
        <v/>
      </c>
    </row>
    <row r="163" spans="1:7" x14ac:dyDescent="0.35">
      <c r="A163" s="30">
        <v>44169</v>
      </c>
      <c r="B163" s="3">
        <v>13258.55</v>
      </c>
      <c r="C163" s="22">
        <f t="shared" si="11"/>
        <v>9.4907072537479074E-3</v>
      </c>
      <c r="D163" s="3" t="str">
        <f t="shared" si="12"/>
        <v>Up</v>
      </c>
      <c r="E163" s="3" t="str">
        <f t="shared" si="13"/>
        <v>No</v>
      </c>
      <c r="F163" s="3" t="str">
        <f t="shared" si="14"/>
        <v/>
      </c>
      <c r="G163" s="3" t="str">
        <f t="shared" si="10"/>
        <v/>
      </c>
    </row>
    <row r="164" spans="1:7" x14ac:dyDescent="0.35">
      <c r="A164" s="30">
        <v>44172</v>
      </c>
      <c r="B164" s="3">
        <v>13355.75</v>
      </c>
      <c r="C164" s="22">
        <f t="shared" si="11"/>
        <v>7.3311184103842979E-3</v>
      </c>
      <c r="D164" s="3" t="str">
        <f t="shared" si="12"/>
        <v>Up</v>
      </c>
      <c r="E164" s="3" t="str">
        <f t="shared" si="13"/>
        <v>No</v>
      </c>
      <c r="F164" s="3" t="str">
        <f t="shared" si="14"/>
        <v/>
      </c>
      <c r="G164" s="3" t="str">
        <f t="shared" si="10"/>
        <v/>
      </c>
    </row>
    <row r="165" spans="1:7" x14ac:dyDescent="0.35">
      <c r="A165" s="30">
        <v>44173</v>
      </c>
      <c r="B165" s="3">
        <v>13392.95</v>
      </c>
      <c r="C165" s="22">
        <f t="shared" si="11"/>
        <v>2.7853171854819629E-3</v>
      </c>
      <c r="D165" s="3" t="str">
        <f t="shared" si="12"/>
        <v>Up</v>
      </c>
      <c r="E165" s="3" t="str">
        <f t="shared" si="13"/>
        <v>No</v>
      </c>
      <c r="F165" s="3" t="str">
        <f t="shared" si="14"/>
        <v/>
      </c>
      <c r="G165" s="3" t="str">
        <f t="shared" si="10"/>
        <v/>
      </c>
    </row>
    <row r="166" spans="1:7" x14ac:dyDescent="0.35">
      <c r="A166" s="30">
        <v>44174</v>
      </c>
      <c r="B166" s="3">
        <v>13529.1</v>
      </c>
      <c r="C166" s="22">
        <f t="shared" si="11"/>
        <v>1.0165796183813098E-2</v>
      </c>
      <c r="D166" s="3" t="str">
        <f t="shared" si="12"/>
        <v>Up</v>
      </c>
      <c r="E166" s="3" t="str">
        <f t="shared" si="13"/>
        <v>No</v>
      </c>
      <c r="F166" s="3" t="str">
        <f t="shared" si="14"/>
        <v/>
      </c>
      <c r="G166" s="3" t="str">
        <f t="shared" si="10"/>
        <v/>
      </c>
    </row>
    <row r="167" spans="1:7" x14ac:dyDescent="0.35">
      <c r="A167" s="30">
        <v>44175</v>
      </c>
      <c r="B167" s="3">
        <v>13478.3</v>
      </c>
      <c r="C167" s="22">
        <f t="shared" si="11"/>
        <v>-3.7548691339409929E-3</v>
      </c>
      <c r="D167" s="3" t="str">
        <f t="shared" si="12"/>
        <v>Down</v>
      </c>
      <c r="E167" s="3" t="str">
        <f t="shared" si="13"/>
        <v>No</v>
      </c>
      <c r="F167" s="3" t="str">
        <f t="shared" si="14"/>
        <v/>
      </c>
      <c r="G167" s="3" t="str">
        <f t="shared" si="10"/>
        <v/>
      </c>
    </row>
    <row r="168" spans="1:7" x14ac:dyDescent="0.35">
      <c r="A168" s="30">
        <v>44176</v>
      </c>
      <c r="B168" s="3">
        <v>13513.85</v>
      </c>
      <c r="C168" s="22">
        <f t="shared" si="11"/>
        <v>2.6375729876914073E-3</v>
      </c>
      <c r="D168" s="3" t="str">
        <f t="shared" si="12"/>
        <v>Up</v>
      </c>
      <c r="E168" s="3" t="str">
        <f t="shared" si="13"/>
        <v>No</v>
      </c>
      <c r="F168" s="3" t="str">
        <f t="shared" si="14"/>
        <v/>
      </c>
      <c r="G168" s="3" t="str">
        <f t="shared" si="10"/>
        <v/>
      </c>
    </row>
    <row r="169" spans="1:7" x14ac:dyDescent="0.35">
      <c r="A169" s="30">
        <v>44179</v>
      </c>
      <c r="B169" s="3">
        <v>13558.15</v>
      </c>
      <c r="C169" s="22">
        <f t="shared" si="11"/>
        <v>3.2781183748524121E-3</v>
      </c>
      <c r="D169" s="3" t="str">
        <f t="shared" si="12"/>
        <v>Up</v>
      </c>
      <c r="E169" s="3" t="str">
        <f t="shared" si="13"/>
        <v>No</v>
      </c>
      <c r="F169" s="3" t="str">
        <f t="shared" si="14"/>
        <v/>
      </c>
      <c r="G169" s="3" t="str">
        <f t="shared" si="10"/>
        <v/>
      </c>
    </row>
    <row r="170" spans="1:7" x14ac:dyDescent="0.35">
      <c r="A170" s="30">
        <v>44180</v>
      </c>
      <c r="B170" s="3">
        <v>13567.85</v>
      </c>
      <c r="C170" s="22">
        <f t="shared" si="11"/>
        <v>7.1543684057196063E-4</v>
      </c>
      <c r="D170" s="3" t="str">
        <f t="shared" si="12"/>
        <v>Up</v>
      </c>
      <c r="E170" s="3" t="str">
        <f t="shared" si="13"/>
        <v>No</v>
      </c>
      <c r="F170" s="3" t="str">
        <f t="shared" si="14"/>
        <v/>
      </c>
      <c r="G170" s="3" t="str">
        <f t="shared" si="10"/>
        <v/>
      </c>
    </row>
    <row r="171" spans="1:7" x14ac:dyDescent="0.35">
      <c r="A171" s="30">
        <v>44181</v>
      </c>
      <c r="B171" s="3">
        <v>13682.7</v>
      </c>
      <c r="C171" s="22">
        <f t="shared" si="11"/>
        <v>8.4648636298308398E-3</v>
      </c>
      <c r="D171" s="3" t="str">
        <f t="shared" si="12"/>
        <v>Up</v>
      </c>
      <c r="E171" s="3" t="str">
        <f t="shared" si="13"/>
        <v>No</v>
      </c>
      <c r="F171" s="3" t="str">
        <f t="shared" si="14"/>
        <v/>
      </c>
      <c r="G171" s="3" t="str">
        <f t="shared" si="10"/>
        <v/>
      </c>
    </row>
    <row r="172" spans="1:7" x14ac:dyDescent="0.35">
      <c r="A172" s="30">
        <v>44182</v>
      </c>
      <c r="B172" s="3">
        <v>13740.7</v>
      </c>
      <c r="C172" s="22">
        <f t="shared" si="11"/>
        <v>4.2389294510586355E-3</v>
      </c>
      <c r="D172" s="3" t="str">
        <f t="shared" si="12"/>
        <v>Up</v>
      </c>
      <c r="E172" s="3" t="str">
        <f t="shared" si="13"/>
        <v>No</v>
      </c>
      <c r="F172" s="3" t="str">
        <f t="shared" si="14"/>
        <v/>
      </c>
      <c r="G172" s="3" t="str">
        <f t="shared" si="10"/>
        <v/>
      </c>
    </row>
    <row r="173" spans="1:7" x14ac:dyDescent="0.35">
      <c r="A173" s="30">
        <v>44183</v>
      </c>
      <c r="B173" s="3">
        <v>13760.55</v>
      </c>
      <c r="C173" s="22">
        <f t="shared" si="11"/>
        <v>1.4446134476408439E-3</v>
      </c>
      <c r="D173" s="3" t="str">
        <f t="shared" si="12"/>
        <v>Up</v>
      </c>
      <c r="E173" s="3" t="str">
        <f t="shared" si="13"/>
        <v>No</v>
      </c>
      <c r="F173" s="3" t="str">
        <f t="shared" si="14"/>
        <v/>
      </c>
      <c r="G173" s="3" t="str">
        <f t="shared" si="10"/>
        <v/>
      </c>
    </row>
    <row r="174" spans="1:7" x14ac:dyDescent="0.35">
      <c r="A174" s="30">
        <v>44186</v>
      </c>
      <c r="B174" s="3">
        <v>13328.4</v>
      </c>
      <c r="C174" s="22">
        <f t="shared" si="11"/>
        <v>-3.1404994713147345E-2</v>
      </c>
      <c r="D174" s="3" t="str">
        <f t="shared" si="12"/>
        <v>Down</v>
      </c>
      <c r="E174" s="3" t="str">
        <f t="shared" si="13"/>
        <v>No</v>
      </c>
      <c r="F174" s="3" t="str">
        <f t="shared" si="14"/>
        <v/>
      </c>
      <c r="G174" s="3" t="str">
        <f t="shared" si="10"/>
        <v/>
      </c>
    </row>
    <row r="175" spans="1:7" x14ac:dyDescent="0.35">
      <c r="A175" s="30">
        <v>44187</v>
      </c>
      <c r="B175" s="3">
        <v>13466.3</v>
      </c>
      <c r="C175" s="22">
        <f t="shared" si="11"/>
        <v>1.0346328141412295E-2</v>
      </c>
      <c r="D175" s="3" t="str">
        <f t="shared" si="12"/>
        <v>Up</v>
      </c>
      <c r="E175" s="3" t="str">
        <f t="shared" si="13"/>
        <v>No</v>
      </c>
      <c r="F175" s="3" t="str">
        <f t="shared" si="14"/>
        <v/>
      </c>
      <c r="G175" s="3" t="str">
        <f t="shared" si="10"/>
        <v/>
      </c>
    </row>
    <row r="176" spans="1:7" x14ac:dyDescent="0.35">
      <c r="A176" s="30">
        <v>44188</v>
      </c>
      <c r="B176" s="3">
        <v>13601.1</v>
      </c>
      <c r="C176" s="22">
        <f t="shared" si="11"/>
        <v>1.0010173544329259E-2</v>
      </c>
      <c r="D176" s="3" t="str">
        <f t="shared" si="12"/>
        <v>Up</v>
      </c>
      <c r="E176" s="3" t="str">
        <f t="shared" si="13"/>
        <v>No</v>
      </c>
      <c r="F176" s="3" t="str">
        <f t="shared" si="14"/>
        <v/>
      </c>
      <c r="G176" s="3" t="str">
        <f t="shared" si="10"/>
        <v/>
      </c>
    </row>
    <row r="177" spans="1:7" x14ac:dyDescent="0.35">
      <c r="A177" s="30">
        <v>44189</v>
      </c>
      <c r="B177" s="3">
        <v>13749.25</v>
      </c>
      <c r="C177" s="22">
        <f t="shared" si="11"/>
        <v>1.089250134180321E-2</v>
      </c>
      <c r="D177" s="3" t="str">
        <f t="shared" si="12"/>
        <v>Up</v>
      </c>
      <c r="E177" s="3" t="str">
        <f t="shared" si="13"/>
        <v>No</v>
      </c>
      <c r="F177" s="3" t="str">
        <f t="shared" si="14"/>
        <v/>
      </c>
      <c r="G177" s="3" t="str">
        <f t="shared" si="10"/>
        <v/>
      </c>
    </row>
    <row r="178" spans="1:7" x14ac:dyDescent="0.35">
      <c r="A178" s="30">
        <v>44193</v>
      </c>
      <c r="B178" s="3">
        <v>13873.2</v>
      </c>
      <c r="C178" s="22">
        <f t="shared" si="11"/>
        <v>9.0150371838464451E-3</v>
      </c>
      <c r="D178" s="3" t="str">
        <f t="shared" si="12"/>
        <v>Up</v>
      </c>
      <c r="E178" s="3" t="str">
        <f t="shared" si="13"/>
        <v>No</v>
      </c>
      <c r="F178" s="3" t="str">
        <f t="shared" si="14"/>
        <v/>
      </c>
      <c r="G178" s="3" t="str">
        <f t="shared" si="10"/>
        <v/>
      </c>
    </row>
    <row r="179" spans="1:7" x14ac:dyDescent="0.35">
      <c r="A179" s="30">
        <v>44194</v>
      </c>
      <c r="B179" s="3">
        <v>13932.6</v>
      </c>
      <c r="C179" s="22">
        <f t="shared" si="11"/>
        <v>4.281636536631753E-3</v>
      </c>
      <c r="D179" s="3" t="str">
        <f t="shared" si="12"/>
        <v>Up</v>
      </c>
      <c r="E179" s="3" t="str">
        <f t="shared" si="13"/>
        <v>No</v>
      </c>
      <c r="F179" s="3" t="str">
        <f t="shared" si="14"/>
        <v/>
      </c>
      <c r="G179" s="3" t="str">
        <f t="shared" si="10"/>
        <v/>
      </c>
    </row>
    <row r="180" spans="1:7" x14ac:dyDescent="0.35">
      <c r="A180" s="30">
        <v>44195</v>
      </c>
      <c r="B180" s="3">
        <v>13981.95</v>
      </c>
      <c r="C180" s="22">
        <f t="shared" si="11"/>
        <v>3.5420524525214504E-3</v>
      </c>
      <c r="D180" s="3" t="str">
        <f t="shared" si="12"/>
        <v>Up</v>
      </c>
      <c r="E180" s="3" t="str">
        <f t="shared" si="13"/>
        <v>No</v>
      </c>
      <c r="F180" s="3" t="str">
        <f t="shared" si="14"/>
        <v/>
      </c>
      <c r="G180" s="3" t="str">
        <f t="shared" si="10"/>
        <v/>
      </c>
    </row>
    <row r="181" spans="1:7" x14ac:dyDescent="0.35">
      <c r="A181" s="30">
        <v>44196</v>
      </c>
      <c r="B181" s="3">
        <v>13981.75</v>
      </c>
      <c r="C181" s="22">
        <f t="shared" si="11"/>
        <v>-1.4304156430306758E-5</v>
      </c>
      <c r="D181" s="3" t="str">
        <f t="shared" si="12"/>
        <v>Down</v>
      </c>
      <c r="E181" s="3" t="str">
        <f t="shared" si="13"/>
        <v>No</v>
      </c>
      <c r="F181" s="3" t="str">
        <f t="shared" si="14"/>
        <v/>
      </c>
      <c r="G181" s="3" t="str">
        <f t="shared" si="10"/>
        <v/>
      </c>
    </row>
    <row r="182" spans="1:7" x14ac:dyDescent="0.35">
      <c r="A182" s="30">
        <v>44197</v>
      </c>
      <c r="B182" s="3">
        <v>14018.5</v>
      </c>
      <c r="C182" s="22">
        <f t="shared" si="11"/>
        <v>2.6284263414808589E-3</v>
      </c>
      <c r="D182" s="3" t="str">
        <f t="shared" si="12"/>
        <v>Up</v>
      </c>
      <c r="E182" s="3" t="str">
        <f t="shared" si="13"/>
        <v>No</v>
      </c>
      <c r="F182" s="3" t="str">
        <f t="shared" si="14"/>
        <v/>
      </c>
      <c r="G182" s="3" t="str">
        <f t="shared" si="10"/>
        <v/>
      </c>
    </row>
    <row r="183" spans="1:7" x14ac:dyDescent="0.35">
      <c r="A183" s="30">
        <v>44200</v>
      </c>
      <c r="B183" s="3">
        <v>14132.9</v>
      </c>
      <c r="C183" s="22">
        <f t="shared" si="11"/>
        <v>8.1606448621464236E-3</v>
      </c>
      <c r="D183" s="3" t="str">
        <f t="shared" si="12"/>
        <v>Up</v>
      </c>
      <c r="E183" s="3" t="str">
        <f t="shared" si="13"/>
        <v>No</v>
      </c>
      <c r="F183" s="3" t="str">
        <f t="shared" si="14"/>
        <v/>
      </c>
      <c r="G183" s="3" t="str">
        <f t="shared" si="10"/>
        <v/>
      </c>
    </row>
    <row r="184" spans="1:7" x14ac:dyDescent="0.35">
      <c r="A184" s="30">
        <v>44201</v>
      </c>
      <c r="B184" s="3">
        <v>14199.5</v>
      </c>
      <c r="C184" s="22">
        <f t="shared" si="11"/>
        <v>4.7124086351704435E-3</v>
      </c>
      <c r="D184" s="3" t="str">
        <f t="shared" si="12"/>
        <v>Up</v>
      </c>
      <c r="E184" s="3" t="str">
        <f t="shared" si="13"/>
        <v>No</v>
      </c>
      <c r="F184" s="3" t="str">
        <f t="shared" si="14"/>
        <v/>
      </c>
      <c r="G184" s="3" t="str">
        <f t="shared" si="10"/>
        <v/>
      </c>
    </row>
    <row r="185" spans="1:7" x14ac:dyDescent="0.35">
      <c r="A185" s="30">
        <v>44202</v>
      </c>
      <c r="B185" s="3">
        <v>14146.25</v>
      </c>
      <c r="C185" s="22">
        <f t="shared" si="11"/>
        <v>-3.7501320469030598E-3</v>
      </c>
      <c r="D185" s="3" t="str">
        <f t="shared" si="12"/>
        <v>Down</v>
      </c>
      <c r="E185" s="3" t="str">
        <f t="shared" si="13"/>
        <v>No</v>
      </c>
      <c r="F185" s="3" t="str">
        <f t="shared" si="14"/>
        <v/>
      </c>
      <c r="G185" s="3" t="str">
        <f t="shared" si="10"/>
        <v/>
      </c>
    </row>
    <row r="186" spans="1:7" x14ac:dyDescent="0.35">
      <c r="A186" s="30">
        <v>44203</v>
      </c>
      <c r="B186" s="3">
        <v>14137.35</v>
      </c>
      <c r="C186" s="22">
        <f t="shared" si="11"/>
        <v>-6.2914199876289731E-4</v>
      </c>
      <c r="D186" s="3" t="str">
        <f t="shared" si="12"/>
        <v>Down</v>
      </c>
      <c r="E186" s="3" t="str">
        <f t="shared" si="13"/>
        <v>No</v>
      </c>
      <c r="F186" s="3" t="str">
        <f t="shared" si="14"/>
        <v/>
      </c>
      <c r="G186" s="3" t="str">
        <f t="shared" si="10"/>
        <v/>
      </c>
    </row>
    <row r="187" spans="1:7" x14ac:dyDescent="0.35">
      <c r="A187" s="30">
        <v>44204</v>
      </c>
      <c r="B187" s="3">
        <v>14347.25</v>
      </c>
      <c r="C187" s="22">
        <f t="shared" si="11"/>
        <v>1.484719554937804E-2</v>
      </c>
      <c r="D187" s="3" t="str">
        <f t="shared" si="12"/>
        <v>Up</v>
      </c>
      <c r="E187" s="3" t="str">
        <f t="shared" si="13"/>
        <v>No</v>
      </c>
      <c r="F187" s="3" t="str">
        <f t="shared" si="14"/>
        <v/>
      </c>
      <c r="G187" s="3" t="str">
        <f t="shared" si="10"/>
        <v/>
      </c>
    </row>
    <row r="188" spans="1:7" x14ac:dyDescent="0.35">
      <c r="A188" s="30">
        <v>44207</v>
      </c>
      <c r="B188" s="3">
        <v>14484.75</v>
      </c>
      <c r="C188" s="22">
        <f t="shared" si="11"/>
        <v>9.5837181341372046E-3</v>
      </c>
      <c r="D188" s="3" t="str">
        <f t="shared" si="12"/>
        <v>Up</v>
      </c>
      <c r="E188" s="3" t="str">
        <f t="shared" si="13"/>
        <v>No</v>
      </c>
      <c r="F188" s="3" t="str">
        <f t="shared" si="14"/>
        <v/>
      </c>
      <c r="G188" s="3" t="str">
        <f t="shared" si="10"/>
        <v/>
      </c>
    </row>
    <row r="189" spans="1:7" x14ac:dyDescent="0.35">
      <c r="A189" s="30">
        <v>44208</v>
      </c>
      <c r="B189" s="3">
        <v>14563.45</v>
      </c>
      <c r="C189" s="22">
        <f t="shared" si="11"/>
        <v>5.4333005402233889E-3</v>
      </c>
      <c r="D189" s="3" t="str">
        <f t="shared" si="12"/>
        <v>Up</v>
      </c>
      <c r="E189" s="3" t="str">
        <f t="shared" si="13"/>
        <v>No</v>
      </c>
      <c r="F189" s="3" t="str">
        <f t="shared" si="14"/>
        <v/>
      </c>
      <c r="G189" s="3" t="str">
        <f t="shared" si="10"/>
        <v/>
      </c>
    </row>
    <row r="190" spans="1:7" x14ac:dyDescent="0.35">
      <c r="A190" s="30">
        <v>44209</v>
      </c>
      <c r="B190" s="3">
        <v>14564.85</v>
      </c>
      <c r="C190" s="22">
        <f t="shared" si="11"/>
        <v>9.6131067844476149E-5</v>
      </c>
      <c r="D190" s="3" t="str">
        <f t="shared" si="12"/>
        <v>Up</v>
      </c>
      <c r="E190" s="3" t="str">
        <f t="shared" si="13"/>
        <v>No</v>
      </c>
      <c r="F190" s="3" t="str">
        <f t="shared" si="14"/>
        <v/>
      </c>
      <c r="G190" s="3" t="str">
        <f t="shared" si="10"/>
        <v/>
      </c>
    </row>
    <row r="191" spans="1:7" x14ac:dyDescent="0.35">
      <c r="A191" s="30">
        <v>44210</v>
      </c>
      <c r="B191" s="3">
        <v>14595.6</v>
      </c>
      <c r="C191" s="22">
        <f t="shared" si="11"/>
        <v>2.1112472837001412E-3</v>
      </c>
      <c r="D191" s="3" t="str">
        <f t="shared" si="12"/>
        <v>Up</v>
      </c>
      <c r="E191" s="3" t="str">
        <f t="shared" si="13"/>
        <v>No</v>
      </c>
      <c r="F191" s="3" t="str">
        <f t="shared" si="14"/>
        <v/>
      </c>
      <c r="G191" s="3" t="str">
        <f t="shared" si="10"/>
        <v/>
      </c>
    </row>
    <row r="192" spans="1:7" x14ac:dyDescent="0.35">
      <c r="A192" s="30">
        <v>44211</v>
      </c>
      <c r="B192" s="3">
        <v>14433.7</v>
      </c>
      <c r="C192" s="22">
        <f t="shared" si="11"/>
        <v>-1.1092384006138812E-2</v>
      </c>
      <c r="D192" s="3" t="str">
        <f t="shared" si="12"/>
        <v>Down</v>
      </c>
      <c r="E192" s="3" t="str">
        <f t="shared" si="13"/>
        <v>No</v>
      </c>
      <c r="F192" s="3" t="str">
        <f t="shared" si="14"/>
        <v/>
      </c>
      <c r="G192" s="3" t="str">
        <f t="shared" si="10"/>
        <v/>
      </c>
    </row>
    <row r="193" spans="1:7" x14ac:dyDescent="0.35">
      <c r="A193" s="30">
        <v>44214</v>
      </c>
      <c r="B193" s="3">
        <v>14281.3</v>
      </c>
      <c r="C193" s="22">
        <f t="shared" si="11"/>
        <v>-1.0558623222042958E-2</v>
      </c>
      <c r="D193" s="3" t="str">
        <f t="shared" si="12"/>
        <v>Down</v>
      </c>
      <c r="E193" s="3" t="str">
        <f t="shared" si="13"/>
        <v>No</v>
      </c>
      <c r="F193" s="3" t="str">
        <f t="shared" si="14"/>
        <v/>
      </c>
      <c r="G193" s="3" t="str">
        <f t="shared" si="10"/>
        <v/>
      </c>
    </row>
    <row r="194" spans="1:7" x14ac:dyDescent="0.35">
      <c r="A194" s="30">
        <v>44215</v>
      </c>
      <c r="B194" s="3">
        <v>14521.15</v>
      </c>
      <c r="C194" s="22">
        <f t="shared" si="11"/>
        <v>1.6794689559073778E-2</v>
      </c>
      <c r="D194" s="3" t="str">
        <f t="shared" si="12"/>
        <v>Up</v>
      </c>
      <c r="E194" s="3" t="str">
        <f t="shared" si="13"/>
        <v>No</v>
      </c>
      <c r="F194" s="3" t="str">
        <f t="shared" si="14"/>
        <v/>
      </c>
      <c r="G194" s="3" t="str">
        <f t="shared" si="10"/>
        <v/>
      </c>
    </row>
    <row r="195" spans="1:7" x14ac:dyDescent="0.35">
      <c r="A195" s="30">
        <v>44216</v>
      </c>
      <c r="B195" s="3">
        <v>14644.7</v>
      </c>
      <c r="C195" s="22">
        <f t="shared" si="11"/>
        <v>8.5082793029478444E-3</v>
      </c>
      <c r="D195" s="3" t="str">
        <f t="shared" si="12"/>
        <v>Up</v>
      </c>
      <c r="E195" s="3" t="str">
        <f t="shared" si="13"/>
        <v>No</v>
      </c>
      <c r="F195" s="3" t="str">
        <f t="shared" si="14"/>
        <v/>
      </c>
      <c r="G195" s="3" t="str">
        <f t="shared" ref="G195:G258" si="15">IF(E195="Yes",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6">(B196-B195)/B195</f>
        <v>-3.7112402439107911E-3</v>
      </c>
      <c r="D196" s="3" t="str">
        <f t="shared" ref="D196:D259" si="17">IF(C196&gt;0, "Up", IF(C196&lt;0, "Down", "Flat"))</f>
        <v>Down</v>
      </c>
      <c r="E196" s="3" t="str">
        <f t="shared" si="13"/>
        <v>No</v>
      </c>
      <c r="F196" s="3" t="str">
        <f t="shared" si="14"/>
        <v/>
      </c>
      <c r="G196" s="3" t="str">
        <f t="shared" si="15"/>
        <v/>
      </c>
    </row>
    <row r="197" spans="1:7" x14ac:dyDescent="0.35">
      <c r="A197" s="30">
        <v>44218</v>
      </c>
      <c r="B197" s="3">
        <v>14371.9</v>
      </c>
      <c r="C197" s="22">
        <f t="shared" si="16"/>
        <v>-1.4972224792414213E-2</v>
      </c>
      <c r="D197" s="3" t="str">
        <f t="shared" si="17"/>
        <v>Down</v>
      </c>
      <c r="E197" s="3" t="str">
        <f t="shared" si="13"/>
        <v>No</v>
      </c>
      <c r="F197" s="3" t="str">
        <f t="shared" si="14"/>
        <v/>
      </c>
      <c r="G197" s="3" t="str">
        <f t="shared" si="15"/>
        <v/>
      </c>
    </row>
    <row r="198" spans="1:7" x14ac:dyDescent="0.35">
      <c r="A198" s="30">
        <v>44221</v>
      </c>
      <c r="B198" s="3">
        <v>14238.9</v>
      </c>
      <c r="C198" s="22">
        <f t="shared" si="16"/>
        <v>-9.2541695948343654E-3</v>
      </c>
      <c r="D198" s="3" t="str">
        <f t="shared" si="17"/>
        <v>Down</v>
      </c>
      <c r="E198" s="3" t="str">
        <f t="shared" ref="E198:E261" si="18">IF(AND(D195="Down", D196="Down", D197="Down"), "Yes", "No")</f>
        <v>No</v>
      </c>
      <c r="F198" s="3" t="str">
        <f t="shared" ref="F198:F261" si="19">IF(E198="Yes", C198, "")</f>
        <v/>
      </c>
      <c r="G198" s="3" t="str">
        <f t="shared" si="15"/>
        <v/>
      </c>
    </row>
    <row r="199" spans="1:7" x14ac:dyDescent="0.35">
      <c r="A199" s="30">
        <v>44223</v>
      </c>
      <c r="B199" s="3">
        <v>13967.5</v>
      </c>
      <c r="C199" s="22">
        <f t="shared" si="16"/>
        <v>-1.9060461131126676E-2</v>
      </c>
      <c r="D199" s="3" t="str">
        <f t="shared" si="17"/>
        <v>Down</v>
      </c>
      <c r="E199" s="3" t="str">
        <f t="shared" si="18"/>
        <v>Yes</v>
      </c>
      <c r="F199" s="3">
        <f t="shared" si="19"/>
        <v>-1.9060461131126676E-2</v>
      </c>
      <c r="G199" s="3" t="str">
        <f t="shared" si="15"/>
        <v>No</v>
      </c>
    </row>
    <row r="200" spans="1:7" x14ac:dyDescent="0.35">
      <c r="A200" s="30">
        <v>44224</v>
      </c>
      <c r="B200" s="3">
        <v>13817.55</v>
      </c>
      <c r="C200" s="22">
        <f t="shared" si="16"/>
        <v>-1.0735636298550257E-2</v>
      </c>
      <c r="D200" s="3" t="str">
        <f t="shared" si="17"/>
        <v>Down</v>
      </c>
      <c r="E200" s="3" t="str">
        <f t="shared" si="18"/>
        <v>Yes</v>
      </c>
      <c r="F200" s="3">
        <f t="shared" si="19"/>
        <v>-1.0735636298550257E-2</v>
      </c>
      <c r="G200" s="3" t="str">
        <f t="shared" si="15"/>
        <v>No</v>
      </c>
    </row>
    <row r="201" spans="1:7" x14ac:dyDescent="0.35">
      <c r="A201" s="30">
        <v>44225</v>
      </c>
      <c r="B201" s="3">
        <v>13634.6</v>
      </c>
      <c r="C201" s="22">
        <f t="shared" si="16"/>
        <v>-1.3240408031814534E-2</v>
      </c>
      <c r="D201" s="3" t="str">
        <f t="shared" si="17"/>
        <v>Down</v>
      </c>
      <c r="E201" s="3" t="str">
        <f t="shared" si="18"/>
        <v>Yes</v>
      </c>
      <c r="F201" s="3">
        <f t="shared" si="19"/>
        <v>-1.3240408031814534E-2</v>
      </c>
      <c r="G201" s="3" t="str">
        <f t="shared" si="15"/>
        <v>No</v>
      </c>
    </row>
    <row r="202" spans="1:7" x14ac:dyDescent="0.35">
      <c r="A202" s="30">
        <v>44228</v>
      </c>
      <c r="B202" s="3">
        <v>14281.2</v>
      </c>
      <c r="C202" s="22">
        <f t="shared" si="16"/>
        <v>4.7423466768368734E-2</v>
      </c>
      <c r="D202" s="3" t="str">
        <f t="shared" si="17"/>
        <v>Up</v>
      </c>
      <c r="E202" s="3" t="str">
        <f t="shared" si="18"/>
        <v>Yes</v>
      </c>
      <c r="F202" s="3">
        <f t="shared" si="19"/>
        <v>4.7423466768368734E-2</v>
      </c>
      <c r="G202" s="3" t="str">
        <f t="shared" si="15"/>
        <v>Yes</v>
      </c>
    </row>
    <row r="203" spans="1:7" x14ac:dyDescent="0.35">
      <c r="A203" s="30">
        <v>44229</v>
      </c>
      <c r="B203" s="3">
        <v>14647.85</v>
      </c>
      <c r="C203" s="22">
        <f t="shared" si="16"/>
        <v>2.5673612861664259E-2</v>
      </c>
      <c r="D203" s="3" t="str">
        <f t="shared" si="17"/>
        <v>Up</v>
      </c>
      <c r="E203" s="3" t="str">
        <f t="shared" si="18"/>
        <v>No</v>
      </c>
      <c r="F203" s="3" t="str">
        <f t="shared" si="19"/>
        <v/>
      </c>
      <c r="G203" s="3" t="str">
        <f t="shared" si="15"/>
        <v/>
      </c>
    </row>
    <row r="204" spans="1:7" x14ac:dyDescent="0.35">
      <c r="A204" s="30">
        <v>44230</v>
      </c>
      <c r="B204" s="3">
        <v>14789.95</v>
      </c>
      <c r="C204" s="22">
        <f t="shared" si="16"/>
        <v>9.701082411411939E-3</v>
      </c>
      <c r="D204" s="3" t="str">
        <f t="shared" si="17"/>
        <v>Up</v>
      </c>
      <c r="E204" s="3" t="str">
        <f t="shared" si="18"/>
        <v>No</v>
      </c>
      <c r="F204" s="3" t="str">
        <f t="shared" si="19"/>
        <v/>
      </c>
      <c r="G204" s="3" t="str">
        <f t="shared" si="15"/>
        <v/>
      </c>
    </row>
    <row r="205" spans="1:7" x14ac:dyDescent="0.35">
      <c r="A205" s="30">
        <v>44231</v>
      </c>
      <c r="B205" s="3">
        <v>14895.65</v>
      </c>
      <c r="C205" s="22">
        <f t="shared" si="16"/>
        <v>7.1467449180016773E-3</v>
      </c>
      <c r="D205" s="3" t="str">
        <f t="shared" si="17"/>
        <v>Up</v>
      </c>
      <c r="E205" s="3" t="str">
        <f t="shared" si="18"/>
        <v>No</v>
      </c>
      <c r="F205" s="3" t="str">
        <f t="shared" si="19"/>
        <v/>
      </c>
      <c r="G205" s="3" t="str">
        <f t="shared" si="15"/>
        <v/>
      </c>
    </row>
    <row r="206" spans="1:7" x14ac:dyDescent="0.35">
      <c r="A206" s="30">
        <v>44232</v>
      </c>
      <c r="B206" s="3">
        <v>14924.25</v>
      </c>
      <c r="C206" s="22">
        <f t="shared" si="16"/>
        <v>1.920023631060099E-3</v>
      </c>
      <c r="D206" s="3" t="str">
        <f t="shared" si="17"/>
        <v>Up</v>
      </c>
      <c r="E206" s="3" t="str">
        <f t="shared" si="18"/>
        <v>No</v>
      </c>
      <c r="F206" s="3" t="str">
        <f t="shared" si="19"/>
        <v/>
      </c>
      <c r="G206" s="3" t="str">
        <f t="shared" si="15"/>
        <v/>
      </c>
    </row>
    <row r="207" spans="1:7" x14ac:dyDescent="0.35">
      <c r="A207" s="30">
        <v>44235</v>
      </c>
      <c r="B207" s="3">
        <v>15115.8</v>
      </c>
      <c r="C207" s="22">
        <f t="shared" si="16"/>
        <v>1.2834815819890398E-2</v>
      </c>
      <c r="D207" s="3" t="str">
        <f t="shared" si="17"/>
        <v>Up</v>
      </c>
      <c r="E207" s="3" t="str">
        <f t="shared" si="18"/>
        <v>No</v>
      </c>
      <c r="F207" s="3" t="str">
        <f t="shared" si="19"/>
        <v/>
      </c>
      <c r="G207" s="3" t="str">
        <f t="shared" si="15"/>
        <v/>
      </c>
    </row>
    <row r="208" spans="1:7" x14ac:dyDescent="0.35">
      <c r="A208" s="30">
        <v>44236</v>
      </c>
      <c r="B208" s="3">
        <v>15109.3</v>
      </c>
      <c r="C208" s="22">
        <f t="shared" si="16"/>
        <v>-4.300136281242144E-4</v>
      </c>
      <c r="D208" s="3" t="str">
        <f t="shared" si="17"/>
        <v>Down</v>
      </c>
      <c r="E208" s="3" t="str">
        <f t="shared" si="18"/>
        <v>No</v>
      </c>
      <c r="F208" s="3" t="str">
        <f t="shared" si="19"/>
        <v/>
      </c>
      <c r="G208" s="3" t="str">
        <f t="shared" si="15"/>
        <v/>
      </c>
    </row>
    <row r="209" spans="1:7" x14ac:dyDescent="0.35">
      <c r="A209" s="30">
        <v>44237</v>
      </c>
      <c r="B209" s="3">
        <v>15106.5</v>
      </c>
      <c r="C209" s="22">
        <f t="shared" si="16"/>
        <v>-1.8531632835401193E-4</v>
      </c>
      <c r="D209" s="3" t="str">
        <f t="shared" si="17"/>
        <v>Down</v>
      </c>
      <c r="E209" s="3" t="str">
        <f t="shared" si="18"/>
        <v>No</v>
      </c>
      <c r="F209" s="3" t="str">
        <f t="shared" si="19"/>
        <v/>
      </c>
      <c r="G209" s="3" t="str">
        <f t="shared" si="15"/>
        <v/>
      </c>
    </row>
    <row r="210" spans="1:7" x14ac:dyDescent="0.35">
      <c r="A210" s="30">
        <v>44238</v>
      </c>
      <c r="B210" s="3">
        <v>15173.3</v>
      </c>
      <c r="C210" s="22">
        <f t="shared" si="16"/>
        <v>4.4219375765398522E-3</v>
      </c>
      <c r="D210" s="3" t="str">
        <f t="shared" si="17"/>
        <v>Up</v>
      </c>
      <c r="E210" s="3" t="str">
        <f t="shared" si="18"/>
        <v>No</v>
      </c>
      <c r="F210" s="3" t="str">
        <f t="shared" si="19"/>
        <v/>
      </c>
      <c r="G210" s="3" t="str">
        <f t="shared" si="15"/>
        <v/>
      </c>
    </row>
    <row r="211" spans="1:7" x14ac:dyDescent="0.35">
      <c r="A211" s="30">
        <v>44239</v>
      </c>
      <c r="B211" s="3">
        <v>15163.3</v>
      </c>
      <c r="C211" s="22">
        <f t="shared" si="16"/>
        <v>-6.5905241443852032E-4</v>
      </c>
      <c r="D211" s="3" t="str">
        <f t="shared" si="17"/>
        <v>Down</v>
      </c>
      <c r="E211" s="3" t="str">
        <f t="shared" si="18"/>
        <v>No</v>
      </c>
      <c r="F211" s="3" t="str">
        <f t="shared" si="19"/>
        <v/>
      </c>
      <c r="G211" s="3" t="str">
        <f t="shared" si="15"/>
        <v/>
      </c>
    </row>
    <row r="212" spans="1:7" x14ac:dyDescent="0.35">
      <c r="A212" s="30">
        <v>44242</v>
      </c>
      <c r="B212" s="3">
        <v>15314.7</v>
      </c>
      <c r="C212" s="22">
        <f t="shared" si="16"/>
        <v>9.9846339517124551E-3</v>
      </c>
      <c r="D212" s="3" t="str">
        <f t="shared" si="17"/>
        <v>Up</v>
      </c>
      <c r="E212" s="3" t="str">
        <f t="shared" si="18"/>
        <v>No</v>
      </c>
      <c r="F212" s="3" t="str">
        <f t="shared" si="19"/>
        <v/>
      </c>
      <c r="G212" s="3" t="str">
        <f t="shared" si="15"/>
        <v/>
      </c>
    </row>
    <row r="213" spans="1:7" x14ac:dyDescent="0.35">
      <c r="A213" s="30">
        <v>44243</v>
      </c>
      <c r="B213" s="3">
        <v>15313.45</v>
      </c>
      <c r="C213" s="22">
        <f t="shared" si="16"/>
        <v>-8.1620926299568388E-5</v>
      </c>
      <c r="D213" s="3" t="str">
        <f t="shared" si="17"/>
        <v>Down</v>
      </c>
      <c r="E213" s="3" t="str">
        <f t="shared" si="18"/>
        <v>No</v>
      </c>
      <c r="F213" s="3" t="str">
        <f t="shared" si="19"/>
        <v/>
      </c>
      <c r="G213" s="3" t="str">
        <f t="shared" si="15"/>
        <v/>
      </c>
    </row>
    <row r="214" spans="1:7" x14ac:dyDescent="0.35">
      <c r="A214" s="30">
        <v>44244</v>
      </c>
      <c r="B214" s="3">
        <v>15208.9</v>
      </c>
      <c r="C214" s="22">
        <f t="shared" si="16"/>
        <v>-6.8273315288195071E-3</v>
      </c>
      <c r="D214" s="3" t="str">
        <f t="shared" si="17"/>
        <v>Down</v>
      </c>
      <c r="E214" s="3" t="str">
        <f t="shared" si="18"/>
        <v>No</v>
      </c>
      <c r="F214" s="3" t="str">
        <f t="shared" si="19"/>
        <v/>
      </c>
      <c r="G214" s="3" t="str">
        <f t="shared" si="15"/>
        <v/>
      </c>
    </row>
    <row r="215" spans="1:7" x14ac:dyDescent="0.35">
      <c r="A215" s="30">
        <v>44245</v>
      </c>
      <c r="B215" s="3">
        <v>15118.95</v>
      </c>
      <c r="C215" s="22">
        <f t="shared" si="16"/>
        <v>-5.9143001795000892E-3</v>
      </c>
      <c r="D215" s="3" t="str">
        <f t="shared" si="17"/>
        <v>Down</v>
      </c>
      <c r="E215" s="3" t="str">
        <f t="shared" si="18"/>
        <v>No</v>
      </c>
      <c r="F215" s="3" t="str">
        <f t="shared" si="19"/>
        <v/>
      </c>
      <c r="G215" s="3" t="str">
        <f t="shared" si="15"/>
        <v/>
      </c>
    </row>
    <row r="216" spans="1:7" x14ac:dyDescent="0.35">
      <c r="A216" s="30">
        <v>44246</v>
      </c>
      <c r="B216" s="3">
        <v>14981.75</v>
      </c>
      <c r="C216" s="22">
        <f t="shared" si="16"/>
        <v>-9.0747042618700858E-3</v>
      </c>
      <c r="D216" s="3" t="str">
        <f t="shared" si="17"/>
        <v>Down</v>
      </c>
      <c r="E216" s="3" t="str">
        <f t="shared" si="18"/>
        <v>Yes</v>
      </c>
      <c r="F216" s="3">
        <f t="shared" si="19"/>
        <v>-9.0747042618700858E-3</v>
      </c>
      <c r="G216" s="3" t="str">
        <f t="shared" si="15"/>
        <v>No</v>
      </c>
    </row>
    <row r="217" spans="1:7" x14ac:dyDescent="0.35">
      <c r="A217" s="30">
        <v>44249</v>
      </c>
      <c r="B217" s="3">
        <v>14675.7</v>
      </c>
      <c r="C217" s="22">
        <f t="shared" si="16"/>
        <v>-2.0428187628281028E-2</v>
      </c>
      <c r="D217" s="3" t="str">
        <f t="shared" si="17"/>
        <v>Down</v>
      </c>
      <c r="E217" s="3" t="str">
        <f t="shared" si="18"/>
        <v>Yes</v>
      </c>
      <c r="F217" s="3">
        <f t="shared" si="19"/>
        <v>-2.0428187628281028E-2</v>
      </c>
      <c r="G217" s="3" t="str">
        <f t="shared" si="15"/>
        <v>No</v>
      </c>
    </row>
    <row r="218" spans="1:7" x14ac:dyDescent="0.35">
      <c r="A218" s="30">
        <v>44250</v>
      </c>
      <c r="B218" s="3">
        <v>14707.8</v>
      </c>
      <c r="C218" s="22">
        <f t="shared" si="16"/>
        <v>2.1872891923382558E-3</v>
      </c>
      <c r="D218" s="3" t="str">
        <f t="shared" si="17"/>
        <v>Up</v>
      </c>
      <c r="E218" s="3" t="str">
        <f t="shared" si="18"/>
        <v>Yes</v>
      </c>
      <c r="F218" s="3">
        <f t="shared" si="19"/>
        <v>2.1872891923382558E-3</v>
      </c>
      <c r="G218" s="3" t="str">
        <f t="shared" si="15"/>
        <v>Yes</v>
      </c>
    </row>
    <row r="219" spans="1:7" x14ac:dyDescent="0.35">
      <c r="A219" s="30">
        <v>44251</v>
      </c>
      <c r="B219" s="3">
        <v>14982</v>
      </c>
      <c r="C219" s="22">
        <f t="shared" si="16"/>
        <v>1.8643168930771479E-2</v>
      </c>
      <c r="D219" s="3" t="str">
        <f t="shared" si="17"/>
        <v>Up</v>
      </c>
      <c r="E219" s="3" t="str">
        <f t="shared" si="18"/>
        <v>No</v>
      </c>
      <c r="F219" s="3" t="str">
        <f t="shared" si="19"/>
        <v/>
      </c>
      <c r="G219" s="3" t="str">
        <f t="shared" si="15"/>
        <v/>
      </c>
    </row>
    <row r="220" spans="1:7" x14ac:dyDescent="0.35">
      <c r="A220" s="30">
        <v>44252</v>
      </c>
      <c r="B220" s="3">
        <v>15097.35</v>
      </c>
      <c r="C220" s="22">
        <f t="shared" si="16"/>
        <v>7.6992390869043094E-3</v>
      </c>
      <c r="D220" s="3" t="str">
        <f t="shared" si="17"/>
        <v>Up</v>
      </c>
      <c r="E220" s="3" t="str">
        <f t="shared" si="18"/>
        <v>No</v>
      </c>
      <c r="F220" s="3" t="str">
        <f t="shared" si="19"/>
        <v/>
      </c>
      <c r="G220" s="3" t="str">
        <f t="shared" si="15"/>
        <v/>
      </c>
    </row>
    <row r="221" spans="1:7" x14ac:dyDescent="0.35">
      <c r="A221" s="30">
        <v>44253</v>
      </c>
      <c r="B221" s="3">
        <v>14529.15</v>
      </c>
      <c r="C221" s="22">
        <f t="shared" si="16"/>
        <v>-3.7635744021301799E-2</v>
      </c>
      <c r="D221" s="3" t="str">
        <f t="shared" si="17"/>
        <v>Down</v>
      </c>
      <c r="E221" s="3" t="str">
        <f t="shared" si="18"/>
        <v>No</v>
      </c>
      <c r="F221" s="3" t="str">
        <f t="shared" si="19"/>
        <v/>
      </c>
      <c r="G221" s="3" t="str">
        <f t="shared" si="15"/>
        <v/>
      </c>
    </row>
    <row r="222" spans="1:7" x14ac:dyDescent="0.35">
      <c r="A222" s="30">
        <v>44256</v>
      </c>
      <c r="B222" s="3">
        <v>14761.55</v>
      </c>
      <c r="C222" s="22">
        <f t="shared" si="16"/>
        <v>1.5995429877177926E-2</v>
      </c>
      <c r="D222" s="3" t="str">
        <f t="shared" si="17"/>
        <v>Up</v>
      </c>
      <c r="E222" s="3" t="str">
        <f t="shared" si="18"/>
        <v>No</v>
      </c>
      <c r="F222" s="3" t="str">
        <f t="shared" si="19"/>
        <v/>
      </c>
      <c r="G222" s="3" t="str">
        <f t="shared" si="15"/>
        <v/>
      </c>
    </row>
    <row r="223" spans="1:7" x14ac:dyDescent="0.35">
      <c r="A223" s="30">
        <v>44257</v>
      </c>
      <c r="B223" s="3">
        <v>14919.1</v>
      </c>
      <c r="C223" s="22">
        <f t="shared" si="16"/>
        <v>1.0672998431736578E-2</v>
      </c>
      <c r="D223" s="3" t="str">
        <f t="shared" si="17"/>
        <v>Up</v>
      </c>
      <c r="E223" s="3" t="str">
        <f t="shared" si="18"/>
        <v>No</v>
      </c>
      <c r="F223" s="3" t="str">
        <f t="shared" si="19"/>
        <v/>
      </c>
      <c r="G223" s="3" t="str">
        <f t="shared" si="15"/>
        <v/>
      </c>
    </row>
    <row r="224" spans="1:7" x14ac:dyDescent="0.35">
      <c r="A224" s="30">
        <v>44258</v>
      </c>
      <c r="B224" s="3">
        <v>15245.6</v>
      </c>
      <c r="C224" s="22">
        <f t="shared" si="16"/>
        <v>2.1884698138627666E-2</v>
      </c>
      <c r="D224" s="3" t="str">
        <f t="shared" si="17"/>
        <v>Up</v>
      </c>
      <c r="E224" s="3" t="str">
        <f t="shared" si="18"/>
        <v>No</v>
      </c>
      <c r="F224" s="3" t="str">
        <f t="shared" si="19"/>
        <v/>
      </c>
      <c r="G224" s="3" t="str">
        <f t="shared" si="15"/>
        <v/>
      </c>
    </row>
    <row r="225" spans="1:7" x14ac:dyDescent="0.35">
      <c r="A225" s="30">
        <v>44259</v>
      </c>
      <c r="B225" s="3">
        <v>15080.75</v>
      </c>
      <c r="C225" s="22">
        <f t="shared" si="16"/>
        <v>-1.0812955869234425E-2</v>
      </c>
      <c r="D225" s="3" t="str">
        <f t="shared" si="17"/>
        <v>Down</v>
      </c>
      <c r="E225" s="3" t="str">
        <f t="shared" si="18"/>
        <v>No</v>
      </c>
      <c r="F225" s="3" t="str">
        <f t="shared" si="19"/>
        <v/>
      </c>
      <c r="G225" s="3" t="str">
        <f t="shared" si="15"/>
        <v/>
      </c>
    </row>
    <row r="226" spans="1:7" x14ac:dyDescent="0.35">
      <c r="A226" s="30">
        <v>44260</v>
      </c>
      <c r="B226" s="3">
        <v>14938.1</v>
      </c>
      <c r="C226" s="22">
        <f t="shared" si="16"/>
        <v>-9.4590786267261008E-3</v>
      </c>
      <c r="D226" s="3" t="str">
        <f t="shared" si="17"/>
        <v>Down</v>
      </c>
      <c r="E226" s="3" t="str">
        <f t="shared" si="18"/>
        <v>No</v>
      </c>
      <c r="F226" s="3" t="str">
        <f t="shared" si="19"/>
        <v/>
      </c>
      <c r="G226" s="3" t="str">
        <f t="shared" si="15"/>
        <v/>
      </c>
    </row>
    <row r="227" spans="1:7" x14ac:dyDescent="0.35">
      <c r="A227" s="30">
        <v>44263</v>
      </c>
      <c r="B227" s="3">
        <v>14956.2</v>
      </c>
      <c r="C227" s="22">
        <f t="shared" si="16"/>
        <v>1.2116668117096794E-3</v>
      </c>
      <c r="D227" s="3" t="str">
        <f t="shared" si="17"/>
        <v>Up</v>
      </c>
      <c r="E227" s="3" t="str">
        <f t="shared" si="18"/>
        <v>No</v>
      </c>
      <c r="F227" s="3" t="str">
        <f t="shared" si="19"/>
        <v/>
      </c>
      <c r="G227" s="3" t="str">
        <f t="shared" si="15"/>
        <v/>
      </c>
    </row>
    <row r="228" spans="1:7" x14ac:dyDescent="0.35">
      <c r="A228" s="30">
        <v>44264</v>
      </c>
      <c r="B228" s="3">
        <v>15098.4</v>
      </c>
      <c r="C228" s="22">
        <f t="shared" si="16"/>
        <v>9.5077626669875306E-3</v>
      </c>
      <c r="D228" s="3" t="str">
        <f t="shared" si="17"/>
        <v>Up</v>
      </c>
      <c r="E228" s="3" t="str">
        <f t="shared" si="18"/>
        <v>No</v>
      </c>
      <c r="F228" s="3" t="str">
        <f t="shared" si="19"/>
        <v/>
      </c>
      <c r="G228" s="3" t="str">
        <f t="shared" si="15"/>
        <v/>
      </c>
    </row>
    <row r="229" spans="1:7" x14ac:dyDescent="0.35">
      <c r="A229" s="30">
        <v>44265</v>
      </c>
      <c r="B229" s="3">
        <v>15174.8</v>
      </c>
      <c r="C229" s="22">
        <f t="shared" si="16"/>
        <v>5.0601388226566811E-3</v>
      </c>
      <c r="D229" s="3" t="str">
        <f t="shared" si="17"/>
        <v>Up</v>
      </c>
      <c r="E229" s="3" t="str">
        <f t="shared" si="18"/>
        <v>No</v>
      </c>
      <c r="F229" s="3" t="str">
        <f t="shared" si="19"/>
        <v/>
      </c>
      <c r="G229" s="3" t="str">
        <f t="shared" si="15"/>
        <v/>
      </c>
    </row>
    <row r="230" spans="1:7" x14ac:dyDescent="0.35">
      <c r="A230" s="30">
        <v>44267</v>
      </c>
      <c r="B230" s="3">
        <v>15030.95</v>
      </c>
      <c r="C230" s="22">
        <f t="shared" si="16"/>
        <v>-9.4795318554444577E-3</v>
      </c>
      <c r="D230" s="3" t="str">
        <f t="shared" si="17"/>
        <v>Down</v>
      </c>
      <c r="E230" s="3" t="str">
        <f t="shared" si="18"/>
        <v>No</v>
      </c>
      <c r="F230" s="3" t="str">
        <f t="shared" si="19"/>
        <v/>
      </c>
      <c r="G230" s="3" t="str">
        <f t="shared" si="15"/>
        <v/>
      </c>
    </row>
    <row r="231" spans="1:7" x14ac:dyDescent="0.35">
      <c r="A231" s="30">
        <v>44270</v>
      </c>
      <c r="B231" s="3">
        <v>14929.5</v>
      </c>
      <c r="C231" s="22">
        <f t="shared" si="16"/>
        <v>-6.7494070567729065E-3</v>
      </c>
      <c r="D231" s="3" t="str">
        <f t="shared" si="17"/>
        <v>Down</v>
      </c>
      <c r="E231" s="3" t="str">
        <f t="shared" si="18"/>
        <v>No</v>
      </c>
      <c r="F231" s="3" t="str">
        <f t="shared" si="19"/>
        <v/>
      </c>
      <c r="G231" s="3" t="str">
        <f t="shared" si="15"/>
        <v/>
      </c>
    </row>
    <row r="232" spans="1:7" x14ac:dyDescent="0.35">
      <c r="A232" s="30">
        <v>44271</v>
      </c>
      <c r="B232" s="3">
        <v>14910.45</v>
      </c>
      <c r="C232" s="22">
        <f t="shared" si="16"/>
        <v>-1.2759971867778073E-3</v>
      </c>
      <c r="D232" s="3" t="str">
        <f t="shared" si="17"/>
        <v>Down</v>
      </c>
      <c r="E232" s="3" t="str">
        <f t="shared" si="18"/>
        <v>No</v>
      </c>
      <c r="F232" s="3" t="str">
        <f t="shared" si="19"/>
        <v/>
      </c>
      <c r="G232" s="3" t="str">
        <f t="shared" si="15"/>
        <v/>
      </c>
    </row>
    <row r="233" spans="1:7" x14ac:dyDescent="0.35">
      <c r="A233" s="30">
        <v>44272</v>
      </c>
      <c r="B233" s="3">
        <v>14721.3</v>
      </c>
      <c r="C233" s="22">
        <f t="shared" si="16"/>
        <v>-1.2685733830970993E-2</v>
      </c>
      <c r="D233" s="3" t="str">
        <f t="shared" si="17"/>
        <v>Down</v>
      </c>
      <c r="E233" s="3" t="str">
        <f t="shared" si="18"/>
        <v>Yes</v>
      </c>
      <c r="F233" s="3">
        <f t="shared" si="19"/>
        <v>-1.2685733830970993E-2</v>
      </c>
      <c r="G233" s="3" t="str">
        <f t="shared" si="15"/>
        <v>No</v>
      </c>
    </row>
    <row r="234" spans="1:7" x14ac:dyDescent="0.35">
      <c r="A234" s="30">
        <v>44273</v>
      </c>
      <c r="B234" s="3">
        <v>14557.85</v>
      </c>
      <c r="C234" s="22">
        <f t="shared" si="16"/>
        <v>-1.1102959657095427E-2</v>
      </c>
      <c r="D234" s="3" t="str">
        <f t="shared" si="17"/>
        <v>Down</v>
      </c>
      <c r="E234" s="3" t="str">
        <f t="shared" si="18"/>
        <v>Yes</v>
      </c>
      <c r="F234" s="3">
        <f t="shared" si="19"/>
        <v>-1.1102959657095427E-2</v>
      </c>
      <c r="G234" s="3" t="str">
        <f t="shared" si="15"/>
        <v>No</v>
      </c>
    </row>
    <row r="235" spans="1:7" x14ac:dyDescent="0.35">
      <c r="A235" s="30">
        <v>44274</v>
      </c>
      <c r="B235" s="3">
        <v>14744</v>
      </c>
      <c r="C235" s="22">
        <f t="shared" si="16"/>
        <v>1.2786915650319218E-2</v>
      </c>
      <c r="D235" s="3" t="str">
        <f t="shared" si="17"/>
        <v>Up</v>
      </c>
      <c r="E235" s="3" t="str">
        <f t="shared" si="18"/>
        <v>Yes</v>
      </c>
      <c r="F235" s="3">
        <f t="shared" si="19"/>
        <v>1.2786915650319218E-2</v>
      </c>
      <c r="G235" s="3" t="str">
        <f t="shared" si="15"/>
        <v>Yes</v>
      </c>
    </row>
    <row r="236" spans="1:7" x14ac:dyDescent="0.35">
      <c r="A236" s="30">
        <v>44277</v>
      </c>
      <c r="B236" s="3">
        <v>14736.4</v>
      </c>
      <c r="C236" s="22">
        <f t="shared" si="16"/>
        <v>-5.1546391752579782E-4</v>
      </c>
      <c r="D236" s="3" t="str">
        <f t="shared" si="17"/>
        <v>Down</v>
      </c>
      <c r="E236" s="3" t="str">
        <f t="shared" si="18"/>
        <v>No</v>
      </c>
      <c r="F236" s="3" t="str">
        <f t="shared" si="19"/>
        <v/>
      </c>
      <c r="G236" s="3" t="str">
        <f t="shared" si="15"/>
        <v/>
      </c>
    </row>
    <row r="237" spans="1:7" x14ac:dyDescent="0.35">
      <c r="A237" s="30">
        <v>44278</v>
      </c>
      <c r="B237" s="3">
        <v>14814.75</v>
      </c>
      <c r="C237" s="22">
        <f t="shared" si="16"/>
        <v>5.3167666458565433E-3</v>
      </c>
      <c r="D237" s="3" t="str">
        <f t="shared" si="17"/>
        <v>Up</v>
      </c>
      <c r="E237" s="3" t="str">
        <f t="shared" si="18"/>
        <v>No</v>
      </c>
      <c r="F237" s="3" t="str">
        <f t="shared" si="19"/>
        <v/>
      </c>
      <c r="G237" s="3" t="str">
        <f t="shared" si="15"/>
        <v/>
      </c>
    </row>
    <row r="238" spans="1:7" x14ac:dyDescent="0.35">
      <c r="A238" s="30">
        <v>44279</v>
      </c>
      <c r="B238" s="3">
        <v>14549.4</v>
      </c>
      <c r="C238" s="22">
        <f t="shared" si="16"/>
        <v>-1.7911203361514732E-2</v>
      </c>
      <c r="D238" s="3" t="str">
        <f t="shared" si="17"/>
        <v>Down</v>
      </c>
      <c r="E238" s="3" t="str">
        <f t="shared" si="18"/>
        <v>No</v>
      </c>
      <c r="F238" s="3" t="str">
        <f t="shared" si="19"/>
        <v/>
      </c>
      <c r="G238" s="3" t="str">
        <f t="shared" si="15"/>
        <v/>
      </c>
    </row>
    <row r="239" spans="1:7" x14ac:dyDescent="0.35">
      <c r="A239" s="30">
        <v>44280</v>
      </c>
      <c r="B239" s="3">
        <v>14324.9</v>
      </c>
      <c r="C239" s="22">
        <f t="shared" si="16"/>
        <v>-1.5430189561081557E-2</v>
      </c>
      <c r="D239" s="3" t="str">
        <f t="shared" si="17"/>
        <v>Down</v>
      </c>
      <c r="E239" s="3" t="str">
        <f t="shared" si="18"/>
        <v>No</v>
      </c>
      <c r="F239" s="3" t="str">
        <f t="shared" si="19"/>
        <v/>
      </c>
      <c r="G239" s="3" t="str">
        <f t="shared" si="15"/>
        <v/>
      </c>
    </row>
    <row r="240" spans="1:7" x14ac:dyDescent="0.35">
      <c r="A240" s="30">
        <v>44281</v>
      </c>
      <c r="B240" s="3">
        <v>14507.3</v>
      </c>
      <c r="C240" s="22">
        <f t="shared" si="16"/>
        <v>1.2733073180266504E-2</v>
      </c>
      <c r="D240" s="3" t="str">
        <f t="shared" si="17"/>
        <v>Up</v>
      </c>
      <c r="E240" s="3" t="str">
        <f t="shared" si="18"/>
        <v>No</v>
      </c>
      <c r="F240" s="3" t="str">
        <f t="shared" si="19"/>
        <v/>
      </c>
      <c r="G240" s="3" t="str">
        <f t="shared" si="15"/>
        <v/>
      </c>
    </row>
    <row r="241" spans="1:7" x14ac:dyDescent="0.35">
      <c r="A241" s="30">
        <v>44285</v>
      </c>
      <c r="B241" s="3">
        <v>14845.1</v>
      </c>
      <c r="C241" s="22">
        <f t="shared" si="16"/>
        <v>2.3284829017115597E-2</v>
      </c>
      <c r="D241" s="3" t="str">
        <f t="shared" si="17"/>
        <v>Up</v>
      </c>
      <c r="E241" s="3" t="str">
        <f t="shared" si="18"/>
        <v>No</v>
      </c>
      <c r="F241" s="3" t="str">
        <f t="shared" si="19"/>
        <v/>
      </c>
      <c r="G241" s="3" t="str">
        <f t="shared" si="15"/>
        <v/>
      </c>
    </row>
    <row r="242" spans="1:7" x14ac:dyDescent="0.35">
      <c r="A242" s="30">
        <v>44286</v>
      </c>
      <c r="B242" s="3">
        <v>14690.7</v>
      </c>
      <c r="C242" s="22">
        <f t="shared" si="16"/>
        <v>-1.0400738290749112E-2</v>
      </c>
      <c r="D242" s="3" t="str">
        <f t="shared" si="17"/>
        <v>Down</v>
      </c>
      <c r="E242" s="3" t="str">
        <f t="shared" si="18"/>
        <v>No</v>
      </c>
      <c r="F242" s="3" t="str">
        <f t="shared" si="19"/>
        <v/>
      </c>
      <c r="G242" s="3" t="str">
        <f t="shared" si="15"/>
        <v/>
      </c>
    </row>
    <row r="243" spans="1:7" x14ac:dyDescent="0.35">
      <c r="A243" s="30">
        <v>44287</v>
      </c>
      <c r="B243" s="3">
        <v>14867.35</v>
      </c>
      <c r="C243" s="22">
        <f t="shared" si="16"/>
        <v>1.2024614211712146E-2</v>
      </c>
      <c r="D243" s="3" t="str">
        <f t="shared" si="17"/>
        <v>Up</v>
      </c>
      <c r="E243" s="3" t="str">
        <f t="shared" si="18"/>
        <v>No</v>
      </c>
      <c r="F243" s="3" t="str">
        <f t="shared" si="19"/>
        <v/>
      </c>
      <c r="G243" s="3" t="str">
        <f t="shared" si="15"/>
        <v/>
      </c>
    </row>
    <row r="244" spans="1:7" x14ac:dyDescent="0.35">
      <c r="A244" s="30">
        <v>44291</v>
      </c>
      <c r="B244" s="3">
        <v>14637.8</v>
      </c>
      <c r="C244" s="22">
        <f t="shared" si="16"/>
        <v>-1.5439873279367277E-2</v>
      </c>
      <c r="D244" s="3" t="str">
        <f t="shared" si="17"/>
        <v>Down</v>
      </c>
      <c r="E244" s="3" t="str">
        <f t="shared" si="18"/>
        <v>No</v>
      </c>
      <c r="F244" s="3" t="str">
        <f t="shared" si="19"/>
        <v/>
      </c>
      <c r="G244" s="3" t="str">
        <f t="shared" si="15"/>
        <v/>
      </c>
    </row>
    <row r="245" spans="1:7" x14ac:dyDescent="0.35">
      <c r="A245" s="30">
        <v>44292</v>
      </c>
      <c r="B245" s="3">
        <v>14683.5</v>
      </c>
      <c r="C245" s="22">
        <f t="shared" si="16"/>
        <v>3.1220538605528651E-3</v>
      </c>
      <c r="D245" s="3" t="str">
        <f t="shared" si="17"/>
        <v>Up</v>
      </c>
      <c r="E245" s="3" t="str">
        <f t="shared" si="18"/>
        <v>No</v>
      </c>
      <c r="F245" s="3" t="str">
        <f t="shared" si="19"/>
        <v/>
      </c>
      <c r="G245" s="3" t="str">
        <f t="shared" si="15"/>
        <v/>
      </c>
    </row>
    <row r="246" spans="1:7" x14ac:dyDescent="0.35">
      <c r="A246" s="30">
        <v>44293</v>
      </c>
      <c r="B246" s="3">
        <v>14819.05</v>
      </c>
      <c r="C246" s="22">
        <f t="shared" si="16"/>
        <v>9.2314502673067917E-3</v>
      </c>
      <c r="D246" s="3" t="str">
        <f t="shared" si="17"/>
        <v>Up</v>
      </c>
      <c r="E246" s="3" t="str">
        <f t="shared" si="18"/>
        <v>No</v>
      </c>
      <c r="F246" s="3" t="str">
        <f t="shared" si="19"/>
        <v/>
      </c>
      <c r="G246" s="3" t="str">
        <f t="shared" si="15"/>
        <v/>
      </c>
    </row>
    <row r="247" spans="1:7" x14ac:dyDescent="0.35">
      <c r="A247" s="30">
        <v>44294</v>
      </c>
      <c r="B247" s="3">
        <v>14873.8</v>
      </c>
      <c r="C247" s="22">
        <f t="shared" si="16"/>
        <v>3.6945688151399721E-3</v>
      </c>
      <c r="D247" s="3" t="str">
        <f t="shared" si="17"/>
        <v>Up</v>
      </c>
      <c r="E247" s="3" t="str">
        <f t="shared" si="18"/>
        <v>No</v>
      </c>
      <c r="F247" s="3" t="str">
        <f t="shared" si="19"/>
        <v/>
      </c>
      <c r="G247" s="3" t="str">
        <f t="shared" si="15"/>
        <v/>
      </c>
    </row>
    <row r="248" spans="1:7" x14ac:dyDescent="0.35">
      <c r="A248" s="30">
        <v>44295</v>
      </c>
      <c r="B248" s="3">
        <v>14834.85</v>
      </c>
      <c r="C248" s="22">
        <f t="shared" si="16"/>
        <v>-2.618698651319697E-3</v>
      </c>
      <c r="D248" s="3" t="str">
        <f t="shared" si="17"/>
        <v>Down</v>
      </c>
      <c r="E248" s="3" t="str">
        <f t="shared" si="18"/>
        <v>No</v>
      </c>
      <c r="F248" s="3" t="str">
        <f t="shared" si="19"/>
        <v/>
      </c>
      <c r="G248" s="3" t="str">
        <f t="shared" si="15"/>
        <v/>
      </c>
    </row>
    <row r="249" spans="1:7" x14ac:dyDescent="0.35">
      <c r="A249" s="30">
        <v>44298</v>
      </c>
      <c r="B249" s="3">
        <v>14310.8</v>
      </c>
      <c r="C249" s="22">
        <f t="shared" si="16"/>
        <v>-3.5325601539617932E-2</v>
      </c>
      <c r="D249" s="3" t="str">
        <f t="shared" si="17"/>
        <v>Down</v>
      </c>
      <c r="E249" s="3" t="str">
        <f t="shared" si="18"/>
        <v>No</v>
      </c>
      <c r="F249" s="3" t="str">
        <f t="shared" si="19"/>
        <v/>
      </c>
      <c r="G249" s="3" t="str">
        <f t="shared" si="15"/>
        <v/>
      </c>
    </row>
    <row r="250" spans="1:7" x14ac:dyDescent="0.35">
      <c r="A250" s="30">
        <v>44299</v>
      </c>
      <c r="B250" s="3">
        <v>14504.8</v>
      </c>
      <c r="C250" s="22">
        <f t="shared" si="16"/>
        <v>1.3556195321016297E-2</v>
      </c>
      <c r="D250" s="3" t="str">
        <f t="shared" si="17"/>
        <v>Up</v>
      </c>
      <c r="E250" s="3" t="str">
        <f t="shared" si="18"/>
        <v>No</v>
      </c>
      <c r="F250" s="3" t="str">
        <f t="shared" si="19"/>
        <v/>
      </c>
      <c r="G250" s="3" t="str">
        <f t="shared" si="15"/>
        <v/>
      </c>
    </row>
    <row r="251" spans="1:7" x14ac:dyDescent="0.35">
      <c r="A251" s="30">
        <v>44301</v>
      </c>
      <c r="B251" s="3">
        <v>14581.45</v>
      </c>
      <c r="C251" s="22">
        <f t="shared" si="16"/>
        <v>5.2844575588771618E-3</v>
      </c>
      <c r="D251" s="3" t="str">
        <f t="shared" si="17"/>
        <v>Up</v>
      </c>
      <c r="E251" s="3" t="str">
        <f t="shared" si="18"/>
        <v>No</v>
      </c>
      <c r="F251" s="3" t="str">
        <f t="shared" si="19"/>
        <v/>
      </c>
      <c r="G251" s="3" t="str">
        <f t="shared" si="15"/>
        <v/>
      </c>
    </row>
    <row r="252" spans="1:7" x14ac:dyDescent="0.35">
      <c r="A252" s="30">
        <v>44302</v>
      </c>
      <c r="B252" s="3">
        <v>14617.85</v>
      </c>
      <c r="C252" s="22">
        <f t="shared" si="16"/>
        <v>2.4963223822047627E-3</v>
      </c>
      <c r="D252" s="3" t="str">
        <f t="shared" si="17"/>
        <v>Up</v>
      </c>
      <c r="E252" s="3" t="str">
        <f t="shared" si="18"/>
        <v>No</v>
      </c>
      <c r="F252" s="3" t="str">
        <f t="shared" si="19"/>
        <v/>
      </c>
      <c r="G252" s="3" t="str">
        <f t="shared" si="15"/>
        <v/>
      </c>
    </row>
    <row r="253" spans="1:7" x14ac:dyDescent="0.35">
      <c r="A253" s="30">
        <v>44305</v>
      </c>
      <c r="B253" s="3">
        <v>14359.45</v>
      </c>
      <c r="C253" s="22">
        <f t="shared" si="16"/>
        <v>-1.7677018166146159E-2</v>
      </c>
      <c r="D253" s="3" t="str">
        <f t="shared" si="17"/>
        <v>Down</v>
      </c>
      <c r="E253" s="3" t="str">
        <f t="shared" si="18"/>
        <v>No</v>
      </c>
      <c r="F253" s="3" t="str">
        <f t="shared" si="19"/>
        <v/>
      </c>
      <c r="G253" s="3" t="str">
        <f t="shared" si="15"/>
        <v/>
      </c>
    </row>
    <row r="254" spans="1:7" x14ac:dyDescent="0.35">
      <c r="A254" s="30">
        <v>44306</v>
      </c>
      <c r="B254" s="3">
        <v>14296.4</v>
      </c>
      <c r="C254" s="22">
        <f t="shared" si="16"/>
        <v>-4.3908366963916505E-3</v>
      </c>
      <c r="D254" s="3" t="str">
        <f t="shared" si="17"/>
        <v>Down</v>
      </c>
      <c r="E254" s="3" t="str">
        <f t="shared" si="18"/>
        <v>No</v>
      </c>
      <c r="F254" s="3" t="str">
        <f t="shared" si="19"/>
        <v/>
      </c>
      <c r="G254" s="3" t="str">
        <f t="shared" si="15"/>
        <v/>
      </c>
    </row>
    <row r="255" spans="1:7" x14ac:dyDescent="0.35">
      <c r="A255" s="30">
        <v>44308</v>
      </c>
      <c r="B255" s="3">
        <v>14406.15</v>
      </c>
      <c r="C255" s="22">
        <f t="shared" si="16"/>
        <v>7.6767577851766878E-3</v>
      </c>
      <c r="D255" s="3" t="str">
        <f t="shared" si="17"/>
        <v>Up</v>
      </c>
      <c r="E255" s="3" t="str">
        <f t="shared" si="18"/>
        <v>No</v>
      </c>
      <c r="F255" s="3" t="str">
        <f t="shared" si="19"/>
        <v/>
      </c>
      <c r="G255" s="3" t="str">
        <f t="shared" si="15"/>
        <v/>
      </c>
    </row>
    <row r="256" spans="1:7" x14ac:dyDescent="0.35">
      <c r="A256" s="30">
        <v>44309</v>
      </c>
      <c r="B256" s="3">
        <v>14341.35</v>
      </c>
      <c r="C256" s="22">
        <f t="shared" si="16"/>
        <v>-4.49807894545033E-3</v>
      </c>
      <c r="D256" s="3" t="str">
        <f t="shared" si="17"/>
        <v>Down</v>
      </c>
      <c r="E256" s="3" t="str">
        <f t="shared" si="18"/>
        <v>No</v>
      </c>
      <c r="F256" s="3" t="str">
        <f t="shared" si="19"/>
        <v/>
      </c>
      <c r="G256" s="3" t="str">
        <f t="shared" si="15"/>
        <v/>
      </c>
    </row>
    <row r="257" spans="1:7" x14ac:dyDescent="0.35">
      <c r="A257" s="30">
        <v>44312</v>
      </c>
      <c r="B257" s="3">
        <v>14485</v>
      </c>
      <c r="C257" s="22">
        <f t="shared" si="16"/>
        <v>1.0016490776670233E-2</v>
      </c>
      <c r="D257" s="3" t="str">
        <f t="shared" si="17"/>
        <v>Up</v>
      </c>
      <c r="E257" s="3" t="str">
        <f t="shared" si="18"/>
        <v>No</v>
      </c>
      <c r="F257" s="3" t="str">
        <f t="shared" si="19"/>
        <v/>
      </c>
      <c r="G257" s="3" t="str">
        <f t="shared" si="15"/>
        <v/>
      </c>
    </row>
    <row r="258" spans="1:7" x14ac:dyDescent="0.35">
      <c r="A258" s="30">
        <v>44313</v>
      </c>
      <c r="B258" s="3">
        <v>14653.05</v>
      </c>
      <c r="C258" s="22">
        <f t="shared" si="16"/>
        <v>1.1601656886434192E-2</v>
      </c>
      <c r="D258" s="3" t="str">
        <f t="shared" si="17"/>
        <v>Up</v>
      </c>
      <c r="E258" s="3" t="str">
        <f t="shared" si="18"/>
        <v>No</v>
      </c>
      <c r="F258" s="3" t="str">
        <f t="shared" si="19"/>
        <v/>
      </c>
      <c r="G258" s="3" t="str">
        <f t="shared" si="15"/>
        <v/>
      </c>
    </row>
    <row r="259" spans="1:7" x14ac:dyDescent="0.35">
      <c r="A259" s="30">
        <v>44314</v>
      </c>
      <c r="B259" s="3">
        <v>14864.55</v>
      </c>
      <c r="C259" s="22">
        <f t="shared" si="16"/>
        <v>1.4433855067716278E-2</v>
      </c>
      <c r="D259" s="3" t="str">
        <f t="shared" si="17"/>
        <v>Up</v>
      </c>
      <c r="E259" s="3" t="str">
        <f t="shared" si="18"/>
        <v>No</v>
      </c>
      <c r="F259" s="3" t="str">
        <f t="shared" si="19"/>
        <v/>
      </c>
      <c r="G259" s="3" t="str">
        <f t="shared" ref="G259:G322" si="20">IF(E259="Yes",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1">(B260-B259)/B259</f>
        <v>2.0417705211392451E-3</v>
      </c>
      <c r="D260" s="3" t="str">
        <f t="shared" ref="D260:D323" si="22">IF(C260&gt;0, "Up", IF(C260&lt;0, "Down", "Flat"))</f>
        <v>Up</v>
      </c>
      <c r="E260" s="3" t="str">
        <f t="shared" si="18"/>
        <v>No</v>
      </c>
      <c r="F260" s="3" t="str">
        <f t="shared" si="19"/>
        <v/>
      </c>
      <c r="G260" s="3" t="str">
        <f t="shared" si="20"/>
        <v/>
      </c>
    </row>
    <row r="261" spans="1:7" x14ac:dyDescent="0.35">
      <c r="A261" s="30">
        <v>44316</v>
      </c>
      <c r="B261" s="3">
        <v>14631.1</v>
      </c>
      <c r="C261" s="22">
        <f t="shared" si="21"/>
        <v>-1.7710760058812027E-2</v>
      </c>
      <c r="D261" s="3" t="str">
        <f t="shared" si="22"/>
        <v>Down</v>
      </c>
      <c r="E261" s="3" t="str">
        <f t="shared" si="18"/>
        <v>No</v>
      </c>
      <c r="F261" s="3" t="str">
        <f t="shared" si="19"/>
        <v/>
      </c>
      <c r="G261" s="3" t="str">
        <f t="shared" si="20"/>
        <v/>
      </c>
    </row>
    <row r="262" spans="1:7" x14ac:dyDescent="0.35">
      <c r="A262" s="30">
        <v>44319</v>
      </c>
      <c r="B262" s="3">
        <v>14634.15</v>
      </c>
      <c r="C262" s="22">
        <f t="shared" si="21"/>
        <v>2.0846006110266982E-4</v>
      </c>
      <c r="D262" s="3" t="str">
        <f t="shared" si="22"/>
        <v>Up</v>
      </c>
      <c r="E262" s="3" t="str">
        <f t="shared" ref="E262:E325" si="23">IF(AND(D259="Down", D260="Down", D261="Down"), "Yes", "No")</f>
        <v>No</v>
      </c>
      <c r="F262" s="3" t="str">
        <f t="shared" ref="F262:F325" si="24">IF(E262="Yes", C262, "")</f>
        <v/>
      </c>
      <c r="G262" s="3" t="str">
        <f t="shared" si="20"/>
        <v/>
      </c>
    </row>
    <row r="263" spans="1:7" x14ac:dyDescent="0.35">
      <c r="A263" s="30">
        <v>44320</v>
      </c>
      <c r="B263" s="3">
        <v>14496.5</v>
      </c>
      <c r="C263" s="22">
        <f t="shared" si="21"/>
        <v>-9.4060809818130638E-3</v>
      </c>
      <c r="D263" s="3" t="str">
        <f t="shared" si="22"/>
        <v>Down</v>
      </c>
      <c r="E263" s="3" t="str">
        <f t="shared" si="23"/>
        <v>No</v>
      </c>
      <c r="F263" s="3" t="str">
        <f t="shared" si="24"/>
        <v/>
      </c>
      <c r="G263" s="3" t="str">
        <f t="shared" si="20"/>
        <v/>
      </c>
    </row>
    <row r="264" spans="1:7" x14ac:dyDescent="0.35">
      <c r="A264" s="30">
        <v>44321</v>
      </c>
      <c r="B264" s="3">
        <v>14617.85</v>
      </c>
      <c r="C264" s="22">
        <f t="shared" si="21"/>
        <v>8.3709861000931512E-3</v>
      </c>
      <c r="D264" s="3" t="str">
        <f t="shared" si="22"/>
        <v>Up</v>
      </c>
      <c r="E264" s="3" t="str">
        <f t="shared" si="23"/>
        <v>No</v>
      </c>
      <c r="F264" s="3" t="str">
        <f t="shared" si="24"/>
        <v/>
      </c>
      <c r="G264" s="3" t="str">
        <f t="shared" si="20"/>
        <v/>
      </c>
    </row>
    <row r="265" spans="1:7" x14ac:dyDescent="0.35">
      <c r="A265" s="30">
        <v>44322</v>
      </c>
      <c r="B265" s="3">
        <v>14724.8</v>
      </c>
      <c r="C265" s="22">
        <f t="shared" si="21"/>
        <v>7.3163974182249032E-3</v>
      </c>
      <c r="D265" s="3" t="str">
        <f t="shared" si="22"/>
        <v>Up</v>
      </c>
      <c r="E265" s="3" t="str">
        <f t="shared" si="23"/>
        <v>No</v>
      </c>
      <c r="F265" s="3" t="str">
        <f t="shared" si="24"/>
        <v/>
      </c>
      <c r="G265" s="3" t="str">
        <f t="shared" si="20"/>
        <v/>
      </c>
    </row>
    <row r="266" spans="1:7" x14ac:dyDescent="0.35">
      <c r="A266" s="30">
        <v>44323</v>
      </c>
      <c r="B266" s="3">
        <v>14823.15</v>
      </c>
      <c r="C266" s="22">
        <f t="shared" si="21"/>
        <v>6.6792078669999167E-3</v>
      </c>
      <c r="D266" s="3" t="str">
        <f t="shared" si="22"/>
        <v>Up</v>
      </c>
      <c r="E266" s="3" t="str">
        <f t="shared" si="23"/>
        <v>No</v>
      </c>
      <c r="F266" s="3" t="str">
        <f t="shared" si="24"/>
        <v/>
      </c>
      <c r="G266" s="3" t="str">
        <f t="shared" si="20"/>
        <v/>
      </c>
    </row>
    <row r="267" spans="1:7" x14ac:dyDescent="0.35">
      <c r="A267" s="30">
        <v>44326</v>
      </c>
      <c r="B267" s="3">
        <v>14942.35</v>
      </c>
      <c r="C267" s="22">
        <f t="shared" si="21"/>
        <v>8.0414756647541677E-3</v>
      </c>
      <c r="D267" s="3" t="str">
        <f t="shared" si="22"/>
        <v>Up</v>
      </c>
      <c r="E267" s="3" t="str">
        <f t="shared" si="23"/>
        <v>No</v>
      </c>
      <c r="F267" s="3" t="str">
        <f t="shared" si="24"/>
        <v/>
      </c>
      <c r="G267" s="3" t="str">
        <f t="shared" si="20"/>
        <v/>
      </c>
    </row>
    <row r="268" spans="1:7" x14ac:dyDescent="0.35">
      <c r="A268" s="30">
        <v>44327</v>
      </c>
      <c r="B268" s="3">
        <v>14850.75</v>
      </c>
      <c r="C268" s="22">
        <f t="shared" si="21"/>
        <v>-6.1302271731019792E-3</v>
      </c>
      <c r="D268" s="3" t="str">
        <f t="shared" si="22"/>
        <v>Down</v>
      </c>
      <c r="E268" s="3" t="str">
        <f t="shared" si="23"/>
        <v>No</v>
      </c>
      <c r="F268" s="3" t="str">
        <f t="shared" si="24"/>
        <v/>
      </c>
      <c r="G268" s="3" t="str">
        <f t="shared" si="20"/>
        <v/>
      </c>
    </row>
    <row r="269" spans="1:7" x14ac:dyDescent="0.35">
      <c r="A269" s="30">
        <v>44328</v>
      </c>
      <c r="B269" s="3">
        <v>14696.5</v>
      </c>
      <c r="C269" s="22">
        <f t="shared" si="21"/>
        <v>-1.0386680807366631E-2</v>
      </c>
      <c r="D269" s="3" t="str">
        <f t="shared" si="22"/>
        <v>Down</v>
      </c>
      <c r="E269" s="3" t="str">
        <f t="shared" si="23"/>
        <v>No</v>
      </c>
      <c r="F269" s="3" t="str">
        <f t="shared" si="24"/>
        <v/>
      </c>
      <c r="G269" s="3" t="str">
        <f t="shared" si="20"/>
        <v/>
      </c>
    </row>
    <row r="270" spans="1:7" x14ac:dyDescent="0.35">
      <c r="A270" s="30">
        <v>44330</v>
      </c>
      <c r="B270" s="3">
        <v>14677.8</v>
      </c>
      <c r="C270" s="22">
        <f t="shared" si="21"/>
        <v>-1.2724117987276376E-3</v>
      </c>
      <c r="D270" s="3" t="str">
        <f t="shared" si="22"/>
        <v>Down</v>
      </c>
      <c r="E270" s="3" t="str">
        <f t="shared" si="23"/>
        <v>No</v>
      </c>
      <c r="F270" s="3" t="str">
        <f t="shared" si="24"/>
        <v/>
      </c>
      <c r="G270" s="3" t="str">
        <f t="shared" si="20"/>
        <v/>
      </c>
    </row>
    <row r="271" spans="1:7" x14ac:dyDescent="0.35">
      <c r="A271" s="30">
        <v>44333</v>
      </c>
      <c r="B271" s="3">
        <v>14923.15</v>
      </c>
      <c r="C271" s="22">
        <f t="shared" si="21"/>
        <v>1.6715720339560449E-2</v>
      </c>
      <c r="D271" s="3" t="str">
        <f t="shared" si="22"/>
        <v>Up</v>
      </c>
      <c r="E271" s="3" t="str">
        <f t="shared" si="23"/>
        <v>Yes</v>
      </c>
      <c r="F271" s="3">
        <f t="shared" si="24"/>
        <v>1.6715720339560449E-2</v>
      </c>
      <c r="G271" s="3" t="str">
        <f t="shared" si="20"/>
        <v>Yes</v>
      </c>
    </row>
    <row r="272" spans="1:7" x14ac:dyDescent="0.35">
      <c r="A272" s="30">
        <v>44334</v>
      </c>
      <c r="B272" s="3">
        <v>15108.1</v>
      </c>
      <c r="C272" s="22">
        <f t="shared" si="21"/>
        <v>1.2393496011230921E-2</v>
      </c>
      <c r="D272" s="3" t="str">
        <f t="shared" si="22"/>
        <v>Up</v>
      </c>
      <c r="E272" s="3" t="str">
        <f t="shared" si="23"/>
        <v>No</v>
      </c>
      <c r="F272" s="3" t="str">
        <f t="shared" si="24"/>
        <v/>
      </c>
      <c r="G272" s="3" t="str">
        <f t="shared" si="20"/>
        <v/>
      </c>
    </row>
    <row r="273" spans="1:7" x14ac:dyDescent="0.35">
      <c r="A273" s="30">
        <v>44335</v>
      </c>
      <c r="B273" s="3">
        <v>15030.15</v>
      </c>
      <c r="C273" s="22">
        <f t="shared" si="21"/>
        <v>-5.159483985411847E-3</v>
      </c>
      <c r="D273" s="3" t="str">
        <f t="shared" si="22"/>
        <v>Down</v>
      </c>
      <c r="E273" s="3" t="str">
        <f t="shared" si="23"/>
        <v>No</v>
      </c>
      <c r="F273" s="3" t="str">
        <f t="shared" si="24"/>
        <v/>
      </c>
      <c r="G273" s="3" t="str">
        <f t="shared" si="20"/>
        <v/>
      </c>
    </row>
    <row r="274" spans="1:7" x14ac:dyDescent="0.35">
      <c r="A274" s="30">
        <v>44336</v>
      </c>
      <c r="B274" s="3">
        <v>14906.05</v>
      </c>
      <c r="C274" s="22">
        <f t="shared" si="21"/>
        <v>-8.2567372913776894E-3</v>
      </c>
      <c r="D274" s="3" t="str">
        <f t="shared" si="22"/>
        <v>Down</v>
      </c>
      <c r="E274" s="3" t="str">
        <f t="shared" si="23"/>
        <v>No</v>
      </c>
      <c r="F274" s="3" t="str">
        <f t="shared" si="24"/>
        <v/>
      </c>
      <c r="G274" s="3" t="str">
        <f t="shared" si="20"/>
        <v/>
      </c>
    </row>
    <row r="275" spans="1:7" x14ac:dyDescent="0.35">
      <c r="A275" s="30">
        <v>44337</v>
      </c>
      <c r="B275" s="3">
        <v>15175.3</v>
      </c>
      <c r="C275" s="22">
        <f t="shared" si="21"/>
        <v>1.8063135438295189E-2</v>
      </c>
      <c r="D275" s="3" t="str">
        <f t="shared" si="22"/>
        <v>Up</v>
      </c>
      <c r="E275" s="3" t="str">
        <f t="shared" si="23"/>
        <v>No</v>
      </c>
      <c r="F275" s="3" t="str">
        <f t="shared" si="24"/>
        <v/>
      </c>
      <c r="G275" s="3" t="str">
        <f t="shared" si="20"/>
        <v/>
      </c>
    </row>
    <row r="276" spans="1:7" x14ac:dyDescent="0.35">
      <c r="A276" s="30">
        <v>44340</v>
      </c>
      <c r="B276" s="3">
        <v>15197.7</v>
      </c>
      <c r="C276" s="22">
        <f t="shared" si="21"/>
        <v>1.4760828451497799E-3</v>
      </c>
      <c r="D276" s="3" t="str">
        <f t="shared" si="22"/>
        <v>Up</v>
      </c>
      <c r="E276" s="3" t="str">
        <f t="shared" si="23"/>
        <v>No</v>
      </c>
      <c r="F276" s="3" t="str">
        <f t="shared" si="24"/>
        <v/>
      </c>
      <c r="G276" s="3" t="str">
        <f t="shared" si="20"/>
        <v/>
      </c>
    </row>
    <row r="277" spans="1:7" x14ac:dyDescent="0.35">
      <c r="A277" s="30">
        <v>44341</v>
      </c>
      <c r="B277" s="3">
        <v>15208.45</v>
      </c>
      <c r="C277" s="22">
        <f t="shared" si="21"/>
        <v>7.0734387440204766E-4</v>
      </c>
      <c r="D277" s="3" t="str">
        <f t="shared" si="22"/>
        <v>Up</v>
      </c>
      <c r="E277" s="3" t="str">
        <f t="shared" si="23"/>
        <v>No</v>
      </c>
      <c r="F277" s="3" t="str">
        <f t="shared" si="24"/>
        <v/>
      </c>
      <c r="G277" s="3" t="str">
        <f t="shared" si="20"/>
        <v/>
      </c>
    </row>
    <row r="278" spans="1:7" x14ac:dyDescent="0.35">
      <c r="A278" s="30">
        <v>44342</v>
      </c>
      <c r="B278" s="3">
        <v>15301.45</v>
      </c>
      <c r="C278" s="22">
        <f t="shared" si="21"/>
        <v>6.1150215833960719E-3</v>
      </c>
      <c r="D278" s="3" t="str">
        <f t="shared" si="22"/>
        <v>Up</v>
      </c>
      <c r="E278" s="3" t="str">
        <f t="shared" si="23"/>
        <v>No</v>
      </c>
      <c r="F278" s="3" t="str">
        <f t="shared" si="24"/>
        <v/>
      </c>
      <c r="G278" s="3" t="str">
        <f t="shared" si="20"/>
        <v/>
      </c>
    </row>
    <row r="279" spans="1:7" x14ac:dyDescent="0.35">
      <c r="A279" s="30">
        <v>44343</v>
      </c>
      <c r="B279" s="3">
        <v>15337.85</v>
      </c>
      <c r="C279" s="22">
        <f t="shared" si="21"/>
        <v>2.3788595198494023E-3</v>
      </c>
      <c r="D279" s="3" t="str">
        <f t="shared" si="22"/>
        <v>Up</v>
      </c>
      <c r="E279" s="3" t="str">
        <f t="shared" si="23"/>
        <v>No</v>
      </c>
      <c r="F279" s="3" t="str">
        <f t="shared" si="24"/>
        <v/>
      </c>
      <c r="G279" s="3" t="str">
        <f t="shared" si="20"/>
        <v/>
      </c>
    </row>
    <row r="280" spans="1:7" x14ac:dyDescent="0.35">
      <c r="A280" s="30">
        <v>44344</v>
      </c>
      <c r="B280" s="3">
        <v>15435.65</v>
      </c>
      <c r="C280" s="22">
        <f t="shared" si="21"/>
        <v>6.3763826090357687E-3</v>
      </c>
      <c r="D280" s="3" t="str">
        <f t="shared" si="22"/>
        <v>Up</v>
      </c>
      <c r="E280" s="3" t="str">
        <f t="shared" si="23"/>
        <v>No</v>
      </c>
      <c r="F280" s="3" t="str">
        <f t="shared" si="24"/>
        <v/>
      </c>
      <c r="G280" s="3" t="str">
        <f t="shared" si="20"/>
        <v/>
      </c>
    </row>
    <row r="281" spans="1:7" x14ac:dyDescent="0.35">
      <c r="A281" s="30">
        <v>44347</v>
      </c>
      <c r="B281" s="3">
        <v>15582.8</v>
      </c>
      <c r="C281" s="22">
        <f t="shared" si="21"/>
        <v>9.5331262369903209E-3</v>
      </c>
      <c r="D281" s="3" t="str">
        <f t="shared" si="22"/>
        <v>Up</v>
      </c>
      <c r="E281" s="3" t="str">
        <f t="shared" si="23"/>
        <v>No</v>
      </c>
      <c r="F281" s="3" t="str">
        <f t="shared" si="24"/>
        <v/>
      </c>
      <c r="G281" s="3" t="str">
        <f t="shared" si="20"/>
        <v/>
      </c>
    </row>
    <row r="282" spans="1:7" x14ac:dyDescent="0.35">
      <c r="A282" s="30">
        <v>44348</v>
      </c>
      <c r="B282" s="3">
        <v>15574.85</v>
      </c>
      <c r="C282" s="22">
        <f t="shared" si="21"/>
        <v>-5.1017788844103169E-4</v>
      </c>
      <c r="D282" s="3" t="str">
        <f t="shared" si="22"/>
        <v>Down</v>
      </c>
      <c r="E282" s="3" t="str">
        <f t="shared" si="23"/>
        <v>No</v>
      </c>
      <c r="F282" s="3" t="str">
        <f t="shared" si="24"/>
        <v/>
      </c>
      <c r="G282" s="3" t="str">
        <f t="shared" si="20"/>
        <v/>
      </c>
    </row>
    <row r="283" spans="1:7" x14ac:dyDescent="0.35">
      <c r="A283" s="30">
        <v>44349</v>
      </c>
      <c r="B283" s="3">
        <v>15576.2</v>
      </c>
      <c r="C283" s="22">
        <f t="shared" si="21"/>
        <v>8.667820235831252E-5</v>
      </c>
      <c r="D283" s="3" t="str">
        <f t="shared" si="22"/>
        <v>Up</v>
      </c>
      <c r="E283" s="3" t="str">
        <f t="shared" si="23"/>
        <v>No</v>
      </c>
      <c r="F283" s="3" t="str">
        <f t="shared" si="24"/>
        <v/>
      </c>
      <c r="G283" s="3" t="str">
        <f t="shared" si="20"/>
        <v/>
      </c>
    </row>
    <row r="284" spans="1:7" x14ac:dyDescent="0.35">
      <c r="A284" s="30">
        <v>44350</v>
      </c>
      <c r="B284" s="3">
        <v>15690.35</v>
      </c>
      <c r="C284" s="22">
        <f t="shared" si="21"/>
        <v>7.3284883347671213E-3</v>
      </c>
      <c r="D284" s="3" t="str">
        <f t="shared" si="22"/>
        <v>Up</v>
      </c>
      <c r="E284" s="3" t="str">
        <f t="shared" si="23"/>
        <v>No</v>
      </c>
      <c r="F284" s="3" t="str">
        <f t="shared" si="24"/>
        <v/>
      </c>
      <c r="G284" s="3" t="str">
        <f t="shared" si="20"/>
        <v/>
      </c>
    </row>
    <row r="285" spans="1:7" x14ac:dyDescent="0.35">
      <c r="A285" s="30">
        <v>44351</v>
      </c>
      <c r="B285" s="3">
        <v>15670.25</v>
      </c>
      <c r="C285" s="22">
        <f t="shared" si="21"/>
        <v>-1.2810421692314297E-3</v>
      </c>
      <c r="D285" s="3" t="str">
        <f t="shared" si="22"/>
        <v>Down</v>
      </c>
      <c r="E285" s="3" t="str">
        <f t="shared" si="23"/>
        <v>No</v>
      </c>
      <c r="F285" s="3" t="str">
        <f t="shared" si="24"/>
        <v/>
      </c>
      <c r="G285" s="3" t="str">
        <f t="shared" si="20"/>
        <v/>
      </c>
    </row>
    <row r="286" spans="1:7" x14ac:dyDescent="0.35">
      <c r="A286" s="30">
        <v>44354</v>
      </c>
      <c r="B286" s="3">
        <v>15751.65</v>
      </c>
      <c r="C286" s="22">
        <f t="shared" si="21"/>
        <v>5.1945565641900822E-3</v>
      </c>
      <c r="D286" s="3" t="str">
        <f t="shared" si="22"/>
        <v>Up</v>
      </c>
      <c r="E286" s="3" t="str">
        <f t="shared" si="23"/>
        <v>No</v>
      </c>
      <c r="F286" s="3" t="str">
        <f t="shared" si="24"/>
        <v/>
      </c>
      <c r="G286" s="3" t="str">
        <f t="shared" si="20"/>
        <v/>
      </c>
    </row>
    <row r="287" spans="1:7" x14ac:dyDescent="0.35">
      <c r="A287" s="30">
        <v>44355</v>
      </c>
      <c r="B287" s="3">
        <v>15740.1</v>
      </c>
      <c r="C287" s="22">
        <f t="shared" si="21"/>
        <v>-7.3325651598399354E-4</v>
      </c>
      <c r="D287" s="3" t="str">
        <f t="shared" si="22"/>
        <v>Down</v>
      </c>
      <c r="E287" s="3" t="str">
        <f t="shared" si="23"/>
        <v>No</v>
      </c>
      <c r="F287" s="3" t="str">
        <f t="shared" si="24"/>
        <v/>
      </c>
      <c r="G287" s="3" t="str">
        <f t="shared" si="20"/>
        <v/>
      </c>
    </row>
    <row r="288" spans="1:7" x14ac:dyDescent="0.35">
      <c r="A288" s="30">
        <v>44356</v>
      </c>
      <c r="B288" s="3">
        <v>15635.35</v>
      </c>
      <c r="C288" s="22">
        <f t="shared" si="21"/>
        <v>-6.6549767790547712E-3</v>
      </c>
      <c r="D288" s="3" t="str">
        <f t="shared" si="22"/>
        <v>Down</v>
      </c>
      <c r="E288" s="3" t="str">
        <f t="shared" si="23"/>
        <v>No</v>
      </c>
      <c r="F288" s="3" t="str">
        <f t="shared" si="24"/>
        <v/>
      </c>
      <c r="G288" s="3" t="str">
        <f t="shared" si="20"/>
        <v/>
      </c>
    </row>
    <row r="289" spans="1:7" x14ac:dyDescent="0.35">
      <c r="A289" s="30">
        <v>44357</v>
      </c>
      <c r="B289" s="3">
        <v>15737.75</v>
      </c>
      <c r="C289" s="22">
        <f t="shared" si="21"/>
        <v>6.5492617690041883E-3</v>
      </c>
      <c r="D289" s="3" t="str">
        <f t="shared" si="22"/>
        <v>Up</v>
      </c>
      <c r="E289" s="3" t="str">
        <f t="shared" si="23"/>
        <v>No</v>
      </c>
      <c r="F289" s="3" t="str">
        <f t="shared" si="24"/>
        <v/>
      </c>
      <c r="G289" s="3" t="str">
        <f t="shared" si="20"/>
        <v/>
      </c>
    </row>
    <row r="290" spans="1:7" x14ac:dyDescent="0.35">
      <c r="A290" s="30">
        <v>44358</v>
      </c>
      <c r="B290" s="3">
        <v>15799.35</v>
      </c>
      <c r="C290" s="22">
        <f t="shared" si="21"/>
        <v>3.9141554542422114E-3</v>
      </c>
      <c r="D290" s="3" t="str">
        <f t="shared" si="22"/>
        <v>Up</v>
      </c>
      <c r="E290" s="3" t="str">
        <f t="shared" si="23"/>
        <v>No</v>
      </c>
      <c r="F290" s="3" t="str">
        <f t="shared" si="24"/>
        <v/>
      </c>
      <c r="G290" s="3" t="str">
        <f t="shared" si="20"/>
        <v/>
      </c>
    </row>
    <row r="291" spans="1:7" x14ac:dyDescent="0.35">
      <c r="A291" s="30">
        <v>44361</v>
      </c>
      <c r="B291" s="3">
        <v>15811.85</v>
      </c>
      <c r="C291" s="22">
        <f t="shared" si="21"/>
        <v>7.9117178871282673E-4</v>
      </c>
      <c r="D291" s="3" t="str">
        <f t="shared" si="22"/>
        <v>Up</v>
      </c>
      <c r="E291" s="3" t="str">
        <f t="shared" si="23"/>
        <v>No</v>
      </c>
      <c r="F291" s="3" t="str">
        <f t="shared" si="24"/>
        <v/>
      </c>
      <c r="G291" s="3" t="str">
        <f t="shared" si="20"/>
        <v/>
      </c>
    </row>
    <row r="292" spans="1:7" x14ac:dyDescent="0.35">
      <c r="A292" s="30">
        <v>44362</v>
      </c>
      <c r="B292" s="3">
        <v>15869.25</v>
      </c>
      <c r="C292" s="22">
        <f t="shared" si="21"/>
        <v>3.630188750841909E-3</v>
      </c>
      <c r="D292" s="3" t="str">
        <f t="shared" si="22"/>
        <v>Up</v>
      </c>
      <c r="E292" s="3" t="str">
        <f t="shared" si="23"/>
        <v>No</v>
      </c>
      <c r="F292" s="3" t="str">
        <f t="shared" si="24"/>
        <v/>
      </c>
      <c r="G292" s="3" t="str">
        <f t="shared" si="20"/>
        <v/>
      </c>
    </row>
    <row r="293" spans="1:7" x14ac:dyDescent="0.35">
      <c r="A293" s="30">
        <v>44363</v>
      </c>
      <c r="B293" s="3">
        <v>15767.55</v>
      </c>
      <c r="C293" s="22">
        <f t="shared" si="21"/>
        <v>-6.40862044520067E-3</v>
      </c>
      <c r="D293" s="3" t="str">
        <f t="shared" si="22"/>
        <v>Down</v>
      </c>
      <c r="E293" s="3" t="str">
        <f t="shared" si="23"/>
        <v>No</v>
      </c>
      <c r="F293" s="3" t="str">
        <f t="shared" si="24"/>
        <v/>
      </c>
      <c r="G293" s="3" t="str">
        <f t="shared" si="20"/>
        <v/>
      </c>
    </row>
    <row r="294" spans="1:7" x14ac:dyDescent="0.35">
      <c r="A294" s="30">
        <v>44364</v>
      </c>
      <c r="B294" s="3">
        <v>15691.4</v>
      </c>
      <c r="C294" s="22">
        <f t="shared" si="21"/>
        <v>-4.8295391484409209E-3</v>
      </c>
      <c r="D294" s="3" t="str">
        <f t="shared" si="22"/>
        <v>Down</v>
      </c>
      <c r="E294" s="3" t="str">
        <f t="shared" si="23"/>
        <v>No</v>
      </c>
      <c r="F294" s="3" t="str">
        <f t="shared" si="24"/>
        <v/>
      </c>
      <c r="G294" s="3" t="str">
        <f t="shared" si="20"/>
        <v/>
      </c>
    </row>
    <row r="295" spans="1:7" x14ac:dyDescent="0.35">
      <c r="A295" s="30">
        <v>44365</v>
      </c>
      <c r="B295" s="3">
        <v>15683.35</v>
      </c>
      <c r="C295" s="22">
        <f t="shared" si="21"/>
        <v>-5.1301987075718367E-4</v>
      </c>
      <c r="D295" s="3" t="str">
        <f t="shared" si="22"/>
        <v>Down</v>
      </c>
      <c r="E295" s="3" t="str">
        <f t="shared" si="23"/>
        <v>No</v>
      </c>
      <c r="F295" s="3" t="str">
        <f t="shared" si="24"/>
        <v/>
      </c>
      <c r="G295" s="3" t="str">
        <f t="shared" si="20"/>
        <v/>
      </c>
    </row>
    <row r="296" spans="1:7" x14ac:dyDescent="0.35">
      <c r="A296" s="30">
        <v>44368</v>
      </c>
      <c r="B296" s="3">
        <v>15746.5</v>
      </c>
      <c r="C296" s="22">
        <f t="shared" si="21"/>
        <v>4.02656320237702E-3</v>
      </c>
      <c r="D296" s="3" t="str">
        <f t="shared" si="22"/>
        <v>Up</v>
      </c>
      <c r="E296" s="3" t="str">
        <f t="shared" si="23"/>
        <v>Yes</v>
      </c>
      <c r="F296" s="3">
        <f t="shared" si="24"/>
        <v>4.02656320237702E-3</v>
      </c>
      <c r="G296" s="3" t="str">
        <f t="shared" si="20"/>
        <v>Yes</v>
      </c>
    </row>
    <row r="297" spans="1:7" x14ac:dyDescent="0.35">
      <c r="A297" s="30">
        <v>44369</v>
      </c>
      <c r="B297" s="3">
        <v>15772.75</v>
      </c>
      <c r="C297" s="22">
        <f t="shared" si="21"/>
        <v>1.6670371193598578E-3</v>
      </c>
      <c r="D297" s="3" t="str">
        <f t="shared" si="22"/>
        <v>Up</v>
      </c>
      <c r="E297" s="3" t="str">
        <f t="shared" si="23"/>
        <v>No</v>
      </c>
      <c r="F297" s="3" t="str">
        <f t="shared" si="24"/>
        <v/>
      </c>
      <c r="G297" s="3" t="str">
        <f t="shared" si="20"/>
        <v/>
      </c>
    </row>
    <row r="298" spans="1:7" x14ac:dyDescent="0.35">
      <c r="A298" s="30">
        <v>44370</v>
      </c>
      <c r="B298" s="3">
        <v>15686.95</v>
      </c>
      <c r="C298" s="22">
        <f t="shared" si="21"/>
        <v>-5.4397616141763023E-3</v>
      </c>
      <c r="D298" s="3" t="str">
        <f t="shared" si="22"/>
        <v>Down</v>
      </c>
      <c r="E298" s="3" t="str">
        <f t="shared" si="23"/>
        <v>No</v>
      </c>
      <c r="F298" s="3" t="str">
        <f t="shared" si="24"/>
        <v/>
      </c>
      <c r="G298" s="3" t="str">
        <f t="shared" si="20"/>
        <v/>
      </c>
    </row>
    <row r="299" spans="1:7" x14ac:dyDescent="0.35">
      <c r="A299" s="30">
        <v>44371</v>
      </c>
      <c r="B299" s="3">
        <v>15790.45</v>
      </c>
      <c r="C299" s="22">
        <f t="shared" si="21"/>
        <v>6.5978408804770843E-3</v>
      </c>
      <c r="D299" s="3" t="str">
        <f t="shared" si="22"/>
        <v>Up</v>
      </c>
      <c r="E299" s="3" t="str">
        <f t="shared" si="23"/>
        <v>No</v>
      </c>
      <c r="F299" s="3" t="str">
        <f t="shared" si="24"/>
        <v/>
      </c>
      <c r="G299" s="3" t="str">
        <f t="shared" si="20"/>
        <v/>
      </c>
    </row>
    <row r="300" spans="1:7" x14ac:dyDescent="0.35">
      <c r="A300" s="30">
        <v>44372</v>
      </c>
      <c r="B300" s="3">
        <v>15860.35</v>
      </c>
      <c r="C300" s="22">
        <f t="shared" si="21"/>
        <v>4.4267262807582836E-3</v>
      </c>
      <c r="D300" s="3" t="str">
        <f t="shared" si="22"/>
        <v>Up</v>
      </c>
      <c r="E300" s="3" t="str">
        <f t="shared" si="23"/>
        <v>No</v>
      </c>
      <c r="F300" s="3" t="str">
        <f t="shared" si="24"/>
        <v/>
      </c>
      <c r="G300" s="3" t="str">
        <f t="shared" si="20"/>
        <v/>
      </c>
    </row>
    <row r="301" spans="1:7" x14ac:dyDescent="0.35">
      <c r="A301" s="30">
        <v>44375</v>
      </c>
      <c r="B301" s="3">
        <v>15814.7</v>
      </c>
      <c r="C301" s="22">
        <f t="shared" si="21"/>
        <v>-2.8782466969518097E-3</v>
      </c>
      <c r="D301" s="3" t="str">
        <f t="shared" si="22"/>
        <v>Down</v>
      </c>
      <c r="E301" s="3" t="str">
        <f t="shared" si="23"/>
        <v>No</v>
      </c>
      <c r="F301" s="3" t="str">
        <f t="shared" si="24"/>
        <v/>
      </c>
      <c r="G301" s="3" t="str">
        <f t="shared" si="20"/>
        <v/>
      </c>
    </row>
    <row r="302" spans="1:7" x14ac:dyDescent="0.35">
      <c r="A302" s="30">
        <v>44376</v>
      </c>
      <c r="B302" s="3">
        <v>15748.45</v>
      </c>
      <c r="C302" s="22">
        <f t="shared" si="21"/>
        <v>-4.1891404832213068E-3</v>
      </c>
      <c r="D302" s="3" t="str">
        <f t="shared" si="22"/>
        <v>Down</v>
      </c>
      <c r="E302" s="3" t="str">
        <f t="shared" si="23"/>
        <v>No</v>
      </c>
      <c r="F302" s="3" t="str">
        <f t="shared" si="24"/>
        <v/>
      </c>
      <c r="G302" s="3" t="str">
        <f t="shared" si="20"/>
        <v/>
      </c>
    </row>
    <row r="303" spans="1:7" x14ac:dyDescent="0.35">
      <c r="A303" s="30">
        <v>44377</v>
      </c>
      <c r="B303" s="3">
        <v>15721.5</v>
      </c>
      <c r="C303" s="22">
        <f t="shared" si="21"/>
        <v>-1.7112795227467292E-3</v>
      </c>
      <c r="D303" s="3" t="str">
        <f t="shared" si="22"/>
        <v>Down</v>
      </c>
      <c r="E303" s="3" t="str">
        <f t="shared" si="23"/>
        <v>No</v>
      </c>
      <c r="F303" s="3" t="str">
        <f t="shared" si="24"/>
        <v/>
      </c>
      <c r="G303" s="3" t="str">
        <f t="shared" si="20"/>
        <v/>
      </c>
    </row>
    <row r="304" spans="1:7" x14ac:dyDescent="0.35">
      <c r="A304" s="30">
        <v>44378</v>
      </c>
      <c r="B304" s="3">
        <v>15680</v>
      </c>
      <c r="C304" s="22">
        <f t="shared" si="21"/>
        <v>-2.6396972299080877E-3</v>
      </c>
      <c r="D304" s="3" t="str">
        <f t="shared" si="22"/>
        <v>Down</v>
      </c>
      <c r="E304" s="3" t="str">
        <f t="shared" si="23"/>
        <v>Yes</v>
      </c>
      <c r="F304" s="3">
        <f t="shared" si="24"/>
        <v>-2.6396972299080877E-3</v>
      </c>
      <c r="G304" s="3" t="str">
        <f t="shared" si="20"/>
        <v>No</v>
      </c>
    </row>
    <row r="305" spans="1:7" x14ac:dyDescent="0.35">
      <c r="A305" s="30">
        <v>44379</v>
      </c>
      <c r="B305" s="3">
        <v>15722.2</v>
      </c>
      <c r="C305" s="22">
        <f t="shared" si="21"/>
        <v>2.6913265306122915E-3</v>
      </c>
      <c r="D305" s="3" t="str">
        <f t="shared" si="22"/>
        <v>Up</v>
      </c>
      <c r="E305" s="3" t="str">
        <f t="shared" si="23"/>
        <v>Yes</v>
      </c>
      <c r="F305" s="3">
        <f t="shared" si="24"/>
        <v>2.6913265306122915E-3</v>
      </c>
      <c r="G305" s="3" t="str">
        <f t="shared" si="20"/>
        <v>Yes</v>
      </c>
    </row>
    <row r="306" spans="1:7" x14ac:dyDescent="0.35">
      <c r="A306" s="30">
        <v>44382</v>
      </c>
      <c r="B306" s="3">
        <v>15834.35</v>
      </c>
      <c r="C306" s="22">
        <f t="shared" si="21"/>
        <v>7.1332256300008666E-3</v>
      </c>
      <c r="D306" s="3" t="str">
        <f t="shared" si="22"/>
        <v>Up</v>
      </c>
      <c r="E306" s="3" t="str">
        <f t="shared" si="23"/>
        <v>No</v>
      </c>
      <c r="F306" s="3" t="str">
        <f t="shared" si="24"/>
        <v/>
      </c>
      <c r="G306" s="3" t="str">
        <f t="shared" si="20"/>
        <v/>
      </c>
    </row>
    <row r="307" spans="1:7" x14ac:dyDescent="0.35">
      <c r="A307" s="30">
        <v>44383</v>
      </c>
      <c r="B307" s="3">
        <v>15818.25</v>
      </c>
      <c r="C307" s="22">
        <f t="shared" si="21"/>
        <v>-1.0167768174885843E-3</v>
      </c>
      <c r="D307" s="3" t="str">
        <f t="shared" si="22"/>
        <v>Down</v>
      </c>
      <c r="E307" s="3" t="str">
        <f t="shared" si="23"/>
        <v>No</v>
      </c>
      <c r="F307" s="3" t="str">
        <f t="shared" si="24"/>
        <v/>
      </c>
      <c r="G307" s="3" t="str">
        <f t="shared" si="20"/>
        <v/>
      </c>
    </row>
    <row r="308" spans="1:7" x14ac:dyDescent="0.35">
      <c r="A308" s="30">
        <v>44384</v>
      </c>
      <c r="B308" s="3">
        <v>15879.65</v>
      </c>
      <c r="C308" s="22">
        <f t="shared" si="21"/>
        <v>3.881592464400274E-3</v>
      </c>
      <c r="D308" s="3" t="str">
        <f t="shared" si="22"/>
        <v>Up</v>
      </c>
      <c r="E308" s="3" t="str">
        <f t="shared" si="23"/>
        <v>No</v>
      </c>
      <c r="F308" s="3" t="str">
        <f t="shared" si="24"/>
        <v/>
      </c>
      <c r="G308" s="3" t="str">
        <f t="shared" si="20"/>
        <v/>
      </c>
    </row>
    <row r="309" spans="1:7" x14ac:dyDescent="0.35">
      <c r="A309" s="30">
        <v>44385</v>
      </c>
      <c r="B309" s="3">
        <v>15727.9</v>
      </c>
      <c r="C309" s="22">
        <f t="shared" si="21"/>
        <v>-9.5562559628203387E-3</v>
      </c>
      <c r="D309" s="3" t="str">
        <f t="shared" si="22"/>
        <v>Down</v>
      </c>
      <c r="E309" s="3" t="str">
        <f t="shared" si="23"/>
        <v>No</v>
      </c>
      <c r="F309" s="3" t="str">
        <f t="shared" si="24"/>
        <v/>
      </c>
      <c r="G309" s="3" t="str">
        <f t="shared" si="20"/>
        <v/>
      </c>
    </row>
    <row r="310" spans="1:7" x14ac:dyDescent="0.35">
      <c r="A310" s="30">
        <v>44386</v>
      </c>
      <c r="B310" s="3">
        <v>15689.8</v>
      </c>
      <c r="C310" s="22">
        <f t="shared" si="21"/>
        <v>-2.4224467347834337E-3</v>
      </c>
      <c r="D310" s="3" t="str">
        <f t="shared" si="22"/>
        <v>Down</v>
      </c>
      <c r="E310" s="3" t="str">
        <f t="shared" si="23"/>
        <v>No</v>
      </c>
      <c r="F310" s="3" t="str">
        <f t="shared" si="24"/>
        <v/>
      </c>
      <c r="G310" s="3" t="str">
        <f t="shared" si="20"/>
        <v/>
      </c>
    </row>
    <row r="311" spans="1:7" x14ac:dyDescent="0.35">
      <c r="A311" s="30">
        <v>44389</v>
      </c>
      <c r="B311" s="3">
        <v>15692.6</v>
      </c>
      <c r="C311" s="22">
        <f t="shared" si="21"/>
        <v>1.7845989113953598E-4</v>
      </c>
      <c r="D311" s="3" t="str">
        <f t="shared" si="22"/>
        <v>Up</v>
      </c>
      <c r="E311" s="3" t="str">
        <f t="shared" si="23"/>
        <v>No</v>
      </c>
      <c r="F311" s="3" t="str">
        <f t="shared" si="24"/>
        <v/>
      </c>
      <c r="G311" s="3" t="str">
        <f t="shared" si="20"/>
        <v/>
      </c>
    </row>
    <row r="312" spans="1:7" x14ac:dyDescent="0.35">
      <c r="A312" s="30">
        <v>44390</v>
      </c>
      <c r="B312" s="3">
        <v>15812.35</v>
      </c>
      <c r="C312" s="22">
        <f t="shared" si="21"/>
        <v>7.6309853051756875E-3</v>
      </c>
      <c r="D312" s="3" t="str">
        <f t="shared" si="22"/>
        <v>Up</v>
      </c>
      <c r="E312" s="3" t="str">
        <f t="shared" si="23"/>
        <v>No</v>
      </c>
      <c r="F312" s="3" t="str">
        <f t="shared" si="24"/>
        <v/>
      </c>
      <c r="G312" s="3" t="str">
        <f t="shared" si="20"/>
        <v/>
      </c>
    </row>
    <row r="313" spans="1:7" x14ac:dyDescent="0.35">
      <c r="A313" s="30">
        <v>44391</v>
      </c>
      <c r="B313" s="3">
        <v>15853.95</v>
      </c>
      <c r="C313" s="22">
        <f t="shared" si="21"/>
        <v>2.6308549962529518E-3</v>
      </c>
      <c r="D313" s="3" t="str">
        <f t="shared" si="22"/>
        <v>Up</v>
      </c>
      <c r="E313" s="3" t="str">
        <f t="shared" si="23"/>
        <v>No</v>
      </c>
      <c r="F313" s="3" t="str">
        <f t="shared" si="24"/>
        <v/>
      </c>
      <c r="G313" s="3" t="str">
        <f t="shared" si="20"/>
        <v/>
      </c>
    </row>
    <row r="314" spans="1:7" x14ac:dyDescent="0.35">
      <c r="A314" s="30">
        <v>44392</v>
      </c>
      <c r="B314" s="3">
        <v>15924.2</v>
      </c>
      <c r="C314" s="22">
        <f t="shared" si="21"/>
        <v>4.4310723825923505E-3</v>
      </c>
      <c r="D314" s="3" t="str">
        <f t="shared" si="22"/>
        <v>Up</v>
      </c>
      <c r="E314" s="3" t="str">
        <f t="shared" si="23"/>
        <v>No</v>
      </c>
      <c r="F314" s="3" t="str">
        <f t="shared" si="24"/>
        <v/>
      </c>
      <c r="G314" s="3" t="str">
        <f t="shared" si="20"/>
        <v/>
      </c>
    </row>
    <row r="315" spans="1:7" x14ac:dyDescent="0.35">
      <c r="A315" s="30">
        <v>44393</v>
      </c>
      <c r="B315" s="3">
        <v>15923.4</v>
      </c>
      <c r="C315" s="22">
        <f t="shared" si="21"/>
        <v>-5.0238002537087662E-5</v>
      </c>
      <c r="D315" s="3" t="str">
        <f t="shared" si="22"/>
        <v>Down</v>
      </c>
      <c r="E315" s="3" t="str">
        <f t="shared" si="23"/>
        <v>No</v>
      </c>
      <c r="F315" s="3" t="str">
        <f t="shared" si="24"/>
        <v/>
      </c>
      <c r="G315" s="3" t="str">
        <f t="shared" si="20"/>
        <v/>
      </c>
    </row>
    <row r="316" spans="1:7" x14ac:dyDescent="0.35">
      <c r="A316" s="30">
        <v>44396</v>
      </c>
      <c r="B316" s="3">
        <v>15752.4</v>
      </c>
      <c r="C316" s="22">
        <f t="shared" si="21"/>
        <v>-1.0738912543803459E-2</v>
      </c>
      <c r="D316" s="3" t="str">
        <f t="shared" si="22"/>
        <v>Down</v>
      </c>
      <c r="E316" s="3" t="str">
        <f t="shared" si="23"/>
        <v>No</v>
      </c>
      <c r="F316" s="3" t="str">
        <f t="shared" si="24"/>
        <v/>
      </c>
      <c r="G316" s="3" t="str">
        <f t="shared" si="20"/>
        <v/>
      </c>
    </row>
    <row r="317" spans="1:7" x14ac:dyDescent="0.35">
      <c r="A317" s="30">
        <v>44397</v>
      </c>
      <c r="B317" s="3">
        <v>15632.1</v>
      </c>
      <c r="C317" s="22">
        <f t="shared" si="21"/>
        <v>-7.6369315151976385E-3</v>
      </c>
      <c r="D317" s="3" t="str">
        <f t="shared" si="22"/>
        <v>Down</v>
      </c>
      <c r="E317" s="3" t="str">
        <f t="shared" si="23"/>
        <v>No</v>
      </c>
      <c r="F317" s="3" t="str">
        <f t="shared" si="24"/>
        <v/>
      </c>
      <c r="G317" s="3" t="str">
        <f t="shared" si="20"/>
        <v/>
      </c>
    </row>
    <row r="318" spans="1:7" x14ac:dyDescent="0.35">
      <c r="A318" s="30">
        <v>44399</v>
      </c>
      <c r="B318" s="3">
        <v>15824.05</v>
      </c>
      <c r="C318" s="22">
        <f t="shared" si="21"/>
        <v>1.2279220322285483E-2</v>
      </c>
      <c r="D318" s="3" t="str">
        <f t="shared" si="22"/>
        <v>Up</v>
      </c>
      <c r="E318" s="3" t="str">
        <f t="shared" si="23"/>
        <v>Yes</v>
      </c>
      <c r="F318" s="3">
        <f t="shared" si="24"/>
        <v>1.2279220322285483E-2</v>
      </c>
      <c r="G318" s="3" t="str">
        <f t="shared" si="20"/>
        <v>Yes</v>
      </c>
    </row>
    <row r="319" spans="1:7" x14ac:dyDescent="0.35">
      <c r="A319" s="30">
        <v>44400</v>
      </c>
      <c r="B319" s="3">
        <v>15856.05</v>
      </c>
      <c r="C319" s="22">
        <f t="shared" si="21"/>
        <v>2.0222383018253863E-3</v>
      </c>
      <c r="D319" s="3" t="str">
        <f t="shared" si="22"/>
        <v>Up</v>
      </c>
      <c r="E319" s="3" t="str">
        <f t="shared" si="23"/>
        <v>No</v>
      </c>
      <c r="F319" s="3" t="str">
        <f t="shared" si="24"/>
        <v/>
      </c>
      <c r="G319" s="3" t="str">
        <f t="shared" si="20"/>
        <v/>
      </c>
    </row>
    <row r="320" spans="1:7" x14ac:dyDescent="0.35">
      <c r="A320" s="30">
        <v>44403</v>
      </c>
      <c r="B320" s="3">
        <v>15824.45</v>
      </c>
      <c r="C320" s="22">
        <f t="shared" si="21"/>
        <v>-1.9929301433836638E-3</v>
      </c>
      <c r="D320" s="3" t="str">
        <f t="shared" si="22"/>
        <v>Down</v>
      </c>
      <c r="E320" s="3" t="str">
        <f t="shared" si="23"/>
        <v>No</v>
      </c>
      <c r="F320" s="3" t="str">
        <f t="shared" si="24"/>
        <v/>
      </c>
      <c r="G320" s="3" t="str">
        <f t="shared" si="20"/>
        <v/>
      </c>
    </row>
    <row r="321" spans="1:7" x14ac:dyDescent="0.35">
      <c r="A321" s="30">
        <v>44404</v>
      </c>
      <c r="B321" s="3">
        <v>15746.45</v>
      </c>
      <c r="C321" s="22">
        <f t="shared" si="21"/>
        <v>-4.9290812634878306E-3</v>
      </c>
      <c r="D321" s="3" t="str">
        <f t="shared" si="22"/>
        <v>Down</v>
      </c>
      <c r="E321" s="3" t="str">
        <f t="shared" si="23"/>
        <v>No</v>
      </c>
      <c r="F321" s="3" t="str">
        <f t="shared" si="24"/>
        <v/>
      </c>
      <c r="G321" s="3" t="str">
        <f t="shared" si="20"/>
        <v/>
      </c>
    </row>
    <row r="322" spans="1:7" x14ac:dyDescent="0.35">
      <c r="A322" s="30">
        <v>44405</v>
      </c>
      <c r="B322" s="3">
        <v>15709.4</v>
      </c>
      <c r="C322" s="22">
        <f t="shared" si="21"/>
        <v>-2.3529112911164795E-3</v>
      </c>
      <c r="D322" s="3" t="str">
        <f t="shared" si="22"/>
        <v>Down</v>
      </c>
      <c r="E322" s="3" t="str">
        <f t="shared" si="23"/>
        <v>No</v>
      </c>
      <c r="F322" s="3" t="str">
        <f t="shared" si="24"/>
        <v/>
      </c>
      <c r="G322" s="3" t="str">
        <f t="shared" si="20"/>
        <v/>
      </c>
    </row>
    <row r="323" spans="1:7" x14ac:dyDescent="0.35">
      <c r="A323" s="30">
        <v>44406</v>
      </c>
      <c r="B323" s="3">
        <v>15778.45</v>
      </c>
      <c r="C323" s="22">
        <f t="shared" si="21"/>
        <v>4.3954574967854342E-3</v>
      </c>
      <c r="D323" s="3" t="str">
        <f t="shared" si="22"/>
        <v>Up</v>
      </c>
      <c r="E323" s="3" t="str">
        <f t="shared" si="23"/>
        <v>Yes</v>
      </c>
      <c r="F323" s="3">
        <f t="shared" si="24"/>
        <v>4.3954574967854342E-3</v>
      </c>
      <c r="G323" s="3" t="str">
        <f t="shared" ref="G323:G386" si="25">IF(E323="Yes", IF(F323&gt;0, "Yes", "No"), "")</f>
        <v>Yes</v>
      </c>
    </row>
    <row r="324" spans="1:7" x14ac:dyDescent="0.35">
      <c r="A324" s="30">
        <v>44407</v>
      </c>
      <c r="B324" s="3">
        <v>15763.05</v>
      </c>
      <c r="C324" s="22">
        <f t="shared" ref="C324:C387" si="26">(B324-B323)/B323</f>
        <v>-9.7601475430105335E-4</v>
      </c>
      <c r="D324" s="3" t="str">
        <f t="shared" ref="D324:D387" si="27">IF(C324&gt;0, "Up", IF(C324&lt;0, "Down", "Flat"))</f>
        <v>Down</v>
      </c>
      <c r="E324" s="3" t="str">
        <f t="shared" si="23"/>
        <v>No</v>
      </c>
      <c r="F324" s="3" t="str">
        <f t="shared" si="24"/>
        <v/>
      </c>
      <c r="G324" s="3" t="str">
        <f t="shared" si="25"/>
        <v/>
      </c>
    </row>
    <row r="325" spans="1:7" x14ac:dyDescent="0.35">
      <c r="A325" s="30">
        <v>44410</v>
      </c>
      <c r="B325" s="3">
        <v>15885.15</v>
      </c>
      <c r="C325" s="22">
        <f t="shared" si="26"/>
        <v>7.7459628688610624E-3</v>
      </c>
      <c r="D325" s="3" t="str">
        <f t="shared" si="27"/>
        <v>Up</v>
      </c>
      <c r="E325" s="3" t="str">
        <f t="shared" si="23"/>
        <v>No</v>
      </c>
      <c r="F325" s="3" t="str">
        <f t="shared" si="24"/>
        <v/>
      </c>
      <c r="G325" s="3" t="str">
        <f t="shared" si="25"/>
        <v/>
      </c>
    </row>
    <row r="326" spans="1:7" x14ac:dyDescent="0.35">
      <c r="A326" s="30">
        <v>44411</v>
      </c>
      <c r="B326" s="3">
        <v>16130.75</v>
      </c>
      <c r="C326" s="22">
        <f t="shared" si="26"/>
        <v>1.5460980853186805E-2</v>
      </c>
      <c r="D326" s="3" t="str">
        <f t="shared" si="27"/>
        <v>Up</v>
      </c>
      <c r="E326" s="3" t="str">
        <f t="shared" ref="E326:E389" si="28">IF(AND(D323="Down", D324="Down", D325="Down"), "Yes", "No")</f>
        <v>No</v>
      </c>
      <c r="F326" s="3" t="str">
        <f t="shared" ref="F326:F389" si="29">IF(E326="Yes", C326, "")</f>
        <v/>
      </c>
      <c r="G326" s="3" t="str">
        <f t="shared" si="25"/>
        <v/>
      </c>
    </row>
    <row r="327" spans="1:7" x14ac:dyDescent="0.35">
      <c r="A327" s="30">
        <v>44412</v>
      </c>
      <c r="B327" s="3">
        <v>16258.8</v>
      </c>
      <c r="C327" s="22">
        <f t="shared" si="26"/>
        <v>7.9382545758876228E-3</v>
      </c>
      <c r="D327" s="3" t="str">
        <f t="shared" si="27"/>
        <v>Up</v>
      </c>
      <c r="E327" s="3" t="str">
        <f t="shared" si="28"/>
        <v>No</v>
      </c>
      <c r="F327" s="3" t="str">
        <f t="shared" si="29"/>
        <v/>
      </c>
      <c r="G327" s="3" t="str">
        <f t="shared" si="25"/>
        <v/>
      </c>
    </row>
    <row r="328" spans="1:7" x14ac:dyDescent="0.35">
      <c r="A328" s="30">
        <v>44413</v>
      </c>
      <c r="B328" s="3">
        <v>16294.6</v>
      </c>
      <c r="C328" s="22">
        <f t="shared" si="26"/>
        <v>2.201884517922669E-3</v>
      </c>
      <c r="D328" s="3" t="str">
        <f t="shared" si="27"/>
        <v>Up</v>
      </c>
      <c r="E328" s="3" t="str">
        <f t="shared" si="28"/>
        <v>No</v>
      </c>
      <c r="F328" s="3" t="str">
        <f t="shared" si="29"/>
        <v/>
      </c>
      <c r="G328" s="3" t="str">
        <f t="shared" si="25"/>
        <v/>
      </c>
    </row>
    <row r="329" spans="1:7" x14ac:dyDescent="0.35">
      <c r="A329" s="30">
        <v>44414</v>
      </c>
      <c r="B329" s="3">
        <v>16238.2</v>
      </c>
      <c r="C329" s="22">
        <f t="shared" si="26"/>
        <v>-3.46126937758519E-3</v>
      </c>
      <c r="D329" s="3" t="str">
        <f t="shared" si="27"/>
        <v>Down</v>
      </c>
      <c r="E329" s="3" t="str">
        <f t="shared" si="28"/>
        <v>No</v>
      </c>
      <c r="F329" s="3" t="str">
        <f t="shared" si="29"/>
        <v/>
      </c>
      <c r="G329" s="3" t="str">
        <f t="shared" si="25"/>
        <v/>
      </c>
    </row>
    <row r="330" spans="1:7" x14ac:dyDescent="0.35">
      <c r="A330" s="30">
        <v>44417</v>
      </c>
      <c r="B330" s="3">
        <v>16258.25</v>
      </c>
      <c r="C330" s="22">
        <f t="shared" si="26"/>
        <v>1.2347427670554168E-3</v>
      </c>
      <c r="D330" s="3" t="str">
        <f t="shared" si="27"/>
        <v>Up</v>
      </c>
      <c r="E330" s="3" t="str">
        <f t="shared" si="28"/>
        <v>No</v>
      </c>
      <c r="F330" s="3" t="str">
        <f t="shared" si="29"/>
        <v/>
      </c>
      <c r="G330" s="3" t="str">
        <f t="shared" si="25"/>
        <v/>
      </c>
    </row>
    <row r="331" spans="1:7" x14ac:dyDescent="0.35">
      <c r="A331" s="30">
        <v>44418</v>
      </c>
      <c r="B331" s="3">
        <v>16280.1</v>
      </c>
      <c r="C331" s="22">
        <f t="shared" si="26"/>
        <v>1.3439330801285725E-3</v>
      </c>
      <c r="D331" s="3" t="str">
        <f t="shared" si="27"/>
        <v>Up</v>
      </c>
      <c r="E331" s="3" t="str">
        <f t="shared" si="28"/>
        <v>No</v>
      </c>
      <c r="F331" s="3" t="str">
        <f t="shared" si="29"/>
        <v/>
      </c>
      <c r="G331" s="3" t="str">
        <f t="shared" si="25"/>
        <v/>
      </c>
    </row>
    <row r="332" spans="1:7" x14ac:dyDescent="0.35">
      <c r="A332" s="30">
        <v>44419</v>
      </c>
      <c r="B332" s="3">
        <v>16282.25</v>
      </c>
      <c r="C332" s="22">
        <f t="shared" si="26"/>
        <v>1.3206307086563573E-4</v>
      </c>
      <c r="D332" s="3" t="str">
        <f t="shared" si="27"/>
        <v>Up</v>
      </c>
      <c r="E332" s="3" t="str">
        <f t="shared" si="28"/>
        <v>No</v>
      </c>
      <c r="F332" s="3" t="str">
        <f t="shared" si="29"/>
        <v/>
      </c>
      <c r="G332" s="3" t="str">
        <f t="shared" si="25"/>
        <v/>
      </c>
    </row>
    <row r="333" spans="1:7" x14ac:dyDescent="0.35">
      <c r="A333" s="30">
        <v>44420</v>
      </c>
      <c r="B333" s="3">
        <v>16364.4</v>
      </c>
      <c r="C333" s="22">
        <f t="shared" si="26"/>
        <v>5.045371493497498E-3</v>
      </c>
      <c r="D333" s="3" t="str">
        <f t="shared" si="27"/>
        <v>Up</v>
      </c>
      <c r="E333" s="3" t="str">
        <f t="shared" si="28"/>
        <v>No</v>
      </c>
      <c r="F333" s="3" t="str">
        <f t="shared" si="29"/>
        <v/>
      </c>
      <c r="G333" s="3" t="str">
        <f t="shared" si="25"/>
        <v/>
      </c>
    </row>
    <row r="334" spans="1:7" x14ac:dyDescent="0.35">
      <c r="A334" s="30">
        <v>44421</v>
      </c>
      <c r="B334" s="3">
        <v>16529.099999999999</v>
      </c>
      <c r="C334" s="22">
        <f t="shared" si="26"/>
        <v>1.0064530321918244E-2</v>
      </c>
      <c r="D334" s="3" t="str">
        <f t="shared" si="27"/>
        <v>Up</v>
      </c>
      <c r="E334" s="3" t="str">
        <f t="shared" si="28"/>
        <v>No</v>
      </c>
      <c r="F334" s="3" t="str">
        <f t="shared" si="29"/>
        <v/>
      </c>
      <c r="G334" s="3" t="str">
        <f t="shared" si="25"/>
        <v/>
      </c>
    </row>
    <row r="335" spans="1:7" x14ac:dyDescent="0.35">
      <c r="A335" s="30">
        <v>44424</v>
      </c>
      <c r="B335" s="3">
        <v>16563.05</v>
      </c>
      <c r="C335" s="22">
        <f t="shared" si="26"/>
        <v>2.0539533307924042E-3</v>
      </c>
      <c r="D335" s="3" t="str">
        <f t="shared" si="27"/>
        <v>Up</v>
      </c>
      <c r="E335" s="3" t="str">
        <f t="shared" si="28"/>
        <v>No</v>
      </c>
      <c r="F335" s="3" t="str">
        <f t="shared" si="29"/>
        <v/>
      </c>
      <c r="G335" s="3" t="str">
        <f t="shared" si="25"/>
        <v/>
      </c>
    </row>
    <row r="336" spans="1:7" x14ac:dyDescent="0.35">
      <c r="A336" s="30">
        <v>44425</v>
      </c>
      <c r="B336" s="3">
        <v>16614.599999999999</v>
      </c>
      <c r="C336" s="22">
        <f t="shared" si="26"/>
        <v>3.1123494766965793E-3</v>
      </c>
      <c r="D336" s="3" t="str">
        <f t="shared" si="27"/>
        <v>Up</v>
      </c>
      <c r="E336" s="3" t="str">
        <f t="shared" si="28"/>
        <v>No</v>
      </c>
      <c r="F336" s="3" t="str">
        <f t="shared" si="29"/>
        <v/>
      </c>
      <c r="G336" s="3" t="str">
        <f t="shared" si="25"/>
        <v/>
      </c>
    </row>
    <row r="337" spans="1:7" x14ac:dyDescent="0.35">
      <c r="A337" s="30">
        <v>44426</v>
      </c>
      <c r="B337" s="3">
        <v>16568.849999999999</v>
      </c>
      <c r="C337" s="22">
        <f t="shared" si="26"/>
        <v>-2.7536022534397461E-3</v>
      </c>
      <c r="D337" s="3" t="str">
        <f t="shared" si="27"/>
        <v>Down</v>
      </c>
      <c r="E337" s="3" t="str">
        <f t="shared" si="28"/>
        <v>No</v>
      </c>
      <c r="F337" s="3" t="str">
        <f t="shared" si="29"/>
        <v/>
      </c>
      <c r="G337" s="3" t="str">
        <f t="shared" si="25"/>
        <v/>
      </c>
    </row>
    <row r="338" spans="1:7" x14ac:dyDescent="0.35">
      <c r="A338" s="30">
        <v>44428</v>
      </c>
      <c r="B338" s="3">
        <v>16450.5</v>
      </c>
      <c r="C338" s="22">
        <f t="shared" si="26"/>
        <v>-7.1429218080916032E-3</v>
      </c>
      <c r="D338" s="3" t="str">
        <f t="shared" si="27"/>
        <v>Down</v>
      </c>
      <c r="E338" s="3" t="str">
        <f t="shared" si="28"/>
        <v>No</v>
      </c>
      <c r="F338" s="3" t="str">
        <f t="shared" si="29"/>
        <v/>
      </c>
      <c r="G338" s="3" t="str">
        <f t="shared" si="25"/>
        <v/>
      </c>
    </row>
    <row r="339" spans="1:7" x14ac:dyDescent="0.35">
      <c r="A339" s="30">
        <v>44431</v>
      </c>
      <c r="B339" s="3">
        <v>16496.45</v>
      </c>
      <c r="C339" s="22">
        <f t="shared" si="26"/>
        <v>2.7932281693565987E-3</v>
      </c>
      <c r="D339" s="3" t="str">
        <f t="shared" si="27"/>
        <v>Up</v>
      </c>
      <c r="E339" s="3" t="str">
        <f t="shared" si="28"/>
        <v>No</v>
      </c>
      <c r="F339" s="3" t="str">
        <f t="shared" si="29"/>
        <v/>
      </c>
      <c r="G339" s="3" t="str">
        <f t="shared" si="25"/>
        <v/>
      </c>
    </row>
    <row r="340" spans="1:7" x14ac:dyDescent="0.35">
      <c r="A340" s="30">
        <v>44432</v>
      </c>
      <c r="B340" s="3">
        <v>16624.599999999999</v>
      </c>
      <c r="C340" s="22">
        <f t="shared" si="26"/>
        <v>7.7683380363652672E-3</v>
      </c>
      <c r="D340" s="3" t="str">
        <f t="shared" si="27"/>
        <v>Up</v>
      </c>
      <c r="E340" s="3" t="str">
        <f t="shared" si="28"/>
        <v>No</v>
      </c>
      <c r="F340" s="3" t="str">
        <f t="shared" si="29"/>
        <v/>
      </c>
      <c r="G340" s="3" t="str">
        <f t="shared" si="25"/>
        <v/>
      </c>
    </row>
    <row r="341" spans="1:7" x14ac:dyDescent="0.35">
      <c r="A341" s="30">
        <v>44433</v>
      </c>
      <c r="B341" s="3">
        <v>16634.650000000001</v>
      </c>
      <c r="C341" s="22">
        <f t="shared" si="26"/>
        <v>6.0452582317787565E-4</v>
      </c>
      <c r="D341" s="3" t="str">
        <f t="shared" si="27"/>
        <v>Up</v>
      </c>
      <c r="E341" s="3" t="str">
        <f t="shared" si="28"/>
        <v>No</v>
      </c>
      <c r="F341" s="3" t="str">
        <f t="shared" si="29"/>
        <v/>
      </c>
      <c r="G341" s="3" t="str">
        <f t="shared" si="25"/>
        <v/>
      </c>
    </row>
    <row r="342" spans="1:7" x14ac:dyDescent="0.35">
      <c r="A342" s="30">
        <v>44434</v>
      </c>
      <c r="B342" s="3">
        <v>16636.900000000001</v>
      </c>
      <c r="C342" s="22">
        <f t="shared" si="26"/>
        <v>1.3525983414138559E-4</v>
      </c>
      <c r="D342" s="3" t="str">
        <f t="shared" si="27"/>
        <v>Up</v>
      </c>
      <c r="E342" s="3" t="str">
        <f t="shared" si="28"/>
        <v>No</v>
      </c>
      <c r="F342" s="3" t="str">
        <f t="shared" si="29"/>
        <v/>
      </c>
      <c r="G342" s="3" t="str">
        <f t="shared" si="25"/>
        <v/>
      </c>
    </row>
    <row r="343" spans="1:7" x14ac:dyDescent="0.35">
      <c r="A343" s="30">
        <v>44435</v>
      </c>
      <c r="B343" s="3">
        <v>16705.2</v>
      </c>
      <c r="C343" s="22">
        <f t="shared" si="26"/>
        <v>4.1053321231719411E-3</v>
      </c>
      <c r="D343" s="3" t="str">
        <f t="shared" si="27"/>
        <v>Up</v>
      </c>
      <c r="E343" s="3" t="str">
        <f t="shared" si="28"/>
        <v>No</v>
      </c>
      <c r="F343" s="3" t="str">
        <f t="shared" si="29"/>
        <v/>
      </c>
      <c r="G343" s="3" t="str">
        <f t="shared" si="25"/>
        <v/>
      </c>
    </row>
    <row r="344" spans="1:7" x14ac:dyDescent="0.35">
      <c r="A344" s="30">
        <v>44438</v>
      </c>
      <c r="B344" s="3">
        <v>16931.05</v>
      </c>
      <c r="C344" s="22">
        <f t="shared" si="26"/>
        <v>1.3519742355673594E-2</v>
      </c>
      <c r="D344" s="3" t="str">
        <f t="shared" si="27"/>
        <v>Up</v>
      </c>
      <c r="E344" s="3" t="str">
        <f t="shared" si="28"/>
        <v>No</v>
      </c>
      <c r="F344" s="3" t="str">
        <f t="shared" si="29"/>
        <v/>
      </c>
      <c r="G344" s="3" t="str">
        <f t="shared" si="25"/>
        <v/>
      </c>
    </row>
    <row r="345" spans="1:7" x14ac:dyDescent="0.35">
      <c r="A345" s="30">
        <v>44439</v>
      </c>
      <c r="B345" s="3">
        <v>17132.2</v>
      </c>
      <c r="C345" s="22">
        <f t="shared" si="26"/>
        <v>1.1880539009689385E-2</v>
      </c>
      <c r="D345" s="3" t="str">
        <f t="shared" si="27"/>
        <v>Up</v>
      </c>
      <c r="E345" s="3" t="str">
        <f t="shared" si="28"/>
        <v>No</v>
      </c>
      <c r="F345" s="3" t="str">
        <f t="shared" si="29"/>
        <v/>
      </c>
      <c r="G345" s="3" t="str">
        <f t="shared" si="25"/>
        <v/>
      </c>
    </row>
    <row r="346" spans="1:7" x14ac:dyDescent="0.35">
      <c r="A346" s="30">
        <v>44440</v>
      </c>
      <c r="B346" s="3">
        <v>17076.25</v>
      </c>
      <c r="C346" s="22">
        <f t="shared" si="26"/>
        <v>-3.2657802267076455E-3</v>
      </c>
      <c r="D346" s="3" t="str">
        <f t="shared" si="27"/>
        <v>Down</v>
      </c>
      <c r="E346" s="3" t="str">
        <f t="shared" si="28"/>
        <v>No</v>
      </c>
      <c r="F346" s="3" t="str">
        <f t="shared" si="29"/>
        <v/>
      </c>
      <c r="G346" s="3" t="str">
        <f t="shared" si="25"/>
        <v/>
      </c>
    </row>
    <row r="347" spans="1:7" x14ac:dyDescent="0.35">
      <c r="A347" s="30">
        <v>44441</v>
      </c>
      <c r="B347" s="3">
        <v>17234.150000000001</v>
      </c>
      <c r="C347" s="22">
        <f t="shared" si="26"/>
        <v>9.246760852060696E-3</v>
      </c>
      <c r="D347" s="3" t="str">
        <f t="shared" si="27"/>
        <v>Up</v>
      </c>
      <c r="E347" s="3" t="str">
        <f t="shared" si="28"/>
        <v>No</v>
      </c>
      <c r="F347" s="3" t="str">
        <f t="shared" si="29"/>
        <v/>
      </c>
      <c r="G347" s="3" t="str">
        <f t="shared" si="25"/>
        <v/>
      </c>
    </row>
    <row r="348" spans="1:7" x14ac:dyDescent="0.35">
      <c r="A348" s="30">
        <v>44442</v>
      </c>
      <c r="B348" s="3">
        <v>17323.599999999999</v>
      </c>
      <c r="C348" s="22">
        <f t="shared" si="26"/>
        <v>5.1902762828452279E-3</v>
      </c>
      <c r="D348" s="3" t="str">
        <f t="shared" si="27"/>
        <v>Up</v>
      </c>
      <c r="E348" s="3" t="str">
        <f t="shared" si="28"/>
        <v>No</v>
      </c>
      <c r="F348" s="3" t="str">
        <f t="shared" si="29"/>
        <v/>
      </c>
      <c r="G348" s="3" t="str">
        <f t="shared" si="25"/>
        <v/>
      </c>
    </row>
    <row r="349" spans="1:7" x14ac:dyDescent="0.35">
      <c r="A349" s="30">
        <v>44445</v>
      </c>
      <c r="B349" s="3">
        <v>17377.8</v>
      </c>
      <c r="C349" s="22">
        <f t="shared" si="26"/>
        <v>3.1286799510494775E-3</v>
      </c>
      <c r="D349" s="3" t="str">
        <f t="shared" si="27"/>
        <v>Up</v>
      </c>
      <c r="E349" s="3" t="str">
        <f t="shared" si="28"/>
        <v>No</v>
      </c>
      <c r="F349" s="3" t="str">
        <f t="shared" si="29"/>
        <v/>
      </c>
      <c r="G349" s="3" t="str">
        <f t="shared" si="25"/>
        <v/>
      </c>
    </row>
    <row r="350" spans="1:7" x14ac:dyDescent="0.35">
      <c r="A350" s="30">
        <v>44446</v>
      </c>
      <c r="B350" s="3">
        <v>17362.099999999999</v>
      </c>
      <c r="C350" s="22">
        <f t="shared" si="26"/>
        <v>-9.034515301131747E-4</v>
      </c>
      <c r="D350" s="3" t="str">
        <f t="shared" si="27"/>
        <v>Down</v>
      </c>
      <c r="E350" s="3" t="str">
        <f t="shared" si="28"/>
        <v>No</v>
      </c>
      <c r="F350" s="3" t="str">
        <f t="shared" si="29"/>
        <v/>
      </c>
      <c r="G350" s="3" t="str">
        <f t="shared" si="25"/>
        <v/>
      </c>
    </row>
    <row r="351" spans="1:7" x14ac:dyDescent="0.35">
      <c r="A351" s="30">
        <v>44447</v>
      </c>
      <c r="B351" s="3">
        <v>17353.5</v>
      </c>
      <c r="C351" s="22">
        <f t="shared" si="26"/>
        <v>-4.9533178590139128E-4</v>
      </c>
      <c r="D351" s="3" t="str">
        <f t="shared" si="27"/>
        <v>Down</v>
      </c>
      <c r="E351" s="3" t="str">
        <f t="shared" si="28"/>
        <v>No</v>
      </c>
      <c r="F351" s="3" t="str">
        <f t="shared" si="29"/>
        <v/>
      </c>
      <c r="G351" s="3" t="str">
        <f t="shared" si="25"/>
        <v/>
      </c>
    </row>
    <row r="352" spans="1:7" x14ac:dyDescent="0.35">
      <c r="A352" s="30">
        <v>44448</v>
      </c>
      <c r="B352" s="3">
        <v>17369.25</v>
      </c>
      <c r="C352" s="22">
        <f t="shared" si="26"/>
        <v>9.0759789091537728E-4</v>
      </c>
      <c r="D352" s="3" t="str">
        <f t="shared" si="27"/>
        <v>Up</v>
      </c>
      <c r="E352" s="3" t="str">
        <f t="shared" si="28"/>
        <v>No</v>
      </c>
      <c r="F352" s="3" t="str">
        <f t="shared" si="29"/>
        <v/>
      </c>
      <c r="G352" s="3" t="str">
        <f t="shared" si="25"/>
        <v/>
      </c>
    </row>
    <row r="353" spans="1:7" x14ac:dyDescent="0.35">
      <c r="A353" s="30">
        <v>44452</v>
      </c>
      <c r="B353" s="3">
        <v>17355.3</v>
      </c>
      <c r="C353" s="22">
        <f t="shared" si="26"/>
        <v>-8.0314348633364868E-4</v>
      </c>
      <c r="D353" s="3" t="str">
        <f t="shared" si="27"/>
        <v>Down</v>
      </c>
      <c r="E353" s="3" t="str">
        <f t="shared" si="28"/>
        <v>No</v>
      </c>
      <c r="F353" s="3" t="str">
        <f t="shared" si="29"/>
        <v/>
      </c>
      <c r="G353" s="3" t="str">
        <f t="shared" si="25"/>
        <v/>
      </c>
    </row>
    <row r="354" spans="1:7" x14ac:dyDescent="0.35">
      <c r="A354" s="30">
        <v>44453</v>
      </c>
      <c r="B354" s="3">
        <v>17380</v>
      </c>
      <c r="C354" s="22">
        <f t="shared" si="26"/>
        <v>1.4231963722897748E-3</v>
      </c>
      <c r="D354" s="3" t="str">
        <f t="shared" si="27"/>
        <v>Up</v>
      </c>
      <c r="E354" s="3" t="str">
        <f t="shared" si="28"/>
        <v>No</v>
      </c>
      <c r="F354" s="3" t="str">
        <f t="shared" si="29"/>
        <v/>
      </c>
      <c r="G354" s="3" t="str">
        <f t="shared" si="25"/>
        <v/>
      </c>
    </row>
    <row r="355" spans="1:7" x14ac:dyDescent="0.35">
      <c r="A355" s="30">
        <v>44454</v>
      </c>
      <c r="B355" s="3">
        <v>17519.45</v>
      </c>
      <c r="C355" s="22">
        <f t="shared" si="26"/>
        <v>8.0235903337169574E-3</v>
      </c>
      <c r="D355" s="3" t="str">
        <f t="shared" si="27"/>
        <v>Up</v>
      </c>
      <c r="E355" s="3" t="str">
        <f t="shared" si="28"/>
        <v>No</v>
      </c>
      <c r="F355" s="3" t="str">
        <f t="shared" si="29"/>
        <v/>
      </c>
      <c r="G355" s="3" t="str">
        <f t="shared" si="25"/>
        <v/>
      </c>
    </row>
    <row r="356" spans="1:7" x14ac:dyDescent="0.35">
      <c r="A356" s="30">
        <v>44455</v>
      </c>
      <c r="B356" s="3">
        <v>17629.5</v>
      </c>
      <c r="C356" s="22">
        <f t="shared" si="26"/>
        <v>6.2815898900935403E-3</v>
      </c>
      <c r="D356" s="3" t="str">
        <f t="shared" si="27"/>
        <v>Up</v>
      </c>
      <c r="E356" s="3" t="str">
        <f t="shared" si="28"/>
        <v>No</v>
      </c>
      <c r="F356" s="3" t="str">
        <f t="shared" si="29"/>
        <v/>
      </c>
      <c r="G356" s="3" t="str">
        <f t="shared" si="25"/>
        <v/>
      </c>
    </row>
    <row r="357" spans="1:7" x14ac:dyDescent="0.35">
      <c r="A357" s="30">
        <v>44456</v>
      </c>
      <c r="B357" s="3">
        <v>17585.150000000001</v>
      </c>
      <c r="C357" s="22">
        <f t="shared" si="26"/>
        <v>-2.5156697580758698E-3</v>
      </c>
      <c r="D357" s="3" t="str">
        <f t="shared" si="27"/>
        <v>Down</v>
      </c>
      <c r="E357" s="3" t="str">
        <f t="shared" si="28"/>
        <v>No</v>
      </c>
      <c r="F357" s="3" t="str">
        <f t="shared" si="29"/>
        <v/>
      </c>
      <c r="G357" s="3" t="str">
        <f t="shared" si="25"/>
        <v/>
      </c>
    </row>
    <row r="358" spans="1:7" x14ac:dyDescent="0.35">
      <c r="A358" s="30">
        <v>44459</v>
      </c>
      <c r="B358" s="3">
        <v>17396.900000000001</v>
      </c>
      <c r="C358" s="22">
        <f t="shared" si="26"/>
        <v>-1.0705055117528142E-2</v>
      </c>
      <c r="D358" s="3" t="str">
        <f t="shared" si="27"/>
        <v>Down</v>
      </c>
      <c r="E358" s="3" t="str">
        <f t="shared" si="28"/>
        <v>No</v>
      </c>
      <c r="F358" s="3" t="str">
        <f t="shared" si="29"/>
        <v/>
      </c>
      <c r="G358" s="3" t="str">
        <f t="shared" si="25"/>
        <v/>
      </c>
    </row>
    <row r="359" spans="1:7" x14ac:dyDescent="0.35">
      <c r="A359" s="30">
        <v>44460</v>
      </c>
      <c r="B359" s="3">
        <v>17562</v>
      </c>
      <c r="C359" s="22">
        <f t="shared" si="26"/>
        <v>9.4901965292666247E-3</v>
      </c>
      <c r="D359" s="3" t="str">
        <f t="shared" si="27"/>
        <v>Up</v>
      </c>
      <c r="E359" s="3" t="str">
        <f t="shared" si="28"/>
        <v>No</v>
      </c>
      <c r="F359" s="3" t="str">
        <f t="shared" si="29"/>
        <v/>
      </c>
      <c r="G359" s="3" t="str">
        <f t="shared" si="25"/>
        <v/>
      </c>
    </row>
    <row r="360" spans="1:7" x14ac:dyDescent="0.35">
      <c r="A360" s="30">
        <v>44461</v>
      </c>
      <c r="B360" s="3">
        <v>17546.650000000001</v>
      </c>
      <c r="C360" s="22">
        <f t="shared" si="26"/>
        <v>-8.7404623619169485E-4</v>
      </c>
      <c r="D360" s="3" t="str">
        <f t="shared" si="27"/>
        <v>Down</v>
      </c>
      <c r="E360" s="3" t="str">
        <f t="shared" si="28"/>
        <v>No</v>
      </c>
      <c r="F360" s="3" t="str">
        <f t="shared" si="29"/>
        <v/>
      </c>
      <c r="G360" s="3" t="str">
        <f t="shared" si="25"/>
        <v/>
      </c>
    </row>
    <row r="361" spans="1:7" x14ac:dyDescent="0.35">
      <c r="A361" s="30">
        <v>44462</v>
      </c>
      <c r="B361" s="3">
        <v>17822.95</v>
      </c>
      <c r="C361" s="22">
        <f t="shared" si="26"/>
        <v>1.5746595503985047E-2</v>
      </c>
      <c r="D361" s="3" t="str">
        <f t="shared" si="27"/>
        <v>Up</v>
      </c>
      <c r="E361" s="3" t="str">
        <f t="shared" si="28"/>
        <v>No</v>
      </c>
      <c r="F361" s="3" t="str">
        <f t="shared" si="29"/>
        <v/>
      </c>
      <c r="G361" s="3" t="str">
        <f t="shared" si="25"/>
        <v/>
      </c>
    </row>
    <row r="362" spans="1:7" x14ac:dyDescent="0.35">
      <c r="A362" s="30">
        <v>44463</v>
      </c>
      <c r="B362" s="3">
        <v>17853.2</v>
      </c>
      <c r="C362" s="22">
        <f t="shared" si="26"/>
        <v>1.6972498940972173E-3</v>
      </c>
      <c r="D362" s="3" t="str">
        <f t="shared" si="27"/>
        <v>Up</v>
      </c>
      <c r="E362" s="3" t="str">
        <f t="shared" si="28"/>
        <v>No</v>
      </c>
      <c r="F362" s="3" t="str">
        <f t="shared" si="29"/>
        <v/>
      </c>
      <c r="G362" s="3" t="str">
        <f t="shared" si="25"/>
        <v/>
      </c>
    </row>
    <row r="363" spans="1:7" x14ac:dyDescent="0.35">
      <c r="A363" s="30">
        <v>44466</v>
      </c>
      <c r="B363" s="3">
        <v>17855.099999999999</v>
      </c>
      <c r="C363" s="22">
        <f t="shared" si="26"/>
        <v>1.0642349830830423E-4</v>
      </c>
      <c r="D363" s="3" t="str">
        <f t="shared" si="27"/>
        <v>Up</v>
      </c>
      <c r="E363" s="3" t="str">
        <f t="shared" si="28"/>
        <v>No</v>
      </c>
      <c r="F363" s="3" t="str">
        <f t="shared" si="29"/>
        <v/>
      </c>
      <c r="G363" s="3" t="str">
        <f t="shared" si="25"/>
        <v/>
      </c>
    </row>
    <row r="364" spans="1:7" x14ac:dyDescent="0.35">
      <c r="A364" s="30">
        <v>44467</v>
      </c>
      <c r="B364" s="3">
        <v>17748.599999999999</v>
      </c>
      <c r="C364" s="22">
        <f t="shared" si="26"/>
        <v>-5.9646823596619459E-3</v>
      </c>
      <c r="D364" s="3" t="str">
        <f t="shared" si="27"/>
        <v>Down</v>
      </c>
      <c r="E364" s="3" t="str">
        <f t="shared" si="28"/>
        <v>No</v>
      </c>
      <c r="F364" s="3" t="str">
        <f t="shared" si="29"/>
        <v/>
      </c>
      <c r="G364" s="3" t="str">
        <f t="shared" si="25"/>
        <v/>
      </c>
    </row>
    <row r="365" spans="1:7" x14ac:dyDescent="0.35">
      <c r="A365" s="30">
        <v>44468</v>
      </c>
      <c r="B365" s="3">
        <v>17711.3</v>
      </c>
      <c r="C365" s="22">
        <f t="shared" si="26"/>
        <v>-2.1015742086699387E-3</v>
      </c>
      <c r="D365" s="3" t="str">
        <f t="shared" si="27"/>
        <v>Down</v>
      </c>
      <c r="E365" s="3" t="str">
        <f t="shared" si="28"/>
        <v>No</v>
      </c>
      <c r="F365" s="3" t="str">
        <f t="shared" si="29"/>
        <v/>
      </c>
      <c r="G365" s="3" t="str">
        <f t="shared" si="25"/>
        <v/>
      </c>
    </row>
    <row r="366" spans="1:7" x14ac:dyDescent="0.35">
      <c r="A366" s="30">
        <v>44469</v>
      </c>
      <c r="B366" s="3">
        <v>17618.150000000001</v>
      </c>
      <c r="C366" s="22">
        <f t="shared" si="26"/>
        <v>-5.2593541976025376E-3</v>
      </c>
      <c r="D366" s="3" t="str">
        <f t="shared" si="27"/>
        <v>Down</v>
      </c>
      <c r="E366" s="3" t="str">
        <f t="shared" si="28"/>
        <v>No</v>
      </c>
      <c r="F366" s="3" t="str">
        <f t="shared" si="29"/>
        <v/>
      </c>
      <c r="G366" s="3" t="str">
        <f t="shared" si="25"/>
        <v/>
      </c>
    </row>
    <row r="367" spans="1:7" x14ac:dyDescent="0.35">
      <c r="A367" s="30">
        <v>44470</v>
      </c>
      <c r="B367" s="3">
        <v>17532.05</v>
      </c>
      <c r="C367" s="22">
        <f t="shared" si="26"/>
        <v>-4.8870057298866327E-3</v>
      </c>
      <c r="D367" s="3" t="str">
        <f t="shared" si="27"/>
        <v>Down</v>
      </c>
      <c r="E367" s="3" t="str">
        <f t="shared" si="28"/>
        <v>Yes</v>
      </c>
      <c r="F367" s="3">
        <f t="shared" si="29"/>
        <v>-4.8870057298866327E-3</v>
      </c>
      <c r="G367" s="3" t="str">
        <f t="shared" si="25"/>
        <v>No</v>
      </c>
    </row>
    <row r="368" spans="1:7" x14ac:dyDescent="0.35">
      <c r="A368" s="30">
        <v>44473</v>
      </c>
      <c r="B368" s="3">
        <v>17691.25</v>
      </c>
      <c r="C368" s="22">
        <f t="shared" si="26"/>
        <v>9.0805125470210697E-3</v>
      </c>
      <c r="D368" s="3" t="str">
        <f t="shared" si="27"/>
        <v>Up</v>
      </c>
      <c r="E368" s="3" t="str">
        <f t="shared" si="28"/>
        <v>Yes</v>
      </c>
      <c r="F368" s="3">
        <f t="shared" si="29"/>
        <v>9.0805125470210697E-3</v>
      </c>
      <c r="G368" s="3" t="str">
        <f t="shared" si="25"/>
        <v>Yes</v>
      </c>
    </row>
    <row r="369" spans="1:7" x14ac:dyDescent="0.35">
      <c r="A369" s="30">
        <v>44474</v>
      </c>
      <c r="B369" s="3">
        <v>17822.3</v>
      </c>
      <c r="C369" s="22">
        <f t="shared" si="26"/>
        <v>7.4076167596975493E-3</v>
      </c>
      <c r="D369" s="3" t="str">
        <f t="shared" si="27"/>
        <v>Up</v>
      </c>
      <c r="E369" s="3" t="str">
        <f t="shared" si="28"/>
        <v>No</v>
      </c>
      <c r="F369" s="3" t="str">
        <f t="shared" si="29"/>
        <v/>
      </c>
      <c r="G369" s="3" t="str">
        <f t="shared" si="25"/>
        <v/>
      </c>
    </row>
    <row r="370" spans="1:7" x14ac:dyDescent="0.35">
      <c r="A370" s="30">
        <v>44475</v>
      </c>
      <c r="B370" s="3">
        <v>17646</v>
      </c>
      <c r="C370" s="22">
        <f t="shared" si="26"/>
        <v>-9.8921014683850724E-3</v>
      </c>
      <c r="D370" s="3" t="str">
        <f t="shared" si="27"/>
        <v>Down</v>
      </c>
      <c r="E370" s="3" t="str">
        <f t="shared" si="28"/>
        <v>No</v>
      </c>
      <c r="F370" s="3" t="str">
        <f t="shared" si="29"/>
        <v/>
      </c>
      <c r="G370" s="3" t="str">
        <f t="shared" si="25"/>
        <v/>
      </c>
    </row>
    <row r="371" spans="1:7" x14ac:dyDescent="0.35">
      <c r="A371" s="30">
        <v>44476</v>
      </c>
      <c r="B371" s="3">
        <v>17790.349999999999</v>
      </c>
      <c r="C371" s="22">
        <f t="shared" si="26"/>
        <v>8.1803241527824179E-3</v>
      </c>
      <c r="D371" s="3" t="str">
        <f t="shared" si="27"/>
        <v>Up</v>
      </c>
      <c r="E371" s="3" t="str">
        <f t="shared" si="28"/>
        <v>No</v>
      </c>
      <c r="F371" s="3" t="str">
        <f t="shared" si="29"/>
        <v/>
      </c>
      <c r="G371" s="3" t="str">
        <f t="shared" si="25"/>
        <v/>
      </c>
    </row>
    <row r="372" spans="1:7" x14ac:dyDescent="0.35">
      <c r="A372" s="30">
        <v>44477</v>
      </c>
      <c r="B372" s="3">
        <v>17895.2</v>
      </c>
      <c r="C372" s="22">
        <f t="shared" si="26"/>
        <v>5.8936445882178928E-3</v>
      </c>
      <c r="D372" s="3" t="str">
        <f t="shared" si="27"/>
        <v>Up</v>
      </c>
      <c r="E372" s="3" t="str">
        <f t="shared" si="28"/>
        <v>No</v>
      </c>
      <c r="F372" s="3" t="str">
        <f t="shared" si="29"/>
        <v/>
      </c>
      <c r="G372" s="3" t="str">
        <f t="shared" si="25"/>
        <v/>
      </c>
    </row>
    <row r="373" spans="1:7" x14ac:dyDescent="0.35">
      <c r="A373" s="30">
        <v>44480</v>
      </c>
      <c r="B373" s="3">
        <v>17945.95</v>
      </c>
      <c r="C373" s="22">
        <f t="shared" si="26"/>
        <v>2.8359560105503151E-3</v>
      </c>
      <c r="D373" s="3" t="str">
        <f t="shared" si="27"/>
        <v>Up</v>
      </c>
      <c r="E373" s="3" t="str">
        <f t="shared" si="28"/>
        <v>No</v>
      </c>
      <c r="F373" s="3" t="str">
        <f t="shared" si="29"/>
        <v/>
      </c>
      <c r="G373" s="3" t="str">
        <f t="shared" si="25"/>
        <v/>
      </c>
    </row>
    <row r="374" spans="1:7" x14ac:dyDescent="0.35">
      <c r="A374" s="30">
        <v>44481</v>
      </c>
      <c r="B374" s="3">
        <v>17991.95</v>
      </c>
      <c r="C374" s="22">
        <f t="shared" si="26"/>
        <v>2.5632524330002032E-3</v>
      </c>
      <c r="D374" s="3" t="str">
        <f t="shared" si="27"/>
        <v>Up</v>
      </c>
      <c r="E374" s="3" t="str">
        <f t="shared" si="28"/>
        <v>No</v>
      </c>
      <c r="F374" s="3" t="str">
        <f t="shared" si="29"/>
        <v/>
      </c>
      <c r="G374" s="3" t="str">
        <f t="shared" si="25"/>
        <v/>
      </c>
    </row>
    <row r="375" spans="1:7" x14ac:dyDescent="0.35">
      <c r="A375" s="30">
        <v>44482</v>
      </c>
      <c r="B375" s="3">
        <v>18161.75</v>
      </c>
      <c r="C375" s="22">
        <f t="shared" si="26"/>
        <v>9.4375540172132125E-3</v>
      </c>
      <c r="D375" s="3" t="str">
        <f t="shared" si="27"/>
        <v>Up</v>
      </c>
      <c r="E375" s="3" t="str">
        <f t="shared" si="28"/>
        <v>No</v>
      </c>
      <c r="F375" s="3" t="str">
        <f t="shared" si="29"/>
        <v/>
      </c>
      <c r="G375" s="3" t="str">
        <f t="shared" si="25"/>
        <v/>
      </c>
    </row>
    <row r="376" spans="1:7" x14ac:dyDescent="0.35">
      <c r="A376" s="30">
        <v>44483</v>
      </c>
      <c r="B376" s="3">
        <v>18338.55</v>
      </c>
      <c r="C376" s="22">
        <f t="shared" si="26"/>
        <v>9.7347447244896159E-3</v>
      </c>
      <c r="D376" s="3" t="str">
        <f t="shared" si="27"/>
        <v>Up</v>
      </c>
      <c r="E376" s="3" t="str">
        <f t="shared" si="28"/>
        <v>No</v>
      </c>
      <c r="F376" s="3" t="str">
        <f t="shared" si="29"/>
        <v/>
      </c>
      <c r="G376" s="3" t="str">
        <f t="shared" si="25"/>
        <v/>
      </c>
    </row>
    <row r="377" spans="1:7" x14ac:dyDescent="0.35">
      <c r="A377" s="30">
        <v>44487</v>
      </c>
      <c r="B377" s="3">
        <v>18477.05</v>
      </c>
      <c r="C377" s="22">
        <f t="shared" si="26"/>
        <v>7.5523964544634125E-3</v>
      </c>
      <c r="D377" s="3" t="str">
        <f t="shared" si="27"/>
        <v>Up</v>
      </c>
      <c r="E377" s="3" t="str">
        <f t="shared" si="28"/>
        <v>No</v>
      </c>
      <c r="F377" s="3" t="str">
        <f t="shared" si="29"/>
        <v/>
      </c>
      <c r="G377" s="3" t="str">
        <f t="shared" si="25"/>
        <v/>
      </c>
    </row>
    <row r="378" spans="1:7" x14ac:dyDescent="0.35">
      <c r="A378" s="30">
        <v>44488</v>
      </c>
      <c r="B378" s="3">
        <v>18418.75</v>
      </c>
      <c r="C378" s="22">
        <f t="shared" si="26"/>
        <v>-3.1552655862271996E-3</v>
      </c>
      <c r="D378" s="3" t="str">
        <f t="shared" si="27"/>
        <v>Down</v>
      </c>
      <c r="E378" s="3" t="str">
        <f t="shared" si="28"/>
        <v>No</v>
      </c>
      <c r="F378" s="3" t="str">
        <f t="shared" si="29"/>
        <v/>
      </c>
      <c r="G378" s="3" t="str">
        <f t="shared" si="25"/>
        <v/>
      </c>
    </row>
    <row r="379" spans="1:7" x14ac:dyDescent="0.35">
      <c r="A379" s="30">
        <v>44489</v>
      </c>
      <c r="B379" s="3">
        <v>18266.599999999999</v>
      </c>
      <c r="C379" s="22">
        <f t="shared" si="26"/>
        <v>-8.2606040040720165E-3</v>
      </c>
      <c r="D379" s="3" t="str">
        <f t="shared" si="27"/>
        <v>Down</v>
      </c>
      <c r="E379" s="3" t="str">
        <f t="shared" si="28"/>
        <v>No</v>
      </c>
      <c r="F379" s="3" t="str">
        <f t="shared" si="29"/>
        <v/>
      </c>
      <c r="G379" s="3" t="str">
        <f t="shared" si="25"/>
        <v/>
      </c>
    </row>
    <row r="380" spans="1:7" x14ac:dyDescent="0.35">
      <c r="A380" s="30">
        <v>44490</v>
      </c>
      <c r="B380" s="3">
        <v>18178.099999999999</v>
      </c>
      <c r="C380" s="22">
        <f t="shared" si="26"/>
        <v>-4.8449081930955953E-3</v>
      </c>
      <c r="D380" s="3" t="str">
        <f t="shared" si="27"/>
        <v>Down</v>
      </c>
      <c r="E380" s="3" t="str">
        <f t="shared" si="28"/>
        <v>No</v>
      </c>
      <c r="F380" s="3" t="str">
        <f t="shared" si="29"/>
        <v/>
      </c>
      <c r="G380" s="3" t="str">
        <f t="shared" si="25"/>
        <v/>
      </c>
    </row>
    <row r="381" spans="1:7" x14ac:dyDescent="0.35">
      <c r="A381" s="30">
        <v>44491</v>
      </c>
      <c r="B381" s="3">
        <v>18114.900000000001</v>
      </c>
      <c r="C381" s="22">
        <f t="shared" si="26"/>
        <v>-3.4767109873967629E-3</v>
      </c>
      <c r="D381" s="3" t="str">
        <f t="shared" si="27"/>
        <v>Down</v>
      </c>
      <c r="E381" s="3" t="str">
        <f t="shared" si="28"/>
        <v>Yes</v>
      </c>
      <c r="F381" s="3">
        <f t="shared" si="29"/>
        <v>-3.4767109873967629E-3</v>
      </c>
      <c r="G381" s="3" t="str">
        <f t="shared" si="25"/>
        <v>No</v>
      </c>
    </row>
    <row r="382" spans="1:7" x14ac:dyDescent="0.35">
      <c r="A382" s="30">
        <v>44494</v>
      </c>
      <c r="B382" s="3">
        <v>18125.400000000001</v>
      </c>
      <c r="C382" s="22">
        <f t="shared" si="26"/>
        <v>5.7963334050974602E-4</v>
      </c>
      <c r="D382" s="3" t="str">
        <f t="shared" si="27"/>
        <v>Up</v>
      </c>
      <c r="E382" s="3" t="str">
        <f t="shared" si="28"/>
        <v>Yes</v>
      </c>
      <c r="F382" s="3">
        <f t="shared" si="29"/>
        <v>5.7963334050974602E-4</v>
      </c>
      <c r="G382" s="3" t="str">
        <f t="shared" si="25"/>
        <v>Yes</v>
      </c>
    </row>
    <row r="383" spans="1:7" x14ac:dyDescent="0.35">
      <c r="A383" s="30">
        <v>44495</v>
      </c>
      <c r="B383" s="3">
        <v>18268.400000000001</v>
      </c>
      <c r="C383" s="22">
        <f t="shared" si="26"/>
        <v>7.8894810597283371E-3</v>
      </c>
      <c r="D383" s="3" t="str">
        <f t="shared" si="27"/>
        <v>Up</v>
      </c>
      <c r="E383" s="3" t="str">
        <f t="shared" si="28"/>
        <v>No</v>
      </c>
      <c r="F383" s="3" t="str">
        <f t="shared" si="29"/>
        <v/>
      </c>
      <c r="G383" s="3" t="str">
        <f t="shared" si="25"/>
        <v/>
      </c>
    </row>
    <row r="384" spans="1:7" x14ac:dyDescent="0.35">
      <c r="A384" s="30">
        <v>44496</v>
      </c>
      <c r="B384" s="3">
        <v>18210.95</v>
      </c>
      <c r="C384" s="22">
        <f t="shared" si="26"/>
        <v>-3.1447745834337283E-3</v>
      </c>
      <c r="D384" s="3" t="str">
        <f t="shared" si="27"/>
        <v>Down</v>
      </c>
      <c r="E384" s="3" t="str">
        <f t="shared" si="28"/>
        <v>No</v>
      </c>
      <c r="F384" s="3" t="str">
        <f t="shared" si="29"/>
        <v/>
      </c>
      <c r="G384" s="3" t="str">
        <f t="shared" si="25"/>
        <v/>
      </c>
    </row>
    <row r="385" spans="1:7" x14ac:dyDescent="0.35">
      <c r="A385" s="30">
        <v>44497</v>
      </c>
      <c r="B385" s="3">
        <v>17857.25</v>
      </c>
      <c r="C385" s="22">
        <f t="shared" si="26"/>
        <v>-1.9422380490858562E-2</v>
      </c>
      <c r="D385" s="3" t="str">
        <f t="shared" si="27"/>
        <v>Down</v>
      </c>
      <c r="E385" s="3" t="str">
        <f t="shared" si="28"/>
        <v>No</v>
      </c>
      <c r="F385" s="3" t="str">
        <f t="shared" si="29"/>
        <v/>
      </c>
      <c r="G385" s="3" t="str">
        <f t="shared" si="25"/>
        <v/>
      </c>
    </row>
    <row r="386" spans="1:7" x14ac:dyDescent="0.35">
      <c r="A386" s="30">
        <v>44498</v>
      </c>
      <c r="B386" s="3">
        <v>17671.650000000001</v>
      </c>
      <c r="C386" s="22">
        <f t="shared" si="26"/>
        <v>-1.0393537638774085E-2</v>
      </c>
      <c r="D386" s="3" t="str">
        <f t="shared" si="27"/>
        <v>Down</v>
      </c>
      <c r="E386" s="3" t="str">
        <f t="shared" si="28"/>
        <v>No</v>
      </c>
      <c r="F386" s="3" t="str">
        <f t="shared" si="29"/>
        <v/>
      </c>
      <c r="G386" s="3" t="str">
        <f t="shared" si="25"/>
        <v/>
      </c>
    </row>
    <row r="387" spans="1:7" x14ac:dyDescent="0.35">
      <c r="A387" s="30">
        <v>44501</v>
      </c>
      <c r="B387" s="3">
        <v>17929.650000000001</v>
      </c>
      <c r="C387" s="22">
        <f t="shared" si="26"/>
        <v>1.4599655380227651E-2</v>
      </c>
      <c r="D387" s="3" t="str">
        <f t="shared" si="27"/>
        <v>Up</v>
      </c>
      <c r="E387" s="3" t="str">
        <f t="shared" si="28"/>
        <v>Yes</v>
      </c>
      <c r="F387" s="3">
        <f t="shared" si="29"/>
        <v>1.4599655380227651E-2</v>
      </c>
      <c r="G387" s="3" t="str">
        <f t="shared" ref="G387:G450" si="30">IF(E387="Yes", IF(F387&gt;0, "Yes", "No"), "")</f>
        <v>Yes</v>
      </c>
    </row>
    <row r="388" spans="1:7" x14ac:dyDescent="0.35">
      <c r="A388" s="30">
        <v>44502</v>
      </c>
      <c r="B388" s="3">
        <v>17888.95</v>
      </c>
      <c r="C388" s="22">
        <f t="shared" ref="C388:C451" si="31">(B388-B387)/B387</f>
        <v>-2.2699829611844474E-3</v>
      </c>
      <c r="D388" s="3" t="str">
        <f t="shared" ref="D388:D451" si="32">IF(C388&gt;0, "Up", IF(C388&lt;0, "Down", "Flat"))</f>
        <v>Down</v>
      </c>
      <c r="E388" s="3" t="str">
        <f t="shared" si="28"/>
        <v>No</v>
      </c>
      <c r="F388" s="3" t="str">
        <f t="shared" si="29"/>
        <v/>
      </c>
      <c r="G388" s="3" t="str">
        <f t="shared" si="30"/>
        <v/>
      </c>
    </row>
    <row r="389" spans="1:7" x14ac:dyDescent="0.35">
      <c r="A389" s="30">
        <v>44503</v>
      </c>
      <c r="B389" s="3">
        <v>17829.2</v>
      </c>
      <c r="C389" s="22">
        <f t="shared" si="31"/>
        <v>-3.3400507016901494E-3</v>
      </c>
      <c r="D389" s="3" t="str">
        <f t="shared" si="32"/>
        <v>Down</v>
      </c>
      <c r="E389" s="3" t="str">
        <f t="shared" si="28"/>
        <v>No</v>
      </c>
      <c r="F389" s="3" t="str">
        <f t="shared" si="29"/>
        <v/>
      </c>
      <c r="G389" s="3" t="str">
        <f t="shared" si="30"/>
        <v/>
      </c>
    </row>
    <row r="390" spans="1:7" x14ac:dyDescent="0.35">
      <c r="A390" s="30">
        <v>44504</v>
      </c>
      <c r="B390" s="3">
        <v>17916.8</v>
      </c>
      <c r="C390" s="22">
        <f t="shared" si="31"/>
        <v>4.9132883135529657E-3</v>
      </c>
      <c r="D390" s="3" t="str">
        <f t="shared" si="32"/>
        <v>Up</v>
      </c>
      <c r="E390" s="3" t="str">
        <f t="shared" ref="E390:E453" si="33">IF(AND(D387="Down", D388="Down", D389="Down"), "Yes", "No")</f>
        <v>No</v>
      </c>
      <c r="F390" s="3" t="str">
        <f t="shared" ref="F390:F453" si="34">IF(E390="Yes", C390, "")</f>
        <v/>
      </c>
      <c r="G390" s="3" t="str">
        <f t="shared" si="30"/>
        <v/>
      </c>
    </row>
    <row r="391" spans="1:7" x14ac:dyDescent="0.35">
      <c r="A391" s="30">
        <v>44508</v>
      </c>
      <c r="B391" s="3">
        <v>18068.55</v>
      </c>
      <c r="C391" s="22">
        <f t="shared" si="31"/>
        <v>8.4697044115020544E-3</v>
      </c>
      <c r="D391" s="3" t="str">
        <f t="shared" si="32"/>
        <v>Up</v>
      </c>
      <c r="E391" s="3" t="str">
        <f t="shared" si="33"/>
        <v>No</v>
      </c>
      <c r="F391" s="3" t="str">
        <f t="shared" si="34"/>
        <v/>
      </c>
      <c r="G391" s="3" t="str">
        <f t="shared" si="30"/>
        <v/>
      </c>
    </row>
    <row r="392" spans="1:7" x14ac:dyDescent="0.35">
      <c r="A392" s="30">
        <v>44509</v>
      </c>
      <c r="B392" s="3">
        <v>18044.25</v>
      </c>
      <c r="C392" s="22">
        <f t="shared" si="31"/>
        <v>-1.3448782553109836E-3</v>
      </c>
      <c r="D392" s="3" t="str">
        <f t="shared" si="32"/>
        <v>Down</v>
      </c>
      <c r="E392" s="3" t="str">
        <f t="shared" si="33"/>
        <v>No</v>
      </c>
      <c r="F392" s="3" t="str">
        <f t="shared" si="34"/>
        <v/>
      </c>
      <c r="G392" s="3" t="str">
        <f t="shared" si="30"/>
        <v/>
      </c>
    </row>
    <row r="393" spans="1:7" x14ac:dyDescent="0.35">
      <c r="A393" s="30">
        <v>44510</v>
      </c>
      <c r="B393" s="3">
        <v>18017.2</v>
      </c>
      <c r="C393" s="22">
        <f t="shared" si="31"/>
        <v>-1.4990925086938649E-3</v>
      </c>
      <c r="D393" s="3" t="str">
        <f t="shared" si="32"/>
        <v>Down</v>
      </c>
      <c r="E393" s="3" t="str">
        <f t="shared" si="33"/>
        <v>No</v>
      </c>
      <c r="F393" s="3" t="str">
        <f t="shared" si="34"/>
        <v/>
      </c>
      <c r="G393" s="3" t="str">
        <f t="shared" si="30"/>
        <v/>
      </c>
    </row>
    <row r="394" spans="1:7" x14ac:dyDescent="0.35">
      <c r="A394" s="30">
        <v>44511</v>
      </c>
      <c r="B394" s="3">
        <v>17873.599999999999</v>
      </c>
      <c r="C394" s="22">
        <f t="shared" si="31"/>
        <v>-7.9701618453478992E-3</v>
      </c>
      <c r="D394" s="3" t="str">
        <f t="shared" si="32"/>
        <v>Down</v>
      </c>
      <c r="E394" s="3" t="str">
        <f t="shared" si="33"/>
        <v>No</v>
      </c>
      <c r="F394" s="3" t="str">
        <f t="shared" si="34"/>
        <v/>
      </c>
      <c r="G394" s="3" t="str">
        <f t="shared" si="30"/>
        <v/>
      </c>
    </row>
    <row r="395" spans="1:7" x14ac:dyDescent="0.35">
      <c r="A395" s="30">
        <v>44512</v>
      </c>
      <c r="B395" s="3">
        <v>18102.75</v>
      </c>
      <c r="C395" s="22">
        <f t="shared" si="31"/>
        <v>1.2820584549279467E-2</v>
      </c>
      <c r="D395" s="3" t="str">
        <f t="shared" si="32"/>
        <v>Up</v>
      </c>
      <c r="E395" s="3" t="str">
        <f t="shared" si="33"/>
        <v>Yes</v>
      </c>
      <c r="F395" s="3">
        <f t="shared" si="34"/>
        <v>1.2820584549279467E-2</v>
      </c>
      <c r="G395" s="3" t="str">
        <f t="shared" si="30"/>
        <v>Yes</v>
      </c>
    </row>
    <row r="396" spans="1:7" x14ac:dyDescent="0.35">
      <c r="A396" s="30">
        <v>44515</v>
      </c>
      <c r="B396" s="3">
        <v>18109.45</v>
      </c>
      <c r="C396" s="22">
        <f t="shared" si="31"/>
        <v>3.7010951374795144E-4</v>
      </c>
      <c r="D396" s="3" t="str">
        <f t="shared" si="32"/>
        <v>Up</v>
      </c>
      <c r="E396" s="3" t="str">
        <f t="shared" si="33"/>
        <v>No</v>
      </c>
      <c r="F396" s="3" t="str">
        <f t="shared" si="34"/>
        <v/>
      </c>
      <c r="G396" s="3" t="str">
        <f t="shared" si="30"/>
        <v/>
      </c>
    </row>
    <row r="397" spans="1:7" x14ac:dyDescent="0.35">
      <c r="A397" s="30">
        <v>44516</v>
      </c>
      <c r="B397" s="3">
        <v>17999.2</v>
      </c>
      <c r="C397" s="22">
        <f t="shared" si="31"/>
        <v>-6.0879816891181125E-3</v>
      </c>
      <c r="D397" s="3" t="str">
        <f t="shared" si="32"/>
        <v>Down</v>
      </c>
      <c r="E397" s="3" t="str">
        <f t="shared" si="33"/>
        <v>No</v>
      </c>
      <c r="F397" s="3" t="str">
        <f t="shared" si="34"/>
        <v/>
      </c>
      <c r="G397" s="3" t="str">
        <f t="shared" si="30"/>
        <v/>
      </c>
    </row>
    <row r="398" spans="1:7" x14ac:dyDescent="0.35">
      <c r="A398" s="30">
        <v>44517</v>
      </c>
      <c r="B398" s="3">
        <v>17898.650000000001</v>
      </c>
      <c r="C398" s="22">
        <f t="shared" si="31"/>
        <v>-5.5863593937507923E-3</v>
      </c>
      <c r="D398" s="3" t="str">
        <f t="shared" si="32"/>
        <v>Down</v>
      </c>
      <c r="E398" s="3" t="str">
        <f t="shared" si="33"/>
        <v>No</v>
      </c>
      <c r="F398" s="3" t="str">
        <f t="shared" si="34"/>
        <v/>
      </c>
      <c r="G398" s="3" t="str">
        <f t="shared" si="30"/>
        <v/>
      </c>
    </row>
    <row r="399" spans="1:7" x14ac:dyDescent="0.35">
      <c r="A399" s="30">
        <v>44518</v>
      </c>
      <c r="B399" s="3">
        <v>17764.8</v>
      </c>
      <c r="C399" s="22">
        <f t="shared" si="31"/>
        <v>-7.4782176309387679E-3</v>
      </c>
      <c r="D399" s="3" t="str">
        <f t="shared" si="32"/>
        <v>Down</v>
      </c>
      <c r="E399" s="3" t="str">
        <f t="shared" si="33"/>
        <v>No</v>
      </c>
      <c r="F399" s="3" t="str">
        <f t="shared" si="34"/>
        <v/>
      </c>
      <c r="G399" s="3" t="str">
        <f t="shared" si="30"/>
        <v/>
      </c>
    </row>
    <row r="400" spans="1:7" x14ac:dyDescent="0.35">
      <c r="A400" s="30">
        <v>44522</v>
      </c>
      <c r="B400" s="3">
        <v>17416.55</v>
      </c>
      <c r="C400" s="22">
        <f t="shared" si="31"/>
        <v>-1.9603372962262451E-2</v>
      </c>
      <c r="D400" s="3" t="str">
        <f t="shared" si="32"/>
        <v>Down</v>
      </c>
      <c r="E400" s="3" t="str">
        <f t="shared" si="33"/>
        <v>Yes</v>
      </c>
      <c r="F400" s="3">
        <f t="shared" si="34"/>
        <v>-1.9603372962262451E-2</v>
      </c>
      <c r="G400" s="3" t="str">
        <f t="shared" si="30"/>
        <v>No</v>
      </c>
    </row>
    <row r="401" spans="1:7" x14ac:dyDescent="0.35">
      <c r="A401" s="30">
        <v>44523</v>
      </c>
      <c r="B401" s="3">
        <v>17503.349999999999</v>
      </c>
      <c r="C401" s="22">
        <f t="shared" si="31"/>
        <v>4.9837654414909543E-3</v>
      </c>
      <c r="D401" s="3" t="str">
        <f t="shared" si="32"/>
        <v>Up</v>
      </c>
      <c r="E401" s="3" t="str">
        <f t="shared" si="33"/>
        <v>Yes</v>
      </c>
      <c r="F401" s="3">
        <f t="shared" si="34"/>
        <v>4.9837654414909543E-3</v>
      </c>
      <c r="G401" s="3" t="str">
        <f t="shared" si="30"/>
        <v>Yes</v>
      </c>
    </row>
    <row r="402" spans="1:7" x14ac:dyDescent="0.35">
      <c r="A402" s="30">
        <v>44524</v>
      </c>
      <c r="B402" s="3">
        <v>17415.05</v>
      </c>
      <c r="C402" s="22">
        <f t="shared" si="31"/>
        <v>-5.0447485767009907E-3</v>
      </c>
      <c r="D402" s="3" t="str">
        <f t="shared" si="32"/>
        <v>Down</v>
      </c>
      <c r="E402" s="3" t="str">
        <f t="shared" si="33"/>
        <v>No</v>
      </c>
      <c r="F402" s="3" t="str">
        <f t="shared" si="34"/>
        <v/>
      </c>
      <c r="G402" s="3" t="str">
        <f t="shared" si="30"/>
        <v/>
      </c>
    </row>
    <row r="403" spans="1:7" x14ac:dyDescent="0.35">
      <c r="A403" s="30">
        <v>44525</v>
      </c>
      <c r="B403" s="3">
        <v>17536.25</v>
      </c>
      <c r="C403" s="22">
        <f t="shared" si="31"/>
        <v>6.9594976758608632E-3</v>
      </c>
      <c r="D403" s="3" t="str">
        <f t="shared" si="32"/>
        <v>Up</v>
      </c>
      <c r="E403" s="3" t="str">
        <f t="shared" si="33"/>
        <v>No</v>
      </c>
      <c r="F403" s="3" t="str">
        <f t="shared" si="34"/>
        <v/>
      </c>
      <c r="G403" s="3" t="str">
        <f t="shared" si="30"/>
        <v/>
      </c>
    </row>
    <row r="404" spans="1:7" x14ac:dyDescent="0.35">
      <c r="A404" s="30">
        <v>44526</v>
      </c>
      <c r="B404" s="3">
        <v>17026.45</v>
      </c>
      <c r="C404" s="22">
        <f t="shared" si="31"/>
        <v>-2.9071209637180087E-2</v>
      </c>
      <c r="D404" s="3" t="str">
        <f t="shared" si="32"/>
        <v>Down</v>
      </c>
      <c r="E404" s="3" t="str">
        <f t="shared" si="33"/>
        <v>No</v>
      </c>
      <c r="F404" s="3" t="str">
        <f t="shared" si="34"/>
        <v/>
      </c>
      <c r="G404" s="3" t="str">
        <f t="shared" si="30"/>
        <v/>
      </c>
    </row>
    <row r="405" spans="1:7" x14ac:dyDescent="0.35">
      <c r="A405" s="30">
        <v>44529</v>
      </c>
      <c r="B405" s="3">
        <v>17053.95</v>
      </c>
      <c r="C405" s="22">
        <f t="shared" si="31"/>
        <v>1.6151341001794267E-3</v>
      </c>
      <c r="D405" s="3" t="str">
        <f t="shared" si="32"/>
        <v>Up</v>
      </c>
      <c r="E405" s="3" t="str">
        <f t="shared" si="33"/>
        <v>No</v>
      </c>
      <c r="F405" s="3" t="str">
        <f t="shared" si="34"/>
        <v/>
      </c>
      <c r="G405" s="3" t="str">
        <f t="shared" si="30"/>
        <v/>
      </c>
    </row>
    <row r="406" spans="1:7" x14ac:dyDescent="0.35">
      <c r="A406" s="30">
        <v>44530</v>
      </c>
      <c r="B406" s="3">
        <v>16983.2</v>
      </c>
      <c r="C406" s="22">
        <f t="shared" si="31"/>
        <v>-4.1485990049226129E-3</v>
      </c>
      <c r="D406" s="3" t="str">
        <f t="shared" si="32"/>
        <v>Down</v>
      </c>
      <c r="E406" s="3" t="str">
        <f t="shared" si="33"/>
        <v>No</v>
      </c>
      <c r="F406" s="3" t="str">
        <f t="shared" si="34"/>
        <v/>
      </c>
      <c r="G406" s="3" t="str">
        <f t="shared" si="30"/>
        <v/>
      </c>
    </row>
    <row r="407" spans="1:7" x14ac:dyDescent="0.35">
      <c r="A407" s="30">
        <v>44531</v>
      </c>
      <c r="B407" s="3">
        <v>17166.900000000001</v>
      </c>
      <c r="C407" s="22">
        <f t="shared" si="31"/>
        <v>1.0816571670827684E-2</v>
      </c>
      <c r="D407" s="3" t="str">
        <f t="shared" si="32"/>
        <v>Up</v>
      </c>
      <c r="E407" s="3" t="str">
        <f t="shared" si="33"/>
        <v>No</v>
      </c>
      <c r="F407" s="3" t="str">
        <f t="shared" si="34"/>
        <v/>
      </c>
      <c r="G407" s="3" t="str">
        <f t="shared" si="30"/>
        <v/>
      </c>
    </row>
    <row r="408" spans="1:7" x14ac:dyDescent="0.35">
      <c r="A408" s="30">
        <v>44532</v>
      </c>
      <c r="B408" s="3">
        <v>17401.650000000001</v>
      </c>
      <c r="C408" s="22">
        <f t="shared" si="31"/>
        <v>1.3674571413592436E-2</v>
      </c>
      <c r="D408" s="3" t="str">
        <f t="shared" si="32"/>
        <v>Up</v>
      </c>
      <c r="E408" s="3" t="str">
        <f t="shared" si="33"/>
        <v>No</v>
      </c>
      <c r="F408" s="3" t="str">
        <f t="shared" si="34"/>
        <v/>
      </c>
      <c r="G408" s="3" t="str">
        <f t="shared" si="30"/>
        <v/>
      </c>
    </row>
    <row r="409" spans="1:7" x14ac:dyDescent="0.35">
      <c r="A409" s="30">
        <v>44533</v>
      </c>
      <c r="B409" s="3">
        <v>17196.7</v>
      </c>
      <c r="C409" s="22">
        <f t="shared" si="31"/>
        <v>-1.177761878902292E-2</v>
      </c>
      <c r="D409" s="3" t="str">
        <f t="shared" si="32"/>
        <v>Down</v>
      </c>
      <c r="E409" s="3" t="str">
        <f t="shared" si="33"/>
        <v>No</v>
      </c>
      <c r="F409" s="3" t="str">
        <f t="shared" si="34"/>
        <v/>
      </c>
      <c r="G409" s="3" t="str">
        <f t="shared" si="30"/>
        <v/>
      </c>
    </row>
    <row r="410" spans="1:7" x14ac:dyDescent="0.35">
      <c r="A410" s="30">
        <v>44536</v>
      </c>
      <c r="B410" s="3">
        <v>16912.25</v>
      </c>
      <c r="C410" s="22">
        <f t="shared" si="31"/>
        <v>-1.6540964254769853E-2</v>
      </c>
      <c r="D410" s="3" t="str">
        <f t="shared" si="32"/>
        <v>Down</v>
      </c>
      <c r="E410" s="3" t="str">
        <f t="shared" si="33"/>
        <v>No</v>
      </c>
      <c r="F410" s="3" t="str">
        <f t="shared" si="34"/>
        <v/>
      </c>
      <c r="G410" s="3" t="str">
        <f t="shared" si="30"/>
        <v/>
      </c>
    </row>
    <row r="411" spans="1:7" x14ac:dyDescent="0.35">
      <c r="A411" s="30">
        <v>44537</v>
      </c>
      <c r="B411" s="3">
        <v>17176.7</v>
      </c>
      <c r="C411" s="22">
        <f t="shared" si="31"/>
        <v>1.5636594775976037E-2</v>
      </c>
      <c r="D411" s="3" t="str">
        <f t="shared" si="32"/>
        <v>Up</v>
      </c>
      <c r="E411" s="3" t="str">
        <f t="shared" si="33"/>
        <v>No</v>
      </c>
      <c r="F411" s="3" t="str">
        <f t="shared" si="34"/>
        <v/>
      </c>
      <c r="G411" s="3" t="str">
        <f t="shared" si="30"/>
        <v/>
      </c>
    </row>
    <row r="412" spans="1:7" x14ac:dyDescent="0.35">
      <c r="A412" s="30">
        <v>44538</v>
      </c>
      <c r="B412" s="3">
        <v>17469.75</v>
      </c>
      <c r="C412" s="22">
        <f t="shared" si="31"/>
        <v>1.7060902268771026E-2</v>
      </c>
      <c r="D412" s="3" t="str">
        <f t="shared" si="32"/>
        <v>Up</v>
      </c>
      <c r="E412" s="3" t="str">
        <f t="shared" si="33"/>
        <v>No</v>
      </c>
      <c r="F412" s="3" t="str">
        <f t="shared" si="34"/>
        <v/>
      </c>
      <c r="G412" s="3" t="str">
        <f t="shared" si="30"/>
        <v/>
      </c>
    </row>
    <row r="413" spans="1:7" x14ac:dyDescent="0.35">
      <c r="A413" s="30">
        <v>44539</v>
      </c>
      <c r="B413" s="3">
        <v>17516.849999999999</v>
      </c>
      <c r="C413" s="22">
        <f t="shared" si="31"/>
        <v>2.6960889537628496E-3</v>
      </c>
      <c r="D413" s="3" t="str">
        <f t="shared" si="32"/>
        <v>Up</v>
      </c>
      <c r="E413" s="3" t="str">
        <f t="shared" si="33"/>
        <v>No</v>
      </c>
      <c r="F413" s="3" t="str">
        <f t="shared" si="34"/>
        <v/>
      </c>
      <c r="G413" s="3" t="str">
        <f t="shared" si="30"/>
        <v/>
      </c>
    </row>
    <row r="414" spans="1:7" x14ac:dyDescent="0.35">
      <c r="A414" s="30">
        <v>44540</v>
      </c>
      <c r="B414" s="3">
        <v>17511.3</v>
      </c>
      <c r="C414" s="22">
        <f t="shared" si="31"/>
        <v>-3.168377876158826E-4</v>
      </c>
      <c r="D414" s="3" t="str">
        <f t="shared" si="32"/>
        <v>Down</v>
      </c>
      <c r="E414" s="3" t="str">
        <f t="shared" si="33"/>
        <v>No</v>
      </c>
      <c r="F414" s="3" t="str">
        <f t="shared" si="34"/>
        <v/>
      </c>
      <c r="G414" s="3" t="str">
        <f t="shared" si="30"/>
        <v/>
      </c>
    </row>
    <row r="415" spans="1:7" x14ac:dyDescent="0.35">
      <c r="A415" s="30">
        <v>44543</v>
      </c>
      <c r="B415" s="3">
        <v>17368.25</v>
      </c>
      <c r="C415" s="22">
        <f t="shared" si="31"/>
        <v>-8.1690108672685217E-3</v>
      </c>
      <c r="D415" s="3" t="str">
        <f t="shared" si="32"/>
        <v>Down</v>
      </c>
      <c r="E415" s="3" t="str">
        <f t="shared" si="33"/>
        <v>No</v>
      </c>
      <c r="F415" s="3" t="str">
        <f t="shared" si="34"/>
        <v/>
      </c>
      <c r="G415" s="3" t="str">
        <f t="shared" si="30"/>
        <v/>
      </c>
    </row>
    <row r="416" spans="1:7" x14ac:dyDescent="0.35">
      <c r="A416" s="30">
        <v>44544</v>
      </c>
      <c r="B416" s="3">
        <v>17324.900000000001</v>
      </c>
      <c r="C416" s="22">
        <f t="shared" si="31"/>
        <v>-2.4959336720739595E-3</v>
      </c>
      <c r="D416" s="3" t="str">
        <f t="shared" si="32"/>
        <v>Down</v>
      </c>
      <c r="E416" s="3" t="str">
        <f t="shared" si="33"/>
        <v>No</v>
      </c>
      <c r="F416" s="3" t="str">
        <f t="shared" si="34"/>
        <v/>
      </c>
      <c r="G416" s="3" t="str">
        <f t="shared" si="30"/>
        <v/>
      </c>
    </row>
    <row r="417" spans="1:7" x14ac:dyDescent="0.35">
      <c r="A417" s="30">
        <v>44545</v>
      </c>
      <c r="B417" s="3">
        <v>17221.400000000001</v>
      </c>
      <c r="C417" s="22">
        <f t="shared" si="31"/>
        <v>-5.9740604563374095E-3</v>
      </c>
      <c r="D417" s="3" t="str">
        <f t="shared" si="32"/>
        <v>Down</v>
      </c>
      <c r="E417" s="3" t="str">
        <f t="shared" si="33"/>
        <v>Yes</v>
      </c>
      <c r="F417" s="3">
        <f t="shared" si="34"/>
        <v>-5.9740604563374095E-3</v>
      </c>
      <c r="G417" s="3" t="str">
        <f t="shared" si="30"/>
        <v>No</v>
      </c>
    </row>
    <row r="418" spans="1:7" x14ac:dyDescent="0.35">
      <c r="A418" s="30">
        <v>44546</v>
      </c>
      <c r="B418" s="3">
        <v>17248.400000000001</v>
      </c>
      <c r="C418" s="22">
        <f t="shared" si="31"/>
        <v>1.5678167860917231E-3</v>
      </c>
      <c r="D418" s="3" t="str">
        <f t="shared" si="32"/>
        <v>Up</v>
      </c>
      <c r="E418" s="3" t="str">
        <f t="shared" si="33"/>
        <v>Yes</v>
      </c>
      <c r="F418" s="3">
        <f t="shared" si="34"/>
        <v>1.5678167860917231E-3</v>
      </c>
      <c r="G418" s="3" t="str">
        <f t="shared" si="30"/>
        <v>Yes</v>
      </c>
    </row>
    <row r="419" spans="1:7" x14ac:dyDescent="0.35">
      <c r="A419" s="30">
        <v>44547</v>
      </c>
      <c r="B419" s="3">
        <v>16985.2</v>
      </c>
      <c r="C419" s="22">
        <f t="shared" si="31"/>
        <v>-1.5259386377866974E-2</v>
      </c>
      <c r="D419" s="3" t="str">
        <f t="shared" si="32"/>
        <v>Down</v>
      </c>
      <c r="E419" s="3" t="str">
        <f t="shared" si="33"/>
        <v>No</v>
      </c>
      <c r="F419" s="3" t="str">
        <f t="shared" si="34"/>
        <v/>
      </c>
      <c r="G419" s="3" t="str">
        <f t="shared" si="30"/>
        <v/>
      </c>
    </row>
    <row r="420" spans="1:7" x14ac:dyDescent="0.35">
      <c r="A420" s="30">
        <v>44550</v>
      </c>
      <c r="B420" s="3">
        <v>16614.2</v>
      </c>
      <c r="C420" s="22">
        <f t="shared" si="31"/>
        <v>-2.1842545274709746E-2</v>
      </c>
      <c r="D420" s="3" t="str">
        <f t="shared" si="32"/>
        <v>Down</v>
      </c>
      <c r="E420" s="3" t="str">
        <f t="shared" si="33"/>
        <v>No</v>
      </c>
      <c r="F420" s="3" t="str">
        <f t="shared" si="34"/>
        <v/>
      </c>
      <c r="G420" s="3" t="str">
        <f t="shared" si="30"/>
        <v/>
      </c>
    </row>
    <row r="421" spans="1:7" x14ac:dyDescent="0.35">
      <c r="A421" s="30">
        <v>44551</v>
      </c>
      <c r="B421" s="3">
        <v>16770.849999999999</v>
      </c>
      <c r="C421" s="22">
        <f t="shared" si="31"/>
        <v>9.4286814893282736E-3</v>
      </c>
      <c r="D421" s="3" t="str">
        <f t="shared" si="32"/>
        <v>Up</v>
      </c>
      <c r="E421" s="3" t="str">
        <f t="shared" si="33"/>
        <v>No</v>
      </c>
      <c r="F421" s="3" t="str">
        <f t="shared" si="34"/>
        <v/>
      </c>
      <c r="G421" s="3" t="str">
        <f t="shared" si="30"/>
        <v/>
      </c>
    </row>
    <row r="422" spans="1:7" x14ac:dyDescent="0.35">
      <c r="A422" s="30">
        <v>44552</v>
      </c>
      <c r="B422" s="3">
        <v>16955.45</v>
      </c>
      <c r="C422" s="22">
        <f t="shared" si="31"/>
        <v>1.1007194030117864E-2</v>
      </c>
      <c r="D422" s="3" t="str">
        <f t="shared" si="32"/>
        <v>Up</v>
      </c>
      <c r="E422" s="3" t="str">
        <f t="shared" si="33"/>
        <v>No</v>
      </c>
      <c r="F422" s="3" t="str">
        <f t="shared" si="34"/>
        <v/>
      </c>
      <c r="G422" s="3" t="str">
        <f t="shared" si="30"/>
        <v/>
      </c>
    </row>
    <row r="423" spans="1:7" x14ac:dyDescent="0.35">
      <c r="A423" s="30">
        <v>44553</v>
      </c>
      <c r="B423" s="3">
        <v>17072.599999999999</v>
      </c>
      <c r="C423" s="22">
        <f t="shared" si="31"/>
        <v>6.9092828559547412E-3</v>
      </c>
      <c r="D423" s="3" t="str">
        <f t="shared" si="32"/>
        <v>Up</v>
      </c>
      <c r="E423" s="3" t="str">
        <f t="shared" si="33"/>
        <v>No</v>
      </c>
      <c r="F423" s="3" t="str">
        <f t="shared" si="34"/>
        <v/>
      </c>
      <c r="G423" s="3" t="str">
        <f t="shared" si="30"/>
        <v/>
      </c>
    </row>
    <row r="424" spans="1:7" x14ac:dyDescent="0.35">
      <c r="A424" s="30">
        <v>44554</v>
      </c>
      <c r="B424" s="3">
        <v>17003.75</v>
      </c>
      <c r="C424" s="22">
        <f t="shared" si="31"/>
        <v>-4.0327776671390736E-3</v>
      </c>
      <c r="D424" s="3" t="str">
        <f t="shared" si="32"/>
        <v>Down</v>
      </c>
      <c r="E424" s="3" t="str">
        <f t="shared" si="33"/>
        <v>No</v>
      </c>
      <c r="F424" s="3" t="str">
        <f t="shared" si="34"/>
        <v/>
      </c>
      <c r="G424" s="3" t="str">
        <f t="shared" si="30"/>
        <v/>
      </c>
    </row>
    <row r="425" spans="1:7" x14ac:dyDescent="0.35">
      <c r="A425" s="30">
        <v>44557</v>
      </c>
      <c r="B425" s="3">
        <v>17086.25</v>
      </c>
      <c r="C425" s="22">
        <f t="shared" si="31"/>
        <v>4.8518709108284937E-3</v>
      </c>
      <c r="D425" s="3" t="str">
        <f t="shared" si="32"/>
        <v>Up</v>
      </c>
      <c r="E425" s="3" t="str">
        <f t="shared" si="33"/>
        <v>No</v>
      </c>
      <c r="F425" s="3" t="str">
        <f t="shared" si="34"/>
        <v/>
      </c>
      <c r="G425" s="3" t="str">
        <f t="shared" si="30"/>
        <v/>
      </c>
    </row>
    <row r="426" spans="1:7" x14ac:dyDescent="0.35">
      <c r="A426" s="30">
        <v>44558</v>
      </c>
      <c r="B426" s="3">
        <v>17233.25</v>
      </c>
      <c r="C426" s="22">
        <f t="shared" si="31"/>
        <v>8.6034091740434561E-3</v>
      </c>
      <c r="D426" s="3" t="str">
        <f t="shared" si="32"/>
        <v>Up</v>
      </c>
      <c r="E426" s="3" t="str">
        <f t="shared" si="33"/>
        <v>No</v>
      </c>
      <c r="F426" s="3" t="str">
        <f t="shared" si="34"/>
        <v/>
      </c>
      <c r="G426" s="3" t="str">
        <f t="shared" si="30"/>
        <v/>
      </c>
    </row>
    <row r="427" spans="1:7" x14ac:dyDescent="0.35">
      <c r="A427" s="30">
        <v>44559</v>
      </c>
      <c r="B427" s="3">
        <v>17213.599999999999</v>
      </c>
      <c r="C427" s="22">
        <f t="shared" si="31"/>
        <v>-1.1402376220388758E-3</v>
      </c>
      <c r="D427" s="3" t="str">
        <f t="shared" si="32"/>
        <v>Down</v>
      </c>
      <c r="E427" s="3" t="str">
        <f t="shared" si="33"/>
        <v>No</v>
      </c>
      <c r="F427" s="3" t="str">
        <f t="shared" si="34"/>
        <v/>
      </c>
      <c r="G427" s="3" t="str">
        <f t="shared" si="30"/>
        <v/>
      </c>
    </row>
    <row r="428" spans="1:7" x14ac:dyDescent="0.35">
      <c r="A428" s="30">
        <v>44560</v>
      </c>
      <c r="B428" s="3">
        <v>17203.95</v>
      </c>
      <c r="C428" s="22">
        <f t="shared" si="31"/>
        <v>-5.6060324394652012E-4</v>
      </c>
      <c r="D428" s="3" t="str">
        <f t="shared" si="32"/>
        <v>Down</v>
      </c>
      <c r="E428" s="3" t="str">
        <f t="shared" si="33"/>
        <v>No</v>
      </c>
      <c r="F428" s="3" t="str">
        <f t="shared" si="34"/>
        <v/>
      </c>
      <c r="G428" s="3" t="str">
        <f t="shared" si="30"/>
        <v/>
      </c>
    </row>
    <row r="429" spans="1:7" x14ac:dyDescent="0.35">
      <c r="A429" s="30">
        <v>44561</v>
      </c>
      <c r="B429" s="3">
        <v>17354.05</v>
      </c>
      <c r="C429" s="22">
        <f t="shared" si="31"/>
        <v>8.7247405392365442E-3</v>
      </c>
      <c r="D429" s="3" t="str">
        <f t="shared" si="32"/>
        <v>Up</v>
      </c>
      <c r="E429" s="3" t="str">
        <f t="shared" si="33"/>
        <v>No</v>
      </c>
      <c r="F429" s="3" t="str">
        <f t="shared" si="34"/>
        <v/>
      </c>
      <c r="G429" s="3" t="str">
        <f t="shared" si="30"/>
        <v/>
      </c>
    </row>
    <row r="430" spans="1:7" x14ac:dyDescent="0.35">
      <c r="A430" s="30">
        <v>44564</v>
      </c>
      <c r="B430" s="3">
        <v>17625.7</v>
      </c>
      <c r="C430" s="22">
        <f t="shared" si="31"/>
        <v>1.5653406553513528E-2</v>
      </c>
      <c r="D430" s="3" t="str">
        <f t="shared" si="32"/>
        <v>Up</v>
      </c>
      <c r="E430" s="3" t="str">
        <f t="shared" si="33"/>
        <v>No</v>
      </c>
      <c r="F430" s="3" t="str">
        <f t="shared" si="34"/>
        <v/>
      </c>
      <c r="G430" s="3" t="str">
        <f t="shared" si="30"/>
        <v/>
      </c>
    </row>
    <row r="431" spans="1:7" x14ac:dyDescent="0.35">
      <c r="A431" s="30">
        <v>44565</v>
      </c>
      <c r="B431" s="3">
        <v>17805.25</v>
      </c>
      <c r="C431" s="22">
        <f t="shared" si="31"/>
        <v>1.0186829459255477E-2</v>
      </c>
      <c r="D431" s="3" t="str">
        <f t="shared" si="32"/>
        <v>Up</v>
      </c>
      <c r="E431" s="3" t="str">
        <f t="shared" si="33"/>
        <v>No</v>
      </c>
      <c r="F431" s="3" t="str">
        <f t="shared" si="34"/>
        <v/>
      </c>
      <c r="G431" s="3" t="str">
        <f t="shared" si="30"/>
        <v/>
      </c>
    </row>
    <row r="432" spans="1:7" x14ac:dyDescent="0.35">
      <c r="A432" s="30">
        <v>44566</v>
      </c>
      <c r="B432" s="3">
        <v>17925.25</v>
      </c>
      <c r="C432" s="22">
        <f t="shared" si="31"/>
        <v>6.7395852346920151E-3</v>
      </c>
      <c r="D432" s="3" t="str">
        <f t="shared" si="32"/>
        <v>Up</v>
      </c>
      <c r="E432" s="3" t="str">
        <f t="shared" si="33"/>
        <v>No</v>
      </c>
      <c r="F432" s="3" t="str">
        <f t="shared" si="34"/>
        <v/>
      </c>
      <c r="G432" s="3" t="str">
        <f t="shared" si="30"/>
        <v/>
      </c>
    </row>
    <row r="433" spans="1:7" x14ac:dyDescent="0.35">
      <c r="A433" s="30">
        <v>44567</v>
      </c>
      <c r="B433" s="3">
        <v>17745.900000000001</v>
      </c>
      <c r="C433" s="22">
        <f t="shared" si="31"/>
        <v>-1.0005439254682559E-2</v>
      </c>
      <c r="D433" s="3" t="str">
        <f t="shared" si="32"/>
        <v>Down</v>
      </c>
      <c r="E433" s="3" t="str">
        <f t="shared" si="33"/>
        <v>No</v>
      </c>
      <c r="F433" s="3" t="str">
        <f t="shared" si="34"/>
        <v/>
      </c>
      <c r="G433" s="3" t="str">
        <f t="shared" si="30"/>
        <v/>
      </c>
    </row>
    <row r="434" spans="1:7" x14ac:dyDescent="0.35">
      <c r="A434" s="30">
        <v>44568</v>
      </c>
      <c r="B434" s="3">
        <v>17812.7</v>
      </c>
      <c r="C434" s="22">
        <f t="shared" si="31"/>
        <v>3.7642497703694526E-3</v>
      </c>
      <c r="D434" s="3" t="str">
        <f t="shared" si="32"/>
        <v>Up</v>
      </c>
      <c r="E434" s="3" t="str">
        <f t="shared" si="33"/>
        <v>No</v>
      </c>
      <c r="F434" s="3" t="str">
        <f t="shared" si="34"/>
        <v/>
      </c>
      <c r="G434" s="3" t="str">
        <f t="shared" si="30"/>
        <v/>
      </c>
    </row>
    <row r="435" spans="1:7" x14ac:dyDescent="0.35">
      <c r="A435" s="30">
        <v>44571</v>
      </c>
      <c r="B435" s="3">
        <v>18003.3</v>
      </c>
      <c r="C435" s="22">
        <f t="shared" si="31"/>
        <v>1.0700230734251323E-2</v>
      </c>
      <c r="D435" s="3" t="str">
        <f t="shared" si="32"/>
        <v>Up</v>
      </c>
      <c r="E435" s="3" t="str">
        <f t="shared" si="33"/>
        <v>No</v>
      </c>
      <c r="F435" s="3" t="str">
        <f t="shared" si="34"/>
        <v/>
      </c>
      <c r="G435" s="3" t="str">
        <f t="shared" si="30"/>
        <v/>
      </c>
    </row>
    <row r="436" spans="1:7" x14ac:dyDescent="0.35">
      <c r="A436" s="30">
        <v>44572</v>
      </c>
      <c r="B436" s="3">
        <v>18055.75</v>
      </c>
      <c r="C436" s="22">
        <f t="shared" si="31"/>
        <v>2.9133547738470576E-3</v>
      </c>
      <c r="D436" s="3" t="str">
        <f t="shared" si="32"/>
        <v>Up</v>
      </c>
      <c r="E436" s="3" t="str">
        <f t="shared" si="33"/>
        <v>No</v>
      </c>
      <c r="F436" s="3" t="str">
        <f t="shared" si="34"/>
        <v/>
      </c>
      <c r="G436" s="3" t="str">
        <f t="shared" si="30"/>
        <v/>
      </c>
    </row>
    <row r="437" spans="1:7" x14ac:dyDescent="0.35">
      <c r="A437" s="30">
        <v>44573</v>
      </c>
      <c r="B437" s="3">
        <v>18212.349999999999</v>
      </c>
      <c r="C437" s="22">
        <f t="shared" si="31"/>
        <v>8.6731373662128994E-3</v>
      </c>
      <c r="D437" s="3" t="str">
        <f t="shared" si="32"/>
        <v>Up</v>
      </c>
      <c r="E437" s="3" t="str">
        <f t="shared" si="33"/>
        <v>No</v>
      </c>
      <c r="F437" s="3" t="str">
        <f t="shared" si="34"/>
        <v/>
      </c>
      <c r="G437" s="3" t="str">
        <f t="shared" si="30"/>
        <v/>
      </c>
    </row>
    <row r="438" spans="1:7" x14ac:dyDescent="0.35">
      <c r="A438" s="30">
        <v>44574</v>
      </c>
      <c r="B438" s="3">
        <v>18257.8</v>
      </c>
      <c r="C438" s="22">
        <f t="shared" si="31"/>
        <v>2.4955593319917931E-3</v>
      </c>
      <c r="D438" s="3" t="str">
        <f t="shared" si="32"/>
        <v>Up</v>
      </c>
      <c r="E438" s="3" t="str">
        <f t="shared" si="33"/>
        <v>No</v>
      </c>
      <c r="F438" s="3" t="str">
        <f t="shared" si="34"/>
        <v/>
      </c>
      <c r="G438" s="3" t="str">
        <f t="shared" si="30"/>
        <v/>
      </c>
    </row>
    <row r="439" spans="1:7" x14ac:dyDescent="0.35">
      <c r="A439" s="30">
        <v>44575</v>
      </c>
      <c r="B439" s="3">
        <v>18255.75</v>
      </c>
      <c r="C439" s="22">
        <f t="shared" si="31"/>
        <v>-1.1228077862608159E-4</v>
      </c>
      <c r="D439" s="3" t="str">
        <f t="shared" si="32"/>
        <v>Down</v>
      </c>
      <c r="E439" s="3" t="str">
        <f t="shared" si="33"/>
        <v>No</v>
      </c>
      <c r="F439" s="3" t="str">
        <f t="shared" si="34"/>
        <v/>
      </c>
      <c r="G439" s="3" t="str">
        <f t="shared" si="30"/>
        <v/>
      </c>
    </row>
    <row r="440" spans="1:7" x14ac:dyDescent="0.35">
      <c r="A440" s="30">
        <v>44578</v>
      </c>
      <c r="B440" s="3">
        <v>18308.099999999999</v>
      </c>
      <c r="C440" s="22">
        <f t="shared" si="31"/>
        <v>2.8675896635305888E-3</v>
      </c>
      <c r="D440" s="3" t="str">
        <f t="shared" si="32"/>
        <v>Up</v>
      </c>
      <c r="E440" s="3" t="str">
        <f t="shared" si="33"/>
        <v>No</v>
      </c>
      <c r="F440" s="3" t="str">
        <f t="shared" si="34"/>
        <v/>
      </c>
      <c r="G440" s="3" t="str">
        <f t="shared" si="30"/>
        <v/>
      </c>
    </row>
    <row r="441" spans="1:7" x14ac:dyDescent="0.35">
      <c r="A441" s="30">
        <v>44579</v>
      </c>
      <c r="B441" s="3">
        <v>18113.05</v>
      </c>
      <c r="C441" s="22">
        <f t="shared" si="31"/>
        <v>-1.0653754349167816E-2</v>
      </c>
      <c r="D441" s="3" t="str">
        <f t="shared" si="32"/>
        <v>Down</v>
      </c>
      <c r="E441" s="3" t="str">
        <f t="shared" si="33"/>
        <v>No</v>
      </c>
      <c r="F441" s="3" t="str">
        <f t="shared" si="34"/>
        <v/>
      </c>
      <c r="G441" s="3" t="str">
        <f t="shared" si="30"/>
        <v/>
      </c>
    </row>
    <row r="442" spans="1:7" x14ac:dyDescent="0.35">
      <c r="A442" s="30">
        <v>44580</v>
      </c>
      <c r="B442" s="3">
        <v>17938.400000000001</v>
      </c>
      <c r="C442" s="22">
        <f t="shared" si="31"/>
        <v>-9.6422192838863593E-3</v>
      </c>
      <c r="D442" s="3" t="str">
        <f t="shared" si="32"/>
        <v>Down</v>
      </c>
      <c r="E442" s="3" t="str">
        <f t="shared" si="33"/>
        <v>No</v>
      </c>
      <c r="F442" s="3" t="str">
        <f t="shared" si="34"/>
        <v/>
      </c>
      <c r="G442" s="3" t="str">
        <f t="shared" si="30"/>
        <v/>
      </c>
    </row>
    <row r="443" spans="1:7" x14ac:dyDescent="0.35">
      <c r="A443" s="30">
        <v>44581</v>
      </c>
      <c r="B443" s="3">
        <v>17757</v>
      </c>
      <c r="C443" s="22">
        <f t="shared" si="31"/>
        <v>-1.0112384605093064E-2</v>
      </c>
      <c r="D443" s="3" t="str">
        <f t="shared" si="32"/>
        <v>Down</v>
      </c>
      <c r="E443" s="3" t="str">
        <f t="shared" si="33"/>
        <v>No</v>
      </c>
      <c r="F443" s="3" t="str">
        <f t="shared" si="34"/>
        <v/>
      </c>
      <c r="G443" s="3" t="str">
        <f t="shared" si="30"/>
        <v/>
      </c>
    </row>
    <row r="444" spans="1:7" x14ac:dyDescent="0.35">
      <c r="A444" s="30">
        <v>44582</v>
      </c>
      <c r="B444" s="3">
        <v>17617.150000000001</v>
      </c>
      <c r="C444" s="22">
        <f t="shared" si="31"/>
        <v>-7.8757673030353404E-3</v>
      </c>
      <c r="D444" s="3" t="str">
        <f t="shared" si="32"/>
        <v>Down</v>
      </c>
      <c r="E444" s="3" t="str">
        <f t="shared" si="33"/>
        <v>Yes</v>
      </c>
      <c r="F444" s="3">
        <f t="shared" si="34"/>
        <v>-7.8757673030353404E-3</v>
      </c>
      <c r="G444" s="3" t="str">
        <f t="shared" si="30"/>
        <v>No</v>
      </c>
    </row>
    <row r="445" spans="1:7" x14ac:dyDescent="0.35">
      <c r="A445" s="30">
        <v>44585</v>
      </c>
      <c r="B445" s="3">
        <v>17149.099999999999</v>
      </c>
      <c r="C445" s="22">
        <f t="shared" si="31"/>
        <v>-2.6567861430481256E-2</v>
      </c>
      <c r="D445" s="3" t="str">
        <f t="shared" si="32"/>
        <v>Down</v>
      </c>
      <c r="E445" s="3" t="str">
        <f t="shared" si="33"/>
        <v>Yes</v>
      </c>
      <c r="F445" s="3">
        <f t="shared" si="34"/>
        <v>-2.6567861430481256E-2</v>
      </c>
      <c r="G445" s="3" t="str">
        <f t="shared" si="30"/>
        <v>No</v>
      </c>
    </row>
    <row r="446" spans="1:7" x14ac:dyDescent="0.35">
      <c r="A446" s="30">
        <v>44586</v>
      </c>
      <c r="B446" s="3">
        <v>17277.95</v>
      </c>
      <c r="C446" s="22">
        <f t="shared" si="31"/>
        <v>7.5135138287141714E-3</v>
      </c>
      <c r="D446" s="3" t="str">
        <f t="shared" si="32"/>
        <v>Up</v>
      </c>
      <c r="E446" s="3" t="str">
        <f t="shared" si="33"/>
        <v>Yes</v>
      </c>
      <c r="F446" s="3">
        <f t="shared" si="34"/>
        <v>7.5135138287141714E-3</v>
      </c>
      <c r="G446" s="3" t="str">
        <f t="shared" si="30"/>
        <v>Yes</v>
      </c>
    </row>
    <row r="447" spans="1:7" x14ac:dyDescent="0.35">
      <c r="A447" s="30">
        <v>44588</v>
      </c>
      <c r="B447" s="3">
        <v>17110.150000000001</v>
      </c>
      <c r="C447" s="22">
        <f t="shared" si="31"/>
        <v>-9.7118003003828154E-3</v>
      </c>
      <c r="D447" s="3" t="str">
        <f t="shared" si="32"/>
        <v>Down</v>
      </c>
      <c r="E447" s="3" t="str">
        <f t="shared" si="33"/>
        <v>No</v>
      </c>
      <c r="F447" s="3" t="str">
        <f t="shared" si="34"/>
        <v/>
      </c>
      <c r="G447" s="3" t="str">
        <f t="shared" si="30"/>
        <v/>
      </c>
    </row>
    <row r="448" spans="1:7" x14ac:dyDescent="0.35">
      <c r="A448" s="30">
        <v>44589</v>
      </c>
      <c r="B448" s="3">
        <v>17101.95</v>
      </c>
      <c r="C448" s="22">
        <f t="shared" si="31"/>
        <v>-4.7924769800385895E-4</v>
      </c>
      <c r="D448" s="3" t="str">
        <f t="shared" si="32"/>
        <v>Down</v>
      </c>
      <c r="E448" s="3" t="str">
        <f t="shared" si="33"/>
        <v>No</v>
      </c>
      <c r="F448" s="3" t="str">
        <f t="shared" si="34"/>
        <v/>
      </c>
      <c r="G448" s="3" t="str">
        <f t="shared" si="30"/>
        <v/>
      </c>
    </row>
    <row r="449" spans="1:7" x14ac:dyDescent="0.35">
      <c r="A449" s="30">
        <v>44592</v>
      </c>
      <c r="B449" s="3">
        <v>17339.849999999999</v>
      </c>
      <c r="C449" s="22">
        <f t="shared" si="31"/>
        <v>1.3910694394498744E-2</v>
      </c>
      <c r="D449" s="3" t="str">
        <f t="shared" si="32"/>
        <v>Up</v>
      </c>
      <c r="E449" s="3" t="str">
        <f t="shared" si="33"/>
        <v>No</v>
      </c>
      <c r="F449" s="3" t="str">
        <f t="shared" si="34"/>
        <v/>
      </c>
      <c r="G449" s="3" t="str">
        <f t="shared" si="30"/>
        <v/>
      </c>
    </row>
    <row r="450" spans="1:7" x14ac:dyDescent="0.35">
      <c r="A450" s="30">
        <v>44593</v>
      </c>
      <c r="B450" s="3">
        <v>17576.849999999999</v>
      </c>
      <c r="C450" s="22">
        <f t="shared" si="31"/>
        <v>1.3667938303964568E-2</v>
      </c>
      <c r="D450" s="3" t="str">
        <f t="shared" si="32"/>
        <v>Up</v>
      </c>
      <c r="E450" s="3" t="str">
        <f t="shared" si="33"/>
        <v>No</v>
      </c>
      <c r="F450" s="3" t="str">
        <f t="shared" si="34"/>
        <v/>
      </c>
      <c r="G450" s="3" t="str">
        <f t="shared" si="30"/>
        <v/>
      </c>
    </row>
    <row r="451" spans="1:7" x14ac:dyDescent="0.35">
      <c r="A451" s="30">
        <v>44594</v>
      </c>
      <c r="B451" s="3">
        <v>17780</v>
      </c>
      <c r="C451" s="22">
        <f t="shared" si="31"/>
        <v>1.1557816104705989E-2</v>
      </c>
      <c r="D451" s="3" t="str">
        <f t="shared" si="32"/>
        <v>Up</v>
      </c>
      <c r="E451" s="3" t="str">
        <f t="shared" si="33"/>
        <v>No</v>
      </c>
      <c r="F451" s="3" t="str">
        <f t="shared" si="34"/>
        <v/>
      </c>
      <c r="G451" s="3" t="str">
        <f t="shared" ref="G451:G514" si="35">IF(E451="Yes",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6">(B452-B451)/B451</f>
        <v>-1.2362204724409407E-2</v>
      </c>
      <c r="D452" s="3" t="str">
        <f t="shared" ref="D452:D515" si="37">IF(C452&gt;0, "Up", IF(C452&lt;0, "Down", "Flat"))</f>
        <v>Down</v>
      </c>
      <c r="E452" s="3" t="str">
        <f t="shared" si="33"/>
        <v>No</v>
      </c>
      <c r="F452" s="3" t="str">
        <f t="shared" si="34"/>
        <v/>
      </c>
      <c r="G452" s="3" t="str">
        <f t="shared" si="35"/>
        <v/>
      </c>
    </row>
    <row r="453" spans="1:7" x14ac:dyDescent="0.35">
      <c r="A453" s="30">
        <v>44596</v>
      </c>
      <c r="B453" s="3">
        <v>17516.3</v>
      </c>
      <c r="C453" s="22">
        <f t="shared" si="36"/>
        <v>-2.4999715265202819E-3</v>
      </c>
      <c r="D453" s="3" t="str">
        <f t="shared" si="37"/>
        <v>Down</v>
      </c>
      <c r="E453" s="3" t="str">
        <f t="shared" si="33"/>
        <v>No</v>
      </c>
      <c r="F453" s="3" t="str">
        <f t="shared" si="34"/>
        <v/>
      </c>
      <c r="G453" s="3" t="str">
        <f t="shared" si="35"/>
        <v/>
      </c>
    </row>
    <row r="454" spans="1:7" x14ac:dyDescent="0.35">
      <c r="A454" s="30">
        <v>44599</v>
      </c>
      <c r="B454" s="3">
        <v>17213.599999999999</v>
      </c>
      <c r="C454" s="22">
        <f t="shared" si="36"/>
        <v>-1.7281046796412527E-2</v>
      </c>
      <c r="D454" s="3" t="str">
        <f t="shared" si="37"/>
        <v>Down</v>
      </c>
      <c r="E454" s="3" t="str">
        <f t="shared" ref="E454:E517" si="38">IF(AND(D451="Down", D452="Down", D453="Down"), "Yes", "No")</f>
        <v>No</v>
      </c>
      <c r="F454" s="3" t="str">
        <f t="shared" ref="F454:F517" si="39">IF(E454="Yes", C454, "")</f>
        <v/>
      </c>
      <c r="G454" s="3" t="str">
        <f t="shared" si="35"/>
        <v/>
      </c>
    </row>
    <row r="455" spans="1:7" x14ac:dyDescent="0.35">
      <c r="A455" s="30">
        <v>44600</v>
      </c>
      <c r="B455" s="3">
        <v>17266.75</v>
      </c>
      <c r="C455" s="22">
        <f t="shared" si="36"/>
        <v>3.0876748617373159E-3</v>
      </c>
      <c r="D455" s="3" t="str">
        <f t="shared" si="37"/>
        <v>Up</v>
      </c>
      <c r="E455" s="3" t="str">
        <f t="shared" si="38"/>
        <v>Yes</v>
      </c>
      <c r="F455" s="3">
        <f t="shared" si="39"/>
        <v>3.0876748617373159E-3</v>
      </c>
      <c r="G455" s="3" t="str">
        <f t="shared" si="35"/>
        <v>Yes</v>
      </c>
    </row>
    <row r="456" spans="1:7" x14ac:dyDescent="0.35">
      <c r="A456" s="30">
        <v>44601</v>
      </c>
      <c r="B456" s="3">
        <v>17463.8</v>
      </c>
      <c r="C456" s="22">
        <f t="shared" si="36"/>
        <v>1.1412107084425227E-2</v>
      </c>
      <c r="D456" s="3" t="str">
        <f t="shared" si="37"/>
        <v>Up</v>
      </c>
      <c r="E456" s="3" t="str">
        <f t="shared" si="38"/>
        <v>No</v>
      </c>
      <c r="F456" s="3" t="str">
        <f t="shared" si="39"/>
        <v/>
      </c>
      <c r="G456" s="3" t="str">
        <f t="shared" si="35"/>
        <v/>
      </c>
    </row>
    <row r="457" spans="1:7" x14ac:dyDescent="0.35">
      <c r="A457" s="30">
        <v>44602</v>
      </c>
      <c r="B457" s="3">
        <v>17605.849999999999</v>
      </c>
      <c r="C457" s="22">
        <f t="shared" si="36"/>
        <v>8.1339685520905695E-3</v>
      </c>
      <c r="D457" s="3" t="str">
        <f t="shared" si="37"/>
        <v>Up</v>
      </c>
      <c r="E457" s="3" t="str">
        <f t="shared" si="38"/>
        <v>No</v>
      </c>
      <c r="F457" s="3" t="str">
        <f t="shared" si="39"/>
        <v/>
      </c>
      <c r="G457" s="3" t="str">
        <f t="shared" si="35"/>
        <v/>
      </c>
    </row>
    <row r="458" spans="1:7" x14ac:dyDescent="0.35">
      <c r="A458" s="30">
        <v>44603</v>
      </c>
      <c r="B458" s="3">
        <v>17374.75</v>
      </c>
      <c r="C458" s="22">
        <f t="shared" si="36"/>
        <v>-1.3126318808804946E-2</v>
      </c>
      <c r="D458" s="3" t="str">
        <f t="shared" si="37"/>
        <v>Down</v>
      </c>
      <c r="E458" s="3" t="str">
        <f t="shared" si="38"/>
        <v>No</v>
      </c>
      <c r="F458" s="3" t="str">
        <f t="shared" si="39"/>
        <v/>
      </c>
      <c r="G458" s="3" t="str">
        <f t="shared" si="35"/>
        <v/>
      </c>
    </row>
    <row r="459" spans="1:7" x14ac:dyDescent="0.35">
      <c r="A459" s="30">
        <v>44606</v>
      </c>
      <c r="B459" s="3">
        <v>16842.8</v>
      </c>
      <c r="C459" s="22">
        <f t="shared" si="36"/>
        <v>-3.0616267859969251E-2</v>
      </c>
      <c r="D459" s="3" t="str">
        <f t="shared" si="37"/>
        <v>Down</v>
      </c>
      <c r="E459" s="3" t="str">
        <f t="shared" si="38"/>
        <v>No</v>
      </c>
      <c r="F459" s="3" t="str">
        <f t="shared" si="39"/>
        <v/>
      </c>
      <c r="G459" s="3" t="str">
        <f t="shared" si="35"/>
        <v/>
      </c>
    </row>
    <row r="460" spans="1:7" x14ac:dyDescent="0.35">
      <c r="A460" s="30">
        <v>44607</v>
      </c>
      <c r="B460" s="3">
        <v>17352.45</v>
      </c>
      <c r="C460" s="22">
        <f t="shared" si="36"/>
        <v>3.0259220557152106E-2</v>
      </c>
      <c r="D460" s="3" t="str">
        <f t="shared" si="37"/>
        <v>Up</v>
      </c>
      <c r="E460" s="3" t="str">
        <f t="shared" si="38"/>
        <v>No</v>
      </c>
      <c r="F460" s="3" t="str">
        <f t="shared" si="39"/>
        <v/>
      </c>
      <c r="G460" s="3" t="str">
        <f t="shared" si="35"/>
        <v/>
      </c>
    </row>
    <row r="461" spans="1:7" x14ac:dyDescent="0.35">
      <c r="A461" s="30">
        <v>44608</v>
      </c>
      <c r="B461" s="3">
        <v>17322.2</v>
      </c>
      <c r="C461" s="22">
        <f t="shared" si="36"/>
        <v>-1.7432696823791451E-3</v>
      </c>
      <c r="D461" s="3" t="str">
        <f t="shared" si="37"/>
        <v>Down</v>
      </c>
      <c r="E461" s="3" t="str">
        <f t="shared" si="38"/>
        <v>No</v>
      </c>
      <c r="F461" s="3" t="str">
        <f t="shared" si="39"/>
        <v/>
      </c>
      <c r="G461" s="3" t="str">
        <f t="shared" si="35"/>
        <v/>
      </c>
    </row>
    <row r="462" spans="1:7" x14ac:dyDescent="0.35">
      <c r="A462" s="30">
        <v>44609</v>
      </c>
      <c r="B462" s="3">
        <v>17304.599999999999</v>
      </c>
      <c r="C462" s="22">
        <f t="shared" si="36"/>
        <v>-1.0160372239093292E-3</v>
      </c>
      <c r="D462" s="3" t="str">
        <f t="shared" si="37"/>
        <v>Down</v>
      </c>
      <c r="E462" s="3" t="str">
        <f t="shared" si="38"/>
        <v>No</v>
      </c>
      <c r="F462" s="3" t="str">
        <f t="shared" si="39"/>
        <v/>
      </c>
      <c r="G462" s="3" t="str">
        <f t="shared" si="35"/>
        <v/>
      </c>
    </row>
    <row r="463" spans="1:7" x14ac:dyDescent="0.35">
      <c r="A463" s="30">
        <v>44610</v>
      </c>
      <c r="B463" s="3">
        <v>17276.3</v>
      </c>
      <c r="C463" s="22">
        <f t="shared" si="36"/>
        <v>-1.6354033031679019E-3</v>
      </c>
      <c r="D463" s="3" t="str">
        <f t="shared" si="37"/>
        <v>Down</v>
      </c>
      <c r="E463" s="3" t="str">
        <f t="shared" si="38"/>
        <v>No</v>
      </c>
      <c r="F463" s="3" t="str">
        <f t="shared" si="39"/>
        <v/>
      </c>
      <c r="G463" s="3" t="str">
        <f t="shared" si="35"/>
        <v/>
      </c>
    </row>
    <row r="464" spans="1:7" x14ac:dyDescent="0.35">
      <c r="A464" s="30">
        <v>44613</v>
      </c>
      <c r="B464" s="3">
        <v>17206.650000000001</v>
      </c>
      <c r="C464" s="22">
        <f t="shared" si="36"/>
        <v>-4.0315345299628868E-3</v>
      </c>
      <c r="D464" s="3" t="str">
        <f t="shared" si="37"/>
        <v>Down</v>
      </c>
      <c r="E464" s="3" t="str">
        <f t="shared" si="38"/>
        <v>Yes</v>
      </c>
      <c r="F464" s="3">
        <f t="shared" si="39"/>
        <v>-4.0315345299628868E-3</v>
      </c>
      <c r="G464" s="3" t="str">
        <f t="shared" si="35"/>
        <v>No</v>
      </c>
    </row>
    <row r="465" spans="1:7" x14ac:dyDescent="0.35">
      <c r="A465" s="30">
        <v>44614</v>
      </c>
      <c r="B465" s="3">
        <v>17092.2</v>
      </c>
      <c r="C465" s="22">
        <f t="shared" si="36"/>
        <v>-6.6514981126483495E-3</v>
      </c>
      <c r="D465" s="3" t="str">
        <f t="shared" si="37"/>
        <v>Down</v>
      </c>
      <c r="E465" s="3" t="str">
        <f t="shared" si="38"/>
        <v>Yes</v>
      </c>
      <c r="F465" s="3">
        <f t="shared" si="39"/>
        <v>-6.6514981126483495E-3</v>
      </c>
      <c r="G465" s="3" t="str">
        <f t="shared" si="35"/>
        <v>No</v>
      </c>
    </row>
    <row r="466" spans="1:7" x14ac:dyDescent="0.35">
      <c r="A466" s="30">
        <v>44615</v>
      </c>
      <c r="B466" s="3">
        <v>17063.25</v>
      </c>
      <c r="C466" s="22">
        <f t="shared" si="36"/>
        <v>-1.6937550461614494E-3</v>
      </c>
      <c r="D466" s="3" t="str">
        <f t="shared" si="37"/>
        <v>Down</v>
      </c>
      <c r="E466" s="3" t="str">
        <f t="shared" si="38"/>
        <v>Yes</v>
      </c>
      <c r="F466" s="3">
        <f t="shared" si="39"/>
        <v>-1.6937550461614494E-3</v>
      </c>
      <c r="G466" s="3" t="str">
        <f t="shared" si="35"/>
        <v>No</v>
      </c>
    </row>
    <row r="467" spans="1:7" x14ac:dyDescent="0.35">
      <c r="A467" s="30">
        <v>44616</v>
      </c>
      <c r="B467" s="3">
        <v>16247.95</v>
      </c>
      <c r="C467" s="22">
        <f t="shared" si="36"/>
        <v>-4.7781049917219716E-2</v>
      </c>
      <c r="D467" s="3" t="str">
        <f t="shared" si="37"/>
        <v>Down</v>
      </c>
      <c r="E467" s="3" t="str">
        <f t="shared" si="38"/>
        <v>Yes</v>
      </c>
      <c r="F467" s="3">
        <f t="shared" si="39"/>
        <v>-4.7781049917219716E-2</v>
      </c>
      <c r="G467" s="3" t="str">
        <f t="shared" si="35"/>
        <v>No</v>
      </c>
    </row>
    <row r="468" spans="1:7" x14ac:dyDescent="0.35">
      <c r="A468" s="30">
        <v>44617</v>
      </c>
      <c r="B468" s="3">
        <v>16658.400000000001</v>
      </c>
      <c r="C468" s="22">
        <f t="shared" si="36"/>
        <v>2.5261648392566491E-2</v>
      </c>
      <c r="D468" s="3" t="str">
        <f t="shared" si="37"/>
        <v>Up</v>
      </c>
      <c r="E468" s="3" t="str">
        <f t="shared" si="38"/>
        <v>Yes</v>
      </c>
      <c r="F468" s="3">
        <f t="shared" si="39"/>
        <v>2.5261648392566491E-2</v>
      </c>
      <c r="G468" s="3" t="str">
        <f t="shared" si="35"/>
        <v>Yes</v>
      </c>
    </row>
    <row r="469" spans="1:7" x14ac:dyDescent="0.35">
      <c r="A469" s="30">
        <v>44620</v>
      </c>
      <c r="B469" s="3">
        <v>16793.900000000001</v>
      </c>
      <c r="C469" s="22">
        <f t="shared" si="36"/>
        <v>8.1340344811026265E-3</v>
      </c>
      <c r="D469" s="3" t="str">
        <f t="shared" si="37"/>
        <v>Up</v>
      </c>
      <c r="E469" s="3" t="str">
        <f t="shared" si="38"/>
        <v>No</v>
      </c>
      <c r="F469" s="3" t="str">
        <f t="shared" si="39"/>
        <v/>
      </c>
      <c r="G469" s="3" t="str">
        <f t="shared" si="35"/>
        <v/>
      </c>
    </row>
    <row r="470" spans="1:7" x14ac:dyDescent="0.35">
      <c r="A470" s="30">
        <v>44622</v>
      </c>
      <c r="B470" s="3">
        <v>16605.95</v>
      </c>
      <c r="C470" s="22">
        <f t="shared" si="36"/>
        <v>-1.1191563603451296E-2</v>
      </c>
      <c r="D470" s="3" t="str">
        <f t="shared" si="37"/>
        <v>Down</v>
      </c>
      <c r="E470" s="3" t="str">
        <f t="shared" si="38"/>
        <v>No</v>
      </c>
      <c r="F470" s="3" t="str">
        <f t="shared" si="39"/>
        <v/>
      </c>
      <c r="G470" s="3" t="str">
        <f t="shared" si="35"/>
        <v/>
      </c>
    </row>
    <row r="471" spans="1:7" x14ac:dyDescent="0.35">
      <c r="A471" s="30">
        <v>44623</v>
      </c>
      <c r="B471" s="3">
        <v>16498.05</v>
      </c>
      <c r="C471" s="22">
        <f t="shared" si="36"/>
        <v>-6.4976710155095884E-3</v>
      </c>
      <c r="D471" s="3" t="str">
        <f t="shared" si="37"/>
        <v>Down</v>
      </c>
      <c r="E471" s="3" t="str">
        <f t="shared" si="38"/>
        <v>No</v>
      </c>
      <c r="F471" s="3" t="str">
        <f t="shared" si="39"/>
        <v/>
      </c>
      <c r="G471" s="3" t="str">
        <f t="shared" si="35"/>
        <v/>
      </c>
    </row>
    <row r="472" spans="1:7" x14ac:dyDescent="0.35">
      <c r="A472" s="30">
        <v>44624</v>
      </c>
      <c r="B472" s="3">
        <v>16245.35</v>
      </c>
      <c r="C472" s="22">
        <f t="shared" si="36"/>
        <v>-1.5316961701534359E-2</v>
      </c>
      <c r="D472" s="3" t="str">
        <f t="shared" si="37"/>
        <v>Down</v>
      </c>
      <c r="E472" s="3" t="str">
        <f t="shared" si="38"/>
        <v>No</v>
      </c>
      <c r="F472" s="3" t="str">
        <f t="shared" si="39"/>
        <v/>
      </c>
      <c r="G472" s="3" t="str">
        <f t="shared" si="35"/>
        <v/>
      </c>
    </row>
    <row r="473" spans="1:7" x14ac:dyDescent="0.35">
      <c r="A473" s="30">
        <v>44627</v>
      </c>
      <c r="B473" s="3">
        <v>15863.15</v>
      </c>
      <c r="C473" s="22">
        <f t="shared" si="36"/>
        <v>-2.3526732264925083E-2</v>
      </c>
      <c r="D473" s="3" t="str">
        <f t="shared" si="37"/>
        <v>Down</v>
      </c>
      <c r="E473" s="3" t="str">
        <f t="shared" si="38"/>
        <v>Yes</v>
      </c>
      <c r="F473" s="3">
        <f t="shared" si="39"/>
        <v>-2.3526732264925083E-2</v>
      </c>
      <c r="G473" s="3" t="str">
        <f t="shared" si="35"/>
        <v>No</v>
      </c>
    </row>
    <row r="474" spans="1:7" x14ac:dyDescent="0.35">
      <c r="A474" s="30">
        <v>44628</v>
      </c>
      <c r="B474" s="3">
        <v>16013.45</v>
      </c>
      <c r="C474" s="22">
        <f t="shared" si="36"/>
        <v>9.4747890551372897E-3</v>
      </c>
      <c r="D474" s="3" t="str">
        <f t="shared" si="37"/>
        <v>Up</v>
      </c>
      <c r="E474" s="3" t="str">
        <f t="shared" si="38"/>
        <v>Yes</v>
      </c>
      <c r="F474" s="3">
        <f t="shared" si="39"/>
        <v>9.4747890551372897E-3</v>
      </c>
      <c r="G474" s="3" t="str">
        <f t="shared" si="35"/>
        <v>Yes</v>
      </c>
    </row>
    <row r="475" spans="1:7" x14ac:dyDescent="0.35">
      <c r="A475" s="30">
        <v>44629</v>
      </c>
      <c r="B475" s="3">
        <v>16345.35</v>
      </c>
      <c r="C475" s="22">
        <f t="shared" si="36"/>
        <v>2.0726326931423247E-2</v>
      </c>
      <c r="D475" s="3" t="str">
        <f t="shared" si="37"/>
        <v>Up</v>
      </c>
      <c r="E475" s="3" t="str">
        <f t="shared" si="38"/>
        <v>No</v>
      </c>
      <c r="F475" s="3" t="str">
        <f t="shared" si="39"/>
        <v/>
      </c>
      <c r="G475" s="3" t="str">
        <f t="shared" si="35"/>
        <v/>
      </c>
    </row>
    <row r="476" spans="1:7" x14ac:dyDescent="0.35">
      <c r="A476" s="30">
        <v>44630</v>
      </c>
      <c r="B476" s="3">
        <v>16594.900000000001</v>
      </c>
      <c r="C476" s="22">
        <f t="shared" si="36"/>
        <v>1.5267339029142912E-2</v>
      </c>
      <c r="D476" s="3" t="str">
        <f t="shared" si="37"/>
        <v>Up</v>
      </c>
      <c r="E476" s="3" t="str">
        <f t="shared" si="38"/>
        <v>No</v>
      </c>
      <c r="F476" s="3" t="str">
        <f t="shared" si="39"/>
        <v/>
      </c>
      <c r="G476" s="3" t="str">
        <f t="shared" si="35"/>
        <v/>
      </c>
    </row>
    <row r="477" spans="1:7" x14ac:dyDescent="0.35">
      <c r="A477" s="30">
        <v>44631</v>
      </c>
      <c r="B477" s="3">
        <v>16630.45</v>
      </c>
      <c r="C477" s="22">
        <f t="shared" si="36"/>
        <v>2.1422244183453513E-3</v>
      </c>
      <c r="D477" s="3" t="str">
        <f t="shared" si="37"/>
        <v>Up</v>
      </c>
      <c r="E477" s="3" t="str">
        <f t="shared" si="38"/>
        <v>No</v>
      </c>
      <c r="F477" s="3" t="str">
        <f t="shared" si="39"/>
        <v/>
      </c>
      <c r="G477" s="3" t="str">
        <f t="shared" si="35"/>
        <v/>
      </c>
    </row>
    <row r="478" spans="1:7" x14ac:dyDescent="0.35">
      <c r="A478" s="30">
        <v>44634</v>
      </c>
      <c r="B478" s="3">
        <v>16871.3</v>
      </c>
      <c r="C478" s="22">
        <f t="shared" si="36"/>
        <v>1.4482470408196923E-2</v>
      </c>
      <c r="D478" s="3" t="str">
        <f t="shared" si="37"/>
        <v>Up</v>
      </c>
      <c r="E478" s="3" t="str">
        <f t="shared" si="38"/>
        <v>No</v>
      </c>
      <c r="F478" s="3" t="str">
        <f t="shared" si="39"/>
        <v/>
      </c>
      <c r="G478" s="3" t="str">
        <f t="shared" si="35"/>
        <v/>
      </c>
    </row>
    <row r="479" spans="1:7" x14ac:dyDescent="0.35">
      <c r="A479" s="30">
        <v>44635</v>
      </c>
      <c r="B479" s="3">
        <v>16663</v>
      </c>
      <c r="C479" s="22">
        <f t="shared" si="36"/>
        <v>-1.2346410768583291E-2</v>
      </c>
      <c r="D479" s="3" t="str">
        <f t="shared" si="37"/>
        <v>Down</v>
      </c>
      <c r="E479" s="3" t="str">
        <f t="shared" si="38"/>
        <v>No</v>
      </c>
      <c r="F479" s="3" t="str">
        <f t="shared" si="39"/>
        <v/>
      </c>
      <c r="G479" s="3" t="str">
        <f t="shared" si="35"/>
        <v/>
      </c>
    </row>
    <row r="480" spans="1:7" x14ac:dyDescent="0.35">
      <c r="A480" s="30">
        <v>44636</v>
      </c>
      <c r="B480" s="3">
        <v>16975.349999999999</v>
      </c>
      <c r="C480" s="22">
        <f t="shared" si="36"/>
        <v>1.874512392726391E-2</v>
      </c>
      <c r="D480" s="3" t="str">
        <f t="shared" si="37"/>
        <v>Up</v>
      </c>
      <c r="E480" s="3" t="str">
        <f t="shared" si="38"/>
        <v>No</v>
      </c>
      <c r="F480" s="3" t="str">
        <f t="shared" si="39"/>
        <v/>
      </c>
      <c r="G480" s="3" t="str">
        <f t="shared" si="35"/>
        <v/>
      </c>
    </row>
    <row r="481" spans="1:7" x14ac:dyDescent="0.35">
      <c r="A481" s="30">
        <v>44637</v>
      </c>
      <c r="B481" s="3">
        <v>17287.05</v>
      </c>
      <c r="C481" s="22">
        <f t="shared" si="36"/>
        <v>1.836191890005218E-2</v>
      </c>
      <c r="D481" s="3" t="str">
        <f t="shared" si="37"/>
        <v>Up</v>
      </c>
      <c r="E481" s="3" t="str">
        <f t="shared" si="38"/>
        <v>No</v>
      </c>
      <c r="F481" s="3" t="str">
        <f t="shared" si="39"/>
        <v/>
      </c>
      <c r="G481" s="3" t="str">
        <f t="shared" si="35"/>
        <v/>
      </c>
    </row>
    <row r="482" spans="1:7" x14ac:dyDescent="0.35">
      <c r="A482" s="30">
        <v>44641</v>
      </c>
      <c r="B482" s="3">
        <v>17117.599999999999</v>
      </c>
      <c r="C482" s="22">
        <f t="shared" si="36"/>
        <v>-9.8021351242693656E-3</v>
      </c>
      <c r="D482" s="3" t="str">
        <f t="shared" si="37"/>
        <v>Down</v>
      </c>
      <c r="E482" s="3" t="str">
        <f t="shared" si="38"/>
        <v>No</v>
      </c>
      <c r="F482" s="3" t="str">
        <f t="shared" si="39"/>
        <v/>
      </c>
      <c r="G482" s="3" t="str">
        <f t="shared" si="35"/>
        <v/>
      </c>
    </row>
    <row r="483" spans="1:7" x14ac:dyDescent="0.35">
      <c r="A483" s="30">
        <v>44642</v>
      </c>
      <c r="B483" s="3">
        <v>17315.5</v>
      </c>
      <c r="C483" s="22">
        <f t="shared" si="36"/>
        <v>1.1561200168247972E-2</v>
      </c>
      <c r="D483" s="3" t="str">
        <f t="shared" si="37"/>
        <v>Up</v>
      </c>
      <c r="E483" s="3" t="str">
        <f t="shared" si="38"/>
        <v>No</v>
      </c>
      <c r="F483" s="3" t="str">
        <f t="shared" si="39"/>
        <v/>
      </c>
      <c r="G483" s="3" t="str">
        <f t="shared" si="35"/>
        <v/>
      </c>
    </row>
    <row r="484" spans="1:7" x14ac:dyDescent="0.35">
      <c r="A484" s="30">
        <v>44643</v>
      </c>
      <c r="B484" s="3">
        <v>17245.650000000001</v>
      </c>
      <c r="C484" s="22">
        <f t="shared" si="36"/>
        <v>-4.033958014495599E-3</v>
      </c>
      <c r="D484" s="3" t="str">
        <f t="shared" si="37"/>
        <v>Down</v>
      </c>
      <c r="E484" s="3" t="str">
        <f t="shared" si="38"/>
        <v>No</v>
      </c>
      <c r="F484" s="3" t="str">
        <f t="shared" si="39"/>
        <v/>
      </c>
      <c r="G484" s="3" t="str">
        <f t="shared" si="35"/>
        <v/>
      </c>
    </row>
    <row r="485" spans="1:7" x14ac:dyDescent="0.35">
      <c r="A485" s="30">
        <v>44644</v>
      </c>
      <c r="B485" s="3">
        <v>17222.75</v>
      </c>
      <c r="C485" s="22">
        <f t="shared" si="36"/>
        <v>-1.3278710863319999E-3</v>
      </c>
      <c r="D485" s="3" t="str">
        <f t="shared" si="37"/>
        <v>Down</v>
      </c>
      <c r="E485" s="3" t="str">
        <f t="shared" si="38"/>
        <v>No</v>
      </c>
      <c r="F485" s="3" t="str">
        <f t="shared" si="39"/>
        <v/>
      </c>
      <c r="G485" s="3" t="str">
        <f t="shared" si="35"/>
        <v/>
      </c>
    </row>
    <row r="486" spans="1:7" x14ac:dyDescent="0.35">
      <c r="A486" s="30">
        <v>44645</v>
      </c>
      <c r="B486" s="3">
        <v>17153</v>
      </c>
      <c r="C486" s="22">
        <f t="shared" si="36"/>
        <v>-4.0498758909001172E-3</v>
      </c>
      <c r="D486" s="3" t="str">
        <f t="shared" si="37"/>
        <v>Down</v>
      </c>
      <c r="E486" s="3" t="str">
        <f t="shared" si="38"/>
        <v>No</v>
      </c>
      <c r="F486" s="3" t="str">
        <f t="shared" si="39"/>
        <v/>
      </c>
      <c r="G486" s="3" t="str">
        <f t="shared" si="35"/>
        <v/>
      </c>
    </row>
    <row r="487" spans="1:7" x14ac:dyDescent="0.35">
      <c r="A487" s="30">
        <v>44648</v>
      </c>
      <c r="B487" s="3">
        <v>17222</v>
      </c>
      <c r="C487" s="22">
        <f t="shared" si="36"/>
        <v>4.022619949862998E-3</v>
      </c>
      <c r="D487" s="3" t="str">
        <f t="shared" si="37"/>
        <v>Up</v>
      </c>
      <c r="E487" s="3" t="str">
        <f t="shared" si="38"/>
        <v>Yes</v>
      </c>
      <c r="F487" s="3">
        <f t="shared" si="39"/>
        <v>4.022619949862998E-3</v>
      </c>
      <c r="G487" s="3" t="str">
        <f t="shared" si="35"/>
        <v>Yes</v>
      </c>
    </row>
    <row r="488" spans="1:7" x14ac:dyDescent="0.35">
      <c r="A488" s="30">
        <v>44649</v>
      </c>
      <c r="B488" s="3">
        <v>17325.3</v>
      </c>
      <c r="C488" s="22">
        <f t="shared" si="36"/>
        <v>5.9981419115084931E-3</v>
      </c>
      <c r="D488" s="3" t="str">
        <f t="shared" si="37"/>
        <v>Up</v>
      </c>
      <c r="E488" s="3" t="str">
        <f t="shared" si="38"/>
        <v>No</v>
      </c>
      <c r="F488" s="3" t="str">
        <f t="shared" si="39"/>
        <v/>
      </c>
      <c r="G488" s="3" t="str">
        <f t="shared" si="35"/>
        <v/>
      </c>
    </row>
    <row r="489" spans="1:7" x14ac:dyDescent="0.35">
      <c r="A489" s="30">
        <v>44650</v>
      </c>
      <c r="B489" s="3">
        <v>17498.25</v>
      </c>
      <c r="C489" s="22">
        <f t="shared" si="36"/>
        <v>9.982511125348521E-3</v>
      </c>
      <c r="D489" s="3" t="str">
        <f t="shared" si="37"/>
        <v>Up</v>
      </c>
      <c r="E489" s="3" t="str">
        <f t="shared" si="38"/>
        <v>No</v>
      </c>
      <c r="F489" s="3" t="str">
        <f t="shared" si="39"/>
        <v/>
      </c>
      <c r="G489" s="3" t="str">
        <f t="shared" si="35"/>
        <v/>
      </c>
    </row>
    <row r="490" spans="1:7" x14ac:dyDescent="0.35">
      <c r="A490" s="30">
        <v>44651</v>
      </c>
      <c r="B490" s="3">
        <v>17464.75</v>
      </c>
      <c r="C490" s="22">
        <f t="shared" si="36"/>
        <v>-1.9144771620019144E-3</v>
      </c>
      <c r="D490" s="3" t="str">
        <f t="shared" si="37"/>
        <v>Down</v>
      </c>
      <c r="E490" s="3" t="str">
        <f t="shared" si="38"/>
        <v>No</v>
      </c>
      <c r="F490" s="3" t="str">
        <f t="shared" si="39"/>
        <v/>
      </c>
      <c r="G490" s="3" t="str">
        <f t="shared" si="35"/>
        <v/>
      </c>
    </row>
    <row r="491" spans="1:7" x14ac:dyDescent="0.35">
      <c r="A491" s="30">
        <v>44652</v>
      </c>
      <c r="B491" s="3">
        <v>17670.45</v>
      </c>
      <c r="C491" s="22">
        <f t="shared" si="36"/>
        <v>1.1778009991554459E-2</v>
      </c>
      <c r="D491" s="3" t="str">
        <f t="shared" si="37"/>
        <v>Up</v>
      </c>
      <c r="E491" s="3" t="str">
        <f t="shared" si="38"/>
        <v>No</v>
      </c>
      <c r="F491" s="3" t="str">
        <f t="shared" si="39"/>
        <v/>
      </c>
      <c r="G491" s="3" t="str">
        <f t="shared" si="35"/>
        <v/>
      </c>
    </row>
    <row r="492" spans="1:7" x14ac:dyDescent="0.35">
      <c r="A492" s="30">
        <v>44655</v>
      </c>
      <c r="B492" s="3">
        <v>18053.400000000001</v>
      </c>
      <c r="C492" s="22">
        <f t="shared" si="36"/>
        <v>2.1671774063478901E-2</v>
      </c>
      <c r="D492" s="3" t="str">
        <f t="shared" si="37"/>
        <v>Up</v>
      </c>
      <c r="E492" s="3" t="str">
        <f t="shared" si="38"/>
        <v>No</v>
      </c>
      <c r="F492" s="3" t="str">
        <f t="shared" si="39"/>
        <v/>
      </c>
      <c r="G492" s="3" t="str">
        <f t="shared" si="35"/>
        <v/>
      </c>
    </row>
    <row r="493" spans="1:7" x14ac:dyDescent="0.35">
      <c r="A493" s="30">
        <v>44656</v>
      </c>
      <c r="B493" s="3">
        <v>17957.400000000001</v>
      </c>
      <c r="C493" s="22">
        <f t="shared" si="36"/>
        <v>-5.3175579115291296E-3</v>
      </c>
      <c r="D493" s="3" t="str">
        <f t="shared" si="37"/>
        <v>Down</v>
      </c>
      <c r="E493" s="3" t="str">
        <f t="shared" si="38"/>
        <v>No</v>
      </c>
      <c r="F493" s="3" t="str">
        <f t="shared" si="39"/>
        <v/>
      </c>
      <c r="G493" s="3" t="str">
        <f t="shared" si="35"/>
        <v/>
      </c>
    </row>
    <row r="494" spans="1:7" x14ac:dyDescent="0.35">
      <c r="A494" s="30">
        <v>44657</v>
      </c>
      <c r="B494" s="3">
        <v>17807.650000000001</v>
      </c>
      <c r="C494" s="22">
        <f t="shared" si="36"/>
        <v>-8.3391805049728793E-3</v>
      </c>
      <c r="D494" s="3" t="str">
        <f t="shared" si="37"/>
        <v>Down</v>
      </c>
      <c r="E494" s="3" t="str">
        <f t="shared" si="38"/>
        <v>No</v>
      </c>
      <c r="F494" s="3" t="str">
        <f t="shared" si="39"/>
        <v/>
      </c>
      <c r="G494" s="3" t="str">
        <f t="shared" si="35"/>
        <v/>
      </c>
    </row>
    <row r="495" spans="1:7" x14ac:dyDescent="0.35">
      <c r="A495" s="30">
        <v>44658</v>
      </c>
      <c r="B495" s="3">
        <v>17639.55</v>
      </c>
      <c r="C495" s="22">
        <f t="shared" si="36"/>
        <v>-9.4397632478177736E-3</v>
      </c>
      <c r="D495" s="3" t="str">
        <f t="shared" si="37"/>
        <v>Down</v>
      </c>
      <c r="E495" s="3" t="str">
        <f t="shared" si="38"/>
        <v>No</v>
      </c>
      <c r="F495" s="3" t="str">
        <f t="shared" si="39"/>
        <v/>
      </c>
      <c r="G495" s="3" t="str">
        <f t="shared" si="35"/>
        <v/>
      </c>
    </row>
    <row r="496" spans="1:7" x14ac:dyDescent="0.35">
      <c r="A496" s="30">
        <v>44659</v>
      </c>
      <c r="B496" s="3">
        <v>17784.349999999999</v>
      </c>
      <c r="C496" s="22">
        <f t="shared" si="36"/>
        <v>8.2088261888766598E-3</v>
      </c>
      <c r="D496" s="3" t="str">
        <f t="shared" si="37"/>
        <v>Up</v>
      </c>
      <c r="E496" s="3" t="str">
        <f t="shared" si="38"/>
        <v>Yes</v>
      </c>
      <c r="F496" s="3">
        <f t="shared" si="39"/>
        <v>8.2088261888766598E-3</v>
      </c>
      <c r="G496" s="3" t="str">
        <f t="shared" si="35"/>
        <v>Yes</v>
      </c>
    </row>
    <row r="497" spans="1:7" x14ac:dyDescent="0.35">
      <c r="A497" s="30">
        <v>44662</v>
      </c>
      <c r="B497" s="3">
        <v>17674.95</v>
      </c>
      <c r="C497" s="22">
        <f t="shared" si="36"/>
        <v>-6.1514758762618721E-3</v>
      </c>
      <c r="D497" s="3" t="str">
        <f t="shared" si="37"/>
        <v>Down</v>
      </c>
      <c r="E497" s="3" t="str">
        <f t="shared" si="38"/>
        <v>No</v>
      </c>
      <c r="F497" s="3" t="str">
        <f t="shared" si="39"/>
        <v/>
      </c>
      <c r="G497" s="3" t="str">
        <f t="shared" si="35"/>
        <v/>
      </c>
    </row>
    <row r="498" spans="1:7" x14ac:dyDescent="0.35">
      <c r="A498" s="30">
        <v>44663</v>
      </c>
      <c r="B498" s="3">
        <v>17530.3</v>
      </c>
      <c r="C498" s="22">
        <f t="shared" si="36"/>
        <v>-8.1838986814673567E-3</v>
      </c>
      <c r="D498" s="3" t="str">
        <f t="shared" si="37"/>
        <v>Down</v>
      </c>
      <c r="E498" s="3" t="str">
        <f t="shared" si="38"/>
        <v>No</v>
      </c>
      <c r="F498" s="3" t="str">
        <f t="shared" si="39"/>
        <v/>
      </c>
      <c r="G498" s="3" t="str">
        <f t="shared" si="35"/>
        <v/>
      </c>
    </row>
    <row r="499" spans="1:7" x14ac:dyDescent="0.35">
      <c r="A499" s="30">
        <v>44664</v>
      </c>
      <c r="B499" s="3">
        <v>17475.650000000001</v>
      </c>
      <c r="C499" s="22">
        <f t="shared" si="36"/>
        <v>-3.1174594844353958E-3</v>
      </c>
      <c r="D499" s="3" t="str">
        <f t="shared" si="37"/>
        <v>Down</v>
      </c>
      <c r="E499" s="3" t="str">
        <f t="shared" si="38"/>
        <v>No</v>
      </c>
      <c r="F499" s="3" t="str">
        <f t="shared" si="39"/>
        <v/>
      </c>
      <c r="G499" s="3" t="str">
        <f t="shared" si="35"/>
        <v/>
      </c>
    </row>
    <row r="500" spans="1:7" x14ac:dyDescent="0.35">
      <c r="A500" s="30">
        <v>44669</v>
      </c>
      <c r="B500" s="3">
        <v>17173.650000000001</v>
      </c>
      <c r="C500" s="22">
        <f t="shared" si="36"/>
        <v>-1.7281188396425881E-2</v>
      </c>
      <c r="D500" s="3" t="str">
        <f t="shared" si="37"/>
        <v>Down</v>
      </c>
      <c r="E500" s="3" t="str">
        <f t="shared" si="38"/>
        <v>Yes</v>
      </c>
      <c r="F500" s="3">
        <f t="shared" si="39"/>
        <v>-1.7281188396425881E-2</v>
      </c>
      <c r="G500" s="3" t="str">
        <f t="shared" si="35"/>
        <v>No</v>
      </c>
    </row>
    <row r="501" spans="1:7" x14ac:dyDescent="0.35">
      <c r="A501" s="30">
        <v>44670</v>
      </c>
      <c r="B501" s="3">
        <v>16958.650000000001</v>
      </c>
      <c r="C501" s="22">
        <f t="shared" si="36"/>
        <v>-1.2519179091224054E-2</v>
      </c>
      <c r="D501" s="3" t="str">
        <f t="shared" si="37"/>
        <v>Down</v>
      </c>
      <c r="E501" s="3" t="str">
        <f t="shared" si="38"/>
        <v>Yes</v>
      </c>
      <c r="F501" s="3">
        <f t="shared" si="39"/>
        <v>-1.2519179091224054E-2</v>
      </c>
      <c r="G501" s="3" t="str">
        <f t="shared" si="35"/>
        <v>No</v>
      </c>
    </row>
    <row r="502" spans="1:7" x14ac:dyDescent="0.35">
      <c r="A502" s="30">
        <v>44671</v>
      </c>
      <c r="B502" s="3">
        <v>17136.55</v>
      </c>
      <c r="C502" s="22">
        <f t="shared" si="36"/>
        <v>1.049022180421188E-2</v>
      </c>
      <c r="D502" s="3" t="str">
        <f t="shared" si="37"/>
        <v>Up</v>
      </c>
      <c r="E502" s="3" t="str">
        <f t="shared" si="38"/>
        <v>Yes</v>
      </c>
      <c r="F502" s="3">
        <f t="shared" si="39"/>
        <v>1.049022180421188E-2</v>
      </c>
      <c r="G502" s="3" t="str">
        <f t="shared" si="35"/>
        <v>Yes</v>
      </c>
    </row>
    <row r="503" spans="1:7" x14ac:dyDescent="0.35">
      <c r="A503" s="30">
        <v>44672</v>
      </c>
      <c r="B503" s="3">
        <v>17392.599999999999</v>
      </c>
      <c r="C503" s="22">
        <f t="shared" si="36"/>
        <v>1.4941747317867323E-2</v>
      </c>
      <c r="D503" s="3" t="str">
        <f t="shared" si="37"/>
        <v>Up</v>
      </c>
      <c r="E503" s="3" t="str">
        <f t="shared" si="38"/>
        <v>No</v>
      </c>
      <c r="F503" s="3" t="str">
        <f t="shared" si="39"/>
        <v/>
      </c>
      <c r="G503" s="3" t="str">
        <f t="shared" si="35"/>
        <v/>
      </c>
    </row>
    <row r="504" spans="1:7" x14ac:dyDescent="0.35">
      <c r="A504" s="30">
        <v>44673</v>
      </c>
      <c r="B504" s="3">
        <v>17171.95</v>
      </c>
      <c r="C504" s="22">
        <f t="shared" si="36"/>
        <v>-1.2686429860975233E-2</v>
      </c>
      <c r="D504" s="3" t="str">
        <f t="shared" si="37"/>
        <v>Down</v>
      </c>
      <c r="E504" s="3" t="str">
        <f t="shared" si="38"/>
        <v>No</v>
      </c>
      <c r="F504" s="3" t="str">
        <f t="shared" si="39"/>
        <v/>
      </c>
      <c r="G504" s="3" t="str">
        <f t="shared" si="35"/>
        <v/>
      </c>
    </row>
    <row r="505" spans="1:7" x14ac:dyDescent="0.35">
      <c r="A505" s="30">
        <v>44676</v>
      </c>
      <c r="B505" s="3">
        <v>16953.95</v>
      </c>
      <c r="C505" s="22">
        <f t="shared" si="36"/>
        <v>-1.2695121986728355E-2</v>
      </c>
      <c r="D505" s="3" t="str">
        <f t="shared" si="37"/>
        <v>Down</v>
      </c>
      <c r="E505" s="3" t="str">
        <f t="shared" si="38"/>
        <v>No</v>
      </c>
      <c r="F505" s="3" t="str">
        <f t="shared" si="39"/>
        <v/>
      </c>
      <c r="G505" s="3" t="str">
        <f t="shared" si="35"/>
        <v/>
      </c>
    </row>
    <row r="506" spans="1:7" x14ac:dyDescent="0.35">
      <c r="A506" s="30">
        <v>44677</v>
      </c>
      <c r="B506" s="3">
        <v>17200.8</v>
      </c>
      <c r="C506" s="22">
        <f t="shared" si="36"/>
        <v>1.4560028783852643E-2</v>
      </c>
      <c r="D506" s="3" t="str">
        <f t="shared" si="37"/>
        <v>Up</v>
      </c>
      <c r="E506" s="3" t="str">
        <f t="shared" si="38"/>
        <v>No</v>
      </c>
      <c r="F506" s="3" t="str">
        <f t="shared" si="39"/>
        <v/>
      </c>
      <c r="G506" s="3" t="str">
        <f t="shared" si="35"/>
        <v/>
      </c>
    </row>
    <row r="507" spans="1:7" x14ac:dyDescent="0.35">
      <c r="A507" s="30">
        <v>44678</v>
      </c>
      <c r="B507" s="3">
        <v>17038.400000000001</v>
      </c>
      <c r="C507" s="22">
        <f t="shared" si="36"/>
        <v>-9.4414213292403747E-3</v>
      </c>
      <c r="D507" s="3" t="str">
        <f t="shared" si="37"/>
        <v>Down</v>
      </c>
      <c r="E507" s="3" t="str">
        <f t="shared" si="38"/>
        <v>No</v>
      </c>
      <c r="F507" s="3" t="str">
        <f t="shared" si="39"/>
        <v/>
      </c>
      <c r="G507" s="3" t="str">
        <f t="shared" si="35"/>
        <v/>
      </c>
    </row>
    <row r="508" spans="1:7" x14ac:dyDescent="0.35">
      <c r="A508" s="30">
        <v>44679</v>
      </c>
      <c r="B508" s="3">
        <v>17245.05</v>
      </c>
      <c r="C508" s="22">
        <f t="shared" si="36"/>
        <v>1.2128486242839574E-2</v>
      </c>
      <c r="D508" s="3" t="str">
        <f t="shared" si="37"/>
        <v>Up</v>
      </c>
      <c r="E508" s="3" t="str">
        <f t="shared" si="38"/>
        <v>No</v>
      </c>
      <c r="F508" s="3" t="str">
        <f t="shared" si="39"/>
        <v/>
      </c>
      <c r="G508" s="3" t="str">
        <f t="shared" si="35"/>
        <v/>
      </c>
    </row>
    <row r="509" spans="1:7" x14ac:dyDescent="0.35">
      <c r="A509" s="30">
        <v>44680</v>
      </c>
      <c r="B509" s="3">
        <v>17102.55</v>
      </c>
      <c r="C509" s="22">
        <f t="shared" si="36"/>
        <v>-8.2632407560430388E-3</v>
      </c>
      <c r="D509" s="3" t="str">
        <f t="shared" si="37"/>
        <v>Down</v>
      </c>
      <c r="E509" s="3" t="str">
        <f t="shared" si="38"/>
        <v>No</v>
      </c>
      <c r="F509" s="3" t="str">
        <f t="shared" si="39"/>
        <v/>
      </c>
      <c r="G509" s="3" t="str">
        <f t="shared" si="35"/>
        <v/>
      </c>
    </row>
    <row r="510" spans="1:7" x14ac:dyDescent="0.35">
      <c r="A510" s="30">
        <v>44683</v>
      </c>
      <c r="B510" s="3">
        <v>17069.099999999999</v>
      </c>
      <c r="C510" s="22">
        <f t="shared" si="36"/>
        <v>-1.9558486892305958E-3</v>
      </c>
      <c r="D510" s="3" t="str">
        <f t="shared" si="37"/>
        <v>Down</v>
      </c>
      <c r="E510" s="3" t="str">
        <f t="shared" si="38"/>
        <v>No</v>
      </c>
      <c r="F510" s="3" t="str">
        <f t="shared" si="39"/>
        <v/>
      </c>
      <c r="G510" s="3" t="str">
        <f t="shared" si="35"/>
        <v/>
      </c>
    </row>
    <row r="511" spans="1:7" x14ac:dyDescent="0.35">
      <c r="A511" s="30">
        <v>44685</v>
      </c>
      <c r="B511" s="3">
        <v>16677.599999999999</v>
      </c>
      <c r="C511" s="22">
        <f t="shared" si="36"/>
        <v>-2.2936182927043608E-2</v>
      </c>
      <c r="D511" s="3" t="str">
        <f t="shared" si="37"/>
        <v>Down</v>
      </c>
      <c r="E511" s="3" t="str">
        <f t="shared" si="38"/>
        <v>No</v>
      </c>
      <c r="F511" s="3" t="str">
        <f t="shared" si="39"/>
        <v/>
      </c>
      <c r="G511" s="3" t="str">
        <f t="shared" si="35"/>
        <v/>
      </c>
    </row>
    <row r="512" spans="1:7" x14ac:dyDescent="0.35">
      <c r="A512" s="30">
        <v>44686</v>
      </c>
      <c r="B512" s="3">
        <v>16682.650000000001</v>
      </c>
      <c r="C512" s="22">
        <f t="shared" si="36"/>
        <v>3.0280136230650159E-4</v>
      </c>
      <c r="D512" s="3" t="str">
        <f t="shared" si="37"/>
        <v>Up</v>
      </c>
      <c r="E512" s="3" t="str">
        <f t="shared" si="38"/>
        <v>Yes</v>
      </c>
      <c r="F512" s="3">
        <f t="shared" si="39"/>
        <v>3.0280136230650159E-4</v>
      </c>
      <c r="G512" s="3" t="str">
        <f t="shared" si="35"/>
        <v>Yes</v>
      </c>
    </row>
    <row r="513" spans="1:7" x14ac:dyDescent="0.35">
      <c r="A513" s="30">
        <v>44687</v>
      </c>
      <c r="B513" s="3">
        <v>16411.25</v>
      </c>
      <c r="C513" s="22">
        <f t="shared" si="36"/>
        <v>-1.6268398605737183E-2</v>
      </c>
      <c r="D513" s="3" t="str">
        <f t="shared" si="37"/>
        <v>Down</v>
      </c>
      <c r="E513" s="3" t="str">
        <f t="shared" si="38"/>
        <v>No</v>
      </c>
      <c r="F513" s="3" t="str">
        <f t="shared" si="39"/>
        <v/>
      </c>
      <c r="G513" s="3" t="str">
        <f t="shared" si="35"/>
        <v/>
      </c>
    </row>
    <row r="514" spans="1:7" x14ac:dyDescent="0.35">
      <c r="A514" s="30">
        <v>44690</v>
      </c>
      <c r="B514" s="3">
        <v>16301.85</v>
      </c>
      <c r="C514" s="22">
        <f t="shared" si="36"/>
        <v>-6.6661588849112434E-3</v>
      </c>
      <c r="D514" s="3" t="str">
        <f t="shared" si="37"/>
        <v>Down</v>
      </c>
      <c r="E514" s="3" t="str">
        <f t="shared" si="38"/>
        <v>No</v>
      </c>
      <c r="F514" s="3" t="str">
        <f t="shared" si="39"/>
        <v/>
      </c>
      <c r="G514" s="3" t="str">
        <f t="shared" si="35"/>
        <v/>
      </c>
    </row>
    <row r="515" spans="1:7" x14ac:dyDescent="0.35">
      <c r="A515" s="30">
        <v>44691</v>
      </c>
      <c r="B515" s="3">
        <v>16240.05</v>
      </c>
      <c r="C515" s="22">
        <f t="shared" si="36"/>
        <v>-3.7909807782552955E-3</v>
      </c>
      <c r="D515" s="3" t="str">
        <f t="shared" si="37"/>
        <v>Down</v>
      </c>
      <c r="E515" s="3" t="str">
        <f t="shared" si="38"/>
        <v>No</v>
      </c>
      <c r="F515" s="3" t="str">
        <f t="shared" si="39"/>
        <v/>
      </c>
      <c r="G515" s="3" t="str">
        <f t="shared" ref="G515:G578" si="40">IF(E515="Yes",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1">(B516-B515)/B515</f>
        <v>-4.4919812439000442E-3</v>
      </c>
      <c r="D516" s="3" t="str">
        <f t="shared" ref="D516:D579" si="42">IF(C516&gt;0, "Up", IF(C516&lt;0, "Down", "Flat"))</f>
        <v>Down</v>
      </c>
      <c r="E516" s="3" t="str">
        <f t="shared" si="38"/>
        <v>Yes</v>
      </c>
      <c r="F516" s="3">
        <f t="shared" si="39"/>
        <v>-4.4919812439000442E-3</v>
      </c>
      <c r="G516" s="3" t="str">
        <f t="shared" si="40"/>
        <v>No</v>
      </c>
    </row>
    <row r="517" spans="1:7" x14ac:dyDescent="0.35">
      <c r="A517" s="30">
        <v>44693</v>
      </c>
      <c r="B517" s="3">
        <v>15808</v>
      </c>
      <c r="C517" s="22">
        <f t="shared" si="41"/>
        <v>-2.2211775766835137E-2</v>
      </c>
      <c r="D517" s="3" t="str">
        <f t="shared" si="42"/>
        <v>Down</v>
      </c>
      <c r="E517" s="3" t="str">
        <f t="shared" si="38"/>
        <v>Yes</v>
      </c>
      <c r="F517" s="3">
        <f t="shared" si="39"/>
        <v>-2.2211775766835137E-2</v>
      </c>
      <c r="G517" s="3" t="str">
        <f t="shared" si="40"/>
        <v>No</v>
      </c>
    </row>
    <row r="518" spans="1:7" x14ac:dyDescent="0.35">
      <c r="A518" s="30">
        <v>44694</v>
      </c>
      <c r="B518" s="3">
        <v>15782.15</v>
      </c>
      <c r="C518" s="22">
        <f t="shared" si="41"/>
        <v>-1.6352479757085251E-3</v>
      </c>
      <c r="D518" s="3" t="str">
        <f t="shared" si="42"/>
        <v>Down</v>
      </c>
      <c r="E518" s="3" t="str">
        <f t="shared" ref="E518:E581" si="43">IF(AND(D515="Down", D516="Down", D517="Down"), "Yes", "No")</f>
        <v>Yes</v>
      </c>
      <c r="F518" s="3">
        <f t="shared" ref="F518:F581" si="44">IF(E518="Yes", C518, "")</f>
        <v>-1.6352479757085251E-3</v>
      </c>
      <c r="G518" s="3" t="str">
        <f t="shared" si="40"/>
        <v>No</v>
      </c>
    </row>
    <row r="519" spans="1:7" x14ac:dyDescent="0.35">
      <c r="A519" s="30">
        <v>44697</v>
      </c>
      <c r="B519" s="3">
        <v>15842.3</v>
      </c>
      <c r="C519" s="22">
        <f t="shared" si="41"/>
        <v>3.8112677930446509E-3</v>
      </c>
      <c r="D519" s="3" t="str">
        <f t="shared" si="42"/>
        <v>Up</v>
      </c>
      <c r="E519" s="3" t="str">
        <f t="shared" si="43"/>
        <v>Yes</v>
      </c>
      <c r="F519" s="3">
        <f t="shared" si="44"/>
        <v>3.8112677930446509E-3</v>
      </c>
      <c r="G519" s="3" t="str">
        <f t="shared" si="40"/>
        <v>Yes</v>
      </c>
    </row>
    <row r="520" spans="1:7" x14ac:dyDescent="0.35">
      <c r="A520" s="30">
        <v>44698</v>
      </c>
      <c r="B520" s="3">
        <v>16259.3</v>
      </c>
      <c r="C520" s="22">
        <f t="shared" si="41"/>
        <v>2.6321935577536093E-2</v>
      </c>
      <c r="D520" s="3" t="str">
        <f t="shared" si="42"/>
        <v>Up</v>
      </c>
      <c r="E520" s="3" t="str">
        <f t="shared" si="43"/>
        <v>No</v>
      </c>
      <c r="F520" s="3" t="str">
        <f t="shared" si="44"/>
        <v/>
      </c>
      <c r="G520" s="3" t="str">
        <f t="shared" si="40"/>
        <v/>
      </c>
    </row>
    <row r="521" spans="1:7" x14ac:dyDescent="0.35">
      <c r="A521" s="30">
        <v>44699</v>
      </c>
      <c r="B521" s="3">
        <v>16240.3</v>
      </c>
      <c r="C521" s="22">
        <f t="shared" si="41"/>
        <v>-1.1685619922136869E-3</v>
      </c>
      <c r="D521" s="3" t="str">
        <f t="shared" si="42"/>
        <v>Down</v>
      </c>
      <c r="E521" s="3" t="str">
        <f t="shared" si="43"/>
        <v>No</v>
      </c>
      <c r="F521" s="3" t="str">
        <f t="shared" si="44"/>
        <v/>
      </c>
      <c r="G521" s="3" t="str">
        <f t="shared" si="40"/>
        <v/>
      </c>
    </row>
    <row r="522" spans="1:7" x14ac:dyDescent="0.35">
      <c r="A522" s="30">
        <v>44700</v>
      </c>
      <c r="B522" s="3">
        <v>15809.4</v>
      </c>
      <c r="C522" s="22">
        <f t="shared" si="41"/>
        <v>-2.6532761094314739E-2</v>
      </c>
      <c r="D522" s="3" t="str">
        <f t="shared" si="42"/>
        <v>Down</v>
      </c>
      <c r="E522" s="3" t="str">
        <f t="shared" si="43"/>
        <v>No</v>
      </c>
      <c r="F522" s="3" t="str">
        <f t="shared" si="44"/>
        <v/>
      </c>
      <c r="G522" s="3" t="str">
        <f t="shared" si="40"/>
        <v/>
      </c>
    </row>
    <row r="523" spans="1:7" x14ac:dyDescent="0.35">
      <c r="A523" s="30">
        <v>44701</v>
      </c>
      <c r="B523" s="3">
        <v>16266.15</v>
      </c>
      <c r="C523" s="22">
        <f t="shared" si="41"/>
        <v>2.8891039508140728E-2</v>
      </c>
      <c r="D523" s="3" t="str">
        <f t="shared" si="42"/>
        <v>Up</v>
      </c>
      <c r="E523" s="3" t="str">
        <f t="shared" si="43"/>
        <v>No</v>
      </c>
      <c r="F523" s="3" t="str">
        <f t="shared" si="44"/>
        <v/>
      </c>
      <c r="G523" s="3" t="str">
        <f t="shared" si="40"/>
        <v/>
      </c>
    </row>
    <row r="524" spans="1:7" x14ac:dyDescent="0.35">
      <c r="A524" s="30">
        <v>44704</v>
      </c>
      <c r="B524" s="3">
        <v>16214.7</v>
      </c>
      <c r="C524" s="22">
        <f t="shared" si="41"/>
        <v>-3.1630103005320194E-3</v>
      </c>
      <c r="D524" s="3" t="str">
        <f t="shared" si="42"/>
        <v>Down</v>
      </c>
      <c r="E524" s="3" t="str">
        <f t="shared" si="43"/>
        <v>No</v>
      </c>
      <c r="F524" s="3" t="str">
        <f t="shared" si="44"/>
        <v/>
      </c>
      <c r="G524" s="3" t="str">
        <f t="shared" si="40"/>
        <v/>
      </c>
    </row>
    <row r="525" spans="1:7" x14ac:dyDescent="0.35">
      <c r="A525" s="30">
        <v>44705</v>
      </c>
      <c r="B525" s="3">
        <v>16125.15</v>
      </c>
      <c r="C525" s="22">
        <f t="shared" si="41"/>
        <v>-5.5227663786564718E-3</v>
      </c>
      <c r="D525" s="3" t="str">
        <f t="shared" si="42"/>
        <v>Down</v>
      </c>
      <c r="E525" s="3" t="str">
        <f t="shared" si="43"/>
        <v>No</v>
      </c>
      <c r="F525" s="3" t="str">
        <f t="shared" si="44"/>
        <v/>
      </c>
      <c r="G525" s="3" t="str">
        <f t="shared" si="40"/>
        <v/>
      </c>
    </row>
    <row r="526" spans="1:7" x14ac:dyDescent="0.35">
      <c r="A526" s="30">
        <v>44706</v>
      </c>
      <c r="B526" s="3">
        <v>16025.8</v>
      </c>
      <c r="C526" s="22">
        <f t="shared" si="41"/>
        <v>-6.1611829967473395E-3</v>
      </c>
      <c r="D526" s="3" t="str">
        <f t="shared" si="42"/>
        <v>Down</v>
      </c>
      <c r="E526" s="3" t="str">
        <f t="shared" si="43"/>
        <v>No</v>
      </c>
      <c r="F526" s="3" t="str">
        <f t="shared" si="44"/>
        <v/>
      </c>
      <c r="G526" s="3" t="str">
        <f t="shared" si="40"/>
        <v/>
      </c>
    </row>
    <row r="527" spans="1:7" x14ac:dyDescent="0.35">
      <c r="A527" s="30">
        <v>44707</v>
      </c>
      <c r="B527" s="3">
        <v>16170.15</v>
      </c>
      <c r="C527" s="22">
        <f t="shared" si="41"/>
        <v>9.0073506470816044E-3</v>
      </c>
      <c r="D527" s="3" t="str">
        <f t="shared" si="42"/>
        <v>Up</v>
      </c>
      <c r="E527" s="3" t="str">
        <f t="shared" si="43"/>
        <v>Yes</v>
      </c>
      <c r="F527" s="3">
        <f t="shared" si="44"/>
        <v>9.0073506470816044E-3</v>
      </c>
      <c r="G527" s="3" t="str">
        <f t="shared" si="40"/>
        <v>Yes</v>
      </c>
    </row>
    <row r="528" spans="1:7" x14ac:dyDescent="0.35">
      <c r="A528" s="30">
        <v>44708</v>
      </c>
      <c r="B528" s="3">
        <v>16352.45</v>
      </c>
      <c r="C528" s="22">
        <f t="shared" si="41"/>
        <v>1.1273859549849637E-2</v>
      </c>
      <c r="D528" s="3" t="str">
        <f t="shared" si="42"/>
        <v>Up</v>
      </c>
      <c r="E528" s="3" t="str">
        <f t="shared" si="43"/>
        <v>No</v>
      </c>
      <c r="F528" s="3" t="str">
        <f t="shared" si="44"/>
        <v/>
      </c>
      <c r="G528" s="3" t="str">
        <f t="shared" si="40"/>
        <v/>
      </c>
    </row>
    <row r="529" spans="1:7" x14ac:dyDescent="0.35">
      <c r="A529" s="30">
        <v>44711</v>
      </c>
      <c r="B529" s="3">
        <v>16661.400000000001</v>
      </c>
      <c r="C529" s="22">
        <f t="shared" si="41"/>
        <v>1.8893193374693133E-2</v>
      </c>
      <c r="D529" s="3" t="str">
        <f t="shared" si="42"/>
        <v>Up</v>
      </c>
      <c r="E529" s="3" t="str">
        <f t="shared" si="43"/>
        <v>No</v>
      </c>
      <c r="F529" s="3" t="str">
        <f t="shared" si="44"/>
        <v/>
      </c>
      <c r="G529" s="3" t="str">
        <f t="shared" si="40"/>
        <v/>
      </c>
    </row>
    <row r="530" spans="1:7" x14ac:dyDescent="0.35">
      <c r="A530" s="30">
        <v>44712</v>
      </c>
      <c r="B530" s="3">
        <v>16584.55</v>
      </c>
      <c r="C530" s="22">
        <f t="shared" si="41"/>
        <v>-4.61245753658169E-3</v>
      </c>
      <c r="D530" s="3" t="str">
        <f t="shared" si="42"/>
        <v>Down</v>
      </c>
      <c r="E530" s="3" t="str">
        <f t="shared" si="43"/>
        <v>No</v>
      </c>
      <c r="F530" s="3" t="str">
        <f t="shared" si="44"/>
        <v/>
      </c>
      <c r="G530" s="3" t="str">
        <f t="shared" si="40"/>
        <v/>
      </c>
    </row>
    <row r="531" spans="1:7" x14ac:dyDescent="0.35">
      <c r="A531" s="30">
        <v>44713</v>
      </c>
      <c r="B531" s="3">
        <v>16522.75</v>
      </c>
      <c r="C531" s="22">
        <f t="shared" si="41"/>
        <v>-3.7263597746094571E-3</v>
      </c>
      <c r="D531" s="3" t="str">
        <f t="shared" si="42"/>
        <v>Down</v>
      </c>
      <c r="E531" s="3" t="str">
        <f t="shared" si="43"/>
        <v>No</v>
      </c>
      <c r="F531" s="3" t="str">
        <f t="shared" si="44"/>
        <v/>
      </c>
      <c r="G531" s="3" t="str">
        <f t="shared" si="40"/>
        <v/>
      </c>
    </row>
    <row r="532" spans="1:7" x14ac:dyDescent="0.35">
      <c r="A532" s="30">
        <v>44714</v>
      </c>
      <c r="B532" s="3">
        <v>16628</v>
      </c>
      <c r="C532" s="22">
        <f t="shared" si="41"/>
        <v>6.3700049931155528E-3</v>
      </c>
      <c r="D532" s="3" t="str">
        <f t="shared" si="42"/>
        <v>Up</v>
      </c>
      <c r="E532" s="3" t="str">
        <f t="shared" si="43"/>
        <v>No</v>
      </c>
      <c r="F532" s="3" t="str">
        <f t="shared" si="44"/>
        <v/>
      </c>
      <c r="G532" s="3" t="str">
        <f t="shared" si="40"/>
        <v/>
      </c>
    </row>
    <row r="533" spans="1:7" x14ac:dyDescent="0.35">
      <c r="A533" s="30">
        <v>44715</v>
      </c>
      <c r="B533" s="3">
        <v>16584.3</v>
      </c>
      <c r="C533" s="22">
        <f t="shared" si="41"/>
        <v>-2.6280971854703346E-3</v>
      </c>
      <c r="D533" s="3" t="str">
        <f t="shared" si="42"/>
        <v>Down</v>
      </c>
      <c r="E533" s="3" t="str">
        <f t="shared" si="43"/>
        <v>No</v>
      </c>
      <c r="F533" s="3" t="str">
        <f t="shared" si="44"/>
        <v/>
      </c>
      <c r="G533" s="3" t="str">
        <f t="shared" si="40"/>
        <v/>
      </c>
    </row>
    <row r="534" spans="1:7" x14ac:dyDescent="0.35">
      <c r="A534" s="30">
        <v>44718</v>
      </c>
      <c r="B534" s="3">
        <v>16569.55</v>
      </c>
      <c r="C534" s="22">
        <f t="shared" si="41"/>
        <v>-8.8939539202739944E-4</v>
      </c>
      <c r="D534" s="3" t="str">
        <f t="shared" si="42"/>
        <v>Down</v>
      </c>
      <c r="E534" s="3" t="str">
        <f t="shared" si="43"/>
        <v>No</v>
      </c>
      <c r="F534" s="3" t="str">
        <f t="shared" si="44"/>
        <v/>
      </c>
      <c r="G534" s="3" t="str">
        <f t="shared" si="40"/>
        <v/>
      </c>
    </row>
    <row r="535" spans="1:7" x14ac:dyDescent="0.35">
      <c r="A535" s="30">
        <v>44719</v>
      </c>
      <c r="B535" s="3">
        <v>16416.349999999999</v>
      </c>
      <c r="C535" s="22">
        <f t="shared" si="41"/>
        <v>-9.2458757178077097E-3</v>
      </c>
      <c r="D535" s="3" t="str">
        <f t="shared" si="42"/>
        <v>Down</v>
      </c>
      <c r="E535" s="3" t="str">
        <f t="shared" si="43"/>
        <v>No</v>
      </c>
      <c r="F535" s="3" t="str">
        <f t="shared" si="44"/>
        <v/>
      </c>
      <c r="G535" s="3" t="str">
        <f t="shared" si="40"/>
        <v/>
      </c>
    </row>
    <row r="536" spans="1:7" x14ac:dyDescent="0.35">
      <c r="A536" s="30">
        <v>44720</v>
      </c>
      <c r="B536" s="3">
        <v>16356.25</v>
      </c>
      <c r="C536" s="22">
        <f t="shared" si="41"/>
        <v>-3.6609843235553916E-3</v>
      </c>
      <c r="D536" s="3" t="str">
        <f t="shared" si="42"/>
        <v>Down</v>
      </c>
      <c r="E536" s="3" t="str">
        <f t="shared" si="43"/>
        <v>Yes</v>
      </c>
      <c r="F536" s="3">
        <f t="shared" si="44"/>
        <v>-3.6609843235553916E-3</v>
      </c>
      <c r="G536" s="3" t="str">
        <f t="shared" si="40"/>
        <v>No</v>
      </c>
    </row>
    <row r="537" spans="1:7" x14ac:dyDescent="0.35">
      <c r="A537" s="30">
        <v>44721</v>
      </c>
      <c r="B537" s="3">
        <v>16478.099999999999</v>
      </c>
      <c r="C537" s="22">
        <f t="shared" si="41"/>
        <v>7.4497516239968543E-3</v>
      </c>
      <c r="D537" s="3" t="str">
        <f t="shared" si="42"/>
        <v>Up</v>
      </c>
      <c r="E537" s="3" t="str">
        <f t="shared" si="43"/>
        <v>Yes</v>
      </c>
      <c r="F537" s="3">
        <f t="shared" si="44"/>
        <v>7.4497516239968543E-3</v>
      </c>
      <c r="G537" s="3" t="str">
        <f t="shared" si="40"/>
        <v>Yes</v>
      </c>
    </row>
    <row r="538" spans="1:7" x14ac:dyDescent="0.35">
      <c r="A538" s="30">
        <v>44722</v>
      </c>
      <c r="B538" s="3">
        <v>16201.8</v>
      </c>
      <c r="C538" s="22">
        <f t="shared" si="41"/>
        <v>-1.6767709869463063E-2</v>
      </c>
      <c r="D538" s="3" t="str">
        <f t="shared" si="42"/>
        <v>Down</v>
      </c>
      <c r="E538" s="3" t="str">
        <f t="shared" si="43"/>
        <v>No</v>
      </c>
      <c r="F538" s="3" t="str">
        <f t="shared" si="44"/>
        <v/>
      </c>
      <c r="G538" s="3" t="str">
        <f t="shared" si="40"/>
        <v/>
      </c>
    </row>
    <row r="539" spans="1:7" x14ac:dyDescent="0.35">
      <c r="A539" s="30">
        <v>44725</v>
      </c>
      <c r="B539" s="3">
        <v>15774.4</v>
      </c>
      <c r="C539" s="22">
        <f t="shared" si="41"/>
        <v>-2.6379784962164678E-2</v>
      </c>
      <c r="D539" s="3" t="str">
        <f t="shared" si="42"/>
        <v>Down</v>
      </c>
      <c r="E539" s="3" t="str">
        <f t="shared" si="43"/>
        <v>No</v>
      </c>
      <c r="F539" s="3" t="str">
        <f t="shared" si="44"/>
        <v/>
      </c>
      <c r="G539" s="3" t="str">
        <f t="shared" si="40"/>
        <v/>
      </c>
    </row>
    <row r="540" spans="1:7" x14ac:dyDescent="0.35">
      <c r="A540" s="30">
        <v>44726</v>
      </c>
      <c r="B540" s="3">
        <v>15732.1</v>
      </c>
      <c r="C540" s="22">
        <f t="shared" si="41"/>
        <v>-2.6815599959427471E-3</v>
      </c>
      <c r="D540" s="3" t="str">
        <f t="shared" si="42"/>
        <v>Down</v>
      </c>
      <c r="E540" s="3" t="str">
        <f t="shared" si="43"/>
        <v>No</v>
      </c>
      <c r="F540" s="3" t="str">
        <f t="shared" si="44"/>
        <v/>
      </c>
      <c r="G540" s="3" t="str">
        <f t="shared" si="40"/>
        <v/>
      </c>
    </row>
    <row r="541" spans="1:7" x14ac:dyDescent="0.35">
      <c r="A541" s="30">
        <v>44727</v>
      </c>
      <c r="B541" s="3">
        <v>15692.15</v>
      </c>
      <c r="C541" s="22">
        <f t="shared" si="41"/>
        <v>-2.5393939779178067E-3</v>
      </c>
      <c r="D541" s="3" t="str">
        <f t="shared" si="42"/>
        <v>Down</v>
      </c>
      <c r="E541" s="3" t="str">
        <f t="shared" si="43"/>
        <v>Yes</v>
      </c>
      <c r="F541" s="3">
        <f t="shared" si="44"/>
        <v>-2.5393939779178067E-3</v>
      </c>
      <c r="G541" s="3" t="str">
        <f t="shared" si="40"/>
        <v>No</v>
      </c>
    </row>
    <row r="542" spans="1:7" x14ac:dyDescent="0.35">
      <c r="A542" s="30">
        <v>44728</v>
      </c>
      <c r="B542" s="3">
        <v>15360.6</v>
      </c>
      <c r="C542" s="22">
        <f t="shared" si="41"/>
        <v>-2.1128398594201514E-2</v>
      </c>
      <c r="D542" s="3" t="str">
        <f t="shared" si="42"/>
        <v>Down</v>
      </c>
      <c r="E542" s="3" t="str">
        <f t="shared" si="43"/>
        <v>Yes</v>
      </c>
      <c r="F542" s="3">
        <f t="shared" si="44"/>
        <v>-2.1128398594201514E-2</v>
      </c>
      <c r="G542" s="3" t="str">
        <f t="shared" si="40"/>
        <v>No</v>
      </c>
    </row>
    <row r="543" spans="1:7" x14ac:dyDescent="0.35">
      <c r="A543" s="30">
        <v>44729</v>
      </c>
      <c r="B543" s="3">
        <v>15293.5</v>
      </c>
      <c r="C543" s="22">
        <f t="shared" si="41"/>
        <v>-4.3683189458745336E-3</v>
      </c>
      <c r="D543" s="3" t="str">
        <f t="shared" si="42"/>
        <v>Down</v>
      </c>
      <c r="E543" s="3" t="str">
        <f t="shared" si="43"/>
        <v>Yes</v>
      </c>
      <c r="F543" s="3">
        <f t="shared" si="44"/>
        <v>-4.3683189458745336E-3</v>
      </c>
      <c r="G543" s="3" t="str">
        <f t="shared" si="40"/>
        <v>No</v>
      </c>
    </row>
    <row r="544" spans="1:7" x14ac:dyDescent="0.35">
      <c r="A544" s="30">
        <v>44732</v>
      </c>
      <c r="B544" s="3">
        <v>15350.15</v>
      </c>
      <c r="C544" s="22">
        <f t="shared" si="41"/>
        <v>3.7041880537483007E-3</v>
      </c>
      <c r="D544" s="3" t="str">
        <f t="shared" si="42"/>
        <v>Up</v>
      </c>
      <c r="E544" s="3" t="str">
        <f t="shared" si="43"/>
        <v>Yes</v>
      </c>
      <c r="F544" s="3">
        <f t="shared" si="44"/>
        <v>3.7041880537483007E-3</v>
      </c>
      <c r="G544" s="3" t="str">
        <f t="shared" si="40"/>
        <v>Yes</v>
      </c>
    </row>
    <row r="545" spans="1:7" x14ac:dyDescent="0.35">
      <c r="A545" s="30">
        <v>44733</v>
      </c>
      <c r="B545" s="3">
        <v>15638.8</v>
      </c>
      <c r="C545" s="22">
        <f t="shared" si="41"/>
        <v>1.8804376504464104E-2</v>
      </c>
      <c r="D545" s="3" t="str">
        <f t="shared" si="42"/>
        <v>Up</v>
      </c>
      <c r="E545" s="3" t="str">
        <f t="shared" si="43"/>
        <v>No</v>
      </c>
      <c r="F545" s="3" t="str">
        <f t="shared" si="44"/>
        <v/>
      </c>
      <c r="G545" s="3" t="str">
        <f t="shared" si="40"/>
        <v/>
      </c>
    </row>
    <row r="546" spans="1:7" x14ac:dyDescent="0.35">
      <c r="A546" s="30">
        <v>44734</v>
      </c>
      <c r="B546" s="3">
        <v>15413.3</v>
      </c>
      <c r="C546" s="22">
        <f t="shared" si="41"/>
        <v>-1.4419264905235697E-2</v>
      </c>
      <c r="D546" s="3" t="str">
        <f t="shared" si="42"/>
        <v>Down</v>
      </c>
      <c r="E546" s="3" t="str">
        <f t="shared" si="43"/>
        <v>No</v>
      </c>
      <c r="F546" s="3" t="str">
        <f t="shared" si="44"/>
        <v/>
      </c>
      <c r="G546" s="3" t="str">
        <f t="shared" si="40"/>
        <v/>
      </c>
    </row>
    <row r="547" spans="1:7" x14ac:dyDescent="0.35">
      <c r="A547" s="30">
        <v>44735</v>
      </c>
      <c r="B547" s="3">
        <v>15556.65</v>
      </c>
      <c r="C547" s="22">
        <f t="shared" si="41"/>
        <v>9.3004093866985247E-3</v>
      </c>
      <c r="D547" s="3" t="str">
        <f t="shared" si="42"/>
        <v>Up</v>
      </c>
      <c r="E547" s="3" t="str">
        <f t="shared" si="43"/>
        <v>No</v>
      </c>
      <c r="F547" s="3" t="str">
        <f t="shared" si="44"/>
        <v/>
      </c>
      <c r="G547" s="3" t="str">
        <f t="shared" si="40"/>
        <v/>
      </c>
    </row>
    <row r="548" spans="1:7" x14ac:dyDescent="0.35">
      <c r="A548" s="30">
        <v>44736</v>
      </c>
      <c r="B548" s="3">
        <v>15699.25</v>
      </c>
      <c r="C548" s="22">
        <f t="shared" si="41"/>
        <v>9.1664979285386236E-3</v>
      </c>
      <c r="D548" s="3" t="str">
        <f t="shared" si="42"/>
        <v>Up</v>
      </c>
      <c r="E548" s="3" t="str">
        <f t="shared" si="43"/>
        <v>No</v>
      </c>
      <c r="F548" s="3" t="str">
        <f t="shared" si="44"/>
        <v/>
      </c>
      <c r="G548" s="3" t="str">
        <f t="shared" si="40"/>
        <v/>
      </c>
    </row>
    <row r="549" spans="1:7" x14ac:dyDescent="0.35">
      <c r="A549" s="30">
        <v>44739</v>
      </c>
      <c r="B549" s="3">
        <v>15832.05</v>
      </c>
      <c r="C549" s="22">
        <f t="shared" si="41"/>
        <v>8.4590028186059384E-3</v>
      </c>
      <c r="D549" s="3" t="str">
        <f t="shared" si="42"/>
        <v>Up</v>
      </c>
      <c r="E549" s="3" t="str">
        <f t="shared" si="43"/>
        <v>No</v>
      </c>
      <c r="F549" s="3" t="str">
        <f t="shared" si="44"/>
        <v/>
      </c>
      <c r="G549" s="3" t="str">
        <f t="shared" si="40"/>
        <v/>
      </c>
    </row>
    <row r="550" spans="1:7" x14ac:dyDescent="0.35">
      <c r="A550" s="30">
        <v>44740</v>
      </c>
      <c r="B550" s="3">
        <v>15850.2</v>
      </c>
      <c r="C550" s="22">
        <f t="shared" si="41"/>
        <v>1.1464087089164989E-3</v>
      </c>
      <c r="D550" s="3" t="str">
        <f t="shared" si="42"/>
        <v>Up</v>
      </c>
      <c r="E550" s="3" t="str">
        <f t="shared" si="43"/>
        <v>No</v>
      </c>
      <c r="F550" s="3" t="str">
        <f t="shared" si="44"/>
        <v/>
      </c>
      <c r="G550" s="3" t="str">
        <f t="shared" si="40"/>
        <v/>
      </c>
    </row>
    <row r="551" spans="1:7" x14ac:dyDescent="0.35">
      <c r="A551" s="30">
        <v>44741</v>
      </c>
      <c r="B551" s="3">
        <v>15799.1</v>
      </c>
      <c r="C551" s="22">
        <f t="shared" si="41"/>
        <v>-3.2239340828507123E-3</v>
      </c>
      <c r="D551" s="3" t="str">
        <f t="shared" si="42"/>
        <v>Down</v>
      </c>
      <c r="E551" s="3" t="str">
        <f t="shared" si="43"/>
        <v>No</v>
      </c>
      <c r="F551" s="3" t="str">
        <f t="shared" si="44"/>
        <v/>
      </c>
      <c r="G551" s="3" t="str">
        <f t="shared" si="40"/>
        <v/>
      </c>
    </row>
    <row r="552" spans="1:7" x14ac:dyDescent="0.35">
      <c r="A552" s="30">
        <v>44742</v>
      </c>
      <c r="B552" s="3">
        <v>15780.25</v>
      </c>
      <c r="C552" s="22">
        <f t="shared" si="41"/>
        <v>-1.1931059364141225E-3</v>
      </c>
      <c r="D552" s="3" t="str">
        <f t="shared" si="42"/>
        <v>Down</v>
      </c>
      <c r="E552" s="3" t="str">
        <f t="shared" si="43"/>
        <v>No</v>
      </c>
      <c r="F552" s="3" t="str">
        <f t="shared" si="44"/>
        <v/>
      </c>
      <c r="G552" s="3" t="str">
        <f t="shared" si="40"/>
        <v/>
      </c>
    </row>
    <row r="553" spans="1:7" x14ac:dyDescent="0.35">
      <c r="A553" s="30">
        <v>44743</v>
      </c>
      <c r="B553" s="3">
        <v>15752.05</v>
      </c>
      <c r="C553" s="22">
        <f t="shared" si="41"/>
        <v>-1.7870439314966954E-3</v>
      </c>
      <c r="D553" s="3" t="str">
        <f t="shared" si="42"/>
        <v>Down</v>
      </c>
      <c r="E553" s="3" t="str">
        <f t="shared" si="43"/>
        <v>No</v>
      </c>
      <c r="F553" s="3" t="str">
        <f t="shared" si="44"/>
        <v/>
      </c>
      <c r="G553" s="3" t="str">
        <f t="shared" si="40"/>
        <v/>
      </c>
    </row>
    <row r="554" spans="1:7" x14ac:dyDescent="0.35">
      <c r="A554" s="30">
        <v>44746</v>
      </c>
      <c r="B554" s="3">
        <v>15835.35</v>
      </c>
      <c r="C554" s="22">
        <f t="shared" si="41"/>
        <v>5.2882005834161963E-3</v>
      </c>
      <c r="D554" s="3" t="str">
        <f t="shared" si="42"/>
        <v>Up</v>
      </c>
      <c r="E554" s="3" t="str">
        <f t="shared" si="43"/>
        <v>Yes</v>
      </c>
      <c r="F554" s="3">
        <f t="shared" si="44"/>
        <v>5.2882005834161963E-3</v>
      </c>
      <c r="G554" s="3" t="str">
        <f t="shared" si="40"/>
        <v>Yes</v>
      </c>
    </row>
    <row r="555" spans="1:7" x14ac:dyDescent="0.35">
      <c r="A555" s="30">
        <v>44747</v>
      </c>
      <c r="B555" s="3">
        <v>15810.85</v>
      </c>
      <c r="C555" s="22">
        <f t="shared" si="41"/>
        <v>-1.5471713602793749E-3</v>
      </c>
      <c r="D555" s="3" t="str">
        <f t="shared" si="42"/>
        <v>Down</v>
      </c>
      <c r="E555" s="3" t="str">
        <f t="shared" si="43"/>
        <v>No</v>
      </c>
      <c r="F555" s="3" t="str">
        <f t="shared" si="44"/>
        <v/>
      </c>
      <c r="G555" s="3" t="str">
        <f t="shared" si="40"/>
        <v/>
      </c>
    </row>
    <row r="556" spans="1:7" x14ac:dyDescent="0.35">
      <c r="A556" s="30">
        <v>44748</v>
      </c>
      <c r="B556" s="3">
        <v>15989.8</v>
      </c>
      <c r="C556" s="22">
        <f t="shared" si="41"/>
        <v>1.1318177074603763E-2</v>
      </c>
      <c r="D556" s="3" t="str">
        <f t="shared" si="42"/>
        <v>Up</v>
      </c>
      <c r="E556" s="3" t="str">
        <f t="shared" si="43"/>
        <v>No</v>
      </c>
      <c r="F556" s="3" t="str">
        <f t="shared" si="44"/>
        <v/>
      </c>
      <c r="G556" s="3" t="str">
        <f t="shared" si="40"/>
        <v/>
      </c>
    </row>
    <row r="557" spans="1:7" x14ac:dyDescent="0.35">
      <c r="A557" s="30">
        <v>44749</v>
      </c>
      <c r="B557" s="3">
        <v>16132.9</v>
      </c>
      <c r="C557" s="22">
        <f t="shared" si="41"/>
        <v>8.9494552777395816E-3</v>
      </c>
      <c r="D557" s="3" t="str">
        <f t="shared" si="42"/>
        <v>Up</v>
      </c>
      <c r="E557" s="3" t="str">
        <f t="shared" si="43"/>
        <v>No</v>
      </c>
      <c r="F557" s="3" t="str">
        <f t="shared" si="44"/>
        <v/>
      </c>
      <c r="G557" s="3" t="str">
        <f t="shared" si="40"/>
        <v/>
      </c>
    </row>
    <row r="558" spans="1:7" x14ac:dyDescent="0.35">
      <c r="A558" s="30">
        <v>44750</v>
      </c>
      <c r="B558" s="3">
        <v>16220.6</v>
      </c>
      <c r="C558" s="22">
        <f t="shared" si="41"/>
        <v>5.4360964240775514E-3</v>
      </c>
      <c r="D558" s="3" t="str">
        <f t="shared" si="42"/>
        <v>Up</v>
      </c>
      <c r="E558" s="3" t="str">
        <f t="shared" si="43"/>
        <v>No</v>
      </c>
      <c r="F558" s="3" t="str">
        <f t="shared" si="44"/>
        <v/>
      </c>
      <c r="G558" s="3" t="str">
        <f t="shared" si="40"/>
        <v/>
      </c>
    </row>
    <row r="559" spans="1:7" x14ac:dyDescent="0.35">
      <c r="A559" s="30">
        <v>44753</v>
      </c>
      <c r="B559" s="3">
        <v>16216</v>
      </c>
      <c r="C559" s="22">
        <f t="shared" si="41"/>
        <v>-2.8359000283592243E-4</v>
      </c>
      <c r="D559" s="3" t="str">
        <f t="shared" si="42"/>
        <v>Down</v>
      </c>
      <c r="E559" s="3" t="str">
        <f t="shared" si="43"/>
        <v>No</v>
      </c>
      <c r="F559" s="3" t="str">
        <f t="shared" si="44"/>
        <v/>
      </c>
      <c r="G559" s="3" t="str">
        <f t="shared" si="40"/>
        <v/>
      </c>
    </row>
    <row r="560" spans="1:7" x14ac:dyDescent="0.35">
      <c r="A560" s="30">
        <v>44754</v>
      </c>
      <c r="B560" s="3">
        <v>16058.3</v>
      </c>
      <c r="C560" s="22">
        <f t="shared" si="41"/>
        <v>-9.724962999506705E-3</v>
      </c>
      <c r="D560" s="3" t="str">
        <f t="shared" si="42"/>
        <v>Down</v>
      </c>
      <c r="E560" s="3" t="str">
        <f t="shared" si="43"/>
        <v>No</v>
      </c>
      <c r="F560" s="3" t="str">
        <f t="shared" si="44"/>
        <v/>
      </c>
      <c r="G560" s="3" t="str">
        <f t="shared" si="40"/>
        <v/>
      </c>
    </row>
    <row r="561" spans="1:7" x14ac:dyDescent="0.35">
      <c r="A561" s="30">
        <v>44755</v>
      </c>
      <c r="B561" s="3">
        <v>15966.65</v>
      </c>
      <c r="C561" s="22">
        <f t="shared" si="41"/>
        <v>-5.7073289202468278E-3</v>
      </c>
      <c r="D561" s="3" t="str">
        <f t="shared" si="42"/>
        <v>Down</v>
      </c>
      <c r="E561" s="3" t="str">
        <f t="shared" si="43"/>
        <v>No</v>
      </c>
      <c r="F561" s="3" t="str">
        <f t="shared" si="44"/>
        <v/>
      </c>
      <c r="G561" s="3" t="str">
        <f t="shared" si="40"/>
        <v/>
      </c>
    </row>
    <row r="562" spans="1:7" x14ac:dyDescent="0.35">
      <c r="A562" s="30">
        <v>44756</v>
      </c>
      <c r="B562" s="3">
        <v>15938.65</v>
      </c>
      <c r="C562" s="22">
        <f t="shared" si="41"/>
        <v>-1.7536552752142748E-3</v>
      </c>
      <c r="D562" s="3" t="str">
        <f t="shared" si="42"/>
        <v>Down</v>
      </c>
      <c r="E562" s="3" t="str">
        <f t="shared" si="43"/>
        <v>Yes</v>
      </c>
      <c r="F562" s="3">
        <f t="shared" si="44"/>
        <v>-1.7536552752142748E-3</v>
      </c>
      <c r="G562" s="3" t="str">
        <f t="shared" si="40"/>
        <v>No</v>
      </c>
    </row>
    <row r="563" spans="1:7" x14ac:dyDescent="0.35">
      <c r="A563" s="30">
        <v>44757</v>
      </c>
      <c r="B563" s="3">
        <v>16049.2</v>
      </c>
      <c r="C563" s="22">
        <f t="shared" si="41"/>
        <v>6.9359701103921031E-3</v>
      </c>
      <c r="D563" s="3" t="str">
        <f t="shared" si="42"/>
        <v>Up</v>
      </c>
      <c r="E563" s="3" t="str">
        <f t="shared" si="43"/>
        <v>Yes</v>
      </c>
      <c r="F563" s="3">
        <f t="shared" si="44"/>
        <v>6.9359701103921031E-3</v>
      </c>
      <c r="G563" s="3" t="str">
        <f t="shared" si="40"/>
        <v>Yes</v>
      </c>
    </row>
    <row r="564" spans="1:7" x14ac:dyDescent="0.35">
      <c r="A564" s="30">
        <v>44760</v>
      </c>
      <c r="B564" s="3">
        <v>16278.5</v>
      </c>
      <c r="C564" s="22">
        <f t="shared" si="41"/>
        <v>1.428731650175705E-2</v>
      </c>
      <c r="D564" s="3" t="str">
        <f t="shared" si="42"/>
        <v>Up</v>
      </c>
      <c r="E564" s="3" t="str">
        <f t="shared" si="43"/>
        <v>No</v>
      </c>
      <c r="F564" s="3" t="str">
        <f t="shared" si="44"/>
        <v/>
      </c>
      <c r="G564" s="3" t="str">
        <f t="shared" si="40"/>
        <v/>
      </c>
    </row>
    <row r="565" spans="1:7" x14ac:dyDescent="0.35">
      <c r="A565" s="30">
        <v>44761</v>
      </c>
      <c r="B565" s="3">
        <v>16340.55</v>
      </c>
      <c r="C565" s="22">
        <f t="shared" si="41"/>
        <v>3.8117762693122385E-3</v>
      </c>
      <c r="D565" s="3" t="str">
        <f t="shared" si="42"/>
        <v>Up</v>
      </c>
      <c r="E565" s="3" t="str">
        <f t="shared" si="43"/>
        <v>No</v>
      </c>
      <c r="F565" s="3" t="str">
        <f t="shared" si="44"/>
        <v/>
      </c>
      <c r="G565" s="3" t="str">
        <f t="shared" si="40"/>
        <v/>
      </c>
    </row>
    <row r="566" spans="1:7" x14ac:dyDescent="0.35">
      <c r="A566" s="30">
        <v>44762</v>
      </c>
      <c r="B566" s="3">
        <v>16520.849999999999</v>
      </c>
      <c r="C566" s="22">
        <f t="shared" si="41"/>
        <v>1.1033900327712303E-2</v>
      </c>
      <c r="D566" s="3" t="str">
        <f t="shared" si="42"/>
        <v>Up</v>
      </c>
      <c r="E566" s="3" t="str">
        <f t="shared" si="43"/>
        <v>No</v>
      </c>
      <c r="F566" s="3" t="str">
        <f t="shared" si="44"/>
        <v/>
      </c>
      <c r="G566" s="3" t="str">
        <f t="shared" si="40"/>
        <v/>
      </c>
    </row>
    <row r="567" spans="1:7" x14ac:dyDescent="0.35">
      <c r="A567" s="30">
        <v>44763</v>
      </c>
      <c r="B567" s="3">
        <v>16605.25</v>
      </c>
      <c r="C567" s="22">
        <f t="shared" si="41"/>
        <v>5.1086959811390735E-3</v>
      </c>
      <c r="D567" s="3" t="str">
        <f t="shared" si="42"/>
        <v>Up</v>
      </c>
      <c r="E567" s="3" t="str">
        <f t="shared" si="43"/>
        <v>No</v>
      </c>
      <c r="F567" s="3" t="str">
        <f t="shared" si="44"/>
        <v/>
      </c>
      <c r="G567" s="3" t="str">
        <f t="shared" si="40"/>
        <v/>
      </c>
    </row>
    <row r="568" spans="1:7" x14ac:dyDescent="0.35">
      <c r="A568" s="30">
        <v>44764</v>
      </c>
      <c r="B568" s="3">
        <v>16719.45</v>
      </c>
      <c r="C568" s="22">
        <f t="shared" si="41"/>
        <v>6.8773430089881654E-3</v>
      </c>
      <c r="D568" s="3" t="str">
        <f t="shared" si="42"/>
        <v>Up</v>
      </c>
      <c r="E568" s="3" t="str">
        <f t="shared" si="43"/>
        <v>No</v>
      </c>
      <c r="F568" s="3" t="str">
        <f t="shared" si="44"/>
        <v/>
      </c>
      <c r="G568" s="3" t="str">
        <f t="shared" si="40"/>
        <v/>
      </c>
    </row>
    <row r="569" spans="1:7" x14ac:dyDescent="0.35">
      <c r="A569" s="30">
        <v>44767</v>
      </c>
      <c r="B569" s="3">
        <v>16631</v>
      </c>
      <c r="C569" s="22">
        <f t="shared" si="41"/>
        <v>-5.2902457915781154E-3</v>
      </c>
      <c r="D569" s="3" t="str">
        <f t="shared" si="42"/>
        <v>Down</v>
      </c>
      <c r="E569" s="3" t="str">
        <f t="shared" si="43"/>
        <v>No</v>
      </c>
      <c r="F569" s="3" t="str">
        <f t="shared" si="44"/>
        <v/>
      </c>
      <c r="G569" s="3" t="str">
        <f t="shared" si="40"/>
        <v/>
      </c>
    </row>
    <row r="570" spans="1:7" x14ac:dyDescent="0.35">
      <c r="A570" s="30">
        <v>44768</v>
      </c>
      <c r="B570" s="3">
        <v>16483.849999999999</v>
      </c>
      <c r="C570" s="22">
        <f t="shared" si="41"/>
        <v>-8.8479345800012901E-3</v>
      </c>
      <c r="D570" s="3" t="str">
        <f t="shared" si="42"/>
        <v>Down</v>
      </c>
      <c r="E570" s="3" t="str">
        <f t="shared" si="43"/>
        <v>No</v>
      </c>
      <c r="F570" s="3" t="str">
        <f t="shared" si="44"/>
        <v/>
      </c>
      <c r="G570" s="3" t="str">
        <f t="shared" si="40"/>
        <v/>
      </c>
    </row>
    <row r="571" spans="1:7" x14ac:dyDescent="0.35">
      <c r="A571" s="30">
        <v>44769</v>
      </c>
      <c r="B571" s="3">
        <v>16641.8</v>
      </c>
      <c r="C571" s="22">
        <f t="shared" si="41"/>
        <v>9.5821061220528417E-3</v>
      </c>
      <c r="D571" s="3" t="str">
        <f t="shared" si="42"/>
        <v>Up</v>
      </c>
      <c r="E571" s="3" t="str">
        <f t="shared" si="43"/>
        <v>No</v>
      </c>
      <c r="F571" s="3" t="str">
        <f t="shared" si="44"/>
        <v/>
      </c>
      <c r="G571" s="3" t="str">
        <f t="shared" si="40"/>
        <v/>
      </c>
    </row>
    <row r="572" spans="1:7" x14ac:dyDescent="0.35">
      <c r="A572" s="30">
        <v>44770</v>
      </c>
      <c r="B572" s="3">
        <v>16929.599999999999</v>
      </c>
      <c r="C572" s="22">
        <f t="shared" si="41"/>
        <v>1.7293802353110798E-2</v>
      </c>
      <c r="D572" s="3" t="str">
        <f t="shared" si="42"/>
        <v>Up</v>
      </c>
      <c r="E572" s="3" t="str">
        <f t="shared" si="43"/>
        <v>No</v>
      </c>
      <c r="F572" s="3" t="str">
        <f t="shared" si="44"/>
        <v/>
      </c>
      <c r="G572" s="3" t="str">
        <f t="shared" si="40"/>
        <v/>
      </c>
    </row>
    <row r="573" spans="1:7" x14ac:dyDescent="0.35">
      <c r="A573" s="30">
        <v>44771</v>
      </c>
      <c r="B573" s="3">
        <v>17158.25</v>
      </c>
      <c r="C573" s="22">
        <f t="shared" si="41"/>
        <v>1.3505930441357237E-2</v>
      </c>
      <c r="D573" s="3" t="str">
        <f t="shared" si="42"/>
        <v>Up</v>
      </c>
      <c r="E573" s="3" t="str">
        <f t="shared" si="43"/>
        <v>No</v>
      </c>
      <c r="F573" s="3" t="str">
        <f t="shared" si="44"/>
        <v/>
      </c>
      <c r="G573" s="3" t="str">
        <f t="shared" si="40"/>
        <v/>
      </c>
    </row>
    <row r="574" spans="1:7" x14ac:dyDescent="0.35">
      <c r="A574" s="30">
        <v>44774</v>
      </c>
      <c r="B574" s="3">
        <v>17340.05</v>
      </c>
      <c r="C574" s="22">
        <f t="shared" si="41"/>
        <v>1.0595486136406642E-2</v>
      </c>
      <c r="D574" s="3" t="str">
        <f t="shared" si="42"/>
        <v>Up</v>
      </c>
      <c r="E574" s="3" t="str">
        <f t="shared" si="43"/>
        <v>No</v>
      </c>
      <c r="F574" s="3" t="str">
        <f t="shared" si="44"/>
        <v/>
      </c>
      <c r="G574" s="3" t="str">
        <f t="shared" si="40"/>
        <v/>
      </c>
    </row>
    <row r="575" spans="1:7" x14ac:dyDescent="0.35">
      <c r="A575" s="30">
        <v>44775</v>
      </c>
      <c r="B575" s="3">
        <v>17345.45</v>
      </c>
      <c r="C575" s="22">
        <f t="shared" si="41"/>
        <v>3.114177871460264E-4</v>
      </c>
      <c r="D575" s="3" t="str">
        <f t="shared" si="42"/>
        <v>Up</v>
      </c>
      <c r="E575" s="3" t="str">
        <f t="shared" si="43"/>
        <v>No</v>
      </c>
      <c r="F575" s="3" t="str">
        <f t="shared" si="44"/>
        <v/>
      </c>
      <c r="G575" s="3" t="str">
        <f t="shared" si="40"/>
        <v/>
      </c>
    </row>
    <row r="576" spans="1:7" x14ac:dyDescent="0.35">
      <c r="A576" s="30">
        <v>44776</v>
      </c>
      <c r="B576" s="3">
        <v>17388.150000000001</v>
      </c>
      <c r="C576" s="22">
        <f t="shared" si="41"/>
        <v>2.461740687039006E-3</v>
      </c>
      <c r="D576" s="3" t="str">
        <f t="shared" si="42"/>
        <v>Up</v>
      </c>
      <c r="E576" s="3" t="str">
        <f t="shared" si="43"/>
        <v>No</v>
      </c>
      <c r="F576" s="3" t="str">
        <f t="shared" si="44"/>
        <v/>
      </c>
      <c r="G576" s="3" t="str">
        <f t="shared" si="40"/>
        <v/>
      </c>
    </row>
    <row r="577" spans="1:7" x14ac:dyDescent="0.35">
      <c r="A577" s="30">
        <v>44777</v>
      </c>
      <c r="B577" s="3">
        <v>17382</v>
      </c>
      <c r="C577" s="22">
        <f t="shared" si="41"/>
        <v>-3.5368915036973193E-4</v>
      </c>
      <c r="D577" s="3" t="str">
        <f t="shared" si="42"/>
        <v>Down</v>
      </c>
      <c r="E577" s="3" t="str">
        <f t="shared" si="43"/>
        <v>No</v>
      </c>
      <c r="F577" s="3" t="str">
        <f t="shared" si="44"/>
        <v/>
      </c>
      <c r="G577" s="3" t="str">
        <f t="shared" si="40"/>
        <v/>
      </c>
    </row>
    <row r="578" spans="1:7" x14ac:dyDescent="0.35">
      <c r="A578" s="30">
        <v>44778</v>
      </c>
      <c r="B578" s="3">
        <v>17397.5</v>
      </c>
      <c r="C578" s="22">
        <f t="shared" si="41"/>
        <v>8.9172707398458174E-4</v>
      </c>
      <c r="D578" s="3" t="str">
        <f t="shared" si="42"/>
        <v>Up</v>
      </c>
      <c r="E578" s="3" t="str">
        <f t="shared" si="43"/>
        <v>No</v>
      </c>
      <c r="F578" s="3" t="str">
        <f t="shared" si="44"/>
        <v/>
      </c>
      <c r="G578" s="3" t="str">
        <f t="shared" si="40"/>
        <v/>
      </c>
    </row>
    <row r="579" spans="1:7" x14ac:dyDescent="0.35">
      <c r="A579" s="30">
        <v>44781</v>
      </c>
      <c r="B579" s="3">
        <v>17525.099999999999</v>
      </c>
      <c r="C579" s="22">
        <f t="shared" si="41"/>
        <v>7.3343871245867822E-3</v>
      </c>
      <c r="D579" s="3" t="str">
        <f t="shared" si="42"/>
        <v>Up</v>
      </c>
      <c r="E579" s="3" t="str">
        <f t="shared" si="43"/>
        <v>No</v>
      </c>
      <c r="F579" s="3" t="str">
        <f t="shared" si="44"/>
        <v/>
      </c>
      <c r="G579" s="3" t="str">
        <f t="shared" ref="G579:G642" si="45">IF(E579="Yes",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6">(B580-B579)/B579</f>
        <v>5.5063879806685587E-4</v>
      </c>
      <c r="D580" s="3" t="str">
        <f t="shared" ref="D580:D643" si="47">IF(C580&gt;0, "Up", IF(C580&lt;0, "Down", "Flat"))</f>
        <v>Up</v>
      </c>
      <c r="E580" s="3" t="str">
        <f t="shared" si="43"/>
        <v>No</v>
      </c>
      <c r="F580" s="3" t="str">
        <f t="shared" si="44"/>
        <v/>
      </c>
      <c r="G580" s="3" t="str">
        <f t="shared" si="45"/>
        <v/>
      </c>
    </row>
    <row r="581" spans="1:7" x14ac:dyDescent="0.35">
      <c r="A581" s="30">
        <v>44784</v>
      </c>
      <c r="B581" s="3">
        <v>17659</v>
      </c>
      <c r="C581" s="22">
        <f t="shared" si="46"/>
        <v>7.0859293688247619E-3</v>
      </c>
      <c r="D581" s="3" t="str">
        <f t="shared" si="47"/>
        <v>Up</v>
      </c>
      <c r="E581" s="3" t="str">
        <f t="shared" si="43"/>
        <v>No</v>
      </c>
      <c r="F581" s="3" t="str">
        <f t="shared" si="44"/>
        <v/>
      </c>
      <c r="G581" s="3" t="str">
        <f t="shared" si="45"/>
        <v/>
      </c>
    </row>
    <row r="582" spans="1:7" x14ac:dyDescent="0.35">
      <c r="A582" s="30">
        <v>44785</v>
      </c>
      <c r="B582" s="3">
        <v>17698.150000000001</v>
      </c>
      <c r="C582" s="22">
        <f t="shared" si="46"/>
        <v>2.2169998301150378E-3</v>
      </c>
      <c r="D582" s="3" t="str">
        <f t="shared" si="47"/>
        <v>Up</v>
      </c>
      <c r="E582" s="3" t="str">
        <f t="shared" ref="E582:E645" si="48">IF(AND(D579="Down", D580="Down", D581="Down"), "Yes", "No")</f>
        <v>No</v>
      </c>
      <c r="F582" s="3" t="str">
        <f t="shared" ref="F582:F645" si="49">IF(E582="Yes", C582, "")</f>
        <v/>
      </c>
      <c r="G582" s="3" t="str">
        <f t="shared" si="45"/>
        <v/>
      </c>
    </row>
    <row r="583" spans="1:7" x14ac:dyDescent="0.35">
      <c r="A583" s="30">
        <v>44789</v>
      </c>
      <c r="B583" s="3">
        <v>17825.25</v>
      </c>
      <c r="C583" s="22">
        <f t="shared" si="46"/>
        <v>7.181541573554215E-3</v>
      </c>
      <c r="D583" s="3" t="str">
        <f t="shared" si="47"/>
        <v>Up</v>
      </c>
      <c r="E583" s="3" t="str">
        <f t="shared" si="48"/>
        <v>No</v>
      </c>
      <c r="F583" s="3" t="str">
        <f t="shared" si="49"/>
        <v/>
      </c>
      <c r="G583" s="3" t="str">
        <f t="shared" si="45"/>
        <v/>
      </c>
    </row>
    <row r="584" spans="1:7" x14ac:dyDescent="0.35">
      <c r="A584" s="30">
        <v>44790</v>
      </c>
      <c r="B584" s="3">
        <v>17944.25</v>
      </c>
      <c r="C584" s="22">
        <f t="shared" si="46"/>
        <v>6.675923198833116E-3</v>
      </c>
      <c r="D584" s="3" t="str">
        <f t="shared" si="47"/>
        <v>Up</v>
      </c>
      <c r="E584" s="3" t="str">
        <f t="shared" si="48"/>
        <v>No</v>
      </c>
      <c r="F584" s="3" t="str">
        <f t="shared" si="49"/>
        <v/>
      </c>
      <c r="G584" s="3" t="str">
        <f t="shared" si="45"/>
        <v/>
      </c>
    </row>
    <row r="585" spans="1:7" x14ac:dyDescent="0.35">
      <c r="A585" s="30">
        <v>44791</v>
      </c>
      <c r="B585" s="3">
        <v>17956.5</v>
      </c>
      <c r="C585" s="22">
        <f t="shared" si="46"/>
        <v>6.8266993605193866E-4</v>
      </c>
      <c r="D585" s="3" t="str">
        <f t="shared" si="47"/>
        <v>Up</v>
      </c>
      <c r="E585" s="3" t="str">
        <f t="shared" si="48"/>
        <v>No</v>
      </c>
      <c r="F585" s="3" t="str">
        <f t="shared" si="49"/>
        <v/>
      </c>
      <c r="G585" s="3" t="str">
        <f t="shared" si="45"/>
        <v/>
      </c>
    </row>
    <row r="586" spans="1:7" x14ac:dyDescent="0.35">
      <c r="A586" s="30">
        <v>44792</v>
      </c>
      <c r="B586" s="3">
        <v>17758.45</v>
      </c>
      <c r="C586" s="22">
        <f t="shared" si="46"/>
        <v>-1.102943223902204E-2</v>
      </c>
      <c r="D586" s="3" t="str">
        <f t="shared" si="47"/>
        <v>Down</v>
      </c>
      <c r="E586" s="3" t="str">
        <f t="shared" si="48"/>
        <v>No</v>
      </c>
      <c r="F586" s="3" t="str">
        <f t="shared" si="49"/>
        <v/>
      </c>
      <c r="G586" s="3" t="str">
        <f t="shared" si="45"/>
        <v/>
      </c>
    </row>
    <row r="587" spans="1:7" x14ac:dyDescent="0.35">
      <c r="A587" s="30">
        <v>44795</v>
      </c>
      <c r="B587" s="3">
        <v>17490.7</v>
      </c>
      <c r="C587" s="22">
        <f t="shared" si="46"/>
        <v>-1.507732938403971E-2</v>
      </c>
      <c r="D587" s="3" t="str">
        <f t="shared" si="47"/>
        <v>Down</v>
      </c>
      <c r="E587" s="3" t="str">
        <f t="shared" si="48"/>
        <v>No</v>
      </c>
      <c r="F587" s="3" t="str">
        <f t="shared" si="49"/>
        <v/>
      </c>
      <c r="G587" s="3" t="str">
        <f t="shared" si="45"/>
        <v/>
      </c>
    </row>
    <row r="588" spans="1:7" x14ac:dyDescent="0.35">
      <c r="A588" s="30">
        <v>44796</v>
      </c>
      <c r="B588" s="3">
        <v>17577.5</v>
      </c>
      <c r="C588" s="22">
        <f t="shared" si="46"/>
        <v>4.9626372872440365E-3</v>
      </c>
      <c r="D588" s="3" t="str">
        <f t="shared" si="47"/>
        <v>Up</v>
      </c>
      <c r="E588" s="3" t="str">
        <f t="shared" si="48"/>
        <v>No</v>
      </c>
      <c r="F588" s="3" t="str">
        <f t="shared" si="49"/>
        <v/>
      </c>
      <c r="G588" s="3" t="str">
        <f t="shared" si="45"/>
        <v/>
      </c>
    </row>
    <row r="589" spans="1:7" x14ac:dyDescent="0.35">
      <c r="A589" s="30">
        <v>44797</v>
      </c>
      <c r="B589" s="3">
        <v>17604.95</v>
      </c>
      <c r="C589" s="22">
        <f t="shared" si="46"/>
        <v>1.5616555255298381E-3</v>
      </c>
      <c r="D589" s="3" t="str">
        <f t="shared" si="47"/>
        <v>Up</v>
      </c>
      <c r="E589" s="3" t="str">
        <f t="shared" si="48"/>
        <v>No</v>
      </c>
      <c r="F589" s="3" t="str">
        <f t="shared" si="49"/>
        <v/>
      </c>
      <c r="G589" s="3" t="str">
        <f t="shared" si="45"/>
        <v/>
      </c>
    </row>
    <row r="590" spans="1:7" x14ac:dyDescent="0.35">
      <c r="A590" s="30">
        <v>44798</v>
      </c>
      <c r="B590" s="3">
        <v>17522.45</v>
      </c>
      <c r="C590" s="22">
        <f t="shared" si="46"/>
        <v>-4.6861820113093195E-3</v>
      </c>
      <c r="D590" s="3" t="str">
        <f t="shared" si="47"/>
        <v>Down</v>
      </c>
      <c r="E590" s="3" t="str">
        <f t="shared" si="48"/>
        <v>No</v>
      </c>
      <c r="F590" s="3" t="str">
        <f t="shared" si="49"/>
        <v/>
      </c>
      <c r="G590" s="3" t="str">
        <f t="shared" si="45"/>
        <v/>
      </c>
    </row>
    <row r="591" spans="1:7" x14ac:dyDescent="0.35">
      <c r="A591" s="30">
        <v>44799</v>
      </c>
      <c r="B591" s="3">
        <v>17558.900000000001</v>
      </c>
      <c r="C591" s="22">
        <f t="shared" si="46"/>
        <v>2.0801885581069272E-3</v>
      </c>
      <c r="D591" s="3" t="str">
        <f t="shared" si="47"/>
        <v>Up</v>
      </c>
      <c r="E591" s="3" t="str">
        <f t="shared" si="48"/>
        <v>No</v>
      </c>
      <c r="F591" s="3" t="str">
        <f t="shared" si="49"/>
        <v/>
      </c>
      <c r="G591" s="3" t="str">
        <f t="shared" si="45"/>
        <v/>
      </c>
    </row>
    <row r="592" spans="1:7" x14ac:dyDescent="0.35">
      <c r="A592" s="30">
        <v>44802</v>
      </c>
      <c r="B592" s="3">
        <v>17312.900000000001</v>
      </c>
      <c r="C592" s="22">
        <f t="shared" si="46"/>
        <v>-1.4009989236227781E-2</v>
      </c>
      <c r="D592" s="3" t="str">
        <f t="shared" si="47"/>
        <v>Down</v>
      </c>
      <c r="E592" s="3" t="str">
        <f t="shared" si="48"/>
        <v>No</v>
      </c>
      <c r="F592" s="3" t="str">
        <f t="shared" si="49"/>
        <v/>
      </c>
      <c r="G592" s="3" t="str">
        <f t="shared" si="45"/>
        <v/>
      </c>
    </row>
    <row r="593" spans="1:7" x14ac:dyDescent="0.35">
      <c r="A593" s="30">
        <v>44803</v>
      </c>
      <c r="B593" s="3">
        <v>17759.3</v>
      </c>
      <c r="C593" s="22">
        <f t="shared" si="46"/>
        <v>2.5784241808131381E-2</v>
      </c>
      <c r="D593" s="3" t="str">
        <f t="shared" si="47"/>
        <v>Up</v>
      </c>
      <c r="E593" s="3" t="str">
        <f t="shared" si="48"/>
        <v>No</v>
      </c>
      <c r="F593" s="3" t="str">
        <f t="shared" si="49"/>
        <v/>
      </c>
      <c r="G593" s="3" t="str">
        <f t="shared" si="45"/>
        <v/>
      </c>
    </row>
    <row r="594" spans="1:7" x14ac:dyDescent="0.35">
      <c r="A594" s="30">
        <v>44805</v>
      </c>
      <c r="B594" s="3">
        <v>17542.8</v>
      </c>
      <c r="C594" s="22">
        <f t="shared" si="46"/>
        <v>-1.219079580839335E-2</v>
      </c>
      <c r="D594" s="3" t="str">
        <f t="shared" si="47"/>
        <v>Down</v>
      </c>
      <c r="E594" s="3" t="str">
        <f t="shared" si="48"/>
        <v>No</v>
      </c>
      <c r="F594" s="3" t="str">
        <f t="shared" si="49"/>
        <v/>
      </c>
      <c r="G594" s="3" t="str">
        <f t="shared" si="45"/>
        <v/>
      </c>
    </row>
    <row r="595" spans="1:7" x14ac:dyDescent="0.35">
      <c r="A595" s="30">
        <v>44806</v>
      </c>
      <c r="B595" s="3">
        <v>17539.45</v>
      </c>
      <c r="C595" s="22">
        <f t="shared" si="46"/>
        <v>-1.909615340765753E-4</v>
      </c>
      <c r="D595" s="3" t="str">
        <f t="shared" si="47"/>
        <v>Down</v>
      </c>
      <c r="E595" s="3" t="str">
        <f t="shared" si="48"/>
        <v>No</v>
      </c>
      <c r="F595" s="3" t="str">
        <f t="shared" si="49"/>
        <v/>
      </c>
      <c r="G595" s="3" t="str">
        <f t="shared" si="45"/>
        <v/>
      </c>
    </row>
    <row r="596" spans="1:7" x14ac:dyDescent="0.35">
      <c r="A596" s="30">
        <v>44809</v>
      </c>
      <c r="B596" s="3">
        <v>17665.8</v>
      </c>
      <c r="C596" s="22">
        <f t="shared" si="46"/>
        <v>7.2037606652431254E-3</v>
      </c>
      <c r="D596" s="3" t="str">
        <f t="shared" si="47"/>
        <v>Up</v>
      </c>
      <c r="E596" s="3" t="str">
        <f t="shared" si="48"/>
        <v>No</v>
      </c>
      <c r="F596" s="3" t="str">
        <f t="shared" si="49"/>
        <v/>
      </c>
      <c r="G596" s="3" t="str">
        <f t="shared" si="45"/>
        <v/>
      </c>
    </row>
    <row r="597" spans="1:7" x14ac:dyDescent="0.35">
      <c r="A597" s="30">
        <v>44810</v>
      </c>
      <c r="B597" s="3">
        <v>17655.599999999999</v>
      </c>
      <c r="C597" s="22">
        <f t="shared" si="46"/>
        <v>-5.7738681520229645E-4</v>
      </c>
      <c r="D597" s="3" t="str">
        <f t="shared" si="47"/>
        <v>Down</v>
      </c>
      <c r="E597" s="3" t="str">
        <f t="shared" si="48"/>
        <v>No</v>
      </c>
      <c r="F597" s="3" t="str">
        <f t="shared" si="49"/>
        <v/>
      </c>
      <c r="G597" s="3" t="str">
        <f t="shared" si="45"/>
        <v/>
      </c>
    </row>
    <row r="598" spans="1:7" x14ac:dyDescent="0.35">
      <c r="A598" s="30">
        <v>44811</v>
      </c>
      <c r="B598" s="3">
        <v>17624.400000000001</v>
      </c>
      <c r="C598" s="22">
        <f t="shared" si="46"/>
        <v>-1.7671447019640845E-3</v>
      </c>
      <c r="D598" s="3" t="str">
        <f t="shared" si="47"/>
        <v>Down</v>
      </c>
      <c r="E598" s="3" t="str">
        <f t="shared" si="48"/>
        <v>No</v>
      </c>
      <c r="F598" s="3" t="str">
        <f t="shared" si="49"/>
        <v/>
      </c>
      <c r="G598" s="3" t="str">
        <f t="shared" si="45"/>
        <v/>
      </c>
    </row>
    <row r="599" spans="1:7" x14ac:dyDescent="0.35">
      <c r="A599" s="30">
        <v>44812</v>
      </c>
      <c r="B599" s="3">
        <v>17798.75</v>
      </c>
      <c r="C599" s="22">
        <f t="shared" si="46"/>
        <v>9.8925353487210078E-3</v>
      </c>
      <c r="D599" s="3" t="str">
        <f t="shared" si="47"/>
        <v>Up</v>
      </c>
      <c r="E599" s="3" t="str">
        <f t="shared" si="48"/>
        <v>No</v>
      </c>
      <c r="F599" s="3" t="str">
        <f t="shared" si="49"/>
        <v/>
      </c>
      <c r="G599" s="3" t="str">
        <f t="shared" si="45"/>
        <v/>
      </c>
    </row>
    <row r="600" spans="1:7" x14ac:dyDescent="0.35">
      <c r="A600" s="30">
        <v>44813</v>
      </c>
      <c r="B600" s="3">
        <v>17833.349999999999</v>
      </c>
      <c r="C600" s="22">
        <f t="shared" si="46"/>
        <v>1.9439567385349278E-3</v>
      </c>
      <c r="D600" s="3" t="str">
        <f t="shared" si="47"/>
        <v>Up</v>
      </c>
      <c r="E600" s="3" t="str">
        <f t="shared" si="48"/>
        <v>No</v>
      </c>
      <c r="F600" s="3" t="str">
        <f t="shared" si="49"/>
        <v/>
      </c>
      <c r="G600" s="3" t="str">
        <f t="shared" si="45"/>
        <v/>
      </c>
    </row>
    <row r="601" spans="1:7" x14ac:dyDescent="0.35">
      <c r="A601" s="30">
        <v>44816</v>
      </c>
      <c r="B601" s="3">
        <v>17936.349999999999</v>
      </c>
      <c r="C601" s="22">
        <f t="shared" si="46"/>
        <v>5.775695536733144E-3</v>
      </c>
      <c r="D601" s="3" t="str">
        <f t="shared" si="47"/>
        <v>Up</v>
      </c>
      <c r="E601" s="3" t="str">
        <f t="shared" si="48"/>
        <v>No</v>
      </c>
      <c r="F601" s="3" t="str">
        <f t="shared" si="49"/>
        <v/>
      </c>
      <c r="G601" s="3" t="str">
        <f t="shared" si="45"/>
        <v/>
      </c>
    </row>
    <row r="602" spans="1:7" x14ac:dyDescent="0.35">
      <c r="A602" s="30">
        <v>44817</v>
      </c>
      <c r="B602" s="3">
        <v>18070.05</v>
      </c>
      <c r="C602" s="22">
        <f t="shared" si="46"/>
        <v>7.4541364324403094E-3</v>
      </c>
      <c r="D602" s="3" t="str">
        <f t="shared" si="47"/>
        <v>Up</v>
      </c>
      <c r="E602" s="3" t="str">
        <f t="shared" si="48"/>
        <v>No</v>
      </c>
      <c r="F602" s="3" t="str">
        <f t="shared" si="49"/>
        <v/>
      </c>
      <c r="G602" s="3" t="str">
        <f t="shared" si="45"/>
        <v/>
      </c>
    </row>
    <row r="603" spans="1:7" x14ac:dyDescent="0.35">
      <c r="A603" s="30">
        <v>44818</v>
      </c>
      <c r="B603" s="3">
        <v>18003.75</v>
      </c>
      <c r="C603" s="22">
        <f t="shared" si="46"/>
        <v>-3.6690545958643875E-3</v>
      </c>
      <c r="D603" s="3" t="str">
        <f t="shared" si="47"/>
        <v>Down</v>
      </c>
      <c r="E603" s="3" t="str">
        <f t="shared" si="48"/>
        <v>No</v>
      </c>
      <c r="F603" s="3" t="str">
        <f t="shared" si="49"/>
        <v/>
      </c>
      <c r="G603" s="3" t="str">
        <f t="shared" si="45"/>
        <v/>
      </c>
    </row>
    <row r="604" spans="1:7" x14ac:dyDescent="0.35">
      <c r="A604" s="30">
        <v>44819</v>
      </c>
      <c r="B604" s="3">
        <v>17877.400000000001</v>
      </c>
      <c r="C604" s="22">
        <f t="shared" si="46"/>
        <v>-7.0179823647850336E-3</v>
      </c>
      <c r="D604" s="3" t="str">
        <f t="shared" si="47"/>
        <v>Down</v>
      </c>
      <c r="E604" s="3" t="str">
        <f t="shared" si="48"/>
        <v>No</v>
      </c>
      <c r="F604" s="3" t="str">
        <f t="shared" si="49"/>
        <v/>
      </c>
      <c r="G604" s="3" t="str">
        <f t="shared" si="45"/>
        <v/>
      </c>
    </row>
    <row r="605" spans="1:7" x14ac:dyDescent="0.35">
      <c r="A605" s="30">
        <v>44820</v>
      </c>
      <c r="B605" s="3">
        <v>17530.849999999999</v>
      </c>
      <c r="C605" s="22">
        <f t="shared" si="46"/>
        <v>-1.9384809871681726E-2</v>
      </c>
      <c r="D605" s="3" t="str">
        <f t="shared" si="47"/>
        <v>Down</v>
      </c>
      <c r="E605" s="3" t="str">
        <f t="shared" si="48"/>
        <v>No</v>
      </c>
      <c r="F605" s="3" t="str">
        <f t="shared" si="49"/>
        <v/>
      </c>
      <c r="G605" s="3" t="str">
        <f t="shared" si="45"/>
        <v/>
      </c>
    </row>
    <row r="606" spans="1:7" x14ac:dyDescent="0.35">
      <c r="A606" s="30">
        <v>44823</v>
      </c>
      <c r="B606" s="3">
        <v>17622.25</v>
      </c>
      <c r="C606" s="22">
        <f t="shared" si="46"/>
        <v>5.2136661941663675E-3</v>
      </c>
      <c r="D606" s="3" t="str">
        <f t="shared" si="47"/>
        <v>Up</v>
      </c>
      <c r="E606" s="3" t="str">
        <f t="shared" si="48"/>
        <v>Yes</v>
      </c>
      <c r="F606" s="3">
        <f t="shared" si="49"/>
        <v>5.2136661941663675E-3</v>
      </c>
      <c r="G606" s="3" t="str">
        <f t="shared" si="45"/>
        <v>Yes</v>
      </c>
    </row>
    <row r="607" spans="1:7" x14ac:dyDescent="0.35">
      <c r="A607" s="30">
        <v>44824</v>
      </c>
      <c r="B607" s="3">
        <v>17816.25</v>
      </c>
      <c r="C607" s="22">
        <f t="shared" si="46"/>
        <v>1.1008809885230319E-2</v>
      </c>
      <c r="D607" s="3" t="str">
        <f t="shared" si="47"/>
        <v>Up</v>
      </c>
      <c r="E607" s="3" t="str">
        <f t="shared" si="48"/>
        <v>No</v>
      </c>
      <c r="F607" s="3" t="str">
        <f t="shared" si="49"/>
        <v/>
      </c>
      <c r="G607" s="3" t="str">
        <f t="shared" si="45"/>
        <v/>
      </c>
    </row>
    <row r="608" spans="1:7" x14ac:dyDescent="0.35">
      <c r="A608" s="30">
        <v>44825</v>
      </c>
      <c r="B608" s="3">
        <v>17718.349999999999</v>
      </c>
      <c r="C608" s="22">
        <f t="shared" si="46"/>
        <v>-5.4949835122431179E-3</v>
      </c>
      <c r="D608" s="3" t="str">
        <f t="shared" si="47"/>
        <v>Down</v>
      </c>
      <c r="E608" s="3" t="str">
        <f t="shared" si="48"/>
        <v>No</v>
      </c>
      <c r="F608" s="3" t="str">
        <f t="shared" si="49"/>
        <v/>
      </c>
      <c r="G608" s="3" t="str">
        <f t="shared" si="45"/>
        <v/>
      </c>
    </row>
    <row r="609" spans="1:7" x14ac:dyDescent="0.35">
      <c r="A609" s="30">
        <v>44826</v>
      </c>
      <c r="B609" s="3">
        <v>17629.8</v>
      </c>
      <c r="C609" s="22">
        <f t="shared" si="46"/>
        <v>-4.997643685783342E-3</v>
      </c>
      <c r="D609" s="3" t="str">
        <f t="shared" si="47"/>
        <v>Down</v>
      </c>
      <c r="E609" s="3" t="str">
        <f t="shared" si="48"/>
        <v>No</v>
      </c>
      <c r="F609" s="3" t="str">
        <f t="shared" si="49"/>
        <v/>
      </c>
      <c r="G609" s="3" t="str">
        <f t="shared" si="45"/>
        <v/>
      </c>
    </row>
    <row r="610" spans="1:7" x14ac:dyDescent="0.35">
      <c r="A610" s="30">
        <v>44827</v>
      </c>
      <c r="B610" s="3">
        <v>17327.349999999999</v>
      </c>
      <c r="C610" s="22">
        <f t="shared" si="46"/>
        <v>-1.7155611521401305E-2</v>
      </c>
      <c r="D610" s="3" t="str">
        <f t="shared" si="47"/>
        <v>Down</v>
      </c>
      <c r="E610" s="3" t="str">
        <f t="shared" si="48"/>
        <v>No</v>
      </c>
      <c r="F610" s="3" t="str">
        <f t="shared" si="49"/>
        <v/>
      </c>
      <c r="G610" s="3" t="str">
        <f t="shared" si="45"/>
        <v/>
      </c>
    </row>
    <row r="611" spans="1:7" x14ac:dyDescent="0.35">
      <c r="A611" s="30">
        <v>44830</v>
      </c>
      <c r="B611" s="3">
        <v>17016.3</v>
      </c>
      <c r="C611" s="22">
        <f t="shared" si="46"/>
        <v>-1.7951388989083692E-2</v>
      </c>
      <c r="D611" s="3" t="str">
        <f t="shared" si="47"/>
        <v>Down</v>
      </c>
      <c r="E611" s="3" t="str">
        <f t="shared" si="48"/>
        <v>Yes</v>
      </c>
      <c r="F611" s="3">
        <f t="shared" si="49"/>
        <v>-1.7951388989083692E-2</v>
      </c>
      <c r="G611" s="3" t="str">
        <f t="shared" si="45"/>
        <v>No</v>
      </c>
    </row>
    <row r="612" spans="1:7" x14ac:dyDescent="0.35">
      <c r="A612" s="30">
        <v>44831</v>
      </c>
      <c r="B612" s="3">
        <v>17007.400000000001</v>
      </c>
      <c r="C612" s="22">
        <f t="shared" si="46"/>
        <v>-5.2302792028806604E-4</v>
      </c>
      <c r="D612" s="3" t="str">
        <f t="shared" si="47"/>
        <v>Down</v>
      </c>
      <c r="E612" s="3" t="str">
        <f t="shared" si="48"/>
        <v>Yes</v>
      </c>
      <c r="F612" s="3">
        <f t="shared" si="49"/>
        <v>-5.2302792028806604E-4</v>
      </c>
      <c r="G612" s="3" t="str">
        <f t="shared" si="45"/>
        <v>No</v>
      </c>
    </row>
    <row r="613" spans="1:7" x14ac:dyDescent="0.35">
      <c r="A613" s="30">
        <v>44832</v>
      </c>
      <c r="B613" s="3">
        <v>16858.599999999999</v>
      </c>
      <c r="C613" s="22">
        <f t="shared" si="46"/>
        <v>-8.7491327304586759E-3</v>
      </c>
      <c r="D613" s="3" t="str">
        <f t="shared" si="47"/>
        <v>Down</v>
      </c>
      <c r="E613" s="3" t="str">
        <f t="shared" si="48"/>
        <v>Yes</v>
      </c>
      <c r="F613" s="3">
        <f t="shared" si="49"/>
        <v>-8.7491327304586759E-3</v>
      </c>
      <c r="G613" s="3" t="str">
        <f t="shared" si="45"/>
        <v>No</v>
      </c>
    </row>
    <row r="614" spans="1:7" x14ac:dyDescent="0.35">
      <c r="A614" s="30">
        <v>44833</v>
      </c>
      <c r="B614" s="3">
        <v>16818.099999999999</v>
      </c>
      <c r="C614" s="22">
        <f t="shared" si="46"/>
        <v>-2.4023347134400248E-3</v>
      </c>
      <c r="D614" s="3" t="str">
        <f t="shared" si="47"/>
        <v>Down</v>
      </c>
      <c r="E614" s="3" t="str">
        <f t="shared" si="48"/>
        <v>Yes</v>
      </c>
      <c r="F614" s="3">
        <f t="shared" si="49"/>
        <v>-2.4023347134400248E-3</v>
      </c>
      <c r="G614" s="3" t="str">
        <f t="shared" si="45"/>
        <v>No</v>
      </c>
    </row>
    <row r="615" spans="1:7" x14ac:dyDescent="0.35">
      <c r="A615" s="30">
        <v>44834</v>
      </c>
      <c r="B615" s="3">
        <v>17094.349999999999</v>
      </c>
      <c r="C615" s="22">
        <f t="shared" si="46"/>
        <v>1.6425755584756899E-2</v>
      </c>
      <c r="D615" s="3" t="str">
        <f t="shared" si="47"/>
        <v>Up</v>
      </c>
      <c r="E615" s="3" t="str">
        <f t="shared" si="48"/>
        <v>Yes</v>
      </c>
      <c r="F615" s="3">
        <f t="shared" si="49"/>
        <v>1.6425755584756899E-2</v>
      </c>
      <c r="G615" s="3" t="str">
        <f t="shared" si="45"/>
        <v>Yes</v>
      </c>
    </row>
    <row r="616" spans="1:7" x14ac:dyDescent="0.35">
      <c r="A616" s="30">
        <v>44837</v>
      </c>
      <c r="B616" s="3">
        <v>16887.349999999999</v>
      </c>
      <c r="C616" s="22">
        <f t="shared" si="46"/>
        <v>-1.2109264172080249E-2</v>
      </c>
      <c r="D616" s="3" t="str">
        <f t="shared" si="47"/>
        <v>Down</v>
      </c>
      <c r="E616" s="3" t="str">
        <f t="shared" si="48"/>
        <v>No</v>
      </c>
      <c r="F616" s="3" t="str">
        <f t="shared" si="49"/>
        <v/>
      </c>
      <c r="G616" s="3" t="str">
        <f t="shared" si="45"/>
        <v/>
      </c>
    </row>
    <row r="617" spans="1:7" x14ac:dyDescent="0.35">
      <c r="A617" s="30">
        <v>44838</v>
      </c>
      <c r="B617" s="3">
        <v>17274.3</v>
      </c>
      <c r="C617" s="22">
        <f t="shared" si="46"/>
        <v>2.2913601009039355E-2</v>
      </c>
      <c r="D617" s="3" t="str">
        <f t="shared" si="47"/>
        <v>Up</v>
      </c>
      <c r="E617" s="3" t="str">
        <f t="shared" si="48"/>
        <v>No</v>
      </c>
      <c r="F617" s="3" t="str">
        <f t="shared" si="49"/>
        <v/>
      </c>
      <c r="G617" s="3" t="str">
        <f t="shared" si="45"/>
        <v/>
      </c>
    </row>
    <row r="618" spans="1:7" x14ac:dyDescent="0.35">
      <c r="A618" s="30">
        <v>44840</v>
      </c>
      <c r="B618" s="3">
        <v>17331.8</v>
      </c>
      <c r="C618" s="22">
        <f t="shared" si="46"/>
        <v>3.3286442865991675E-3</v>
      </c>
      <c r="D618" s="3" t="str">
        <f t="shared" si="47"/>
        <v>Up</v>
      </c>
      <c r="E618" s="3" t="str">
        <f t="shared" si="48"/>
        <v>No</v>
      </c>
      <c r="F618" s="3" t="str">
        <f t="shared" si="49"/>
        <v/>
      </c>
      <c r="G618" s="3" t="str">
        <f t="shared" si="45"/>
        <v/>
      </c>
    </row>
    <row r="619" spans="1:7" x14ac:dyDescent="0.35">
      <c r="A619" s="30">
        <v>44841</v>
      </c>
      <c r="B619" s="3">
        <v>17314.650000000001</v>
      </c>
      <c r="C619" s="22">
        <f t="shared" si="46"/>
        <v>-9.8951061055388466E-4</v>
      </c>
      <c r="D619" s="3" t="str">
        <f t="shared" si="47"/>
        <v>Down</v>
      </c>
      <c r="E619" s="3" t="str">
        <f t="shared" si="48"/>
        <v>No</v>
      </c>
      <c r="F619" s="3" t="str">
        <f t="shared" si="49"/>
        <v/>
      </c>
      <c r="G619" s="3" t="str">
        <f t="shared" si="45"/>
        <v/>
      </c>
    </row>
    <row r="620" spans="1:7" x14ac:dyDescent="0.35">
      <c r="A620" s="30">
        <v>44844</v>
      </c>
      <c r="B620" s="3">
        <v>17241</v>
      </c>
      <c r="C620" s="22">
        <f t="shared" si="46"/>
        <v>-4.2536233767359695E-3</v>
      </c>
      <c r="D620" s="3" t="str">
        <f t="shared" si="47"/>
        <v>Down</v>
      </c>
      <c r="E620" s="3" t="str">
        <f t="shared" si="48"/>
        <v>No</v>
      </c>
      <c r="F620" s="3" t="str">
        <f t="shared" si="49"/>
        <v/>
      </c>
      <c r="G620" s="3" t="str">
        <f t="shared" si="45"/>
        <v/>
      </c>
    </row>
    <row r="621" spans="1:7" x14ac:dyDescent="0.35">
      <c r="A621" s="30">
        <v>44845</v>
      </c>
      <c r="B621" s="3">
        <v>16983.55</v>
      </c>
      <c r="C621" s="22">
        <f t="shared" si="46"/>
        <v>-1.4932428513427338E-2</v>
      </c>
      <c r="D621" s="3" t="str">
        <f t="shared" si="47"/>
        <v>Down</v>
      </c>
      <c r="E621" s="3" t="str">
        <f t="shared" si="48"/>
        <v>No</v>
      </c>
      <c r="F621" s="3" t="str">
        <f t="shared" si="49"/>
        <v/>
      </c>
      <c r="G621" s="3" t="str">
        <f t="shared" si="45"/>
        <v/>
      </c>
    </row>
    <row r="622" spans="1:7" x14ac:dyDescent="0.35">
      <c r="A622" s="30">
        <v>44846</v>
      </c>
      <c r="B622" s="3">
        <v>17123.599999999999</v>
      </c>
      <c r="C622" s="22">
        <f t="shared" si="46"/>
        <v>8.2462147195373914E-3</v>
      </c>
      <c r="D622" s="3" t="str">
        <f t="shared" si="47"/>
        <v>Up</v>
      </c>
      <c r="E622" s="3" t="str">
        <f t="shared" si="48"/>
        <v>Yes</v>
      </c>
      <c r="F622" s="3">
        <f t="shared" si="49"/>
        <v>8.2462147195373914E-3</v>
      </c>
      <c r="G622" s="3" t="str">
        <f t="shared" si="45"/>
        <v>Yes</v>
      </c>
    </row>
    <row r="623" spans="1:7" x14ac:dyDescent="0.35">
      <c r="A623" s="30">
        <v>44847</v>
      </c>
      <c r="B623" s="3">
        <v>17014.349999999999</v>
      </c>
      <c r="C623" s="22">
        <f t="shared" si="46"/>
        <v>-6.3800836272746393E-3</v>
      </c>
      <c r="D623" s="3" t="str">
        <f t="shared" si="47"/>
        <v>Down</v>
      </c>
      <c r="E623" s="3" t="str">
        <f t="shared" si="48"/>
        <v>No</v>
      </c>
      <c r="F623" s="3" t="str">
        <f t="shared" si="49"/>
        <v/>
      </c>
      <c r="G623" s="3" t="str">
        <f t="shared" si="45"/>
        <v/>
      </c>
    </row>
    <row r="624" spans="1:7" x14ac:dyDescent="0.35">
      <c r="A624" s="30">
        <v>44848</v>
      </c>
      <c r="B624" s="3">
        <v>17185.7</v>
      </c>
      <c r="C624" s="22">
        <f t="shared" si="46"/>
        <v>1.0070910731235821E-2</v>
      </c>
      <c r="D624" s="3" t="str">
        <f t="shared" si="47"/>
        <v>Up</v>
      </c>
      <c r="E624" s="3" t="str">
        <f t="shared" si="48"/>
        <v>No</v>
      </c>
      <c r="F624" s="3" t="str">
        <f t="shared" si="49"/>
        <v/>
      </c>
      <c r="G624" s="3" t="str">
        <f t="shared" si="45"/>
        <v/>
      </c>
    </row>
    <row r="625" spans="1:7" x14ac:dyDescent="0.35">
      <c r="A625" s="30">
        <v>44851</v>
      </c>
      <c r="B625" s="3">
        <v>17311.8</v>
      </c>
      <c r="C625" s="22">
        <f t="shared" si="46"/>
        <v>7.3374957086414019E-3</v>
      </c>
      <c r="D625" s="3" t="str">
        <f t="shared" si="47"/>
        <v>Up</v>
      </c>
      <c r="E625" s="3" t="str">
        <f t="shared" si="48"/>
        <v>No</v>
      </c>
      <c r="F625" s="3" t="str">
        <f t="shared" si="49"/>
        <v/>
      </c>
      <c r="G625" s="3" t="str">
        <f t="shared" si="45"/>
        <v/>
      </c>
    </row>
    <row r="626" spans="1:7" x14ac:dyDescent="0.35">
      <c r="A626" s="30">
        <v>44852</v>
      </c>
      <c r="B626" s="3">
        <v>17486.95</v>
      </c>
      <c r="C626" s="22">
        <f t="shared" si="46"/>
        <v>1.0117376587067866E-2</v>
      </c>
      <c r="D626" s="3" t="str">
        <f t="shared" si="47"/>
        <v>Up</v>
      </c>
      <c r="E626" s="3" t="str">
        <f t="shared" si="48"/>
        <v>No</v>
      </c>
      <c r="F626" s="3" t="str">
        <f t="shared" si="49"/>
        <v/>
      </c>
      <c r="G626" s="3" t="str">
        <f t="shared" si="45"/>
        <v/>
      </c>
    </row>
    <row r="627" spans="1:7" x14ac:dyDescent="0.35">
      <c r="A627" s="30">
        <v>44853</v>
      </c>
      <c r="B627" s="3">
        <v>17512.25</v>
      </c>
      <c r="C627" s="22">
        <f t="shared" si="46"/>
        <v>1.4467931800570867E-3</v>
      </c>
      <c r="D627" s="3" t="str">
        <f t="shared" si="47"/>
        <v>Up</v>
      </c>
      <c r="E627" s="3" t="str">
        <f t="shared" si="48"/>
        <v>No</v>
      </c>
      <c r="F627" s="3" t="str">
        <f t="shared" si="49"/>
        <v/>
      </c>
      <c r="G627" s="3" t="str">
        <f t="shared" si="45"/>
        <v/>
      </c>
    </row>
    <row r="628" spans="1:7" x14ac:dyDescent="0.35">
      <c r="A628" s="30">
        <v>44854</v>
      </c>
      <c r="B628" s="3">
        <v>17563.95</v>
      </c>
      <c r="C628" s="22">
        <f t="shared" si="46"/>
        <v>2.9522191608731445E-3</v>
      </c>
      <c r="D628" s="3" t="str">
        <f t="shared" si="47"/>
        <v>Up</v>
      </c>
      <c r="E628" s="3" t="str">
        <f t="shared" si="48"/>
        <v>No</v>
      </c>
      <c r="F628" s="3" t="str">
        <f t="shared" si="49"/>
        <v/>
      </c>
      <c r="G628" s="3" t="str">
        <f t="shared" si="45"/>
        <v/>
      </c>
    </row>
    <row r="629" spans="1:7" x14ac:dyDescent="0.35">
      <c r="A629" s="30">
        <v>44855</v>
      </c>
      <c r="B629" s="3">
        <v>17576.3</v>
      </c>
      <c r="C629" s="22">
        <f t="shared" si="46"/>
        <v>7.0314479373936639E-4</v>
      </c>
      <c r="D629" s="3" t="str">
        <f t="shared" si="47"/>
        <v>Up</v>
      </c>
      <c r="E629" s="3" t="str">
        <f t="shared" si="48"/>
        <v>No</v>
      </c>
      <c r="F629" s="3" t="str">
        <f t="shared" si="49"/>
        <v/>
      </c>
      <c r="G629" s="3" t="str">
        <f t="shared" si="45"/>
        <v/>
      </c>
    </row>
    <row r="630" spans="1:7" x14ac:dyDescent="0.35">
      <c r="A630" s="30">
        <v>44858</v>
      </c>
      <c r="B630" s="3">
        <v>17730.75</v>
      </c>
      <c r="C630" s="22">
        <f t="shared" si="46"/>
        <v>8.7874012164107767E-3</v>
      </c>
      <c r="D630" s="3" t="str">
        <f t="shared" si="47"/>
        <v>Up</v>
      </c>
      <c r="E630" s="3" t="str">
        <f t="shared" si="48"/>
        <v>No</v>
      </c>
      <c r="F630" s="3" t="str">
        <f t="shared" si="49"/>
        <v/>
      </c>
      <c r="G630" s="3" t="str">
        <f t="shared" si="45"/>
        <v/>
      </c>
    </row>
    <row r="631" spans="1:7" x14ac:dyDescent="0.35">
      <c r="A631" s="30">
        <v>44859</v>
      </c>
      <c r="B631" s="3">
        <v>17656.349999999999</v>
      </c>
      <c r="C631" s="22">
        <f t="shared" si="46"/>
        <v>-4.1960999957701426E-3</v>
      </c>
      <c r="D631" s="3" t="str">
        <f t="shared" si="47"/>
        <v>Down</v>
      </c>
      <c r="E631" s="3" t="str">
        <f t="shared" si="48"/>
        <v>No</v>
      </c>
      <c r="F631" s="3" t="str">
        <f t="shared" si="49"/>
        <v/>
      </c>
      <c r="G631" s="3" t="str">
        <f t="shared" si="45"/>
        <v/>
      </c>
    </row>
    <row r="632" spans="1:7" x14ac:dyDescent="0.35">
      <c r="A632" s="30">
        <v>44861</v>
      </c>
      <c r="B632" s="3">
        <v>17736.95</v>
      </c>
      <c r="C632" s="22">
        <f t="shared" si="46"/>
        <v>4.564929897742296E-3</v>
      </c>
      <c r="D632" s="3" t="str">
        <f t="shared" si="47"/>
        <v>Up</v>
      </c>
      <c r="E632" s="3" t="str">
        <f t="shared" si="48"/>
        <v>No</v>
      </c>
      <c r="F632" s="3" t="str">
        <f t="shared" si="49"/>
        <v/>
      </c>
      <c r="G632" s="3" t="str">
        <f t="shared" si="45"/>
        <v/>
      </c>
    </row>
    <row r="633" spans="1:7" x14ac:dyDescent="0.35">
      <c r="A633" s="30">
        <v>44862</v>
      </c>
      <c r="B633" s="3">
        <v>17786.8</v>
      </c>
      <c r="C633" s="22">
        <f t="shared" si="46"/>
        <v>2.8105170280120621E-3</v>
      </c>
      <c r="D633" s="3" t="str">
        <f t="shared" si="47"/>
        <v>Up</v>
      </c>
      <c r="E633" s="3" t="str">
        <f t="shared" si="48"/>
        <v>No</v>
      </c>
      <c r="F633" s="3" t="str">
        <f t="shared" si="49"/>
        <v/>
      </c>
      <c r="G633" s="3" t="str">
        <f t="shared" si="45"/>
        <v/>
      </c>
    </row>
    <row r="634" spans="1:7" x14ac:dyDescent="0.35">
      <c r="A634" s="30">
        <v>44865</v>
      </c>
      <c r="B634" s="3">
        <v>18012.2</v>
      </c>
      <c r="C634" s="22">
        <f t="shared" si="46"/>
        <v>1.2672318798209991E-2</v>
      </c>
      <c r="D634" s="3" t="str">
        <f t="shared" si="47"/>
        <v>Up</v>
      </c>
      <c r="E634" s="3" t="str">
        <f t="shared" si="48"/>
        <v>No</v>
      </c>
      <c r="F634" s="3" t="str">
        <f t="shared" si="49"/>
        <v/>
      </c>
      <c r="G634" s="3" t="str">
        <f t="shared" si="45"/>
        <v/>
      </c>
    </row>
    <row r="635" spans="1:7" x14ac:dyDescent="0.35">
      <c r="A635" s="30">
        <v>44866</v>
      </c>
      <c r="B635" s="3">
        <v>18145.400000000001</v>
      </c>
      <c r="C635" s="22">
        <f t="shared" si="46"/>
        <v>7.3949878415740843E-3</v>
      </c>
      <c r="D635" s="3" t="str">
        <f t="shared" si="47"/>
        <v>Up</v>
      </c>
      <c r="E635" s="3" t="str">
        <f t="shared" si="48"/>
        <v>No</v>
      </c>
      <c r="F635" s="3" t="str">
        <f t="shared" si="49"/>
        <v/>
      </c>
      <c r="G635" s="3" t="str">
        <f t="shared" si="45"/>
        <v/>
      </c>
    </row>
    <row r="636" spans="1:7" x14ac:dyDescent="0.35">
      <c r="A636" s="30">
        <v>44867</v>
      </c>
      <c r="B636" s="3">
        <v>18082.849999999999</v>
      </c>
      <c r="C636" s="22">
        <f t="shared" si="46"/>
        <v>-3.4471546507656432E-3</v>
      </c>
      <c r="D636" s="3" t="str">
        <f t="shared" si="47"/>
        <v>Down</v>
      </c>
      <c r="E636" s="3" t="str">
        <f t="shared" si="48"/>
        <v>No</v>
      </c>
      <c r="F636" s="3" t="str">
        <f t="shared" si="49"/>
        <v/>
      </c>
      <c r="G636" s="3" t="str">
        <f t="shared" si="45"/>
        <v/>
      </c>
    </row>
    <row r="637" spans="1:7" x14ac:dyDescent="0.35">
      <c r="A637" s="30">
        <v>44868</v>
      </c>
      <c r="B637" s="3">
        <v>18052.7</v>
      </c>
      <c r="C637" s="22">
        <f t="shared" si="46"/>
        <v>-1.6673256704555874E-3</v>
      </c>
      <c r="D637" s="3" t="str">
        <f t="shared" si="47"/>
        <v>Down</v>
      </c>
      <c r="E637" s="3" t="str">
        <f t="shared" si="48"/>
        <v>No</v>
      </c>
      <c r="F637" s="3" t="str">
        <f t="shared" si="49"/>
        <v/>
      </c>
      <c r="G637" s="3" t="str">
        <f t="shared" si="45"/>
        <v/>
      </c>
    </row>
    <row r="638" spans="1:7" x14ac:dyDescent="0.35">
      <c r="A638" s="30">
        <v>44869</v>
      </c>
      <c r="B638" s="3">
        <v>18117.150000000001</v>
      </c>
      <c r="C638" s="22">
        <f t="shared" si="46"/>
        <v>3.5701030870728878E-3</v>
      </c>
      <c r="D638" s="3" t="str">
        <f t="shared" si="47"/>
        <v>Up</v>
      </c>
      <c r="E638" s="3" t="str">
        <f t="shared" si="48"/>
        <v>No</v>
      </c>
      <c r="F638" s="3" t="str">
        <f t="shared" si="49"/>
        <v/>
      </c>
      <c r="G638" s="3" t="str">
        <f t="shared" si="45"/>
        <v/>
      </c>
    </row>
    <row r="639" spans="1:7" x14ac:dyDescent="0.35">
      <c r="A639" s="30">
        <v>44872</v>
      </c>
      <c r="B639" s="3">
        <v>18202.8</v>
      </c>
      <c r="C639" s="22">
        <f t="shared" si="46"/>
        <v>4.7275647659812837E-3</v>
      </c>
      <c r="D639" s="3" t="str">
        <f t="shared" si="47"/>
        <v>Up</v>
      </c>
      <c r="E639" s="3" t="str">
        <f t="shared" si="48"/>
        <v>No</v>
      </c>
      <c r="F639" s="3" t="str">
        <f t="shared" si="49"/>
        <v/>
      </c>
      <c r="G639" s="3" t="str">
        <f t="shared" si="45"/>
        <v/>
      </c>
    </row>
    <row r="640" spans="1:7" x14ac:dyDescent="0.35">
      <c r="A640" s="30">
        <v>44874</v>
      </c>
      <c r="B640" s="3">
        <v>18157</v>
      </c>
      <c r="C640" s="22">
        <f t="shared" si="46"/>
        <v>-2.5160964247258263E-3</v>
      </c>
      <c r="D640" s="3" t="str">
        <f t="shared" si="47"/>
        <v>Down</v>
      </c>
      <c r="E640" s="3" t="str">
        <f t="shared" si="48"/>
        <v>No</v>
      </c>
      <c r="F640" s="3" t="str">
        <f t="shared" si="49"/>
        <v/>
      </c>
      <c r="G640" s="3" t="str">
        <f t="shared" si="45"/>
        <v/>
      </c>
    </row>
    <row r="641" spans="1:7" x14ac:dyDescent="0.35">
      <c r="A641" s="30">
        <v>44875</v>
      </c>
      <c r="B641" s="3">
        <v>18028.2</v>
      </c>
      <c r="C641" s="22">
        <f t="shared" si="46"/>
        <v>-7.0936828771272385E-3</v>
      </c>
      <c r="D641" s="3" t="str">
        <f t="shared" si="47"/>
        <v>Down</v>
      </c>
      <c r="E641" s="3" t="str">
        <f t="shared" si="48"/>
        <v>No</v>
      </c>
      <c r="F641" s="3" t="str">
        <f t="shared" si="49"/>
        <v/>
      </c>
      <c r="G641" s="3" t="str">
        <f t="shared" si="45"/>
        <v/>
      </c>
    </row>
    <row r="642" spans="1:7" x14ac:dyDescent="0.35">
      <c r="A642" s="30">
        <v>44876</v>
      </c>
      <c r="B642" s="3">
        <v>18349.7</v>
      </c>
      <c r="C642" s="22">
        <f t="shared" si="46"/>
        <v>1.7833172474234809E-2</v>
      </c>
      <c r="D642" s="3" t="str">
        <f t="shared" si="47"/>
        <v>Up</v>
      </c>
      <c r="E642" s="3" t="str">
        <f t="shared" si="48"/>
        <v>No</v>
      </c>
      <c r="F642" s="3" t="str">
        <f t="shared" si="49"/>
        <v/>
      </c>
      <c r="G642" s="3" t="str">
        <f t="shared" si="45"/>
        <v/>
      </c>
    </row>
    <row r="643" spans="1:7" x14ac:dyDescent="0.35">
      <c r="A643" s="30">
        <v>44879</v>
      </c>
      <c r="B643" s="3">
        <v>18329.150000000001</v>
      </c>
      <c r="C643" s="22">
        <f t="shared" si="46"/>
        <v>-1.1199093173184995E-3</v>
      </c>
      <c r="D643" s="3" t="str">
        <f t="shared" si="47"/>
        <v>Down</v>
      </c>
      <c r="E643" s="3" t="str">
        <f t="shared" si="48"/>
        <v>No</v>
      </c>
      <c r="F643" s="3" t="str">
        <f t="shared" si="49"/>
        <v/>
      </c>
      <c r="G643" s="3" t="str">
        <f t="shared" ref="G643:G706" si="50">IF(E643="Yes",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1">(B644-B643)/B643</f>
        <v>4.0509243472828796E-3</v>
      </c>
      <c r="D644" s="3" t="str">
        <f t="shared" ref="D644:D707" si="52">IF(C644&gt;0, "Up", IF(C644&lt;0, "Down", "Flat"))</f>
        <v>Up</v>
      </c>
      <c r="E644" s="3" t="str">
        <f t="shared" si="48"/>
        <v>No</v>
      </c>
      <c r="F644" s="3" t="str">
        <f t="shared" si="49"/>
        <v/>
      </c>
      <c r="G644" s="3" t="str">
        <f t="shared" si="50"/>
        <v/>
      </c>
    </row>
    <row r="645" spans="1:7" x14ac:dyDescent="0.35">
      <c r="A645" s="30">
        <v>44881</v>
      </c>
      <c r="B645" s="3">
        <v>18409.650000000001</v>
      </c>
      <c r="C645" s="22">
        <f t="shared" si="51"/>
        <v>3.3961115880761162E-4</v>
      </c>
      <c r="D645" s="3" t="str">
        <f t="shared" si="52"/>
        <v>Up</v>
      </c>
      <c r="E645" s="3" t="str">
        <f t="shared" si="48"/>
        <v>No</v>
      </c>
      <c r="F645" s="3" t="str">
        <f t="shared" si="49"/>
        <v/>
      </c>
      <c r="G645" s="3" t="str">
        <f t="shared" si="50"/>
        <v/>
      </c>
    </row>
    <row r="646" spans="1:7" x14ac:dyDescent="0.35">
      <c r="A646" s="30">
        <v>44882</v>
      </c>
      <c r="B646" s="3">
        <v>18343.900000000001</v>
      </c>
      <c r="C646" s="22">
        <f t="shared" si="51"/>
        <v>-3.571496470601016E-3</v>
      </c>
      <c r="D646" s="3" t="str">
        <f t="shared" si="52"/>
        <v>Down</v>
      </c>
      <c r="E646" s="3" t="str">
        <f t="shared" ref="E646:E709" si="53">IF(AND(D643="Down", D644="Down", D645="Down"), "Yes", "No")</f>
        <v>No</v>
      </c>
      <c r="F646" s="3" t="str">
        <f t="shared" ref="F646:F709" si="54">IF(E646="Yes", C646, "")</f>
        <v/>
      </c>
      <c r="G646" s="3" t="str">
        <f t="shared" si="50"/>
        <v/>
      </c>
    </row>
    <row r="647" spans="1:7" x14ac:dyDescent="0.35">
      <c r="A647" s="30">
        <v>44883</v>
      </c>
      <c r="B647" s="3">
        <v>18307.650000000001</v>
      </c>
      <c r="C647" s="22">
        <f t="shared" si="51"/>
        <v>-1.9761337556353882E-3</v>
      </c>
      <c r="D647" s="3" t="str">
        <f t="shared" si="52"/>
        <v>Down</v>
      </c>
      <c r="E647" s="3" t="str">
        <f t="shared" si="53"/>
        <v>No</v>
      </c>
      <c r="F647" s="3" t="str">
        <f t="shared" si="54"/>
        <v/>
      </c>
      <c r="G647" s="3" t="str">
        <f t="shared" si="50"/>
        <v/>
      </c>
    </row>
    <row r="648" spans="1:7" x14ac:dyDescent="0.35">
      <c r="A648" s="30">
        <v>44886</v>
      </c>
      <c r="B648" s="3">
        <v>18159.95</v>
      </c>
      <c r="C648" s="22">
        <f t="shared" si="51"/>
        <v>-8.0676657025888481E-3</v>
      </c>
      <c r="D648" s="3" t="str">
        <f t="shared" si="52"/>
        <v>Down</v>
      </c>
      <c r="E648" s="3" t="str">
        <f t="shared" si="53"/>
        <v>No</v>
      </c>
      <c r="F648" s="3" t="str">
        <f t="shared" si="54"/>
        <v/>
      </c>
      <c r="G648" s="3" t="str">
        <f t="shared" si="50"/>
        <v/>
      </c>
    </row>
    <row r="649" spans="1:7" x14ac:dyDescent="0.35">
      <c r="A649" s="30">
        <v>44887</v>
      </c>
      <c r="B649" s="3">
        <v>18244.2</v>
      </c>
      <c r="C649" s="22">
        <f t="shared" si="51"/>
        <v>4.6393299541022965E-3</v>
      </c>
      <c r="D649" s="3" t="str">
        <f t="shared" si="52"/>
        <v>Up</v>
      </c>
      <c r="E649" s="3" t="str">
        <f t="shared" si="53"/>
        <v>Yes</v>
      </c>
      <c r="F649" s="3">
        <f t="shared" si="54"/>
        <v>4.6393299541022965E-3</v>
      </c>
      <c r="G649" s="3" t="str">
        <f t="shared" si="50"/>
        <v>Yes</v>
      </c>
    </row>
    <row r="650" spans="1:7" x14ac:dyDescent="0.35">
      <c r="A650" s="30">
        <v>44888</v>
      </c>
      <c r="B650" s="3">
        <v>18267.25</v>
      </c>
      <c r="C650" s="22">
        <f t="shared" si="51"/>
        <v>1.2634152223720016E-3</v>
      </c>
      <c r="D650" s="3" t="str">
        <f t="shared" si="52"/>
        <v>Up</v>
      </c>
      <c r="E650" s="3" t="str">
        <f t="shared" si="53"/>
        <v>No</v>
      </c>
      <c r="F650" s="3" t="str">
        <f t="shared" si="54"/>
        <v/>
      </c>
      <c r="G650" s="3" t="str">
        <f t="shared" si="50"/>
        <v/>
      </c>
    </row>
    <row r="651" spans="1:7" x14ac:dyDescent="0.35">
      <c r="A651" s="30">
        <v>44889</v>
      </c>
      <c r="B651" s="3">
        <v>18484.099999999999</v>
      </c>
      <c r="C651" s="22">
        <f t="shared" si="51"/>
        <v>1.1870971273727493E-2</v>
      </c>
      <c r="D651" s="3" t="str">
        <f t="shared" si="52"/>
        <v>Up</v>
      </c>
      <c r="E651" s="3" t="str">
        <f t="shared" si="53"/>
        <v>No</v>
      </c>
      <c r="F651" s="3" t="str">
        <f t="shared" si="54"/>
        <v/>
      </c>
      <c r="G651" s="3" t="str">
        <f t="shared" si="50"/>
        <v/>
      </c>
    </row>
    <row r="652" spans="1:7" x14ac:dyDescent="0.35">
      <c r="A652" s="30">
        <v>44890</v>
      </c>
      <c r="B652" s="3">
        <v>18512.75</v>
      </c>
      <c r="C652" s="22">
        <f t="shared" si="51"/>
        <v>1.5499807943043728E-3</v>
      </c>
      <c r="D652" s="3" t="str">
        <f t="shared" si="52"/>
        <v>Up</v>
      </c>
      <c r="E652" s="3" t="str">
        <f t="shared" si="53"/>
        <v>No</v>
      </c>
      <c r="F652" s="3" t="str">
        <f t="shared" si="54"/>
        <v/>
      </c>
      <c r="G652" s="3" t="str">
        <f t="shared" si="50"/>
        <v/>
      </c>
    </row>
    <row r="653" spans="1:7" x14ac:dyDescent="0.35">
      <c r="A653" s="30">
        <v>44893</v>
      </c>
      <c r="B653" s="3">
        <v>18562.75</v>
      </c>
      <c r="C653" s="22">
        <f t="shared" si="51"/>
        <v>2.7008413120687092E-3</v>
      </c>
      <c r="D653" s="3" t="str">
        <f t="shared" si="52"/>
        <v>Up</v>
      </c>
      <c r="E653" s="3" t="str">
        <f t="shared" si="53"/>
        <v>No</v>
      </c>
      <c r="F653" s="3" t="str">
        <f t="shared" si="54"/>
        <v/>
      </c>
      <c r="G653" s="3" t="str">
        <f t="shared" si="50"/>
        <v/>
      </c>
    </row>
    <row r="654" spans="1:7" x14ac:dyDescent="0.35">
      <c r="A654" s="30">
        <v>44894</v>
      </c>
      <c r="B654" s="3">
        <v>18618.05</v>
      </c>
      <c r="C654" s="22">
        <f t="shared" si="51"/>
        <v>2.9790844567749537E-3</v>
      </c>
      <c r="D654" s="3" t="str">
        <f t="shared" si="52"/>
        <v>Up</v>
      </c>
      <c r="E654" s="3" t="str">
        <f t="shared" si="53"/>
        <v>No</v>
      </c>
      <c r="F654" s="3" t="str">
        <f t="shared" si="54"/>
        <v/>
      </c>
      <c r="G654" s="3" t="str">
        <f t="shared" si="50"/>
        <v/>
      </c>
    </row>
    <row r="655" spans="1:7" x14ac:dyDescent="0.35">
      <c r="A655" s="30">
        <v>44895</v>
      </c>
      <c r="B655" s="3">
        <v>18758.349999999999</v>
      </c>
      <c r="C655" s="22">
        <f t="shared" si="51"/>
        <v>7.5356978845797108E-3</v>
      </c>
      <c r="D655" s="3" t="str">
        <f t="shared" si="52"/>
        <v>Up</v>
      </c>
      <c r="E655" s="3" t="str">
        <f t="shared" si="53"/>
        <v>No</v>
      </c>
      <c r="F655" s="3" t="str">
        <f t="shared" si="54"/>
        <v/>
      </c>
      <c r="G655" s="3" t="str">
        <f t="shared" si="50"/>
        <v/>
      </c>
    </row>
    <row r="656" spans="1:7" x14ac:dyDescent="0.35">
      <c r="A656" s="30">
        <v>44896</v>
      </c>
      <c r="B656" s="3">
        <v>18812.5</v>
      </c>
      <c r="C656" s="22">
        <f t="shared" si="51"/>
        <v>2.8867144498317529E-3</v>
      </c>
      <c r="D656" s="3" t="str">
        <f t="shared" si="52"/>
        <v>Up</v>
      </c>
      <c r="E656" s="3" t="str">
        <f t="shared" si="53"/>
        <v>No</v>
      </c>
      <c r="F656" s="3" t="str">
        <f t="shared" si="54"/>
        <v/>
      </c>
      <c r="G656" s="3" t="str">
        <f t="shared" si="50"/>
        <v/>
      </c>
    </row>
    <row r="657" spans="1:7" x14ac:dyDescent="0.35">
      <c r="A657" s="30">
        <v>44897</v>
      </c>
      <c r="B657" s="3">
        <v>18696.099999999999</v>
      </c>
      <c r="C657" s="22">
        <f t="shared" si="51"/>
        <v>-6.1873754152824692E-3</v>
      </c>
      <c r="D657" s="3" t="str">
        <f t="shared" si="52"/>
        <v>Down</v>
      </c>
      <c r="E657" s="3" t="str">
        <f t="shared" si="53"/>
        <v>No</v>
      </c>
      <c r="F657" s="3" t="str">
        <f t="shared" si="54"/>
        <v/>
      </c>
      <c r="G657" s="3" t="str">
        <f t="shared" si="50"/>
        <v/>
      </c>
    </row>
    <row r="658" spans="1:7" x14ac:dyDescent="0.35">
      <c r="A658" s="30">
        <v>44900</v>
      </c>
      <c r="B658" s="3">
        <v>18701.05</v>
      </c>
      <c r="C658" s="22">
        <f t="shared" si="51"/>
        <v>2.6476109990857601E-4</v>
      </c>
      <c r="D658" s="3" t="str">
        <f t="shared" si="52"/>
        <v>Up</v>
      </c>
      <c r="E658" s="3" t="str">
        <f t="shared" si="53"/>
        <v>No</v>
      </c>
      <c r="F658" s="3" t="str">
        <f t="shared" si="54"/>
        <v/>
      </c>
      <c r="G658" s="3" t="str">
        <f t="shared" si="50"/>
        <v/>
      </c>
    </row>
    <row r="659" spans="1:7" x14ac:dyDescent="0.35">
      <c r="A659" s="30">
        <v>44901</v>
      </c>
      <c r="B659" s="3">
        <v>18642.75</v>
      </c>
      <c r="C659" s="22">
        <f t="shared" si="51"/>
        <v>-3.1174720136034756E-3</v>
      </c>
      <c r="D659" s="3" t="str">
        <f t="shared" si="52"/>
        <v>Down</v>
      </c>
      <c r="E659" s="3" t="str">
        <f t="shared" si="53"/>
        <v>No</v>
      </c>
      <c r="F659" s="3" t="str">
        <f t="shared" si="54"/>
        <v/>
      </c>
      <c r="G659" s="3" t="str">
        <f t="shared" si="50"/>
        <v/>
      </c>
    </row>
    <row r="660" spans="1:7" x14ac:dyDescent="0.35">
      <c r="A660" s="30">
        <v>44902</v>
      </c>
      <c r="B660" s="3">
        <v>18560.5</v>
      </c>
      <c r="C660" s="22">
        <f t="shared" si="51"/>
        <v>-4.4119027503989484E-3</v>
      </c>
      <c r="D660" s="3" t="str">
        <f t="shared" si="52"/>
        <v>Down</v>
      </c>
      <c r="E660" s="3" t="str">
        <f t="shared" si="53"/>
        <v>No</v>
      </c>
      <c r="F660" s="3" t="str">
        <f t="shared" si="54"/>
        <v/>
      </c>
      <c r="G660" s="3" t="str">
        <f t="shared" si="50"/>
        <v/>
      </c>
    </row>
    <row r="661" spans="1:7" x14ac:dyDescent="0.35">
      <c r="A661" s="30">
        <v>44903</v>
      </c>
      <c r="B661" s="3">
        <v>18609.349999999999</v>
      </c>
      <c r="C661" s="22">
        <f t="shared" si="51"/>
        <v>2.6319334069663286E-3</v>
      </c>
      <c r="D661" s="3" t="str">
        <f t="shared" si="52"/>
        <v>Up</v>
      </c>
      <c r="E661" s="3" t="str">
        <f t="shared" si="53"/>
        <v>No</v>
      </c>
      <c r="F661" s="3" t="str">
        <f t="shared" si="54"/>
        <v/>
      </c>
      <c r="G661" s="3" t="str">
        <f t="shared" si="50"/>
        <v/>
      </c>
    </row>
    <row r="662" spans="1:7" x14ac:dyDescent="0.35">
      <c r="A662" s="30">
        <v>44904</v>
      </c>
      <c r="B662" s="3">
        <v>18496.599999999999</v>
      </c>
      <c r="C662" s="22">
        <f t="shared" si="51"/>
        <v>-6.0587822788007112E-3</v>
      </c>
      <c r="D662" s="3" t="str">
        <f t="shared" si="52"/>
        <v>Down</v>
      </c>
      <c r="E662" s="3" t="str">
        <f t="shared" si="53"/>
        <v>No</v>
      </c>
      <c r="F662" s="3" t="str">
        <f t="shared" si="54"/>
        <v/>
      </c>
      <c r="G662" s="3" t="str">
        <f t="shared" si="50"/>
        <v/>
      </c>
    </row>
    <row r="663" spans="1:7" x14ac:dyDescent="0.35">
      <c r="A663" s="30">
        <v>44907</v>
      </c>
      <c r="B663" s="3">
        <v>18497.150000000001</v>
      </c>
      <c r="C663" s="22">
        <f t="shared" si="51"/>
        <v>2.9735194576457857E-5</v>
      </c>
      <c r="D663" s="3" t="str">
        <f t="shared" si="52"/>
        <v>Up</v>
      </c>
      <c r="E663" s="3" t="str">
        <f t="shared" si="53"/>
        <v>No</v>
      </c>
      <c r="F663" s="3" t="str">
        <f t="shared" si="54"/>
        <v/>
      </c>
      <c r="G663" s="3" t="str">
        <f t="shared" si="50"/>
        <v/>
      </c>
    </row>
    <row r="664" spans="1:7" x14ac:dyDescent="0.35">
      <c r="A664" s="30">
        <v>44908</v>
      </c>
      <c r="B664" s="3">
        <v>18608</v>
      </c>
      <c r="C664" s="22">
        <f t="shared" si="51"/>
        <v>5.9928151093546055E-3</v>
      </c>
      <c r="D664" s="3" t="str">
        <f t="shared" si="52"/>
        <v>Up</v>
      </c>
      <c r="E664" s="3" t="str">
        <f t="shared" si="53"/>
        <v>No</v>
      </c>
      <c r="F664" s="3" t="str">
        <f t="shared" si="54"/>
        <v/>
      </c>
      <c r="G664" s="3" t="str">
        <f t="shared" si="50"/>
        <v/>
      </c>
    </row>
    <row r="665" spans="1:7" x14ac:dyDescent="0.35">
      <c r="A665" s="30">
        <v>44909</v>
      </c>
      <c r="B665" s="3">
        <v>18660.3</v>
      </c>
      <c r="C665" s="22">
        <f t="shared" si="51"/>
        <v>2.8106190885640193E-3</v>
      </c>
      <c r="D665" s="3" t="str">
        <f t="shared" si="52"/>
        <v>Up</v>
      </c>
      <c r="E665" s="3" t="str">
        <f t="shared" si="53"/>
        <v>No</v>
      </c>
      <c r="F665" s="3" t="str">
        <f t="shared" si="54"/>
        <v/>
      </c>
      <c r="G665" s="3" t="str">
        <f t="shared" si="50"/>
        <v/>
      </c>
    </row>
    <row r="666" spans="1:7" x14ac:dyDescent="0.35">
      <c r="A666" s="30">
        <v>44910</v>
      </c>
      <c r="B666" s="3">
        <v>18414.900000000001</v>
      </c>
      <c r="C666" s="22">
        <f t="shared" si="51"/>
        <v>-1.3150913972444056E-2</v>
      </c>
      <c r="D666" s="3" t="str">
        <f t="shared" si="52"/>
        <v>Down</v>
      </c>
      <c r="E666" s="3" t="str">
        <f t="shared" si="53"/>
        <v>No</v>
      </c>
      <c r="F666" s="3" t="str">
        <f t="shared" si="54"/>
        <v/>
      </c>
      <c r="G666" s="3" t="str">
        <f t="shared" si="50"/>
        <v/>
      </c>
    </row>
    <row r="667" spans="1:7" x14ac:dyDescent="0.35">
      <c r="A667" s="30">
        <v>44911</v>
      </c>
      <c r="B667" s="3">
        <v>18269</v>
      </c>
      <c r="C667" s="22">
        <f t="shared" si="51"/>
        <v>-7.9229319735649641E-3</v>
      </c>
      <c r="D667" s="3" t="str">
        <f t="shared" si="52"/>
        <v>Down</v>
      </c>
      <c r="E667" s="3" t="str">
        <f t="shared" si="53"/>
        <v>No</v>
      </c>
      <c r="F667" s="3" t="str">
        <f t="shared" si="54"/>
        <v/>
      </c>
      <c r="G667" s="3" t="str">
        <f t="shared" si="50"/>
        <v/>
      </c>
    </row>
    <row r="668" spans="1:7" x14ac:dyDescent="0.35">
      <c r="A668" s="30">
        <v>44914</v>
      </c>
      <c r="B668" s="3">
        <v>18420.45</v>
      </c>
      <c r="C668" s="22">
        <f t="shared" si="51"/>
        <v>8.2899994526247044E-3</v>
      </c>
      <c r="D668" s="3" t="str">
        <f t="shared" si="52"/>
        <v>Up</v>
      </c>
      <c r="E668" s="3" t="str">
        <f t="shared" si="53"/>
        <v>No</v>
      </c>
      <c r="F668" s="3" t="str">
        <f t="shared" si="54"/>
        <v/>
      </c>
      <c r="G668" s="3" t="str">
        <f t="shared" si="50"/>
        <v/>
      </c>
    </row>
    <row r="669" spans="1:7" x14ac:dyDescent="0.35">
      <c r="A669" s="30">
        <v>44915</v>
      </c>
      <c r="B669" s="3">
        <v>18385.3</v>
      </c>
      <c r="C669" s="22">
        <f t="shared" si="51"/>
        <v>-1.9082052827157562E-3</v>
      </c>
      <c r="D669" s="3" t="str">
        <f t="shared" si="52"/>
        <v>Down</v>
      </c>
      <c r="E669" s="3" t="str">
        <f t="shared" si="53"/>
        <v>No</v>
      </c>
      <c r="F669" s="3" t="str">
        <f t="shared" si="54"/>
        <v/>
      </c>
      <c r="G669" s="3" t="str">
        <f t="shared" si="50"/>
        <v/>
      </c>
    </row>
    <row r="670" spans="1:7" x14ac:dyDescent="0.35">
      <c r="A670" s="30">
        <v>44916</v>
      </c>
      <c r="B670" s="3">
        <v>18199.099999999999</v>
      </c>
      <c r="C670" s="22">
        <f t="shared" si="51"/>
        <v>-1.0127656334136551E-2</v>
      </c>
      <c r="D670" s="3" t="str">
        <f t="shared" si="52"/>
        <v>Down</v>
      </c>
      <c r="E670" s="3" t="str">
        <f t="shared" si="53"/>
        <v>No</v>
      </c>
      <c r="F670" s="3" t="str">
        <f t="shared" si="54"/>
        <v/>
      </c>
      <c r="G670" s="3" t="str">
        <f t="shared" si="50"/>
        <v/>
      </c>
    </row>
    <row r="671" spans="1:7" x14ac:dyDescent="0.35">
      <c r="A671" s="30">
        <v>44917</v>
      </c>
      <c r="B671" s="3">
        <v>18127.349999999999</v>
      </c>
      <c r="C671" s="22">
        <f t="shared" si="51"/>
        <v>-3.9425026512300062E-3</v>
      </c>
      <c r="D671" s="3" t="str">
        <f t="shared" si="52"/>
        <v>Down</v>
      </c>
      <c r="E671" s="3" t="str">
        <f t="shared" si="53"/>
        <v>No</v>
      </c>
      <c r="F671" s="3" t="str">
        <f t="shared" si="54"/>
        <v/>
      </c>
      <c r="G671" s="3" t="str">
        <f t="shared" si="50"/>
        <v/>
      </c>
    </row>
    <row r="672" spans="1:7" x14ac:dyDescent="0.35">
      <c r="A672" s="30">
        <v>44918</v>
      </c>
      <c r="B672" s="3">
        <v>17806.8</v>
      </c>
      <c r="C672" s="22">
        <f t="shared" si="51"/>
        <v>-1.7683224519855319E-2</v>
      </c>
      <c r="D672" s="3" t="str">
        <f t="shared" si="52"/>
        <v>Down</v>
      </c>
      <c r="E672" s="3" t="str">
        <f t="shared" si="53"/>
        <v>Yes</v>
      </c>
      <c r="F672" s="3">
        <f t="shared" si="54"/>
        <v>-1.7683224519855319E-2</v>
      </c>
      <c r="G672" s="3" t="str">
        <f t="shared" si="50"/>
        <v>No</v>
      </c>
    </row>
    <row r="673" spans="1:7" x14ac:dyDescent="0.35">
      <c r="A673" s="30">
        <v>44921</v>
      </c>
      <c r="B673" s="3">
        <v>18014.599999999999</v>
      </c>
      <c r="C673" s="22">
        <f t="shared" si="51"/>
        <v>1.1669699216029792E-2</v>
      </c>
      <c r="D673" s="3" t="str">
        <f t="shared" si="52"/>
        <v>Up</v>
      </c>
      <c r="E673" s="3" t="str">
        <f t="shared" si="53"/>
        <v>Yes</v>
      </c>
      <c r="F673" s="3">
        <f t="shared" si="54"/>
        <v>1.1669699216029792E-2</v>
      </c>
      <c r="G673" s="3" t="str">
        <f t="shared" si="50"/>
        <v>Yes</v>
      </c>
    </row>
    <row r="674" spans="1:7" x14ac:dyDescent="0.35">
      <c r="A674" s="30">
        <v>44922</v>
      </c>
      <c r="B674" s="3">
        <v>18132.3</v>
      </c>
      <c r="C674" s="22">
        <f t="shared" si="51"/>
        <v>6.5335894219133777E-3</v>
      </c>
      <c r="D674" s="3" t="str">
        <f t="shared" si="52"/>
        <v>Up</v>
      </c>
      <c r="E674" s="3" t="str">
        <f t="shared" si="53"/>
        <v>No</v>
      </c>
      <c r="F674" s="3" t="str">
        <f t="shared" si="54"/>
        <v/>
      </c>
      <c r="G674" s="3" t="str">
        <f t="shared" si="50"/>
        <v/>
      </c>
    </row>
    <row r="675" spans="1:7" x14ac:dyDescent="0.35">
      <c r="A675" s="30">
        <v>44923</v>
      </c>
      <c r="B675" s="3">
        <v>18122.5</v>
      </c>
      <c r="C675" s="22">
        <f t="shared" si="51"/>
        <v>-5.4047197542503008E-4</v>
      </c>
      <c r="D675" s="3" t="str">
        <f t="shared" si="52"/>
        <v>Down</v>
      </c>
      <c r="E675" s="3" t="str">
        <f t="shared" si="53"/>
        <v>No</v>
      </c>
      <c r="F675" s="3" t="str">
        <f t="shared" si="54"/>
        <v/>
      </c>
      <c r="G675" s="3" t="str">
        <f t="shared" si="50"/>
        <v/>
      </c>
    </row>
    <row r="676" spans="1:7" x14ac:dyDescent="0.35">
      <c r="A676" s="30">
        <v>44924</v>
      </c>
      <c r="B676" s="3">
        <v>18191</v>
      </c>
      <c r="C676" s="22">
        <f t="shared" si="51"/>
        <v>3.7798317009242652E-3</v>
      </c>
      <c r="D676" s="3" t="str">
        <f t="shared" si="52"/>
        <v>Up</v>
      </c>
      <c r="E676" s="3" t="str">
        <f t="shared" si="53"/>
        <v>No</v>
      </c>
      <c r="F676" s="3" t="str">
        <f t="shared" si="54"/>
        <v/>
      </c>
      <c r="G676" s="3" t="str">
        <f t="shared" si="50"/>
        <v/>
      </c>
    </row>
    <row r="677" spans="1:7" x14ac:dyDescent="0.35">
      <c r="A677" s="30">
        <v>44925</v>
      </c>
      <c r="B677" s="3">
        <v>18105.3</v>
      </c>
      <c r="C677" s="22">
        <f t="shared" si="51"/>
        <v>-4.7111208839536439E-3</v>
      </c>
      <c r="D677" s="3" t="str">
        <f t="shared" si="52"/>
        <v>Down</v>
      </c>
      <c r="E677" s="3" t="str">
        <f t="shared" si="53"/>
        <v>No</v>
      </c>
      <c r="F677" s="3" t="str">
        <f t="shared" si="54"/>
        <v/>
      </c>
      <c r="G677" s="3" t="str">
        <f t="shared" si="50"/>
        <v/>
      </c>
    </row>
    <row r="678" spans="1:7" x14ac:dyDescent="0.35">
      <c r="A678" s="30">
        <v>44928</v>
      </c>
      <c r="B678" s="3">
        <v>18197.45</v>
      </c>
      <c r="C678" s="22">
        <f t="shared" si="51"/>
        <v>5.0896698756718456E-3</v>
      </c>
      <c r="D678" s="3" t="str">
        <f t="shared" si="52"/>
        <v>Up</v>
      </c>
      <c r="E678" s="3" t="str">
        <f t="shared" si="53"/>
        <v>No</v>
      </c>
      <c r="F678" s="3" t="str">
        <f t="shared" si="54"/>
        <v/>
      </c>
      <c r="G678" s="3" t="str">
        <f t="shared" si="50"/>
        <v/>
      </c>
    </row>
    <row r="679" spans="1:7" x14ac:dyDescent="0.35">
      <c r="A679" s="30">
        <v>44929</v>
      </c>
      <c r="B679" s="3">
        <v>18232.55</v>
      </c>
      <c r="C679" s="22">
        <f t="shared" si="51"/>
        <v>1.9288416783669439E-3</v>
      </c>
      <c r="D679" s="3" t="str">
        <f t="shared" si="52"/>
        <v>Up</v>
      </c>
      <c r="E679" s="3" t="str">
        <f t="shared" si="53"/>
        <v>No</v>
      </c>
      <c r="F679" s="3" t="str">
        <f t="shared" si="54"/>
        <v/>
      </c>
      <c r="G679" s="3" t="str">
        <f t="shared" si="50"/>
        <v/>
      </c>
    </row>
    <row r="680" spans="1:7" x14ac:dyDescent="0.35">
      <c r="A680" s="30">
        <v>44930</v>
      </c>
      <c r="B680" s="3">
        <v>18042.95</v>
      </c>
      <c r="C680" s="22">
        <f t="shared" si="51"/>
        <v>-1.0398984234240332E-2</v>
      </c>
      <c r="D680" s="3" t="str">
        <f t="shared" si="52"/>
        <v>Down</v>
      </c>
      <c r="E680" s="3" t="str">
        <f t="shared" si="53"/>
        <v>No</v>
      </c>
      <c r="F680" s="3" t="str">
        <f t="shared" si="54"/>
        <v/>
      </c>
      <c r="G680" s="3" t="str">
        <f t="shared" si="50"/>
        <v/>
      </c>
    </row>
    <row r="681" spans="1:7" x14ac:dyDescent="0.35">
      <c r="A681" s="30">
        <v>44931</v>
      </c>
      <c r="B681" s="3">
        <v>17992.150000000001</v>
      </c>
      <c r="C681" s="22">
        <f t="shared" si="51"/>
        <v>-2.8155041165662639E-3</v>
      </c>
      <c r="D681" s="3" t="str">
        <f t="shared" si="52"/>
        <v>Down</v>
      </c>
      <c r="E681" s="3" t="str">
        <f t="shared" si="53"/>
        <v>No</v>
      </c>
      <c r="F681" s="3" t="str">
        <f t="shared" si="54"/>
        <v/>
      </c>
      <c r="G681" s="3" t="str">
        <f t="shared" si="50"/>
        <v/>
      </c>
    </row>
    <row r="682" spans="1:7" x14ac:dyDescent="0.35">
      <c r="A682" s="30">
        <v>44932</v>
      </c>
      <c r="B682" s="3">
        <v>17859.45</v>
      </c>
      <c r="C682" s="22">
        <f t="shared" si="51"/>
        <v>-7.3754387330030443E-3</v>
      </c>
      <c r="D682" s="3" t="str">
        <f t="shared" si="52"/>
        <v>Down</v>
      </c>
      <c r="E682" s="3" t="str">
        <f t="shared" si="53"/>
        <v>No</v>
      </c>
      <c r="F682" s="3" t="str">
        <f t="shared" si="54"/>
        <v/>
      </c>
      <c r="G682" s="3" t="str">
        <f t="shared" si="50"/>
        <v/>
      </c>
    </row>
    <row r="683" spans="1:7" x14ac:dyDescent="0.35">
      <c r="A683" s="30">
        <v>44935</v>
      </c>
      <c r="B683" s="3">
        <v>18101.2</v>
      </c>
      <c r="C683" s="22">
        <f t="shared" si="51"/>
        <v>1.3536251116355766E-2</v>
      </c>
      <c r="D683" s="3" t="str">
        <f t="shared" si="52"/>
        <v>Up</v>
      </c>
      <c r="E683" s="3" t="str">
        <f t="shared" si="53"/>
        <v>Yes</v>
      </c>
      <c r="F683" s="3">
        <f t="shared" si="54"/>
        <v>1.3536251116355766E-2</v>
      </c>
      <c r="G683" s="3" t="str">
        <f t="shared" si="50"/>
        <v>Yes</v>
      </c>
    </row>
    <row r="684" spans="1:7" x14ac:dyDescent="0.35">
      <c r="A684" s="30">
        <v>44936</v>
      </c>
      <c r="B684" s="3">
        <v>17914.150000000001</v>
      </c>
      <c r="C684" s="22">
        <f t="shared" si="51"/>
        <v>-1.0333569045146138E-2</v>
      </c>
      <c r="D684" s="3" t="str">
        <f t="shared" si="52"/>
        <v>Down</v>
      </c>
      <c r="E684" s="3" t="str">
        <f t="shared" si="53"/>
        <v>No</v>
      </c>
      <c r="F684" s="3" t="str">
        <f t="shared" si="54"/>
        <v/>
      </c>
      <c r="G684" s="3" t="str">
        <f t="shared" si="50"/>
        <v/>
      </c>
    </row>
    <row r="685" spans="1:7" x14ac:dyDescent="0.35">
      <c r="A685" s="30">
        <v>44937</v>
      </c>
      <c r="B685" s="3">
        <v>17895.7</v>
      </c>
      <c r="C685" s="22">
        <f t="shared" si="51"/>
        <v>-1.0299121085845951E-3</v>
      </c>
      <c r="D685" s="3" t="str">
        <f t="shared" si="52"/>
        <v>Down</v>
      </c>
      <c r="E685" s="3" t="str">
        <f t="shared" si="53"/>
        <v>No</v>
      </c>
      <c r="F685" s="3" t="str">
        <f t="shared" si="54"/>
        <v/>
      </c>
      <c r="G685" s="3" t="str">
        <f t="shared" si="50"/>
        <v/>
      </c>
    </row>
    <row r="686" spans="1:7" x14ac:dyDescent="0.35">
      <c r="A686" s="30">
        <v>44938</v>
      </c>
      <c r="B686" s="3">
        <v>17858.2</v>
      </c>
      <c r="C686" s="22">
        <f t="shared" si="51"/>
        <v>-2.0954754494096348E-3</v>
      </c>
      <c r="D686" s="3" t="str">
        <f t="shared" si="52"/>
        <v>Down</v>
      </c>
      <c r="E686" s="3" t="str">
        <f t="shared" si="53"/>
        <v>No</v>
      </c>
      <c r="F686" s="3" t="str">
        <f t="shared" si="54"/>
        <v/>
      </c>
      <c r="G686" s="3" t="str">
        <f t="shared" si="50"/>
        <v/>
      </c>
    </row>
    <row r="687" spans="1:7" x14ac:dyDescent="0.35">
      <c r="A687" s="30">
        <v>44939</v>
      </c>
      <c r="B687" s="3">
        <v>17956.599999999999</v>
      </c>
      <c r="C687" s="22">
        <f t="shared" si="51"/>
        <v>5.5100738036307027E-3</v>
      </c>
      <c r="D687" s="3" t="str">
        <f t="shared" si="52"/>
        <v>Up</v>
      </c>
      <c r="E687" s="3" t="str">
        <f t="shared" si="53"/>
        <v>Yes</v>
      </c>
      <c r="F687" s="3">
        <f t="shared" si="54"/>
        <v>5.5100738036307027E-3</v>
      </c>
      <c r="G687" s="3" t="str">
        <f t="shared" si="50"/>
        <v>Yes</v>
      </c>
    </row>
    <row r="688" spans="1:7" x14ac:dyDescent="0.35">
      <c r="A688" s="30">
        <v>44942</v>
      </c>
      <c r="B688" s="3">
        <v>17894.849999999999</v>
      </c>
      <c r="C688" s="22">
        <f t="shared" si="51"/>
        <v>-3.4388469977612692E-3</v>
      </c>
      <c r="D688" s="3" t="str">
        <f t="shared" si="52"/>
        <v>Down</v>
      </c>
      <c r="E688" s="3" t="str">
        <f t="shared" si="53"/>
        <v>No</v>
      </c>
      <c r="F688" s="3" t="str">
        <f t="shared" si="54"/>
        <v/>
      </c>
      <c r="G688" s="3" t="str">
        <f t="shared" si="50"/>
        <v/>
      </c>
    </row>
    <row r="689" spans="1:7" x14ac:dyDescent="0.35">
      <c r="A689" s="30">
        <v>44943</v>
      </c>
      <c r="B689" s="3">
        <v>18053.3</v>
      </c>
      <c r="C689" s="22">
        <f t="shared" si="51"/>
        <v>8.8545028318203697E-3</v>
      </c>
      <c r="D689" s="3" t="str">
        <f t="shared" si="52"/>
        <v>Up</v>
      </c>
      <c r="E689" s="3" t="str">
        <f t="shared" si="53"/>
        <v>No</v>
      </c>
      <c r="F689" s="3" t="str">
        <f t="shared" si="54"/>
        <v/>
      </c>
      <c r="G689" s="3" t="str">
        <f t="shared" si="50"/>
        <v/>
      </c>
    </row>
    <row r="690" spans="1:7" x14ac:dyDescent="0.35">
      <c r="A690" s="30">
        <v>44944</v>
      </c>
      <c r="B690" s="3">
        <v>18165.349999999999</v>
      </c>
      <c r="C690" s="22">
        <f t="shared" si="51"/>
        <v>6.2066215041017029E-3</v>
      </c>
      <c r="D690" s="3" t="str">
        <f t="shared" si="52"/>
        <v>Up</v>
      </c>
      <c r="E690" s="3" t="str">
        <f t="shared" si="53"/>
        <v>No</v>
      </c>
      <c r="F690" s="3" t="str">
        <f t="shared" si="54"/>
        <v/>
      </c>
      <c r="G690" s="3" t="str">
        <f t="shared" si="50"/>
        <v/>
      </c>
    </row>
    <row r="691" spans="1:7" x14ac:dyDescent="0.35">
      <c r="A691" s="30">
        <v>44945</v>
      </c>
      <c r="B691" s="3">
        <v>18107.849999999999</v>
      </c>
      <c r="C691" s="22">
        <f t="shared" si="51"/>
        <v>-3.1653670311884994E-3</v>
      </c>
      <c r="D691" s="3" t="str">
        <f t="shared" si="52"/>
        <v>Down</v>
      </c>
      <c r="E691" s="3" t="str">
        <f t="shared" si="53"/>
        <v>No</v>
      </c>
      <c r="F691" s="3" t="str">
        <f t="shared" si="54"/>
        <v/>
      </c>
      <c r="G691" s="3" t="str">
        <f t="shared" si="50"/>
        <v/>
      </c>
    </row>
    <row r="692" spans="1:7" x14ac:dyDescent="0.35">
      <c r="A692" s="30">
        <v>44946</v>
      </c>
      <c r="B692" s="3">
        <v>18027.650000000001</v>
      </c>
      <c r="C692" s="22">
        <f t="shared" si="51"/>
        <v>-4.4290183539181681E-3</v>
      </c>
      <c r="D692" s="3" t="str">
        <f t="shared" si="52"/>
        <v>Down</v>
      </c>
      <c r="E692" s="3" t="str">
        <f t="shared" si="53"/>
        <v>No</v>
      </c>
      <c r="F692" s="3" t="str">
        <f t="shared" si="54"/>
        <v/>
      </c>
      <c r="G692" s="3" t="str">
        <f t="shared" si="50"/>
        <v/>
      </c>
    </row>
    <row r="693" spans="1:7" x14ac:dyDescent="0.35">
      <c r="A693" s="30">
        <v>44949</v>
      </c>
      <c r="B693" s="3">
        <v>18118.55</v>
      </c>
      <c r="C693" s="22">
        <f t="shared" si="51"/>
        <v>5.0422545367808788E-3</v>
      </c>
      <c r="D693" s="3" t="str">
        <f t="shared" si="52"/>
        <v>Up</v>
      </c>
      <c r="E693" s="3" t="str">
        <f t="shared" si="53"/>
        <v>No</v>
      </c>
      <c r="F693" s="3" t="str">
        <f t="shared" si="54"/>
        <v/>
      </c>
      <c r="G693" s="3" t="str">
        <f t="shared" si="50"/>
        <v/>
      </c>
    </row>
    <row r="694" spans="1:7" x14ac:dyDescent="0.35">
      <c r="A694" s="30">
        <v>44950</v>
      </c>
      <c r="B694" s="3">
        <v>18118.3</v>
      </c>
      <c r="C694" s="22">
        <f t="shared" si="51"/>
        <v>-1.3798013637956681E-5</v>
      </c>
      <c r="D694" s="3" t="str">
        <f t="shared" si="52"/>
        <v>Down</v>
      </c>
      <c r="E694" s="3" t="str">
        <f t="shared" si="53"/>
        <v>No</v>
      </c>
      <c r="F694" s="3" t="str">
        <f t="shared" si="54"/>
        <v/>
      </c>
      <c r="G694" s="3" t="str">
        <f t="shared" si="50"/>
        <v/>
      </c>
    </row>
    <row r="695" spans="1:7" x14ac:dyDescent="0.35">
      <c r="A695" s="30">
        <v>44951</v>
      </c>
      <c r="B695" s="3">
        <v>17891.95</v>
      </c>
      <c r="C695" s="22">
        <f t="shared" si="51"/>
        <v>-1.2492893924926652E-2</v>
      </c>
      <c r="D695" s="3" t="str">
        <f t="shared" si="52"/>
        <v>Down</v>
      </c>
      <c r="E695" s="3" t="str">
        <f t="shared" si="53"/>
        <v>No</v>
      </c>
      <c r="F695" s="3" t="str">
        <f t="shared" si="54"/>
        <v/>
      </c>
      <c r="G695" s="3" t="str">
        <f t="shared" si="50"/>
        <v/>
      </c>
    </row>
    <row r="696" spans="1:7" x14ac:dyDescent="0.35">
      <c r="A696" s="30">
        <v>44953</v>
      </c>
      <c r="B696" s="3">
        <v>17604.349999999999</v>
      </c>
      <c r="C696" s="22">
        <f t="shared" si="51"/>
        <v>-1.6074268036742903E-2</v>
      </c>
      <c r="D696" s="3" t="str">
        <f t="shared" si="52"/>
        <v>Down</v>
      </c>
      <c r="E696" s="3" t="str">
        <f t="shared" si="53"/>
        <v>No</v>
      </c>
      <c r="F696" s="3" t="str">
        <f t="shared" si="54"/>
        <v/>
      </c>
      <c r="G696" s="3" t="str">
        <f t="shared" si="50"/>
        <v/>
      </c>
    </row>
    <row r="697" spans="1:7" x14ac:dyDescent="0.35">
      <c r="A697" s="30">
        <v>44956</v>
      </c>
      <c r="B697" s="3">
        <v>17648.95</v>
      </c>
      <c r="C697" s="22">
        <f t="shared" si="51"/>
        <v>2.5334647402489832E-3</v>
      </c>
      <c r="D697" s="3" t="str">
        <f t="shared" si="52"/>
        <v>Up</v>
      </c>
      <c r="E697" s="3" t="str">
        <f t="shared" si="53"/>
        <v>Yes</v>
      </c>
      <c r="F697" s="3">
        <f t="shared" si="54"/>
        <v>2.5334647402489832E-3</v>
      </c>
      <c r="G697" s="3" t="str">
        <f t="shared" si="50"/>
        <v>Yes</v>
      </c>
    </row>
    <row r="698" spans="1:7" x14ac:dyDescent="0.35">
      <c r="A698" s="30">
        <v>44957</v>
      </c>
      <c r="B698" s="3">
        <v>17662.150000000001</v>
      </c>
      <c r="C698" s="22">
        <f t="shared" si="51"/>
        <v>7.4791984792300546E-4</v>
      </c>
      <c r="D698" s="3" t="str">
        <f t="shared" si="52"/>
        <v>Up</v>
      </c>
      <c r="E698" s="3" t="str">
        <f t="shared" si="53"/>
        <v>No</v>
      </c>
      <c r="F698" s="3" t="str">
        <f t="shared" si="54"/>
        <v/>
      </c>
      <c r="G698" s="3" t="str">
        <f t="shared" si="50"/>
        <v/>
      </c>
    </row>
    <row r="699" spans="1:7" x14ac:dyDescent="0.35">
      <c r="A699" s="30">
        <v>44958</v>
      </c>
      <c r="B699" s="3">
        <v>17616.3</v>
      </c>
      <c r="C699" s="22">
        <f t="shared" si="51"/>
        <v>-2.595946699580865E-3</v>
      </c>
      <c r="D699" s="3" t="str">
        <f t="shared" si="52"/>
        <v>Down</v>
      </c>
      <c r="E699" s="3" t="str">
        <f t="shared" si="53"/>
        <v>No</v>
      </c>
      <c r="F699" s="3" t="str">
        <f t="shared" si="54"/>
        <v/>
      </c>
      <c r="G699" s="3" t="str">
        <f t="shared" si="50"/>
        <v/>
      </c>
    </row>
    <row r="700" spans="1:7" x14ac:dyDescent="0.35">
      <c r="A700" s="30">
        <v>44959</v>
      </c>
      <c r="B700" s="3">
        <v>17610.400000000001</v>
      </c>
      <c r="C700" s="22">
        <f t="shared" si="51"/>
        <v>-3.349170938277514E-4</v>
      </c>
      <c r="D700" s="3" t="str">
        <f t="shared" si="52"/>
        <v>Down</v>
      </c>
      <c r="E700" s="3" t="str">
        <f t="shared" si="53"/>
        <v>No</v>
      </c>
      <c r="F700" s="3" t="str">
        <f t="shared" si="54"/>
        <v/>
      </c>
      <c r="G700" s="3" t="str">
        <f t="shared" si="50"/>
        <v/>
      </c>
    </row>
    <row r="701" spans="1:7" x14ac:dyDescent="0.35">
      <c r="A701" s="30">
        <v>44960</v>
      </c>
      <c r="B701" s="3">
        <v>17854.05</v>
      </c>
      <c r="C701" s="22">
        <f t="shared" si="51"/>
        <v>1.3835574433289295E-2</v>
      </c>
      <c r="D701" s="3" t="str">
        <f t="shared" si="52"/>
        <v>Up</v>
      </c>
      <c r="E701" s="3" t="str">
        <f t="shared" si="53"/>
        <v>No</v>
      </c>
      <c r="F701" s="3" t="str">
        <f t="shared" si="54"/>
        <v/>
      </c>
      <c r="G701" s="3" t="str">
        <f t="shared" si="50"/>
        <v/>
      </c>
    </row>
    <row r="702" spans="1:7" x14ac:dyDescent="0.35">
      <c r="A702" s="30">
        <v>44963</v>
      </c>
      <c r="B702" s="3">
        <v>17764.599999999999</v>
      </c>
      <c r="C702" s="22">
        <f t="shared" si="51"/>
        <v>-5.0100677437332555E-3</v>
      </c>
      <c r="D702" s="3" t="str">
        <f t="shared" si="52"/>
        <v>Down</v>
      </c>
      <c r="E702" s="3" t="str">
        <f t="shared" si="53"/>
        <v>No</v>
      </c>
      <c r="F702" s="3" t="str">
        <f t="shared" si="54"/>
        <v/>
      </c>
      <c r="G702" s="3" t="str">
        <f t="shared" si="50"/>
        <v/>
      </c>
    </row>
    <row r="703" spans="1:7" x14ac:dyDescent="0.35">
      <c r="A703" s="30">
        <v>44964</v>
      </c>
      <c r="B703" s="3">
        <v>17721.5</v>
      </c>
      <c r="C703" s="22">
        <f t="shared" si="51"/>
        <v>-2.4261734010334345E-3</v>
      </c>
      <c r="D703" s="3" t="str">
        <f t="shared" si="52"/>
        <v>Down</v>
      </c>
      <c r="E703" s="3" t="str">
        <f t="shared" si="53"/>
        <v>No</v>
      </c>
      <c r="F703" s="3" t="str">
        <f t="shared" si="54"/>
        <v/>
      </c>
      <c r="G703" s="3" t="str">
        <f t="shared" si="50"/>
        <v/>
      </c>
    </row>
    <row r="704" spans="1:7" x14ac:dyDescent="0.35">
      <c r="A704" s="30">
        <v>44965</v>
      </c>
      <c r="B704" s="3">
        <v>17871.7</v>
      </c>
      <c r="C704" s="22">
        <f t="shared" si="51"/>
        <v>8.4755805095505874E-3</v>
      </c>
      <c r="D704" s="3" t="str">
        <f t="shared" si="52"/>
        <v>Up</v>
      </c>
      <c r="E704" s="3" t="str">
        <f t="shared" si="53"/>
        <v>No</v>
      </c>
      <c r="F704" s="3" t="str">
        <f t="shared" si="54"/>
        <v/>
      </c>
      <c r="G704" s="3" t="str">
        <f t="shared" si="50"/>
        <v/>
      </c>
    </row>
    <row r="705" spans="1:7" x14ac:dyDescent="0.35">
      <c r="A705" s="30">
        <v>44966</v>
      </c>
      <c r="B705" s="3">
        <v>17893.45</v>
      </c>
      <c r="C705" s="22">
        <f t="shared" si="51"/>
        <v>1.2170078951638623E-3</v>
      </c>
      <c r="D705" s="3" t="str">
        <f t="shared" si="52"/>
        <v>Up</v>
      </c>
      <c r="E705" s="3" t="str">
        <f t="shared" si="53"/>
        <v>No</v>
      </c>
      <c r="F705" s="3" t="str">
        <f t="shared" si="54"/>
        <v/>
      </c>
      <c r="G705" s="3" t="str">
        <f t="shared" si="50"/>
        <v/>
      </c>
    </row>
    <row r="706" spans="1:7" x14ac:dyDescent="0.35">
      <c r="A706" s="30">
        <v>44967</v>
      </c>
      <c r="B706" s="3">
        <v>17856.5</v>
      </c>
      <c r="C706" s="22">
        <f t="shared" si="51"/>
        <v>-2.0650014390741151E-3</v>
      </c>
      <c r="D706" s="3" t="str">
        <f t="shared" si="52"/>
        <v>Down</v>
      </c>
      <c r="E706" s="3" t="str">
        <f t="shared" si="53"/>
        <v>No</v>
      </c>
      <c r="F706" s="3" t="str">
        <f t="shared" si="54"/>
        <v/>
      </c>
      <c r="G706" s="3" t="str">
        <f t="shared" si="50"/>
        <v/>
      </c>
    </row>
    <row r="707" spans="1:7" x14ac:dyDescent="0.35">
      <c r="A707" s="30">
        <v>44970</v>
      </c>
      <c r="B707" s="3">
        <v>17770.900000000001</v>
      </c>
      <c r="C707" s="22">
        <f t="shared" si="51"/>
        <v>-4.7937725758126475E-3</v>
      </c>
      <c r="D707" s="3" t="str">
        <f t="shared" si="52"/>
        <v>Down</v>
      </c>
      <c r="E707" s="3" t="str">
        <f t="shared" si="53"/>
        <v>No</v>
      </c>
      <c r="F707" s="3" t="str">
        <f t="shared" si="54"/>
        <v/>
      </c>
      <c r="G707" s="3" t="str">
        <f t="shared" ref="G707:G770" si="55">IF(E707="Yes",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6">(B708-B707)/B707</f>
        <v>8.9443978639234412E-3</v>
      </c>
      <c r="D708" s="3" t="str">
        <f t="shared" ref="D708:D771" si="57">IF(C708&gt;0, "Up", IF(C708&lt;0, "Down", "Flat"))</f>
        <v>Up</v>
      </c>
      <c r="E708" s="3" t="str">
        <f t="shared" si="53"/>
        <v>No</v>
      </c>
      <c r="F708" s="3" t="str">
        <f t="shared" si="54"/>
        <v/>
      </c>
      <c r="G708" s="3" t="str">
        <f t="shared" si="55"/>
        <v/>
      </c>
    </row>
    <row r="709" spans="1:7" x14ac:dyDescent="0.35">
      <c r="A709" s="30">
        <v>44972</v>
      </c>
      <c r="B709" s="3">
        <v>18015.849999999999</v>
      </c>
      <c r="C709" s="22">
        <f t="shared" si="56"/>
        <v>4.7964706899388454E-3</v>
      </c>
      <c r="D709" s="3" t="str">
        <f t="shared" si="57"/>
        <v>Up</v>
      </c>
      <c r="E709" s="3" t="str">
        <f t="shared" si="53"/>
        <v>No</v>
      </c>
      <c r="F709" s="3" t="str">
        <f t="shared" si="54"/>
        <v/>
      </c>
      <c r="G709" s="3" t="str">
        <f t="shared" si="55"/>
        <v/>
      </c>
    </row>
    <row r="710" spans="1:7" x14ac:dyDescent="0.35">
      <c r="A710" s="30">
        <v>44973</v>
      </c>
      <c r="B710" s="3">
        <v>18035.849999999999</v>
      </c>
      <c r="C710" s="22">
        <f t="shared" si="56"/>
        <v>1.1101335768226312E-3</v>
      </c>
      <c r="D710" s="3" t="str">
        <f t="shared" si="57"/>
        <v>Up</v>
      </c>
      <c r="E710" s="3" t="str">
        <f t="shared" ref="E710:E773" si="58">IF(AND(D707="Down", D708="Down", D709="Down"), "Yes", "No")</f>
        <v>No</v>
      </c>
      <c r="F710" s="3" t="str">
        <f t="shared" ref="F710:F773" si="59">IF(E710="Yes", C710, "")</f>
        <v/>
      </c>
      <c r="G710" s="3" t="str">
        <f t="shared" si="55"/>
        <v/>
      </c>
    </row>
    <row r="711" spans="1:7" x14ac:dyDescent="0.35">
      <c r="A711" s="30">
        <v>44974</v>
      </c>
      <c r="B711" s="3">
        <v>17944.2</v>
      </c>
      <c r="C711" s="22">
        <f t="shared" si="56"/>
        <v>-5.0815459210404737E-3</v>
      </c>
      <c r="D711" s="3" t="str">
        <f t="shared" si="57"/>
        <v>Down</v>
      </c>
      <c r="E711" s="3" t="str">
        <f t="shared" si="58"/>
        <v>No</v>
      </c>
      <c r="F711" s="3" t="str">
        <f t="shared" si="59"/>
        <v/>
      </c>
      <c r="G711" s="3" t="str">
        <f t="shared" si="55"/>
        <v/>
      </c>
    </row>
    <row r="712" spans="1:7" x14ac:dyDescent="0.35">
      <c r="A712" s="30">
        <v>44977</v>
      </c>
      <c r="B712" s="3">
        <v>17844.599999999999</v>
      </c>
      <c r="C712" s="22">
        <f t="shared" si="56"/>
        <v>-5.5505400073562585E-3</v>
      </c>
      <c r="D712" s="3" t="str">
        <f t="shared" si="57"/>
        <v>Down</v>
      </c>
      <c r="E712" s="3" t="str">
        <f t="shared" si="58"/>
        <v>No</v>
      </c>
      <c r="F712" s="3" t="str">
        <f t="shared" si="59"/>
        <v/>
      </c>
      <c r="G712" s="3" t="str">
        <f t="shared" si="55"/>
        <v/>
      </c>
    </row>
    <row r="713" spans="1:7" x14ac:dyDescent="0.35">
      <c r="A713" s="30">
        <v>44978</v>
      </c>
      <c r="B713" s="3">
        <v>17826.7</v>
      </c>
      <c r="C713" s="22">
        <f t="shared" si="56"/>
        <v>-1.0031045806573316E-3</v>
      </c>
      <c r="D713" s="3" t="str">
        <f t="shared" si="57"/>
        <v>Down</v>
      </c>
      <c r="E713" s="3" t="str">
        <f t="shared" si="58"/>
        <v>No</v>
      </c>
      <c r="F713" s="3" t="str">
        <f t="shared" si="59"/>
        <v/>
      </c>
      <c r="G713" s="3" t="str">
        <f t="shared" si="55"/>
        <v/>
      </c>
    </row>
    <row r="714" spans="1:7" x14ac:dyDescent="0.35">
      <c r="A714" s="30">
        <v>44979</v>
      </c>
      <c r="B714" s="3">
        <v>17554.3</v>
      </c>
      <c r="C714" s="22">
        <f t="shared" si="56"/>
        <v>-1.5280450111349909E-2</v>
      </c>
      <c r="D714" s="3" t="str">
        <f t="shared" si="57"/>
        <v>Down</v>
      </c>
      <c r="E714" s="3" t="str">
        <f t="shared" si="58"/>
        <v>Yes</v>
      </c>
      <c r="F714" s="3">
        <f t="shared" si="59"/>
        <v>-1.5280450111349909E-2</v>
      </c>
      <c r="G714" s="3" t="str">
        <f t="shared" si="55"/>
        <v>No</v>
      </c>
    </row>
    <row r="715" spans="1:7" x14ac:dyDescent="0.35">
      <c r="A715" s="30">
        <v>44980</v>
      </c>
      <c r="B715" s="3">
        <v>17511.25</v>
      </c>
      <c r="C715" s="22">
        <f t="shared" si="56"/>
        <v>-2.4523905823643937E-3</v>
      </c>
      <c r="D715" s="3" t="str">
        <f t="shared" si="57"/>
        <v>Down</v>
      </c>
      <c r="E715" s="3" t="str">
        <f t="shared" si="58"/>
        <v>Yes</v>
      </c>
      <c r="F715" s="3">
        <f t="shared" si="59"/>
        <v>-2.4523905823643937E-3</v>
      </c>
      <c r="G715" s="3" t="str">
        <f t="shared" si="55"/>
        <v>No</v>
      </c>
    </row>
    <row r="716" spans="1:7" x14ac:dyDescent="0.35">
      <c r="A716" s="30">
        <v>44981</v>
      </c>
      <c r="B716" s="3">
        <v>17465.8</v>
      </c>
      <c r="C716" s="22">
        <f t="shared" si="56"/>
        <v>-2.5954743379256609E-3</v>
      </c>
      <c r="D716" s="3" t="str">
        <f t="shared" si="57"/>
        <v>Down</v>
      </c>
      <c r="E716" s="3" t="str">
        <f t="shared" si="58"/>
        <v>Yes</v>
      </c>
      <c r="F716" s="3">
        <f t="shared" si="59"/>
        <v>-2.5954743379256609E-3</v>
      </c>
      <c r="G716" s="3" t="str">
        <f t="shared" si="55"/>
        <v>No</v>
      </c>
    </row>
    <row r="717" spans="1:7" x14ac:dyDescent="0.35">
      <c r="A717" s="30">
        <v>44984</v>
      </c>
      <c r="B717" s="3">
        <v>17392.7</v>
      </c>
      <c r="C717" s="22">
        <f t="shared" si="56"/>
        <v>-4.1853221724741235E-3</v>
      </c>
      <c r="D717" s="3" t="str">
        <f t="shared" si="57"/>
        <v>Down</v>
      </c>
      <c r="E717" s="3" t="str">
        <f t="shared" si="58"/>
        <v>Yes</v>
      </c>
      <c r="F717" s="3">
        <f t="shared" si="59"/>
        <v>-4.1853221724741235E-3</v>
      </c>
      <c r="G717" s="3" t="str">
        <f t="shared" si="55"/>
        <v>No</v>
      </c>
    </row>
    <row r="718" spans="1:7" x14ac:dyDescent="0.35">
      <c r="A718" s="30">
        <v>44985</v>
      </c>
      <c r="B718" s="3">
        <v>17303.95</v>
      </c>
      <c r="C718" s="22">
        <f t="shared" si="56"/>
        <v>-5.1027155070805562E-3</v>
      </c>
      <c r="D718" s="3" t="str">
        <f t="shared" si="57"/>
        <v>Down</v>
      </c>
      <c r="E718" s="3" t="str">
        <f t="shared" si="58"/>
        <v>Yes</v>
      </c>
      <c r="F718" s="3">
        <f t="shared" si="59"/>
        <v>-5.1027155070805562E-3</v>
      </c>
      <c r="G718" s="3" t="str">
        <f t="shared" si="55"/>
        <v>No</v>
      </c>
    </row>
    <row r="719" spans="1:7" x14ac:dyDescent="0.35">
      <c r="A719" s="30">
        <v>44986</v>
      </c>
      <c r="B719" s="3">
        <v>17450.900000000001</v>
      </c>
      <c r="C719" s="22">
        <f t="shared" si="56"/>
        <v>8.4922806642414427E-3</v>
      </c>
      <c r="D719" s="3" t="str">
        <f t="shared" si="57"/>
        <v>Up</v>
      </c>
      <c r="E719" s="3" t="str">
        <f t="shared" si="58"/>
        <v>Yes</v>
      </c>
      <c r="F719" s="3">
        <f t="shared" si="59"/>
        <v>8.4922806642414427E-3</v>
      </c>
      <c r="G719" s="3" t="str">
        <f t="shared" si="55"/>
        <v>Yes</v>
      </c>
    </row>
    <row r="720" spans="1:7" x14ac:dyDescent="0.35">
      <c r="A720" s="30">
        <v>44987</v>
      </c>
      <c r="B720" s="3">
        <v>17321.900000000001</v>
      </c>
      <c r="C720" s="22">
        <f t="shared" si="56"/>
        <v>-7.392168885272392E-3</v>
      </c>
      <c r="D720" s="3" t="str">
        <f t="shared" si="57"/>
        <v>Down</v>
      </c>
      <c r="E720" s="3" t="str">
        <f t="shared" si="58"/>
        <v>No</v>
      </c>
      <c r="F720" s="3" t="str">
        <f t="shared" si="59"/>
        <v/>
      </c>
      <c r="G720" s="3" t="str">
        <f t="shared" si="55"/>
        <v/>
      </c>
    </row>
    <row r="721" spans="1:7" x14ac:dyDescent="0.35">
      <c r="A721" s="30">
        <v>44988</v>
      </c>
      <c r="B721" s="3">
        <v>17594.349999999999</v>
      </c>
      <c r="C721" s="22">
        <f t="shared" si="56"/>
        <v>1.5728644086387581E-2</v>
      </c>
      <c r="D721" s="3" t="str">
        <f t="shared" si="57"/>
        <v>Up</v>
      </c>
      <c r="E721" s="3" t="str">
        <f t="shared" si="58"/>
        <v>No</v>
      </c>
      <c r="F721" s="3" t="str">
        <f t="shared" si="59"/>
        <v/>
      </c>
      <c r="G721" s="3" t="str">
        <f t="shared" si="55"/>
        <v/>
      </c>
    </row>
    <row r="722" spans="1:7" x14ac:dyDescent="0.35">
      <c r="A722" s="30">
        <v>44991</v>
      </c>
      <c r="B722" s="3">
        <v>17711.45</v>
      </c>
      <c r="C722" s="22">
        <f t="shared" si="56"/>
        <v>6.6555456723324359E-3</v>
      </c>
      <c r="D722" s="3" t="str">
        <f t="shared" si="57"/>
        <v>Up</v>
      </c>
      <c r="E722" s="3" t="str">
        <f t="shared" si="58"/>
        <v>No</v>
      </c>
      <c r="F722" s="3" t="str">
        <f t="shared" si="59"/>
        <v/>
      </c>
      <c r="G722" s="3" t="str">
        <f t="shared" si="55"/>
        <v/>
      </c>
    </row>
    <row r="723" spans="1:7" x14ac:dyDescent="0.35">
      <c r="A723" s="30">
        <v>44993</v>
      </c>
      <c r="B723" s="3">
        <v>17754.400000000001</v>
      </c>
      <c r="C723" s="22">
        <f t="shared" si="56"/>
        <v>2.4249849673516695E-3</v>
      </c>
      <c r="D723" s="3" t="str">
        <f t="shared" si="57"/>
        <v>Up</v>
      </c>
      <c r="E723" s="3" t="str">
        <f t="shared" si="58"/>
        <v>No</v>
      </c>
      <c r="F723" s="3" t="str">
        <f t="shared" si="59"/>
        <v/>
      </c>
      <c r="G723" s="3" t="str">
        <f t="shared" si="55"/>
        <v/>
      </c>
    </row>
    <row r="724" spans="1:7" x14ac:dyDescent="0.35">
      <c r="A724" s="30">
        <v>44994</v>
      </c>
      <c r="B724" s="3">
        <v>17589.599999999999</v>
      </c>
      <c r="C724" s="22">
        <f t="shared" si="56"/>
        <v>-9.2822061010230088E-3</v>
      </c>
      <c r="D724" s="3" t="str">
        <f t="shared" si="57"/>
        <v>Down</v>
      </c>
      <c r="E724" s="3" t="str">
        <f t="shared" si="58"/>
        <v>No</v>
      </c>
      <c r="F724" s="3" t="str">
        <f t="shared" si="59"/>
        <v/>
      </c>
      <c r="G724" s="3" t="str">
        <f t="shared" si="55"/>
        <v/>
      </c>
    </row>
    <row r="725" spans="1:7" x14ac:dyDescent="0.35">
      <c r="A725" s="30">
        <v>44995</v>
      </c>
      <c r="B725" s="3">
        <v>17412.900000000001</v>
      </c>
      <c r="C725" s="22">
        <f t="shared" si="56"/>
        <v>-1.004570882794362E-2</v>
      </c>
      <c r="D725" s="3" t="str">
        <f t="shared" si="57"/>
        <v>Down</v>
      </c>
      <c r="E725" s="3" t="str">
        <f t="shared" si="58"/>
        <v>No</v>
      </c>
      <c r="F725" s="3" t="str">
        <f t="shared" si="59"/>
        <v/>
      </c>
      <c r="G725" s="3" t="str">
        <f t="shared" si="55"/>
        <v/>
      </c>
    </row>
    <row r="726" spans="1:7" x14ac:dyDescent="0.35">
      <c r="A726" s="30">
        <v>44998</v>
      </c>
      <c r="B726" s="3">
        <v>17154.3</v>
      </c>
      <c r="C726" s="22">
        <f t="shared" si="56"/>
        <v>-1.4851058697862055E-2</v>
      </c>
      <c r="D726" s="3" t="str">
        <f t="shared" si="57"/>
        <v>Down</v>
      </c>
      <c r="E726" s="3" t="str">
        <f t="shared" si="58"/>
        <v>No</v>
      </c>
      <c r="F726" s="3" t="str">
        <f t="shared" si="59"/>
        <v/>
      </c>
      <c r="G726" s="3" t="str">
        <f t="shared" si="55"/>
        <v/>
      </c>
    </row>
    <row r="727" spans="1:7" x14ac:dyDescent="0.35">
      <c r="A727" s="30">
        <v>44999</v>
      </c>
      <c r="B727" s="3">
        <v>17043.3</v>
      </c>
      <c r="C727" s="22">
        <f t="shared" si="56"/>
        <v>-6.4706808205522819E-3</v>
      </c>
      <c r="D727" s="3" t="str">
        <f t="shared" si="57"/>
        <v>Down</v>
      </c>
      <c r="E727" s="3" t="str">
        <f t="shared" si="58"/>
        <v>Yes</v>
      </c>
      <c r="F727" s="3">
        <f t="shared" si="59"/>
        <v>-6.4706808205522819E-3</v>
      </c>
      <c r="G727" s="3" t="str">
        <f t="shared" si="55"/>
        <v>No</v>
      </c>
    </row>
    <row r="728" spans="1:7" x14ac:dyDescent="0.35">
      <c r="A728" s="30">
        <v>45000</v>
      </c>
      <c r="B728" s="3">
        <v>16972.150000000001</v>
      </c>
      <c r="C728" s="22">
        <f t="shared" si="56"/>
        <v>-4.1746610104849311E-3</v>
      </c>
      <c r="D728" s="3" t="str">
        <f t="shared" si="57"/>
        <v>Down</v>
      </c>
      <c r="E728" s="3" t="str">
        <f t="shared" si="58"/>
        <v>Yes</v>
      </c>
      <c r="F728" s="3">
        <f t="shared" si="59"/>
        <v>-4.1746610104849311E-3</v>
      </c>
      <c r="G728" s="3" t="str">
        <f t="shared" si="55"/>
        <v>No</v>
      </c>
    </row>
    <row r="729" spans="1:7" x14ac:dyDescent="0.35">
      <c r="A729" s="30">
        <v>45001</v>
      </c>
      <c r="B729" s="3">
        <v>16985.599999999999</v>
      </c>
      <c r="C729" s="22">
        <f t="shared" si="56"/>
        <v>7.9247473066153013E-4</v>
      </c>
      <c r="D729" s="3" t="str">
        <f t="shared" si="57"/>
        <v>Up</v>
      </c>
      <c r="E729" s="3" t="str">
        <f t="shared" si="58"/>
        <v>Yes</v>
      </c>
      <c r="F729" s="3">
        <f t="shared" si="59"/>
        <v>7.9247473066153013E-4</v>
      </c>
      <c r="G729" s="3" t="str">
        <f t="shared" si="55"/>
        <v>Yes</v>
      </c>
    </row>
    <row r="730" spans="1:7" x14ac:dyDescent="0.35">
      <c r="A730" s="30">
        <v>45002</v>
      </c>
      <c r="B730" s="3">
        <v>17100.05</v>
      </c>
      <c r="C730" s="22">
        <f t="shared" si="56"/>
        <v>6.7380604747551299E-3</v>
      </c>
      <c r="D730" s="3" t="str">
        <f t="shared" si="57"/>
        <v>Up</v>
      </c>
      <c r="E730" s="3" t="str">
        <f t="shared" si="58"/>
        <v>No</v>
      </c>
      <c r="F730" s="3" t="str">
        <f t="shared" si="59"/>
        <v/>
      </c>
      <c r="G730" s="3" t="str">
        <f t="shared" si="55"/>
        <v/>
      </c>
    </row>
    <row r="731" spans="1:7" x14ac:dyDescent="0.35">
      <c r="A731" s="30">
        <v>45005</v>
      </c>
      <c r="B731" s="3">
        <v>16988.400000000001</v>
      </c>
      <c r="C731" s="22">
        <f t="shared" si="56"/>
        <v>-6.5292206747932209E-3</v>
      </c>
      <c r="D731" s="3" t="str">
        <f t="shared" si="57"/>
        <v>Down</v>
      </c>
      <c r="E731" s="3" t="str">
        <f t="shared" si="58"/>
        <v>No</v>
      </c>
      <c r="F731" s="3" t="str">
        <f t="shared" si="59"/>
        <v/>
      </c>
      <c r="G731" s="3" t="str">
        <f t="shared" si="55"/>
        <v/>
      </c>
    </row>
    <row r="732" spans="1:7" x14ac:dyDescent="0.35">
      <c r="A732" s="30">
        <v>45006</v>
      </c>
      <c r="B732" s="3">
        <v>17107.5</v>
      </c>
      <c r="C732" s="22">
        <f t="shared" si="56"/>
        <v>7.0106661015751064E-3</v>
      </c>
      <c r="D732" s="3" t="str">
        <f t="shared" si="57"/>
        <v>Up</v>
      </c>
      <c r="E732" s="3" t="str">
        <f t="shared" si="58"/>
        <v>No</v>
      </c>
      <c r="F732" s="3" t="str">
        <f t="shared" si="59"/>
        <v/>
      </c>
      <c r="G732" s="3" t="str">
        <f t="shared" si="55"/>
        <v/>
      </c>
    </row>
    <row r="733" spans="1:7" x14ac:dyDescent="0.35">
      <c r="A733" s="30">
        <v>45007</v>
      </c>
      <c r="B733" s="3">
        <v>17151.900000000001</v>
      </c>
      <c r="C733" s="22">
        <f t="shared" si="56"/>
        <v>2.5953529153880726E-3</v>
      </c>
      <c r="D733" s="3" t="str">
        <f t="shared" si="57"/>
        <v>Up</v>
      </c>
      <c r="E733" s="3" t="str">
        <f t="shared" si="58"/>
        <v>No</v>
      </c>
      <c r="F733" s="3" t="str">
        <f t="shared" si="59"/>
        <v/>
      </c>
      <c r="G733" s="3" t="str">
        <f t="shared" si="55"/>
        <v/>
      </c>
    </row>
    <row r="734" spans="1:7" x14ac:dyDescent="0.35">
      <c r="A734" s="30">
        <v>45008</v>
      </c>
      <c r="B734" s="3">
        <v>17076.900000000001</v>
      </c>
      <c r="C734" s="22">
        <f t="shared" si="56"/>
        <v>-4.3726934042292685E-3</v>
      </c>
      <c r="D734" s="3" t="str">
        <f t="shared" si="57"/>
        <v>Down</v>
      </c>
      <c r="E734" s="3" t="str">
        <f t="shared" si="58"/>
        <v>No</v>
      </c>
      <c r="F734" s="3" t="str">
        <f t="shared" si="59"/>
        <v/>
      </c>
      <c r="G734" s="3" t="str">
        <f t="shared" si="55"/>
        <v/>
      </c>
    </row>
    <row r="735" spans="1:7" x14ac:dyDescent="0.35">
      <c r="A735" s="30">
        <v>45009</v>
      </c>
      <c r="B735" s="3">
        <v>16945.05</v>
      </c>
      <c r="C735" s="22">
        <f t="shared" si="56"/>
        <v>-7.7209563796709103E-3</v>
      </c>
      <c r="D735" s="3" t="str">
        <f t="shared" si="57"/>
        <v>Down</v>
      </c>
      <c r="E735" s="3" t="str">
        <f t="shared" si="58"/>
        <v>No</v>
      </c>
      <c r="F735" s="3" t="str">
        <f t="shared" si="59"/>
        <v/>
      </c>
      <c r="G735" s="3" t="str">
        <f t="shared" si="55"/>
        <v/>
      </c>
    </row>
    <row r="736" spans="1:7" x14ac:dyDescent="0.35">
      <c r="A736" s="30">
        <v>45012</v>
      </c>
      <c r="B736" s="3">
        <v>16985.7</v>
      </c>
      <c r="C736" s="22">
        <f t="shared" si="56"/>
        <v>2.3989306611666215E-3</v>
      </c>
      <c r="D736" s="3" t="str">
        <f t="shared" si="57"/>
        <v>Up</v>
      </c>
      <c r="E736" s="3" t="str">
        <f t="shared" si="58"/>
        <v>No</v>
      </c>
      <c r="F736" s="3" t="str">
        <f t="shared" si="59"/>
        <v/>
      </c>
      <c r="G736" s="3" t="str">
        <f t="shared" si="55"/>
        <v/>
      </c>
    </row>
    <row r="737" spans="1:7" x14ac:dyDescent="0.35">
      <c r="A737" s="30">
        <v>45013</v>
      </c>
      <c r="B737" s="3">
        <v>16951.7</v>
      </c>
      <c r="C737" s="22">
        <f t="shared" si="56"/>
        <v>-2.0016837692882834E-3</v>
      </c>
      <c r="D737" s="3" t="str">
        <f t="shared" si="57"/>
        <v>Down</v>
      </c>
      <c r="E737" s="3" t="str">
        <f t="shared" si="58"/>
        <v>No</v>
      </c>
      <c r="F737" s="3" t="str">
        <f t="shared" si="59"/>
        <v/>
      </c>
      <c r="G737" s="3" t="str">
        <f t="shared" si="55"/>
        <v/>
      </c>
    </row>
    <row r="738" spans="1:7" x14ac:dyDescent="0.35">
      <c r="A738" s="30">
        <v>45014</v>
      </c>
      <c r="B738" s="3">
        <v>17080.7</v>
      </c>
      <c r="C738" s="22">
        <f t="shared" si="56"/>
        <v>7.6098562386073369E-3</v>
      </c>
      <c r="D738" s="3" t="str">
        <f t="shared" si="57"/>
        <v>Up</v>
      </c>
      <c r="E738" s="3" t="str">
        <f t="shared" si="58"/>
        <v>No</v>
      </c>
      <c r="F738" s="3" t="str">
        <f t="shared" si="59"/>
        <v/>
      </c>
      <c r="G738" s="3" t="str">
        <f t="shared" si="55"/>
        <v/>
      </c>
    </row>
    <row r="739" spans="1:7" x14ac:dyDescent="0.35">
      <c r="A739" s="30">
        <v>45016</v>
      </c>
      <c r="B739" s="3">
        <v>17359.75</v>
      </c>
      <c r="C739" s="22">
        <f t="shared" si="56"/>
        <v>1.6337152458622845E-2</v>
      </c>
      <c r="D739" s="3" t="str">
        <f t="shared" si="57"/>
        <v>Up</v>
      </c>
      <c r="E739" s="3" t="str">
        <f t="shared" si="58"/>
        <v>No</v>
      </c>
      <c r="F739" s="3" t="str">
        <f t="shared" si="59"/>
        <v/>
      </c>
      <c r="G739" s="3" t="str">
        <f t="shared" si="55"/>
        <v/>
      </c>
    </row>
    <row r="740" spans="1:7" x14ac:dyDescent="0.35">
      <c r="A740" s="30">
        <v>45019</v>
      </c>
      <c r="B740" s="3">
        <v>17398.05</v>
      </c>
      <c r="C740" s="22">
        <f t="shared" si="56"/>
        <v>2.2062529702328243E-3</v>
      </c>
      <c r="D740" s="3" t="str">
        <f t="shared" si="57"/>
        <v>Up</v>
      </c>
      <c r="E740" s="3" t="str">
        <f t="shared" si="58"/>
        <v>No</v>
      </c>
      <c r="F740" s="3" t="str">
        <f t="shared" si="59"/>
        <v/>
      </c>
      <c r="G740" s="3" t="str">
        <f t="shared" si="55"/>
        <v/>
      </c>
    </row>
    <row r="741" spans="1:7" x14ac:dyDescent="0.35">
      <c r="A741" s="30">
        <v>45021</v>
      </c>
      <c r="B741" s="3">
        <v>17557.05</v>
      </c>
      <c r="C741" s="22">
        <f t="shared" si="56"/>
        <v>9.1389552277410403E-3</v>
      </c>
      <c r="D741" s="3" t="str">
        <f t="shared" si="57"/>
        <v>Up</v>
      </c>
      <c r="E741" s="3" t="str">
        <f t="shared" si="58"/>
        <v>No</v>
      </c>
      <c r="F741" s="3" t="str">
        <f t="shared" si="59"/>
        <v/>
      </c>
      <c r="G741" s="3" t="str">
        <f t="shared" si="55"/>
        <v/>
      </c>
    </row>
    <row r="742" spans="1:7" x14ac:dyDescent="0.35">
      <c r="A742" s="30">
        <v>45022</v>
      </c>
      <c r="B742" s="3">
        <v>17599.150000000001</v>
      </c>
      <c r="C742" s="22">
        <f t="shared" si="56"/>
        <v>2.3978971410346375E-3</v>
      </c>
      <c r="D742" s="3" t="str">
        <f t="shared" si="57"/>
        <v>Up</v>
      </c>
      <c r="E742" s="3" t="str">
        <f t="shared" si="58"/>
        <v>No</v>
      </c>
      <c r="F742" s="3" t="str">
        <f t="shared" si="59"/>
        <v/>
      </c>
      <c r="G742" s="3" t="str">
        <f t="shared" si="55"/>
        <v/>
      </c>
    </row>
    <row r="743" spans="1:7" x14ac:dyDescent="0.35">
      <c r="A743" s="30">
        <v>45026</v>
      </c>
      <c r="B743" s="3">
        <v>17624.05</v>
      </c>
      <c r="C743" s="22">
        <f t="shared" si="56"/>
        <v>1.4148410576645925E-3</v>
      </c>
      <c r="D743" s="3" t="str">
        <f t="shared" si="57"/>
        <v>Up</v>
      </c>
      <c r="E743" s="3" t="str">
        <f t="shared" si="58"/>
        <v>No</v>
      </c>
      <c r="F743" s="3" t="str">
        <f t="shared" si="59"/>
        <v/>
      </c>
      <c r="G743" s="3" t="str">
        <f t="shared" si="55"/>
        <v/>
      </c>
    </row>
    <row r="744" spans="1:7" x14ac:dyDescent="0.35">
      <c r="A744" s="30">
        <v>45027</v>
      </c>
      <c r="B744" s="3">
        <v>17722.3</v>
      </c>
      <c r="C744" s="22">
        <f t="shared" si="56"/>
        <v>5.5747685690859935E-3</v>
      </c>
      <c r="D744" s="3" t="str">
        <f t="shared" si="57"/>
        <v>Up</v>
      </c>
      <c r="E744" s="3" t="str">
        <f t="shared" si="58"/>
        <v>No</v>
      </c>
      <c r="F744" s="3" t="str">
        <f t="shared" si="59"/>
        <v/>
      </c>
      <c r="G744" s="3" t="str">
        <f t="shared" si="55"/>
        <v/>
      </c>
    </row>
    <row r="745" spans="1:7" x14ac:dyDescent="0.35">
      <c r="A745" s="30">
        <v>45028</v>
      </c>
      <c r="B745" s="3">
        <v>17812.400000000001</v>
      </c>
      <c r="C745" s="22">
        <f t="shared" si="56"/>
        <v>5.0839902270022616E-3</v>
      </c>
      <c r="D745" s="3" t="str">
        <f t="shared" si="57"/>
        <v>Up</v>
      </c>
      <c r="E745" s="3" t="str">
        <f t="shared" si="58"/>
        <v>No</v>
      </c>
      <c r="F745" s="3" t="str">
        <f t="shared" si="59"/>
        <v/>
      </c>
      <c r="G745" s="3" t="str">
        <f t="shared" si="55"/>
        <v/>
      </c>
    </row>
    <row r="746" spans="1:7" x14ac:dyDescent="0.35">
      <c r="A746" s="30">
        <v>45029</v>
      </c>
      <c r="B746" s="3">
        <v>17828</v>
      </c>
      <c r="C746" s="22">
        <f t="shared" si="56"/>
        <v>8.7579439042456621E-4</v>
      </c>
      <c r="D746" s="3" t="str">
        <f t="shared" si="57"/>
        <v>Up</v>
      </c>
      <c r="E746" s="3" t="str">
        <f t="shared" si="58"/>
        <v>No</v>
      </c>
      <c r="F746" s="3" t="str">
        <f t="shared" si="59"/>
        <v/>
      </c>
      <c r="G746" s="3" t="str">
        <f t="shared" si="55"/>
        <v/>
      </c>
    </row>
    <row r="747" spans="1:7" x14ac:dyDescent="0.35">
      <c r="A747" s="30">
        <v>45033</v>
      </c>
      <c r="B747" s="3">
        <v>17706.849999999999</v>
      </c>
      <c r="C747" s="22">
        <f t="shared" si="56"/>
        <v>-6.7954902400718786E-3</v>
      </c>
      <c r="D747" s="3" t="str">
        <f t="shared" si="57"/>
        <v>Down</v>
      </c>
      <c r="E747" s="3" t="str">
        <f t="shared" si="58"/>
        <v>No</v>
      </c>
      <c r="F747" s="3" t="str">
        <f t="shared" si="59"/>
        <v/>
      </c>
      <c r="G747" s="3" t="str">
        <f t="shared" si="55"/>
        <v/>
      </c>
    </row>
    <row r="748" spans="1:7" x14ac:dyDescent="0.35">
      <c r="A748" s="30">
        <v>45034</v>
      </c>
      <c r="B748" s="3">
        <v>17660.150000000001</v>
      </c>
      <c r="C748" s="22">
        <f t="shared" si="56"/>
        <v>-2.637397391404857E-3</v>
      </c>
      <c r="D748" s="3" t="str">
        <f t="shared" si="57"/>
        <v>Down</v>
      </c>
      <c r="E748" s="3" t="str">
        <f t="shared" si="58"/>
        <v>No</v>
      </c>
      <c r="F748" s="3" t="str">
        <f t="shared" si="59"/>
        <v/>
      </c>
      <c r="G748" s="3" t="str">
        <f t="shared" si="55"/>
        <v/>
      </c>
    </row>
    <row r="749" spans="1:7" x14ac:dyDescent="0.35">
      <c r="A749" s="30">
        <v>45035</v>
      </c>
      <c r="B749" s="3">
        <v>17618.75</v>
      </c>
      <c r="C749" s="22">
        <f t="shared" si="56"/>
        <v>-2.3442609490860185E-3</v>
      </c>
      <c r="D749" s="3" t="str">
        <f t="shared" si="57"/>
        <v>Down</v>
      </c>
      <c r="E749" s="3" t="str">
        <f t="shared" si="58"/>
        <v>No</v>
      </c>
      <c r="F749" s="3" t="str">
        <f t="shared" si="59"/>
        <v/>
      </c>
      <c r="G749" s="3" t="str">
        <f t="shared" si="55"/>
        <v/>
      </c>
    </row>
    <row r="750" spans="1:7" x14ac:dyDescent="0.35">
      <c r="A750" s="30">
        <v>45036</v>
      </c>
      <c r="B750" s="3">
        <v>17624.45</v>
      </c>
      <c r="C750" s="22">
        <f t="shared" si="56"/>
        <v>3.2351897836116228E-4</v>
      </c>
      <c r="D750" s="3" t="str">
        <f t="shared" si="57"/>
        <v>Up</v>
      </c>
      <c r="E750" s="3" t="str">
        <f t="shared" si="58"/>
        <v>Yes</v>
      </c>
      <c r="F750" s="3">
        <f t="shared" si="59"/>
        <v>3.2351897836116228E-4</v>
      </c>
      <c r="G750" s="3" t="str">
        <f t="shared" si="55"/>
        <v>Yes</v>
      </c>
    </row>
    <row r="751" spans="1:7" x14ac:dyDescent="0.35">
      <c r="A751" s="30">
        <v>45037</v>
      </c>
      <c r="B751" s="3">
        <v>17624.05</v>
      </c>
      <c r="C751" s="22">
        <f t="shared" si="56"/>
        <v>-2.2695743697048997E-5</v>
      </c>
      <c r="D751" s="3" t="str">
        <f t="shared" si="57"/>
        <v>Down</v>
      </c>
      <c r="E751" s="3" t="str">
        <f t="shared" si="58"/>
        <v>No</v>
      </c>
      <c r="F751" s="3" t="str">
        <f t="shared" si="59"/>
        <v/>
      </c>
      <c r="G751" s="3" t="str">
        <f t="shared" si="55"/>
        <v/>
      </c>
    </row>
    <row r="752" spans="1:7" x14ac:dyDescent="0.35">
      <c r="A752" s="30">
        <v>45040</v>
      </c>
      <c r="B752" s="3">
        <v>17743.400000000001</v>
      </c>
      <c r="C752" s="22">
        <f t="shared" si="56"/>
        <v>6.7719962210730329E-3</v>
      </c>
      <c r="D752" s="3" t="str">
        <f t="shared" si="57"/>
        <v>Up</v>
      </c>
      <c r="E752" s="3" t="str">
        <f t="shared" si="58"/>
        <v>No</v>
      </c>
      <c r="F752" s="3" t="str">
        <f t="shared" si="59"/>
        <v/>
      </c>
      <c r="G752" s="3" t="str">
        <f t="shared" si="55"/>
        <v/>
      </c>
    </row>
    <row r="753" spans="1:7" x14ac:dyDescent="0.35">
      <c r="A753" s="30">
        <v>45041</v>
      </c>
      <c r="B753" s="3">
        <v>17769.25</v>
      </c>
      <c r="C753" s="22">
        <f t="shared" si="56"/>
        <v>1.4568797411994624E-3</v>
      </c>
      <c r="D753" s="3" t="str">
        <f t="shared" si="57"/>
        <v>Up</v>
      </c>
      <c r="E753" s="3" t="str">
        <f t="shared" si="58"/>
        <v>No</v>
      </c>
      <c r="F753" s="3" t="str">
        <f t="shared" si="59"/>
        <v/>
      </c>
      <c r="G753" s="3" t="str">
        <f t="shared" si="55"/>
        <v/>
      </c>
    </row>
    <row r="754" spans="1:7" x14ac:dyDescent="0.35">
      <c r="A754" s="30">
        <v>45042</v>
      </c>
      <c r="B754" s="3">
        <v>17813.599999999999</v>
      </c>
      <c r="C754" s="22">
        <f t="shared" si="56"/>
        <v>2.495884744713398E-3</v>
      </c>
      <c r="D754" s="3" t="str">
        <f t="shared" si="57"/>
        <v>Up</v>
      </c>
      <c r="E754" s="3" t="str">
        <f t="shared" si="58"/>
        <v>No</v>
      </c>
      <c r="F754" s="3" t="str">
        <f t="shared" si="59"/>
        <v/>
      </c>
      <c r="G754" s="3" t="str">
        <f t="shared" si="55"/>
        <v/>
      </c>
    </row>
    <row r="755" spans="1:7" x14ac:dyDescent="0.35">
      <c r="A755" s="30">
        <v>45043</v>
      </c>
      <c r="B755" s="3">
        <v>17915.05</v>
      </c>
      <c r="C755" s="22">
        <f t="shared" si="56"/>
        <v>5.6950868998967494E-3</v>
      </c>
      <c r="D755" s="3" t="str">
        <f t="shared" si="57"/>
        <v>Up</v>
      </c>
      <c r="E755" s="3" t="str">
        <f t="shared" si="58"/>
        <v>No</v>
      </c>
      <c r="F755" s="3" t="str">
        <f t="shared" si="59"/>
        <v/>
      </c>
      <c r="G755" s="3" t="str">
        <f t="shared" si="55"/>
        <v/>
      </c>
    </row>
    <row r="756" spans="1:7" x14ac:dyDescent="0.35">
      <c r="A756" s="30">
        <v>45044</v>
      </c>
      <c r="B756" s="3">
        <v>18065</v>
      </c>
      <c r="C756" s="22">
        <f t="shared" si="56"/>
        <v>8.37005757728841E-3</v>
      </c>
      <c r="D756" s="3" t="str">
        <f t="shared" si="57"/>
        <v>Up</v>
      </c>
      <c r="E756" s="3" t="str">
        <f t="shared" si="58"/>
        <v>No</v>
      </c>
      <c r="F756" s="3" t="str">
        <f t="shared" si="59"/>
        <v/>
      </c>
      <c r="G756" s="3" t="str">
        <f t="shared" si="55"/>
        <v/>
      </c>
    </row>
    <row r="757" spans="1:7" x14ac:dyDescent="0.35">
      <c r="A757" s="30">
        <v>45048</v>
      </c>
      <c r="B757" s="3">
        <v>18147.650000000001</v>
      </c>
      <c r="C757" s="22">
        <f t="shared" si="56"/>
        <v>4.5751453086078859E-3</v>
      </c>
      <c r="D757" s="3" t="str">
        <f t="shared" si="57"/>
        <v>Up</v>
      </c>
      <c r="E757" s="3" t="str">
        <f t="shared" si="58"/>
        <v>No</v>
      </c>
      <c r="F757" s="3" t="str">
        <f t="shared" si="59"/>
        <v/>
      </c>
      <c r="G757" s="3" t="str">
        <f t="shared" si="55"/>
        <v/>
      </c>
    </row>
    <row r="758" spans="1:7" x14ac:dyDescent="0.35">
      <c r="A758" s="30">
        <v>45049</v>
      </c>
      <c r="B758" s="3">
        <v>18089.849999999999</v>
      </c>
      <c r="C758" s="22">
        <f t="shared" si="56"/>
        <v>-3.1849853837826333E-3</v>
      </c>
      <c r="D758" s="3" t="str">
        <f t="shared" si="57"/>
        <v>Down</v>
      </c>
      <c r="E758" s="3" t="str">
        <f t="shared" si="58"/>
        <v>No</v>
      </c>
      <c r="F758" s="3" t="str">
        <f t="shared" si="59"/>
        <v/>
      </c>
      <c r="G758" s="3" t="str">
        <f t="shared" si="55"/>
        <v/>
      </c>
    </row>
    <row r="759" spans="1:7" x14ac:dyDescent="0.35">
      <c r="A759" s="30">
        <v>45050</v>
      </c>
      <c r="B759" s="3">
        <v>18255.8</v>
      </c>
      <c r="C759" s="22">
        <f t="shared" si="56"/>
        <v>9.1736526284076844E-3</v>
      </c>
      <c r="D759" s="3" t="str">
        <f t="shared" si="57"/>
        <v>Up</v>
      </c>
      <c r="E759" s="3" t="str">
        <f t="shared" si="58"/>
        <v>No</v>
      </c>
      <c r="F759" s="3" t="str">
        <f t="shared" si="59"/>
        <v/>
      </c>
      <c r="G759" s="3" t="str">
        <f t="shared" si="55"/>
        <v/>
      </c>
    </row>
    <row r="760" spans="1:7" x14ac:dyDescent="0.35">
      <c r="A760" s="30">
        <v>45051</v>
      </c>
      <c r="B760" s="3">
        <v>18069</v>
      </c>
      <c r="C760" s="22">
        <f t="shared" si="56"/>
        <v>-1.0232364508813598E-2</v>
      </c>
      <c r="D760" s="3" t="str">
        <f t="shared" si="57"/>
        <v>Down</v>
      </c>
      <c r="E760" s="3" t="str">
        <f t="shared" si="58"/>
        <v>No</v>
      </c>
      <c r="F760" s="3" t="str">
        <f t="shared" si="59"/>
        <v/>
      </c>
      <c r="G760" s="3" t="str">
        <f t="shared" si="55"/>
        <v/>
      </c>
    </row>
    <row r="761" spans="1:7" x14ac:dyDescent="0.35">
      <c r="A761" s="30">
        <v>45054</v>
      </c>
      <c r="B761" s="3">
        <v>18264.400000000001</v>
      </c>
      <c r="C761" s="22">
        <f t="shared" si="56"/>
        <v>1.0814101499806378E-2</v>
      </c>
      <c r="D761" s="3" t="str">
        <f t="shared" si="57"/>
        <v>Up</v>
      </c>
      <c r="E761" s="3" t="str">
        <f t="shared" si="58"/>
        <v>No</v>
      </c>
      <c r="F761" s="3" t="str">
        <f t="shared" si="59"/>
        <v/>
      </c>
      <c r="G761" s="3" t="str">
        <f t="shared" si="55"/>
        <v/>
      </c>
    </row>
    <row r="762" spans="1:7" x14ac:dyDescent="0.35">
      <c r="A762" s="30">
        <v>45055</v>
      </c>
      <c r="B762" s="3">
        <v>18265.95</v>
      </c>
      <c r="C762" s="22">
        <f t="shared" si="56"/>
        <v>8.4864545235500337E-5</v>
      </c>
      <c r="D762" s="3" t="str">
        <f t="shared" si="57"/>
        <v>Up</v>
      </c>
      <c r="E762" s="3" t="str">
        <f t="shared" si="58"/>
        <v>No</v>
      </c>
      <c r="F762" s="3" t="str">
        <f t="shared" si="59"/>
        <v/>
      </c>
      <c r="G762" s="3" t="str">
        <f t="shared" si="55"/>
        <v/>
      </c>
    </row>
    <row r="763" spans="1:7" x14ac:dyDescent="0.35">
      <c r="A763" s="30">
        <v>45056</v>
      </c>
      <c r="B763" s="3">
        <v>18315.099999999999</v>
      </c>
      <c r="C763" s="22">
        <f t="shared" si="56"/>
        <v>2.690799000325623E-3</v>
      </c>
      <c r="D763" s="3" t="str">
        <f t="shared" si="57"/>
        <v>Up</v>
      </c>
      <c r="E763" s="3" t="str">
        <f t="shared" si="58"/>
        <v>No</v>
      </c>
      <c r="F763" s="3" t="str">
        <f t="shared" si="59"/>
        <v/>
      </c>
      <c r="G763" s="3" t="str">
        <f t="shared" si="55"/>
        <v/>
      </c>
    </row>
    <row r="764" spans="1:7" x14ac:dyDescent="0.35">
      <c r="A764" s="30">
        <v>45057</v>
      </c>
      <c r="B764" s="3">
        <v>18297</v>
      </c>
      <c r="C764" s="22">
        <f t="shared" si="56"/>
        <v>-9.8825559237997857E-4</v>
      </c>
      <c r="D764" s="3" t="str">
        <f t="shared" si="57"/>
        <v>Down</v>
      </c>
      <c r="E764" s="3" t="str">
        <f t="shared" si="58"/>
        <v>No</v>
      </c>
      <c r="F764" s="3" t="str">
        <f t="shared" si="59"/>
        <v/>
      </c>
      <c r="G764" s="3" t="str">
        <f t="shared" si="55"/>
        <v/>
      </c>
    </row>
    <row r="765" spans="1:7" x14ac:dyDescent="0.35">
      <c r="A765" s="30">
        <v>45058</v>
      </c>
      <c r="B765" s="3">
        <v>18314.8</v>
      </c>
      <c r="C765" s="22">
        <f t="shared" si="56"/>
        <v>9.7283707711642744E-4</v>
      </c>
      <c r="D765" s="3" t="str">
        <f t="shared" si="57"/>
        <v>Up</v>
      </c>
      <c r="E765" s="3" t="str">
        <f t="shared" si="58"/>
        <v>No</v>
      </c>
      <c r="F765" s="3" t="str">
        <f t="shared" si="59"/>
        <v/>
      </c>
      <c r="G765" s="3" t="str">
        <f t="shared" si="55"/>
        <v/>
      </c>
    </row>
    <row r="766" spans="1:7" x14ac:dyDescent="0.35">
      <c r="A766" s="30">
        <v>45061</v>
      </c>
      <c r="B766" s="3">
        <v>18398.849999999999</v>
      </c>
      <c r="C766" s="22">
        <f t="shared" si="56"/>
        <v>4.5891847030816212E-3</v>
      </c>
      <c r="D766" s="3" t="str">
        <f t="shared" si="57"/>
        <v>Up</v>
      </c>
      <c r="E766" s="3" t="str">
        <f t="shared" si="58"/>
        <v>No</v>
      </c>
      <c r="F766" s="3" t="str">
        <f t="shared" si="59"/>
        <v/>
      </c>
      <c r="G766" s="3" t="str">
        <f t="shared" si="55"/>
        <v/>
      </c>
    </row>
    <row r="767" spans="1:7" x14ac:dyDescent="0.35">
      <c r="A767" s="30">
        <v>45062</v>
      </c>
      <c r="B767" s="3">
        <v>18286.5</v>
      </c>
      <c r="C767" s="22">
        <f t="shared" si="56"/>
        <v>-6.1063599083637597E-3</v>
      </c>
      <c r="D767" s="3" t="str">
        <f t="shared" si="57"/>
        <v>Down</v>
      </c>
      <c r="E767" s="3" t="str">
        <f t="shared" si="58"/>
        <v>No</v>
      </c>
      <c r="F767" s="3" t="str">
        <f t="shared" si="59"/>
        <v/>
      </c>
      <c r="G767" s="3" t="str">
        <f t="shared" si="55"/>
        <v/>
      </c>
    </row>
    <row r="768" spans="1:7" x14ac:dyDescent="0.35">
      <c r="A768" s="30">
        <v>45063</v>
      </c>
      <c r="B768" s="3">
        <v>18181.75</v>
      </c>
      <c r="C768" s="22">
        <f t="shared" si="56"/>
        <v>-5.7282694884204198E-3</v>
      </c>
      <c r="D768" s="3" t="str">
        <f t="shared" si="57"/>
        <v>Down</v>
      </c>
      <c r="E768" s="3" t="str">
        <f t="shared" si="58"/>
        <v>No</v>
      </c>
      <c r="F768" s="3" t="str">
        <f t="shared" si="59"/>
        <v/>
      </c>
      <c r="G768" s="3" t="str">
        <f t="shared" si="55"/>
        <v/>
      </c>
    </row>
    <row r="769" spans="1:7" x14ac:dyDescent="0.35">
      <c r="A769" s="30">
        <v>45064</v>
      </c>
      <c r="B769" s="3">
        <v>18129.95</v>
      </c>
      <c r="C769" s="22">
        <f t="shared" si="56"/>
        <v>-2.8490106837900241E-3</v>
      </c>
      <c r="D769" s="3" t="str">
        <f t="shared" si="57"/>
        <v>Down</v>
      </c>
      <c r="E769" s="3" t="str">
        <f t="shared" si="58"/>
        <v>No</v>
      </c>
      <c r="F769" s="3" t="str">
        <f t="shared" si="59"/>
        <v/>
      </c>
      <c r="G769" s="3" t="str">
        <f t="shared" si="55"/>
        <v/>
      </c>
    </row>
    <row r="770" spans="1:7" x14ac:dyDescent="0.35">
      <c r="A770" s="30">
        <v>45065</v>
      </c>
      <c r="B770" s="3">
        <v>18203.400000000001</v>
      </c>
      <c r="C770" s="22">
        <f t="shared" si="56"/>
        <v>4.0513073670915105E-3</v>
      </c>
      <c r="D770" s="3" t="str">
        <f t="shared" si="57"/>
        <v>Up</v>
      </c>
      <c r="E770" s="3" t="str">
        <f t="shared" si="58"/>
        <v>Yes</v>
      </c>
      <c r="F770" s="3">
        <f t="shared" si="59"/>
        <v>4.0513073670915105E-3</v>
      </c>
      <c r="G770" s="3" t="str">
        <f t="shared" si="55"/>
        <v>Yes</v>
      </c>
    </row>
    <row r="771" spans="1:7" x14ac:dyDescent="0.35">
      <c r="A771" s="30">
        <v>45068</v>
      </c>
      <c r="B771" s="3">
        <v>18314.400000000001</v>
      </c>
      <c r="C771" s="22">
        <f t="shared" si="56"/>
        <v>6.0977619565575659E-3</v>
      </c>
      <c r="D771" s="3" t="str">
        <f t="shared" si="57"/>
        <v>Up</v>
      </c>
      <c r="E771" s="3" t="str">
        <f t="shared" si="58"/>
        <v>No</v>
      </c>
      <c r="F771" s="3" t="str">
        <f t="shared" si="59"/>
        <v/>
      </c>
      <c r="G771" s="3" t="str">
        <f t="shared" ref="G771:G834" si="60">IF(E771="Yes",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1">(B772-B771)/B771</f>
        <v>1.8346219368365079E-3</v>
      </c>
      <c r="D772" s="3" t="str">
        <f t="shared" ref="D772:D835" si="62">IF(C772&gt;0, "Up", IF(C772&lt;0, "Down", "Flat"))</f>
        <v>Up</v>
      </c>
      <c r="E772" s="3" t="str">
        <f t="shared" si="58"/>
        <v>No</v>
      </c>
      <c r="F772" s="3" t="str">
        <f t="shared" si="59"/>
        <v/>
      </c>
      <c r="G772" s="3" t="str">
        <f t="shared" si="60"/>
        <v/>
      </c>
    </row>
    <row r="773" spans="1:7" x14ac:dyDescent="0.35">
      <c r="A773" s="30">
        <v>45070</v>
      </c>
      <c r="B773" s="3">
        <v>18285.400000000001</v>
      </c>
      <c r="C773" s="22">
        <f t="shared" si="61"/>
        <v>-3.4118160017439802E-3</v>
      </c>
      <c r="D773" s="3" t="str">
        <f t="shared" si="62"/>
        <v>Down</v>
      </c>
      <c r="E773" s="3" t="str">
        <f t="shared" si="58"/>
        <v>No</v>
      </c>
      <c r="F773" s="3" t="str">
        <f t="shared" si="59"/>
        <v/>
      </c>
      <c r="G773" s="3" t="str">
        <f t="shared" si="60"/>
        <v/>
      </c>
    </row>
    <row r="774" spans="1:7" x14ac:dyDescent="0.35">
      <c r="A774" s="30">
        <v>45071</v>
      </c>
      <c r="B774" s="3">
        <v>18321.150000000001</v>
      </c>
      <c r="C774" s="22">
        <f t="shared" si="61"/>
        <v>1.9551117284828333E-3</v>
      </c>
      <c r="D774" s="3" t="str">
        <f t="shared" si="62"/>
        <v>Up</v>
      </c>
      <c r="E774" s="3" t="str">
        <f t="shared" ref="E774:E837" si="63">IF(AND(D771="Down", D772="Down", D773="Down"), "Yes", "No")</f>
        <v>No</v>
      </c>
      <c r="F774" s="3" t="str">
        <f t="shared" ref="F774:F837" si="64">IF(E774="Yes", C774, "")</f>
        <v/>
      </c>
      <c r="G774" s="3" t="str">
        <f t="shared" si="60"/>
        <v/>
      </c>
    </row>
    <row r="775" spans="1:7" x14ac:dyDescent="0.35">
      <c r="A775" s="30">
        <v>45072</v>
      </c>
      <c r="B775" s="3">
        <v>18499.349999999999</v>
      </c>
      <c r="C775" s="22">
        <f t="shared" si="61"/>
        <v>9.7264636772253412E-3</v>
      </c>
      <c r="D775" s="3" t="str">
        <f t="shared" si="62"/>
        <v>Up</v>
      </c>
      <c r="E775" s="3" t="str">
        <f t="shared" si="63"/>
        <v>No</v>
      </c>
      <c r="F775" s="3" t="str">
        <f t="shared" si="64"/>
        <v/>
      </c>
      <c r="G775" s="3" t="str">
        <f t="shared" si="60"/>
        <v/>
      </c>
    </row>
    <row r="776" spans="1:7" x14ac:dyDescent="0.35">
      <c r="A776" s="30">
        <v>45075</v>
      </c>
      <c r="B776" s="3">
        <v>18598.650000000001</v>
      </c>
      <c r="C776" s="22">
        <f t="shared" si="61"/>
        <v>5.3677561644059337E-3</v>
      </c>
      <c r="D776" s="3" t="str">
        <f t="shared" si="62"/>
        <v>Up</v>
      </c>
      <c r="E776" s="3" t="str">
        <f t="shared" si="63"/>
        <v>No</v>
      </c>
      <c r="F776" s="3" t="str">
        <f t="shared" si="64"/>
        <v/>
      </c>
      <c r="G776" s="3" t="str">
        <f t="shared" si="60"/>
        <v/>
      </c>
    </row>
    <row r="777" spans="1:7" x14ac:dyDescent="0.35">
      <c r="A777" s="30">
        <v>45076</v>
      </c>
      <c r="B777" s="3">
        <v>18633.849999999999</v>
      </c>
      <c r="C777" s="22">
        <f t="shared" si="61"/>
        <v>1.8926104851694659E-3</v>
      </c>
      <c r="D777" s="3" t="str">
        <f t="shared" si="62"/>
        <v>Up</v>
      </c>
      <c r="E777" s="3" t="str">
        <f t="shared" si="63"/>
        <v>No</v>
      </c>
      <c r="F777" s="3" t="str">
        <f t="shared" si="64"/>
        <v/>
      </c>
      <c r="G777" s="3" t="str">
        <f t="shared" si="60"/>
        <v/>
      </c>
    </row>
    <row r="778" spans="1:7" x14ac:dyDescent="0.35">
      <c r="A778" s="30">
        <v>45077</v>
      </c>
      <c r="B778" s="3">
        <v>18534.400000000001</v>
      </c>
      <c r="C778" s="22">
        <f t="shared" si="61"/>
        <v>-5.3370613158309791E-3</v>
      </c>
      <c r="D778" s="3" t="str">
        <f t="shared" si="62"/>
        <v>Down</v>
      </c>
      <c r="E778" s="3" t="str">
        <f t="shared" si="63"/>
        <v>No</v>
      </c>
      <c r="F778" s="3" t="str">
        <f t="shared" si="64"/>
        <v/>
      </c>
      <c r="G778" s="3" t="str">
        <f t="shared" si="60"/>
        <v/>
      </c>
    </row>
    <row r="779" spans="1:7" x14ac:dyDescent="0.35">
      <c r="A779" s="30">
        <v>45078</v>
      </c>
      <c r="B779" s="3">
        <v>18487.75</v>
      </c>
      <c r="C779" s="22">
        <f t="shared" si="61"/>
        <v>-2.5169414709945537E-3</v>
      </c>
      <c r="D779" s="3" t="str">
        <f t="shared" si="62"/>
        <v>Down</v>
      </c>
      <c r="E779" s="3" t="str">
        <f t="shared" si="63"/>
        <v>No</v>
      </c>
      <c r="F779" s="3" t="str">
        <f t="shared" si="64"/>
        <v/>
      </c>
      <c r="G779" s="3" t="str">
        <f t="shared" si="60"/>
        <v/>
      </c>
    </row>
    <row r="780" spans="1:7" x14ac:dyDescent="0.35">
      <c r="A780" s="30">
        <v>45079</v>
      </c>
      <c r="B780" s="3">
        <v>18534.099999999999</v>
      </c>
      <c r="C780" s="22">
        <f t="shared" si="61"/>
        <v>2.5070654893104105E-3</v>
      </c>
      <c r="D780" s="3" t="str">
        <f t="shared" si="62"/>
        <v>Up</v>
      </c>
      <c r="E780" s="3" t="str">
        <f t="shared" si="63"/>
        <v>No</v>
      </c>
      <c r="F780" s="3" t="str">
        <f t="shared" si="64"/>
        <v/>
      </c>
      <c r="G780" s="3" t="str">
        <f t="shared" si="60"/>
        <v/>
      </c>
    </row>
    <row r="781" spans="1:7" x14ac:dyDescent="0.35">
      <c r="A781" s="30">
        <v>45082</v>
      </c>
      <c r="B781" s="3">
        <v>18593.849999999999</v>
      </c>
      <c r="C781" s="22">
        <f t="shared" si="61"/>
        <v>3.2237875051931309E-3</v>
      </c>
      <c r="D781" s="3" t="str">
        <f t="shared" si="62"/>
        <v>Up</v>
      </c>
      <c r="E781" s="3" t="str">
        <f t="shared" si="63"/>
        <v>No</v>
      </c>
      <c r="F781" s="3" t="str">
        <f t="shared" si="64"/>
        <v/>
      </c>
      <c r="G781" s="3" t="str">
        <f t="shared" si="60"/>
        <v/>
      </c>
    </row>
    <row r="782" spans="1:7" x14ac:dyDescent="0.35">
      <c r="A782" s="30">
        <v>45083</v>
      </c>
      <c r="B782" s="3">
        <v>18599</v>
      </c>
      <c r="C782" s="22">
        <f t="shared" si="61"/>
        <v>2.7697330031174045E-4</v>
      </c>
      <c r="D782" s="3" t="str">
        <f t="shared" si="62"/>
        <v>Up</v>
      </c>
      <c r="E782" s="3" t="str">
        <f t="shared" si="63"/>
        <v>No</v>
      </c>
      <c r="F782" s="3" t="str">
        <f t="shared" si="64"/>
        <v/>
      </c>
      <c r="G782" s="3" t="str">
        <f t="shared" si="60"/>
        <v/>
      </c>
    </row>
    <row r="783" spans="1:7" x14ac:dyDescent="0.35">
      <c r="A783" s="30">
        <v>45084</v>
      </c>
      <c r="B783" s="3">
        <v>18726.400000000001</v>
      </c>
      <c r="C783" s="22">
        <f t="shared" si="61"/>
        <v>6.8498306360557804E-3</v>
      </c>
      <c r="D783" s="3" t="str">
        <f t="shared" si="62"/>
        <v>Up</v>
      </c>
      <c r="E783" s="3" t="str">
        <f t="shared" si="63"/>
        <v>No</v>
      </c>
      <c r="F783" s="3" t="str">
        <f t="shared" si="64"/>
        <v/>
      </c>
      <c r="G783" s="3" t="str">
        <f t="shared" si="60"/>
        <v/>
      </c>
    </row>
    <row r="784" spans="1:7" x14ac:dyDescent="0.35">
      <c r="A784" s="30">
        <v>45085</v>
      </c>
      <c r="B784" s="3">
        <v>18634.55</v>
      </c>
      <c r="C784" s="22">
        <f t="shared" si="61"/>
        <v>-4.9048402255640264E-3</v>
      </c>
      <c r="D784" s="3" t="str">
        <f t="shared" si="62"/>
        <v>Down</v>
      </c>
      <c r="E784" s="3" t="str">
        <f t="shared" si="63"/>
        <v>No</v>
      </c>
      <c r="F784" s="3" t="str">
        <f t="shared" si="64"/>
        <v/>
      </c>
      <c r="G784" s="3" t="str">
        <f t="shared" si="60"/>
        <v/>
      </c>
    </row>
    <row r="785" spans="1:7" x14ac:dyDescent="0.35">
      <c r="A785" s="30">
        <v>45086</v>
      </c>
      <c r="B785" s="3">
        <v>18563.400000000001</v>
      </c>
      <c r="C785" s="22">
        <f t="shared" si="61"/>
        <v>-3.8181764518058028E-3</v>
      </c>
      <c r="D785" s="3" t="str">
        <f t="shared" si="62"/>
        <v>Down</v>
      </c>
      <c r="E785" s="3" t="str">
        <f t="shared" si="63"/>
        <v>No</v>
      </c>
      <c r="F785" s="3" t="str">
        <f t="shared" si="64"/>
        <v/>
      </c>
      <c r="G785" s="3" t="str">
        <f t="shared" si="60"/>
        <v/>
      </c>
    </row>
    <row r="786" spans="1:7" x14ac:dyDescent="0.35">
      <c r="A786" s="30">
        <v>45089</v>
      </c>
      <c r="B786" s="3">
        <v>18601.5</v>
      </c>
      <c r="C786" s="22">
        <f t="shared" si="61"/>
        <v>2.0524257409740964E-3</v>
      </c>
      <c r="D786" s="3" t="str">
        <f t="shared" si="62"/>
        <v>Up</v>
      </c>
      <c r="E786" s="3" t="str">
        <f t="shared" si="63"/>
        <v>No</v>
      </c>
      <c r="F786" s="3" t="str">
        <f t="shared" si="64"/>
        <v/>
      </c>
      <c r="G786" s="3" t="str">
        <f t="shared" si="60"/>
        <v/>
      </c>
    </row>
    <row r="787" spans="1:7" x14ac:dyDescent="0.35">
      <c r="A787" s="30">
        <v>45090</v>
      </c>
      <c r="B787" s="3">
        <v>18716.150000000001</v>
      </c>
      <c r="C787" s="22">
        <f t="shared" si="61"/>
        <v>6.1634814396689221E-3</v>
      </c>
      <c r="D787" s="3" t="str">
        <f t="shared" si="62"/>
        <v>Up</v>
      </c>
      <c r="E787" s="3" t="str">
        <f t="shared" si="63"/>
        <v>No</v>
      </c>
      <c r="F787" s="3" t="str">
        <f t="shared" si="64"/>
        <v/>
      </c>
      <c r="G787" s="3" t="str">
        <f t="shared" si="60"/>
        <v/>
      </c>
    </row>
    <row r="788" spans="1:7" x14ac:dyDescent="0.35">
      <c r="A788" s="30">
        <v>45091</v>
      </c>
      <c r="B788" s="3">
        <v>18755.900000000001</v>
      </c>
      <c r="C788" s="22">
        <f t="shared" si="61"/>
        <v>2.1238342287275961E-3</v>
      </c>
      <c r="D788" s="3" t="str">
        <f t="shared" si="62"/>
        <v>Up</v>
      </c>
      <c r="E788" s="3" t="str">
        <f t="shared" si="63"/>
        <v>No</v>
      </c>
      <c r="F788" s="3" t="str">
        <f t="shared" si="64"/>
        <v/>
      </c>
      <c r="G788" s="3" t="str">
        <f t="shared" si="60"/>
        <v/>
      </c>
    </row>
    <row r="789" spans="1:7" x14ac:dyDescent="0.35">
      <c r="A789" s="30">
        <v>45092</v>
      </c>
      <c r="B789" s="3">
        <v>18688.099999999999</v>
      </c>
      <c r="C789" s="22">
        <f t="shared" si="61"/>
        <v>-3.6148625232595025E-3</v>
      </c>
      <c r="D789" s="3" t="str">
        <f t="shared" si="62"/>
        <v>Down</v>
      </c>
      <c r="E789" s="3" t="str">
        <f t="shared" si="63"/>
        <v>No</v>
      </c>
      <c r="F789" s="3" t="str">
        <f t="shared" si="64"/>
        <v/>
      </c>
      <c r="G789" s="3" t="str">
        <f t="shared" si="60"/>
        <v/>
      </c>
    </row>
    <row r="790" spans="1:7" x14ac:dyDescent="0.35">
      <c r="A790" s="30">
        <v>45093</v>
      </c>
      <c r="B790" s="3">
        <v>18826</v>
      </c>
      <c r="C790" s="22">
        <f t="shared" si="61"/>
        <v>7.3790272954447735E-3</v>
      </c>
      <c r="D790" s="3" t="str">
        <f t="shared" si="62"/>
        <v>Up</v>
      </c>
      <c r="E790" s="3" t="str">
        <f t="shared" si="63"/>
        <v>No</v>
      </c>
      <c r="F790" s="3" t="str">
        <f t="shared" si="64"/>
        <v/>
      </c>
      <c r="G790" s="3" t="str">
        <f t="shared" si="60"/>
        <v/>
      </c>
    </row>
    <row r="791" spans="1:7" x14ac:dyDescent="0.35">
      <c r="A791" s="30">
        <v>45096</v>
      </c>
      <c r="B791" s="3">
        <v>18755.45</v>
      </c>
      <c r="C791" s="22">
        <f t="shared" si="61"/>
        <v>-3.7474768936576687E-3</v>
      </c>
      <c r="D791" s="3" t="str">
        <f t="shared" si="62"/>
        <v>Down</v>
      </c>
      <c r="E791" s="3" t="str">
        <f t="shared" si="63"/>
        <v>No</v>
      </c>
      <c r="F791" s="3" t="str">
        <f t="shared" si="64"/>
        <v/>
      </c>
      <c r="G791" s="3" t="str">
        <f t="shared" si="60"/>
        <v/>
      </c>
    </row>
    <row r="792" spans="1:7" x14ac:dyDescent="0.35">
      <c r="A792" s="30">
        <v>45097</v>
      </c>
      <c r="B792" s="3">
        <v>18816.7</v>
      </c>
      <c r="C792" s="22">
        <f t="shared" si="61"/>
        <v>3.2657174314665869E-3</v>
      </c>
      <c r="D792" s="3" t="str">
        <f t="shared" si="62"/>
        <v>Up</v>
      </c>
      <c r="E792" s="3" t="str">
        <f t="shared" si="63"/>
        <v>No</v>
      </c>
      <c r="F792" s="3" t="str">
        <f t="shared" si="64"/>
        <v/>
      </c>
      <c r="G792" s="3" t="str">
        <f t="shared" si="60"/>
        <v/>
      </c>
    </row>
    <row r="793" spans="1:7" x14ac:dyDescent="0.35">
      <c r="A793" s="30">
        <v>45098</v>
      </c>
      <c r="B793" s="3">
        <v>18856.849999999999</v>
      </c>
      <c r="C793" s="22">
        <f t="shared" si="61"/>
        <v>2.1337428985952808E-3</v>
      </c>
      <c r="D793" s="3" t="str">
        <f t="shared" si="62"/>
        <v>Up</v>
      </c>
      <c r="E793" s="3" t="str">
        <f t="shared" si="63"/>
        <v>No</v>
      </c>
      <c r="F793" s="3" t="str">
        <f t="shared" si="64"/>
        <v/>
      </c>
      <c r="G793" s="3" t="str">
        <f t="shared" si="60"/>
        <v/>
      </c>
    </row>
    <row r="794" spans="1:7" x14ac:dyDescent="0.35">
      <c r="A794" s="30">
        <v>45099</v>
      </c>
      <c r="B794" s="3">
        <v>18771.25</v>
      </c>
      <c r="C794" s="22">
        <f t="shared" si="61"/>
        <v>-4.5394644386521901E-3</v>
      </c>
      <c r="D794" s="3" t="str">
        <f t="shared" si="62"/>
        <v>Down</v>
      </c>
      <c r="E794" s="3" t="str">
        <f t="shared" si="63"/>
        <v>No</v>
      </c>
      <c r="F794" s="3" t="str">
        <f t="shared" si="64"/>
        <v/>
      </c>
      <c r="G794" s="3" t="str">
        <f t="shared" si="60"/>
        <v/>
      </c>
    </row>
    <row r="795" spans="1:7" x14ac:dyDescent="0.35">
      <c r="A795" s="30">
        <v>45100</v>
      </c>
      <c r="B795" s="3">
        <v>18665.5</v>
      </c>
      <c r="C795" s="22">
        <f t="shared" si="61"/>
        <v>-5.6336152360657917E-3</v>
      </c>
      <c r="D795" s="3" t="str">
        <f t="shared" si="62"/>
        <v>Down</v>
      </c>
      <c r="E795" s="3" t="str">
        <f t="shared" si="63"/>
        <v>No</v>
      </c>
      <c r="F795" s="3" t="str">
        <f t="shared" si="64"/>
        <v/>
      </c>
      <c r="G795" s="3" t="str">
        <f t="shared" si="60"/>
        <v/>
      </c>
    </row>
    <row r="796" spans="1:7" x14ac:dyDescent="0.35">
      <c r="A796" s="30">
        <v>45103</v>
      </c>
      <c r="B796" s="3">
        <v>18691.2</v>
      </c>
      <c r="C796" s="22">
        <f t="shared" si="61"/>
        <v>1.3768717687713014E-3</v>
      </c>
      <c r="D796" s="3" t="str">
        <f t="shared" si="62"/>
        <v>Up</v>
      </c>
      <c r="E796" s="3" t="str">
        <f t="shared" si="63"/>
        <v>No</v>
      </c>
      <c r="F796" s="3" t="str">
        <f t="shared" si="64"/>
        <v/>
      </c>
      <c r="G796" s="3" t="str">
        <f t="shared" si="60"/>
        <v/>
      </c>
    </row>
    <row r="797" spans="1:7" x14ac:dyDescent="0.35">
      <c r="A797" s="30">
        <v>45104</v>
      </c>
      <c r="B797" s="3">
        <v>18817.400000000001</v>
      </c>
      <c r="C797" s="22">
        <f t="shared" si="61"/>
        <v>6.7518404382811547E-3</v>
      </c>
      <c r="D797" s="3" t="str">
        <f t="shared" si="62"/>
        <v>Up</v>
      </c>
      <c r="E797" s="3" t="str">
        <f t="shared" si="63"/>
        <v>No</v>
      </c>
      <c r="F797" s="3" t="str">
        <f t="shared" si="64"/>
        <v/>
      </c>
      <c r="G797" s="3" t="str">
        <f t="shared" si="60"/>
        <v/>
      </c>
    </row>
    <row r="798" spans="1:7" x14ac:dyDescent="0.35">
      <c r="A798" s="30">
        <v>45105</v>
      </c>
      <c r="B798" s="3">
        <v>18972.099999999999</v>
      </c>
      <c r="C798" s="22">
        <f t="shared" si="61"/>
        <v>8.2211145004090404E-3</v>
      </c>
      <c r="D798" s="3" t="str">
        <f t="shared" si="62"/>
        <v>Up</v>
      </c>
      <c r="E798" s="3" t="str">
        <f t="shared" si="63"/>
        <v>No</v>
      </c>
      <c r="F798" s="3" t="str">
        <f t="shared" si="64"/>
        <v/>
      </c>
      <c r="G798" s="3" t="str">
        <f t="shared" si="60"/>
        <v/>
      </c>
    </row>
    <row r="799" spans="1:7" x14ac:dyDescent="0.35">
      <c r="A799" s="30">
        <v>45107</v>
      </c>
      <c r="B799" s="3">
        <v>19189.05</v>
      </c>
      <c r="C799" s="22">
        <f t="shared" si="61"/>
        <v>1.1435212759789414E-2</v>
      </c>
      <c r="D799" s="3" t="str">
        <f t="shared" si="62"/>
        <v>Up</v>
      </c>
      <c r="E799" s="3" t="str">
        <f t="shared" si="63"/>
        <v>No</v>
      </c>
      <c r="F799" s="3" t="str">
        <f t="shared" si="64"/>
        <v/>
      </c>
      <c r="G799" s="3" t="str">
        <f t="shared" si="60"/>
        <v/>
      </c>
    </row>
    <row r="800" spans="1:7" x14ac:dyDescent="0.35">
      <c r="A800" s="30">
        <v>45110</v>
      </c>
      <c r="B800" s="3">
        <v>19322.55</v>
      </c>
      <c r="C800" s="22">
        <f t="shared" si="61"/>
        <v>6.9570927169401303E-3</v>
      </c>
      <c r="D800" s="3" t="str">
        <f t="shared" si="62"/>
        <v>Up</v>
      </c>
      <c r="E800" s="3" t="str">
        <f t="shared" si="63"/>
        <v>No</v>
      </c>
      <c r="F800" s="3" t="str">
        <f t="shared" si="64"/>
        <v/>
      </c>
      <c r="G800" s="3" t="str">
        <f t="shared" si="60"/>
        <v/>
      </c>
    </row>
    <row r="801" spans="1:7" x14ac:dyDescent="0.35">
      <c r="A801" s="30">
        <v>45111</v>
      </c>
      <c r="B801" s="3">
        <v>19389</v>
      </c>
      <c r="C801" s="22">
        <f t="shared" si="61"/>
        <v>3.4389870902132862E-3</v>
      </c>
      <c r="D801" s="3" t="str">
        <f t="shared" si="62"/>
        <v>Up</v>
      </c>
      <c r="E801" s="3" t="str">
        <f t="shared" si="63"/>
        <v>No</v>
      </c>
      <c r="F801" s="3" t="str">
        <f t="shared" si="64"/>
        <v/>
      </c>
      <c r="G801" s="3" t="str">
        <f t="shared" si="60"/>
        <v/>
      </c>
    </row>
    <row r="802" spans="1:7" x14ac:dyDescent="0.35">
      <c r="A802" s="30">
        <v>45112</v>
      </c>
      <c r="B802" s="3">
        <v>19398.5</v>
      </c>
      <c r="C802" s="22">
        <f t="shared" si="61"/>
        <v>4.8996853886224153E-4</v>
      </c>
      <c r="D802" s="3" t="str">
        <f t="shared" si="62"/>
        <v>Up</v>
      </c>
      <c r="E802" s="3" t="str">
        <f t="shared" si="63"/>
        <v>No</v>
      </c>
      <c r="F802" s="3" t="str">
        <f t="shared" si="64"/>
        <v/>
      </c>
      <c r="G802" s="3" t="str">
        <f t="shared" si="60"/>
        <v/>
      </c>
    </row>
    <row r="803" spans="1:7" x14ac:dyDescent="0.35">
      <c r="A803" s="30">
        <v>45113</v>
      </c>
      <c r="B803" s="3">
        <v>19497.3</v>
      </c>
      <c r="C803" s="22">
        <f t="shared" si="61"/>
        <v>5.0931773075237399E-3</v>
      </c>
      <c r="D803" s="3" t="str">
        <f t="shared" si="62"/>
        <v>Up</v>
      </c>
      <c r="E803" s="3" t="str">
        <f t="shared" si="63"/>
        <v>No</v>
      </c>
      <c r="F803" s="3" t="str">
        <f t="shared" si="64"/>
        <v/>
      </c>
      <c r="G803" s="3" t="str">
        <f t="shared" si="60"/>
        <v/>
      </c>
    </row>
    <row r="804" spans="1:7" x14ac:dyDescent="0.35">
      <c r="A804" s="30">
        <v>45114</v>
      </c>
      <c r="B804" s="3">
        <v>19331.8</v>
      </c>
      <c r="C804" s="22">
        <f t="shared" si="61"/>
        <v>-8.4883547978438049E-3</v>
      </c>
      <c r="D804" s="3" t="str">
        <f t="shared" si="62"/>
        <v>Down</v>
      </c>
      <c r="E804" s="3" t="str">
        <f t="shared" si="63"/>
        <v>No</v>
      </c>
      <c r="F804" s="3" t="str">
        <f t="shared" si="64"/>
        <v/>
      </c>
      <c r="G804" s="3" t="str">
        <f t="shared" si="60"/>
        <v/>
      </c>
    </row>
    <row r="805" spans="1:7" x14ac:dyDescent="0.35">
      <c r="A805" s="30">
        <v>45117</v>
      </c>
      <c r="B805" s="3">
        <v>19355.900000000001</v>
      </c>
      <c r="C805" s="22">
        <f t="shared" si="61"/>
        <v>1.2466505964267261E-3</v>
      </c>
      <c r="D805" s="3" t="str">
        <f t="shared" si="62"/>
        <v>Up</v>
      </c>
      <c r="E805" s="3" t="str">
        <f t="shared" si="63"/>
        <v>No</v>
      </c>
      <c r="F805" s="3" t="str">
        <f t="shared" si="64"/>
        <v/>
      </c>
      <c r="G805" s="3" t="str">
        <f t="shared" si="60"/>
        <v/>
      </c>
    </row>
    <row r="806" spans="1:7" x14ac:dyDescent="0.35">
      <c r="A806" s="30">
        <v>45118</v>
      </c>
      <c r="B806" s="3">
        <v>19439.400000000001</v>
      </c>
      <c r="C806" s="22">
        <f t="shared" si="61"/>
        <v>4.3139301194984473E-3</v>
      </c>
      <c r="D806" s="3" t="str">
        <f t="shared" si="62"/>
        <v>Up</v>
      </c>
      <c r="E806" s="3" t="str">
        <f t="shared" si="63"/>
        <v>No</v>
      </c>
      <c r="F806" s="3" t="str">
        <f t="shared" si="64"/>
        <v/>
      </c>
      <c r="G806" s="3" t="str">
        <f t="shared" si="60"/>
        <v/>
      </c>
    </row>
    <row r="807" spans="1:7" x14ac:dyDescent="0.35">
      <c r="A807" s="30">
        <v>45119</v>
      </c>
      <c r="B807" s="3">
        <v>19384.3</v>
      </c>
      <c r="C807" s="22">
        <f t="shared" si="61"/>
        <v>-2.8344496229308611E-3</v>
      </c>
      <c r="D807" s="3" t="str">
        <f t="shared" si="62"/>
        <v>Down</v>
      </c>
      <c r="E807" s="3" t="str">
        <f t="shared" si="63"/>
        <v>No</v>
      </c>
      <c r="F807" s="3" t="str">
        <f t="shared" si="64"/>
        <v/>
      </c>
      <c r="G807" s="3" t="str">
        <f t="shared" si="60"/>
        <v/>
      </c>
    </row>
    <row r="808" spans="1:7" x14ac:dyDescent="0.35">
      <c r="A808" s="30">
        <v>45120</v>
      </c>
      <c r="B808" s="3">
        <v>19413.75</v>
      </c>
      <c r="C808" s="22">
        <f t="shared" si="61"/>
        <v>1.5192707500400185E-3</v>
      </c>
      <c r="D808" s="3" t="str">
        <f t="shared" si="62"/>
        <v>Up</v>
      </c>
      <c r="E808" s="3" t="str">
        <f t="shared" si="63"/>
        <v>No</v>
      </c>
      <c r="F808" s="3" t="str">
        <f t="shared" si="64"/>
        <v/>
      </c>
      <c r="G808" s="3" t="str">
        <f t="shared" si="60"/>
        <v/>
      </c>
    </row>
    <row r="809" spans="1:7" x14ac:dyDescent="0.35">
      <c r="A809" s="30">
        <v>45121</v>
      </c>
      <c r="B809" s="3">
        <v>19564.5</v>
      </c>
      <c r="C809" s="22">
        <f t="shared" si="61"/>
        <v>7.7651149314274673E-3</v>
      </c>
      <c r="D809" s="3" t="str">
        <f t="shared" si="62"/>
        <v>Up</v>
      </c>
      <c r="E809" s="3" t="str">
        <f t="shared" si="63"/>
        <v>No</v>
      </c>
      <c r="F809" s="3" t="str">
        <f t="shared" si="64"/>
        <v/>
      </c>
      <c r="G809" s="3" t="str">
        <f t="shared" si="60"/>
        <v/>
      </c>
    </row>
    <row r="810" spans="1:7" x14ac:dyDescent="0.35">
      <c r="A810" s="30">
        <v>45124</v>
      </c>
      <c r="B810" s="3">
        <v>19711.45</v>
      </c>
      <c r="C810" s="22">
        <f t="shared" si="61"/>
        <v>7.511053183061194E-3</v>
      </c>
      <c r="D810" s="3" t="str">
        <f t="shared" si="62"/>
        <v>Up</v>
      </c>
      <c r="E810" s="3" t="str">
        <f t="shared" si="63"/>
        <v>No</v>
      </c>
      <c r="F810" s="3" t="str">
        <f t="shared" si="64"/>
        <v/>
      </c>
      <c r="G810" s="3" t="str">
        <f t="shared" si="60"/>
        <v/>
      </c>
    </row>
    <row r="811" spans="1:7" x14ac:dyDescent="0.35">
      <c r="A811" s="30">
        <v>45125</v>
      </c>
      <c r="B811" s="3">
        <v>19749.25</v>
      </c>
      <c r="C811" s="22">
        <f t="shared" si="61"/>
        <v>1.9176671427012864E-3</v>
      </c>
      <c r="D811" s="3" t="str">
        <f t="shared" si="62"/>
        <v>Up</v>
      </c>
      <c r="E811" s="3" t="str">
        <f t="shared" si="63"/>
        <v>No</v>
      </c>
      <c r="F811" s="3" t="str">
        <f t="shared" si="64"/>
        <v/>
      </c>
      <c r="G811" s="3" t="str">
        <f t="shared" si="60"/>
        <v/>
      </c>
    </row>
    <row r="812" spans="1:7" x14ac:dyDescent="0.35">
      <c r="A812" s="30">
        <v>45126</v>
      </c>
      <c r="B812" s="3">
        <v>19833.150000000001</v>
      </c>
      <c r="C812" s="22">
        <f t="shared" si="61"/>
        <v>4.248262592250412E-3</v>
      </c>
      <c r="D812" s="3" t="str">
        <f t="shared" si="62"/>
        <v>Up</v>
      </c>
      <c r="E812" s="3" t="str">
        <f t="shared" si="63"/>
        <v>No</v>
      </c>
      <c r="F812" s="3" t="str">
        <f t="shared" si="64"/>
        <v/>
      </c>
      <c r="G812" s="3" t="str">
        <f t="shared" si="60"/>
        <v/>
      </c>
    </row>
    <row r="813" spans="1:7" x14ac:dyDescent="0.35">
      <c r="A813" s="30">
        <v>45127</v>
      </c>
      <c r="B813" s="3">
        <v>19979.150000000001</v>
      </c>
      <c r="C813" s="22">
        <f t="shared" si="61"/>
        <v>7.3614125844860745E-3</v>
      </c>
      <c r="D813" s="3" t="str">
        <f t="shared" si="62"/>
        <v>Up</v>
      </c>
      <c r="E813" s="3" t="str">
        <f t="shared" si="63"/>
        <v>No</v>
      </c>
      <c r="F813" s="3" t="str">
        <f t="shared" si="64"/>
        <v/>
      </c>
      <c r="G813" s="3" t="str">
        <f t="shared" si="60"/>
        <v/>
      </c>
    </row>
    <row r="814" spans="1:7" x14ac:dyDescent="0.35">
      <c r="A814" s="30">
        <v>45128</v>
      </c>
      <c r="B814" s="3">
        <v>19745</v>
      </c>
      <c r="C814" s="22">
        <f t="shared" si="61"/>
        <v>-1.1719717805812631E-2</v>
      </c>
      <c r="D814" s="3" t="str">
        <f t="shared" si="62"/>
        <v>Down</v>
      </c>
      <c r="E814" s="3" t="str">
        <f t="shared" si="63"/>
        <v>No</v>
      </c>
      <c r="F814" s="3" t="str">
        <f t="shared" si="64"/>
        <v/>
      </c>
      <c r="G814" s="3" t="str">
        <f t="shared" si="60"/>
        <v/>
      </c>
    </row>
    <row r="815" spans="1:7" x14ac:dyDescent="0.35">
      <c r="A815" s="30">
        <v>45131</v>
      </c>
      <c r="B815" s="3">
        <v>19672.349999999999</v>
      </c>
      <c r="C815" s="22">
        <f t="shared" si="61"/>
        <v>-3.6794125094961488E-3</v>
      </c>
      <c r="D815" s="3" t="str">
        <f t="shared" si="62"/>
        <v>Down</v>
      </c>
      <c r="E815" s="3" t="str">
        <f t="shared" si="63"/>
        <v>No</v>
      </c>
      <c r="F815" s="3" t="str">
        <f t="shared" si="64"/>
        <v/>
      </c>
      <c r="G815" s="3" t="str">
        <f t="shared" si="60"/>
        <v/>
      </c>
    </row>
    <row r="816" spans="1:7" x14ac:dyDescent="0.35">
      <c r="A816" s="30">
        <v>45132</v>
      </c>
      <c r="B816" s="3">
        <v>19680.599999999999</v>
      </c>
      <c r="C816" s="22">
        <f t="shared" si="61"/>
        <v>4.1937033450502868E-4</v>
      </c>
      <c r="D816" s="3" t="str">
        <f t="shared" si="62"/>
        <v>Up</v>
      </c>
      <c r="E816" s="3" t="str">
        <f t="shared" si="63"/>
        <v>No</v>
      </c>
      <c r="F816" s="3" t="str">
        <f t="shared" si="64"/>
        <v/>
      </c>
      <c r="G816" s="3" t="str">
        <f t="shared" si="60"/>
        <v/>
      </c>
    </row>
    <row r="817" spans="1:7" x14ac:dyDescent="0.35">
      <c r="A817" s="30">
        <v>45133</v>
      </c>
      <c r="B817" s="3">
        <v>19778.3</v>
      </c>
      <c r="C817" s="22">
        <f t="shared" si="61"/>
        <v>4.9642795443228726E-3</v>
      </c>
      <c r="D817" s="3" t="str">
        <f t="shared" si="62"/>
        <v>Up</v>
      </c>
      <c r="E817" s="3" t="str">
        <f t="shared" si="63"/>
        <v>No</v>
      </c>
      <c r="F817" s="3" t="str">
        <f t="shared" si="64"/>
        <v/>
      </c>
      <c r="G817" s="3" t="str">
        <f t="shared" si="60"/>
        <v/>
      </c>
    </row>
    <row r="818" spans="1:7" x14ac:dyDescent="0.35">
      <c r="A818" s="30">
        <v>45134</v>
      </c>
      <c r="B818" s="3">
        <v>19659.900000000001</v>
      </c>
      <c r="C818" s="22">
        <f t="shared" si="61"/>
        <v>-5.9863587871555098E-3</v>
      </c>
      <c r="D818" s="3" t="str">
        <f t="shared" si="62"/>
        <v>Down</v>
      </c>
      <c r="E818" s="3" t="str">
        <f t="shared" si="63"/>
        <v>No</v>
      </c>
      <c r="F818" s="3" t="str">
        <f t="shared" si="64"/>
        <v/>
      </c>
      <c r="G818" s="3" t="str">
        <f t="shared" si="60"/>
        <v/>
      </c>
    </row>
    <row r="819" spans="1:7" x14ac:dyDescent="0.35">
      <c r="A819" s="30">
        <v>45135</v>
      </c>
      <c r="B819" s="3">
        <v>19646.05</v>
      </c>
      <c r="C819" s="22">
        <f t="shared" si="61"/>
        <v>-7.0447967690589379E-4</v>
      </c>
      <c r="D819" s="3" t="str">
        <f t="shared" si="62"/>
        <v>Down</v>
      </c>
      <c r="E819" s="3" t="str">
        <f t="shared" si="63"/>
        <v>No</v>
      </c>
      <c r="F819" s="3" t="str">
        <f t="shared" si="64"/>
        <v/>
      </c>
      <c r="G819" s="3" t="str">
        <f t="shared" si="60"/>
        <v/>
      </c>
    </row>
    <row r="820" spans="1:7" x14ac:dyDescent="0.35">
      <c r="A820" s="30">
        <v>45138</v>
      </c>
      <c r="B820" s="3">
        <v>19753.8</v>
      </c>
      <c r="C820" s="22">
        <f t="shared" si="61"/>
        <v>5.4845630546598431E-3</v>
      </c>
      <c r="D820" s="3" t="str">
        <f t="shared" si="62"/>
        <v>Up</v>
      </c>
      <c r="E820" s="3" t="str">
        <f t="shared" si="63"/>
        <v>No</v>
      </c>
      <c r="F820" s="3" t="str">
        <f t="shared" si="64"/>
        <v/>
      </c>
      <c r="G820" s="3" t="str">
        <f t="shared" si="60"/>
        <v/>
      </c>
    </row>
    <row r="821" spans="1:7" x14ac:dyDescent="0.35">
      <c r="A821" s="30">
        <v>45139</v>
      </c>
      <c r="B821" s="3">
        <v>19733.55</v>
      </c>
      <c r="C821" s="22">
        <f t="shared" si="61"/>
        <v>-1.0251192175682654E-3</v>
      </c>
      <c r="D821" s="3" t="str">
        <f t="shared" si="62"/>
        <v>Down</v>
      </c>
      <c r="E821" s="3" t="str">
        <f t="shared" si="63"/>
        <v>No</v>
      </c>
      <c r="F821" s="3" t="str">
        <f t="shared" si="64"/>
        <v/>
      </c>
      <c r="G821" s="3" t="str">
        <f t="shared" si="60"/>
        <v/>
      </c>
    </row>
    <row r="822" spans="1:7" x14ac:dyDescent="0.35">
      <c r="A822" s="30">
        <v>45140</v>
      </c>
      <c r="B822" s="3">
        <v>19526.55</v>
      </c>
      <c r="C822" s="22">
        <f t="shared" si="61"/>
        <v>-1.0489749690248334E-2</v>
      </c>
      <c r="D822" s="3" t="str">
        <f t="shared" si="62"/>
        <v>Down</v>
      </c>
      <c r="E822" s="3" t="str">
        <f t="shared" si="63"/>
        <v>No</v>
      </c>
      <c r="F822" s="3" t="str">
        <f t="shared" si="64"/>
        <v/>
      </c>
      <c r="G822" s="3" t="str">
        <f t="shared" si="60"/>
        <v/>
      </c>
    </row>
    <row r="823" spans="1:7" x14ac:dyDescent="0.35">
      <c r="A823" s="30">
        <v>45141</v>
      </c>
      <c r="B823" s="3">
        <v>19381.650000000001</v>
      </c>
      <c r="C823" s="22">
        <f t="shared" si="61"/>
        <v>-7.4206657089961013E-3</v>
      </c>
      <c r="D823" s="3" t="str">
        <f t="shared" si="62"/>
        <v>Down</v>
      </c>
      <c r="E823" s="3" t="str">
        <f t="shared" si="63"/>
        <v>No</v>
      </c>
      <c r="F823" s="3" t="str">
        <f t="shared" si="64"/>
        <v/>
      </c>
      <c r="G823" s="3" t="str">
        <f t="shared" si="60"/>
        <v/>
      </c>
    </row>
    <row r="824" spans="1:7" x14ac:dyDescent="0.35">
      <c r="A824" s="30">
        <v>45142</v>
      </c>
      <c r="B824" s="3">
        <v>19517</v>
      </c>
      <c r="C824" s="22">
        <f t="shared" si="61"/>
        <v>6.9834095652330187E-3</v>
      </c>
      <c r="D824" s="3" t="str">
        <f t="shared" si="62"/>
        <v>Up</v>
      </c>
      <c r="E824" s="3" t="str">
        <f t="shared" si="63"/>
        <v>Yes</v>
      </c>
      <c r="F824" s="3">
        <f t="shared" si="64"/>
        <v>6.9834095652330187E-3</v>
      </c>
      <c r="G824" s="3" t="str">
        <f t="shared" si="60"/>
        <v>Yes</v>
      </c>
    </row>
    <row r="825" spans="1:7" x14ac:dyDescent="0.35">
      <c r="A825" s="30">
        <v>45145</v>
      </c>
      <c r="B825" s="3">
        <v>19597.3</v>
      </c>
      <c r="C825" s="22">
        <f t="shared" si="61"/>
        <v>4.1143618383972574E-3</v>
      </c>
      <c r="D825" s="3" t="str">
        <f t="shared" si="62"/>
        <v>Up</v>
      </c>
      <c r="E825" s="3" t="str">
        <f t="shared" si="63"/>
        <v>No</v>
      </c>
      <c r="F825" s="3" t="str">
        <f t="shared" si="64"/>
        <v/>
      </c>
      <c r="G825" s="3" t="str">
        <f t="shared" si="60"/>
        <v/>
      </c>
    </row>
    <row r="826" spans="1:7" x14ac:dyDescent="0.35">
      <c r="A826" s="30">
        <v>45146</v>
      </c>
      <c r="B826" s="3">
        <v>19570.849999999999</v>
      </c>
      <c r="C826" s="22">
        <f t="shared" si="61"/>
        <v>-1.3496757206350226E-3</v>
      </c>
      <c r="D826" s="3" t="str">
        <f t="shared" si="62"/>
        <v>Down</v>
      </c>
      <c r="E826" s="3" t="str">
        <f t="shared" si="63"/>
        <v>No</v>
      </c>
      <c r="F826" s="3" t="str">
        <f t="shared" si="64"/>
        <v/>
      </c>
      <c r="G826" s="3" t="str">
        <f t="shared" si="60"/>
        <v/>
      </c>
    </row>
    <row r="827" spans="1:7" x14ac:dyDescent="0.35">
      <c r="A827" s="30">
        <v>45147</v>
      </c>
      <c r="B827" s="3">
        <v>19632.55</v>
      </c>
      <c r="C827" s="22">
        <f t="shared" si="61"/>
        <v>3.1526479432421551E-3</v>
      </c>
      <c r="D827" s="3" t="str">
        <f t="shared" si="62"/>
        <v>Up</v>
      </c>
      <c r="E827" s="3" t="str">
        <f t="shared" si="63"/>
        <v>No</v>
      </c>
      <c r="F827" s="3" t="str">
        <f t="shared" si="64"/>
        <v/>
      </c>
      <c r="G827" s="3" t="str">
        <f t="shared" si="60"/>
        <v/>
      </c>
    </row>
    <row r="828" spans="1:7" x14ac:dyDescent="0.35">
      <c r="A828" s="30">
        <v>45148</v>
      </c>
      <c r="B828" s="3">
        <v>19543.099999999999</v>
      </c>
      <c r="C828" s="22">
        <f t="shared" si="61"/>
        <v>-4.5562089489139587E-3</v>
      </c>
      <c r="D828" s="3" t="str">
        <f t="shared" si="62"/>
        <v>Down</v>
      </c>
      <c r="E828" s="3" t="str">
        <f t="shared" si="63"/>
        <v>No</v>
      </c>
      <c r="F828" s="3" t="str">
        <f t="shared" si="64"/>
        <v/>
      </c>
      <c r="G828" s="3" t="str">
        <f t="shared" si="60"/>
        <v/>
      </c>
    </row>
    <row r="829" spans="1:7" x14ac:dyDescent="0.35">
      <c r="A829" s="30">
        <v>45149</v>
      </c>
      <c r="B829" s="3">
        <v>19428.3</v>
      </c>
      <c r="C829" s="22">
        <f t="shared" si="61"/>
        <v>-5.8741960077981119E-3</v>
      </c>
      <c r="D829" s="3" t="str">
        <f t="shared" si="62"/>
        <v>Down</v>
      </c>
      <c r="E829" s="3" t="str">
        <f t="shared" si="63"/>
        <v>No</v>
      </c>
      <c r="F829" s="3" t="str">
        <f t="shared" si="64"/>
        <v/>
      </c>
      <c r="G829" s="3" t="str">
        <f t="shared" si="60"/>
        <v/>
      </c>
    </row>
    <row r="830" spans="1:7" x14ac:dyDescent="0.35">
      <c r="A830" s="30">
        <v>45152</v>
      </c>
      <c r="B830" s="3">
        <v>19434.55</v>
      </c>
      <c r="C830" s="22">
        <f t="shared" si="61"/>
        <v>3.2169567074834135E-4</v>
      </c>
      <c r="D830" s="3" t="str">
        <f t="shared" si="62"/>
        <v>Up</v>
      </c>
      <c r="E830" s="3" t="str">
        <f t="shared" si="63"/>
        <v>No</v>
      </c>
      <c r="F830" s="3" t="str">
        <f t="shared" si="64"/>
        <v/>
      </c>
      <c r="G830" s="3" t="str">
        <f t="shared" si="60"/>
        <v/>
      </c>
    </row>
    <row r="831" spans="1:7" x14ac:dyDescent="0.35">
      <c r="A831" s="30">
        <v>45154</v>
      </c>
      <c r="B831" s="3">
        <v>19465</v>
      </c>
      <c r="C831" s="22">
        <f t="shared" si="61"/>
        <v>1.5667972759853318E-3</v>
      </c>
      <c r="D831" s="3" t="str">
        <f t="shared" si="62"/>
        <v>Up</v>
      </c>
      <c r="E831" s="3" t="str">
        <f t="shared" si="63"/>
        <v>No</v>
      </c>
      <c r="F831" s="3" t="str">
        <f t="shared" si="64"/>
        <v/>
      </c>
      <c r="G831" s="3" t="str">
        <f t="shared" si="60"/>
        <v/>
      </c>
    </row>
    <row r="832" spans="1:7" x14ac:dyDescent="0.35">
      <c r="A832" s="30">
        <v>45155</v>
      </c>
      <c r="B832" s="3">
        <v>19365.25</v>
      </c>
      <c r="C832" s="22">
        <f t="shared" si="61"/>
        <v>-5.124582584125353E-3</v>
      </c>
      <c r="D832" s="3" t="str">
        <f t="shared" si="62"/>
        <v>Down</v>
      </c>
      <c r="E832" s="3" t="str">
        <f t="shared" si="63"/>
        <v>No</v>
      </c>
      <c r="F832" s="3" t="str">
        <f t="shared" si="64"/>
        <v/>
      </c>
      <c r="G832" s="3" t="str">
        <f t="shared" si="60"/>
        <v/>
      </c>
    </row>
    <row r="833" spans="1:7" x14ac:dyDescent="0.35">
      <c r="A833" s="30">
        <v>45156</v>
      </c>
      <c r="B833" s="3">
        <v>19310.150000000001</v>
      </c>
      <c r="C833" s="22">
        <f t="shared" si="61"/>
        <v>-2.8453027975367498E-3</v>
      </c>
      <c r="D833" s="3" t="str">
        <f t="shared" si="62"/>
        <v>Down</v>
      </c>
      <c r="E833" s="3" t="str">
        <f t="shared" si="63"/>
        <v>No</v>
      </c>
      <c r="F833" s="3" t="str">
        <f t="shared" si="64"/>
        <v/>
      </c>
      <c r="G833" s="3" t="str">
        <f t="shared" si="60"/>
        <v/>
      </c>
    </row>
    <row r="834" spans="1:7" x14ac:dyDescent="0.35">
      <c r="A834" s="30">
        <v>45159</v>
      </c>
      <c r="B834" s="3">
        <v>19393.599999999999</v>
      </c>
      <c r="C834" s="22">
        <f t="shared" si="61"/>
        <v>4.3215614586109936E-3</v>
      </c>
      <c r="D834" s="3" t="str">
        <f t="shared" si="62"/>
        <v>Up</v>
      </c>
      <c r="E834" s="3" t="str">
        <f t="shared" si="63"/>
        <v>No</v>
      </c>
      <c r="F834" s="3" t="str">
        <f t="shared" si="64"/>
        <v/>
      </c>
      <c r="G834" s="3" t="str">
        <f t="shared" si="60"/>
        <v/>
      </c>
    </row>
    <row r="835" spans="1:7" x14ac:dyDescent="0.35">
      <c r="A835" s="30">
        <v>45160</v>
      </c>
      <c r="B835" s="3">
        <v>19396.45</v>
      </c>
      <c r="C835" s="22">
        <f t="shared" si="61"/>
        <v>1.4695569672480525E-4</v>
      </c>
      <c r="D835" s="3" t="str">
        <f t="shared" si="62"/>
        <v>Up</v>
      </c>
      <c r="E835" s="3" t="str">
        <f t="shared" si="63"/>
        <v>No</v>
      </c>
      <c r="F835" s="3" t="str">
        <f t="shared" si="64"/>
        <v/>
      </c>
      <c r="G835" s="3" t="str">
        <f t="shared" ref="G835:G898" si="65">IF(E835="Yes",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6">(B836-B835)/B835</f>
        <v>2.4514795233147959E-3</v>
      </c>
      <c r="D836" s="3" t="str">
        <f t="shared" ref="D836:D899" si="67">IF(C836&gt;0, "Up", IF(C836&lt;0, "Down", "Flat"))</f>
        <v>Up</v>
      </c>
      <c r="E836" s="3" t="str">
        <f t="shared" si="63"/>
        <v>No</v>
      </c>
      <c r="F836" s="3" t="str">
        <f t="shared" si="64"/>
        <v/>
      </c>
      <c r="G836" s="3" t="str">
        <f t="shared" si="65"/>
        <v/>
      </c>
    </row>
    <row r="837" spans="1:7" x14ac:dyDescent="0.35">
      <c r="A837" s="30">
        <v>45162</v>
      </c>
      <c r="B837" s="3">
        <v>19386.7</v>
      </c>
      <c r="C837" s="22">
        <f t="shared" si="66"/>
        <v>-2.9469245011314168E-3</v>
      </c>
      <c r="D837" s="3" t="str">
        <f t="shared" si="67"/>
        <v>Down</v>
      </c>
      <c r="E837" s="3" t="str">
        <f t="shared" si="63"/>
        <v>No</v>
      </c>
      <c r="F837" s="3" t="str">
        <f t="shared" si="64"/>
        <v/>
      </c>
      <c r="G837" s="3" t="str">
        <f t="shared" si="65"/>
        <v/>
      </c>
    </row>
    <row r="838" spans="1:7" x14ac:dyDescent="0.35">
      <c r="A838" s="30">
        <v>45163</v>
      </c>
      <c r="B838" s="3">
        <v>19265.8</v>
      </c>
      <c r="C838" s="22">
        <f t="shared" si="66"/>
        <v>-6.2362341192674078E-3</v>
      </c>
      <c r="D838" s="3" t="str">
        <f t="shared" si="67"/>
        <v>Down</v>
      </c>
      <c r="E838" s="3" t="str">
        <f t="shared" ref="E838:E901" si="68">IF(AND(D835="Down", D836="Down", D837="Down"), "Yes", "No")</f>
        <v>No</v>
      </c>
      <c r="F838" s="3" t="str">
        <f t="shared" ref="F838:F901" si="69">IF(E838="Yes", C838, "")</f>
        <v/>
      </c>
      <c r="G838" s="3" t="str">
        <f t="shared" si="65"/>
        <v/>
      </c>
    </row>
    <row r="839" spans="1:7" x14ac:dyDescent="0.35">
      <c r="A839" s="30">
        <v>45166</v>
      </c>
      <c r="B839" s="3">
        <v>19306.05</v>
      </c>
      <c r="C839" s="22">
        <f t="shared" si="66"/>
        <v>2.0891943236200938E-3</v>
      </c>
      <c r="D839" s="3" t="str">
        <f t="shared" si="67"/>
        <v>Up</v>
      </c>
      <c r="E839" s="3" t="str">
        <f t="shared" si="68"/>
        <v>No</v>
      </c>
      <c r="F839" s="3" t="str">
        <f t="shared" si="69"/>
        <v/>
      </c>
      <c r="G839" s="3" t="str">
        <f t="shared" si="65"/>
        <v/>
      </c>
    </row>
    <row r="840" spans="1:7" x14ac:dyDescent="0.35">
      <c r="A840" s="30">
        <v>45167</v>
      </c>
      <c r="B840" s="3">
        <v>19342.650000000001</v>
      </c>
      <c r="C840" s="22">
        <f t="shared" si="66"/>
        <v>1.8957787843708156E-3</v>
      </c>
      <c r="D840" s="3" t="str">
        <f t="shared" si="67"/>
        <v>Up</v>
      </c>
      <c r="E840" s="3" t="str">
        <f t="shared" si="68"/>
        <v>No</v>
      </c>
      <c r="F840" s="3" t="str">
        <f t="shared" si="69"/>
        <v/>
      </c>
      <c r="G840" s="3" t="str">
        <f t="shared" si="65"/>
        <v/>
      </c>
    </row>
    <row r="841" spans="1:7" x14ac:dyDescent="0.35">
      <c r="A841" s="30">
        <v>45168</v>
      </c>
      <c r="B841" s="3">
        <v>19347.45</v>
      </c>
      <c r="C841" s="22">
        <f t="shared" si="66"/>
        <v>2.4815627641503477E-4</v>
      </c>
      <c r="D841" s="3" t="str">
        <f t="shared" si="67"/>
        <v>Up</v>
      </c>
      <c r="E841" s="3" t="str">
        <f t="shared" si="68"/>
        <v>No</v>
      </c>
      <c r="F841" s="3" t="str">
        <f t="shared" si="69"/>
        <v/>
      </c>
      <c r="G841" s="3" t="str">
        <f t="shared" si="65"/>
        <v/>
      </c>
    </row>
    <row r="842" spans="1:7" x14ac:dyDescent="0.35">
      <c r="A842" s="30">
        <v>45169</v>
      </c>
      <c r="B842" s="3">
        <v>19253.8</v>
      </c>
      <c r="C842" s="22">
        <f t="shared" si="66"/>
        <v>-4.8404311679317667E-3</v>
      </c>
      <c r="D842" s="3" t="str">
        <f t="shared" si="67"/>
        <v>Down</v>
      </c>
      <c r="E842" s="3" t="str">
        <f t="shared" si="68"/>
        <v>No</v>
      </c>
      <c r="F842" s="3" t="str">
        <f t="shared" si="69"/>
        <v/>
      </c>
      <c r="G842" s="3" t="str">
        <f t="shared" si="65"/>
        <v/>
      </c>
    </row>
    <row r="843" spans="1:7" x14ac:dyDescent="0.35">
      <c r="A843" s="30">
        <v>45170</v>
      </c>
      <c r="B843" s="3">
        <v>19435.3</v>
      </c>
      <c r="C843" s="22">
        <f t="shared" si="66"/>
        <v>9.4267105714196681E-3</v>
      </c>
      <c r="D843" s="3" t="str">
        <f t="shared" si="67"/>
        <v>Up</v>
      </c>
      <c r="E843" s="3" t="str">
        <f t="shared" si="68"/>
        <v>No</v>
      </c>
      <c r="F843" s="3" t="str">
        <f t="shared" si="69"/>
        <v/>
      </c>
      <c r="G843" s="3" t="str">
        <f t="shared" si="65"/>
        <v/>
      </c>
    </row>
    <row r="844" spans="1:7" x14ac:dyDescent="0.35">
      <c r="A844" s="30">
        <v>45173</v>
      </c>
      <c r="B844" s="3">
        <v>19528.8</v>
      </c>
      <c r="C844" s="22">
        <f t="shared" si="66"/>
        <v>4.8108338950260607E-3</v>
      </c>
      <c r="D844" s="3" t="str">
        <f t="shared" si="67"/>
        <v>Up</v>
      </c>
      <c r="E844" s="3" t="str">
        <f t="shared" si="68"/>
        <v>No</v>
      </c>
      <c r="F844" s="3" t="str">
        <f t="shared" si="69"/>
        <v/>
      </c>
      <c r="G844" s="3" t="str">
        <f t="shared" si="65"/>
        <v/>
      </c>
    </row>
    <row r="845" spans="1:7" x14ac:dyDescent="0.35">
      <c r="A845" s="30">
        <v>45174</v>
      </c>
      <c r="B845" s="3">
        <v>19574.900000000001</v>
      </c>
      <c r="C845" s="22">
        <f t="shared" si="66"/>
        <v>2.3606161156856636E-3</v>
      </c>
      <c r="D845" s="3" t="str">
        <f t="shared" si="67"/>
        <v>Up</v>
      </c>
      <c r="E845" s="3" t="str">
        <f t="shared" si="68"/>
        <v>No</v>
      </c>
      <c r="F845" s="3" t="str">
        <f t="shared" si="69"/>
        <v/>
      </c>
      <c r="G845" s="3" t="str">
        <f t="shared" si="65"/>
        <v/>
      </c>
    </row>
    <row r="846" spans="1:7" x14ac:dyDescent="0.35">
      <c r="A846" s="30">
        <v>45175</v>
      </c>
      <c r="B846" s="3">
        <v>19611.05</v>
      </c>
      <c r="C846" s="22">
        <f t="shared" si="66"/>
        <v>1.8467527292603187E-3</v>
      </c>
      <c r="D846" s="3" t="str">
        <f t="shared" si="67"/>
        <v>Up</v>
      </c>
      <c r="E846" s="3" t="str">
        <f t="shared" si="68"/>
        <v>No</v>
      </c>
      <c r="F846" s="3" t="str">
        <f t="shared" si="69"/>
        <v/>
      </c>
      <c r="G846" s="3" t="str">
        <f t="shared" si="65"/>
        <v/>
      </c>
    </row>
    <row r="847" spans="1:7" x14ac:dyDescent="0.35">
      <c r="A847" s="30">
        <v>45176</v>
      </c>
      <c r="B847" s="3">
        <v>19727.05</v>
      </c>
      <c r="C847" s="22">
        <f t="shared" si="66"/>
        <v>5.9150325964188559E-3</v>
      </c>
      <c r="D847" s="3" t="str">
        <f t="shared" si="67"/>
        <v>Up</v>
      </c>
      <c r="E847" s="3" t="str">
        <f t="shared" si="68"/>
        <v>No</v>
      </c>
      <c r="F847" s="3" t="str">
        <f t="shared" si="69"/>
        <v/>
      </c>
      <c r="G847" s="3" t="str">
        <f t="shared" si="65"/>
        <v/>
      </c>
    </row>
    <row r="848" spans="1:7" x14ac:dyDescent="0.35">
      <c r="A848" s="30">
        <v>45177</v>
      </c>
      <c r="B848" s="3">
        <v>19819.95</v>
      </c>
      <c r="C848" s="22">
        <f t="shared" si="66"/>
        <v>4.709269759036524E-3</v>
      </c>
      <c r="D848" s="3" t="str">
        <f t="shared" si="67"/>
        <v>Up</v>
      </c>
      <c r="E848" s="3" t="str">
        <f t="shared" si="68"/>
        <v>No</v>
      </c>
      <c r="F848" s="3" t="str">
        <f t="shared" si="69"/>
        <v/>
      </c>
      <c r="G848" s="3" t="str">
        <f t="shared" si="65"/>
        <v/>
      </c>
    </row>
    <row r="849" spans="1:7" x14ac:dyDescent="0.35">
      <c r="A849" s="30">
        <v>45180</v>
      </c>
      <c r="B849" s="3">
        <v>19996.349999999999</v>
      </c>
      <c r="C849" s="22">
        <f t="shared" si="66"/>
        <v>8.9001233605532706E-3</v>
      </c>
      <c r="D849" s="3" t="str">
        <f t="shared" si="67"/>
        <v>Up</v>
      </c>
      <c r="E849" s="3" t="str">
        <f t="shared" si="68"/>
        <v>No</v>
      </c>
      <c r="F849" s="3" t="str">
        <f t="shared" si="69"/>
        <v/>
      </c>
      <c r="G849" s="3" t="str">
        <f t="shared" si="65"/>
        <v/>
      </c>
    </row>
    <row r="850" spans="1:7" x14ac:dyDescent="0.35">
      <c r="A850" s="30">
        <v>45181</v>
      </c>
      <c r="B850" s="3">
        <v>19993.2</v>
      </c>
      <c r="C850" s="22">
        <f t="shared" si="66"/>
        <v>-1.5752874899658276E-4</v>
      </c>
      <c r="D850" s="3" t="str">
        <f t="shared" si="67"/>
        <v>Down</v>
      </c>
      <c r="E850" s="3" t="str">
        <f t="shared" si="68"/>
        <v>No</v>
      </c>
      <c r="F850" s="3" t="str">
        <f t="shared" si="69"/>
        <v/>
      </c>
      <c r="G850" s="3" t="str">
        <f t="shared" si="65"/>
        <v/>
      </c>
    </row>
    <row r="851" spans="1:7" x14ac:dyDescent="0.35">
      <c r="A851" s="30">
        <v>45182</v>
      </c>
      <c r="B851" s="3">
        <v>20070</v>
      </c>
      <c r="C851" s="22">
        <f t="shared" si="66"/>
        <v>3.841306044054942E-3</v>
      </c>
      <c r="D851" s="3" t="str">
        <f t="shared" si="67"/>
        <v>Up</v>
      </c>
      <c r="E851" s="3" t="str">
        <f t="shared" si="68"/>
        <v>No</v>
      </c>
      <c r="F851" s="3" t="str">
        <f t="shared" si="69"/>
        <v/>
      </c>
      <c r="G851" s="3" t="str">
        <f t="shared" si="65"/>
        <v/>
      </c>
    </row>
    <row r="852" spans="1:7" x14ac:dyDescent="0.35">
      <c r="A852" s="30">
        <v>45183</v>
      </c>
      <c r="B852" s="3">
        <v>20103.099999999999</v>
      </c>
      <c r="C852" s="22">
        <f t="shared" si="66"/>
        <v>1.6492277030392898E-3</v>
      </c>
      <c r="D852" s="3" t="str">
        <f t="shared" si="67"/>
        <v>Up</v>
      </c>
      <c r="E852" s="3" t="str">
        <f t="shared" si="68"/>
        <v>No</v>
      </c>
      <c r="F852" s="3" t="str">
        <f t="shared" si="69"/>
        <v/>
      </c>
      <c r="G852" s="3" t="str">
        <f t="shared" si="65"/>
        <v/>
      </c>
    </row>
    <row r="853" spans="1:7" x14ac:dyDescent="0.35">
      <c r="A853" s="30">
        <v>45184</v>
      </c>
      <c r="B853" s="3">
        <v>20192.349999999999</v>
      </c>
      <c r="C853" s="22">
        <f t="shared" si="66"/>
        <v>4.4396137909078707E-3</v>
      </c>
      <c r="D853" s="3" t="str">
        <f t="shared" si="67"/>
        <v>Up</v>
      </c>
      <c r="E853" s="3" t="str">
        <f t="shared" si="68"/>
        <v>No</v>
      </c>
      <c r="F853" s="3" t="str">
        <f t="shared" si="69"/>
        <v/>
      </c>
      <c r="G853" s="3" t="str">
        <f t="shared" si="65"/>
        <v/>
      </c>
    </row>
    <row r="854" spans="1:7" x14ac:dyDescent="0.35">
      <c r="A854" s="30">
        <v>45187</v>
      </c>
      <c r="B854" s="3">
        <v>20133.3</v>
      </c>
      <c r="C854" s="22">
        <f t="shared" si="66"/>
        <v>-2.9243748251193782E-3</v>
      </c>
      <c r="D854" s="3" t="str">
        <f t="shared" si="67"/>
        <v>Down</v>
      </c>
      <c r="E854" s="3" t="str">
        <f t="shared" si="68"/>
        <v>No</v>
      </c>
      <c r="F854" s="3" t="str">
        <f t="shared" si="69"/>
        <v/>
      </c>
      <c r="G854" s="3" t="str">
        <f t="shared" si="65"/>
        <v/>
      </c>
    </row>
    <row r="855" spans="1:7" x14ac:dyDescent="0.35">
      <c r="A855" s="30">
        <v>45189</v>
      </c>
      <c r="B855" s="3">
        <v>19901.400000000001</v>
      </c>
      <c r="C855" s="22">
        <f t="shared" si="66"/>
        <v>-1.1518230990448552E-2</v>
      </c>
      <c r="D855" s="3" t="str">
        <f t="shared" si="67"/>
        <v>Down</v>
      </c>
      <c r="E855" s="3" t="str">
        <f t="shared" si="68"/>
        <v>No</v>
      </c>
      <c r="F855" s="3" t="str">
        <f t="shared" si="69"/>
        <v/>
      </c>
      <c r="G855" s="3" t="str">
        <f t="shared" si="65"/>
        <v/>
      </c>
    </row>
    <row r="856" spans="1:7" x14ac:dyDescent="0.35">
      <c r="A856" s="30">
        <v>45190</v>
      </c>
      <c r="B856" s="3">
        <v>19742.349999999999</v>
      </c>
      <c r="C856" s="22">
        <f t="shared" si="66"/>
        <v>-7.9919000673320927E-3</v>
      </c>
      <c r="D856" s="3" t="str">
        <f t="shared" si="67"/>
        <v>Down</v>
      </c>
      <c r="E856" s="3" t="str">
        <f t="shared" si="68"/>
        <v>No</v>
      </c>
      <c r="F856" s="3" t="str">
        <f t="shared" si="69"/>
        <v/>
      </c>
      <c r="G856" s="3" t="str">
        <f t="shared" si="65"/>
        <v/>
      </c>
    </row>
    <row r="857" spans="1:7" x14ac:dyDescent="0.35">
      <c r="A857" s="30">
        <v>45191</v>
      </c>
      <c r="B857" s="3">
        <v>19674.25</v>
      </c>
      <c r="C857" s="22">
        <f t="shared" si="66"/>
        <v>-3.449437377009249E-3</v>
      </c>
      <c r="D857" s="3" t="str">
        <f t="shared" si="67"/>
        <v>Down</v>
      </c>
      <c r="E857" s="3" t="str">
        <f t="shared" si="68"/>
        <v>Yes</v>
      </c>
      <c r="F857" s="3">
        <f t="shared" si="69"/>
        <v>-3.449437377009249E-3</v>
      </c>
      <c r="G857" s="3" t="str">
        <f t="shared" si="65"/>
        <v>No</v>
      </c>
    </row>
    <row r="858" spans="1:7" x14ac:dyDescent="0.35">
      <c r="A858" s="30">
        <v>45194</v>
      </c>
      <c r="B858" s="3">
        <v>19674.55</v>
      </c>
      <c r="C858" s="22">
        <f t="shared" si="66"/>
        <v>1.5248357624777179E-5</v>
      </c>
      <c r="D858" s="3" t="str">
        <f t="shared" si="67"/>
        <v>Up</v>
      </c>
      <c r="E858" s="3" t="str">
        <f t="shared" si="68"/>
        <v>Yes</v>
      </c>
      <c r="F858" s="3">
        <f t="shared" si="69"/>
        <v>1.5248357624777179E-5</v>
      </c>
      <c r="G858" s="3" t="str">
        <f t="shared" si="65"/>
        <v>Yes</v>
      </c>
    </row>
    <row r="859" spans="1:7" x14ac:dyDescent="0.35">
      <c r="A859" s="30">
        <v>45195</v>
      </c>
      <c r="B859" s="3">
        <v>19664.7</v>
      </c>
      <c r="C859" s="22">
        <f t="shared" si="66"/>
        <v>-5.0064677464026089E-4</v>
      </c>
      <c r="D859" s="3" t="str">
        <f t="shared" si="67"/>
        <v>Down</v>
      </c>
      <c r="E859" s="3" t="str">
        <f t="shared" si="68"/>
        <v>No</v>
      </c>
      <c r="F859" s="3" t="str">
        <f t="shared" si="69"/>
        <v/>
      </c>
      <c r="G859" s="3" t="str">
        <f t="shared" si="65"/>
        <v/>
      </c>
    </row>
    <row r="860" spans="1:7" x14ac:dyDescent="0.35">
      <c r="A860" s="30">
        <v>45196</v>
      </c>
      <c r="B860" s="3">
        <v>19716.45</v>
      </c>
      <c r="C860" s="22">
        <f t="shared" si="66"/>
        <v>2.6316190941128009E-3</v>
      </c>
      <c r="D860" s="3" t="str">
        <f t="shared" si="67"/>
        <v>Up</v>
      </c>
      <c r="E860" s="3" t="str">
        <f t="shared" si="68"/>
        <v>No</v>
      </c>
      <c r="F860" s="3" t="str">
        <f t="shared" si="69"/>
        <v/>
      </c>
      <c r="G860" s="3" t="str">
        <f t="shared" si="65"/>
        <v/>
      </c>
    </row>
    <row r="861" spans="1:7" x14ac:dyDescent="0.35">
      <c r="A861" s="30">
        <v>45197</v>
      </c>
      <c r="B861" s="3">
        <v>19523.55</v>
      </c>
      <c r="C861" s="22">
        <f t="shared" si="66"/>
        <v>-9.7837085276508418E-3</v>
      </c>
      <c r="D861" s="3" t="str">
        <f t="shared" si="67"/>
        <v>Down</v>
      </c>
      <c r="E861" s="3" t="str">
        <f t="shared" si="68"/>
        <v>No</v>
      </c>
      <c r="F861" s="3" t="str">
        <f t="shared" si="69"/>
        <v/>
      </c>
      <c r="G861" s="3" t="str">
        <f t="shared" si="65"/>
        <v/>
      </c>
    </row>
    <row r="862" spans="1:7" x14ac:dyDescent="0.35">
      <c r="A862" s="30">
        <v>45198</v>
      </c>
      <c r="B862" s="3">
        <v>19638.3</v>
      </c>
      <c r="C862" s="22">
        <f t="shared" si="66"/>
        <v>5.8775171523621477E-3</v>
      </c>
      <c r="D862" s="3" t="str">
        <f t="shared" si="67"/>
        <v>Up</v>
      </c>
      <c r="E862" s="3" t="str">
        <f t="shared" si="68"/>
        <v>No</v>
      </c>
      <c r="F862" s="3" t="str">
        <f t="shared" si="69"/>
        <v/>
      </c>
      <c r="G862" s="3" t="str">
        <f t="shared" si="65"/>
        <v/>
      </c>
    </row>
    <row r="863" spans="1:7" x14ac:dyDescent="0.35">
      <c r="A863" s="30">
        <v>45202</v>
      </c>
      <c r="B863" s="3">
        <v>19528.75</v>
      </c>
      <c r="C863" s="22">
        <f t="shared" si="66"/>
        <v>-5.578385094432781E-3</v>
      </c>
      <c r="D863" s="3" t="str">
        <f t="shared" si="67"/>
        <v>Down</v>
      </c>
      <c r="E863" s="3" t="str">
        <f t="shared" si="68"/>
        <v>No</v>
      </c>
      <c r="F863" s="3" t="str">
        <f t="shared" si="69"/>
        <v/>
      </c>
      <c r="G863" s="3" t="str">
        <f t="shared" si="65"/>
        <v/>
      </c>
    </row>
    <row r="864" spans="1:7" x14ac:dyDescent="0.35">
      <c r="A864" s="30">
        <v>45203</v>
      </c>
      <c r="B864" s="3">
        <v>19436.099999999999</v>
      </c>
      <c r="C864" s="22">
        <f t="shared" si="66"/>
        <v>-4.744287268770477E-3</v>
      </c>
      <c r="D864" s="3" t="str">
        <f t="shared" si="67"/>
        <v>Down</v>
      </c>
      <c r="E864" s="3" t="str">
        <f t="shared" si="68"/>
        <v>No</v>
      </c>
      <c r="F864" s="3" t="str">
        <f t="shared" si="69"/>
        <v/>
      </c>
      <c r="G864" s="3" t="str">
        <f t="shared" si="65"/>
        <v/>
      </c>
    </row>
    <row r="865" spans="1:7" x14ac:dyDescent="0.35">
      <c r="A865" s="30">
        <v>45204</v>
      </c>
      <c r="B865" s="3">
        <v>19545.75</v>
      </c>
      <c r="C865" s="22">
        <f t="shared" si="66"/>
        <v>5.6415638939911542E-3</v>
      </c>
      <c r="D865" s="3" t="str">
        <f t="shared" si="67"/>
        <v>Up</v>
      </c>
      <c r="E865" s="3" t="str">
        <f t="shared" si="68"/>
        <v>No</v>
      </c>
      <c r="F865" s="3" t="str">
        <f t="shared" si="69"/>
        <v/>
      </c>
      <c r="G865" s="3" t="str">
        <f t="shared" si="65"/>
        <v/>
      </c>
    </row>
    <row r="866" spans="1:7" x14ac:dyDescent="0.35">
      <c r="A866" s="30">
        <v>45205</v>
      </c>
      <c r="B866" s="3">
        <v>19653.5</v>
      </c>
      <c r="C866" s="22">
        <f t="shared" si="66"/>
        <v>5.512707366051443E-3</v>
      </c>
      <c r="D866" s="3" t="str">
        <f t="shared" si="67"/>
        <v>Up</v>
      </c>
      <c r="E866" s="3" t="str">
        <f t="shared" si="68"/>
        <v>No</v>
      </c>
      <c r="F866" s="3" t="str">
        <f t="shared" si="69"/>
        <v/>
      </c>
      <c r="G866" s="3" t="str">
        <f t="shared" si="65"/>
        <v/>
      </c>
    </row>
    <row r="867" spans="1:7" x14ac:dyDescent="0.35">
      <c r="A867" s="30">
        <v>45208</v>
      </c>
      <c r="B867" s="3">
        <v>19512.349999999999</v>
      </c>
      <c r="C867" s="22">
        <f t="shared" si="66"/>
        <v>-7.1819268832524208E-3</v>
      </c>
      <c r="D867" s="3" t="str">
        <f t="shared" si="67"/>
        <v>Down</v>
      </c>
      <c r="E867" s="3" t="str">
        <f t="shared" si="68"/>
        <v>No</v>
      </c>
      <c r="F867" s="3" t="str">
        <f t="shared" si="69"/>
        <v/>
      </c>
      <c r="G867" s="3" t="str">
        <f t="shared" si="65"/>
        <v/>
      </c>
    </row>
    <row r="868" spans="1:7" x14ac:dyDescent="0.35">
      <c r="A868" s="30">
        <v>45209</v>
      </c>
      <c r="B868" s="3">
        <v>19689.849999999999</v>
      </c>
      <c r="C868" s="22">
        <f t="shared" si="66"/>
        <v>9.0968027941278218E-3</v>
      </c>
      <c r="D868" s="3" t="str">
        <f t="shared" si="67"/>
        <v>Up</v>
      </c>
      <c r="E868" s="3" t="str">
        <f t="shared" si="68"/>
        <v>No</v>
      </c>
      <c r="F868" s="3" t="str">
        <f t="shared" si="69"/>
        <v/>
      </c>
      <c r="G868" s="3" t="str">
        <f t="shared" si="65"/>
        <v/>
      </c>
    </row>
    <row r="869" spans="1:7" x14ac:dyDescent="0.35">
      <c r="A869" s="30">
        <v>45210</v>
      </c>
      <c r="B869" s="3">
        <v>19811.349999999999</v>
      </c>
      <c r="C869" s="22">
        <f t="shared" si="66"/>
        <v>6.1706920062875037E-3</v>
      </c>
      <c r="D869" s="3" t="str">
        <f t="shared" si="67"/>
        <v>Up</v>
      </c>
      <c r="E869" s="3" t="str">
        <f t="shared" si="68"/>
        <v>No</v>
      </c>
      <c r="F869" s="3" t="str">
        <f t="shared" si="69"/>
        <v/>
      </c>
      <c r="G869" s="3" t="str">
        <f t="shared" si="65"/>
        <v/>
      </c>
    </row>
    <row r="870" spans="1:7" x14ac:dyDescent="0.35">
      <c r="A870" s="30">
        <v>45211</v>
      </c>
      <c r="B870" s="3">
        <v>19794</v>
      </c>
      <c r="C870" s="22">
        <f t="shared" si="66"/>
        <v>-8.7576061197235653E-4</v>
      </c>
      <c r="D870" s="3" t="str">
        <f t="shared" si="67"/>
        <v>Down</v>
      </c>
      <c r="E870" s="3" t="str">
        <f t="shared" si="68"/>
        <v>No</v>
      </c>
      <c r="F870" s="3" t="str">
        <f t="shared" si="69"/>
        <v/>
      </c>
      <c r="G870" s="3" t="str">
        <f t="shared" si="65"/>
        <v/>
      </c>
    </row>
    <row r="871" spans="1:7" x14ac:dyDescent="0.35">
      <c r="A871" s="30">
        <v>45212</v>
      </c>
      <c r="B871" s="3">
        <v>19751.05</v>
      </c>
      <c r="C871" s="22">
        <f t="shared" si="66"/>
        <v>-2.1698494493281161E-3</v>
      </c>
      <c r="D871" s="3" t="str">
        <f t="shared" si="67"/>
        <v>Down</v>
      </c>
      <c r="E871" s="3" t="str">
        <f t="shared" si="68"/>
        <v>No</v>
      </c>
      <c r="F871" s="3" t="str">
        <f t="shared" si="69"/>
        <v/>
      </c>
      <c r="G871" s="3" t="str">
        <f t="shared" si="65"/>
        <v/>
      </c>
    </row>
    <row r="872" spans="1:7" x14ac:dyDescent="0.35">
      <c r="A872" s="30">
        <v>45215</v>
      </c>
      <c r="B872" s="3">
        <v>19731.75</v>
      </c>
      <c r="C872" s="22">
        <f t="shared" si="66"/>
        <v>-9.7716323942267751E-4</v>
      </c>
      <c r="D872" s="3" t="str">
        <f t="shared" si="67"/>
        <v>Down</v>
      </c>
      <c r="E872" s="3" t="str">
        <f t="shared" si="68"/>
        <v>No</v>
      </c>
      <c r="F872" s="3" t="str">
        <f t="shared" si="69"/>
        <v/>
      </c>
      <c r="G872" s="3" t="str">
        <f t="shared" si="65"/>
        <v/>
      </c>
    </row>
    <row r="873" spans="1:7" x14ac:dyDescent="0.35">
      <c r="A873" s="30">
        <v>45216</v>
      </c>
      <c r="B873" s="3">
        <v>19811.5</v>
      </c>
      <c r="C873" s="22">
        <f t="shared" si="66"/>
        <v>4.0417094276990126E-3</v>
      </c>
      <c r="D873" s="3" t="str">
        <f t="shared" si="67"/>
        <v>Up</v>
      </c>
      <c r="E873" s="3" t="str">
        <f t="shared" si="68"/>
        <v>Yes</v>
      </c>
      <c r="F873" s="3">
        <f t="shared" si="69"/>
        <v>4.0417094276990126E-3</v>
      </c>
      <c r="G873" s="3" t="str">
        <f t="shared" si="65"/>
        <v>Yes</v>
      </c>
    </row>
    <row r="874" spans="1:7" x14ac:dyDescent="0.35">
      <c r="A874" s="30">
        <v>45217</v>
      </c>
      <c r="B874" s="3">
        <v>19671.099999999999</v>
      </c>
      <c r="C874" s="22">
        <f t="shared" si="66"/>
        <v>-7.0867930242536634E-3</v>
      </c>
      <c r="D874" s="3" t="str">
        <f t="shared" si="67"/>
        <v>Down</v>
      </c>
      <c r="E874" s="3" t="str">
        <f t="shared" si="68"/>
        <v>No</v>
      </c>
      <c r="F874" s="3" t="str">
        <f t="shared" si="69"/>
        <v/>
      </c>
      <c r="G874" s="3" t="str">
        <f t="shared" si="65"/>
        <v/>
      </c>
    </row>
    <row r="875" spans="1:7" x14ac:dyDescent="0.35">
      <c r="A875" s="30">
        <v>45218</v>
      </c>
      <c r="B875" s="3">
        <v>19624.7</v>
      </c>
      <c r="C875" s="22">
        <f t="shared" si="66"/>
        <v>-2.3587903065917931E-3</v>
      </c>
      <c r="D875" s="3" t="str">
        <f t="shared" si="67"/>
        <v>Down</v>
      </c>
      <c r="E875" s="3" t="str">
        <f t="shared" si="68"/>
        <v>No</v>
      </c>
      <c r="F875" s="3" t="str">
        <f t="shared" si="69"/>
        <v/>
      </c>
      <c r="G875" s="3" t="str">
        <f t="shared" si="65"/>
        <v/>
      </c>
    </row>
    <row r="876" spans="1:7" x14ac:dyDescent="0.35">
      <c r="A876" s="30">
        <v>45219</v>
      </c>
      <c r="B876" s="3">
        <v>19542.650000000001</v>
      </c>
      <c r="C876" s="22">
        <f t="shared" si="66"/>
        <v>-4.1809556324427519E-3</v>
      </c>
      <c r="D876" s="3" t="str">
        <f t="shared" si="67"/>
        <v>Down</v>
      </c>
      <c r="E876" s="3" t="str">
        <f t="shared" si="68"/>
        <v>No</v>
      </c>
      <c r="F876" s="3" t="str">
        <f t="shared" si="69"/>
        <v/>
      </c>
      <c r="G876" s="3" t="str">
        <f t="shared" si="65"/>
        <v/>
      </c>
    </row>
    <row r="877" spans="1:7" x14ac:dyDescent="0.35">
      <c r="A877" s="30">
        <v>45222</v>
      </c>
      <c r="B877" s="3">
        <v>19281.75</v>
      </c>
      <c r="C877" s="22">
        <f t="shared" si="66"/>
        <v>-1.335028770407296E-2</v>
      </c>
      <c r="D877" s="3" t="str">
        <f t="shared" si="67"/>
        <v>Down</v>
      </c>
      <c r="E877" s="3" t="str">
        <f t="shared" si="68"/>
        <v>Yes</v>
      </c>
      <c r="F877" s="3">
        <f t="shared" si="69"/>
        <v>-1.335028770407296E-2</v>
      </c>
      <c r="G877" s="3" t="str">
        <f t="shared" si="65"/>
        <v>No</v>
      </c>
    </row>
    <row r="878" spans="1:7" x14ac:dyDescent="0.35">
      <c r="A878" s="30">
        <v>45224</v>
      </c>
      <c r="B878" s="3">
        <v>19122.150000000001</v>
      </c>
      <c r="C878" s="22">
        <f t="shared" si="66"/>
        <v>-8.2772569917148875E-3</v>
      </c>
      <c r="D878" s="3" t="str">
        <f t="shared" si="67"/>
        <v>Down</v>
      </c>
      <c r="E878" s="3" t="str">
        <f t="shared" si="68"/>
        <v>Yes</v>
      </c>
      <c r="F878" s="3">
        <f t="shared" si="69"/>
        <v>-8.2772569917148875E-3</v>
      </c>
      <c r="G878" s="3" t="str">
        <f t="shared" si="65"/>
        <v>No</v>
      </c>
    </row>
    <row r="879" spans="1:7" x14ac:dyDescent="0.35">
      <c r="A879" s="30">
        <v>45225</v>
      </c>
      <c r="B879" s="3">
        <v>18857.25</v>
      </c>
      <c r="C879" s="22">
        <f t="shared" si="66"/>
        <v>-1.3853044767455618E-2</v>
      </c>
      <c r="D879" s="3" t="str">
        <f t="shared" si="67"/>
        <v>Down</v>
      </c>
      <c r="E879" s="3" t="str">
        <f t="shared" si="68"/>
        <v>Yes</v>
      </c>
      <c r="F879" s="3">
        <f t="shared" si="69"/>
        <v>-1.3853044767455618E-2</v>
      </c>
      <c r="G879" s="3" t="str">
        <f t="shared" si="65"/>
        <v>No</v>
      </c>
    </row>
    <row r="880" spans="1:7" x14ac:dyDescent="0.35">
      <c r="A880" s="30">
        <v>45226</v>
      </c>
      <c r="B880" s="3">
        <v>19047.25</v>
      </c>
      <c r="C880" s="22">
        <f t="shared" si="66"/>
        <v>1.007570032746026E-2</v>
      </c>
      <c r="D880" s="3" t="str">
        <f t="shared" si="67"/>
        <v>Up</v>
      </c>
      <c r="E880" s="3" t="str">
        <f t="shared" si="68"/>
        <v>Yes</v>
      </c>
      <c r="F880" s="3">
        <f t="shared" si="69"/>
        <v>1.007570032746026E-2</v>
      </c>
      <c r="G880" s="3" t="str">
        <f t="shared" si="65"/>
        <v>Yes</v>
      </c>
    </row>
    <row r="881" spans="1:7" x14ac:dyDescent="0.35">
      <c r="A881" s="30">
        <v>45229</v>
      </c>
      <c r="B881" s="3">
        <v>19140.900000000001</v>
      </c>
      <c r="C881" s="22">
        <f t="shared" si="66"/>
        <v>4.9167202614551417E-3</v>
      </c>
      <c r="D881" s="3" t="str">
        <f t="shared" si="67"/>
        <v>Up</v>
      </c>
      <c r="E881" s="3" t="str">
        <f t="shared" si="68"/>
        <v>No</v>
      </c>
      <c r="F881" s="3" t="str">
        <f t="shared" si="69"/>
        <v/>
      </c>
      <c r="G881" s="3" t="str">
        <f t="shared" si="65"/>
        <v/>
      </c>
    </row>
    <row r="882" spans="1:7" x14ac:dyDescent="0.35">
      <c r="A882" s="30">
        <v>45230</v>
      </c>
      <c r="B882" s="3">
        <v>19079.599999999999</v>
      </c>
      <c r="C882" s="22">
        <f t="shared" si="66"/>
        <v>-3.2025662325179541E-3</v>
      </c>
      <c r="D882" s="3" t="str">
        <f t="shared" si="67"/>
        <v>Down</v>
      </c>
      <c r="E882" s="3" t="str">
        <f t="shared" si="68"/>
        <v>No</v>
      </c>
      <c r="F882" s="3" t="str">
        <f t="shared" si="69"/>
        <v/>
      </c>
      <c r="G882" s="3" t="str">
        <f t="shared" si="65"/>
        <v/>
      </c>
    </row>
    <row r="883" spans="1:7" x14ac:dyDescent="0.35">
      <c r="A883" s="30">
        <v>45231</v>
      </c>
      <c r="B883" s="3">
        <v>18989.150000000001</v>
      </c>
      <c r="C883" s="22">
        <f t="shared" si="66"/>
        <v>-4.7406654227550417E-3</v>
      </c>
      <c r="D883" s="3" t="str">
        <f t="shared" si="67"/>
        <v>Down</v>
      </c>
      <c r="E883" s="3" t="str">
        <f t="shared" si="68"/>
        <v>No</v>
      </c>
      <c r="F883" s="3" t="str">
        <f t="shared" si="69"/>
        <v/>
      </c>
      <c r="G883" s="3" t="str">
        <f t="shared" si="65"/>
        <v/>
      </c>
    </row>
    <row r="884" spans="1:7" x14ac:dyDescent="0.35">
      <c r="A884" s="30">
        <v>45232</v>
      </c>
      <c r="B884" s="3">
        <v>19133.25</v>
      </c>
      <c r="C884" s="22">
        <f t="shared" si="66"/>
        <v>7.5885439843278151E-3</v>
      </c>
      <c r="D884" s="3" t="str">
        <f t="shared" si="67"/>
        <v>Up</v>
      </c>
      <c r="E884" s="3" t="str">
        <f t="shared" si="68"/>
        <v>No</v>
      </c>
      <c r="F884" s="3" t="str">
        <f t="shared" si="69"/>
        <v/>
      </c>
      <c r="G884" s="3" t="str">
        <f t="shared" si="65"/>
        <v/>
      </c>
    </row>
    <row r="885" spans="1:7" x14ac:dyDescent="0.35">
      <c r="A885" s="30">
        <v>45233</v>
      </c>
      <c r="B885" s="3">
        <v>19230.599999999999</v>
      </c>
      <c r="C885" s="22">
        <f t="shared" si="66"/>
        <v>5.0880012543607876E-3</v>
      </c>
      <c r="D885" s="3" t="str">
        <f t="shared" si="67"/>
        <v>Up</v>
      </c>
      <c r="E885" s="3" t="str">
        <f t="shared" si="68"/>
        <v>No</v>
      </c>
      <c r="F885" s="3" t="str">
        <f t="shared" si="69"/>
        <v/>
      </c>
      <c r="G885" s="3" t="str">
        <f t="shared" si="65"/>
        <v/>
      </c>
    </row>
    <row r="886" spans="1:7" x14ac:dyDescent="0.35">
      <c r="A886" s="30">
        <v>45236</v>
      </c>
      <c r="B886" s="3">
        <v>19411.75</v>
      </c>
      <c r="C886" s="22">
        <f t="shared" si="66"/>
        <v>9.4198828949695525E-3</v>
      </c>
      <c r="D886" s="3" t="str">
        <f t="shared" si="67"/>
        <v>Up</v>
      </c>
      <c r="E886" s="3" t="str">
        <f t="shared" si="68"/>
        <v>No</v>
      </c>
      <c r="F886" s="3" t="str">
        <f t="shared" si="69"/>
        <v/>
      </c>
      <c r="G886" s="3" t="str">
        <f t="shared" si="65"/>
        <v/>
      </c>
    </row>
    <row r="887" spans="1:7" x14ac:dyDescent="0.35">
      <c r="A887" s="30">
        <v>45237</v>
      </c>
      <c r="B887" s="3">
        <v>19406.7</v>
      </c>
      <c r="C887" s="22">
        <f t="shared" si="66"/>
        <v>-2.6015171223610817E-4</v>
      </c>
      <c r="D887" s="3" t="str">
        <f t="shared" si="67"/>
        <v>Down</v>
      </c>
      <c r="E887" s="3" t="str">
        <f t="shared" si="68"/>
        <v>No</v>
      </c>
      <c r="F887" s="3" t="str">
        <f t="shared" si="69"/>
        <v/>
      </c>
      <c r="G887" s="3" t="str">
        <f t="shared" si="65"/>
        <v/>
      </c>
    </row>
    <row r="888" spans="1:7" x14ac:dyDescent="0.35">
      <c r="A888" s="30">
        <v>45238</v>
      </c>
      <c r="B888" s="3">
        <v>19443.5</v>
      </c>
      <c r="C888" s="22">
        <f t="shared" si="66"/>
        <v>1.8962523252278477E-3</v>
      </c>
      <c r="D888" s="3" t="str">
        <f t="shared" si="67"/>
        <v>Up</v>
      </c>
      <c r="E888" s="3" t="str">
        <f t="shared" si="68"/>
        <v>No</v>
      </c>
      <c r="F888" s="3" t="str">
        <f t="shared" si="69"/>
        <v/>
      </c>
      <c r="G888" s="3" t="str">
        <f t="shared" si="65"/>
        <v/>
      </c>
    </row>
    <row r="889" spans="1:7" x14ac:dyDescent="0.35">
      <c r="A889" s="30">
        <v>45239</v>
      </c>
      <c r="B889" s="3">
        <v>19395.3</v>
      </c>
      <c r="C889" s="22">
        <f t="shared" si="66"/>
        <v>-2.4789775503381967E-3</v>
      </c>
      <c r="D889" s="3" t="str">
        <f t="shared" si="67"/>
        <v>Down</v>
      </c>
      <c r="E889" s="3" t="str">
        <f t="shared" si="68"/>
        <v>No</v>
      </c>
      <c r="F889" s="3" t="str">
        <f t="shared" si="69"/>
        <v/>
      </c>
      <c r="G889" s="3" t="str">
        <f t="shared" si="65"/>
        <v/>
      </c>
    </row>
    <row r="890" spans="1:7" x14ac:dyDescent="0.35">
      <c r="A890" s="30">
        <v>45240</v>
      </c>
      <c r="B890" s="3">
        <v>19425.349999999999</v>
      </c>
      <c r="C890" s="22">
        <f t="shared" si="66"/>
        <v>1.5493444288048792E-3</v>
      </c>
      <c r="D890" s="3" t="str">
        <f t="shared" si="67"/>
        <v>Up</v>
      </c>
      <c r="E890" s="3" t="str">
        <f t="shared" si="68"/>
        <v>No</v>
      </c>
      <c r="F890" s="3" t="str">
        <f t="shared" si="69"/>
        <v/>
      </c>
      <c r="G890" s="3" t="str">
        <f t="shared" si="65"/>
        <v/>
      </c>
    </row>
    <row r="891" spans="1:7" x14ac:dyDescent="0.35">
      <c r="A891" s="30">
        <v>45242</v>
      </c>
      <c r="B891" s="3">
        <v>19525.55</v>
      </c>
      <c r="C891" s="22">
        <f t="shared" si="66"/>
        <v>5.1582082176125903E-3</v>
      </c>
      <c r="D891" s="3" t="str">
        <f t="shared" si="67"/>
        <v>Up</v>
      </c>
      <c r="E891" s="3" t="str">
        <f t="shared" si="68"/>
        <v>No</v>
      </c>
      <c r="F891" s="3" t="str">
        <f t="shared" si="69"/>
        <v/>
      </c>
      <c r="G891" s="3" t="str">
        <f t="shared" si="65"/>
        <v/>
      </c>
    </row>
    <row r="892" spans="1:7" x14ac:dyDescent="0.35">
      <c r="A892" s="30">
        <v>45243</v>
      </c>
      <c r="B892" s="3">
        <v>19443.55</v>
      </c>
      <c r="C892" s="22">
        <f t="shared" si="66"/>
        <v>-4.1996256187405738E-3</v>
      </c>
      <c r="D892" s="3" t="str">
        <f t="shared" si="67"/>
        <v>Down</v>
      </c>
      <c r="E892" s="3" t="str">
        <f t="shared" si="68"/>
        <v>No</v>
      </c>
      <c r="F892" s="3" t="str">
        <f t="shared" si="69"/>
        <v/>
      </c>
      <c r="G892" s="3" t="str">
        <f t="shared" si="65"/>
        <v/>
      </c>
    </row>
    <row r="893" spans="1:7" x14ac:dyDescent="0.35">
      <c r="A893" s="30">
        <v>45245</v>
      </c>
      <c r="B893" s="3">
        <v>19675.45</v>
      </c>
      <c r="C893" s="22">
        <f t="shared" si="66"/>
        <v>1.1926834348665828E-2</v>
      </c>
      <c r="D893" s="3" t="str">
        <f t="shared" si="67"/>
        <v>Up</v>
      </c>
      <c r="E893" s="3" t="str">
        <f t="shared" si="68"/>
        <v>No</v>
      </c>
      <c r="F893" s="3" t="str">
        <f t="shared" si="69"/>
        <v/>
      </c>
      <c r="G893" s="3" t="str">
        <f t="shared" si="65"/>
        <v/>
      </c>
    </row>
    <row r="894" spans="1:7" x14ac:dyDescent="0.35">
      <c r="A894" s="30">
        <v>45246</v>
      </c>
      <c r="B894" s="3">
        <v>19765.2</v>
      </c>
      <c r="C894" s="22">
        <f t="shared" si="66"/>
        <v>4.5615220998757337E-3</v>
      </c>
      <c r="D894" s="3" t="str">
        <f t="shared" si="67"/>
        <v>Up</v>
      </c>
      <c r="E894" s="3" t="str">
        <f t="shared" si="68"/>
        <v>No</v>
      </c>
      <c r="F894" s="3" t="str">
        <f t="shared" si="69"/>
        <v/>
      </c>
      <c r="G894" s="3" t="str">
        <f t="shared" si="65"/>
        <v/>
      </c>
    </row>
    <row r="895" spans="1:7" x14ac:dyDescent="0.35">
      <c r="A895" s="30">
        <v>45247</v>
      </c>
      <c r="B895" s="3">
        <v>19731.8</v>
      </c>
      <c r="C895" s="22">
        <f t="shared" si="66"/>
        <v>-1.6898387064133657E-3</v>
      </c>
      <c r="D895" s="3" t="str">
        <f t="shared" si="67"/>
        <v>Down</v>
      </c>
      <c r="E895" s="3" t="str">
        <f t="shared" si="68"/>
        <v>No</v>
      </c>
      <c r="F895" s="3" t="str">
        <f t="shared" si="69"/>
        <v/>
      </c>
      <c r="G895" s="3" t="str">
        <f t="shared" si="65"/>
        <v/>
      </c>
    </row>
    <row r="896" spans="1:7" x14ac:dyDescent="0.35">
      <c r="A896" s="30">
        <v>45250</v>
      </c>
      <c r="B896" s="3">
        <v>19694</v>
      </c>
      <c r="C896" s="22">
        <f t="shared" si="66"/>
        <v>-1.9156893947840173E-3</v>
      </c>
      <c r="D896" s="3" t="str">
        <f t="shared" si="67"/>
        <v>Down</v>
      </c>
      <c r="E896" s="3" t="str">
        <f t="shared" si="68"/>
        <v>No</v>
      </c>
      <c r="F896" s="3" t="str">
        <f t="shared" si="69"/>
        <v/>
      </c>
      <c r="G896" s="3" t="str">
        <f t="shared" si="65"/>
        <v/>
      </c>
    </row>
    <row r="897" spans="1:7" x14ac:dyDescent="0.35">
      <c r="A897" s="30">
        <v>45251</v>
      </c>
      <c r="B897" s="3">
        <v>19783.400000000001</v>
      </c>
      <c r="C897" s="22">
        <f t="shared" si="66"/>
        <v>4.5394536407028256E-3</v>
      </c>
      <c r="D897" s="3" t="str">
        <f t="shared" si="67"/>
        <v>Up</v>
      </c>
      <c r="E897" s="3" t="str">
        <f t="shared" si="68"/>
        <v>No</v>
      </c>
      <c r="F897" s="3" t="str">
        <f t="shared" si="69"/>
        <v/>
      </c>
      <c r="G897" s="3" t="str">
        <f t="shared" si="65"/>
        <v/>
      </c>
    </row>
    <row r="898" spans="1:7" x14ac:dyDescent="0.35">
      <c r="A898" s="30">
        <v>45252</v>
      </c>
      <c r="B898" s="3">
        <v>19811.849999999999</v>
      </c>
      <c r="C898" s="22">
        <f t="shared" si="66"/>
        <v>1.4380743451579145E-3</v>
      </c>
      <c r="D898" s="3" t="str">
        <f t="shared" si="67"/>
        <v>Up</v>
      </c>
      <c r="E898" s="3" t="str">
        <f t="shared" si="68"/>
        <v>No</v>
      </c>
      <c r="F898" s="3" t="str">
        <f t="shared" si="69"/>
        <v/>
      </c>
      <c r="G898" s="3" t="str">
        <f t="shared" si="65"/>
        <v/>
      </c>
    </row>
    <row r="899" spans="1:7" x14ac:dyDescent="0.35">
      <c r="A899" s="30">
        <v>45253</v>
      </c>
      <c r="B899" s="3">
        <v>19802</v>
      </c>
      <c r="C899" s="22">
        <f t="shared" si="66"/>
        <v>-4.9717719445677947E-4</v>
      </c>
      <c r="D899" s="3" t="str">
        <f t="shared" si="67"/>
        <v>Down</v>
      </c>
      <c r="E899" s="3" t="str">
        <f t="shared" si="68"/>
        <v>No</v>
      </c>
      <c r="F899" s="3" t="str">
        <f t="shared" si="69"/>
        <v/>
      </c>
      <c r="G899" s="3" t="str">
        <f t="shared" ref="G899:G962" si="70">IF(E899="Yes",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1">(B900-B899)/B899</f>
        <v>-3.6864963135033191E-4</v>
      </c>
      <c r="D900" s="3" t="str">
        <f t="shared" ref="D900:D963" si="72">IF(C900&gt;0, "Up", IF(C900&lt;0, "Down", "Flat"))</f>
        <v>Down</v>
      </c>
      <c r="E900" s="3" t="str">
        <f t="shared" si="68"/>
        <v>No</v>
      </c>
      <c r="F900" s="3" t="str">
        <f t="shared" si="69"/>
        <v/>
      </c>
      <c r="G900" s="3" t="str">
        <f t="shared" si="70"/>
        <v/>
      </c>
    </row>
    <row r="901" spans="1:7" x14ac:dyDescent="0.35">
      <c r="A901" s="30">
        <v>45258</v>
      </c>
      <c r="B901" s="3">
        <v>19889.7</v>
      </c>
      <c r="C901" s="22">
        <f t="shared" si="71"/>
        <v>4.7992644495748861E-3</v>
      </c>
      <c r="D901" s="3" t="str">
        <f t="shared" si="72"/>
        <v>Up</v>
      </c>
      <c r="E901" s="3" t="str">
        <f t="shared" si="68"/>
        <v>No</v>
      </c>
      <c r="F901" s="3" t="str">
        <f t="shared" si="69"/>
        <v/>
      </c>
      <c r="G901" s="3" t="str">
        <f t="shared" si="70"/>
        <v/>
      </c>
    </row>
    <row r="902" spans="1:7" x14ac:dyDescent="0.35">
      <c r="A902" s="30">
        <v>45259</v>
      </c>
      <c r="B902" s="3">
        <v>20096.599999999999</v>
      </c>
      <c r="C902" s="22">
        <f t="shared" si="71"/>
        <v>1.0402369065395546E-2</v>
      </c>
      <c r="D902" s="3" t="str">
        <f t="shared" si="72"/>
        <v>Up</v>
      </c>
      <c r="E902" s="3" t="str">
        <f t="shared" ref="E902:E965" si="73">IF(AND(D899="Down", D900="Down", D901="Down"), "Yes", "No")</f>
        <v>No</v>
      </c>
      <c r="F902" s="3" t="str">
        <f t="shared" ref="F902:F965" si="74">IF(E902="Yes", C902, "")</f>
        <v/>
      </c>
      <c r="G902" s="3" t="str">
        <f t="shared" si="70"/>
        <v/>
      </c>
    </row>
    <row r="903" spans="1:7" x14ac:dyDescent="0.35">
      <c r="A903" s="30">
        <v>45260</v>
      </c>
      <c r="B903" s="3">
        <v>20133.150000000001</v>
      </c>
      <c r="C903" s="22">
        <f t="shared" si="71"/>
        <v>1.8187156036345905E-3</v>
      </c>
      <c r="D903" s="3" t="str">
        <f t="shared" si="72"/>
        <v>Up</v>
      </c>
      <c r="E903" s="3" t="str">
        <f t="shared" si="73"/>
        <v>No</v>
      </c>
      <c r="F903" s="3" t="str">
        <f t="shared" si="74"/>
        <v/>
      </c>
      <c r="G903" s="3" t="str">
        <f t="shared" si="70"/>
        <v/>
      </c>
    </row>
    <row r="904" spans="1:7" x14ac:dyDescent="0.35">
      <c r="A904" s="30">
        <v>45261</v>
      </c>
      <c r="B904" s="3">
        <v>20267.900000000001</v>
      </c>
      <c r="C904" s="22">
        <f t="shared" si="71"/>
        <v>6.6929417403635292E-3</v>
      </c>
      <c r="D904" s="3" t="str">
        <f t="shared" si="72"/>
        <v>Up</v>
      </c>
      <c r="E904" s="3" t="str">
        <f t="shared" si="73"/>
        <v>No</v>
      </c>
      <c r="F904" s="3" t="str">
        <f t="shared" si="74"/>
        <v/>
      </c>
      <c r="G904" s="3" t="str">
        <f t="shared" si="70"/>
        <v/>
      </c>
    </row>
    <row r="905" spans="1:7" x14ac:dyDescent="0.35">
      <c r="A905" s="30">
        <v>45264</v>
      </c>
      <c r="B905" s="3">
        <v>20686.8</v>
      </c>
      <c r="C905" s="22">
        <f t="shared" si="71"/>
        <v>2.0668150129021644E-2</v>
      </c>
      <c r="D905" s="3" t="str">
        <f t="shared" si="72"/>
        <v>Up</v>
      </c>
      <c r="E905" s="3" t="str">
        <f t="shared" si="73"/>
        <v>No</v>
      </c>
      <c r="F905" s="3" t="str">
        <f t="shared" si="74"/>
        <v/>
      </c>
      <c r="G905" s="3" t="str">
        <f t="shared" si="70"/>
        <v/>
      </c>
    </row>
    <row r="906" spans="1:7" x14ac:dyDescent="0.35">
      <c r="A906" s="30">
        <v>45265</v>
      </c>
      <c r="B906" s="3">
        <v>20855.099999999999</v>
      </c>
      <c r="C906" s="22">
        <f t="shared" si="71"/>
        <v>8.1356227159347649E-3</v>
      </c>
      <c r="D906" s="3" t="str">
        <f t="shared" si="72"/>
        <v>Up</v>
      </c>
      <c r="E906" s="3" t="str">
        <f t="shared" si="73"/>
        <v>No</v>
      </c>
      <c r="F906" s="3" t="str">
        <f t="shared" si="74"/>
        <v/>
      </c>
      <c r="G906" s="3" t="str">
        <f t="shared" si="70"/>
        <v/>
      </c>
    </row>
    <row r="907" spans="1:7" x14ac:dyDescent="0.35">
      <c r="A907" s="30">
        <v>45266</v>
      </c>
      <c r="B907" s="3">
        <v>20937.7</v>
      </c>
      <c r="C907" s="22">
        <f t="shared" si="71"/>
        <v>3.9606619004465184E-3</v>
      </c>
      <c r="D907" s="3" t="str">
        <f t="shared" si="72"/>
        <v>Up</v>
      </c>
      <c r="E907" s="3" t="str">
        <f t="shared" si="73"/>
        <v>No</v>
      </c>
      <c r="F907" s="3" t="str">
        <f t="shared" si="74"/>
        <v/>
      </c>
      <c r="G907" s="3" t="str">
        <f t="shared" si="70"/>
        <v/>
      </c>
    </row>
    <row r="908" spans="1:7" x14ac:dyDescent="0.35">
      <c r="A908" s="30">
        <v>45267</v>
      </c>
      <c r="B908" s="3">
        <v>20901.150000000001</v>
      </c>
      <c r="C908" s="22">
        <f t="shared" si="71"/>
        <v>-1.7456549668778934E-3</v>
      </c>
      <c r="D908" s="3" t="str">
        <f t="shared" si="72"/>
        <v>Down</v>
      </c>
      <c r="E908" s="3" t="str">
        <f t="shared" si="73"/>
        <v>No</v>
      </c>
      <c r="F908" s="3" t="str">
        <f t="shared" si="74"/>
        <v/>
      </c>
      <c r="G908" s="3" t="str">
        <f t="shared" si="70"/>
        <v/>
      </c>
    </row>
    <row r="909" spans="1:7" x14ac:dyDescent="0.35">
      <c r="A909" s="30">
        <v>45268</v>
      </c>
      <c r="B909" s="3">
        <v>20969.400000000001</v>
      </c>
      <c r="C909" s="22">
        <f t="shared" si="71"/>
        <v>3.2653705657344212E-3</v>
      </c>
      <c r="D909" s="3" t="str">
        <f t="shared" si="72"/>
        <v>Up</v>
      </c>
      <c r="E909" s="3" t="str">
        <f t="shared" si="73"/>
        <v>No</v>
      </c>
      <c r="F909" s="3" t="str">
        <f t="shared" si="74"/>
        <v/>
      </c>
      <c r="G909" s="3" t="str">
        <f t="shared" si="70"/>
        <v/>
      </c>
    </row>
    <row r="910" spans="1:7" x14ac:dyDescent="0.35">
      <c r="A910" s="30">
        <v>45271</v>
      </c>
      <c r="B910" s="3">
        <v>20997.1</v>
      </c>
      <c r="C910" s="22">
        <f t="shared" si="71"/>
        <v>1.3209724646388113E-3</v>
      </c>
      <c r="D910" s="3" t="str">
        <f t="shared" si="72"/>
        <v>Up</v>
      </c>
      <c r="E910" s="3" t="str">
        <f t="shared" si="73"/>
        <v>No</v>
      </c>
      <c r="F910" s="3" t="str">
        <f t="shared" si="74"/>
        <v/>
      </c>
      <c r="G910" s="3" t="str">
        <f t="shared" si="70"/>
        <v/>
      </c>
    </row>
    <row r="911" spans="1:7" x14ac:dyDescent="0.35">
      <c r="A911" s="30">
        <v>45272</v>
      </c>
      <c r="B911" s="3">
        <v>20906.400000000001</v>
      </c>
      <c r="C911" s="22">
        <f t="shared" si="71"/>
        <v>-4.3196441413336653E-3</v>
      </c>
      <c r="D911" s="3" t="str">
        <f t="shared" si="72"/>
        <v>Down</v>
      </c>
      <c r="E911" s="3" t="str">
        <f t="shared" si="73"/>
        <v>No</v>
      </c>
      <c r="F911" s="3" t="str">
        <f t="shared" si="74"/>
        <v/>
      </c>
      <c r="G911" s="3" t="str">
        <f t="shared" si="70"/>
        <v/>
      </c>
    </row>
    <row r="912" spans="1:7" x14ac:dyDescent="0.35">
      <c r="A912" s="30">
        <v>45273</v>
      </c>
      <c r="B912" s="3">
        <v>20926.349999999999</v>
      </c>
      <c r="C912" s="22">
        <f t="shared" si="71"/>
        <v>9.5425324302591977E-4</v>
      </c>
      <c r="D912" s="3" t="str">
        <f t="shared" si="72"/>
        <v>Up</v>
      </c>
      <c r="E912" s="3" t="str">
        <f t="shared" si="73"/>
        <v>No</v>
      </c>
      <c r="F912" s="3" t="str">
        <f t="shared" si="74"/>
        <v/>
      </c>
      <c r="G912" s="3" t="str">
        <f t="shared" si="70"/>
        <v/>
      </c>
    </row>
    <row r="913" spans="1:7" x14ac:dyDescent="0.35">
      <c r="A913" s="30">
        <v>45274</v>
      </c>
      <c r="B913" s="3">
        <v>21182.7</v>
      </c>
      <c r="C913" s="22">
        <f t="shared" si="71"/>
        <v>1.2250105727945973E-2</v>
      </c>
      <c r="D913" s="3" t="str">
        <f t="shared" si="72"/>
        <v>Up</v>
      </c>
      <c r="E913" s="3" t="str">
        <f t="shared" si="73"/>
        <v>No</v>
      </c>
      <c r="F913" s="3" t="str">
        <f t="shared" si="74"/>
        <v/>
      </c>
      <c r="G913" s="3" t="str">
        <f t="shared" si="70"/>
        <v/>
      </c>
    </row>
    <row r="914" spans="1:7" x14ac:dyDescent="0.35">
      <c r="A914" s="30">
        <v>45275</v>
      </c>
      <c r="B914" s="3">
        <v>21456.65</v>
      </c>
      <c r="C914" s="22">
        <f t="shared" si="71"/>
        <v>1.2932723401643828E-2</v>
      </c>
      <c r="D914" s="3" t="str">
        <f t="shared" si="72"/>
        <v>Up</v>
      </c>
      <c r="E914" s="3" t="str">
        <f t="shared" si="73"/>
        <v>No</v>
      </c>
      <c r="F914" s="3" t="str">
        <f t="shared" si="74"/>
        <v/>
      </c>
      <c r="G914" s="3" t="str">
        <f t="shared" si="70"/>
        <v/>
      </c>
    </row>
    <row r="915" spans="1:7" x14ac:dyDescent="0.35">
      <c r="A915" s="30">
        <v>45278</v>
      </c>
      <c r="B915" s="3">
        <v>21418.65</v>
      </c>
      <c r="C915" s="22">
        <f t="shared" si="71"/>
        <v>-1.7710127163373592E-3</v>
      </c>
      <c r="D915" s="3" t="str">
        <f t="shared" si="72"/>
        <v>Down</v>
      </c>
      <c r="E915" s="3" t="str">
        <f t="shared" si="73"/>
        <v>No</v>
      </c>
      <c r="F915" s="3" t="str">
        <f t="shared" si="74"/>
        <v/>
      </c>
      <c r="G915" s="3" t="str">
        <f t="shared" si="70"/>
        <v/>
      </c>
    </row>
    <row r="916" spans="1:7" x14ac:dyDescent="0.35">
      <c r="A916" s="30">
        <v>45279</v>
      </c>
      <c r="B916" s="3">
        <v>21453.1</v>
      </c>
      <c r="C916" s="22">
        <f t="shared" si="71"/>
        <v>1.6084113611267324E-3</v>
      </c>
      <c r="D916" s="3" t="str">
        <f t="shared" si="72"/>
        <v>Up</v>
      </c>
      <c r="E916" s="3" t="str">
        <f t="shared" si="73"/>
        <v>No</v>
      </c>
      <c r="F916" s="3" t="str">
        <f t="shared" si="74"/>
        <v/>
      </c>
      <c r="G916" s="3" t="str">
        <f t="shared" si="70"/>
        <v/>
      </c>
    </row>
    <row r="917" spans="1:7" x14ac:dyDescent="0.35">
      <c r="A917" s="30">
        <v>45280</v>
      </c>
      <c r="B917" s="3">
        <v>21150.15</v>
      </c>
      <c r="C917" s="22">
        <f t="shared" si="71"/>
        <v>-1.4121502253753401E-2</v>
      </c>
      <c r="D917" s="3" t="str">
        <f t="shared" si="72"/>
        <v>Down</v>
      </c>
      <c r="E917" s="3" t="str">
        <f t="shared" si="73"/>
        <v>No</v>
      </c>
      <c r="F917" s="3" t="str">
        <f t="shared" si="74"/>
        <v/>
      </c>
      <c r="G917" s="3" t="str">
        <f t="shared" si="70"/>
        <v/>
      </c>
    </row>
    <row r="918" spans="1:7" x14ac:dyDescent="0.35">
      <c r="A918" s="30">
        <v>45281</v>
      </c>
      <c r="B918" s="3">
        <v>21255.05</v>
      </c>
      <c r="C918" s="22">
        <f t="shared" si="71"/>
        <v>4.9597756989902108E-3</v>
      </c>
      <c r="D918" s="3" t="str">
        <f t="shared" si="72"/>
        <v>Up</v>
      </c>
      <c r="E918" s="3" t="str">
        <f t="shared" si="73"/>
        <v>No</v>
      </c>
      <c r="F918" s="3" t="str">
        <f t="shared" si="74"/>
        <v/>
      </c>
      <c r="G918" s="3" t="str">
        <f t="shared" si="70"/>
        <v/>
      </c>
    </row>
    <row r="919" spans="1:7" x14ac:dyDescent="0.35">
      <c r="A919" s="30">
        <v>45282</v>
      </c>
      <c r="B919" s="3">
        <v>21349.4</v>
      </c>
      <c r="C919" s="22">
        <f t="shared" si="71"/>
        <v>4.4389450977533424E-3</v>
      </c>
      <c r="D919" s="3" t="str">
        <f t="shared" si="72"/>
        <v>Up</v>
      </c>
      <c r="E919" s="3" t="str">
        <f t="shared" si="73"/>
        <v>No</v>
      </c>
      <c r="F919" s="3" t="str">
        <f t="shared" si="74"/>
        <v/>
      </c>
      <c r="G919" s="3" t="str">
        <f t="shared" si="70"/>
        <v/>
      </c>
    </row>
    <row r="920" spans="1:7" x14ac:dyDescent="0.35">
      <c r="A920" s="30">
        <v>45286</v>
      </c>
      <c r="B920" s="3">
        <v>21441.35</v>
      </c>
      <c r="C920" s="22">
        <f t="shared" si="71"/>
        <v>4.3069126064431357E-3</v>
      </c>
      <c r="D920" s="3" t="str">
        <f t="shared" si="72"/>
        <v>Up</v>
      </c>
      <c r="E920" s="3" t="str">
        <f t="shared" si="73"/>
        <v>No</v>
      </c>
      <c r="F920" s="3" t="str">
        <f t="shared" si="74"/>
        <v/>
      </c>
      <c r="G920" s="3" t="str">
        <f t="shared" si="70"/>
        <v/>
      </c>
    </row>
    <row r="921" spans="1:7" x14ac:dyDescent="0.35">
      <c r="A921" s="30">
        <v>45287</v>
      </c>
      <c r="B921" s="3">
        <v>21654.75</v>
      </c>
      <c r="C921" s="22">
        <f t="shared" si="71"/>
        <v>9.9527315211029848E-3</v>
      </c>
      <c r="D921" s="3" t="str">
        <f t="shared" si="72"/>
        <v>Up</v>
      </c>
      <c r="E921" s="3" t="str">
        <f t="shared" si="73"/>
        <v>No</v>
      </c>
      <c r="F921" s="3" t="str">
        <f t="shared" si="74"/>
        <v/>
      </c>
      <c r="G921" s="3" t="str">
        <f t="shared" si="70"/>
        <v/>
      </c>
    </row>
    <row r="922" spans="1:7" x14ac:dyDescent="0.35">
      <c r="A922" s="30">
        <v>45288</v>
      </c>
      <c r="B922" s="3">
        <v>21778.7</v>
      </c>
      <c r="C922" s="22">
        <f t="shared" si="71"/>
        <v>5.7239173853311969E-3</v>
      </c>
      <c r="D922" s="3" t="str">
        <f t="shared" si="72"/>
        <v>Up</v>
      </c>
      <c r="E922" s="3" t="str">
        <f t="shared" si="73"/>
        <v>No</v>
      </c>
      <c r="F922" s="3" t="str">
        <f t="shared" si="74"/>
        <v/>
      </c>
      <c r="G922" s="3" t="str">
        <f t="shared" si="70"/>
        <v/>
      </c>
    </row>
    <row r="923" spans="1:7" x14ac:dyDescent="0.35">
      <c r="A923" s="30">
        <v>45289</v>
      </c>
      <c r="B923" s="3">
        <v>21731.4</v>
      </c>
      <c r="C923" s="22">
        <f t="shared" si="71"/>
        <v>-2.1718468044465127E-3</v>
      </c>
      <c r="D923" s="3" t="str">
        <f t="shared" si="72"/>
        <v>Down</v>
      </c>
      <c r="E923" s="3" t="str">
        <f t="shared" si="73"/>
        <v>No</v>
      </c>
      <c r="F923" s="3" t="str">
        <f t="shared" si="74"/>
        <v/>
      </c>
      <c r="G923" s="3" t="str">
        <f t="shared" si="70"/>
        <v/>
      </c>
    </row>
    <row r="924" spans="1:7" x14ac:dyDescent="0.35">
      <c r="A924" s="30">
        <v>45292</v>
      </c>
      <c r="B924" s="3">
        <v>21741.9</v>
      </c>
      <c r="C924" s="22">
        <f t="shared" si="71"/>
        <v>4.8317181589773318E-4</v>
      </c>
      <c r="D924" s="3" t="str">
        <f t="shared" si="72"/>
        <v>Up</v>
      </c>
      <c r="E924" s="3" t="str">
        <f t="shared" si="73"/>
        <v>No</v>
      </c>
      <c r="F924" s="3" t="str">
        <f t="shared" si="74"/>
        <v/>
      </c>
      <c r="G924" s="3" t="str">
        <f t="shared" si="70"/>
        <v/>
      </c>
    </row>
    <row r="925" spans="1:7" x14ac:dyDescent="0.35">
      <c r="A925" s="30">
        <v>45293</v>
      </c>
      <c r="B925" s="3">
        <v>21665.8</v>
      </c>
      <c r="C925" s="22">
        <f t="shared" si="71"/>
        <v>-3.5001540803702609E-3</v>
      </c>
      <c r="D925" s="3" t="str">
        <f t="shared" si="72"/>
        <v>Down</v>
      </c>
      <c r="E925" s="3" t="str">
        <f t="shared" si="73"/>
        <v>No</v>
      </c>
      <c r="F925" s="3" t="str">
        <f t="shared" si="74"/>
        <v/>
      </c>
      <c r="G925" s="3" t="str">
        <f t="shared" si="70"/>
        <v/>
      </c>
    </row>
    <row r="926" spans="1:7" x14ac:dyDescent="0.35">
      <c r="A926" s="30">
        <v>45294</v>
      </c>
      <c r="B926" s="3">
        <v>21517.35</v>
      </c>
      <c r="C926" s="22">
        <f t="shared" si="71"/>
        <v>-6.8518125340398571E-3</v>
      </c>
      <c r="D926" s="3" t="str">
        <f t="shared" si="72"/>
        <v>Down</v>
      </c>
      <c r="E926" s="3" t="str">
        <f t="shared" si="73"/>
        <v>No</v>
      </c>
      <c r="F926" s="3" t="str">
        <f t="shared" si="74"/>
        <v/>
      </c>
      <c r="G926" s="3" t="str">
        <f t="shared" si="70"/>
        <v/>
      </c>
    </row>
    <row r="927" spans="1:7" x14ac:dyDescent="0.35">
      <c r="A927" s="30">
        <v>45295</v>
      </c>
      <c r="B927" s="3">
        <v>21658.6</v>
      </c>
      <c r="C927" s="22">
        <f t="shared" si="71"/>
        <v>6.5644700671783473E-3</v>
      </c>
      <c r="D927" s="3" t="str">
        <f t="shared" si="72"/>
        <v>Up</v>
      </c>
      <c r="E927" s="3" t="str">
        <f t="shared" si="73"/>
        <v>No</v>
      </c>
      <c r="F927" s="3" t="str">
        <f t="shared" si="74"/>
        <v/>
      </c>
      <c r="G927" s="3" t="str">
        <f t="shared" si="70"/>
        <v/>
      </c>
    </row>
    <row r="928" spans="1:7" x14ac:dyDescent="0.35">
      <c r="A928" s="30">
        <v>45296</v>
      </c>
      <c r="B928" s="3">
        <v>21710.799999999999</v>
      </c>
      <c r="C928" s="22">
        <f t="shared" si="71"/>
        <v>2.4101280784538581E-3</v>
      </c>
      <c r="D928" s="3" t="str">
        <f t="shared" si="72"/>
        <v>Up</v>
      </c>
      <c r="E928" s="3" t="str">
        <f t="shared" si="73"/>
        <v>No</v>
      </c>
      <c r="F928" s="3" t="str">
        <f t="shared" si="74"/>
        <v/>
      </c>
      <c r="G928" s="3" t="str">
        <f t="shared" si="70"/>
        <v/>
      </c>
    </row>
    <row r="929" spans="1:7" x14ac:dyDescent="0.35">
      <c r="A929" s="30">
        <v>45299</v>
      </c>
      <c r="B929" s="3">
        <v>21513</v>
      </c>
      <c r="C929" s="22">
        <f t="shared" si="71"/>
        <v>-9.1106730290914789E-3</v>
      </c>
      <c r="D929" s="3" t="str">
        <f t="shared" si="72"/>
        <v>Down</v>
      </c>
      <c r="E929" s="3" t="str">
        <f t="shared" si="73"/>
        <v>No</v>
      </c>
      <c r="F929" s="3" t="str">
        <f t="shared" si="74"/>
        <v/>
      </c>
      <c r="G929" s="3" t="str">
        <f t="shared" si="70"/>
        <v/>
      </c>
    </row>
    <row r="930" spans="1:7" x14ac:dyDescent="0.35">
      <c r="A930" s="30">
        <v>45300</v>
      </c>
      <c r="B930" s="3">
        <v>21544.85</v>
      </c>
      <c r="C930" s="22">
        <f t="shared" si="71"/>
        <v>1.4805001626922579E-3</v>
      </c>
      <c r="D930" s="3" t="str">
        <f t="shared" si="72"/>
        <v>Up</v>
      </c>
      <c r="E930" s="3" t="str">
        <f t="shared" si="73"/>
        <v>No</v>
      </c>
      <c r="F930" s="3" t="str">
        <f t="shared" si="74"/>
        <v/>
      </c>
      <c r="G930" s="3" t="str">
        <f t="shared" si="70"/>
        <v/>
      </c>
    </row>
    <row r="931" spans="1:7" x14ac:dyDescent="0.35">
      <c r="A931" s="30">
        <v>45301</v>
      </c>
      <c r="B931" s="3">
        <v>21618.7</v>
      </c>
      <c r="C931" s="22">
        <f t="shared" si="71"/>
        <v>3.4277333098166004E-3</v>
      </c>
      <c r="D931" s="3" t="str">
        <f t="shared" si="72"/>
        <v>Up</v>
      </c>
      <c r="E931" s="3" t="str">
        <f t="shared" si="73"/>
        <v>No</v>
      </c>
      <c r="F931" s="3" t="str">
        <f t="shared" si="74"/>
        <v/>
      </c>
      <c r="G931" s="3" t="str">
        <f t="shared" si="70"/>
        <v/>
      </c>
    </row>
    <row r="932" spans="1:7" x14ac:dyDescent="0.35">
      <c r="A932" s="30">
        <v>45302</v>
      </c>
      <c r="B932" s="3">
        <v>21647.200000000001</v>
      </c>
      <c r="C932" s="22">
        <f t="shared" si="71"/>
        <v>1.3183031357112129E-3</v>
      </c>
      <c r="D932" s="3" t="str">
        <f t="shared" si="72"/>
        <v>Up</v>
      </c>
      <c r="E932" s="3" t="str">
        <f t="shared" si="73"/>
        <v>No</v>
      </c>
      <c r="F932" s="3" t="str">
        <f t="shared" si="74"/>
        <v/>
      </c>
      <c r="G932" s="3" t="str">
        <f t="shared" si="70"/>
        <v/>
      </c>
    </row>
    <row r="933" spans="1:7" x14ac:dyDescent="0.35">
      <c r="A933" s="30">
        <v>45303</v>
      </c>
      <c r="B933" s="3">
        <v>21894.55</v>
      </c>
      <c r="C933" s="22">
        <f t="shared" si="71"/>
        <v>1.1426420045086596E-2</v>
      </c>
      <c r="D933" s="3" t="str">
        <f t="shared" si="72"/>
        <v>Up</v>
      </c>
      <c r="E933" s="3" t="str">
        <f t="shared" si="73"/>
        <v>No</v>
      </c>
      <c r="F933" s="3" t="str">
        <f t="shared" si="74"/>
        <v/>
      </c>
      <c r="G933" s="3" t="str">
        <f t="shared" si="70"/>
        <v/>
      </c>
    </row>
    <row r="934" spans="1:7" x14ac:dyDescent="0.35">
      <c r="A934" s="30">
        <v>45306</v>
      </c>
      <c r="B934" s="3">
        <v>22097.45</v>
      </c>
      <c r="C934" s="22">
        <f t="shared" si="71"/>
        <v>9.2671463903118111E-3</v>
      </c>
      <c r="D934" s="3" t="str">
        <f t="shared" si="72"/>
        <v>Up</v>
      </c>
      <c r="E934" s="3" t="str">
        <f t="shared" si="73"/>
        <v>No</v>
      </c>
      <c r="F934" s="3" t="str">
        <f t="shared" si="74"/>
        <v/>
      </c>
      <c r="G934" s="3" t="str">
        <f t="shared" si="70"/>
        <v/>
      </c>
    </row>
    <row r="935" spans="1:7" x14ac:dyDescent="0.35">
      <c r="A935" s="30">
        <v>45307</v>
      </c>
      <c r="B935" s="3">
        <v>22032.3</v>
      </c>
      <c r="C935" s="22">
        <f t="shared" si="71"/>
        <v>-2.9483039898269463E-3</v>
      </c>
      <c r="D935" s="3" t="str">
        <f t="shared" si="72"/>
        <v>Down</v>
      </c>
      <c r="E935" s="3" t="str">
        <f t="shared" si="73"/>
        <v>No</v>
      </c>
      <c r="F935" s="3" t="str">
        <f t="shared" si="74"/>
        <v/>
      </c>
      <c r="G935" s="3" t="str">
        <f t="shared" si="70"/>
        <v/>
      </c>
    </row>
    <row r="936" spans="1:7" x14ac:dyDescent="0.35">
      <c r="A936" s="30">
        <v>45308</v>
      </c>
      <c r="B936" s="3">
        <v>21571.95</v>
      </c>
      <c r="C936" s="22">
        <f t="shared" si="71"/>
        <v>-2.0894323334377189E-2</v>
      </c>
      <c r="D936" s="3" t="str">
        <f t="shared" si="72"/>
        <v>Down</v>
      </c>
      <c r="E936" s="3" t="str">
        <f t="shared" si="73"/>
        <v>No</v>
      </c>
      <c r="F936" s="3" t="str">
        <f t="shared" si="74"/>
        <v/>
      </c>
      <c r="G936" s="3" t="str">
        <f t="shared" si="70"/>
        <v/>
      </c>
    </row>
    <row r="937" spans="1:7" x14ac:dyDescent="0.35">
      <c r="A937" s="30">
        <v>45309</v>
      </c>
      <c r="B937" s="3">
        <v>21462.25</v>
      </c>
      <c r="C937" s="22">
        <f t="shared" si="71"/>
        <v>-5.0853075405793511E-3</v>
      </c>
      <c r="D937" s="3" t="str">
        <f t="shared" si="72"/>
        <v>Down</v>
      </c>
      <c r="E937" s="3" t="str">
        <f t="shared" si="73"/>
        <v>No</v>
      </c>
      <c r="F937" s="3" t="str">
        <f t="shared" si="74"/>
        <v/>
      </c>
      <c r="G937" s="3" t="str">
        <f t="shared" si="70"/>
        <v/>
      </c>
    </row>
    <row r="938" spans="1:7" x14ac:dyDescent="0.35">
      <c r="A938" s="30">
        <v>45310</v>
      </c>
      <c r="B938" s="3">
        <v>21622.400000000001</v>
      </c>
      <c r="C938" s="22">
        <f t="shared" si="71"/>
        <v>7.4619389858939043E-3</v>
      </c>
      <c r="D938" s="3" t="str">
        <f t="shared" si="72"/>
        <v>Up</v>
      </c>
      <c r="E938" s="3" t="str">
        <f t="shared" si="73"/>
        <v>Yes</v>
      </c>
      <c r="F938" s="3">
        <f t="shared" si="74"/>
        <v>7.4619389858939043E-3</v>
      </c>
      <c r="G938" s="3" t="str">
        <f t="shared" si="70"/>
        <v>Yes</v>
      </c>
    </row>
    <row r="939" spans="1:7" x14ac:dyDescent="0.35">
      <c r="A939" s="30">
        <v>45311</v>
      </c>
      <c r="B939" s="3">
        <v>21571.8</v>
      </c>
      <c r="C939" s="22">
        <f t="shared" si="71"/>
        <v>-2.3401657540329558E-3</v>
      </c>
      <c r="D939" s="3" t="str">
        <f t="shared" si="72"/>
        <v>Down</v>
      </c>
      <c r="E939" s="3" t="str">
        <f t="shared" si="73"/>
        <v>No</v>
      </c>
      <c r="F939" s="3" t="str">
        <f t="shared" si="74"/>
        <v/>
      </c>
      <c r="G939" s="3" t="str">
        <f t="shared" si="70"/>
        <v/>
      </c>
    </row>
    <row r="940" spans="1:7" x14ac:dyDescent="0.35">
      <c r="A940" s="30">
        <v>45314</v>
      </c>
      <c r="B940" s="3">
        <v>21238.799999999999</v>
      </c>
      <c r="C940" s="22">
        <f t="shared" si="71"/>
        <v>-1.5436820293160515E-2</v>
      </c>
      <c r="D940" s="3" t="str">
        <f t="shared" si="72"/>
        <v>Down</v>
      </c>
      <c r="E940" s="3" t="str">
        <f t="shared" si="73"/>
        <v>No</v>
      </c>
      <c r="F940" s="3" t="str">
        <f t="shared" si="74"/>
        <v/>
      </c>
      <c r="G940" s="3" t="str">
        <f t="shared" si="70"/>
        <v/>
      </c>
    </row>
    <row r="941" spans="1:7" x14ac:dyDescent="0.35">
      <c r="A941" s="30">
        <v>45315</v>
      </c>
      <c r="B941" s="3">
        <v>21453.95</v>
      </c>
      <c r="C941" s="22">
        <f t="shared" si="71"/>
        <v>1.0130045011959313E-2</v>
      </c>
      <c r="D941" s="3" t="str">
        <f t="shared" si="72"/>
        <v>Up</v>
      </c>
      <c r="E941" s="3" t="str">
        <f t="shared" si="73"/>
        <v>No</v>
      </c>
      <c r="F941" s="3" t="str">
        <f t="shared" si="74"/>
        <v/>
      </c>
      <c r="G941" s="3" t="str">
        <f t="shared" si="70"/>
        <v/>
      </c>
    </row>
    <row r="942" spans="1:7" x14ac:dyDescent="0.35">
      <c r="A942" s="30">
        <v>45316</v>
      </c>
      <c r="B942" s="3">
        <v>21352.6</v>
      </c>
      <c r="C942" s="22">
        <f t="shared" si="71"/>
        <v>-4.7240717909756563E-3</v>
      </c>
      <c r="D942" s="3" t="str">
        <f t="shared" si="72"/>
        <v>Down</v>
      </c>
      <c r="E942" s="3" t="str">
        <f t="shared" si="73"/>
        <v>No</v>
      </c>
      <c r="F942" s="3" t="str">
        <f t="shared" si="74"/>
        <v/>
      </c>
      <c r="G942" s="3" t="str">
        <f t="shared" si="70"/>
        <v/>
      </c>
    </row>
    <row r="943" spans="1:7" x14ac:dyDescent="0.35">
      <c r="A943" s="30">
        <v>45320</v>
      </c>
      <c r="B943" s="3">
        <v>21737.599999999999</v>
      </c>
      <c r="C943" s="22">
        <f t="shared" si="71"/>
        <v>1.8030591122392591E-2</v>
      </c>
      <c r="D943" s="3" t="str">
        <f t="shared" si="72"/>
        <v>Up</v>
      </c>
      <c r="E943" s="3" t="str">
        <f t="shared" si="73"/>
        <v>No</v>
      </c>
      <c r="F943" s="3" t="str">
        <f t="shared" si="74"/>
        <v/>
      </c>
      <c r="G943" s="3" t="str">
        <f t="shared" si="70"/>
        <v/>
      </c>
    </row>
    <row r="944" spans="1:7" x14ac:dyDescent="0.35">
      <c r="A944" s="30">
        <v>45321</v>
      </c>
      <c r="B944" s="3">
        <v>21522.1</v>
      </c>
      <c r="C944" s="22">
        <f t="shared" si="71"/>
        <v>-9.9136979243338742E-3</v>
      </c>
      <c r="D944" s="3" t="str">
        <f t="shared" si="72"/>
        <v>Down</v>
      </c>
      <c r="E944" s="3" t="str">
        <f t="shared" si="73"/>
        <v>No</v>
      </c>
      <c r="F944" s="3" t="str">
        <f t="shared" si="74"/>
        <v/>
      </c>
      <c r="G944" s="3" t="str">
        <f t="shared" si="70"/>
        <v/>
      </c>
    </row>
    <row r="945" spans="1:7" x14ac:dyDescent="0.35">
      <c r="A945" s="30">
        <v>45322</v>
      </c>
      <c r="B945" s="3">
        <v>21725.7</v>
      </c>
      <c r="C945" s="22">
        <f t="shared" si="71"/>
        <v>9.460043397252229E-3</v>
      </c>
      <c r="D945" s="3" t="str">
        <f t="shared" si="72"/>
        <v>Up</v>
      </c>
      <c r="E945" s="3" t="str">
        <f t="shared" si="73"/>
        <v>No</v>
      </c>
      <c r="F945" s="3" t="str">
        <f t="shared" si="74"/>
        <v/>
      </c>
      <c r="G945" s="3" t="str">
        <f t="shared" si="70"/>
        <v/>
      </c>
    </row>
    <row r="946" spans="1:7" x14ac:dyDescent="0.35">
      <c r="A946" s="30">
        <v>45323</v>
      </c>
      <c r="B946" s="3">
        <v>21697.45</v>
      </c>
      <c r="C946" s="22">
        <f t="shared" si="71"/>
        <v>-1.3003033273956651E-3</v>
      </c>
      <c r="D946" s="3" t="str">
        <f t="shared" si="72"/>
        <v>Down</v>
      </c>
      <c r="E946" s="3" t="str">
        <f t="shared" si="73"/>
        <v>No</v>
      </c>
      <c r="F946" s="3" t="str">
        <f t="shared" si="74"/>
        <v/>
      </c>
      <c r="G946" s="3" t="str">
        <f t="shared" si="70"/>
        <v/>
      </c>
    </row>
    <row r="947" spans="1:7" x14ac:dyDescent="0.35">
      <c r="A947" s="30">
        <v>45324</v>
      </c>
      <c r="B947" s="3">
        <v>21853.8</v>
      </c>
      <c r="C947" s="22">
        <f t="shared" si="71"/>
        <v>7.2059159025599107E-3</v>
      </c>
      <c r="D947" s="3" t="str">
        <f t="shared" si="72"/>
        <v>Up</v>
      </c>
      <c r="E947" s="3" t="str">
        <f t="shared" si="73"/>
        <v>No</v>
      </c>
      <c r="F947" s="3" t="str">
        <f t="shared" si="74"/>
        <v/>
      </c>
      <c r="G947" s="3" t="str">
        <f t="shared" si="70"/>
        <v/>
      </c>
    </row>
    <row r="948" spans="1:7" x14ac:dyDescent="0.35">
      <c r="A948" s="30">
        <v>45327</v>
      </c>
      <c r="B948" s="3">
        <v>21771.7</v>
      </c>
      <c r="C948" s="22">
        <f t="shared" si="71"/>
        <v>-3.7567837172481923E-3</v>
      </c>
      <c r="D948" s="3" t="str">
        <f t="shared" si="72"/>
        <v>Down</v>
      </c>
      <c r="E948" s="3" t="str">
        <f t="shared" si="73"/>
        <v>No</v>
      </c>
      <c r="F948" s="3" t="str">
        <f t="shared" si="74"/>
        <v/>
      </c>
      <c r="G948" s="3" t="str">
        <f t="shared" si="70"/>
        <v/>
      </c>
    </row>
    <row r="949" spans="1:7" x14ac:dyDescent="0.35">
      <c r="A949" s="30">
        <v>45328</v>
      </c>
      <c r="B949" s="3">
        <v>21929.4</v>
      </c>
      <c r="C949" s="22">
        <f t="shared" si="71"/>
        <v>7.2433480160024582E-3</v>
      </c>
      <c r="D949" s="3" t="str">
        <f t="shared" si="72"/>
        <v>Up</v>
      </c>
      <c r="E949" s="3" t="str">
        <f t="shared" si="73"/>
        <v>No</v>
      </c>
      <c r="F949" s="3" t="str">
        <f t="shared" si="74"/>
        <v/>
      </c>
      <c r="G949" s="3" t="str">
        <f t="shared" si="70"/>
        <v/>
      </c>
    </row>
    <row r="950" spans="1:7" x14ac:dyDescent="0.35">
      <c r="A950" s="30">
        <v>45329</v>
      </c>
      <c r="B950" s="3">
        <v>21930.5</v>
      </c>
      <c r="C950" s="22">
        <f t="shared" si="71"/>
        <v>5.016097111633445E-5</v>
      </c>
      <c r="D950" s="3" t="str">
        <f t="shared" si="72"/>
        <v>Up</v>
      </c>
      <c r="E950" s="3" t="str">
        <f t="shared" si="73"/>
        <v>No</v>
      </c>
      <c r="F950" s="3" t="str">
        <f t="shared" si="74"/>
        <v/>
      </c>
      <c r="G950" s="3" t="str">
        <f t="shared" si="70"/>
        <v/>
      </c>
    </row>
    <row r="951" spans="1:7" x14ac:dyDescent="0.35">
      <c r="A951" s="30">
        <v>45330</v>
      </c>
      <c r="B951" s="3">
        <v>21717.95</v>
      </c>
      <c r="C951" s="22">
        <f t="shared" si="71"/>
        <v>-9.6919814869701679E-3</v>
      </c>
      <c r="D951" s="3" t="str">
        <f t="shared" si="72"/>
        <v>Down</v>
      </c>
      <c r="E951" s="3" t="str">
        <f t="shared" si="73"/>
        <v>No</v>
      </c>
      <c r="F951" s="3" t="str">
        <f t="shared" si="74"/>
        <v/>
      </c>
      <c r="G951" s="3" t="str">
        <f t="shared" si="70"/>
        <v/>
      </c>
    </row>
    <row r="952" spans="1:7" x14ac:dyDescent="0.35">
      <c r="A952" s="30">
        <v>45331</v>
      </c>
      <c r="B952" s="3">
        <v>21782.5</v>
      </c>
      <c r="C952" s="22">
        <f t="shared" si="71"/>
        <v>2.9721958103780177E-3</v>
      </c>
      <c r="D952" s="3" t="str">
        <f t="shared" si="72"/>
        <v>Up</v>
      </c>
      <c r="E952" s="3" t="str">
        <f t="shared" si="73"/>
        <v>No</v>
      </c>
      <c r="F952" s="3" t="str">
        <f t="shared" si="74"/>
        <v/>
      </c>
      <c r="G952" s="3" t="str">
        <f t="shared" si="70"/>
        <v/>
      </c>
    </row>
    <row r="953" spans="1:7" x14ac:dyDescent="0.35">
      <c r="A953" s="30">
        <v>45334</v>
      </c>
      <c r="B953" s="3">
        <v>21616.05</v>
      </c>
      <c r="C953" s="22">
        <f t="shared" si="71"/>
        <v>-7.6414552966831504E-3</v>
      </c>
      <c r="D953" s="3" t="str">
        <f t="shared" si="72"/>
        <v>Down</v>
      </c>
      <c r="E953" s="3" t="str">
        <f t="shared" si="73"/>
        <v>No</v>
      </c>
      <c r="F953" s="3" t="str">
        <f t="shared" si="74"/>
        <v/>
      </c>
      <c r="G953" s="3" t="str">
        <f t="shared" si="70"/>
        <v/>
      </c>
    </row>
    <row r="954" spans="1:7" x14ac:dyDescent="0.35">
      <c r="A954" s="30">
        <v>45335</v>
      </c>
      <c r="B954" s="3">
        <v>21743.25</v>
      </c>
      <c r="C954" s="22">
        <f t="shared" si="71"/>
        <v>5.8845163663111778E-3</v>
      </c>
      <c r="D954" s="3" t="str">
        <f t="shared" si="72"/>
        <v>Up</v>
      </c>
      <c r="E954" s="3" t="str">
        <f t="shared" si="73"/>
        <v>No</v>
      </c>
      <c r="F954" s="3" t="str">
        <f t="shared" si="74"/>
        <v/>
      </c>
      <c r="G954" s="3" t="str">
        <f t="shared" si="70"/>
        <v/>
      </c>
    </row>
    <row r="955" spans="1:7" x14ac:dyDescent="0.35">
      <c r="A955" s="30">
        <v>45336</v>
      </c>
      <c r="B955" s="3">
        <v>21840.05</v>
      </c>
      <c r="C955" s="22">
        <f t="shared" si="71"/>
        <v>4.4519563542708323E-3</v>
      </c>
      <c r="D955" s="3" t="str">
        <f t="shared" si="72"/>
        <v>Up</v>
      </c>
      <c r="E955" s="3" t="str">
        <f t="shared" si="73"/>
        <v>No</v>
      </c>
      <c r="F955" s="3" t="str">
        <f t="shared" si="74"/>
        <v/>
      </c>
      <c r="G955" s="3" t="str">
        <f t="shared" si="70"/>
        <v/>
      </c>
    </row>
    <row r="956" spans="1:7" x14ac:dyDescent="0.35">
      <c r="A956" s="30">
        <v>45337</v>
      </c>
      <c r="B956" s="3">
        <v>21910.75</v>
      </c>
      <c r="C956" s="22">
        <f t="shared" si="71"/>
        <v>3.2371720760712877E-3</v>
      </c>
      <c r="D956" s="3" t="str">
        <f t="shared" si="72"/>
        <v>Up</v>
      </c>
      <c r="E956" s="3" t="str">
        <f t="shared" si="73"/>
        <v>No</v>
      </c>
      <c r="F956" s="3" t="str">
        <f t="shared" si="74"/>
        <v/>
      </c>
      <c r="G956" s="3" t="str">
        <f t="shared" si="70"/>
        <v/>
      </c>
    </row>
    <row r="957" spans="1:7" x14ac:dyDescent="0.35">
      <c r="A957" s="30">
        <v>45338</v>
      </c>
      <c r="B957" s="3">
        <v>22040.7</v>
      </c>
      <c r="C957" s="22">
        <f t="shared" si="71"/>
        <v>5.9308786782743964E-3</v>
      </c>
      <c r="D957" s="3" t="str">
        <f t="shared" si="72"/>
        <v>Up</v>
      </c>
      <c r="E957" s="3" t="str">
        <f t="shared" si="73"/>
        <v>No</v>
      </c>
      <c r="F957" s="3" t="str">
        <f t="shared" si="74"/>
        <v/>
      </c>
      <c r="G957" s="3" t="str">
        <f t="shared" si="70"/>
        <v/>
      </c>
    </row>
    <row r="958" spans="1:7" x14ac:dyDescent="0.35">
      <c r="A958" s="30">
        <v>45341</v>
      </c>
      <c r="B958" s="3">
        <v>22122.25</v>
      </c>
      <c r="C958" s="22">
        <f t="shared" si="71"/>
        <v>3.6999732313401693E-3</v>
      </c>
      <c r="D958" s="3" t="str">
        <f t="shared" si="72"/>
        <v>Up</v>
      </c>
      <c r="E958" s="3" t="str">
        <f t="shared" si="73"/>
        <v>No</v>
      </c>
      <c r="F958" s="3" t="str">
        <f t="shared" si="74"/>
        <v/>
      </c>
      <c r="G958" s="3" t="str">
        <f t="shared" si="70"/>
        <v/>
      </c>
    </row>
    <row r="959" spans="1:7" x14ac:dyDescent="0.35">
      <c r="A959" s="30">
        <v>45342</v>
      </c>
      <c r="B959" s="3">
        <v>22196.95</v>
      </c>
      <c r="C959" s="22">
        <f t="shared" si="71"/>
        <v>3.376690888133021E-3</v>
      </c>
      <c r="D959" s="3" t="str">
        <f t="shared" si="72"/>
        <v>Up</v>
      </c>
      <c r="E959" s="3" t="str">
        <f t="shared" si="73"/>
        <v>No</v>
      </c>
      <c r="F959" s="3" t="str">
        <f t="shared" si="74"/>
        <v/>
      </c>
      <c r="G959" s="3" t="str">
        <f t="shared" si="70"/>
        <v/>
      </c>
    </row>
    <row r="960" spans="1:7" x14ac:dyDescent="0.35">
      <c r="A960" s="30">
        <v>45343</v>
      </c>
      <c r="B960" s="3">
        <v>22055.05</v>
      </c>
      <c r="C960" s="22">
        <f t="shared" si="71"/>
        <v>-6.3927701778848647E-3</v>
      </c>
      <c r="D960" s="3" t="str">
        <f t="shared" si="72"/>
        <v>Down</v>
      </c>
      <c r="E960" s="3" t="str">
        <f t="shared" si="73"/>
        <v>No</v>
      </c>
      <c r="F960" s="3" t="str">
        <f t="shared" si="74"/>
        <v/>
      </c>
      <c r="G960" s="3" t="str">
        <f t="shared" si="70"/>
        <v/>
      </c>
    </row>
    <row r="961" spans="1:7" x14ac:dyDescent="0.35">
      <c r="A961" s="30">
        <v>45344</v>
      </c>
      <c r="B961" s="3">
        <v>22217.45</v>
      </c>
      <c r="C961" s="22">
        <f t="shared" si="71"/>
        <v>7.3633929644231801E-3</v>
      </c>
      <c r="D961" s="3" t="str">
        <f t="shared" si="72"/>
        <v>Up</v>
      </c>
      <c r="E961" s="3" t="str">
        <f t="shared" si="73"/>
        <v>No</v>
      </c>
      <c r="F961" s="3" t="str">
        <f t="shared" si="74"/>
        <v/>
      </c>
      <c r="G961" s="3" t="str">
        <f t="shared" si="70"/>
        <v/>
      </c>
    </row>
    <row r="962" spans="1:7" x14ac:dyDescent="0.35">
      <c r="A962" s="30">
        <v>45345</v>
      </c>
      <c r="B962" s="3">
        <v>22212.7</v>
      </c>
      <c r="C962" s="22">
        <f t="shared" si="71"/>
        <v>-2.1379591267224637E-4</v>
      </c>
      <c r="D962" s="3" t="str">
        <f t="shared" si="72"/>
        <v>Down</v>
      </c>
      <c r="E962" s="3" t="str">
        <f t="shared" si="73"/>
        <v>No</v>
      </c>
      <c r="F962" s="3" t="str">
        <f t="shared" si="74"/>
        <v/>
      </c>
      <c r="G962" s="3" t="str">
        <f t="shared" si="70"/>
        <v/>
      </c>
    </row>
    <row r="963" spans="1:7" x14ac:dyDescent="0.35">
      <c r="A963" s="30">
        <v>45348</v>
      </c>
      <c r="B963" s="3">
        <v>22122.05</v>
      </c>
      <c r="C963" s="22">
        <f t="shared" si="71"/>
        <v>-4.08099870794642E-3</v>
      </c>
      <c r="D963" s="3" t="str">
        <f t="shared" si="72"/>
        <v>Down</v>
      </c>
      <c r="E963" s="3" t="str">
        <f t="shared" si="73"/>
        <v>No</v>
      </c>
      <c r="F963" s="3" t="str">
        <f t="shared" si="74"/>
        <v/>
      </c>
      <c r="G963" s="3" t="str">
        <f t="shared" ref="G963:G1026" si="75">IF(E963="Yes",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6">(B964-B963)/B963</f>
        <v>3.449047443613918E-3</v>
      </c>
      <c r="D964" s="3" t="str">
        <f t="shared" ref="D964:D1027" si="77">IF(C964&gt;0, "Up", IF(C964&lt;0, "Down", "Flat"))</f>
        <v>Up</v>
      </c>
      <c r="E964" s="3" t="str">
        <f t="shared" si="73"/>
        <v>No</v>
      </c>
      <c r="F964" s="3" t="str">
        <f t="shared" si="74"/>
        <v/>
      </c>
      <c r="G964" s="3" t="str">
        <f t="shared" si="75"/>
        <v/>
      </c>
    </row>
    <row r="965" spans="1:7" x14ac:dyDescent="0.35">
      <c r="A965" s="30">
        <v>45350</v>
      </c>
      <c r="B965" s="3">
        <v>21951.15</v>
      </c>
      <c r="C965" s="22">
        <f t="shared" si="76"/>
        <v>-1.1135962808046414E-2</v>
      </c>
      <c r="D965" s="3" t="str">
        <f t="shared" si="77"/>
        <v>Down</v>
      </c>
      <c r="E965" s="3" t="str">
        <f t="shared" si="73"/>
        <v>No</v>
      </c>
      <c r="F965" s="3" t="str">
        <f t="shared" si="74"/>
        <v/>
      </c>
      <c r="G965" s="3" t="str">
        <f t="shared" si="75"/>
        <v/>
      </c>
    </row>
    <row r="966" spans="1:7" x14ac:dyDescent="0.35">
      <c r="A966" s="30">
        <v>45351</v>
      </c>
      <c r="B966" s="3">
        <v>21982.799999999999</v>
      </c>
      <c r="C966" s="22">
        <f t="shared" si="76"/>
        <v>1.4418378991532478E-3</v>
      </c>
      <c r="D966" s="3" t="str">
        <f t="shared" si="77"/>
        <v>Up</v>
      </c>
      <c r="E966" s="3" t="str">
        <f t="shared" ref="E966:E1029" si="78">IF(AND(D963="Down", D964="Down", D965="Down"), "Yes", "No")</f>
        <v>No</v>
      </c>
      <c r="F966" s="3" t="str">
        <f t="shared" ref="F966:F1029" si="79">IF(E966="Yes", C966, "")</f>
        <v/>
      </c>
      <c r="G966" s="3" t="str">
        <f t="shared" si="75"/>
        <v/>
      </c>
    </row>
    <row r="967" spans="1:7" x14ac:dyDescent="0.35">
      <c r="A967" s="30">
        <v>45352</v>
      </c>
      <c r="B967" s="3">
        <v>22338.75</v>
      </c>
      <c r="C967" s="22">
        <f t="shared" si="76"/>
        <v>1.6192204814673324E-2</v>
      </c>
      <c r="D967" s="3" t="str">
        <f t="shared" si="77"/>
        <v>Up</v>
      </c>
      <c r="E967" s="3" t="str">
        <f t="shared" si="78"/>
        <v>No</v>
      </c>
      <c r="F967" s="3" t="str">
        <f t="shared" si="79"/>
        <v/>
      </c>
      <c r="G967" s="3" t="str">
        <f t="shared" si="75"/>
        <v/>
      </c>
    </row>
    <row r="968" spans="1:7" x14ac:dyDescent="0.35">
      <c r="A968" s="30">
        <v>45353</v>
      </c>
      <c r="B968" s="3">
        <v>22378.400000000001</v>
      </c>
      <c r="C968" s="22">
        <f t="shared" si="76"/>
        <v>1.7749426445079271E-3</v>
      </c>
      <c r="D968" s="3" t="str">
        <f t="shared" si="77"/>
        <v>Up</v>
      </c>
      <c r="E968" s="3" t="str">
        <f t="shared" si="78"/>
        <v>No</v>
      </c>
      <c r="F968" s="3" t="str">
        <f t="shared" si="79"/>
        <v/>
      </c>
      <c r="G968" s="3" t="str">
        <f t="shared" si="75"/>
        <v/>
      </c>
    </row>
    <row r="969" spans="1:7" x14ac:dyDescent="0.35">
      <c r="A969" s="30">
        <v>45355</v>
      </c>
      <c r="B969" s="3">
        <v>22405.599999999999</v>
      </c>
      <c r="C969" s="22">
        <f t="shared" si="76"/>
        <v>1.215457762842611E-3</v>
      </c>
      <c r="D969" s="3" t="str">
        <f t="shared" si="77"/>
        <v>Up</v>
      </c>
      <c r="E969" s="3" t="str">
        <f t="shared" si="78"/>
        <v>No</v>
      </c>
      <c r="F969" s="3" t="str">
        <f t="shared" si="79"/>
        <v/>
      </c>
      <c r="G969" s="3" t="str">
        <f t="shared" si="75"/>
        <v/>
      </c>
    </row>
    <row r="970" spans="1:7" x14ac:dyDescent="0.35">
      <c r="A970" s="30">
        <v>45356</v>
      </c>
      <c r="B970" s="3">
        <v>22356.3</v>
      </c>
      <c r="C970" s="22">
        <f t="shared" si="76"/>
        <v>-2.2003427714499622E-3</v>
      </c>
      <c r="D970" s="3" t="str">
        <f t="shared" si="77"/>
        <v>Down</v>
      </c>
      <c r="E970" s="3" t="str">
        <f t="shared" si="78"/>
        <v>No</v>
      </c>
      <c r="F970" s="3" t="str">
        <f t="shared" si="79"/>
        <v/>
      </c>
      <c r="G970" s="3" t="str">
        <f t="shared" si="75"/>
        <v/>
      </c>
    </row>
    <row r="971" spans="1:7" x14ac:dyDescent="0.35">
      <c r="A971" s="30">
        <v>45357</v>
      </c>
      <c r="B971" s="3">
        <v>22474.05</v>
      </c>
      <c r="C971" s="22">
        <f t="shared" si="76"/>
        <v>5.2669717260906326E-3</v>
      </c>
      <c r="D971" s="3" t="str">
        <f t="shared" si="77"/>
        <v>Up</v>
      </c>
      <c r="E971" s="3" t="str">
        <f t="shared" si="78"/>
        <v>No</v>
      </c>
      <c r="F971" s="3" t="str">
        <f t="shared" si="79"/>
        <v/>
      </c>
      <c r="G971" s="3" t="str">
        <f t="shared" si="75"/>
        <v/>
      </c>
    </row>
    <row r="972" spans="1:7" x14ac:dyDescent="0.35">
      <c r="A972" s="30">
        <v>45358</v>
      </c>
      <c r="B972" s="3">
        <v>22493.55</v>
      </c>
      <c r="C972" s="22">
        <f t="shared" si="76"/>
        <v>8.6766737637408481E-4</v>
      </c>
      <c r="D972" s="3" t="str">
        <f t="shared" si="77"/>
        <v>Up</v>
      </c>
      <c r="E972" s="3" t="str">
        <f t="shared" si="78"/>
        <v>No</v>
      </c>
      <c r="F972" s="3" t="str">
        <f t="shared" si="79"/>
        <v/>
      </c>
      <c r="G972" s="3" t="str">
        <f t="shared" si="75"/>
        <v/>
      </c>
    </row>
    <row r="973" spans="1:7" x14ac:dyDescent="0.35">
      <c r="A973" s="30">
        <v>45362</v>
      </c>
      <c r="B973" s="3">
        <v>22332.65</v>
      </c>
      <c r="C973" s="22">
        <f t="shared" si="76"/>
        <v>-7.1531616841271307E-3</v>
      </c>
      <c r="D973" s="3" t="str">
        <f t="shared" si="77"/>
        <v>Down</v>
      </c>
      <c r="E973" s="3" t="str">
        <f t="shared" si="78"/>
        <v>No</v>
      </c>
      <c r="F973" s="3" t="str">
        <f t="shared" si="79"/>
        <v/>
      </c>
      <c r="G973" s="3" t="str">
        <f t="shared" si="75"/>
        <v/>
      </c>
    </row>
    <row r="974" spans="1:7" x14ac:dyDescent="0.35">
      <c r="A974" s="30">
        <v>45363</v>
      </c>
      <c r="B974" s="3">
        <v>22335.7</v>
      </c>
      <c r="C974" s="22">
        <f t="shared" si="76"/>
        <v>1.3657134285448758E-4</v>
      </c>
      <c r="D974" s="3" t="str">
        <f t="shared" si="77"/>
        <v>Up</v>
      </c>
      <c r="E974" s="3" t="str">
        <f t="shared" si="78"/>
        <v>No</v>
      </c>
      <c r="F974" s="3" t="str">
        <f t="shared" si="79"/>
        <v/>
      </c>
      <c r="G974" s="3" t="str">
        <f t="shared" si="75"/>
        <v/>
      </c>
    </row>
    <row r="975" spans="1:7" x14ac:dyDescent="0.35">
      <c r="A975" s="30">
        <v>45364</v>
      </c>
      <c r="B975" s="3">
        <v>21997.7</v>
      </c>
      <c r="C975" s="22">
        <f t="shared" si="76"/>
        <v>-1.5132724741109523E-2</v>
      </c>
      <c r="D975" s="3" t="str">
        <f t="shared" si="77"/>
        <v>Down</v>
      </c>
      <c r="E975" s="3" t="str">
        <f t="shared" si="78"/>
        <v>No</v>
      </c>
      <c r="F975" s="3" t="str">
        <f t="shared" si="79"/>
        <v/>
      </c>
      <c r="G975" s="3" t="str">
        <f t="shared" si="75"/>
        <v/>
      </c>
    </row>
    <row r="976" spans="1:7" x14ac:dyDescent="0.35">
      <c r="A976" s="30">
        <v>45365</v>
      </c>
      <c r="B976" s="3">
        <v>22146.65</v>
      </c>
      <c r="C976" s="22">
        <f t="shared" si="76"/>
        <v>6.7711624397096392E-3</v>
      </c>
      <c r="D976" s="3" t="str">
        <f t="shared" si="77"/>
        <v>Up</v>
      </c>
      <c r="E976" s="3" t="str">
        <f t="shared" si="78"/>
        <v>No</v>
      </c>
      <c r="F976" s="3" t="str">
        <f t="shared" si="79"/>
        <v/>
      </c>
      <c r="G976" s="3" t="str">
        <f t="shared" si="75"/>
        <v/>
      </c>
    </row>
    <row r="977" spans="1:7" x14ac:dyDescent="0.35">
      <c r="A977" s="30">
        <v>45366</v>
      </c>
      <c r="B977" s="3">
        <v>22023.35</v>
      </c>
      <c r="C977" s="22">
        <f t="shared" si="76"/>
        <v>-5.5674334493028476E-3</v>
      </c>
      <c r="D977" s="3" t="str">
        <f t="shared" si="77"/>
        <v>Down</v>
      </c>
      <c r="E977" s="3" t="str">
        <f t="shared" si="78"/>
        <v>No</v>
      </c>
      <c r="F977" s="3" t="str">
        <f t="shared" si="79"/>
        <v/>
      </c>
      <c r="G977" s="3" t="str">
        <f t="shared" si="75"/>
        <v/>
      </c>
    </row>
    <row r="978" spans="1:7" x14ac:dyDescent="0.35">
      <c r="A978" s="30">
        <v>45369</v>
      </c>
      <c r="B978" s="3">
        <v>22055.7</v>
      </c>
      <c r="C978" s="22">
        <f t="shared" si="76"/>
        <v>1.468895513171347E-3</v>
      </c>
      <c r="D978" s="3" t="str">
        <f t="shared" si="77"/>
        <v>Up</v>
      </c>
      <c r="E978" s="3" t="str">
        <f t="shared" si="78"/>
        <v>No</v>
      </c>
      <c r="F978" s="3" t="str">
        <f t="shared" si="79"/>
        <v/>
      </c>
      <c r="G978" s="3" t="str">
        <f t="shared" si="75"/>
        <v/>
      </c>
    </row>
    <row r="979" spans="1:7" x14ac:dyDescent="0.35">
      <c r="A979" s="30">
        <v>45370</v>
      </c>
      <c r="B979" s="3">
        <v>21817.45</v>
      </c>
      <c r="C979" s="22">
        <f t="shared" si="76"/>
        <v>-1.080219625765675E-2</v>
      </c>
      <c r="D979" s="3" t="str">
        <f t="shared" si="77"/>
        <v>Down</v>
      </c>
      <c r="E979" s="3" t="str">
        <f t="shared" si="78"/>
        <v>No</v>
      </c>
      <c r="F979" s="3" t="str">
        <f t="shared" si="79"/>
        <v/>
      </c>
      <c r="G979" s="3" t="str">
        <f t="shared" si="75"/>
        <v/>
      </c>
    </row>
    <row r="980" spans="1:7" x14ac:dyDescent="0.35">
      <c r="A980" s="30">
        <v>45371</v>
      </c>
      <c r="B980" s="3">
        <v>21839.1</v>
      </c>
      <c r="C980" s="22">
        <f t="shared" si="76"/>
        <v>9.9232495089929458E-4</v>
      </c>
      <c r="D980" s="3" t="str">
        <f t="shared" si="77"/>
        <v>Up</v>
      </c>
      <c r="E980" s="3" t="str">
        <f t="shared" si="78"/>
        <v>No</v>
      </c>
      <c r="F980" s="3" t="str">
        <f t="shared" si="79"/>
        <v/>
      </c>
      <c r="G980" s="3" t="str">
        <f t="shared" si="75"/>
        <v/>
      </c>
    </row>
    <row r="981" spans="1:7" x14ac:dyDescent="0.35">
      <c r="A981" s="30">
        <v>45372</v>
      </c>
      <c r="B981" s="3">
        <v>22011.95</v>
      </c>
      <c r="C981" s="22">
        <f t="shared" si="76"/>
        <v>7.9147034447391244E-3</v>
      </c>
      <c r="D981" s="3" t="str">
        <f t="shared" si="77"/>
        <v>Up</v>
      </c>
      <c r="E981" s="3" t="str">
        <f t="shared" si="78"/>
        <v>No</v>
      </c>
      <c r="F981" s="3" t="str">
        <f t="shared" si="79"/>
        <v/>
      </c>
      <c r="G981" s="3" t="str">
        <f t="shared" si="75"/>
        <v/>
      </c>
    </row>
    <row r="982" spans="1:7" x14ac:dyDescent="0.35">
      <c r="A982" s="30">
        <v>45373</v>
      </c>
      <c r="B982" s="3">
        <v>22096.75</v>
      </c>
      <c r="C982" s="22">
        <f t="shared" si="76"/>
        <v>3.8524528721898457E-3</v>
      </c>
      <c r="D982" s="3" t="str">
        <f t="shared" si="77"/>
        <v>Up</v>
      </c>
      <c r="E982" s="3" t="str">
        <f t="shared" si="78"/>
        <v>No</v>
      </c>
      <c r="F982" s="3" t="str">
        <f t="shared" si="79"/>
        <v/>
      </c>
      <c r="G982" s="3" t="str">
        <f t="shared" si="75"/>
        <v/>
      </c>
    </row>
    <row r="983" spans="1:7" x14ac:dyDescent="0.35">
      <c r="A983" s="30">
        <v>45377</v>
      </c>
      <c r="B983" s="3">
        <v>22004.7</v>
      </c>
      <c r="C983" s="22">
        <f t="shared" si="76"/>
        <v>-4.1657709844207533E-3</v>
      </c>
      <c r="D983" s="3" t="str">
        <f t="shared" si="77"/>
        <v>Down</v>
      </c>
      <c r="E983" s="3" t="str">
        <f t="shared" si="78"/>
        <v>No</v>
      </c>
      <c r="F983" s="3" t="str">
        <f t="shared" si="79"/>
        <v/>
      </c>
      <c r="G983" s="3" t="str">
        <f t="shared" si="75"/>
        <v/>
      </c>
    </row>
    <row r="984" spans="1:7" x14ac:dyDescent="0.35">
      <c r="A984" s="30">
        <v>45378</v>
      </c>
      <c r="B984" s="3">
        <v>22123.65</v>
      </c>
      <c r="C984" s="22">
        <f t="shared" si="76"/>
        <v>5.4056633355601636E-3</v>
      </c>
      <c r="D984" s="3" t="str">
        <f t="shared" si="77"/>
        <v>Up</v>
      </c>
      <c r="E984" s="3" t="str">
        <f t="shared" si="78"/>
        <v>No</v>
      </c>
      <c r="F984" s="3" t="str">
        <f t="shared" si="79"/>
        <v/>
      </c>
      <c r="G984" s="3" t="str">
        <f t="shared" si="75"/>
        <v/>
      </c>
    </row>
    <row r="985" spans="1:7" x14ac:dyDescent="0.35">
      <c r="A985" s="30">
        <v>45379</v>
      </c>
      <c r="B985" s="3">
        <v>22326.9</v>
      </c>
      <c r="C985" s="22">
        <f t="shared" si="76"/>
        <v>9.1870012407536724E-3</v>
      </c>
      <c r="D985" s="3" t="str">
        <f t="shared" si="77"/>
        <v>Up</v>
      </c>
      <c r="E985" s="3" t="str">
        <f t="shared" si="78"/>
        <v>No</v>
      </c>
      <c r="F985" s="3" t="str">
        <f t="shared" si="79"/>
        <v/>
      </c>
      <c r="G985" s="3" t="str">
        <f t="shared" si="75"/>
        <v/>
      </c>
    </row>
    <row r="986" spans="1:7" x14ac:dyDescent="0.35">
      <c r="A986" s="30">
        <v>45383</v>
      </c>
      <c r="B986" s="3">
        <v>22462</v>
      </c>
      <c r="C986" s="22">
        <f t="shared" si="76"/>
        <v>6.0509967796693017E-3</v>
      </c>
      <c r="D986" s="3" t="str">
        <f t="shared" si="77"/>
        <v>Up</v>
      </c>
      <c r="E986" s="3" t="str">
        <f t="shared" si="78"/>
        <v>No</v>
      </c>
      <c r="F986" s="3" t="str">
        <f t="shared" si="79"/>
        <v/>
      </c>
      <c r="G986" s="3" t="str">
        <f t="shared" si="75"/>
        <v/>
      </c>
    </row>
    <row r="987" spans="1:7" x14ac:dyDescent="0.35">
      <c r="A987" s="30">
        <v>45384</v>
      </c>
      <c r="B987" s="3">
        <v>22453.3</v>
      </c>
      <c r="C987" s="22">
        <f t="shared" si="76"/>
        <v>-3.8732080847657055E-4</v>
      </c>
      <c r="D987" s="3" t="str">
        <f t="shared" si="77"/>
        <v>Down</v>
      </c>
      <c r="E987" s="3" t="str">
        <f t="shared" si="78"/>
        <v>No</v>
      </c>
      <c r="F987" s="3" t="str">
        <f t="shared" si="79"/>
        <v/>
      </c>
      <c r="G987" s="3" t="str">
        <f t="shared" si="75"/>
        <v/>
      </c>
    </row>
    <row r="988" spans="1:7" x14ac:dyDescent="0.35">
      <c r="A988" s="30">
        <v>45385</v>
      </c>
      <c r="B988" s="3">
        <v>22434.65</v>
      </c>
      <c r="C988" s="22">
        <f t="shared" si="76"/>
        <v>-8.3061287204989106E-4</v>
      </c>
      <c r="D988" s="3" t="str">
        <f t="shared" si="77"/>
        <v>Down</v>
      </c>
      <c r="E988" s="3" t="str">
        <f t="shared" si="78"/>
        <v>No</v>
      </c>
      <c r="F988" s="3" t="str">
        <f t="shared" si="79"/>
        <v/>
      </c>
      <c r="G988" s="3" t="str">
        <f t="shared" si="75"/>
        <v/>
      </c>
    </row>
    <row r="989" spans="1:7" x14ac:dyDescent="0.35">
      <c r="A989" s="30">
        <v>45386</v>
      </c>
      <c r="B989" s="3">
        <v>22514.65</v>
      </c>
      <c r="C989" s="22">
        <f t="shared" si="76"/>
        <v>3.5659125504520907E-3</v>
      </c>
      <c r="D989" s="3" t="str">
        <f t="shared" si="77"/>
        <v>Up</v>
      </c>
      <c r="E989" s="3" t="str">
        <f t="shared" si="78"/>
        <v>No</v>
      </c>
      <c r="F989" s="3" t="str">
        <f t="shared" si="79"/>
        <v/>
      </c>
      <c r="G989" s="3" t="str">
        <f t="shared" si="75"/>
        <v/>
      </c>
    </row>
    <row r="990" spans="1:7" x14ac:dyDescent="0.35">
      <c r="A990" s="30">
        <v>45387</v>
      </c>
      <c r="B990" s="3">
        <v>22513.7</v>
      </c>
      <c r="C990" s="22">
        <f t="shared" si="76"/>
        <v>-4.2194748752511256E-5</v>
      </c>
      <c r="D990" s="3" t="str">
        <f t="shared" si="77"/>
        <v>Down</v>
      </c>
      <c r="E990" s="3" t="str">
        <f t="shared" si="78"/>
        <v>No</v>
      </c>
      <c r="F990" s="3" t="str">
        <f t="shared" si="79"/>
        <v/>
      </c>
      <c r="G990" s="3" t="str">
        <f t="shared" si="75"/>
        <v/>
      </c>
    </row>
    <row r="991" spans="1:7" x14ac:dyDescent="0.35">
      <c r="A991" s="30">
        <v>45390</v>
      </c>
      <c r="B991" s="3">
        <v>22666.3</v>
      </c>
      <c r="C991" s="22">
        <f t="shared" si="76"/>
        <v>6.7780951154185467E-3</v>
      </c>
      <c r="D991" s="3" t="str">
        <f t="shared" si="77"/>
        <v>Up</v>
      </c>
      <c r="E991" s="3" t="str">
        <f t="shared" si="78"/>
        <v>No</v>
      </c>
      <c r="F991" s="3" t="str">
        <f t="shared" si="79"/>
        <v/>
      </c>
      <c r="G991" s="3" t="str">
        <f t="shared" si="75"/>
        <v/>
      </c>
    </row>
    <row r="992" spans="1:7" x14ac:dyDescent="0.35">
      <c r="A992" s="30">
        <v>45391</v>
      </c>
      <c r="B992" s="3">
        <v>22642.75</v>
      </c>
      <c r="C992" s="22">
        <f t="shared" si="76"/>
        <v>-1.0389873953843051E-3</v>
      </c>
      <c r="D992" s="3" t="str">
        <f t="shared" si="77"/>
        <v>Down</v>
      </c>
      <c r="E992" s="3" t="str">
        <f t="shared" si="78"/>
        <v>No</v>
      </c>
      <c r="F992" s="3" t="str">
        <f t="shared" si="79"/>
        <v/>
      </c>
      <c r="G992" s="3" t="str">
        <f t="shared" si="75"/>
        <v/>
      </c>
    </row>
    <row r="993" spans="1:7" x14ac:dyDescent="0.35">
      <c r="A993" s="30">
        <v>45392</v>
      </c>
      <c r="B993" s="3">
        <v>22753.8</v>
      </c>
      <c r="C993" s="22">
        <f t="shared" si="76"/>
        <v>4.9044396109129531E-3</v>
      </c>
      <c r="D993" s="3" t="str">
        <f t="shared" si="77"/>
        <v>Up</v>
      </c>
      <c r="E993" s="3" t="str">
        <f t="shared" si="78"/>
        <v>No</v>
      </c>
      <c r="F993" s="3" t="str">
        <f t="shared" si="79"/>
        <v/>
      </c>
      <c r="G993" s="3" t="str">
        <f t="shared" si="75"/>
        <v/>
      </c>
    </row>
    <row r="994" spans="1:7" x14ac:dyDescent="0.35">
      <c r="A994" s="30">
        <v>45394</v>
      </c>
      <c r="B994" s="3">
        <v>22519.4</v>
      </c>
      <c r="C994" s="22">
        <f t="shared" si="76"/>
        <v>-1.030157600049213E-2</v>
      </c>
      <c r="D994" s="3" t="str">
        <f t="shared" si="77"/>
        <v>Down</v>
      </c>
      <c r="E994" s="3" t="str">
        <f t="shared" si="78"/>
        <v>No</v>
      </c>
      <c r="F994" s="3" t="str">
        <f t="shared" si="79"/>
        <v/>
      </c>
      <c r="G994" s="3" t="str">
        <f t="shared" si="75"/>
        <v/>
      </c>
    </row>
    <row r="995" spans="1:7" x14ac:dyDescent="0.35">
      <c r="A995" s="30">
        <v>45397</v>
      </c>
      <c r="B995" s="3">
        <v>22272.5</v>
      </c>
      <c r="C995" s="22">
        <f t="shared" si="76"/>
        <v>-1.0963880032327745E-2</v>
      </c>
      <c r="D995" s="3" t="str">
        <f t="shared" si="77"/>
        <v>Down</v>
      </c>
      <c r="E995" s="3" t="str">
        <f t="shared" si="78"/>
        <v>No</v>
      </c>
      <c r="F995" s="3" t="str">
        <f t="shared" si="79"/>
        <v/>
      </c>
      <c r="G995" s="3" t="str">
        <f t="shared" si="75"/>
        <v/>
      </c>
    </row>
    <row r="996" spans="1:7" x14ac:dyDescent="0.35">
      <c r="A996" s="30">
        <v>45398</v>
      </c>
      <c r="B996" s="3">
        <v>22147.9</v>
      </c>
      <c r="C996" s="22">
        <f t="shared" si="76"/>
        <v>-5.594342799416255E-3</v>
      </c>
      <c r="D996" s="3" t="str">
        <f t="shared" si="77"/>
        <v>Down</v>
      </c>
      <c r="E996" s="3" t="str">
        <f t="shared" si="78"/>
        <v>No</v>
      </c>
      <c r="F996" s="3" t="str">
        <f t="shared" si="79"/>
        <v/>
      </c>
      <c r="G996" s="3" t="str">
        <f t="shared" si="75"/>
        <v/>
      </c>
    </row>
    <row r="997" spans="1:7" x14ac:dyDescent="0.35">
      <c r="A997" s="30">
        <v>45400</v>
      </c>
      <c r="B997" s="3">
        <v>21995.85</v>
      </c>
      <c r="C997" s="22">
        <f t="shared" si="76"/>
        <v>-6.865210697176838E-3</v>
      </c>
      <c r="D997" s="3" t="str">
        <f t="shared" si="77"/>
        <v>Down</v>
      </c>
      <c r="E997" s="3" t="str">
        <f t="shared" si="78"/>
        <v>Yes</v>
      </c>
      <c r="F997" s="3">
        <f t="shared" si="79"/>
        <v>-6.865210697176838E-3</v>
      </c>
      <c r="G997" s="3" t="str">
        <f t="shared" si="75"/>
        <v>No</v>
      </c>
    </row>
    <row r="998" spans="1:7" x14ac:dyDescent="0.35">
      <c r="A998" s="30">
        <v>45401</v>
      </c>
      <c r="B998" s="3">
        <v>22147</v>
      </c>
      <c r="C998" s="22">
        <f t="shared" si="76"/>
        <v>6.8717508075387618E-3</v>
      </c>
      <c r="D998" s="3" t="str">
        <f t="shared" si="77"/>
        <v>Up</v>
      </c>
      <c r="E998" s="3" t="str">
        <f t="shared" si="78"/>
        <v>Yes</v>
      </c>
      <c r="F998" s="3">
        <f t="shared" si="79"/>
        <v>6.8717508075387618E-3</v>
      </c>
      <c r="G998" s="3" t="str">
        <f t="shared" si="75"/>
        <v>Yes</v>
      </c>
    </row>
    <row r="999" spans="1:7" x14ac:dyDescent="0.35">
      <c r="A999" s="30">
        <v>45404</v>
      </c>
      <c r="B999" s="3">
        <v>22336.400000000001</v>
      </c>
      <c r="C999" s="22">
        <f t="shared" si="76"/>
        <v>8.5519483451483927E-3</v>
      </c>
      <c r="D999" s="3" t="str">
        <f t="shared" si="77"/>
        <v>Up</v>
      </c>
      <c r="E999" s="3" t="str">
        <f t="shared" si="78"/>
        <v>No</v>
      </c>
      <c r="F999" s="3" t="str">
        <f t="shared" si="79"/>
        <v/>
      </c>
      <c r="G999" s="3" t="str">
        <f t="shared" si="75"/>
        <v/>
      </c>
    </row>
    <row r="1000" spans="1:7" x14ac:dyDescent="0.35">
      <c r="A1000" s="30">
        <v>45405</v>
      </c>
      <c r="B1000" s="3">
        <v>22368</v>
      </c>
      <c r="C1000" s="22">
        <f t="shared" si="76"/>
        <v>1.4147311115487967E-3</v>
      </c>
      <c r="D1000" s="3" t="str">
        <f t="shared" si="77"/>
        <v>Up</v>
      </c>
      <c r="E1000" s="3" t="str">
        <f t="shared" si="78"/>
        <v>No</v>
      </c>
      <c r="F1000" s="3" t="str">
        <f t="shared" si="79"/>
        <v/>
      </c>
      <c r="G1000" s="3" t="str">
        <f t="shared" si="75"/>
        <v/>
      </c>
    </row>
    <row r="1001" spans="1:7" x14ac:dyDescent="0.35">
      <c r="A1001" s="30">
        <v>45406</v>
      </c>
      <c r="B1001" s="3">
        <v>22402.400000000001</v>
      </c>
      <c r="C1001" s="22">
        <f t="shared" si="76"/>
        <v>1.5379113018598647E-3</v>
      </c>
      <c r="D1001" s="3" t="str">
        <f t="shared" si="77"/>
        <v>Up</v>
      </c>
      <c r="E1001" s="3" t="str">
        <f t="shared" si="78"/>
        <v>No</v>
      </c>
      <c r="F1001" s="3" t="str">
        <f t="shared" si="79"/>
        <v/>
      </c>
      <c r="G1001" s="3" t="str">
        <f t="shared" si="75"/>
        <v/>
      </c>
    </row>
    <row r="1002" spans="1:7" x14ac:dyDescent="0.35">
      <c r="A1002" s="30">
        <v>45407</v>
      </c>
      <c r="B1002" s="3">
        <v>22570.35</v>
      </c>
      <c r="C1002" s="22">
        <f t="shared" si="76"/>
        <v>7.4969646109344125E-3</v>
      </c>
      <c r="D1002" s="3" t="str">
        <f t="shared" si="77"/>
        <v>Up</v>
      </c>
      <c r="E1002" s="3" t="str">
        <f t="shared" si="78"/>
        <v>No</v>
      </c>
      <c r="F1002" s="3" t="str">
        <f t="shared" si="79"/>
        <v/>
      </c>
      <c r="G1002" s="3" t="str">
        <f t="shared" si="75"/>
        <v/>
      </c>
    </row>
    <row r="1003" spans="1:7" x14ac:dyDescent="0.35">
      <c r="A1003" s="30">
        <v>45408</v>
      </c>
      <c r="B1003" s="3">
        <v>22419.95</v>
      </c>
      <c r="C1003" s="22">
        <f t="shared" si="76"/>
        <v>-6.663609558557923E-3</v>
      </c>
      <c r="D1003" s="3" t="str">
        <f t="shared" si="77"/>
        <v>Down</v>
      </c>
      <c r="E1003" s="3" t="str">
        <f t="shared" si="78"/>
        <v>No</v>
      </c>
      <c r="F1003" s="3" t="str">
        <f t="shared" si="79"/>
        <v/>
      </c>
      <c r="G1003" s="3" t="str">
        <f t="shared" si="75"/>
        <v/>
      </c>
    </row>
    <row r="1004" spans="1:7" x14ac:dyDescent="0.35">
      <c r="A1004" s="30">
        <v>45411</v>
      </c>
      <c r="B1004" s="3">
        <v>22643.4</v>
      </c>
      <c r="C1004" s="22">
        <f t="shared" si="76"/>
        <v>9.9665699522077759E-3</v>
      </c>
      <c r="D1004" s="3" t="str">
        <f t="shared" si="77"/>
        <v>Up</v>
      </c>
      <c r="E1004" s="3" t="str">
        <f t="shared" si="78"/>
        <v>No</v>
      </c>
      <c r="F1004" s="3" t="str">
        <f t="shared" si="79"/>
        <v/>
      </c>
      <c r="G1004" s="3" t="str">
        <f t="shared" si="75"/>
        <v/>
      </c>
    </row>
    <row r="1005" spans="1:7" x14ac:dyDescent="0.35">
      <c r="A1005" s="30">
        <v>45412</v>
      </c>
      <c r="B1005" s="3">
        <v>22604.85</v>
      </c>
      <c r="C1005" s="22">
        <f t="shared" si="76"/>
        <v>-1.7024828426827645E-3</v>
      </c>
      <c r="D1005" s="3" t="str">
        <f t="shared" si="77"/>
        <v>Down</v>
      </c>
      <c r="E1005" s="3" t="str">
        <f t="shared" si="78"/>
        <v>No</v>
      </c>
      <c r="F1005" s="3" t="str">
        <f t="shared" si="79"/>
        <v/>
      </c>
      <c r="G1005" s="3" t="str">
        <f t="shared" si="75"/>
        <v/>
      </c>
    </row>
    <row r="1006" spans="1:7" x14ac:dyDescent="0.35">
      <c r="A1006" s="30">
        <v>45414</v>
      </c>
      <c r="B1006" s="3">
        <v>22648.2</v>
      </c>
      <c r="C1006" s="22">
        <f t="shared" si="76"/>
        <v>1.9177300446586545E-3</v>
      </c>
      <c r="D1006" s="3" t="str">
        <f t="shared" si="77"/>
        <v>Up</v>
      </c>
      <c r="E1006" s="3" t="str">
        <f t="shared" si="78"/>
        <v>No</v>
      </c>
      <c r="F1006" s="3" t="str">
        <f t="shared" si="79"/>
        <v/>
      </c>
      <c r="G1006" s="3" t="str">
        <f t="shared" si="75"/>
        <v/>
      </c>
    </row>
    <row r="1007" spans="1:7" x14ac:dyDescent="0.35">
      <c r="A1007" s="30">
        <v>45415</v>
      </c>
      <c r="B1007" s="3">
        <v>22475.85</v>
      </c>
      <c r="C1007" s="22">
        <f t="shared" si="76"/>
        <v>-7.6098762815588958E-3</v>
      </c>
      <c r="D1007" s="3" t="str">
        <f t="shared" si="77"/>
        <v>Down</v>
      </c>
      <c r="E1007" s="3" t="str">
        <f t="shared" si="78"/>
        <v>No</v>
      </c>
      <c r="F1007" s="3" t="str">
        <f t="shared" si="79"/>
        <v/>
      </c>
      <c r="G1007" s="3" t="str">
        <f t="shared" si="75"/>
        <v/>
      </c>
    </row>
    <row r="1008" spans="1:7" x14ac:dyDescent="0.35">
      <c r="A1008" s="30">
        <v>45418</v>
      </c>
      <c r="B1008" s="3">
        <v>22442.7</v>
      </c>
      <c r="C1008" s="22">
        <f t="shared" si="76"/>
        <v>-1.4749164102802706E-3</v>
      </c>
      <c r="D1008" s="3" t="str">
        <f t="shared" si="77"/>
        <v>Down</v>
      </c>
      <c r="E1008" s="3" t="str">
        <f t="shared" si="78"/>
        <v>No</v>
      </c>
      <c r="F1008" s="3" t="str">
        <f t="shared" si="79"/>
        <v/>
      </c>
      <c r="G1008" s="3" t="str">
        <f t="shared" si="75"/>
        <v/>
      </c>
    </row>
    <row r="1009" spans="1:7" x14ac:dyDescent="0.35">
      <c r="A1009" s="30">
        <v>45419</v>
      </c>
      <c r="B1009" s="3">
        <v>22302.5</v>
      </c>
      <c r="C1009" s="22">
        <f t="shared" si="76"/>
        <v>-6.2470201891929545E-3</v>
      </c>
      <c r="D1009" s="3" t="str">
        <f t="shared" si="77"/>
        <v>Down</v>
      </c>
      <c r="E1009" s="3" t="str">
        <f t="shared" si="78"/>
        <v>No</v>
      </c>
      <c r="F1009" s="3" t="str">
        <f t="shared" si="79"/>
        <v/>
      </c>
      <c r="G1009" s="3" t="str">
        <f t="shared" si="75"/>
        <v/>
      </c>
    </row>
    <row r="1010" spans="1:7" x14ac:dyDescent="0.35">
      <c r="A1010" s="30">
        <v>45420</v>
      </c>
      <c r="B1010" s="3">
        <v>22302.5</v>
      </c>
      <c r="C1010" s="22">
        <f t="shared" si="76"/>
        <v>0</v>
      </c>
      <c r="D1010" s="3" t="str">
        <f t="shared" si="77"/>
        <v>Flat</v>
      </c>
      <c r="E1010" s="3" t="str">
        <f t="shared" si="78"/>
        <v>Yes</v>
      </c>
      <c r="F1010" s="3">
        <f t="shared" si="79"/>
        <v>0</v>
      </c>
      <c r="G1010" s="3" t="str">
        <f t="shared" si="75"/>
        <v>No</v>
      </c>
    </row>
    <row r="1011" spans="1:7" x14ac:dyDescent="0.35">
      <c r="A1011" s="30">
        <v>45421</v>
      </c>
      <c r="B1011" s="3">
        <v>21957.5</v>
      </c>
      <c r="C1011" s="22">
        <f t="shared" si="76"/>
        <v>-1.5469117811904494E-2</v>
      </c>
      <c r="D1011" s="3" t="str">
        <f t="shared" si="77"/>
        <v>Down</v>
      </c>
      <c r="E1011" s="3" t="str">
        <f t="shared" si="78"/>
        <v>No</v>
      </c>
      <c r="F1011" s="3" t="str">
        <f t="shared" si="79"/>
        <v/>
      </c>
      <c r="G1011" s="3" t="str">
        <f t="shared" si="75"/>
        <v/>
      </c>
    </row>
    <row r="1012" spans="1:7" x14ac:dyDescent="0.35">
      <c r="A1012" s="30">
        <v>45422</v>
      </c>
      <c r="B1012" s="3">
        <v>22055.200000000001</v>
      </c>
      <c r="C1012" s="22">
        <f t="shared" si="76"/>
        <v>4.4495047250370364E-3</v>
      </c>
      <c r="D1012" s="3" t="str">
        <f t="shared" si="77"/>
        <v>Up</v>
      </c>
      <c r="E1012" s="3" t="str">
        <f t="shared" si="78"/>
        <v>No</v>
      </c>
      <c r="F1012" s="3" t="str">
        <f t="shared" si="79"/>
        <v/>
      </c>
      <c r="G1012" s="3" t="str">
        <f t="shared" si="75"/>
        <v/>
      </c>
    </row>
    <row r="1013" spans="1:7" x14ac:dyDescent="0.35">
      <c r="A1013" s="30">
        <v>45425</v>
      </c>
      <c r="B1013" s="3">
        <v>22104.05</v>
      </c>
      <c r="C1013" s="22">
        <f t="shared" si="76"/>
        <v>2.2148971671079177E-3</v>
      </c>
      <c r="D1013" s="3" t="str">
        <f t="shared" si="77"/>
        <v>Up</v>
      </c>
      <c r="E1013" s="3" t="str">
        <f t="shared" si="78"/>
        <v>No</v>
      </c>
      <c r="F1013" s="3" t="str">
        <f t="shared" si="79"/>
        <v/>
      </c>
      <c r="G1013" s="3" t="str">
        <f t="shared" si="75"/>
        <v/>
      </c>
    </row>
    <row r="1014" spans="1:7" x14ac:dyDescent="0.35">
      <c r="A1014" s="30">
        <v>45426</v>
      </c>
      <c r="B1014" s="3">
        <v>22217.85</v>
      </c>
      <c r="C1014" s="22">
        <f t="shared" si="76"/>
        <v>5.1483777859713167E-3</v>
      </c>
      <c r="D1014" s="3" t="str">
        <f t="shared" si="77"/>
        <v>Up</v>
      </c>
      <c r="E1014" s="3" t="str">
        <f t="shared" si="78"/>
        <v>No</v>
      </c>
      <c r="F1014" s="3" t="str">
        <f t="shared" si="79"/>
        <v/>
      </c>
      <c r="G1014" s="3" t="str">
        <f t="shared" si="75"/>
        <v/>
      </c>
    </row>
    <row r="1015" spans="1:7" x14ac:dyDescent="0.35">
      <c r="A1015" s="30">
        <v>45427</v>
      </c>
      <c r="B1015" s="3">
        <v>22200.55</v>
      </c>
      <c r="C1015" s="22">
        <f t="shared" si="76"/>
        <v>-7.7865320001707064E-4</v>
      </c>
      <c r="D1015" s="3" t="str">
        <f t="shared" si="77"/>
        <v>Down</v>
      </c>
      <c r="E1015" s="3" t="str">
        <f t="shared" si="78"/>
        <v>No</v>
      </c>
      <c r="F1015" s="3" t="str">
        <f t="shared" si="79"/>
        <v/>
      </c>
      <c r="G1015" s="3" t="str">
        <f t="shared" si="75"/>
        <v/>
      </c>
    </row>
    <row r="1016" spans="1:7" x14ac:dyDescent="0.35">
      <c r="A1016" s="30">
        <v>45428</v>
      </c>
      <c r="B1016" s="3">
        <v>22403.85</v>
      </c>
      <c r="C1016" s="22">
        <f t="shared" si="76"/>
        <v>9.1574307843724275E-3</v>
      </c>
      <c r="D1016" s="3" t="str">
        <f t="shared" si="77"/>
        <v>Up</v>
      </c>
      <c r="E1016" s="3" t="str">
        <f t="shared" si="78"/>
        <v>No</v>
      </c>
      <c r="F1016" s="3" t="str">
        <f t="shared" si="79"/>
        <v/>
      </c>
      <c r="G1016" s="3" t="str">
        <f t="shared" si="75"/>
        <v/>
      </c>
    </row>
    <row r="1017" spans="1:7" x14ac:dyDescent="0.35">
      <c r="A1017" s="30">
        <v>45429</v>
      </c>
      <c r="B1017" s="3">
        <v>22466.1</v>
      </c>
      <c r="C1017" s="22">
        <f t="shared" si="76"/>
        <v>2.778540295529563E-3</v>
      </c>
      <c r="D1017" s="3" t="str">
        <f t="shared" si="77"/>
        <v>Up</v>
      </c>
      <c r="E1017" s="3" t="str">
        <f t="shared" si="78"/>
        <v>No</v>
      </c>
      <c r="F1017" s="3" t="str">
        <f t="shared" si="79"/>
        <v/>
      </c>
      <c r="G1017" s="3" t="str">
        <f t="shared" si="75"/>
        <v/>
      </c>
    </row>
    <row r="1018" spans="1:7" x14ac:dyDescent="0.35">
      <c r="A1018" s="30">
        <v>45430</v>
      </c>
      <c r="B1018" s="3">
        <v>22502</v>
      </c>
      <c r="C1018" s="22">
        <f t="shared" si="76"/>
        <v>1.5979631533733695E-3</v>
      </c>
      <c r="D1018" s="3" t="str">
        <f t="shared" si="77"/>
        <v>Up</v>
      </c>
      <c r="E1018" s="3" t="str">
        <f t="shared" si="78"/>
        <v>No</v>
      </c>
      <c r="F1018" s="3" t="str">
        <f t="shared" si="79"/>
        <v/>
      </c>
      <c r="G1018" s="3" t="str">
        <f t="shared" si="75"/>
        <v/>
      </c>
    </row>
    <row r="1019" spans="1:7" x14ac:dyDescent="0.35">
      <c r="A1019" s="30">
        <v>45433</v>
      </c>
      <c r="B1019" s="3">
        <v>22529.05</v>
      </c>
      <c r="C1019" s="22">
        <f t="shared" si="76"/>
        <v>1.2021153675228545E-3</v>
      </c>
      <c r="D1019" s="3" t="str">
        <f t="shared" si="77"/>
        <v>Up</v>
      </c>
      <c r="E1019" s="3" t="str">
        <f t="shared" si="78"/>
        <v>No</v>
      </c>
      <c r="F1019" s="3" t="str">
        <f t="shared" si="79"/>
        <v/>
      </c>
      <c r="G1019" s="3" t="str">
        <f t="shared" si="75"/>
        <v/>
      </c>
    </row>
    <row r="1020" spans="1:7" x14ac:dyDescent="0.35">
      <c r="A1020" s="30">
        <v>45434</v>
      </c>
      <c r="B1020" s="3">
        <v>22597.8</v>
      </c>
      <c r="C1020" s="22">
        <f t="shared" si="76"/>
        <v>3.0516155807723809E-3</v>
      </c>
      <c r="D1020" s="3" t="str">
        <f t="shared" si="77"/>
        <v>Up</v>
      </c>
      <c r="E1020" s="3" t="str">
        <f t="shared" si="78"/>
        <v>No</v>
      </c>
      <c r="F1020" s="3" t="str">
        <f t="shared" si="79"/>
        <v/>
      </c>
      <c r="G1020" s="3" t="str">
        <f t="shared" si="75"/>
        <v/>
      </c>
    </row>
    <row r="1021" spans="1:7" x14ac:dyDescent="0.35">
      <c r="A1021" s="30">
        <v>45435</v>
      </c>
      <c r="B1021" s="3">
        <v>22967.65</v>
      </c>
      <c r="C1021" s="22">
        <f t="shared" si="76"/>
        <v>1.6366637460283842E-2</v>
      </c>
      <c r="D1021" s="3" t="str">
        <f t="shared" si="77"/>
        <v>Up</v>
      </c>
      <c r="E1021" s="3" t="str">
        <f t="shared" si="78"/>
        <v>No</v>
      </c>
      <c r="F1021" s="3" t="str">
        <f t="shared" si="79"/>
        <v/>
      </c>
      <c r="G1021" s="3" t="str">
        <f t="shared" si="75"/>
        <v/>
      </c>
    </row>
    <row r="1022" spans="1:7" x14ac:dyDescent="0.35">
      <c r="A1022" s="30">
        <v>45436</v>
      </c>
      <c r="B1022" s="3">
        <v>22957.1</v>
      </c>
      <c r="C1022" s="22">
        <f t="shared" si="76"/>
        <v>-4.5934172629776704E-4</v>
      </c>
      <c r="D1022" s="3" t="str">
        <f t="shared" si="77"/>
        <v>Down</v>
      </c>
      <c r="E1022" s="3" t="str">
        <f t="shared" si="78"/>
        <v>No</v>
      </c>
      <c r="F1022" s="3" t="str">
        <f t="shared" si="79"/>
        <v/>
      </c>
      <c r="G1022" s="3" t="str">
        <f t="shared" si="75"/>
        <v/>
      </c>
    </row>
    <row r="1023" spans="1:7" x14ac:dyDescent="0.35">
      <c r="A1023" s="30">
        <v>45439</v>
      </c>
      <c r="B1023" s="3">
        <v>22932.45</v>
      </c>
      <c r="C1023" s="22">
        <f t="shared" si="76"/>
        <v>-1.0737418924863253E-3</v>
      </c>
      <c r="D1023" s="3" t="str">
        <f t="shared" si="77"/>
        <v>Down</v>
      </c>
      <c r="E1023" s="3" t="str">
        <f t="shared" si="78"/>
        <v>No</v>
      </c>
      <c r="F1023" s="3" t="str">
        <f t="shared" si="79"/>
        <v/>
      </c>
      <c r="G1023" s="3" t="str">
        <f t="shared" si="75"/>
        <v/>
      </c>
    </row>
    <row r="1024" spans="1:7" x14ac:dyDescent="0.35">
      <c r="A1024" s="30">
        <v>45440</v>
      </c>
      <c r="B1024" s="3">
        <v>22888.15</v>
      </c>
      <c r="C1024" s="22">
        <f t="shared" si="76"/>
        <v>-1.9317604529825322E-3</v>
      </c>
      <c r="D1024" s="3" t="str">
        <f t="shared" si="77"/>
        <v>Down</v>
      </c>
      <c r="E1024" s="3" t="str">
        <f t="shared" si="78"/>
        <v>No</v>
      </c>
      <c r="F1024" s="3" t="str">
        <f t="shared" si="79"/>
        <v/>
      </c>
      <c r="G1024" s="3" t="str">
        <f t="shared" si="75"/>
        <v/>
      </c>
    </row>
    <row r="1025" spans="1:7" x14ac:dyDescent="0.35">
      <c r="A1025" s="30">
        <v>45441</v>
      </c>
      <c r="B1025" s="3">
        <v>22704.7</v>
      </c>
      <c r="C1025" s="22">
        <f t="shared" si="76"/>
        <v>-8.0150645639774608E-3</v>
      </c>
      <c r="D1025" s="3" t="str">
        <f t="shared" si="77"/>
        <v>Down</v>
      </c>
      <c r="E1025" s="3" t="str">
        <f t="shared" si="78"/>
        <v>Yes</v>
      </c>
      <c r="F1025" s="3">
        <f t="shared" si="79"/>
        <v>-8.0150645639774608E-3</v>
      </c>
      <c r="G1025" s="3" t="str">
        <f t="shared" si="75"/>
        <v>No</v>
      </c>
    </row>
    <row r="1026" spans="1:7" x14ac:dyDescent="0.35">
      <c r="A1026" s="30">
        <v>45442</v>
      </c>
      <c r="B1026" s="3">
        <v>22488.65</v>
      </c>
      <c r="C1026" s="22">
        <f t="shared" si="76"/>
        <v>-9.5156509445180632E-3</v>
      </c>
      <c r="D1026" s="3" t="str">
        <f t="shared" si="77"/>
        <v>Down</v>
      </c>
      <c r="E1026" s="3" t="str">
        <f t="shared" si="78"/>
        <v>Yes</v>
      </c>
      <c r="F1026" s="3">
        <f t="shared" si="79"/>
        <v>-9.5156509445180632E-3</v>
      </c>
      <c r="G1026" s="3" t="str">
        <f t="shared" si="75"/>
        <v>No</v>
      </c>
    </row>
    <row r="1027" spans="1:7" x14ac:dyDescent="0.35">
      <c r="A1027" s="30">
        <v>45443</v>
      </c>
      <c r="B1027" s="3">
        <v>22530.7</v>
      </c>
      <c r="C1027" s="22">
        <f t="shared" si="76"/>
        <v>1.869832115311469E-3</v>
      </c>
      <c r="D1027" s="3" t="str">
        <f t="shared" si="77"/>
        <v>Up</v>
      </c>
      <c r="E1027" s="3" t="str">
        <f t="shared" si="78"/>
        <v>Yes</v>
      </c>
      <c r="F1027" s="3">
        <f t="shared" si="79"/>
        <v>1.869832115311469E-3</v>
      </c>
      <c r="G1027" s="3" t="str">
        <f t="shared" ref="G1027:G1090" si="80">IF(E1027="Yes", IF(F1027&gt;0, "Yes", "No"), "")</f>
        <v>Yes</v>
      </c>
    </row>
    <row r="1028" spans="1:7" x14ac:dyDescent="0.35">
      <c r="A1028" s="30">
        <v>45446</v>
      </c>
      <c r="B1028" s="3">
        <v>23263.9</v>
      </c>
      <c r="C1028" s="22">
        <f t="shared" ref="C1028:C1091" si="81">(B1028-B1027)/B1027</f>
        <v>3.2542264554585552E-2</v>
      </c>
      <c r="D1028" s="3" t="str">
        <f t="shared" ref="D1028:D1091" si="82">IF(C1028&gt;0, "Up", IF(C1028&lt;0, "Down", "Flat"))</f>
        <v>Up</v>
      </c>
      <c r="E1028" s="3" t="str">
        <f t="shared" si="78"/>
        <v>No</v>
      </c>
      <c r="F1028" s="3" t="str">
        <f t="shared" si="79"/>
        <v/>
      </c>
      <c r="G1028" s="3" t="str">
        <f t="shared" si="80"/>
        <v/>
      </c>
    </row>
    <row r="1029" spans="1:7" x14ac:dyDescent="0.35">
      <c r="A1029" s="30">
        <v>45447</v>
      </c>
      <c r="B1029" s="3">
        <v>21884.5</v>
      </c>
      <c r="C1029" s="22">
        <f t="shared" si="81"/>
        <v>-5.9293583620975046E-2</v>
      </c>
      <c r="D1029" s="3" t="str">
        <f t="shared" si="82"/>
        <v>Down</v>
      </c>
      <c r="E1029" s="3" t="str">
        <f t="shared" si="78"/>
        <v>No</v>
      </c>
      <c r="F1029" s="3" t="str">
        <f t="shared" si="79"/>
        <v/>
      </c>
      <c r="G1029" s="3" t="str">
        <f t="shared" si="80"/>
        <v/>
      </c>
    </row>
    <row r="1030" spans="1:7" x14ac:dyDescent="0.35">
      <c r="A1030" s="30">
        <v>45448</v>
      </c>
      <c r="B1030" s="3">
        <v>22620.35</v>
      </c>
      <c r="C1030" s="22">
        <f t="shared" si="81"/>
        <v>3.3624254609426696E-2</v>
      </c>
      <c r="D1030" s="3" t="str">
        <f t="shared" si="82"/>
        <v>Up</v>
      </c>
      <c r="E1030" s="3" t="str">
        <f t="shared" ref="E1030:E1093" si="83">IF(AND(D1027="Down", D1028="Down", D1029="Down"), "Yes", "No")</f>
        <v>No</v>
      </c>
      <c r="F1030" s="3" t="str">
        <f t="shared" ref="F1030:F1093" si="84">IF(E1030="Yes", C1030, "")</f>
        <v/>
      </c>
      <c r="G1030" s="3" t="str">
        <f t="shared" si="80"/>
        <v/>
      </c>
    </row>
    <row r="1031" spans="1:7" x14ac:dyDescent="0.35">
      <c r="A1031" s="30">
        <v>45449</v>
      </c>
      <c r="B1031" s="3">
        <v>22821.4</v>
      </c>
      <c r="C1031" s="22">
        <f t="shared" si="81"/>
        <v>8.8880145532674298E-3</v>
      </c>
      <c r="D1031" s="3" t="str">
        <f t="shared" si="82"/>
        <v>Up</v>
      </c>
      <c r="E1031" s="3" t="str">
        <f t="shared" si="83"/>
        <v>No</v>
      </c>
      <c r="F1031" s="3" t="str">
        <f t="shared" si="84"/>
        <v/>
      </c>
      <c r="G1031" s="3" t="str">
        <f t="shared" si="80"/>
        <v/>
      </c>
    </row>
    <row r="1032" spans="1:7" x14ac:dyDescent="0.35">
      <c r="A1032" s="30">
        <v>45450</v>
      </c>
      <c r="B1032" s="3">
        <v>23290.15</v>
      </c>
      <c r="C1032" s="22">
        <f t="shared" si="81"/>
        <v>2.0539931818380992E-2</v>
      </c>
      <c r="D1032" s="3" t="str">
        <f t="shared" si="82"/>
        <v>Up</v>
      </c>
      <c r="E1032" s="3" t="str">
        <f t="shared" si="83"/>
        <v>No</v>
      </c>
      <c r="F1032" s="3" t="str">
        <f t="shared" si="84"/>
        <v/>
      </c>
      <c r="G1032" s="3" t="str">
        <f t="shared" si="80"/>
        <v/>
      </c>
    </row>
    <row r="1033" spans="1:7" x14ac:dyDescent="0.35">
      <c r="A1033" s="30">
        <v>45453</v>
      </c>
      <c r="B1033" s="3">
        <v>23259.200000000001</v>
      </c>
      <c r="C1033" s="22">
        <f t="shared" si="81"/>
        <v>-1.3288879633665187E-3</v>
      </c>
      <c r="D1033" s="3" t="str">
        <f t="shared" si="82"/>
        <v>Down</v>
      </c>
      <c r="E1033" s="3" t="str">
        <f t="shared" si="83"/>
        <v>No</v>
      </c>
      <c r="F1033" s="3" t="str">
        <f t="shared" si="84"/>
        <v/>
      </c>
      <c r="G1033" s="3" t="str">
        <f t="shared" si="80"/>
        <v/>
      </c>
    </row>
    <row r="1034" spans="1:7" x14ac:dyDescent="0.35">
      <c r="A1034" s="30">
        <v>45454</v>
      </c>
      <c r="B1034" s="3">
        <v>23264.85</v>
      </c>
      <c r="C1034" s="22">
        <f t="shared" si="81"/>
        <v>2.4291463162954088E-4</v>
      </c>
      <c r="D1034" s="3" t="str">
        <f t="shared" si="82"/>
        <v>Up</v>
      </c>
      <c r="E1034" s="3" t="str">
        <f t="shared" si="83"/>
        <v>No</v>
      </c>
      <c r="F1034" s="3" t="str">
        <f t="shared" si="84"/>
        <v/>
      </c>
      <c r="G1034" s="3" t="str">
        <f t="shared" si="80"/>
        <v/>
      </c>
    </row>
    <row r="1035" spans="1:7" x14ac:dyDescent="0.35">
      <c r="A1035" s="30">
        <v>45455</v>
      </c>
      <c r="B1035" s="3">
        <v>23322.95</v>
      </c>
      <c r="C1035" s="22">
        <f t="shared" si="81"/>
        <v>2.4973296625597063E-3</v>
      </c>
      <c r="D1035" s="3" t="str">
        <f t="shared" si="82"/>
        <v>Up</v>
      </c>
      <c r="E1035" s="3" t="str">
        <f t="shared" si="83"/>
        <v>No</v>
      </c>
      <c r="F1035" s="3" t="str">
        <f t="shared" si="84"/>
        <v/>
      </c>
      <c r="G1035" s="3" t="str">
        <f t="shared" si="80"/>
        <v/>
      </c>
    </row>
    <row r="1036" spans="1:7" x14ac:dyDescent="0.35">
      <c r="A1036" s="30">
        <v>45456</v>
      </c>
      <c r="B1036" s="3">
        <v>23398.9</v>
      </c>
      <c r="C1036" s="22">
        <f t="shared" si="81"/>
        <v>3.2564491198583683E-3</v>
      </c>
      <c r="D1036" s="3" t="str">
        <f t="shared" si="82"/>
        <v>Up</v>
      </c>
      <c r="E1036" s="3" t="str">
        <f t="shared" si="83"/>
        <v>No</v>
      </c>
      <c r="F1036" s="3" t="str">
        <f t="shared" si="84"/>
        <v/>
      </c>
      <c r="G1036" s="3" t="str">
        <f t="shared" si="80"/>
        <v/>
      </c>
    </row>
    <row r="1037" spans="1:7" x14ac:dyDescent="0.35">
      <c r="A1037" s="30">
        <v>45457</v>
      </c>
      <c r="B1037" s="3">
        <v>23465.599999999999</v>
      </c>
      <c r="C1037" s="22">
        <f t="shared" si="81"/>
        <v>2.8505613511745033E-3</v>
      </c>
      <c r="D1037" s="3" t="str">
        <f t="shared" si="82"/>
        <v>Up</v>
      </c>
      <c r="E1037" s="3" t="str">
        <f t="shared" si="83"/>
        <v>No</v>
      </c>
      <c r="F1037" s="3" t="str">
        <f t="shared" si="84"/>
        <v/>
      </c>
      <c r="G1037" s="3" t="str">
        <f t="shared" si="80"/>
        <v/>
      </c>
    </row>
    <row r="1038" spans="1:7" x14ac:dyDescent="0.35">
      <c r="A1038" s="30">
        <v>45461</v>
      </c>
      <c r="B1038" s="3">
        <v>23557.9</v>
      </c>
      <c r="C1038" s="22">
        <f t="shared" si="81"/>
        <v>3.9334174280650364E-3</v>
      </c>
      <c r="D1038" s="3" t="str">
        <f t="shared" si="82"/>
        <v>Up</v>
      </c>
      <c r="E1038" s="3" t="str">
        <f t="shared" si="83"/>
        <v>No</v>
      </c>
      <c r="F1038" s="3" t="str">
        <f t="shared" si="84"/>
        <v/>
      </c>
      <c r="G1038" s="3" t="str">
        <f t="shared" si="80"/>
        <v/>
      </c>
    </row>
    <row r="1039" spans="1:7" x14ac:dyDescent="0.35">
      <c r="A1039" s="30">
        <v>45462</v>
      </c>
      <c r="B1039" s="3">
        <v>23516</v>
      </c>
      <c r="C1039" s="22">
        <f t="shared" si="81"/>
        <v>-1.7785965642099445E-3</v>
      </c>
      <c r="D1039" s="3" t="str">
        <f t="shared" si="82"/>
        <v>Down</v>
      </c>
      <c r="E1039" s="3" t="str">
        <f t="shared" si="83"/>
        <v>No</v>
      </c>
      <c r="F1039" s="3" t="str">
        <f t="shared" si="84"/>
        <v/>
      </c>
      <c r="G1039" s="3" t="str">
        <f t="shared" si="80"/>
        <v/>
      </c>
    </row>
    <row r="1040" spans="1:7" x14ac:dyDescent="0.35">
      <c r="A1040" s="30">
        <v>45463</v>
      </c>
      <c r="B1040" s="3">
        <v>23567</v>
      </c>
      <c r="C1040" s="22">
        <f t="shared" si="81"/>
        <v>2.1687361796223848E-3</v>
      </c>
      <c r="D1040" s="3" t="str">
        <f t="shared" si="82"/>
        <v>Up</v>
      </c>
      <c r="E1040" s="3" t="str">
        <f t="shared" si="83"/>
        <v>No</v>
      </c>
      <c r="F1040" s="3" t="str">
        <f t="shared" si="84"/>
        <v/>
      </c>
      <c r="G1040" s="3" t="str">
        <f t="shared" si="80"/>
        <v/>
      </c>
    </row>
    <row r="1041" spans="1:7" x14ac:dyDescent="0.35">
      <c r="A1041" s="30">
        <v>45464</v>
      </c>
      <c r="B1041" s="3">
        <v>23501.1</v>
      </c>
      <c r="C1041" s="22">
        <f t="shared" si="81"/>
        <v>-2.7962829380065962E-3</v>
      </c>
      <c r="D1041" s="3" t="str">
        <f t="shared" si="82"/>
        <v>Down</v>
      </c>
      <c r="E1041" s="3" t="str">
        <f t="shared" si="83"/>
        <v>No</v>
      </c>
      <c r="F1041" s="3" t="str">
        <f t="shared" si="84"/>
        <v/>
      </c>
      <c r="G1041" s="3" t="str">
        <f t="shared" si="80"/>
        <v/>
      </c>
    </row>
    <row r="1042" spans="1:7" x14ac:dyDescent="0.35">
      <c r="A1042" s="30">
        <v>45467</v>
      </c>
      <c r="B1042" s="3">
        <v>23537.85</v>
      </c>
      <c r="C1042" s="22">
        <f t="shared" si="81"/>
        <v>1.5637565901170584E-3</v>
      </c>
      <c r="D1042" s="3" t="str">
        <f t="shared" si="82"/>
        <v>Up</v>
      </c>
      <c r="E1042" s="3" t="str">
        <f t="shared" si="83"/>
        <v>No</v>
      </c>
      <c r="F1042" s="3" t="str">
        <f t="shared" si="84"/>
        <v/>
      </c>
      <c r="G1042" s="3" t="str">
        <f t="shared" si="80"/>
        <v/>
      </c>
    </row>
    <row r="1043" spans="1:7" x14ac:dyDescent="0.35">
      <c r="A1043" s="30">
        <v>45468</v>
      </c>
      <c r="B1043" s="3">
        <v>23721.3</v>
      </c>
      <c r="C1043" s="22">
        <f t="shared" si="81"/>
        <v>7.7938299377386102E-3</v>
      </c>
      <c r="D1043" s="3" t="str">
        <f t="shared" si="82"/>
        <v>Up</v>
      </c>
      <c r="E1043" s="3" t="str">
        <f t="shared" si="83"/>
        <v>No</v>
      </c>
      <c r="F1043" s="3" t="str">
        <f t="shared" si="84"/>
        <v/>
      </c>
      <c r="G1043" s="3" t="str">
        <f t="shared" si="80"/>
        <v/>
      </c>
    </row>
    <row r="1044" spans="1:7" x14ac:dyDescent="0.35">
      <c r="A1044" s="30">
        <v>45469</v>
      </c>
      <c r="B1044" s="3">
        <v>23868.799999999999</v>
      </c>
      <c r="C1044" s="22">
        <f t="shared" si="81"/>
        <v>6.2180403266262809E-3</v>
      </c>
      <c r="D1044" s="3" t="str">
        <f t="shared" si="82"/>
        <v>Up</v>
      </c>
      <c r="E1044" s="3" t="str">
        <f t="shared" si="83"/>
        <v>No</v>
      </c>
      <c r="F1044" s="3" t="str">
        <f t="shared" si="84"/>
        <v/>
      </c>
      <c r="G1044" s="3" t="str">
        <f t="shared" si="80"/>
        <v/>
      </c>
    </row>
    <row r="1045" spans="1:7" x14ac:dyDescent="0.35">
      <c r="A1045" s="30">
        <v>45470</v>
      </c>
      <c r="B1045" s="3">
        <v>24044.5</v>
      </c>
      <c r="C1045" s="22">
        <f t="shared" si="81"/>
        <v>7.3610738704920535E-3</v>
      </c>
      <c r="D1045" s="3" t="str">
        <f t="shared" si="82"/>
        <v>Up</v>
      </c>
      <c r="E1045" s="3" t="str">
        <f t="shared" si="83"/>
        <v>No</v>
      </c>
      <c r="F1045" s="3" t="str">
        <f t="shared" si="84"/>
        <v/>
      </c>
      <c r="G1045" s="3" t="str">
        <f t="shared" si="80"/>
        <v/>
      </c>
    </row>
    <row r="1046" spans="1:7" x14ac:dyDescent="0.35">
      <c r="A1046" s="30">
        <v>45471</v>
      </c>
      <c r="B1046" s="3">
        <v>24010.6</v>
      </c>
      <c r="C1046" s="22">
        <f t="shared" si="81"/>
        <v>-1.409885836677887E-3</v>
      </c>
      <c r="D1046" s="3" t="str">
        <f t="shared" si="82"/>
        <v>Down</v>
      </c>
      <c r="E1046" s="3" t="str">
        <f t="shared" si="83"/>
        <v>No</v>
      </c>
      <c r="F1046" s="3" t="str">
        <f t="shared" si="84"/>
        <v/>
      </c>
      <c r="G1046" s="3" t="str">
        <f t="shared" si="80"/>
        <v/>
      </c>
    </row>
    <row r="1047" spans="1:7" x14ac:dyDescent="0.35">
      <c r="A1047" s="30">
        <v>45474</v>
      </c>
      <c r="B1047" s="3">
        <v>24141.95</v>
      </c>
      <c r="C1047" s="22">
        <f t="shared" si="81"/>
        <v>5.4705005289331461E-3</v>
      </c>
      <c r="D1047" s="3" t="str">
        <f t="shared" si="82"/>
        <v>Up</v>
      </c>
      <c r="E1047" s="3" t="str">
        <f t="shared" si="83"/>
        <v>No</v>
      </c>
      <c r="F1047" s="3" t="str">
        <f t="shared" si="84"/>
        <v/>
      </c>
      <c r="G1047" s="3" t="str">
        <f t="shared" si="80"/>
        <v/>
      </c>
    </row>
    <row r="1048" spans="1:7" x14ac:dyDescent="0.35">
      <c r="A1048" s="30">
        <v>45475</v>
      </c>
      <c r="B1048" s="3">
        <v>24123.85</v>
      </c>
      <c r="C1048" s="22">
        <f t="shared" si="81"/>
        <v>-7.4973231242721412E-4</v>
      </c>
      <c r="D1048" s="3" t="str">
        <f t="shared" si="82"/>
        <v>Down</v>
      </c>
      <c r="E1048" s="3" t="str">
        <f t="shared" si="83"/>
        <v>No</v>
      </c>
      <c r="F1048" s="3" t="str">
        <f t="shared" si="84"/>
        <v/>
      </c>
      <c r="G1048" s="3" t="str">
        <f t="shared" si="80"/>
        <v/>
      </c>
    </row>
    <row r="1049" spans="1:7" x14ac:dyDescent="0.35">
      <c r="A1049" s="30">
        <v>45476</v>
      </c>
      <c r="B1049" s="3">
        <v>24286.5</v>
      </c>
      <c r="C1049" s="22">
        <f t="shared" si="81"/>
        <v>6.7422903060664636E-3</v>
      </c>
      <c r="D1049" s="3" t="str">
        <f t="shared" si="82"/>
        <v>Up</v>
      </c>
      <c r="E1049" s="3" t="str">
        <f t="shared" si="83"/>
        <v>No</v>
      </c>
      <c r="F1049" s="3" t="str">
        <f t="shared" si="84"/>
        <v/>
      </c>
      <c r="G1049" s="3" t="str">
        <f t="shared" si="80"/>
        <v/>
      </c>
    </row>
    <row r="1050" spans="1:7" x14ac:dyDescent="0.35">
      <c r="A1050" s="30">
        <v>45477</v>
      </c>
      <c r="B1050" s="3">
        <v>24302.15</v>
      </c>
      <c r="C1050" s="22">
        <f t="shared" si="81"/>
        <v>6.4439091676451749E-4</v>
      </c>
      <c r="D1050" s="3" t="str">
        <f t="shared" si="82"/>
        <v>Up</v>
      </c>
      <c r="E1050" s="3" t="str">
        <f t="shared" si="83"/>
        <v>No</v>
      </c>
      <c r="F1050" s="3" t="str">
        <f t="shared" si="84"/>
        <v/>
      </c>
      <c r="G1050" s="3" t="str">
        <f t="shared" si="80"/>
        <v/>
      </c>
    </row>
    <row r="1051" spans="1:7" x14ac:dyDescent="0.35">
      <c r="A1051" s="30">
        <v>45478</v>
      </c>
      <c r="B1051" s="3">
        <v>24323.85</v>
      </c>
      <c r="C1051" s="22">
        <f t="shared" si="81"/>
        <v>8.9292511156408331E-4</v>
      </c>
      <c r="D1051" s="3" t="str">
        <f t="shared" si="82"/>
        <v>Up</v>
      </c>
      <c r="E1051" s="3" t="str">
        <f t="shared" si="83"/>
        <v>No</v>
      </c>
      <c r="F1051" s="3" t="str">
        <f t="shared" si="84"/>
        <v/>
      </c>
      <c r="G1051" s="3" t="str">
        <f t="shared" si="80"/>
        <v/>
      </c>
    </row>
    <row r="1052" spans="1:7" x14ac:dyDescent="0.35">
      <c r="A1052" s="30">
        <v>45481</v>
      </c>
      <c r="B1052" s="3">
        <v>24320.55</v>
      </c>
      <c r="C1052" s="22">
        <f t="shared" si="81"/>
        <v>-1.3566931221822501E-4</v>
      </c>
      <c r="D1052" s="3" t="str">
        <f t="shared" si="82"/>
        <v>Down</v>
      </c>
      <c r="E1052" s="3" t="str">
        <f t="shared" si="83"/>
        <v>No</v>
      </c>
      <c r="F1052" s="3" t="str">
        <f t="shared" si="84"/>
        <v/>
      </c>
      <c r="G1052" s="3" t="str">
        <f t="shared" si="80"/>
        <v/>
      </c>
    </row>
    <row r="1053" spans="1:7" x14ac:dyDescent="0.35">
      <c r="A1053" s="30">
        <v>45482</v>
      </c>
      <c r="B1053" s="3">
        <v>24433.200000000001</v>
      </c>
      <c r="C1053" s="22">
        <f t="shared" si="81"/>
        <v>4.6318853808816601E-3</v>
      </c>
      <c r="D1053" s="3" t="str">
        <f t="shared" si="82"/>
        <v>Up</v>
      </c>
      <c r="E1053" s="3" t="str">
        <f t="shared" si="83"/>
        <v>No</v>
      </c>
      <c r="F1053" s="3" t="str">
        <f t="shared" si="84"/>
        <v/>
      </c>
      <c r="G1053" s="3" t="str">
        <f t="shared" si="80"/>
        <v/>
      </c>
    </row>
    <row r="1054" spans="1:7" x14ac:dyDescent="0.35">
      <c r="A1054" s="30">
        <v>45483</v>
      </c>
      <c r="B1054" s="3">
        <v>24324.45</v>
      </c>
      <c r="C1054" s="22">
        <f t="shared" si="81"/>
        <v>-4.4509110554491428E-3</v>
      </c>
      <c r="D1054" s="3" t="str">
        <f t="shared" si="82"/>
        <v>Down</v>
      </c>
      <c r="E1054" s="3" t="str">
        <f t="shared" si="83"/>
        <v>No</v>
      </c>
      <c r="F1054" s="3" t="str">
        <f t="shared" si="84"/>
        <v/>
      </c>
      <c r="G1054" s="3" t="str">
        <f t="shared" si="80"/>
        <v/>
      </c>
    </row>
    <row r="1055" spans="1:7" x14ac:dyDescent="0.35">
      <c r="A1055" s="30">
        <v>45484</v>
      </c>
      <c r="B1055" s="3">
        <v>24315.95</v>
      </c>
      <c r="C1055" s="22">
        <f t="shared" si="81"/>
        <v>-3.4944263899080964E-4</v>
      </c>
      <c r="D1055" s="3" t="str">
        <f t="shared" si="82"/>
        <v>Down</v>
      </c>
      <c r="E1055" s="3" t="str">
        <f t="shared" si="83"/>
        <v>No</v>
      </c>
      <c r="F1055" s="3" t="str">
        <f t="shared" si="84"/>
        <v/>
      </c>
      <c r="G1055" s="3" t="str">
        <f t="shared" si="80"/>
        <v/>
      </c>
    </row>
    <row r="1056" spans="1:7" x14ac:dyDescent="0.35">
      <c r="A1056" s="30">
        <v>45485</v>
      </c>
      <c r="B1056" s="3">
        <v>24502.15</v>
      </c>
      <c r="C1056" s="22">
        <f t="shared" si="81"/>
        <v>7.6575252046496524E-3</v>
      </c>
      <c r="D1056" s="3" t="str">
        <f t="shared" si="82"/>
        <v>Up</v>
      </c>
      <c r="E1056" s="3" t="str">
        <f t="shared" si="83"/>
        <v>No</v>
      </c>
      <c r="F1056" s="3" t="str">
        <f t="shared" si="84"/>
        <v/>
      </c>
      <c r="G1056" s="3" t="str">
        <f t="shared" si="80"/>
        <v/>
      </c>
    </row>
    <row r="1057" spans="1:7" x14ac:dyDescent="0.35">
      <c r="A1057" s="30">
        <v>45488</v>
      </c>
      <c r="B1057" s="3">
        <v>24586.7</v>
      </c>
      <c r="C1057" s="22">
        <f t="shared" si="81"/>
        <v>3.4507175900890031E-3</v>
      </c>
      <c r="D1057" s="3" t="str">
        <f t="shared" si="82"/>
        <v>Up</v>
      </c>
      <c r="E1057" s="3" t="str">
        <f t="shared" si="83"/>
        <v>No</v>
      </c>
      <c r="F1057" s="3" t="str">
        <f t="shared" si="84"/>
        <v/>
      </c>
      <c r="G1057" s="3" t="str">
        <f t="shared" si="80"/>
        <v/>
      </c>
    </row>
    <row r="1058" spans="1:7" x14ac:dyDescent="0.35">
      <c r="A1058" s="30">
        <v>45489</v>
      </c>
      <c r="B1058" s="3">
        <v>24613</v>
      </c>
      <c r="C1058" s="22">
        <f t="shared" si="81"/>
        <v>1.0696840161550461E-3</v>
      </c>
      <c r="D1058" s="3" t="str">
        <f t="shared" si="82"/>
        <v>Up</v>
      </c>
      <c r="E1058" s="3" t="str">
        <f t="shared" si="83"/>
        <v>No</v>
      </c>
      <c r="F1058" s="3" t="str">
        <f t="shared" si="84"/>
        <v/>
      </c>
      <c r="G1058" s="3" t="str">
        <f t="shared" si="80"/>
        <v/>
      </c>
    </row>
    <row r="1059" spans="1:7" x14ac:dyDescent="0.35">
      <c r="A1059" s="30">
        <v>45491</v>
      </c>
      <c r="B1059" s="3">
        <v>24800.85</v>
      </c>
      <c r="C1059" s="22">
        <f t="shared" si="81"/>
        <v>7.6321456141063074E-3</v>
      </c>
      <c r="D1059" s="3" t="str">
        <f t="shared" si="82"/>
        <v>Up</v>
      </c>
      <c r="E1059" s="3" t="str">
        <f t="shared" si="83"/>
        <v>No</v>
      </c>
      <c r="F1059" s="3" t="str">
        <f t="shared" si="84"/>
        <v/>
      </c>
      <c r="G1059" s="3" t="str">
        <f t="shared" si="80"/>
        <v/>
      </c>
    </row>
    <row r="1060" spans="1:7" x14ac:dyDescent="0.35">
      <c r="A1060" s="30">
        <v>45492</v>
      </c>
      <c r="B1060" s="3">
        <v>24530.9</v>
      </c>
      <c r="C1060" s="22">
        <f t="shared" si="81"/>
        <v>-1.0884707580586839E-2</v>
      </c>
      <c r="D1060" s="3" t="str">
        <f t="shared" si="82"/>
        <v>Down</v>
      </c>
      <c r="E1060" s="3" t="str">
        <f t="shared" si="83"/>
        <v>No</v>
      </c>
      <c r="F1060" s="3" t="str">
        <f t="shared" si="84"/>
        <v/>
      </c>
      <c r="G1060" s="3" t="str">
        <f t="shared" si="80"/>
        <v/>
      </c>
    </row>
    <row r="1061" spans="1:7" x14ac:dyDescent="0.35">
      <c r="A1061" s="30">
        <v>45495</v>
      </c>
      <c r="B1061" s="3">
        <v>24509.25</v>
      </c>
      <c r="C1061" s="22">
        <f t="shared" si="81"/>
        <v>-8.8256036264472372E-4</v>
      </c>
      <c r="D1061" s="3" t="str">
        <f t="shared" si="82"/>
        <v>Down</v>
      </c>
      <c r="E1061" s="3" t="str">
        <f t="shared" si="83"/>
        <v>No</v>
      </c>
      <c r="F1061" s="3" t="str">
        <f t="shared" si="84"/>
        <v/>
      </c>
      <c r="G1061" s="3" t="str">
        <f t="shared" si="80"/>
        <v/>
      </c>
    </row>
    <row r="1062" spans="1:7" x14ac:dyDescent="0.35">
      <c r="A1062" s="30">
        <v>45496</v>
      </c>
      <c r="B1062" s="3">
        <v>24479.05</v>
      </c>
      <c r="C1062" s="22">
        <f t="shared" si="81"/>
        <v>-1.2321878474453819E-3</v>
      </c>
      <c r="D1062" s="3" t="str">
        <f t="shared" si="82"/>
        <v>Down</v>
      </c>
      <c r="E1062" s="3" t="str">
        <f t="shared" si="83"/>
        <v>No</v>
      </c>
      <c r="F1062" s="3" t="str">
        <f t="shared" si="84"/>
        <v/>
      </c>
      <c r="G1062" s="3" t="str">
        <f t="shared" si="80"/>
        <v/>
      </c>
    </row>
    <row r="1063" spans="1:7" x14ac:dyDescent="0.35">
      <c r="A1063" s="30">
        <v>45497</v>
      </c>
      <c r="B1063" s="3">
        <v>24413.5</v>
      </c>
      <c r="C1063" s="22">
        <f t="shared" si="81"/>
        <v>-2.677799996323357E-3</v>
      </c>
      <c r="D1063" s="3" t="str">
        <f t="shared" si="82"/>
        <v>Down</v>
      </c>
      <c r="E1063" s="3" t="str">
        <f t="shared" si="83"/>
        <v>Yes</v>
      </c>
      <c r="F1063" s="3">
        <f t="shared" si="84"/>
        <v>-2.677799996323357E-3</v>
      </c>
      <c r="G1063" s="3" t="str">
        <f t="shared" si="80"/>
        <v>No</v>
      </c>
    </row>
    <row r="1064" spans="1:7" x14ac:dyDescent="0.35">
      <c r="A1064" s="30">
        <v>45498</v>
      </c>
      <c r="B1064" s="3">
        <v>24406.1</v>
      </c>
      <c r="C1064" s="22">
        <f t="shared" si="81"/>
        <v>-3.0311098367712352E-4</v>
      </c>
      <c r="D1064" s="3" t="str">
        <f t="shared" si="82"/>
        <v>Down</v>
      </c>
      <c r="E1064" s="3" t="str">
        <f t="shared" si="83"/>
        <v>Yes</v>
      </c>
      <c r="F1064" s="3">
        <f t="shared" si="84"/>
        <v>-3.0311098367712352E-4</v>
      </c>
      <c r="G1064" s="3" t="str">
        <f t="shared" si="80"/>
        <v>No</v>
      </c>
    </row>
    <row r="1065" spans="1:7" x14ac:dyDescent="0.35">
      <c r="A1065" s="30">
        <v>45499</v>
      </c>
      <c r="B1065" s="3">
        <v>24834.85</v>
      </c>
      <c r="C1065" s="22">
        <f t="shared" si="81"/>
        <v>1.7567329479105633E-2</v>
      </c>
      <c r="D1065" s="3" t="str">
        <f t="shared" si="82"/>
        <v>Up</v>
      </c>
      <c r="E1065" s="3" t="str">
        <f t="shared" si="83"/>
        <v>Yes</v>
      </c>
      <c r="F1065" s="3">
        <f t="shared" si="84"/>
        <v>1.7567329479105633E-2</v>
      </c>
      <c r="G1065" s="3" t="str">
        <f t="shared" si="80"/>
        <v>Yes</v>
      </c>
    </row>
    <row r="1066" spans="1:7" x14ac:dyDescent="0.35">
      <c r="A1066" s="30">
        <v>45502</v>
      </c>
      <c r="B1066" s="3">
        <v>24836.1</v>
      </c>
      <c r="C1066" s="22">
        <f t="shared" si="81"/>
        <v>5.0332496471692003E-5</v>
      </c>
      <c r="D1066" s="3" t="str">
        <f t="shared" si="82"/>
        <v>Up</v>
      </c>
      <c r="E1066" s="3" t="str">
        <f t="shared" si="83"/>
        <v>No</v>
      </c>
      <c r="F1066" s="3" t="str">
        <f t="shared" si="84"/>
        <v/>
      </c>
      <c r="G1066" s="3" t="str">
        <f t="shared" si="80"/>
        <v/>
      </c>
    </row>
    <row r="1067" spans="1:7" x14ac:dyDescent="0.35">
      <c r="A1067" s="30">
        <v>45503</v>
      </c>
      <c r="B1067" s="3">
        <v>24857.3</v>
      </c>
      <c r="C1067" s="22">
        <f t="shared" si="81"/>
        <v>8.5359617653338197E-4</v>
      </c>
      <c r="D1067" s="3" t="str">
        <f t="shared" si="82"/>
        <v>Up</v>
      </c>
      <c r="E1067" s="3" t="str">
        <f t="shared" si="83"/>
        <v>No</v>
      </c>
      <c r="F1067" s="3" t="str">
        <f t="shared" si="84"/>
        <v/>
      </c>
      <c r="G1067" s="3" t="str">
        <f t="shared" si="80"/>
        <v/>
      </c>
    </row>
    <row r="1068" spans="1:7" x14ac:dyDescent="0.35">
      <c r="A1068" s="30">
        <v>45504</v>
      </c>
      <c r="B1068" s="3">
        <v>24951.15</v>
      </c>
      <c r="C1068" s="22">
        <f t="shared" si="81"/>
        <v>3.7755508442188887E-3</v>
      </c>
      <c r="D1068" s="3" t="str">
        <f t="shared" si="82"/>
        <v>Up</v>
      </c>
      <c r="E1068" s="3" t="str">
        <f t="shared" si="83"/>
        <v>No</v>
      </c>
      <c r="F1068" s="3" t="str">
        <f t="shared" si="84"/>
        <v/>
      </c>
      <c r="G1068" s="3" t="str">
        <f t="shared" si="80"/>
        <v/>
      </c>
    </row>
    <row r="1069" spans="1:7" x14ac:dyDescent="0.35">
      <c r="A1069" s="30">
        <v>45505</v>
      </c>
      <c r="B1069" s="3">
        <v>25010.9</v>
      </c>
      <c r="C1069" s="22">
        <f t="shared" si="81"/>
        <v>2.3946792031629802E-3</v>
      </c>
      <c r="D1069" s="3" t="str">
        <f t="shared" si="82"/>
        <v>Up</v>
      </c>
      <c r="E1069" s="3" t="str">
        <f t="shared" si="83"/>
        <v>No</v>
      </c>
      <c r="F1069" s="3" t="str">
        <f t="shared" si="84"/>
        <v/>
      </c>
      <c r="G1069" s="3" t="str">
        <f t="shared" si="80"/>
        <v/>
      </c>
    </row>
    <row r="1070" spans="1:7" x14ac:dyDescent="0.35">
      <c r="A1070" s="30">
        <v>45506</v>
      </c>
      <c r="B1070" s="3">
        <v>24717.7</v>
      </c>
      <c r="C1070" s="22">
        <f t="shared" si="81"/>
        <v>-1.1722888820474302E-2</v>
      </c>
      <c r="D1070" s="3" t="str">
        <f t="shared" si="82"/>
        <v>Down</v>
      </c>
      <c r="E1070" s="3" t="str">
        <f t="shared" si="83"/>
        <v>No</v>
      </c>
      <c r="F1070" s="3" t="str">
        <f t="shared" si="84"/>
        <v/>
      </c>
      <c r="G1070" s="3" t="str">
        <f t="shared" si="80"/>
        <v/>
      </c>
    </row>
    <row r="1071" spans="1:7" x14ac:dyDescent="0.35">
      <c r="A1071" s="30">
        <v>45509</v>
      </c>
      <c r="B1071" s="3">
        <v>24055.599999999999</v>
      </c>
      <c r="C1071" s="22">
        <f t="shared" si="81"/>
        <v>-2.6786472851438529E-2</v>
      </c>
      <c r="D1071" s="3" t="str">
        <f t="shared" si="82"/>
        <v>Down</v>
      </c>
      <c r="E1071" s="3" t="str">
        <f t="shared" si="83"/>
        <v>No</v>
      </c>
      <c r="F1071" s="3" t="str">
        <f t="shared" si="84"/>
        <v/>
      </c>
      <c r="G1071" s="3" t="str">
        <f t="shared" si="80"/>
        <v/>
      </c>
    </row>
    <row r="1072" spans="1:7" x14ac:dyDescent="0.35">
      <c r="A1072" s="30">
        <v>45510</v>
      </c>
      <c r="B1072" s="3">
        <v>23992.55</v>
      </c>
      <c r="C1072" s="22">
        <f t="shared" si="81"/>
        <v>-2.6210113237665773E-3</v>
      </c>
      <c r="D1072" s="3" t="str">
        <f t="shared" si="82"/>
        <v>Down</v>
      </c>
      <c r="E1072" s="3" t="str">
        <f t="shared" si="83"/>
        <v>No</v>
      </c>
      <c r="F1072" s="3" t="str">
        <f t="shared" si="84"/>
        <v/>
      </c>
      <c r="G1072" s="3" t="str">
        <f t="shared" si="80"/>
        <v/>
      </c>
    </row>
    <row r="1073" spans="1:7" x14ac:dyDescent="0.35">
      <c r="A1073" s="30">
        <v>45511</v>
      </c>
      <c r="B1073" s="3">
        <v>24297.5</v>
      </c>
      <c r="C1073" s="22">
        <f t="shared" si="81"/>
        <v>1.2710195456506321E-2</v>
      </c>
      <c r="D1073" s="3" t="str">
        <f t="shared" si="82"/>
        <v>Up</v>
      </c>
      <c r="E1073" s="3" t="str">
        <f t="shared" si="83"/>
        <v>Yes</v>
      </c>
      <c r="F1073" s="3">
        <f t="shared" si="84"/>
        <v>1.2710195456506321E-2</v>
      </c>
      <c r="G1073" s="3" t="str">
        <f t="shared" si="80"/>
        <v>Yes</v>
      </c>
    </row>
    <row r="1074" spans="1:7" x14ac:dyDescent="0.35">
      <c r="A1074" s="30">
        <v>45512</v>
      </c>
      <c r="B1074" s="3">
        <v>24117</v>
      </c>
      <c r="C1074" s="22">
        <f t="shared" si="81"/>
        <v>-7.428747813561066E-3</v>
      </c>
      <c r="D1074" s="3" t="str">
        <f t="shared" si="82"/>
        <v>Down</v>
      </c>
      <c r="E1074" s="3" t="str">
        <f t="shared" si="83"/>
        <v>No</v>
      </c>
      <c r="F1074" s="3" t="str">
        <f t="shared" si="84"/>
        <v/>
      </c>
      <c r="G1074" s="3" t="str">
        <f t="shared" si="80"/>
        <v/>
      </c>
    </row>
    <row r="1075" spans="1:7" x14ac:dyDescent="0.35">
      <c r="A1075" s="30">
        <v>45513</v>
      </c>
      <c r="B1075" s="3">
        <v>24367.5</v>
      </c>
      <c r="C1075" s="22">
        <f t="shared" si="81"/>
        <v>1.0386864037815649E-2</v>
      </c>
      <c r="D1075" s="3" t="str">
        <f t="shared" si="82"/>
        <v>Up</v>
      </c>
      <c r="E1075" s="3" t="str">
        <f t="shared" si="83"/>
        <v>No</v>
      </c>
      <c r="F1075" s="3" t="str">
        <f t="shared" si="84"/>
        <v/>
      </c>
      <c r="G1075" s="3" t="str">
        <f t="shared" si="80"/>
        <v/>
      </c>
    </row>
    <row r="1076" spans="1:7" x14ac:dyDescent="0.35">
      <c r="A1076" s="30">
        <v>45516</v>
      </c>
      <c r="B1076" s="3">
        <v>24347</v>
      </c>
      <c r="C1076" s="22">
        <f t="shared" si="81"/>
        <v>-8.412844977941931E-4</v>
      </c>
      <c r="D1076" s="3" t="str">
        <f t="shared" si="82"/>
        <v>Down</v>
      </c>
      <c r="E1076" s="3" t="str">
        <f t="shared" si="83"/>
        <v>No</v>
      </c>
      <c r="F1076" s="3" t="str">
        <f t="shared" si="84"/>
        <v/>
      </c>
      <c r="G1076" s="3" t="str">
        <f t="shared" si="80"/>
        <v/>
      </c>
    </row>
    <row r="1077" spans="1:7" x14ac:dyDescent="0.35">
      <c r="A1077" s="30">
        <v>45517</v>
      </c>
      <c r="B1077" s="3">
        <v>24139</v>
      </c>
      <c r="C1077" s="22">
        <f t="shared" si="81"/>
        <v>-8.5431469996303452E-3</v>
      </c>
      <c r="D1077" s="3" t="str">
        <f t="shared" si="82"/>
        <v>Down</v>
      </c>
      <c r="E1077" s="3" t="str">
        <f t="shared" si="83"/>
        <v>No</v>
      </c>
      <c r="F1077" s="3" t="str">
        <f t="shared" si="84"/>
        <v/>
      </c>
      <c r="G1077" s="3" t="str">
        <f t="shared" si="80"/>
        <v/>
      </c>
    </row>
    <row r="1078" spans="1:7" x14ac:dyDescent="0.35">
      <c r="A1078" s="30">
        <v>45518</v>
      </c>
      <c r="B1078" s="3">
        <v>24143.75</v>
      </c>
      <c r="C1078" s="22">
        <f t="shared" si="81"/>
        <v>1.9677699987571978E-4</v>
      </c>
      <c r="D1078" s="3" t="str">
        <f t="shared" si="82"/>
        <v>Up</v>
      </c>
      <c r="E1078" s="3" t="str">
        <f t="shared" si="83"/>
        <v>No</v>
      </c>
      <c r="F1078" s="3" t="str">
        <f t="shared" si="84"/>
        <v/>
      </c>
      <c r="G1078" s="3" t="str">
        <f t="shared" si="80"/>
        <v/>
      </c>
    </row>
    <row r="1079" spans="1:7" x14ac:dyDescent="0.35">
      <c r="A1079" s="30">
        <v>45520</v>
      </c>
      <c r="B1079" s="3">
        <v>24541.15</v>
      </c>
      <c r="C1079" s="22">
        <f t="shared" si="81"/>
        <v>1.6459746311157191E-2</v>
      </c>
      <c r="D1079" s="3" t="str">
        <f t="shared" si="82"/>
        <v>Up</v>
      </c>
      <c r="E1079" s="3" t="str">
        <f t="shared" si="83"/>
        <v>No</v>
      </c>
      <c r="F1079" s="3" t="str">
        <f t="shared" si="84"/>
        <v/>
      </c>
      <c r="G1079" s="3" t="str">
        <f t="shared" si="80"/>
        <v/>
      </c>
    </row>
    <row r="1080" spans="1:7" x14ac:dyDescent="0.35">
      <c r="A1080" s="30">
        <v>45523</v>
      </c>
      <c r="B1080" s="3">
        <v>24572.65</v>
      </c>
      <c r="C1080" s="22">
        <f t="shared" si="81"/>
        <v>1.2835584314508488E-3</v>
      </c>
      <c r="D1080" s="3" t="str">
        <f t="shared" si="82"/>
        <v>Up</v>
      </c>
      <c r="E1080" s="3" t="str">
        <f t="shared" si="83"/>
        <v>No</v>
      </c>
      <c r="F1080" s="3" t="str">
        <f t="shared" si="84"/>
        <v/>
      </c>
      <c r="G1080" s="3" t="str">
        <f t="shared" si="80"/>
        <v/>
      </c>
    </row>
    <row r="1081" spans="1:7" x14ac:dyDescent="0.35">
      <c r="A1081" s="30">
        <v>45524</v>
      </c>
      <c r="B1081" s="3">
        <v>24698.85</v>
      </c>
      <c r="C1081" s="22">
        <f t="shared" si="81"/>
        <v>5.135791215029599E-3</v>
      </c>
      <c r="D1081" s="3" t="str">
        <f t="shared" si="82"/>
        <v>Up</v>
      </c>
      <c r="E1081" s="3" t="str">
        <f t="shared" si="83"/>
        <v>No</v>
      </c>
      <c r="F1081" s="3" t="str">
        <f t="shared" si="84"/>
        <v/>
      </c>
      <c r="G1081" s="3" t="str">
        <f t="shared" si="80"/>
        <v/>
      </c>
    </row>
    <row r="1082" spans="1:7" x14ac:dyDescent="0.35">
      <c r="A1082" s="30">
        <v>45525</v>
      </c>
      <c r="B1082" s="3">
        <v>24770.2</v>
      </c>
      <c r="C1082" s="22">
        <f t="shared" si="81"/>
        <v>2.8887984663254437E-3</v>
      </c>
      <c r="D1082" s="3" t="str">
        <f t="shared" si="82"/>
        <v>Up</v>
      </c>
      <c r="E1082" s="3" t="str">
        <f t="shared" si="83"/>
        <v>No</v>
      </c>
      <c r="F1082" s="3" t="str">
        <f t="shared" si="84"/>
        <v/>
      </c>
      <c r="G1082" s="3" t="str">
        <f t="shared" si="80"/>
        <v/>
      </c>
    </row>
    <row r="1083" spans="1:7" x14ac:dyDescent="0.35">
      <c r="A1083" s="30">
        <v>45526</v>
      </c>
      <c r="B1083" s="3">
        <v>24811.5</v>
      </c>
      <c r="C1083" s="22">
        <f t="shared" si="81"/>
        <v>1.6673260611540994E-3</v>
      </c>
      <c r="D1083" s="3" t="str">
        <f t="shared" si="82"/>
        <v>Up</v>
      </c>
      <c r="E1083" s="3" t="str">
        <f t="shared" si="83"/>
        <v>No</v>
      </c>
      <c r="F1083" s="3" t="str">
        <f t="shared" si="84"/>
        <v/>
      </c>
      <c r="G1083" s="3" t="str">
        <f t="shared" si="80"/>
        <v/>
      </c>
    </row>
    <row r="1084" spans="1:7" x14ac:dyDescent="0.35">
      <c r="A1084" s="30">
        <v>45527</v>
      </c>
      <c r="B1084" s="3">
        <v>24823.15</v>
      </c>
      <c r="C1084" s="22">
        <f t="shared" si="81"/>
        <v>4.6954033411931789E-4</v>
      </c>
      <c r="D1084" s="3" t="str">
        <f t="shared" si="82"/>
        <v>Up</v>
      </c>
      <c r="E1084" s="3" t="str">
        <f t="shared" si="83"/>
        <v>No</v>
      </c>
      <c r="F1084" s="3" t="str">
        <f t="shared" si="84"/>
        <v/>
      </c>
      <c r="G1084" s="3" t="str">
        <f t="shared" si="80"/>
        <v/>
      </c>
    </row>
    <row r="1085" spans="1:7" x14ac:dyDescent="0.35">
      <c r="A1085" s="30">
        <v>45530</v>
      </c>
      <c r="B1085" s="3">
        <v>25010.6</v>
      </c>
      <c r="C1085" s="22">
        <f t="shared" si="81"/>
        <v>7.5514187361393325E-3</v>
      </c>
      <c r="D1085" s="3" t="str">
        <f t="shared" si="82"/>
        <v>Up</v>
      </c>
      <c r="E1085" s="3" t="str">
        <f t="shared" si="83"/>
        <v>No</v>
      </c>
      <c r="F1085" s="3" t="str">
        <f t="shared" si="84"/>
        <v/>
      </c>
      <c r="G1085" s="3" t="str">
        <f t="shared" si="80"/>
        <v/>
      </c>
    </row>
    <row r="1086" spans="1:7" x14ac:dyDescent="0.35">
      <c r="A1086" s="30">
        <v>45531</v>
      </c>
      <c r="B1086" s="3">
        <v>25017.75</v>
      </c>
      <c r="C1086" s="22">
        <f t="shared" si="81"/>
        <v>2.8587878739420311E-4</v>
      </c>
      <c r="D1086" s="3" t="str">
        <f t="shared" si="82"/>
        <v>Up</v>
      </c>
      <c r="E1086" s="3" t="str">
        <f t="shared" si="83"/>
        <v>No</v>
      </c>
      <c r="F1086" s="3" t="str">
        <f t="shared" si="84"/>
        <v/>
      </c>
      <c r="G1086" s="3" t="str">
        <f t="shared" si="80"/>
        <v/>
      </c>
    </row>
    <row r="1087" spans="1:7" x14ac:dyDescent="0.35">
      <c r="A1087" s="30">
        <v>45532</v>
      </c>
      <c r="B1087" s="3">
        <v>25052.35</v>
      </c>
      <c r="C1087" s="22">
        <f t="shared" si="81"/>
        <v>1.3830180571793446E-3</v>
      </c>
      <c r="D1087" s="3" t="str">
        <f t="shared" si="82"/>
        <v>Up</v>
      </c>
      <c r="E1087" s="3" t="str">
        <f t="shared" si="83"/>
        <v>No</v>
      </c>
      <c r="F1087" s="3" t="str">
        <f t="shared" si="84"/>
        <v/>
      </c>
      <c r="G1087" s="3" t="str">
        <f t="shared" si="80"/>
        <v/>
      </c>
    </row>
    <row r="1088" spans="1:7" x14ac:dyDescent="0.35">
      <c r="A1088" s="30">
        <v>45533</v>
      </c>
      <c r="B1088" s="3">
        <v>25151.95</v>
      </c>
      <c r="C1088" s="22">
        <f t="shared" si="81"/>
        <v>3.9756749366826744E-3</v>
      </c>
      <c r="D1088" s="3" t="str">
        <f t="shared" si="82"/>
        <v>Up</v>
      </c>
      <c r="E1088" s="3" t="str">
        <f t="shared" si="83"/>
        <v>No</v>
      </c>
      <c r="F1088" s="3" t="str">
        <f t="shared" si="84"/>
        <v/>
      </c>
      <c r="G1088" s="3" t="str">
        <f t="shared" si="80"/>
        <v/>
      </c>
    </row>
    <row r="1089" spans="1:7" x14ac:dyDescent="0.35">
      <c r="A1089" s="30">
        <v>45534</v>
      </c>
      <c r="B1089" s="3">
        <v>25235.9</v>
      </c>
      <c r="C1089" s="22">
        <f t="shared" si="81"/>
        <v>3.3377133780880101E-3</v>
      </c>
      <c r="D1089" s="3" t="str">
        <f t="shared" si="82"/>
        <v>Up</v>
      </c>
      <c r="E1089" s="3" t="str">
        <f t="shared" si="83"/>
        <v>No</v>
      </c>
      <c r="F1089" s="3" t="str">
        <f t="shared" si="84"/>
        <v/>
      </c>
      <c r="G1089" s="3" t="str">
        <f t="shared" si="80"/>
        <v/>
      </c>
    </row>
    <row r="1090" spans="1:7" x14ac:dyDescent="0.35">
      <c r="A1090" s="30">
        <v>45537</v>
      </c>
      <c r="B1090" s="3">
        <v>25278.7</v>
      </c>
      <c r="C1090" s="22">
        <f t="shared" si="81"/>
        <v>1.6959965763059478E-3</v>
      </c>
      <c r="D1090" s="3" t="str">
        <f t="shared" si="82"/>
        <v>Up</v>
      </c>
      <c r="E1090" s="3" t="str">
        <f t="shared" si="83"/>
        <v>No</v>
      </c>
      <c r="F1090" s="3" t="str">
        <f t="shared" si="84"/>
        <v/>
      </c>
      <c r="G1090" s="3" t="str">
        <f t="shared" si="80"/>
        <v/>
      </c>
    </row>
    <row r="1091" spans="1:7" x14ac:dyDescent="0.35">
      <c r="A1091" s="30">
        <v>45538</v>
      </c>
      <c r="B1091" s="3">
        <v>25279.85</v>
      </c>
      <c r="C1091" s="22">
        <f t="shared" si="81"/>
        <v>4.5492845755431141E-5</v>
      </c>
      <c r="D1091" s="3" t="str">
        <f t="shared" si="82"/>
        <v>Up</v>
      </c>
      <c r="E1091" s="3" t="str">
        <f t="shared" si="83"/>
        <v>No</v>
      </c>
      <c r="F1091" s="3" t="str">
        <f t="shared" si="84"/>
        <v/>
      </c>
      <c r="G1091" s="3" t="str">
        <f t="shared" ref="G1091:G1154" si="85">IF(E1091="Yes",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6">(B1092-B1091)/B1091</f>
        <v>-3.2100665154262318E-3</v>
      </c>
      <c r="D1092" s="3" t="str">
        <f t="shared" ref="D1092:D1155" si="87">IF(C1092&gt;0, "Up", IF(C1092&lt;0, "Down", "Flat"))</f>
        <v>Down</v>
      </c>
      <c r="E1092" s="3" t="str">
        <f t="shared" si="83"/>
        <v>No</v>
      </c>
      <c r="F1092" s="3" t="str">
        <f t="shared" si="84"/>
        <v/>
      </c>
      <c r="G1092" s="3" t="str">
        <f t="shared" si="85"/>
        <v/>
      </c>
    </row>
    <row r="1093" spans="1:7" x14ac:dyDescent="0.35">
      <c r="A1093" s="30">
        <v>45540</v>
      </c>
      <c r="B1093" s="3">
        <v>25145.1</v>
      </c>
      <c r="C1093" s="22">
        <f t="shared" si="86"/>
        <v>-2.1270938580165715E-3</v>
      </c>
      <c r="D1093" s="3" t="str">
        <f t="shared" si="87"/>
        <v>Down</v>
      </c>
      <c r="E1093" s="3" t="str">
        <f t="shared" si="83"/>
        <v>No</v>
      </c>
      <c r="F1093" s="3" t="str">
        <f t="shared" si="84"/>
        <v/>
      </c>
      <c r="G1093" s="3" t="str">
        <f t="shared" si="85"/>
        <v/>
      </c>
    </row>
    <row r="1094" spans="1:7" x14ac:dyDescent="0.35">
      <c r="A1094" s="30">
        <v>45541</v>
      </c>
      <c r="B1094" s="3">
        <v>24852.15</v>
      </c>
      <c r="C1094" s="22">
        <f t="shared" si="86"/>
        <v>-1.1650381187587128E-2</v>
      </c>
      <c r="D1094" s="3" t="str">
        <f t="shared" si="87"/>
        <v>Down</v>
      </c>
      <c r="E1094" s="3" t="str">
        <f t="shared" ref="E1094:E1157" si="88">IF(AND(D1091="Down", D1092="Down", D1093="Down"), "Yes", "No")</f>
        <v>No</v>
      </c>
      <c r="F1094" s="3" t="str">
        <f t="shared" ref="F1094:F1157" si="89">IF(E1094="Yes", C1094, "")</f>
        <v/>
      </c>
      <c r="G1094" s="3" t="str">
        <f t="shared" si="85"/>
        <v/>
      </c>
    </row>
    <row r="1095" spans="1:7" x14ac:dyDescent="0.35">
      <c r="A1095" s="30">
        <v>45544</v>
      </c>
      <c r="B1095" s="3">
        <v>24936.400000000001</v>
      </c>
      <c r="C1095" s="22">
        <f t="shared" si="86"/>
        <v>3.3900487482974306E-3</v>
      </c>
      <c r="D1095" s="3" t="str">
        <f t="shared" si="87"/>
        <v>Up</v>
      </c>
      <c r="E1095" s="3" t="str">
        <f t="shared" si="88"/>
        <v>Yes</v>
      </c>
      <c r="F1095" s="3">
        <f t="shared" si="89"/>
        <v>3.3900487482974306E-3</v>
      </c>
      <c r="G1095" s="3" t="str">
        <f t="shared" si="85"/>
        <v>Yes</v>
      </c>
    </row>
    <row r="1096" spans="1:7" x14ac:dyDescent="0.35">
      <c r="A1096" s="30">
        <v>45545</v>
      </c>
      <c r="B1096" s="3">
        <v>25041.1</v>
      </c>
      <c r="C1096" s="22">
        <f t="shared" si="86"/>
        <v>4.1986814455974835E-3</v>
      </c>
      <c r="D1096" s="3" t="str">
        <f t="shared" si="87"/>
        <v>Up</v>
      </c>
      <c r="E1096" s="3" t="str">
        <f t="shared" si="88"/>
        <v>No</v>
      </c>
      <c r="F1096" s="3" t="str">
        <f t="shared" si="89"/>
        <v/>
      </c>
      <c r="G1096" s="3" t="str">
        <f t="shared" si="85"/>
        <v/>
      </c>
    </row>
    <row r="1097" spans="1:7" x14ac:dyDescent="0.35">
      <c r="A1097" s="30">
        <v>45546</v>
      </c>
      <c r="B1097" s="3">
        <v>24918.45</v>
      </c>
      <c r="C1097" s="22">
        <f t="shared" si="86"/>
        <v>-4.8979477738596879E-3</v>
      </c>
      <c r="D1097" s="3" t="str">
        <f t="shared" si="87"/>
        <v>Down</v>
      </c>
      <c r="E1097" s="3" t="str">
        <f t="shared" si="88"/>
        <v>No</v>
      </c>
      <c r="F1097" s="3" t="str">
        <f t="shared" si="89"/>
        <v/>
      </c>
      <c r="G1097" s="3" t="str">
        <f t="shared" si="85"/>
        <v/>
      </c>
    </row>
    <row r="1098" spans="1:7" x14ac:dyDescent="0.35">
      <c r="A1098" s="30">
        <v>45547</v>
      </c>
      <c r="B1098" s="3">
        <v>25388.9</v>
      </c>
      <c r="C1098" s="22">
        <f t="shared" si="86"/>
        <v>1.8879585206945083E-2</v>
      </c>
      <c r="D1098" s="3" t="str">
        <f t="shared" si="87"/>
        <v>Up</v>
      </c>
      <c r="E1098" s="3" t="str">
        <f t="shared" si="88"/>
        <v>No</v>
      </c>
      <c r="F1098" s="3" t="str">
        <f t="shared" si="89"/>
        <v/>
      </c>
      <c r="G1098" s="3" t="str">
        <f t="shared" si="85"/>
        <v/>
      </c>
    </row>
    <row r="1099" spans="1:7" x14ac:dyDescent="0.35">
      <c r="A1099" s="30">
        <v>45548</v>
      </c>
      <c r="B1099" s="3">
        <v>25356.5</v>
      </c>
      <c r="C1099" s="22">
        <f t="shared" si="86"/>
        <v>-1.2761482380095812E-3</v>
      </c>
      <c r="D1099" s="3" t="str">
        <f t="shared" si="87"/>
        <v>Down</v>
      </c>
      <c r="E1099" s="3" t="str">
        <f t="shared" si="88"/>
        <v>No</v>
      </c>
      <c r="F1099" s="3" t="str">
        <f t="shared" si="89"/>
        <v/>
      </c>
      <c r="G1099" s="3" t="str">
        <f t="shared" si="85"/>
        <v/>
      </c>
    </row>
    <row r="1100" spans="1:7" x14ac:dyDescent="0.35">
      <c r="A1100" s="30">
        <v>45551</v>
      </c>
      <c r="B1100" s="3">
        <v>25383.75</v>
      </c>
      <c r="C1100" s="22">
        <f t="shared" si="86"/>
        <v>1.0746751326089958E-3</v>
      </c>
      <c r="D1100" s="3" t="str">
        <f t="shared" si="87"/>
        <v>Up</v>
      </c>
      <c r="E1100" s="3" t="str">
        <f t="shared" si="88"/>
        <v>No</v>
      </c>
      <c r="F1100" s="3" t="str">
        <f t="shared" si="89"/>
        <v/>
      </c>
      <c r="G1100" s="3" t="str">
        <f t="shared" si="85"/>
        <v/>
      </c>
    </row>
    <row r="1101" spans="1:7" x14ac:dyDescent="0.35">
      <c r="A1101" s="30">
        <v>45552</v>
      </c>
      <c r="B1101" s="3">
        <v>25418.55</v>
      </c>
      <c r="C1101" s="22">
        <f t="shared" si="86"/>
        <v>1.3709558280395637E-3</v>
      </c>
      <c r="D1101" s="3" t="str">
        <f t="shared" si="87"/>
        <v>Up</v>
      </c>
      <c r="E1101" s="3" t="str">
        <f t="shared" si="88"/>
        <v>No</v>
      </c>
      <c r="F1101" s="3" t="str">
        <f t="shared" si="89"/>
        <v/>
      </c>
      <c r="G1101" s="3" t="str">
        <f t="shared" si="85"/>
        <v/>
      </c>
    </row>
    <row r="1102" spans="1:7" x14ac:dyDescent="0.35">
      <c r="A1102" s="30">
        <v>45553</v>
      </c>
      <c r="B1102" s="3">
        <v>25377.55</v>
      </c>
      <c r="C1102" s="22">
        <f t="shared" si="86"/>
        <v>-1.612995233795791E-3</v>
      </c>
      <c r="D1102" s="3" t="str">
        <f t="shared" si="87"/>
        <v>Down</v>
      </c>
      <c r="E1102" s="3" t="str">
        <f t="shared" si="88"/>
        <v>No</v>
      </c>
      <c r="F1102" s="3" t="str">
        <f t="shared" si="89"/>
        <v/>
      </c>
      <c r="G1102" s="3" t="str">
        <f t="shared" si="85"/>
        <v/>
      </c>
    </row>
    <row r="1103" spans="1:7" x14ac:dyDescent="0.35">
      <c r="A1103" s="30">
        <v>45554</v>
      </c>
      <c r="B1103" s="3">
        <v>25415.8</v>
      </c>
      <c r="C1103" s="22">
        <f t="shared" si="86"/>
        <v>1.5072376963103215E-3</v>
      </c>
      <c r="D1103" s="3" t="str">
        <f t="shared" si="87"/>
        <v>Up</v>
      </c>
      <c r="E1103" s="3" t="str">
        <f t="shared" si="88"/>
        <v>No</v>
      </c>
      <c r="F1103" s="3" t="str">
        <f t="shared" si="89"/>
        <v/>
      </c>
      <c r="G1103" s="3" t="str">
        <f t="shared" si="85"/>
        <v/>
      </c>
    </row>
    <row r="1104" spans="1:7" x14ac:dyDescent="0.35">
      <c r="A1104" s="30">
        <v>45555</v>
      </c>
      <c r="B1104" s="3">
        <v>25790.95</v>
      </c>
      <c r="C1104" s="22">
        <f t="shared" si="86"/>
        <v>1.4760503308965348E-2</v>
      </c>
      <c r="D1104" s="3" t="str">
        <f t="shared" si="87"/>
        <v>Up</v>
      </c>
      <c r="E1104" s="3" t="str">
        <f t="shared" si="88"/>
        <v>No</v>
      </c>
      <c r="F1104" s="3" t="str">
        <f t="shared" si="89"/>
        <v/>
      </c>
      <c r="G1104" s="3" t="str">
        <f t="shared" si="85"/>
        <v/>
      </c>
    </row>
    <row r="1105" spans="1:7" x14ac:dyDescent="0.35">
      <c r="A1105" s="30">
        <v>45558</v>
      </c>
      <c r="B1105" s="3">
        <v>25939.05</v>
      </c>
      <c r="C1105" s="22">
        <f t="shared" si="86"/>
        <v>5.7423243424534007E-3</v>
      </c>
      <c r="D1105" s="3" t="str">
        <f t="shared" si="87"/>
        <v>Up</v>
      </c>
      <c r="E1105" s="3" t="str">
        <f t="shared" si="88"/>
        <v>No</v>
      </c>
      <c r="F1105" s="3" t="str">
        <f t="shared" si="89"/>
        <v/>
      </c>
      <c r="G1105" s="3" t="str">
        <f t="shared" si="85"/>
        <v/>
      </c>
    </row>
    <row r="1106" spans="1:7" x14ac:dyDescent="0.35">
      <c r="A1106" s="30">
        <v>45559</v>
      </c>
      <c r="B1106" s="3">
        <v>25940.400000000001</v>
      </c>
      <c r="C1106" s="22">
        <f t="shared" si="86"/>
        <v>5.2045082607195824E-5</v>
      </c>
      <c r="D1106" s="3" t="str">
        <f t="shared" si="87"/>
        <v>Up</v>
      </c>
      <c r="E1106" s="3" t="str">
        <f t="shared" si="88"/>
        <v>No</v>
      </c>
      <c r="F1106" s="3" t="str">
        <f t="shared" si="89"/>
        <v/>
      </c>
      <c r="G1106" s="3" t="str">
        <f t="shared" si="85"/>
        <v/>
      </c>
    </row>
    <row r="1107" spans="1:7" x14ac:dyDescent="0.35">
      <c r="A1107" s="30">
        <v>45560</v>
      </c>
      <c r="B1107" s="3">
        <v>26004.15</v>
      </c>
      <c r="C1107" s="22">
        <f t="shared" si="86"/>
        <v>2.4575565527131422E-3</v>
      </c>
      <c r="D1107" s="3" t="str">
        <f t="shared" si="87"/>
        <v>Up</v>
      </c>
      <c r="E1107" s="3" t="str">
        <f t="shared" si="88"/>
        <v>No</v>
      </c>
      <c r="F1107" s="3" t="str">
        <f t="shared" si="89"/>
        <v/>
      </c>
      <c r="G1107" s="3" t="str">
        <f t="shared" si="85"/>
        <v/>
      </c>
    </row>
    <row r="1108" spans="1:7" x14ac:dyDescent="0.35">
      <c r="A1108" s="30">
        <v>45561</v>
      </c>
      <c r="B1108" s="3">
        <v>26216.05</v>
      </c>
      <c r="C1108" s="22">
        <f t="shared" si="86"/>
        <v>8.1486993422202926E-3</v>
      </c>
      <c r="D1108" s="3" t="str">
        <f t="shared" si="87"/>
        <v>Up</v>
      </c>
      <c r="E1108" s="3" t="str">
        <f t="shared" si="88"/>
        <v>No</v>
      </c>
      <c r="F1108" s="3" t="str">
        <f t="shared" si="89"/>
        <v/>
      </c>
      <c r="G1108" s="3" t="str">
        <f t="shared" si="85"/>
        <v/>
      </c>
    </row>
    <row r="1109" spans="1:7" x14ac:dyDescent="0.35">
      <c r="A1109" s="30">
        <v>45562</v>
      </c>
      <c r="B1109" s="3">
        <v>26178.95</v>
      </c>
      <c r="C1109" s="22">
        <f t="shared" si="86"/>
        <v>-1.4151636116042862E-3</v>
      </c>
      <c r="D1109" s="3" t="str">
        <f t="shared" si="87"/>
        <v>Down</v>
      </c>
      <c r="E1109" s="3" t="str">
        <f t="shared" si="88"/>
        <v>No</v>
      </c>
      <c r="F1109" s="3" t="str">
        <f t="shared" si="89"/>
        <v/>
      </c>
      <c r="G1109" s="3" t="str">
        <f t="shared" si="85"/>
        <v/>
      </c>
    </row>
    <row r="1110" spans="1:7" x14ac:dyDescent="0.35">
      <c r="A1110" s="30">
        <v>45565</v>
      </c>
      <c r="B1110" s="3">
        <v>25810.85</v>
      </c>
      <c r="C1110" s="22">
        <f t="shared" si="86"/>
        <v>-1.4060915353748036E-2</v>
      </c>
      <c r="D1110" s="3" t="str">
        <f t="shared" si="87"/>
        <v>Down</v>
      </c>
      <c r="E1110" s="3" t="str">
        <f t="shared" si="88"/>
        <v>No</v>
      </c>
      <c r="F1110" s="3" t="str">
        <f t="shared" si="89"/>
        <v/>
      </c>
      <c r="G1110" s="3" t="str">
        <f t="shared" si="85"/>
        <v/>
      </c>
    </row>
    <row r="1111" spans="1:7" x14ac:dyDescent="0.35">
      <c r="A1111" s="30">
        <v>45566</v>
      </c>
      <c r="B1111" s="3">
        <v>25796.9</v>
      </c>
      <c r="C1111" s="22">
        <f t="shared" si="86"/>
        <v>-5.4047038357888603E-4</v>
      </c>
      <c r="D1111" s="3" t="str">
        <f t="shared" si="87"/>
        <v>Down</v>
      </c>
      <c r="E1111" s="3" t="str">
        <f t="shared" si="88"/>
        <v>No</v>
      </c>
      <c r="F1111" s="3" t="str">
        <f t="shared" si="89"/>
        <v/>
      </c>
      <c r="G1111" s="3" t="str">
        <f t="shared" si="85"/>
        <v/>
      </c>
    </row>
    <row r="1112" spans="1:7" x14ac:dyDescent="0.35">
      <c r="A1112" s="30">
        <v>45568</v>
      </c>
      <c r="B1112" s="3">
        <v>25250.1</v>
      </c>
      <c r="C1112" s="22">
        <f t="shared" si="86"/>
        <v>-2.1196345297303278E-2</v>
      </c>
      <c r="D1112" s="3" t="str">
        <f t="shared" si="87"/>
        <v>Down</v>
      </c>
      <c r="E1112" s="3" t="str">
        <f t="shared" si="88"/>
        <v>Yes</v>
      </c>
      <c r="F1112" s="3">
        <f t="shared" si="89"/>
        <v>-2.1196345297303278E-2</v>
      </c>
      <c r="G1112" s="3" t="str">
        <f t="shared" si="85"/>
        <v>No</v>
      </c>
    </row>
    <row r="1113" spans="1:7" x14ac:dyDescent="0.35">
      <c r="A1113" s="30">
        <v>45569</v>
      </c>
      <c r="B1113" s="3">
        <v>25014.6</v>
      </c>
      <c r="C1113" s="22">
        <f t="shared" si="86"/>
        <v>-9.3266957358584725E-3</v>
      </c>
      <c r="D1113" s="3" t="str">
        <f t="shared" si="87"/>
        <v>Down</v>
      </c>
      <c r="E1113" s="3" t="str">
        <f t="shared" si="88"/>
        <v>Yes</v>
      </c>
      <c r="F1113" s="3">
        <f t="shared" si="89"/>
        <v>-9.3266957358584725E-3</v>
      </c>
      <c r="G1113" s="3" t="str">
        <f t="shared" si="85"/>
        <v>No</v>
      </c>
    </row>
    <row r="1114" spans="1:7" x14ac:dyDescent="0.35">
      <c r="A1114" s="30">
        <v>45572</v>
      </c>
      <c r="B1114" s="3">
        <v>24795.75</v>
      </c>
      <c r="C1114" s="22">
        <f t="shared" si="86"/>
        <v>-8.7488906478615912E-3</v>
      </c>
      <c r="D1114" s="3" t="str">
        <f t="shared" si="87"/>
        <v>Down</v>
      </c>
      <c r="E1114" s="3" t="str">
        <f t="shared" si="88"/>
        <v>Yes</v>
      </c>
      <c r="F1114" s="3">
        <f t="shared" si="89"/>
        <v>-8.7488906478615912E-3</v>
      </c>
      <c r="G1114" s="3" t="str">
        <f t="shared" si="85"/>
        <v>No</v>
      </c>
    </row>
    <row r="1115" spans="1:7" x14ac:dyDescent="0.35">
      <c r="A1115" s="30">
        <v>45573</v>
      </c>
      <c r="B1115" s="3">
        <v>25013.15</v>
      </c>
      <c r="C1115" s="22">
        <f t="shared" si="86"/>
        <v>8.7676315497616109E-3</v>
      </c>
      <c r="D1115" s="3" t="str">
        <f t="shared" si="87"/>
        <v>Up</v>
      </c>
      <c r="E1115" s="3" t="str">
        <f t="shared" si="88"/>
        <v>Yes</v>
      </c>
      <c r="F1115" s="3">
        <f t="shared" si="89"/>
        <v>8.7676315497616109E-3</v>
      </c>
      <c r="G1115" s="3" t="str">
        <f t="shared" si="85"/>
        <v>Yes</v>
      </c>
    </row>
    <row r="1116" spans="1:7" x14ac:dyDescent="0.35">
      <c r="A1116" s="30">
        <v>45574</v>
      </c>
      <c r="B1116" s="3">
        <v>24981.95</v>
      </c>
      <c r="C1116" s="22">
        <f t="shared" si="86"/>
        <v>-1.2473438971101491E-3</v>
      </c>
      <c r="D1116" s="3" t="str">
        <f t="shared" si="87"/>
        <v>Down</v>
      </c>
      <c r="E1116" s="3" t="str">
        <f t="shared" si="88"/>
        <v>No</v>
      </c>
      <c r="F1116" s="3" t="str">
        <f t="shared" si="89"/>
        <v/>
      </c>
      <c r="G1116" s="3" t="str">
        <f t="shared" si="85"/>
        <v/>
      </c>
    </row>
    <row r="1117" spans="1:7" x14ac:dyDescent="0.35">
      <c r="A1117" s="30">
        <v>45575</v>
      </c>
      <c r="B1117" s="3">
        <v>24998.45</v>
      </c>
      <c r="C1117" s="22">
        <f t="shared" si="86"/>
        <v>6.604768642960217E-4</v>
      </c>
      <c r="D1117" s="3" t="str">
        <f t="shared" si="87"/>
        <v>Up</v>
      </c>
      <c r="E1117" s="3" t="str">
        <f t="shared" si="88"/>
        <v>No</v>
      </c>
      <c r="F1117" s="3" t="str">
        <f t="shared" si="89"/>
        <v/>
      </c>
      <c r="G1117" s="3" t="str">
        <f t="shared" si="85"/>
        <v/>
      </c>
    </row>
    <row r="1118" spans="1:7" x14ac:dyDescent="0.35">
      <c r="A1118" s="30">
        <v>45576</v>
      </c>
      <c r="B1118" s="3">
        <v>24964.25</v>
      </c>
      <c r="C1118" s="22">
        <f t="shared" si="86"/>
        <v>-1.368084821258947E-3</v>
      </c>
      <c r="D1118" s="3" t="str">
        <f t="shared" si="87"/>
        <v>Down</v>
      </c>
      <c r="E1118" s="3" t="str">
        <f t="shared" si="88"/>
        <v>No</v>
      </c>
      <c r="F1118" s="3" t="str">
        <f t="shared" si="89"/>
        <v/>
      </c>
      <c r="G1118" s="3" t="str">
        <f t="shared" si="85"/>
        <v/>
      </c>
    </row>
    <row r="1119" spans="1:7" x14ac:dyDescent="0.35">
      <c r="A1119" s="30">
        <v>45579</v>
      </c>
      <c r="B1119" s="3">
        <v>25127.95</v>
      </c>
      <c r="C1119" s="22">
        <f t="shared" si="86"/>
        <v>6.5573770491803574E-3</v>
      </c>
      <c r="D1119" s="3" t="str">
        <f t="shared" si="87"/>
        <v>Up</v>
      </c>
      <c r="E1119" s="3" t="str">
        <f t="shared" si="88"/>
        <v>No</v>
      </c>
      <c r="F1119" s="3" t="str">
        <f t="shared" si="89"/>
        <v/>
      </c>
      <c r="G1119" s="3" t="str">
        <f t="shared" si="85"/>
        <v/>
      </c>
    </row>
    <row r="1120" spans="1:7" x14ac:dyDescent="0.35">
      <c r="A1120" s="30">
        <v>45580</v>
      </c>
      <c r="B1120" s="3">
        <v>25057.35</v>
      </c>
      <c r="C1120" s="22">
        <f t="shared" si="86"/>
        <v>-2.8096203629823435E-3</v>
      </c>
      <c r="D1120" s="3" t="str">
        <f t="shared" si="87"/>
        <v>Down</v>
      </c>
      <c r="E1120" s="3" t="str">
        <f t="shared" si="88"/>
        <v>No</v>
      </c>
      <c r="F1120" s="3" t="str">
        <f t="shared" si="89"/>
        <v/>
      </c>
      <c r="G1120" s="3" t="str">
        <f t="shared" si="85"/>
        <v/>
      </c>
    </row>
    <row r="1121" spans="1:7" x14ac:dyDescent="0.35">
      <c r="A1121" s="30">
        <v>45581</v>
      </c>
      <c r="B1121" s="3">
        <v>24971.3</v>
      </c>
      <c r="C1121" s="22">
        <f t="shared" si="86"/>
        <v>-3.4341221238478642E-3</v>
      </c>
      <c r="D1121" s="3" t="str">
        <f t="shared" si="87"/>
        <v>Down</v>
      </c>
      <c r="E1121" s="3" t="str">
        <f t="shared" si="88"/>
        <v>No</v>
      </c>
      <c r="F1121" s="3" t="str">
        <f t="shared" si="89"/>
        <v/>
      </c>
      <c r="G1121" s="3" t="str">
        <f t="shared" si="85"/>
        <v/>
      </c>
    </row>
    <row r="1122" spans="1:7" x14ac:dyDescent="0.35">
      <c r="A1122" s="30">
        <v>45582</v>
      </c>
      <c r="B1122" s="3">
        <v>24749.85</v>
      </c>
      <c r="C1122" s="22">
        <f t="shared" si="86"/>
        <v>-8.8681806714108087E-3</v>
      </c>
      <c r="D1122" s="3" t="str">
        <f t="shared" si="87"/>
        <v>Down</v>
      </c>
      <c r="E1122" s="3" t="str">
        <f t="shared" si="88"/>
        <v>No</v>
      </c>
      <c r="F1122" s="3" t="str">
        <f t="shared" si="89"/>
        <v/>
      </c>
      <c r="G1122" s="3" t="str">
        <f t="shared" si="85"/>
        <v/>
      </c>
    </row>
    <row r="1123" spans="1:7" x14ac:dyDescent="0.35">
      <c r="A1123" s="30">
        <v>45583</v>
      </c>
      <c r="B1123" s="3">
        <v>24854.05</v>
      </c>
      <c r="C1123" s="22">
        <f t="shared" si="86"/>
        <v>4.2101265260193789E-3</v>
      </c>
      <c r="D1123" s="3" t="str">
        <f t="shared" si="87"/>
        <v>Up</v>
      </c>
      <c r="E1123" s="3" t="str">
        <f t="shared" si="88"/>
        <v>Yes</v>
      </c>
      <c r="F1123" s="3">
        <f t="shared" si="89"/>
        <v>4.2101265260193789E-3</v>
      </c>
      <c r="G1123" s="3" t="str">
        <f t="shared" si="85"/>
        <v>Yes</v>
      </c>
    </row>
    <row r="1124" spans="1:7" x14ac:dyDescent="0.35">
      <c r="A1124" s="30">
        <v>45586</v>
      </c>
      <c r="B1124" s="3">
        <v>24781.1</v>
      </c>
      <c r="C1124" s="22">
        <f t="shared" si="86"/>
        <v>-2.9351353199981787E-3</v>
      </c>
      <c r="D1124" s="3" t="str">
        <f t="shared" si="87"/>
        <v>Down</v>
      </c>
      <c r="E1124" s="3" t="str">
        <f t="shared" si="88"/>
        <v>No</v>
      </c>
      <c r="F1124" s="3" t="str">
        <f t="shared" si="89"/>
        <v/>
      </c>
      <c r="G1124" s="3" t="str">
        <f t="shared" si="85"/>
        <v/>
      </c>
    </row>
    <row r="1125" spans="1:7" x14ac:dyDescent="0.35">
      <c r="A1125" s="30">
        <v>45587</v>
      </c>
      <c r="B1125" s="3">
        <v>24472.1</v>
      </c>
      <c r="C1125" s="22">
        <f t="shared" si="86"/>
        <v>-1.2469180141317376E-2</v>
      </c>
      <c r="D1125" s="3" t="str">
        <f t="shared" si="87"/>
        <v>Down</v>
      </c>
      <c r="E1125" s="3" t="str">
        <f t="shared" si="88"/>
        <v>No</v>
      </c>
      <c r="F1125" s="3" t="str">
        <f t="shared" si="89"/>
        <v/>
      </c>
      <c r="G1125" s="3" t="str">
        <f t="shared" si="85"/>
        <v/>
      </c>
    </row>
    <row r="1126" spans="1:7" x14ac:dyDescent="0.35">
      <c r="A1126" s="30">
        <v>45588</v>
      </c>
      <c r="B1126" s="3">
        <v>24435.5</v>
      </c>
      <c r="C1126" s="22">
        <f t="shared" si="86"/>
        <v>-1.4955806816741737E-3</v>
      </c>
      <c r="D1126" s="3" t="str">
        <f t="shared" si="87"/>
        <v>Down</v>
      </c>
      <c r="E1126" s="3" t="str">
        <f t="shared" si="88"/>
        <v>No</v>
      </c>
      <c r="F1126" s="3" t="str">
        <f t="shared" si="89"/>
        <v/>
      </c>
      <c r="G1126" s="3" t="str">
        <f t="shared" si="85"/>
        <v/>
      </c>
    </row>
    <row r="1127" spans="1:7" x14ac:dyDescent="0.35">
      <c r="A1127" s="30">
        <v>45589</v>
      </c>
      <c r="B1127" s="3">
        <v>24399.4</v>
      </c>
      <c r="C1127" s="22">
        <f t="shared" si="86"/>
        <v>-1.4773587608192403E-3</v>
      </c>
      <c r="D1127" s="3" t="str">
        <f t="shared" si="87"/>
        <v>Down</v>
      </c>
      <c r="E1127" s="3" t="str">
        <f t="shared" si="88"/>
        <v>Yes</v>
      </c>
      <c r="F1127" s="3">
        <f t="shared" si="89"/>
        <v>-1.4773587608192403E-3</v>
      </c>
      <c r="G1127" s="3" t="str">
        <f t="shared" si="85"/>
        <v>No</v>
      </c>
    </row>
    <row r="1128" spans="1:7" x14ac:dyDescent="0.35">
      <c r="A1128" s="30">
        <v>45590</v>
      </c>
      <c r="B1128" s="3">
        <v>24180.799999999999</v>
      </c>
      <c r="C1128" s="22">
        <f t="shared" si="86"/>
        <v>-8.9592367025419541E-3</v>
      </c>
      <c r="D1128" s="3" t="str">
        <f t="shared" si="87"/>
        <v>Down</v>
      </c>
      <c r="E1128" s="3" t="str">
        <f t="shared" si="88"/>
        <v>Yes</v>
      </c>
      <c r="F1128" s="3">
        <f t="shared" si="89"/>
        <v>-8.9592367025419541E-3</v>
      </c>
      <c r="G1128" s="3" t="str">
        <f t="shared" si="85"/>
        <v>No</v>
      </c>
    </row>
    <row r="1129" spans="1:7" x14ac:dyDescent="0.35">
      <c r="A1129" s="30">
        <v>45593</v>
      </c>
      <c r="B1129" s="3">
        <v>24339.15</v>
      </c>
      <c r="C1129" s="22">
        <f t="shared" si="86"/>
        <v>6.5485840005294364E-3</v>
      </c>
      <c r="D1129" s="3" t="str">
        <f t="shared" si="87"/>
        <v>Up</v>
      </c>
      <c r="E1129" s="3" t="str">
        <f t="shared" si="88"/>
        <v>Yes</v>
      </c>
      <c r="F1129" s="3">
        <f t="shared" si="89"/>
        <v>6.5485840005294364E-3</v>
      </c>
      <c r="G1129" s="3" t="str">
        <f t="shared" si="85"/>
        <v>Yes</v>
      </c>
    </row>
    <row r="1130" spans="1:7" x14ac:dyDescent="0.35">
      <c r="A1130" s="30">
        <v>45594</v>
      </c>
      <c r="B1130" s="3">
        <v>24466.85</v>
      </c>
      <c r="C1130" s="22">
        <f t="shared" si="86"/>
        <v>5.2466910307055539E-3</v>
      </c>
      <c r="D1130" s="3" t="str">
        <f t="shared" si="87"/>
        <v>Up</v>
      </c>
      <c r="E1130" s="3" t="str">
        <f t="shared" si="88"/>
        <v>No</v>
      </c>
      <c r="F1130" s="3" t="str">
        <f t="shared" si="89"/>
        <v/>
      </c>
      <c r="G1130" s="3" t="str">
        <f t="shared" si="85"/>
        <v/>
      </c>
    </row>
    <row r="1131" spans="1:7" x14ac:dyDescent="0.35">
      <c r="A1131" s="30">
        <v>45595</v>
      </c>
      <c r="B1131" s="3">
        <v>24340.85</v>
      </c>
      <c r="C1131" s="22">
        <f t="shared" si="86"/>
        <v>-5.1498251716097501E-3</v>
      </c>
      <c r="D1131" s="3" t="str">
        <f t="shared" si="87"/>
        <v>Down</v>
      </c>
      <c r="E1131" s="3" t="str">
        <f t="shared" si="88"/>
        <v>No</v>
      </c>
      <c r="F1131" s="3" t="str">
        <f t="shared" si="89"/>
        <v/>
      </c>
      <c r="G1131" s="3" t="str">
        <f t="shared" si="85"/>
        <v/>
      </c>
    </row>
    <row r="1132" spans="1:7" x14ac:dyDescent="0.35">
      <c r="A1132" s="30">
        <v>45596</v>
      </c>
      <c r="B1132" s="3">
        <v>24205.35</v>
      </c>
      <c r="C1132" s="22">
        <f t="shared" si="86"/>
        <v>-5.5667735514577351E-3</v>
      </c>
      <c r="D1132" s="3" t="str">
        <f t="shared" si="87"/>
        <v>Down</v>
      </c>
      <c r="E1132" s="3" t="str">
        <f t="shared" si="88"/>
        <v>No</v>
      </c>
      <c r="F1132" s="3" t="str">
        <f t="shared" si="89"/>
        <v/>
      </c>
      <c r="G1132" s="3" t="str">
        <f t="shared" si="85"/>
        <v/>
      </c>
    </row>
    <row r="1133" spans="1:7" x14ac:dyDescent="0.35">
      <c r="A1133" s="30">
        <v>45597</v>
      </c>
      <c r="B1133" s="3">
        <v>24304.35</v>
      </c>
      <c r="C1133" s="22">
        <f t="shared" si="86"/>
        <v>4.0900048956119209E-3</v>
      </c>
      <c r="D1133" s="3" t="str">
        <f t="shared" si="87"/>
        <v>Up</v>
      </c>
      <c r="E1133" s="3" t="str">
        <f t="shared" si="88"/>
        <v>No</v>
      </c>
      <c r="F1133" s="3" t="str">
        <f t="shared" si="89"/>
        <v/>
      </c>
      <c r="G1133" s="3" t="str">
        <f t="shared" si="85"/>
        <v/>
      </c>
    </row>
    <row r="1134" spans="1:7" x14ac:dyDescent="0.35">
      <c r="A1134" s="30">
        <v>45600</v>
      </c>
      <c r="B1134" s="3">
        <v>23995.35</v>
      </c>
      <c r="C1134" s="22">
        <f t="shared" si="86"/>
        <v>-1.2713773460306488E-2</v>
      </c>
      <c r="D1134" s="3" t="str">
        <f t="shared" si="87"/>
        <v>Down</v>
      </c>
      <c r="E1134" s="3" t="str">
        <f t="shared" si="88"/>
        <v>No</v>
      </c>
      <c r="F1134" s="3" t="str">
        <f t="shared" si="89"/>
        <v/>
      </c>
      <c r="G1134" s="3" t="str">
        <f t="shared" si="85"/>
        <v/>
      </c>
    </row>
    <row r="1135" spans="1:7" x14ac:dyDescent="0.35">
      <c r="A1135" s="30">
        <v>45601</v>
      </c>
      <c r="B1135" s="3">
        <v>24213.3</v>
      </c>
      <c r="C1135" s="22">
        <f t="shared" si="86"/>
        <v>9.0830098331552041E-3</v>
      </c>
      <c r="D1135" s="3" t="str">
        <f t="shared" si="87"/>
        <v>Up</v>
      </c>
      <c r="E1135" s="3" t="str">
        <f t="shared" si="88"/>
        <v>No</v>
      </c>
      <c r="F1135" s="3" t="str">
        <f t="shared" si="89"/>
        <v/>
      </c>
      <c r="G1135" s="3" t="str">
        <f t="shared" si="85"/>
        <v/>
      </c>
    </row>
    <row r="1136" spans="1:7" x14ac:dyDescent="0.35">
      <c r="A1136" s="30">
        <v>45602</v>
      </c>
      <c r="B1136" s="3">
        <v>24484.05</v>
      </c>
      <c r="C1136" s="22">
        <f t="shared" si="86"/>
        <v>1.1181871120417292E-2</v>
      </c>
      <c r="D1136" s="3" t="str">
        <f t="shared" si="87"/>
        <v>Up</v>
      </c>
      <c r="E1136" s="3" t="str">
        <f t="shared" si="88"/>
        <v>No</v>
      </c>
      <c r="F1136" s="3" t="str">
        <f t="shared" si="89"/>
        <v/>
      </c>
      <c r="G1136" s="3" t="str">
        <f t="shared" si="85"/>
        <v/>
      </c>
    </row>
    <row r="1137" spans="1:7" x14ac:dyDescent="0.35">
      <c r="A1137" s="30">
        <v>45603</v>
      </c>
      <c r="B1137" s="3">
        <v>24199.35</v>
      </c>
      <c r="C1137" s="22">
        <f t="shared" si="86"/>
        <v>-1.162797821438858E-2</v>
      </c>
      <c r="D1137" s="3" t="str">
        <f t="shared" si="87"/>
        <v>Down</v>
      </c>
      <c r="E1137" s="3" t="str">
        <f t="shared" si="88"/>
        <v>No</v>
      </c>
      <c r="F1137" s="3" t="str">
        <f t="shared" si="89"/>
        <v/>
      </c>
      <c r="G1137" s="3" t="str">
        <f t="shared" si="85"/>
        <v/>
      </c>
    </row>
    <row r="1138" spans="1:7" x14ac:dyDescent="0.35">
      <c r="A1138" s="30">
        <v>45604</v>
      </c>
      <c r="B1138" s="3">
        <v>24148.2</v>
      </c>
      <c r="C1138" s="22">
        <f t="shared" si="86"/>
        <v>-2.1136931363858044E-3</v>
      </c>
      <c r="D1138" s="3" t="str">
        <f t="shared" si="87"/>
        <v>Down</v>
      </c>
      <c r="E1138" s="3" t="str">
        <f t="shared" si="88"/>
        <v>No</v>
      </c>
      <c r="F1138" s="3" t="str">
        <f t="shared" si="89"/>
        <v/>
      </c>
      <c r="G1138" s="3" t="str">
        <f t="shared" si="85"/>
        <v/>
      </c>
    </row>
    <row r="1139" spans="1:7" x14ac:dyDescent="0.35">
      <c r="A1139" s="30">
        <v>45607</v>
      </c>
      <c r="B1139" s="3">
        <v>24141.3</v>
      </c>
      <c r="C1139" s="22">
        <f t="shared" si="86"/>
        <v>-2.8573558277641628E-4</v>
      </c>
      <c r="D1139" s="3" t="str">
        <f t="shared" si="87"/>
        <v>Down</v>
      </c>
      <c r="E1139" s="3" t="str">
        <f t="shared" si="88"/>
        <v>No</v>
      </c>
      <c r="F1139" s="3" t="str">
        <f t="shared" si="89"/>
        <v/>
      </c>
      <c r="G1139" s="3" t="str">
        <f t="shared" si="85"/>
        <v/>
      </c>
    </row>
    <row r="1140" spans="1:7" x14ac:dyDescent="0.35">
      <c r="A1140" s="30">
        <v>45608</v>
      </c>
      <c r="B1140" s="3">
        <v>23883.45</v>
      </c>
      <c r="C1140" s="22">
        <f t="shared" si="86"/>
        <v>-1.0680866399075383E-2</v>
      </c>
      <c r="D1140" s="3" t="str">
        <f t="shared" si="87"/>
        <v>Down</v>
      </c>
      <c r="E1140" s="3" t="str">
        <f t="shared" si="88"/>
        <v>Yes</v>
      </c>
      <c r="F1140" s="3">
        <f t="shared" si="89"/>
        <v>-1.0680866399075383E-2</v>
      </c>
      <c r="G1140" s="3" t="str">
        <f t="shared" si="85"/>
        <v>No</v>
      </c>
    </row>
    <row r="1141" spans="1:7" x14ac:dyDescent="0.35">
      <c r="A1141" s="30">
        <v>45609</v>
      </c>
      <c r="B1141" s="3">
        <v>23559.05</v>
      </c>
      <c r="C1141" s="22">
        <f t="shared" si="86"/>
        <v>-1.3582627300494754E-2</v>
      </c>
      <c r="D1141" s="3" t="str">
        <f t="shared" si="87"/>
        <v>Down</v>
      </c>
      <c r="E1141" s="3" t="str">
        <f t="shared" si="88"/>
        <v>Yes</v>
      </c>
      <c r="F1141" s="3">
        <f t="shared" si="89"/>
        <v>-1.3582627300494754E-2</v>
      </c>
      <c r="G1141" s="3" t="str">
        <f t="shared" si="85"/>
        <v>No</v>
      </c>
    </row>
    <row r="1142" spans="1:7" x14ac:dyDescent="0.35">
      <c r="A1142" s="30">
        <v>45610</v>
      </c>
      <c r="B1142" s="3">
        <v>23532.7</v>
      </c>
      <c r="C1142" s="22">
        <f t="shared" si="86"/>
        <v>-1.118466152073133E-3</v>
      </c>
      <c r="D1142" s="3" t="str">
        <f t="shared" si="87"/>
        <v>Down</v>
      </c>
      <c r="E1142" s="3" t="str">
        <f t="shared" si="88"/>
        <v>Yes</v>
      </c>
      <c r="F1142" s="3">
        <f t="shared" si="89"/>
        <v>-1.118466152073133E-3</v>
      </c>
      <c r="G1142" s="3" t="str">
        <f t="shared" si="85"/>
        <v>No</v>
      </c>
    </row>
    <row r="1143" spans="1:7" x14ac:dyDescent="0.35">
      <c r="A1143" s="30">
        <v>45614</v>
      </c>
      <c r="B1143" s="3">
        <v>23453.8</v>
      </c>
      <c r="C1143" s="22">
        <f t="shared" si="86"/>
        <v>-3.3527814487925929E-3</v>
      </c>
      <c r="D1143" s="3" t="str">
        <f t="shared" si="87"/>
        <v>Down</v>
      </c>
      <c r="E1143" s="3" t="str">
        <f t="shared" si="88"/>
        <v>Yes</v>
      </c>
      <c r="F1143" s="3">
        <f t="shared" si="89"/>
        <v>-3.3527814487925929E-3</v>
      </c>
      <c r="G1143" s="3" t="str">
        <f t="shared" si="85"/>
        <v>No</v>
      </c>
    </row>
    <row r="1144" spans="1:7" x14ac:dyDescent="0.35">
      <c r="A1144" s="30">
        <v>45615</v>
      </c>
      <c r="B1144" s="3">
        <v>23518.5</v>
      </c>
      <c r="C1144" s="22">
        <f t="shared" si="86"/>
        <v>2.7586148086877491E-3</v>
      </c>
      <c r="D1144" s="3" t="str">
        <f t="shared" si="87"/>
        <v>Up</v>
      </c>
      <c r="E1144" s="3" t="str">
        <f t="shared" si="88"/>
        <v>Yes</v>
      </c>
      <c r="F1144" s="3">
        <f t="shared" si="89"/>
        <v>2.7586148086877491E-3</v>
      </c>
      <c r="G1144" s="3" t="str">
        <f t="shared" si="85"/>
        <v>Yes</v>
      </c>
    </row>
    <row r="1145" spans="1:7" x14ac:dyDescent="0.35">
      <c r="A1145" s="30">
        <v>45617</v>
      </c>
      <c r="B1145" s="3">
        <v>23349.9</v>
      </c>
      <c r="C1145" s="22">
        <f t="shared" si="86"/>
        <v>-7.1688245423814677E-3</v>
      </c>
      <c r="D1145" s="3" t="str">
        <f t="shared" si="87"/>
        <v>Down</v>
      </c>
      <c r="E1145" s="3" t="str">
        <f t="shared" si="88"/>
        <v>No</v>
      </c>
      <c r="F1145" s="3" t="str">
        <f t="shared" si="89"/>
        <v/>
      </c>
      <c r="G1145" s="3" t="str">
        <f t="shared" si="85"/>
        <v/>
      </c>
    </row>
    <row r="1146" spans="1:7" x14ac:dyDescent="0.35">
      <c r="A1146" s="30">
        <v>45618</v>
      </c>
      <c r="B1146" s="3">
        <v>23907.25</v>
      </c>
      <c r="C1146" s="22">
        <f t="shared" si="86"/>
        <v>2.3869481239748285E-2</v>
      </c>
      <c r="D1146" s="3" t="str">
        <f t="shared" si="87"/>
        <v>Up</v>
      </c>
      <c r="E1146" s="3" t="str">
        <f t="shared" si="88"/>
        <v>No</v>
      </c>
      <c r="F1146" s="3" t="str">
        <f t="shared" si="89"/>
        <v/>
      </c>
      <c r="G1146" s="3" t="str">
        <f t="shared" si="85"/>
        <v/>
      </c>
    </row>
    <row r="1147" spans="1:7" x14ac:dyDescent="0.35">
      <c r="A1147" s="30">
        <v>45621</v>
      </c>
      <c r="B1147" s="3">
        <v>24221.9</v>
      </c>
      <c r="C1147" s="22">
        <f t="shared" si="86"/>
        <v>1.316127952817666E-2</v>
      </c>
      <c r="D1147" s="3" t="str">
        <f t="shared" si="87"/>
        <v>Up</v>
      </c>
      <c r="E1147" s="3" t="str">
        <f t="shared" si="88"/>
        <v>No</v>
      </c>
      <c r="F1147" s="3" t="str">
        <f t="shared" si="89"/>
        <v/>
      </c>
      <c r="G1147" s="3" t="str">
        <f t="shared" si="85"/>
        <v/>
      </c>
    </row>
    <row r="1148" spans="1:7" x14ac:dyDescent="0.35">
      <c r="A1148" s="30">
        <v>45622</v>
      </c>
      <c r="B1148" s="3">
        <v>24194.5</v>
      </c>
      <c r="C1148" s="22">
        <f t="shared" si="86"/>
        <v>-1.1312077087264605E-3</v>
      </c>
      <c r="D1148" s="3" t="str">
        <f t="shared" si="87"/>
        <v>Down</v>
      </c>
      <c r="E1148" s="3" t="str">
        <f t="shared" si="88"/>
        <v>No</v>
      </c>
      <c r="F1148" s="3" t="str">
        <f t="shared" si="89"/>
        <v/>
      </c>
      <c r="G1148" s="3" t="str">
        <f t="shared" si="85"/>
        <v/>
      </c>
    </row>
    <row r="1149" spans="1:7" x14ac:dyDescent="0.35">
      <c r="A1149" s="30">
        <v>45623</v>
      </c>
      <c r="B1149" s="3">
        <v>24274.9</v>
      </c>
      <c r="C1149" s="22">
        <f t="shared" si="86"/>
        <v>3.3230692926078842E-3</v>
      </c>
      <c r="D1149" s="3" t="str">
        <f t="shared" si="87"/>
        <v>Up</v>
      </c>
      <c r="E1149" s="3" t="str">
        <f t="shared" si="88"/>
        <v>No</v>
      </c>
      <c r="F1149" s="3" t="str">
        <f t="shared" si="89"/>
        <v/>
      </c>
      <c r="G1149" s="3" t="str">
        <f t="shared" si="85"/>
        <v/>
      </c>
    </row>
    <row r="1150" spans="1:7" x14ac:dyDescent="0.35">
      <c r="A1150" s="30">
        <v>45624</v>
      </c>
      <c r="B1150" s="3">
        <v>23914.15</v>
      </c>
      <c r="C1150" s="22">
        <f t="shared" si="86"/>
        <v>-1.4861029293632517E-2</v>
      </c>
      <c r="D1150" s="3" t="str">
        <f t="shared" si="87"/>
        <v>Down</v>
      </c>
      <c r="E1150" s="3" t="str">
        <f t="shared" si="88"/>
        <v>No</v>
      </c>
      <c r="F1150" s="3" t="str">
        <f t="shared" si="89"/>
        <v/>
      </c>
      <c r="G1150" s="3" t="str">
        <f t="shared" si="85"/>
        <v/>
      </c>
    </row>
    <row r="1151" spans="1:7" x14ac:dyDescent="0.35">
      <c r="A1151" s="30">
        <v>45625</v>
      </c>
      <c r="B1151" s="3">
        <v>24131.1</v>
      </c>
      <c r="C1151" s="22">
        <f t="shared" si="86"/>
        <v>9.072034757664273E-3</v>
      </c>
      <c r="D1151" s="3" t="str">
        <f t="shared" si="87"/>
        <v>Up</v>
      </c>
      <c r="E1151" s="3" t="str">
        <f t="shared" si="88"/>
        <v>No</v>
      </c>
      <c r="F1151" s="3" t="str">
        <f t="shared" si="89"/>
        <v/>
      </c>
      <c r="G1151" s="3" t="str">
        <f t="shared" si="85"/>
        <v/>
      </c>
    </row>
    <row r="1152" spans="1:7" x14ac:dyDescent="0.35">
      <c r="A1152" s="30">
        <v>45628</v>
      </c>
      <c r="B1152" s="3">
        <v>24276.05</v>
      </c>
      <c r="C1152" s="22">
        <f t="shared" si="86"/>
        <v>6.0067713448620549E-3</v>
      </c>
      <c r="D1152" s="3" t="str">
        <f t="shared" si="87"/>
        <v>Up</v>
      </c>
      <c r="E1152" s="3" t="str">
        <f t="shared" si="88"/>
        <v>No</v>
      </c>
      <c r="F1152" s="3" t="str">
        <f t="shared" si="89"/>
        <v/>
      </c>
      <c r="G1152" s="3" t="str">
        <f t="shared" si="85"/>
        <v/>
      </c>
    </row>
    <row r="1153" spans="1:7" x14ac:dyDescent="0.35">
      <c r="A1153" s="30">
        <v>45629</v>
      </c>
      <c r="B1153" s="3">
        <v>24457.15</v>
      </c>
      <c r="C1153" s="22">
        <f t="shared" si="86"/>
        <v>7.4600274756396606E-3</v>
      </c>
      <c r="D1153" s="3" t="str">
        <f t="shared" si="87"/>
        <v>Up</v>
      </c>
      <c r="E1153" s="3" t="str">
        <f t="shared" si="88"/>
        <v>No</v>
      </c>
      <c r="F1153" s="3" t="str">
        <f t="shared" si="89"/>
        <v/>
      </c>
      <c r="G1153" s="3" t="str">
        <f t="shared" si="85"/>
        <v/>
      </c>
    </row>
    <row r="1154" spans="1:7" x14ac:dyDescent="0.35">
      <c r="A1154" s="30">
        <v>45630</v>
      </c>
      <c r="B1154" s="3">
        <v>24467.45</v>
      </c>
      <c r="C1154" s="22">
        <f t="shared" si="86"/>
        <v>4.2114473681517558E-4</v>
      </c>
      <c r="D1154" s="3" t="str">
        <f t="shared" si="87"/>
        <v>Up</v>
      </c>
      <c r="E1154" s="3" t="str">
        <f t="shared" si="88"/>
        <v>No</v>
      </c>
      <c r="F1154" s="3" t="str">
        <f t="shared" si="89"/>
        <v/>
      </c>
      <c r="G1154" s="3" t="str">
        <f t="shared" si="85"/>
        <v/>
      </c>
    </row>
    <row r="1155" spans="1:7" x14ac:dyDescent="0.35">
      <c r="A1155" s="30">
        <v>45631</v>
      </c>
      <c r="B1155" s="3">
        <v>24708.400000000001</v>
      </c>
      <c r="C1155" s="22">
        <f t="shared" si="86"/>
        <v>9.8477773531774147E-3</v>
      </c>
      <c r="D1155" s="3" t="str">
        <f t="shared" si="87"/>
        <v>Up</v>
      </c>
      <c r="E1155" s="3" t="str">
        <f t="shared" si="88"/>
        <v>No</v>
      </c>
      <c r="F1155" s="3" t="str">
        <f t="shared" si="89"/>
        <v/>
      </c>
      <c r="G1155" s="3" t="str">
        <f t="shared" ref="G1155:G1218" si="90">IF(E1155="Yes",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1">(B1156-B1155)/B1155</f>
        <v>-1.2384452251057204E-3</v>
      </c>
      <c r="D1156" s="3" t="str">
        <f t="shared" ref="D1156:D1219" si="92">IF(C1156&gt;0, "Up", IF(C1156&lt;0, "Down", "Flat"))</f>
        <v>Down</v>
      </c>
      <c r="E1156" s="3" t="str">
        <f t="shared" si="88"/>
        <v>No</v>
      </c>
      <c r="F1156" s="3" t="str">
        <f t="shared" si="89"/>
        <v/>
      </c>
      <c r="G1156" s="3" t="str">
        <f t="shared" si="90"/>
        <v/>
      </c>
    </row>
    <row r="1157" spans="1:7" x14ac:dyDescent="0.35">
      <c r="A1157" s="30">
        <v>45635</v>
      </c>
      <c r="B1157" s="3">
        <v>24619</v>
      </c>
      <c r="C1157" s="22">
        <f t="shared" si="91"/>
        <v>-2.3827083451522938E-3</v>
      </c>
      <c r="D1157" s="3" t="str">
        <f t="shared" si="92"/>
        <v>Down</v>
      </c>
      <c r="E1157" s="3" t="str">
        <f t="shared" si="88"/>
        <v>No</v>
      </c>
      <c r="F1157" s="3" t="str">
        <f t="shared" si="89"/>
        <v/>
      </c>
      <c r="G1157" s="3" t="str">
        <f t="shared" si="90"/>
        <v/>
      </c>
    </row>
    <row r="1158" spans="1:7" x14ac:dyDescent="0.35">
      <c r="A1158" s="30">
        <v>45636</v>
      </c>
      <c r="B1158" s="3">
        <v>24610.05</v>
      </c>
      <c r="C1158" s="22">
        <f t="shared" si="91"/>
        <v>-3.6354035501038739E-4</v>
      </c>
      <c r="D1158" s="3" t="str">
        <f t="shared" si="92"/>
        <v>Down</v>
      </c>
      <c r="E1158" s="3" t="str">
        <f t="shared" ref="E1158:E1221" si="93">IF(AND(D1155="Down", D1156="Down", D1157="Down"), "Yes", "No")</f>
        <v>No</v>
      </c>
      <c r="F1158" s="3" t="str">
        <f t="shared" ref="F1158:F1221" si="94">IF(E1158="Yes", C1158, "")</f>
        <v/>
      </c>
      <c r="G1158" s="3" t="str">
        <f t="shared" si="90"/>
        <v/>
      </c>
    </row>
    <row r="1159" spans="1:7" x14ac:dyDescent="0.35">
      <c r="A1159" s="30">
        <v>45637</v>
      </c>
      <c r="B1159" s="3">
        <v>24641.8</v>
      </c>
      <c r="C1159" s="22">
        <f t="shared" si="91"/>
        <v>1.29012334391844E-3</v>
      </c>
      <c r="D1159" s="3" t="str">
        <f t="shared" si="92"/>
        <v>Up</v>
      </c>
      <c r="E1159" s="3" t="str">
        <f t="shared" si="93"/>
        <v>Yes</v>
      </c>
      <c r="F1159" s="3">
        <f t="shared" si="94"/>
        <v>1.29012334391844E-3</v>
      </c>
      <c r="G1159" s="3" t="str">
        <f t="shared" si="90"/>
        <v>Yes</v>
      </c>
    </row>
    <row r="1160" spans="1:7" x14ac:dyDescent="0.35">
      <c r="A1160" s="30">
        <v>45638</v>
      </c>
      <c r="B1160" s="3">
        <v>24548.7</v>
      </c>
      <c r="C1160" s="22">
        <f t="shared" si="91"/>
        <v>-3.77813309092674E-3</v>
      </c>
      <c r="D1160" s="3" t="str">
        <f t="shared" si="92"/>
        <v>Down</v>
      </c>
      <c r="E1160" s="3" t="str">
        <f t="shared" si="93"/>
        <v>No</v>
      </c>
      <c r="F1160" s="3" t="str">
        <f t="shared" si="94"/>
        <v/>
      </c>
      <c r="G1160" s="3" t="str">
        <f t="shared" si="90"/>
        <v/>
      </c>
    </row>
    <row r="1161" spans="1:7" x14ac:dyDescent="0.35">
      <c r="A1161" s="30">
        <v>45639</v>
      </c>
      <c r="B1161" s="3">
        <v>24768.3</v>
      </c>
      <c r="C1161" s="22">
        <f t="shared" si="91"/>
        <v>8.9454838749098136E-3</v>
      </c>
      <c r="D1161" s="3" t="str">
        <f t="shared" si="92"/>
        <v>Up</v>
      </c>
      <c r="E1161" s="3" t="str">
        <f t="shared" si="93"/>
        <v>No</v>
      </c>
      <c r="F1161" s="3" t="str">
        <f t="shared" si="94"/>
        <v/>
      </c>
      <c r="G1161" s="3" t="str">
        <f t="shared" si="90"/>
        <v/>
      </c>
    </row>
    <row r="1162" spans="1:7" x14ac:dyDescent="0.35">
      <c r="A1162" s="30">
        <v>45642</v>
      </c>
      <c r="B1162" s="3">
        <v>24668.25</v>
      </c>
      <c r="C1162" s="22">
        <f t="shared" si="91"/>
        <v>-4.0394375068131148E-3</v>
      </c>
      <c r="D1162" s="3" t="str">
        <f t="shared" si="92"/>
        <v>Down</v>
      </c>
      <c r="E1162" s="3" t="str">
        <f t="shared" si="93"/>
        <v>No</v>
      </c>
      <c r="F1162" s="3" t="str">
        <f t="shared" si="94"/>
        <v/>
      </c>
      <c r="G1162" s="3" t="str">
        <f t="shared" si="90"/>
        <v/>
      </c>
    </row>
    <row r="1163" spans="1:7" x14ac:dyDescent="0.35">
      <c r="A1163" s="30">
        <v>45643</v>
      </c>
      <c r="B1163" s="3">
        <v>24336</v>
      </c>
      <c r="C1163" s="22">
        <f t="shared" si="91"/>
        <v>-1.3468730047733423E-2</v>
      </c>
      <c r="D1163" s="3" t="str">
        <f t="shared" si="92"/>
        <v>Down</v>
      </c>
      <c r="E1163" s="3" t="str">
        <f t="shared" si="93"/>
        <v>No</v>
      </c>
      <c r="F1163" s="3" t="str">
        <f t="shared" si="94"/>
        <v/>
      </c>
      <c r="G1163" s="3" t="str">
        <f t="shared" si="90"/>
        <v/>
      </c>
    </row>
    <row r="1164" spans="1:7" x14ac:dyDescent="0.35">
      <c r="A1164" s="30">
        <v>45644</v>
      </c>
      <c r="B1164" s="3">
        <v>24198.85</v>
      </c>
      <c r="C1164" s="22">
        <f t="shared" si="91"/>
        <v>-5.6356837606838205E-3</v>
      </c>
      <c r="D1164" s="3" t="str">
        <f t="shared" si="92"/>
        <v>Down</v>
      </c>
      <c r="E1164" s="3" t="str">
        <f t="shared" si="93"/>
        <v>No</v>
      </c>
      <c r="F1164" s="3" t="str">
        <f t="shared" si="94"/>
        <v/>
      </c>
      <c r="G1164" s="3" t="str">
        <f t="shared" si="90"/>
        <v/>
      </c>
    </row>
    <row r="1165" spans="1:7" x14ac:dyDescent="0.35">
      <c r="A1165" s="30">
        <v>45645</v>
      </c>
      <c r="B1165" s="3">
        <v>23951.7</v>
      </c>
      <c r="C1165" s="22">
        <f t="shared" si="91"/>
        <v>-1.0213295259898624E-2</v>
      </c>
      <c r="D1165" s="3" t="str">
        <f t="shared" si="92"/>
        <v>Down</v>
      </c>
      <c r="E1165" s="3" t="str">
        <f t="shared" si="93"/>
        <v>Yes</v>
      </c>
      <c r="F1165" s="3">
        <f t="shared" si="94"/>
        <v>-1.0213295259898624E-2</v>
      </c>
      <c r="G1165" s="3" t="str">
        <f t="shared" si="90"/>
        <v>No</v>
      </c>
    </row>
    <row r="1166" spans="1:7" x14ac:dyDescent="0.35">
      <c r="A1166" s="30">
        <v>45646</v>
      </c>
      <c r="B1166" s="3">
        <v>23587.5</v>
      </c>
      <c r="C1166" s="22">
        <f t="shared" si="91"/>
        <v>-1.520560127256106E-2</v>
      </c>
      <c r="D1166" s="3" t="str">
        <f t="shared" si="92"/>
        <v>Down</v>
      </c>
      <c r="E1166" s="3" t="str">
        <f t="shared" si="93"/>
        <v>Yes</v>
      </c>
      <c r="F1166" s="3">
        <f t="shared" si="94"/>
        <v>-1.520560127256106E-2</v>
      </c>
      <c r="G1166" s="3" t="str">
        <f t="shared" si="90"/>
        <v>No</v>
      </c>
    </row>
    <row r="1167" spans="1:7" x14ac:dyDescent="0.35">
      <c r="A1167" s="30">
        <v>45649</v>
      </c>
      <c r="B1167" s="3">
        <v>23753.45</v>
      </c>
      <c r="C1167" s="22">
        <f t="shared" si="91"/>
        <v>7.0355060943296547E-3</v>
      </c>
      <c r="D1167" s="3" t="str">
        <f t="shared" si="92"/>
        <v>Up</v>
      </c>
      <c r="E1167" s="3" t="str">
        <f t="shared" si="93"/>
        <v>Yes</v>
      </c>
      <c r="F1167" s="3">
        <f t="shared" si="94"/>
        <v>7.0355060943296547E-3</v>
      </c>
      <c r="G1167" s="3" t="str">
        <f t="shared" si="90"/>
        <v>Yes</v>
      </c>
    </row>
    <row r="1168" spans="1:7" x14ac:dyDescent="0.35">
      <c r="A1168" s="30">
        <v>45650</v>
      </c>
      <c r="B1168" s="3">
        <v>23727.65</v>
      </c>
      <c r="C1168" s="22">
        <f t="shared" si="91"/>
        <v>-1.0861580107310422E-3</v>
      </c>
      <c r="D1168" s="3" t="str">
        <f t="shared" si="92"/>
        <v>Down</v>
      </c>
      <c r="E1168" s="3" t="str">
        <f t="shared" si="93"/>
        <v>No</v>
      </c>
      <c r="F1168" s="3" t="str">
        <f t="shared" si="94"/>
        <v/>
      </c>
      <c r="G1168" s="3" t="str">
        <f t="shared" si="90"/>
        <v/>
      </c>
    </row>
    <row r="1169" spans="1:7" x14ac:dyDescent="0.35">
      <c r="A1169" s="30">
        <v>45652</v>
      </c>
      <c r="B1169" s="3">
        <v>23750.2</v>
      </c>
      <c r="C1169" s="22">
        <f t="shared" si="91"/>
        <v>9.5036803054660999E-4</v>
      </c>
      <c r="D1169" s="3" t="str">
        <f t="shared" si="92"/>
        <v>Up</v>
      </c>
      <c r="E1169" s="3" t="str">
        <f t="shared" si="93"/>
        <v>No</v>
      </c>
      <c r="F1169" s="3" t="str">
        <f t="shared" si="94"/>
        <v/>
      </c>
      <c r="G1169" s="3" t="str">
        <f t="shared" si="90"/>
        <v/>
      </c>
    </row>
    <row r="1170" spans="1:7" x14ac:dyDescent="0.35">
      <c r="A1170" s="30">
        <v>45653</v>
      </c>
      <c r="B1170" s="3">
        <v>23813.4</v>
      </c>
      <c r="C1170" s="22">
        <f t="shared" si="91"/>
        <v>2.6610302229034166E-3</v>
      </c>
      <c r="D1170" s="3" t="str">
        <f t="shared" si="92"/>
        <v>Up</v>
      </c>
      <c r="E1170" s="3" t="str">
        <f t="shared" si="93"/>
        <v>No</v>
      </c>
      <c r="F1170" s="3" t="str">
        <f t="shared" si="94"/>
        <v/>
      </c>
      <c r="G1170" s="3" t="str">
        <f t="shared" si="90"/>
        <v/>
      </c>
    </row>
    <row r="1171" spans="1:7" x14ac:dyDescent="0.35">
      <c r="A1171" s="30">
        <v>45656</v>
      </c>
      <c r="B1171" s="3">
        <v>23644.9</v>
      </c>
      <c r="C1171" s="22">
        <f t="shared" si="91"/>
        <v>-7.0758480519371439E-3</v>
      </c>
      <c r="D1171" s="3" t="str">
        <f t="shared" si="92"/>
        <v>Down</v>
      </c>
      <c r="E1171" s="3" t="str">
        <f t="shared" si="93"/>
        <v>No</v>
      </c>
      <c r="F1171" s="3" t="str">
        <f t="shared" si="94"/>
        <v/>
      </c>
      <c r="G1171" s="3" t="str">
        <f t="shared" si="90"/>
        <v/>
      </c>
    </row>
    <row r="1172" spans="1:7" x14ac:dyDescent="0.35">
      <c r="A1172" s="30">
        <v>45657</v>
      </c>
      <c r="B1172" s="3">
        <v>23644.799999999999</v>
      </c>
      <c r="C1172" s="22">
        <f t="shared" si="91"/>
        <v>-4.2292418239105594E-6</v>
      </c>
      <c r="D1172" s="3" t="str">
        <f t="shared" si="92"/>
        <v>Down</v>
      </c>
      <c r="E1172" s="3" t="str">
        <f t="shared" si="93"/>
        <v>No</v>
      </c>
      <c r="F1172" s="3" t="str">
        <f t="shared" si="94"/>
        <v/>
      </c>
      <c r="G1172" s="3" t="str">
        <f t="shared" si="90"/>
        <v/>
      </c>
    </row>
    <row r="1173" spans="1:7" x14ac:dyDescent="0.35">
      <c r="A1173" s="30">
        <v>45658</v>
      </c>
      <c r="B1173" s="3">
        <v>23742.9</v>
      </c>
      <c r="C1173" s="22">
        <f t="shared" si="91"/>
        <v>4.1489037758831622E-3</v>
      </c>
      <c r="D1173" s="3" t="str">
        <f t="shared" si="92"/>
        <v>Up</v>
      </c>
      <c r="E1173" s="3" t="str">
        <f t="shared" si="93"/>
        <v>No</v>
      </c>
      <c r="F1173" s="3" t="str">
        <f t="shared" si="94"/>
        <v/>
      </c>
      <c r="G1173" s="3" t="str">
        <f t="shared" si="90"/>
        <v/>
      </c>
    </row>
    <row r="1174" spans="1:7" x14ac:dyDescent="0.35">
      <c r="A1174" s="30">
        <v>45659</v>
      </c>
      <c r="B1174" s="3">
        <v>24188.65</v>
      </c>
      <c r="C1174" s="22">
        <f t="shared" si="91"/>
        <v>1.8774033500541212E-2</v>
      </c>
      <c r="D1174" s="3" t="str">
        <f t="shared" si="92"/>
        <v>Up</v>
      </c>
      <c r="E1174" s="3" t="str">
        <f t="shared" si="93"/>
        <v>No</v>
      </c>
      <c r="F1174" s="3" t="str">
        <f t="shared" si="94"/>
        <v/>
      </c>
      <c r="G1174" s="3" t="str">
        <f t="shared" si="90"/>
        <v/>
      </c>
    </row>
    <row r="1175" spans="1:7" x14ac:dyDescent="0.35">
      <c r="A1175" s="30">
        <v>45660</v>
      </c>
      <c r="B1175" s="3">
        <v>24004.75</v>
      </c>
      <c r="C1175" s="22">
        <f t="shared" si="91"/>
        <v>-7.6027393012839265E-3</v>
      </c>
      <c r="D1175" s="3" t="str">
        <f t="shared" si="92"/>
        <v>Down</v>
      </c>
      <c r="E1175" s="3" t="str">
        <f t="shared" si="93"/>
        <v>No</v>
      </c>
      <c r="F1175" s="3" t="str">
        <f t="shared" si="94"/>
        <v/>
      </c>
      <c r="G1175" s="3" t="str">
        <f t="shared" si="90"/>
        <v/>
      </c>
    </row>
    <row r="1176" spans="1:7" x14ac:dyDescent="0.35">
      <c r="A1176" s="30">
        <v>45663</v>
      </c>
      <c r="B1176" s="3">
        <v>23616.05</v>
      </c>
      <c r="C1176" s="22">
        <f t="shared" si="91"/>
        <v>-1.6192628542267707E-2</v>
      </c>
      <c r="D1176" s="3" t="str">
        <f t="shared" si="92"/>
        <v>Down</v>
      </c>
      <c r="E1176" s="3" t="str">
        <f t="shared" si="93"/>
        <v>No</v>
      </c>
      <c r="F1176" s="3" t="str">
        <f t="shared" si="94"/>
        <v/>
      </c>
      <c r="G1176" s="3" t="str">
        <f t="shared" si="90"/>
        <v/>
      </c>
    </row>
    <row r="1177" spans="1:7" x14ac:dyDescent="0.35">
      <c r="A1177" s="30">
        <v>45664</v>
      </c>
      <c r="B1177" s="3">
        <v>23707.9</v>
      </c>
      <c r="C1177" s="22">
        <f t="shared" si="91"/>
        <v>3.889304096155038E-3</v>
      </c>
      <c r="D1177" s="3" t="str">
        <f t="shared" si="92"/>
        <v>Up</v>
      </c>
      <c r="E1177" s="3" t="str">
        <f t="shared" si="93"/>
        <v>No</v>
      </c>
      <c r="F1177" s="3" t="str">
        <f t="shared" si="94"/>
        <v/>
      </c>
      <c r="G1177" s="3" t="str">
        <f t="shared" si="90"/>
        <v/>
      </c>
    </row>
    <row r="1178" spans="1:7" x14ac:dyDescent="0.35">
      <c r="A1178" s="30">
        <v>45665</v>
      </c>
      <c r="B1178" s="3">
        <v>23688.95</v>
      </c>
      <c r="C1178" s="22">
        <f t="shared" si="91"/>
        <v>-7.9931162186447249E-4</v>
      </c>
      <c r="D1178" s="3" t="str">
        <f t="shared" si="92"/>
        <v>Down</v>
      </c>
      <c r="E1178" s="3" t="str">
        <f t="shared" si="93"/>
        <v>No</v>
      </c>
      <c r="F1178" s="3" t="str">
        <f t="shared" si="94"/>
        <v/>
      </c>
      <c r="G1178" s="3" t="str">
        <f t="shared" si="90"/>
        <v/>
      </c>
    </row>
    <row r="1179" spans="1:7" x14ac:dyDescent="0.35">
      <c r="A1179" s="30">
        <v>45666</v>
      </c>
      <c r="B1179" s="3">
        <v>23526.5</v>
      </c>
      <c r="C1179" s="22">
        <f t="shared" si="91"/>
        <v>-6.8576277124988956E-3</v>
      </c>
      <c r="D1179" s="3" t="str">
        <f t="shared" si="92"/>
        <v>Down</v>
      </c>
      <c r="E1179" s="3" t="str">
        <f t="shared" si="93"/>
        <v>No</v>
      </c>
      <c r="F1179" s="3" t="str">
        <f t="shared" si="94"/>
        <v/>
      </c>
      <c r="G1179" s="3" t="str">
        <f t="shared" si="90"/>
        <v/>
      </c>
    </row>
    <row r="1180" spans="1:7" x14ac:dyDescent="0.35">
      <c r="A1180" s="30">
        <v>45667</v>
      </c>
      <c r="B1180" s="3">
        <v>23431.5</v>
      </c>
      <c r="C1180" s="22">
        <f t="shared" si="91"/>
        <v>-4.0379997024631801E-3</v>
      </c>
      <c r="D1180" s="3" t="str">
        <f t="shared" si="92"/>
        <v>Down</v>
      </c>
      <c r="E1180" s="3" t="str">
        <f t="shared" si="93"/>
        <v>No</v>
      </c>
      <c r="F1180" s="3" t="str">
        <f t="shared" si="94"/>
        <v/>
      </c>
      <c r="G1180" s="3" t="str">
        <f t="shared" si="90"/>
        <v/>
      </c>
    </row>
    <row r="1181" spans="1:7" x14ac:dyDescent="0.35">
      <c r="A1181" s="30">
        <v>45670</v>
      </c>
      <c r="B1181" s="3">
        <v>23085.95</v>
      </c>
      <c r="C1181" s="22">
        <f t="shared" si="91"/>
        <v>-1.4747241960608552E-2</v>
      </c>
      <c r="D1181" s="3" t="str">
        <f t="shared" si="92"/>
        <v>Down</v>
      </c>
      <c r="E1181" s="3" t="str">
        <f t="shared" si="93"/>
        <v>Yes</v>
      </c>
      <c r="F1181" s="3">
        <f t="shared" si="94"/>
        <v>-1.4747241960608552E-2</v>
      </c>
      <c r="G1181" s="3" t="str">
        <f t="shared" si="90"/>
        <v>No</v>
      </c>
    </row>
    <row r="1182" spans="1:7" x14ac:dyDescent="0.35">
      <c r="A1182" s="30">
        <v>45671</v>
      </c>
      <c r="B1182" s="3">
        <v>23176.05</v>
      </c>
      <c r="C1182" s="22">
        <f t="shared" si="91"/>
        <v>3.9028066854514777E-3</v>
      </c>
      <c r="D1182" s="3" t="str">
        <f t="shared" si="92"/>
        <v>Up</v>
      </c>
      <c r="E1182" s="3" t="str">
        <f t="shared" si="93"/>
        <v>Yes</v>
      </c>
      <c r="F1182" s="3">
        <f t="shared" si="94"/>
        <v>3.9028066854514777E-3</v>
      </c>
      <c r="G1182" s="3" t="str">
        <f t="shared" si="90"/>
        <v>Yes</v>
      </c>
    </row>
    <row r="1183" spans="1:7" x14ac:dyDescent="0.35">
      <c r="A1183" s="30">
        <v>45672</v>
      </c>
      <c r="B1183" s="3">
        <v>23213.200000000001</v>
      </c>
      <c r="C1183" s="22">
        <f t="shared" si="91"/>
        <v>1.6029478707545702E-3</v>
      </c>
      <c r="D1183" s="3" t="str">
        <f t="shared" si="92"/>
        <v>Up</v>
      </c>
      <c r="E1183" s="3" t="str">
        <f t="shared" si="93"/>
        <v>No</v>
      </c>
      <c r="F1183" s="3" t="str">
        <f t="shared" si="94"/>
        <v/>
      </c>
      <c r="G1183" s="3" t="str">
        <f t="shared" si="90"/>
        <v/>
      </c>
    </row>
    <row r="1184" spans="1:7" x14ac:dyDescent="0.35">
      <c r="A1184" s="30">
        <v>45673</v>
      </c>
      <c r="B1184" s="3">
        <v>23311.8</v>
      </c>
      <c r="C1184" s="22">
        <f t="shared" si="91"/>
        <v>4.2475832715867931E-3</v>
      </c>
      <c r="D1184" s="3" t="str">
        <f t="shared" si="92"/>
        <v>Up</v>
      </c>
      <c r="E1184" s="3" t="str">
        <f t="shared" si="93"/>
        <v>No</v>
      </c>
      <c r="F1184" s="3" t="str">
        <f t="shared" si="94"/>
        <v/>
      </c>
      <c r="G1184" s="3" t="str">
        <f t="shared" si="90"/>
        <v/>
      </c>
    </row>
    <row r="1185" spans="1:7" x14ac:dyDescent="0.35">
      <c r="A1185" s="30">
        <v>45674</v>
      </c>
      <c r="B1185" s="3">
        <v>23203.200000000001</v>
      </c>
      <c r="C1185" s="22">
        <f t="shared" si="91"/>
        <v>-4.6585849226571325E-3</v>
      </c>
      <c r="D1185" s="3" t="str">
        <f t="shared" si="92"/>
        <v>Down</v>
      </c>
      <c r="E1185" s="3" t="str">
        <f t="shared" si="93"/>
        <v>No</v>
      </c>
      <c r="F1185" s="3" t="str">
        <f t="shared" si="94"/>
        <v/>
      </c>
      <c r="G1185" s="3" t="str">
        <f t="shared" si="90"/>
        <v/>
      </c>
    </row>
    <row r="1186" spans="1:7" x14ac:dyDescent="0.35">
      <c r="A1186" s="30">
        <v>45677</v>
      </c>
      <c r="B1186" s="3">
        <v>23344.75</v>
      </c>
      <c r="C1186" s="22">
        <f t="shared" si="91"/>
        <v>6.1004516618397148E-3</v>
      </c>
      <c r="D1186" s="3" t="str">
        <f t="shared" si="92"/>
        <v>Up</v>
      </c>
      <c r="E1186" s="3" t="str">
        <f t="shared" si="93"/>
        <v>No</v>
      </c>
      <c r="F1186" s="3" t="str">
        <f t="shared" si="94"/>
        <v/>
      </c>
      <c r="G1186" s="3" t="str">
        <f t="shared" si="90"/>
        <v/>
      </c>
    </row>
    <row r="1187" spans="1:7" x14ac:dyDescent="0.35">
      <c r="A1187" s="30">
        <v>45678</v>
      </c>
      <c r="B1187" s="3">
        <v>23024.65</v>
      </c>
      <c r="C1187" s="22">
        <f t="shared" si="91"/>
        <v>-1.3711862410177815E-2</v>
      </c>
      <c r="D1187" s="3" t="str">
        <f t="shared" si="92"/>
        <v>Down</v>
      </c>
      <c r="E1187" s="3" t="str">
        <f t="shared" si="93"/>
        <v>No</v>
      </c>
      <c r="F1187" s="3" t="str">
        <f t="shared" si="94"/>
        <v/>
      </c>
      <c r="G1187" s="3" t="str">
        <f t="shared" si="90"/>
        <v/>
      </c>
    </row>
    <row r="1188" spans="1:7" x14ac:dyDescent="0.35">
      <c r="A1188" s="30">
        <v>45679</v>
      </c>
      <c r="B1188" s="3">
        <v>23155.35</v>
      </c>
      <c r="C1188" s="22">
        <f t="shared" si="91"/>
        <v>5.6765249417470879E-3</v>
      </c>
      <c r="D1188" s="3" t="str">
        <f t="shared" si="92"/>
        <v>Up</v>
      </c>
      <c r="E1188" s="3" t="str">
        <f t="shared" si="93"/>
        <v>No</v>
      </c>
      <c r="F1188" s="3" t="str">
        <f t="shared" si="94"/>
        <v/>
      </c>
      <c r="G1188" s="3" t="str">
        <f t="shared" si="90"/>
        <v/>
      </c>
    </row>
    <row r="1189" spans="1:7" x14ac:dyDescent="0.35">
      <c r="A1189" s="30">
        <v>45680</v>
      </c>
      <c r="B1189" s="3">
        <v>23205.35</v>
      </c>
      <c r="C1189" s="22">
        <f t="shared" si="91"/>
        <v>2.1593281898135853E-3</v>
      </c>
      <c r="D1189" s="3" t="str">
        <f t="shared" si="92"/>
        <v>Up</v>
      </c>
      <c r="E1189" s="3" t="str">
        <f t="shared" si="93"/>
        <v>No</v>
      </c>
      <c r="F1189" s="3" t="str">
        <f t="shared" si="94"/>
        <v/>
      </c>
      <c r="G1189" s="3" t="str">
        <f t="shared" si="90"/>
        <v/>
      </c>
    </row>
    <row r="1190" spans="1:7" x14ac:dyDescent="0.35">
      <c r="A1190" s="30">
        <v>45681</v>
      </c>
      <c r="B1190" s="3">
        <v>23092.2</v>
      </c>
      <c r="C1190" s="22">
        <f t="shared" si="91"/>
        <v>-4.8760307429104848E-3</v>
      </c>
      <c r="D1190" s="3" t="str">
        <f t="shared" si="92"/>
        <v>Down</v>
      </c>
      <c r="E1190" s="3" t="str">
        <f t="shared" si="93"/>
        <v>No</v>
      </c>
      <c r="F1190" s="3" t="str">
        <f t="shared" si="94"/>
        <v/>
      </c>
      <c r="G1190" s="3" t="str">
        <f t="shared" si="90"/>
        <v/>
      </c>
    </row>
    <row r="1191" spans="1:7" x14ac:dyDescent="0.35">
      <c r="A1191" s="30">
        <v>45684</v>
      </c>
      <c r="B1191" s="3">
        <v>22829.15</v>
      </c>
      <c r="C1191" s="22">
        <f t="shared" si="91"/>
        <v>-1.1391292297832136E-2</v>
      </c>
      <c r="D1191" s="3" t="str">
        <f t="shared" si="92"/>
        <v>Down</v>
      </c>
      <c r="E1191" s="3" t="str">
        <f t="shared" si="93"/>
        <v>No</v>
      </c>
      <c r="F1191" s="3" t="str">
        <f t="shared" si="94"/>
        <v/>
      </c>
      <c r="G1191" s="3" t="str">
        <f t="shared" si="90"/>
        <v/>
      </c>
    </row>
    <row r="1192" spans="1:7" x14ac:dyDescent="0.35">
      <c r="A1192" s="30">
        <v>45685</v>
      </c>
      <c r="B1192" s="3">
        <v>22957.25</v>
      </c>
      <c r="C1192" s="22">
        <f t="shared" si="91"/>
        <v>5.6112470240897508E-3</v>
      </c>
      <c r="D1192" s="3" t="str">
        <f t="shared" si="92"/>
        <v>Up</v>
      </c>
      <c r="E1192" s="3" t="str">
        <f t="shared" si="93"/>
        <v>No</v>
      </c>
      <c r="F1192" s="3" t="str">
        <f t="shared" si="94"/>
        <v/>
      </c>
      <c r="G1192" s="3" t="str">
        <f t="shared" si="90"/>
        <v/>
      </c>
    </row>
    <row r="1193" spans="1:7" x14ac:dyDescent="0.35">
      <c r="A1193" s="30">
        <v>45686</v>
      </c>
      <c r="B1193" s="3">
        <v>23163.1</v>
      </c>
      <c r="C1193" s="22">
        <f t="shared" si="91"/>
        <v>8.9666663036730675E-3</v>
      </c>
      <c r="D1193" s="3" t="str">
        <f t="shared" si="92"/>
        <v>Up</v>
      </c>
      <c r="E1193" s="3" t="str">
        <f t="shared" si="93"/>
        <v>No</v>
      </c>
      <c r="F1193" s="3" t="str">
        <f t="shared" si="94"/>
        <v/>
      </c>
      <c r="G1193" s="3" t="str">
        <f t="shared" si="90"/>
        <v/>
      </c>
    </row>
    <row r="1194" spans="1:7" x14ac:dyDescent="0.35">
      <c r="A1194" s="30">
        <v>45687</v>
      </c>
      <c r="B1194" s="3">
        <v>23249.5</v>
      </c>
      <c r="C1194" s="22">
        <f t="shared" si="91"/>
        <v>3.7300706727511198E-3</v>
      </c>
      <c r="D1194" s="3" t="str">
        <f t="shared" si="92"/>
        <v>Up</v>
      </c>
      <c r="E1194" s="3" t="str">
        <f t="shared" si="93"/>
        <v>No</v>
      </c>
      <c r="F1194" s="3" t="str">
        <f t="shared" si="94"/>
        <v/>
      </c>
      <c r="G1194" s="3" t="str">
        <f t="shared" si="90"/>
        <v/>
      </c>
    </row>
    <row r="1195" spans="1:7" x14ac:dyDescent="0.35">
      <c r="A1195" s="30">
        <v>45688</v>
      </c>
      <c r="B1195" s="3">
        <v>23508.400000000001</v>
      </c>
      <c r="C1195" s="22">
        <f t="shared" si="91"/>
        <v>1.1135723348889286E-2</v>
      </c>
      <c r="D1195" s="3" t="str">
        <f t="shared" si="92"/>
        <v>Up</v>
      </c>
      <c r="E1195" s="3" t="str">
        <f t="shared" si="93"/>
        <v>No</v>
      </c>
      <c r="F1195" s="3" t="str">
        <f t="shared" si="94"/>
        <v/>
      </c>
      <c r="G1195" s="3" t="str">
        <f t="shared" si="90"/>
        <v/>
      </c>
    </row>
    <row r="1196" spans="1:7" x14ac:dyDescent="0.35">
      <c r="A1196" s="30">
        <v>45689</v>
      </c>
      <c r="B1196" s="3">
        <v>23482.15</v>
      </c>
      <c r="C1196" s="22">
        <f t="shared" si="91"/>
        <v>-1.1166221435742116E-3</v>
      </c>
      <c r="D1196" s="3" t="str">
        <f t="shared" si="92"/>
        <v>Down</v>
      </c>
      <c r="E1196" s="3" t="str">
        <f t="shared" si="93"/>
        <v>No</v>
      </c>
      <c r="F1196" s="3" t="str">
        <f t="shared" si="94"/>
        <v/>
      </c>
      <c r="G1196" s="3" t="str">
        <f t="shared" si="90"/>
        <v/>
      </c>
    </row>
    <row r="1197" spans="1:7" x14ac:dyDescent="0.35">
      <c r="A1197" s="30">
        <v>45691</v>
      </c>
      <c r="B1197" s="3">
        <v>23361.05</v>
      </c>
      <c r="C1197" s="22">
        <f t="shared" si="91"/>
        <v>-5.1571086974575228E-3</v>
      </c>
      <c r="D1197" s="3" t="str">
        <f t="shared" si="92"/>
        <v>Down</v>
      </c>
      <c r="E1197" s="3" t="str">
        <f t="shared" si="93"/>
        <v>No</v>
      </c>
      <c r="F1197" s="3" t="str">
        <f t="shared" si="94"/>
        <v/>
      </c>
      <c r="G1197" s="3" t="str">
        <f t="shared" si="90"/>
        <v/>
      </c>
    </row>
    <row r="1198" spans="1:7" x14ac:dyDescent="0.35">
      <c r="A1198" s="30">
        <v>45692</v>
      </c>
      <c r="B1198" s="3">
        <v>23739.25</v>
      </c>
      <c r="C1198" s="22">
        <f t="shared" si="91"/>
        <v>1.6189340804458736E-2</v>
      </c>
      <c r="D1198" s="3" t="str">
        <f t="shared" si="92"/>
        <v>Up</v>
      </c>
      <c r="E1198" s="3" t="str">
        <f t="shared" si="93"/>
        <v>No</v>
      </c>
      <c r="F1198" s="3" t="str">
        <f t="shared" si="94"/>
        <v/>
      </c>
      <c r="G1198" s="3" t="str">
        <f t="shared" si="90"/>
        <v/>
      </c>
    </row>
    <row r="1199" spans="1:7" x14ac:dyDescent="0.35">
      <c r="A1199" s="30">
        <v>45693</v>
      </c>
      <c r="B1199" s="3">
        <v>23696.3</v>
      </c>
      <c r="C1199" s="22">
        <f t="shared" si="91"/>
        <v>-1.8092399717767296E-3</v>
      </c>
      <c r="D1199" s="3" t="str">
        <f t="shared" si="92"/>
        <v>Down</v>
      </c>
      <c r="E1199" s="3" t="str">
        <f t="shared" si="93"/>
        <v>No</v>
      </c>
      <c r="F1199" s="3" t="str">
        <f t="shared" si="94"/>
        <v/>
      </c>
      <c r="G1199" s="3" t="str">
        <f t="shared" si="90"/>
        <v/>
      </c>
    </row>
    <row r="1200" spans="1:7" x14ac:dyDescent="0.35">
      <c r="A1200" s="30">
        <v>45694</v>
      </c>
      <c r="B1200" s="3">
        <v>23603.35</v>
      </c>
      <c r="C1200" s="22">
        <f t="shared" si="91"/>
        <v>-3.9225533100104544E-3</v>
      </c>
      <c r="D1200" s="3" t="str">
        <f t="shared" si="92"/>
        <v>Down</v>
      </c>
      <c r="E1200" s="3" t="str">
        <f t="shared" si="93"/>
        <v>No</v>
      </c>
      <c r="F1200" s="3" t="str">
        <f t="shared" si="94"/>
        <v/>
      </c>
      <c r="G1200" s="3" t="str">
        <f t="shared" si="90"/>
        <v/>
      </c>
    </row>
    <row r="1201" spans="1:7" x14ac:dyDescent="0.35">
      <c r="A1201" s="30">
        <v>45695</v>
      </c>
      <c r="B1201" s="3">
        <v>23559.95</v>
      </c>
      <c r="C1201" s="22">
        <f t="shared" si="91"/>
        <v>-1.8387220458112013E-3</v>
      </c>
      <c r="D1201" s="3" t="str">
        <f t="shared" si="92"/>
        <v>Down</v>
      </c>
      <c r="E1201" s="3" t="str">
        <f t="shared" si="93"/>
        <v>No</v>
      </c>
      <c r="F1201" s="3" t="str">
        <f t="shared" si="94"/>
        <v/>
      </c>
      <c r="G1201" s="3" t="str">
        <f t="shared" si="90"/>
        <v/>
      </c>
    </row>
    <row r="1202" spans="1:7" x14ac:dyDescent="0.35">
      <c r="A1202" s="30">
        <v>45698</v>
      </c>
      <c r="B1202" s="3">
        <v>23381.599999999999</v>
      </c>
      <c r="C1202" s="22">
        <f t="shared" si="91"/>
        <v>-7.5700500213286602E-3</v>
      </c>
      <c r="D1202" s="3" t="str">
        <f t="shared" si="92"/>
        <v>Down</v>
      </c>
      <c r="E1202" s="3" t="str">
        <f t="shared" si="93"/>
        <v>Yes</v>
      </c>
      <c r="F1202" s="3">
        <f t="shared" si="94"/>
        <v>-7.5700500213286602E-3</v>
      </c>
      <c r="G1202" s="3" t="str">
        <f t="shared" si="90"/>
        <v>No</v>
      </c>
    </row>
    <row r="1203" spans="1:7" x14ac:dyDescent="0.35">
      <c r="A1203" s="30">
        <v>45699</v>
      </c>
      <c r="B1203" s="3">
        <v>23071.8</v>
      </c>
      <c r="C1203" s="22">
        <f t="shared" si="91"/>
        <v>-1.3249734834228593E-2</v>
      </c>
      <c r="D1203" s="3" t="str">
        <f t="shared" si="92"/>
        <v>Down</v>
      </c>
      <c r="E1203" s="3" t="str">
        <f t="shared" si="93"/>
        <v>Yes</v>
      </c>
      <c r="F1203" s="3">
        <f t="shared" si="94"/>
        <v>-1.3249734834228593E-2</v>
      </c>
      <c r="G1203" s="3" t="str">
        <f t="shared" si="90"/>
        <v>No</v>
      </c>
    </row>
    <row r="1204" spans="1:7" x14ac:dyDescent="0.35">
      <c r="A1204" s="30">
        <v>45700</v>
      </c>
      <c r="B1204" s="3">
        <v>23045.25</v>
      </c>
      <c r="C1204" s="22">
        <f t="shared" si="91"/>
        <v>-1.1507554677138009E-3</v>
      </c>
      <c r="D1204" s="3" t="str">
        <f t="shared" si="92"/>
        <v>Down</v>
      </c>
      <c r="E1204" s="3" t="str">
        <f t="shared" si="93"/>
        <v>Yes</v>
      </c>
      <c r="F1204" s="3">
        <f t="shared" si="94"/>
        <v>-1.1507554677138009E-3</v>
      </c>
      <c r="G1204" s="3" t="str">
        <f t="shared" si="90"/>
        <v>No</v>
      </c>
    </row>
    <row r="1205" spans="1:7" x14ac:dyDescent="0.35">
      <c r="A1205" s="30">
        <v>45701</v>
      </c>
      <c r="B1205" s="3">
        <v>23031.4</v>
      </c>
      <c r="C1205" s="22">
        <f t="shared" si="91"/>
        <v>-6.0099152753814971E-4</v>
      </c>
      <c r="D1205" s="3" t="str">
        <f t="shared" si="92"/>
        <v>Down</v>
      </c>
      <c r="E1205" s="3" t="str">
        <f t="shared" si="93"/>
        <v>Yes</v>
      </c>
      <c r="F1205" s="3">
        <f t="shared" si="94"/>
        <v>-6.0099152753814971E-4</v>
      </c>
      <c r="G1205" s="3" t="str">
        <f t="shared" si="90"/>
        <v>No</v>
      </c>
    </row>
    <row r="1206" spans="1:7" x14ac:dyDescent="0.35">
      <c r="A1206" s="30">
        <v>45702</v>
      </c>
      <c r="B1206" s="3">
        <v>22929.25</v>
      </c>
      <c r="C1206" s="22">
        <f t="shared" si="91"/>
        <v>-4.4352492683901734E-3</v>
      </c>
      <c r="D1206" s="3" t="str">
        <f t="shared" si="92"/>
        <v>Down</v>
      </c>
      <c r="E1206" s="3" t="str">
        <f t="shared" si="93"/>
        <v>Yes</v>
      </c>
      <c r="F1206" s="3">
        <f t="shared" si="94"/>
        <v>-4.4352492683901734E-3</v>
      </c>
      <c r="G1206" s="3" t="str">
        <f t="shared" si="90"/>
        <v>No</v>
      </c>
    </row>
    <row r="1207" spans="1:7" x14ac:dyDescent="0.35">
      <c r="A1207" s="30">
        <v>45705</v>
      </c>
      <c r="B1207" s="3">
        <v>22959.5</v>
      </c>
      <c r="C1207" s="22">
        <f t="shared" si="91"/>
        <v>1.3192755977626831E-3</v>
      </c>
      <c r="D1207" s="3" t="str">
        <f t="shared" si="92"/>
        <v>Up</v>
      </c>
      <c r="E1207" s="3" t="str">
        <f t="shared" si="93"/>
        <v>Yes</v>
      </c>
      <c r="F1207" s="3">
        <f t="shared" si="94"/>
        <v>1.3192755977626831E-3</v>
      </c>
      <c r="G1207" s="3" t="str">
        <f t="shared" si="90"/>
        <v>Yes</v>
      </c>
    </row>
    <row r="1208" spans="1:7" x14ac:dyDescent="0.35">
      <c r="A1208" s="30">
        <v>45706</v>
      </c>
      <c r="B1208" s="3">
        <v>22945.3</v>
      </c>
      <c r="C1208" s="22">
        <f t="shared" si="91"/>
        <v>-6.184803676038558E-4</v>
      </c>
      <c r="D1208" s="3" t="str">
        <f t="shared" si="92"/>
        <v>Down</v>
      </c>
      <c r="E1208" s="3" t="str">
        <f t="shared" si="93"/>
        <v>No</v>
      </c>
      <c r="F1208" s="3" t="str">
        <f t="shared" si="94"/>
        <v/>
      </c>
      <c r="G1208" s="3" t="str">
        <f t="shared" si="90"/>
        <v/>
      </c>
    </row>
    <row r="1209" spans="1:7" x14ac:dyDescent="0.35">
      <c r="A1209" s="30">
        <v>45707</v>
      </c>
      <c r="B1209" s="3">
        <v>22932.9</v>
      </c>
      <c r="C1209" s="22">
        <f t="shared" si="91"/>
        <v>-5.4041568425768321E-4</v>
      </c>
      <c r="D1209" s="3" t="str">
        <f t="shared" si="92"/>
        <v>Down</v>
      </c>
      <c r="E1209" s="3" t="str">
        <f t="shared" si="93"/>
        <v>No</v>
      </c>
      <c r="F1209" s="3" t="str">
        <f t="shared" si="94"/>
        <v/>
      </c>
      <c r="G1209" s="3" t="str">
        <f t="shared" si="90"/>
        <v/>
      </c>
    </row>
    <row r="1210" spans="1:7" x14ac:dyDescent="0.35">
      <c r="A1210" s="30">
        <v>45708</v>
      </c>
      <c r="B1210" s="3">
        <v>22913.15</v>
      </c>
      <c r="C1210" s="22">
        <f t="shared" si="91"/>
        <v>-8.6120813329321623E-4</v>
      </c>
      <c r="D1210" s="3" t="str">
        <f t="shared" si="92"/>
        <v>Down</v>
      </c>
      <c r="E1210" s="3" t="str">
        <f t="shared" si="93"/>
        <v>No</v>
      </c>
      <c r="F1210" s="3" t="str">
        <f t="shared" si="94"/>
        <v/>
      </c>
      <c r="G1210" s="3" t="str">
        <f t="shared" si="90"/>
        <v/>
      </c>
    </row>
    <row r="1211" spans="1:7" x14ac:dyDescent="0.35">
      <c r="A1211" s="30">
        <v>45709</v>
      </c>
      <c r="B1211" s="3">
        <v>22795.9</v>
      </c>
      <c r="C1211" s="22">
        <f t="shared" si="91"/>
        <v>-5.1171488861199788E-3</v>
      </c>
      <c r="D1211" s="3" t="str">
        <f t="shared" si="92"/>
        <v>Down</v>
      </c>
      <c r="E1211" s="3" t="str">
        <f t="shared" si="93"/>
        <v>Yes</v>
      </c>
      <c r="F1211" s="3">
        <f t="shared" si="94"/>
        <v>-5.1171488861199788E-3</v>
      </c>
      <c r="G1211" s="3" t="str">
        <f t="shared" si="90"/>
        <v>No</v>
      </c>
    </row>
    <row r="1212" spans="1:7" x14ac:dyDescent="0.35">
      <c r="A1212" s="30">
        <v>45712</v>
      </c>
      <c r="B1212" s="3">
        <v>22553.35</v>
      </c>
      <c r="C1212" s="22">
        <f t="shared" si="91"/>
        <v>-1.0640071240881163E-2</v>
      </c>
      <c r="D1212" s="3" t="str">
        <f t="shared" si="92"/>
        <v>Down</v>
      </c>
      <c r="E1212" s="3" t="str">
        <f t="shared" si="93"/>
        <v>Yes</v>
      </c>
      <c r="F1212" s="3">
        <f t="shared" si="94"/>
        <v>-1.0640071240881163E-2</v>
      </c>
      <c r="G1212" s="3" t="str">
        <f t="shared" si="90"/>
        <v>No</v>
      </c>
    </row>
    <row r="1213" spans="1:7" x14ac:dyDescent="0.35">
      <c r="A1213" s="30">
        <v>45713</v>
      </c>
      <c r="B1213" s="3">
        <v>22547.55</v>
      </c>
      <c r="C1213" s="22">
        <f t="shared" si="91"/>
        <v>-2.571680038663557E-4</v>
      </c>
      <c r="D1213" s="3" t="str">
        <f t="shared" si="92"/>
        <v>Down</v>
      </c>
      <c r="E1213" s="3" t="str">
        <f t="shared" si="93"/>
        <v>Yes</v>
      </c>
      <c r="F1213" s="3">
        <f t="shared" si="94"/>
        <v>-2.571680038663557E-4</v>
      </c>
      <c r="G1213" s="3" t="str">
        <f t="shared" si="90"/>
        <v>No</v>
      </c>
    </row>
    <row r="1214" spans="1:7" x14ac:dyDescent="0.35">
      <c r="A1214" s="30">
        <v>45715</v>
      </c>
      <c r="B1214" s="3">
        <v>22545.05</v>
      </c>
      <c r="C1214" s="22">
        <f t="shared" si="91"/>
        <v>-1.1087679149175853E-4</v>
      </c>
      <c r="D1214" s="3" t="str">
        <f t="shared" si="92"/>
        <v>Down</v>
      </c>
      <c r="E1214" s="3" t="str">
        <f t="shared" si="93"/>
        <v>Yes</v>
      </c>
      <c r="F1214" s="3">
        <f t="shared" si="94"/>
        <v>-1.1087679149175853E-4</v>
      </c>
      <c r="G1214" s="3" t="str">
        <f t="shared" si="90"/>
        <v>No</v>
      </c>
    </row>
    <row r="1215" spans="1:7" x14ac:dyDescent="0.35">
      <c r="A1215" s="30">
        <v>45716</v>
      </c>
      <c r="B1215" s="3">
        <v>22124.7</v>
      </c>
      <c r="C1215" s="22">
        <f t="shared" si="91"/>
        <v>-1.8644891007116797E-2</v>
      </c>
      <c r="D1215" s="3" t="str">
        <f t="shared" si="92"/>
        <v>Down</v>
      </c>
      <c r="E1215" s="3" t="str">
        <f t="shared" si="93"/>
        <v>Yes</v>
      </c>
      <c r="F1215" s="3">
        <f t="shared" si="94"/>
        <v>-1.8644891007116797E-2</v>
      </c>
      <c r="G1215" s="3" t="str">
        <f t="shared" si="90"/>
        <v>No</v>
      </c>
    </row>
    <row r="1216" spans="1:7" x14ac:dyDescent="0.35">
      <c r="A1216" s="30">
        <v>45719</v>
      </c>
      <c r="B1216" s="3">
        <v>22119.3</v>
      </c>
      <c r="C1216" s="22">
        <f t="shared" si="91"/>
        <v>-2.4407110604896133E-4</v>
      </c>
      <c r="D1216" s="3" t="str">
        <f t="shared" si="92"/>
        <v>Down</v>
      </c>
      <c r="E1216" s="3" t="str">
        <f t="shared" si="93"/>
        <v>Yes</v>
      </c>
      <c r="F1216" s="3">
        <f t="shared" si="94"/>
        <v>-2.4407110604896133E-4</v>
      </c>
      <c r="G1216" s="3" t="str">
        <f t="shared" si="90"/>
        <v>No</v>
      </c>
    </row>
    <row r="1217" spans="1:7" x14ac:dyDescent="0.35">
      <c r="A1217" s="30">
        <v>45720</v>
      </c>
      <c r="B1217" s="3">
        <v>22082.65</v>
      </c>
      <c r="C1217" s="22">
        <f t="shared" si="91"/>
        <v>-1.656924043708337E-3</v>
      </c>
      <c r="D1217" s="3" t="str">
        <f t="shared" si="92"/>
        <v>Down</v>
      </c>
      <c r="E1217" s="3" t="str">
        <f t="shared" si="93"/>
        <v>Yes</v>
      </c>
      <c r="F1217" s="3">
        <f t="shared" si="94"/>
        <v>-1.656924043708337E-3</v>
      </c>
      <c r="G1217" s="3" t="str">
        <f t="shared" si="90"/>
        <v>No</v>
      </c>
    </row>
    <row r="1218" spans="1:7" x14ac:dyDescent="0.35">
      <c r="A1218" s="30">
        <v>45721</v>
      </c>
      <c r="B1218" s="3">
        <v>22337.3</v>
      </c>
      <c r="C1218" s="22">
        <f t="shared" si="91"/>
        <v>1.1531677583985519E-2</v>
      </c>
      <c r="D1218" s="3" t="str">
        <f t="shared" si="92"/>
        <v>Up</v>
      </c>
      <c r="E1218" s="3" t="str">
        <f t="shared" si="93"/>
        <v>Yes</v>
      </c>
      <c r="F1218" s="3">
        <f t="shared" si="94"/>
        <v>1.1531677583985519E-2</v>
      </c>
      <c r="G1218" s="3" t="str">
        <f t="shared" si="90"/>
        <v>Yes</v>
      </c>
    </row>
    <row r="1219" spans="1:7" x14ac:dyDescent="0.35">
      <c r="A1219" s="30">
        <v>45722</v>
      </c>
      <c r="B1219" s="3">
        <v>22544.7</v>
      </c>
      <c r="C1219" s="22">
        <f t="shared" si="91"/>
        <v>9.2849180518684658E-3</v>
      </c>
      <c r="D1219" s="3" t="str">
        <f t="shared" si="92"/>
        <v>Up</v>
      </c>
      <c r="E1219" s="3" t="str">
        <f t="shared" si="93"/>
        <v>No</v>
      </c>
      <c r="F1219" s="3" t="str">
        <f t="shared" si="94"/>
        <v/>
      </c>
      <c r="G1219" s="3" t="str">
        <f t="shared" ref="G1219:G1245" si="95">IF(E1219="Yes",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6">(B1220-B1219)/B1219</f>
        <v>3.4597932108208459E-4</v>
      </c>
      <c r="D1220" s="3" t="str">
        <f t="shared" ref="D1220:D1245" si="97">IF(C1220&gt;0, "Up", IF(C1220&lt;0, "Down", "Flat"))</f>
        <v>Up</v>
      </c>
      <c r="E1220" s="3" t="str">
        <f t="shared" si="93"/>
        <v>No</v>
      </c>
      <c r="F1220" s="3" t="str">
        <f t="shared" si="94"/>
        <v/>
      </c>
      <c r="G1220" s="3" t="str">
        <f t="shared" si="95"/>
        <v/>
      </c>
    </row>
    <row r="1221" spans="1:7" x14ac:dyDescent="0.35">
      <c r="A1221" s="30">
        <v>45726</v>
      </c>
      <c r="B1221" s="3">
        <v>22460.3</v>
      </c>
      <c r="C1221" s="22">
        <f t="shared" si="96"/>
        <v>-4.0882385544840144E-3</v>
      </c>
      <c r="D1221" s="3" t="str">
        <f t="shared" si="97"/>
        <v>Down</v>
      </c>
      <c r="E1221" s="3" t="str">
        <f t="shared" si="93"/>
        <v>No</v>
      </c>
      <c r="F1221" s="3" t="str">
        <f t="shared" si="94"/>
        <v/>
      </c>
      <c r="G1221" s="3" t="str">
        <f t="shared" si="95"/>
        <v/>
      </c>
    </row>
    <row r="1222" spans="1:7" x14ac:dyDescent="0.35">
      <c r="A1222" s="30">
        <v>45727</v>
      </c>
      <c r="B1222" s="3">
        <v>22497.9</v>
      </c>
      <c r="C1222" s="22">
        <f t="shared" si="96"/>
        <v>1.6740649056335927E-3</v>
      </c>
      <c r="D1222" s="3" t="str">
        <f t="shared" si="97"/>
        <v>Up</v>
      </c>
      <c r="E1222" s="3" t="str">
        <f t="shared" ref="E1222:E1245" si="98">IF(AND(D1219="Down", D1220="Down", D1221="Down"), "Yes", "No")</f>
        <v>No</v>
      </c>
      <c r="F1222" s="3" t="str">
        <f t="shared" ref="F1222:F1245" si="99">IF(E1222="Yes", C1222, "")</f>
        <v/>
      </c>
      <c r="G1222" s="3" t="str">
        <f t="shared" si="95"/>
        <v/>
      </c>
    </row>
    <row r="1223" spans="1:7" x14ac:dyDescent="0.35">
      <c r="A1223" s="30">
        <v>45728</v>
      </c>
      <c r="B1223" s="3">
        <v>22470.5</v>
      </c>
      <c r="C1223" s="22">
        <f t="shared" si="96"/>
        <v>-1.2178914476462894E-3</v>
      </c>
      <c r="D1223" s="3" t="str">
        <f t="shared" si="97"/>
        <v>Down</v>
      </c>
      <c r="E1223" s="3" t="str">
        <f t="shared" si="98"/>
        <v>No</v>
      </c>
      <c r="F1223" s="3" t="str">
        <f t="shared" si="99"/>
        <v/>
      </c>
      <c r="G1223" s="3" t="str">
        <f t="shared" si="95"/>
        <v/>
      </c>
    </row>
    <row r="1224" spans="1:7" x14ac:dyDescent="0.35">
      <c r="A1224" s="30">
        <v>45729</v>
      </c>
      <c r="B1224" s="3">
        <v>22397.200000000001</v>
      </c>
      <c r="C1224" s="22">
        <f t="shared" si="96"/>
        <v>-3.262054693932012E-3</v>
      </c>
      <c r="D1224" s="3" t="str">
        <f t="shared" si="97"/>
        <v>Down</v>
      </c>
      <c r="E1224" s="3" t="str">
        <f t="shared" si="98"/>
        <v>No</v>
      </c>
      <c r="F1224" s="3" t="str">
        <f t="shared" si="99"/>
        <v/>
      </c>
      <c r="G1224" s="3" t="str">
        <f t="shared" si="95"/>
        <v/>
      </c>
    </row>
    <row r="1225" spans="1:7" x14ac:dyDescent="0.35">
      <c r="A1225" s="30">
        <v>45733</v>
      </c>
      <c r="B1225" s="3">
        <v>22508.75</v>
      </c>
      <c r="C1225" s="22">
        <f t="shared" si="96"/>
        <v>4.9805332809458001E-3</v>
      </c>
      <c r="D1225" s="3" t="str">
        <f t="shared" si="97"/>
        <v>Up</v>
      </c>
      <c r="E1225" s="3" t="str">
        <f t="shared" si="98"/>
        <v>No</v>
      </c>
      <c r="F1225" s="3" t="str">
        <f t="shared" si="99"/>
        <v/>
      </c>
      <c r="G1225" s="3" t="str">
        <f t="shared" si="95"/>
        <v/>
      </c>
    </row>
    <row r="1226" spans="1:7" x14ac:dyDescent="0.35">
      <c r="A1226" s="30">
        <v>45734</v>
      </c>
      <c r="B1226" s="3">
        <v>22834.3</v>
      </c>
      <c r="C1226" s="22">
        <f t="shared" si="96"/>
        <v>1.4463264286110925E-2</v>
      </c>
      <c r="D1226" s="3" t="str">
        <f t="shared" si="97"/>
        <v>Up</v>
      </c>
      <c r="E1226" s="3" t="str">
        <f t="shared" si="98"/>
        <v>No</v>
      </c>
      <c r="F1226" s="3" t="str">
        <f t="shared" si="99"/>
        <v/>
      </c>
      <c r="G1226" s="3" t="str">
        <f t="shared" si="95"/>
        <v/>
      </c>
    </row>
    <row r="1227" spans="1:7" x14ac:dyDescent="0.35">
      <c r="A1227" s="30">
        <v>45735</v>
      </c>
      <c r="B1227" s="3">
        <v>22907.599999999999</v>
      </c>
      <c r="C1227" s="22">
        <f t="shared" si="96"/>
        <v>3.2100830767748203E-3</v>
      </c>
      <c r="D1227" s="3" t="str">
        <f t="shared" si="97"/>
        <v>Up</v>
      </c>
      <c r="E1227" s="3" t="str">
        <f t="shared" si="98"/>
        <v>No</v>
      </c>
      <c r="F1227" s="3" t="str">
        <f t="shared" si="99"/>
        <v/>
      </c>
      <c r="G1227" s="3" t="str">
        <f t="shared" si="95"/>
        <v/>
      </c>
    </row>
    <row r="1228" spans="1:7" x14ac:dyDescent="0.35">
      <c r="A1228" s="30">
        <v>45736</v>
      </c>
      <c r="B1228" s="3">
        <v>23190.65</v>
      </c>
      <c r="C1228" s="22">
        <f t="shared" si="96"/>
        <v>1.23561612739878E-2</v>
      </c>
      <c r="D1228" s="3" t="str">
        <f t="shared" si="97"/>
        <v>Up</v>
      </c>
      <c r="E1228" s="3" t="str">
        <f t="shared" si="98"/>
        <v>No</v>
      </c>
      <c r="F1228" s="3" t="str">
        <f t="shared" si="99"/>
        <v/>
      </c>
      <c r="G1228" s="3" t="str">
        <f t="shared" si="95"/>
        <v/>
      </c>
    </row>
    <row r="1229" spans="1:7" x14ac:dyDescent="0.35">
      <c r="A1229" s="30">
        <v>45737</v>
      </c>
      <c r="B1229" s="3">
        <v>23350.400000000001</v>
      </c>
      <c r="C1229" s="22">
        <f t="shared" si="96"/>
        <v>6.8885520673202345E-3</v>
      </c>
      <c r="D1229" s="3" t="str">
        <f t="shared" si="97"/>
        <v>Up</v>
      </c>
      <c r="E1229" s="3" t="str">
        <f t="shared" si="98"/>
        <v>No</v>
      </c>
      <c r="F1229" s="3" t="str">
        <f t="shared" si="99"/>
        <v/>
      </c>
      <c r="G1229" s="3" t="str">
        <f t="shared" si="95"/>
        <v/>
      </c>
    </row>
    <row r="1230" spans="1:7" x14ac:dyDescent="0.35">
      <c r="A1230" s="30">
        <v>45740</v>
      </c>
      <c r="B1230" s="3">
        <v>23658.35</v>
      </c>
      <c r="C1230" s="22">
        <f t="shared" si="96"/>
        <v>1.3188210908592447E-2</v>
      </c>
      <c r="D1230" s="3" t="str">
        <f t="shared" si="97"/>
        <v>Up</v>
      </c>
      <c r="E1230" s="3" t="str">
        <f t="shared" si="98"/>
        <v>No</v>
      </c>
      <c r="F1230" s="3" t="str">
        <f t="shared" si="99"/>
        <v/>
      </c>
      <c r="G1230" s="3" t="str">
        <f t="shared" si="95"/>
        <v/>
      </c>
    </row>
    <row r="1231" spans="1:7" x14ac:dyDescent="0.35">
      <c r="A1231" s="30">
        <v>45741</v>
      </c>
      <c r="B1231" s="3">
        <v>23668.65</v>
      </c>
      <c r="C1231" s="22">
        <f t="shared" si="96"/>
        <v>4.3536425828525282E-4</v>
      </c>
      <c r="D1231" s="3" t="str">
        <f t="shared" si="97"/>
        <v>Up</v>
      </c>
      <c r="E1231" s="3" t="str">
        <f t="shared" si="98"/>
        <v>No</v>
      </c>
      <c r="F1231" s="3" t="str">
        <f t="shared" si="99"/>
        <v/>
      </c>
      <c r="G1231" s="3" t="str">
        <f t="shared" si="95"/>
        <v/>
      </c>
    </row>
    <row r="1232" spans="1:7" x14ac:dyDescent="0.35">
      <c r="A1232" s="30">
        <v>45742</v>
      </c>
      <c r="B1232" s="3">
        <v>23486.85</v>
      </c>
      <c r="C1232" s="22">
        <f t="shared" si="96"/>
        <v>-7.6810464475161409E-3</v>
      </c>
      <c r="D1232" s="3" t="str">
        <f t="shared" si="97"/>
        <v>Down</v>
      </c>
      <c r="E1232" s="3" t="str">
        <f t="shared" si="98"/>
        <v>No</v>
      </c>
      <c r="F1232" s="3" t="str">
        <f t="shared" si="99"/>
        <v/>
      </c>
      <c r="G1232" s="3" t="str">
        <f t="shared" si="95"/>
        <v/>
      </c>
    </row>
    <row r="1233" spans="1:7" x14ac:dyDescent="0.35">
      <c r="A1233" s="30">
        <v>45743</v>
      </c>
      <c r="B1233" s="3">
        <v>23591.95</v>
      </c>
      <c r="C1233" s="22">
        <f t="shared" si="96"/>
        <v>4.4748444342260539E-3</v>
      </c>
      <c r="D1233" s="3" t="str">
        <f t="shared" si="97"/>
        <v>Up</v>
      </c>
      <c r="E1233" s="3" t="str">
        <f t="shared" si="98"/>
        <v>No</v>
      </c>
      <c r="F1233" s="3" t="str">
        <f t="shared" si="99"/>
        <v/>
      </c>
      <c r="G1233" s="3" t="str">
        <f t="shared" si="95"/>
        <v/>
      </c>
    </row>
    <row r="1234" spans="1:7" x14ac:dyDescent="0.35">
      <c r="A1234" s="30">
        <v>45744</v>
      </c>
      <c r="B1234" s="3">
        <v>23519.35</v>
      </c>
      <c r="C1234" s="22">
        <f t="shared" si="96"/>
        <v>-3.077320865803894E-3</v>
      </c>
      <c r="D1234" s="3" t="str">
        <f t="shared" si="97"/>
        <v>Down</v>
      </c>
      <c r="E1234" s="3" t="str">
        <f t="shared" si="98"/>
        <v>No</v>
      </c>
      <c r="F1234" s="3" t="str">
        <f t="shared" si="99"/>
        <v/>
      </c>
      <c r="G1234" s="3" t="str">
        <f t="shared" si="95"/>
        <v/>
      </c>
    </row>
    <row r="1235" spans="1:7" x14ac:dyDescent="0.35">
      <c r="A1235" s="30">
        <v>45748</v>
      </c>
      <c r="B1235" s="3">
        <v>23165.7</v>
      </c>
      <c r="C1235" s="22">
        <f t="shared" si="96"/>
        <v>-1.5036555006834706E-2</v>
      </c>
      <c r="D1235" s="3" t="str">
        <f t="shared" si="97"/>
        <v>Down</v>
      </c>
      <c r="E1235" s="3" t="str">
        <f t="shared" si="98"/>
        <v>No</v>
      </c>
      <c r="F1235" s="3" t="str">
        <f t="shared" si="99"/>
        <v/>
      </c>
      <c r="G1235" s="3" t="str">
        <f t="shared" si="95"/>
        <v/>
      </c>
    </row>
    <row r="1236" spans="1:7" x14ac:dyDescent="0.35">
      <c r="A1236" s="30">
        <v>45749</v>
      </c>
      <c r="B1236" s="3">
        <v>23332.35</v>
      </c>
      <c r="C1236" s="22">
        <f t="shared" si="96"/>
        <v>7.1938253538635921E-3</v>
      </c>
      <c r="D1236" s="3" t="str">
        <f t="shared" si="97"/>
        <v>Up</v>
      </c>
      <c r="E1236" s="3" t="str">
        <f t="shared" si="98"/>
        <v>No</v>
      </c>
      <c r="F1236" s="3" t="str">
        <f t="shared" si="99"/>
        <v/>
      </c>
      <c r="G1236" s="3" t="str">
        <f t="shared" si="95"/>
        <v/>
      </c>
    </row>
    <row r="1237" spans="1:7" x14ac:dyDescent="0.35">
      <c r="A1237" s="30">
        <v>45750</v>
      </c>
      <c r="B1237" s="3">
        <v>23250.1</v>
      </c>
      <c r="C1237" s="22">
        <f t="shared" si="96"/>
        <v>-3.5251485598321647E-3</v>
      </c>
      <c r="D1237" s="3" t="str">
        <f t="shared" si="97"/>
        <v>Down</v>
      </c>
      <c r="E1237" s="3" t="str">
        <f t="shared" si="98"/>
        <v>No</v>
      </c>
      <c r="F1237" s="3" t="str">
        <f t="shared" si="99"/>
        <v/>
      </c>
      <c r="G1237" s="3" t="str">
        <f t="shared" si="95"/>
        <v/>
      </c>
    </row>
    <row r="1238" spans="1:7" x14ac:dyDescent="0.35">
      <c r="A1238" s="30">
        <v>45751</v>
      </c>
      <c r="B1238" s="3">
        <v>22904.45</v>
      </c>
      <c r="C1238" s="22">
        <f t="shared" si="96"/>
        <v>-1.4866602724289265E-2</v>
      </c>
      <c r="D1238" s="3" t="str">
        <f t="shared" si="97"/>
        <v>Down</v>
      </c>
      <c r="E1238" s="3" t="str">
        <f t="shared" si="98"/>
        <v>No</v>
      </c>
      <c r="F1238" s="3" t="str">
        <f t="shared" si="99"/>
        <v/>
      </c>
      <c r="G1238" s="3" t="str">
        <f t="shared" si="95"/>
        <v/>
      </c>
    </row>
    <row r="1239" spans="1:7" x14ac:dyDescent="0.35">
      <c r="A1239" s="30">
        <v>45754</v>
      </c>
      <c r="B1239" s="3">
        <v>22161.599999999999</v>
      </c>
      <c r="C1239" s="22">
        <f t="shared" si="96"/>
        <v>-3.2432562231356883E-2</v>
      </c>
      <c r="D1239" s="3" t="str">
        <f t="shared" si="97"/>
        <v>Down</v>
      </c>
      <c r="E1239" s="3" t="str">
        <f t="shared" si="98"/>
        <v>No</v>
      </c>
      <c r="F1239" s="3" t="str">
        <f t="shared" si="99"/>
        <v/>
      </c>
      <c r="G1239" s="3" t="str">
        <f t="shared" si="95"/>
        <v/>
      </c>
    </row>
    <row r="1240" spans="1:7" x14ac:dyDescent="0.35">
      <c r="A1240" s="30">
        <v>45755</v>
      </c>
      <c r="B1240" s="3">
        <v>22535.85</v>
      </c>
      <c r="C1240" s="22">
        <f t="shared" si="96"/>
        <v>1.6887318605154862E-2</v>
      </c>
      <c r="D1240" s="3" t="str">
        <f t="shared" si="97"/>
        <v>Up</v>
      </c>
      <c r="E1240" s="3" t="str">
        <f t="shared" si="98"/>
        <v>Yes</v>
      </c>
      <c r="F1240" s="3">
        <f t="shared" si="99"/>
        <v>1.6887318605154862E-2</v>
      </c>
      <c r="G1240" s="3" t="str">
        <f t="shared" si="95"/>
        <v>Yes</v>
      </c>
    </row>
    <row r="1241" spans="1:7" x14ac:dyDescent="0.35">
      <c r="A1241" s="30">
        <v>45756</v>
      </c>
      <c r="B1241" s="3">
        <v>22399.15</v>
      </c>
      <c r="C1241" s="22">
        <f t="shared" si="96"/>
        <v>-6.06589056991403E-3</v>
      </c>
      <c r="D1241" s="3" t="str">
        <f t="shared" si="97"/>
        <v>Down</v>
      </c>
      <c r="E1241" s="3" t="str">
        <f t="shared" si="98"/>
        <v>No</v>
      </c>
      <c r="F1241" s="3" t="str">
        <f t="shared" si="99"/>
        <v/>
      </c>
      <c r="G1241" s="3" t="str">
        <f t="shared" si="95"/>
        <v/>
      </c>
    </row>
    <row r="1242" spans="1:7" x14ac:dyDescent="0.35">
      <c r="A1242" s="30">
        <v>45758</v>
      </c>
      <c r="B1242" s="3">
        <v>22828.55</v>
      </c>
      <c r="C1242" s="22">
        <f t="shared" si="96"/>
        <v>1.9170370304230196E-2</v>
      </c>
      <c r="D1242" s="3" t="str">
        <f t="shared" si="97"/>
        <v>Up</v>
      </c>
      <c r="E1242" s="3" t="str">
        <f t="shared" si="98"/>
        <v>No</v>
      </c>
      <c r="F1242" s="3" t="str">
        <f t="shared" si="99"/>
        <v/>
      </c>
      <c r="G1242" s="3" t="str">
        <f t="shared" si="95"/>
        <v/>
      </c>
    </row>
    <row r="1243" spans="1:7" x14ac:dyDescent="0.35">
      <c r="A1243" s="30">
        <v>45762</v>
      </c>
      <c r="B1243" s="3">
        <v>23328.55</v>
      </c>
      <c r="C1243" s="22">
        <f t="shared" si="96"/>
        <v>2.1902398531663203E-2</v>
      </c>
      <c r="D1243" s="3" t="str">
        <f t="shared" si="97"/>
        <v>Up</v>
      </c>
      <c r="E1243" s="3" t="str">
        <f t="shared" si="98"/>
        <v>No</v>
      </c>
      <c r="F1243" s="3" t="str">
        <f t="shared" si="99"/>
        <v/>
      </c>
      <c r="G1243" s="3" t="str">
        <f t="shared" si="95"/>
        <v/>
      </c>
    </row>
    <row r="1244" spans="1:7" x14ac:dyDescent="0.35">
      <c r="A1244" s="30">
        <v>45763</v>
      </c>
      <c r="B1244" s="3">
        <v>23437.200000000001</v>
      </c>
      <c r="C1244" s="22">
        <f t="shared" si="96"/>
        <v>4.6573833350123115E-3</v>
      </c>
      <c r="D1244" s="3" t="str">
        <f t="shared" si="97"/>
        <v>Up</v>
      </c>
      <c r="E1244" s="3" t="str">
        <f t="shared" si="98"/>
        <v>No</v>
      </c>
      <c r="F1244" s="3" t="str">
        <f t="shared" si="99"/>
        <v/>
      </c>
      <c r="G1244" s="3" t="str">
        <f t="shared" si="95"/>
        <v/>
      </c>
    </row>
    <row r="1245" spans="1:7" x14ac:dyDescent="0.35">
      <c r="A1245" s="30">
        <v>45764</v>
      </c>
      <c r="B1245" s="3">
        <v>23851.65</v>
      </c>
      <c r="C1245" s="22">
        <f t="shared" si="96"/>
        <v>1.7683426347857283E-2</v>
      </c>
      <c r="D1245" s="3" t="str">
        <f t="shared" si="97"/>
        <v>Up</v>
      </c>
      <c r="E1245" s="3" t="str">
        <f t="shared" si="98"/>
        <v>No</v>
      </c>
      <c r="F1245" s="3" t="str">
        <f t="shared" si="99"/>
        <v/>
      </c>
      <c r="G1245" s="3" t="str">
        <f t="shared" si="95"/>
        <v/>
      </c>
    </row>
  </sheetData>
  <autoFilter ref="E1:E1245" xr:uid="{D0E9D4EA-AD28-47F7-8D0E-92F22B55E24D}"/>
  <sortState xmlns:xlrd2="http://schemas.microsoft.com/office/spreadsheetml/2017/richdata2" ref="A2:B1245">
    <sortCondition ref="A1:A1245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B02B-E198-444B-BAB6-3FC542201DA8}">
  <dimension ref="A1:L1245"/>
  <sheetViews>
    <sheetView workbookViewId="0">
      <selection activeCell="L14" sqref="L14"/>
    </sheetView>
  </sheetViews>
  <sheetFormatPr defaultRowHeight="14.5" x14ac:dyDescent="0.35"/>
  <cols>
    <col min="1" max="1" width="14.36328125" customWidth="1"/>
    <col min="3" max="3" width="15.453125" customWidth="1"/>
    <col min="5" max="5" width="18" customWidth="1"/>
    <col min="6" max="6" width="22.90625" customWidth="1"/>
    <col min="7" max="7" width="15.26953125" customWidth="1"/>
    <col min="11" max="11" width="38.90625" customWidth="1"/>
    <col min="12" max="12" width="9.36328125" bestFit="1" customWidth="1"/>
  </cols>
  <sheetData>
    <row r="1" spans="1:12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118</v>
      </c>
      <c r="F1" s="2" t="s">
        <v>119</v>
      </c>
      <c r="G1" s="2" t="s">
        <v>120</v>
      </c>
    </row>
    <row r="2" spans="1:12" x14ac:dyDescent="0.35">
      <c r="A2" s="30">
        <v>43938</v>
      </c>
      <c r="B2" s="3">
        <v>9266.75</v>
      </c>
      <c r="C2" s="3"/>
      <c r="D2" s="3"/>
      <c r="E2" s="3"/>
      <c r="F2" s="3"/>
      <c r="G2" s="3" t="str">
        <f>IF(E2="4-Day Down Streak", IF(F2&gt;0, "Yes", "No"), "")</f>
        <v/>
      </c>
    </row>
    <row r="3" spans="1:12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E3" s="3"/>
      <c r="F3" s="3"/>
      <c r="G3" s="3" t="str">
        <f t="shared" ref="G3:G66" si="0">IF(E3="4-Day Down Streak", IF(F3&gt;0, "Yes", "No"), "")</f>
        <v/>
      </c>
    </row>
    <row r="4" spans="1:12" x14ac:dyDescent="0.35">
      <c r="A4" s="30">
        <v>43942</v>
      </c>
      <c r="B4" s="3">
        <v>8981.4500000000007</v>
      </c>
      <c r="C4" s="22">
        <f t="shared" ref="C4:C67" si="1">(B4-B3)/B3</f>
        <v>-3.0274729130789164E-2</v>
      </c>
      <c r="D4" s="3" t="str">
        <f t="shared" ref="D4:D67" si="2">IF(C4&gt;0, "Up", IF(C4&lt;0, "Down", "Flat"))</f>
        <v>Down</v>
      </c>
      <c r="E4" s="3"/>
      <c r="F4" s="3"/>
      <c r="G4" s="3" t="str">
        <f t="shared" si="0"/>
        <v/>
      </c>
    </row>
    <row r="5" spans="1:12" x14ac:dyDescent="0.35">
      <c r="A5" s="30">
        <v>43943</v>
      </c>
      <c r="B5" s="3">
        <v>9187.2999999999993</v>
      </c>
      <c r="C5" s="22">
        <f t="shared" si="1"/>
        <v>2.2919461779556588E-2</v>
      </c>
      <c r="D5" s="3" t="str">
        <f t="shared" si="2"/>
        <v>Up</v>
      </c>
      <c r="E5" s="3" t="str">
        <f>IF(AND(D2="Down", D3="Down", D4="Down", D5="Down"), "4-Day Down Streak", "")</f>
        <v/>
      </c>
      <c r="F5" s="3" t="str">
        <f>IF(E5="4-Day Down Streak", C5, "")</f>
        <v/>
      </c>
      <c r="G5" s="3" t="str">
        <f t="shared" si="0"/>
        <v/>
      </c>
    </row>
    <row r="6" spans="1:12" x14ac:dyDescent="0.35">
      <c r="A6" s="30">
        <v>43944</v>
      </c>
      <c r="B6" s="3">
        <v>9313.9</v>
      </c>
      <c r="C6" s="22">
        <f t="shared" si="1"/>
        <v>1.3779891807168631E-2</v>
      </c>
      <c r="D6" s="3" t="str">
        <f t="shared" si="2"/>
        <v>Up</v>
      </c>
      <c r="E6" s="3" t="str">
        <f t="shared" ref="E6" si="3">IF(AND(D3="Down", D4="Down", D5="Down", D6="Down"), "4-Day Down Streak", "")</f>
        <v/>
      </c>
      <c r="F6" s="3" t="str">
        <f t="shared" ref="F6:F69" si="4">IF(E6="4-Day Down Streak", C6, "")</f>
        <v/>
      </c>
      <c r="G6" s="3" t="str">
        <f t="shared" si="0"/>
        <v/>
      </c>
    </row>
    <row r="7" spans="1:12" x14ac:dyDescent="0.35">
      <c r="A7" s="30">
        <v>43945</v>
      </c>
      <c r="B7" s="3">
        <v>9154.4</v>
      </c>
      <c r="C7" s="22">
        <f t="shared" si="1"/>
        <v>-1.7124942290554977E-2</v>
      </c>
      <c r="D7" s="3" t="str">
        <f t="shared" si="2"/>
        <v>Down</v>
      </c>
      <c r="E7" s="3" t="str">
        <f>IF(AND(D3="Down", D4="Down", D5="Down", D6="Down"), "4-Day Down Streak", "")</f>
        <v/>
      </c>
      <c r="F7" s="3" t="str">
        <f t="shared" si="4"/>
        <v/>
      </c>
      <c r="G7" s="3" t="str">
        <f t="shared" si="0"/>
        <v/>
      </c>
      <c r="K7" s="2" t="s">
        <v>121</v>
      </c>
      <c r="L7" s="2">
        <f>COUNTIF(E:E, "4-Day Down STreak")</f>
        <v>79</v>
      </c>
    </row>
    <row r="8" spans="1:12" x14ac:dyDescent="0.35">
      <c r="A8" s="30">
        <v>43948</v>
      </c>
      <c r="B8" s="3">
        <v>9282.2999999999993</v>
      </c>
      <c r="C8" s="22">
        <f t="shared" si="1"/>
        <v>1.3971423577733073E-2</v>
      </c>
      <c r="D8" s="3" t="str">
        <f t="shared" si="2"/>
        <v>Up</v>
      </c>
      <c r="E8" s="3" t="str">
        <f t="shared" ref="E8:E71" si="5">IF(AND(D4="Down", D5="Down", D6="Down", D7="Down"), "4-Day Down Streak", "")</f>
        <v/>
      </c>
      <c r="F8" s="3" t="str">
        <f t="shared" si="4"/>
        <v/>
      </c>
      <c r="G8" s="3" t="str">
        <f t="shared" si="0"/>
        <v/>
      </c>
      <c r="K8" s="2" t="s">
        <v>122</v>
      </c>
      <c r="L8" s="2">
        <f>COUNTIF(G:G, "Yes")</f>
        <v>34</v>
      </c>
    </row>
    <row r="9" spans="1:12" x14ac:dyDescent="0.35">
      <c r="A9" s="30">
        <v>43949</v>
      </c>
      <c r="B9" s="3">
        <v>9380.9</v>
      </c>
      <c r="C9" s="22">
        <f t="shared" si="1"/>
        <v>1.0622367301207716E-2</v>
      </c>
      <c r="D9" s="3" t="str">
        <f t="shared" si="2"/>
        <v>Up</v>
      </c>
      <c r="E9" s="3" t="str">
        <f t="shared" si="5"/>
        <v/>
      </c>
      <c r="F9" s="3" t="str">
        <f t="shared" si="4"/>
        <v/>
      </c>
      <c r="G9" s="3" t="str">
        <f t="shared" si="0"/>
        <v/>
      </c>
      <c r="K9" s="2" t="s">
        <v>106</v>
      </c>
      <c r="L9" s="21">
        <f>L8/L7</f>
        <v>0.43037974683544306</v>
      </c>
    </row>
    <row r="10" spans="1:12" x14ac:dyDescent="0.35">
      <c r="A10" s="30">
        <v>43950</v>
      </c>
      <c r="B10" s="3">
        <v>9553.35</v>
      </c>
      <c r="C10" s="22">
        <f t="shared" si="1"/>
        <v>1.8383097570595652E-2</v>
      </c>
      <c r="D10" s="3" t="str">
        <f t="shared" si="2"/>
        <v>Up</v>
      </c>
      <c r="E10" s="3" t="str">
        <f t="shared" si="5"/>
        <v/>
      </c>
      <c r="F10" s="3" t="str">
        <f t="shared" si="4"/>
        <v/>
      </c>
      <c r="G10" s="3" t="str">
        <f t="shared" si="0"/>
        <v/>
      </c>
      <c r="K10" s="2" t="s">
        <v>123</v>
      </c>
      <c r="L10" s="37">
        <f>AVERAGEIFS(F:F, G:G, "Yes")</f>
        <v>9.2038208866357246E-3</v>
      </c>
    </row>
    <row r="11" spans="1:12" x14ac:dyDescent="0.35">
      <c r="A11" s="30">
        <v>43951</v>
      </c>
      <c r="B11" s="3">
        <v>9859.9</v>
      </c>
      <c r="C11" s="22">
        <f t="shared" si="1"/>
        <v>3.2088220362490566E-2</v>
      </c>
      <c r="D11" s="3" t="str">
        <f t="shared" si="2"/>
        <v>Up</v>
      </c>
      <c r="E11" s="3" t="str">
        <f t="shared" si="5"/>
        <v/>
      </c>
      <c r="F11" s="3" t="str">
        <f t="shared" si="4"/>
        <v/>
      </c>
      <c r="G11" s="3" t="str">
        <f t="shared" si="0"/>
        <v/>
      </c>
      <c r="K11" s="2" t="s">
        <v>124</v>
      </c>
      <c r="L11" s="2">
        <f>AVERAGEIF(E:E, "4-Day Down Streak", F:F)</f>
        <v>-1.1771836834358659E-3</v>
      </c>
    </row>
    <row r="12" spans="1:12" x14ac:dyDescent="0.35">
      <c r="A12" s="30">
        <v>43955</v>
      </c>
      <c r="B12" s="3">
        <v>9293.5</v>
      </c>
      <c r="C12" s="22">
        <f t="shared" si="1"/>
        <v>-5.7444801671416509E-2</v>
      </c>
      <c r="D12" s="3" t="str">
        <f t="shared" si="2"/>
        <v>Down</v>
      </c>
      <c r="E12" s="3" t="str">
        <f t="shared" si="5"/>
        <v/>
      </c>
      <c r="F12" s="3" t="str">
        <f t="shared" si="4"/>
        <v/>
      </c>
      <c r="G12" s="3" t="str">
        <f t="shared" si="0"/>
        <v/>
      </c>
      <c r="K12" s="2"/>
      <c r="L12" s="2"/>
    </row>
    <row r="13" spans="1:12" x14ac:dyDescent="0.35">
      <c r="A13" s="30">
        <v>43956</v>
      </c>
      <c r="B13" s="3">
        <v>9205.6</v>
      </c>
      <c r="C13" s="22">
        <f t="shared" si="1"/>
        <v>-9.4582234895356585E-3</v>
      </c>
      <c r="D13" s="3" t="str">
        <f t="shared" si="2"/>
        <v>Down</v>
      </c>
      <c r="E13" s="3" t="str">
        <f t="shared" si="5"/>
        <v/>
      </c>
      <c r="F13" s="3" t="str">
        <f t="shared" si="4"/>
        <v/>
      </c>
      <c r="G13" s="3" t="str">
        <f t="shared" si="0"/>
        <v/>
      </c>
      <c r="K13" s="2" t="s">
        <v>109</v>
      </c>
      <c r="L13" s="2">
        <f>COUNTIF(G:G, "Yes")</f>
        <v>34</v>
      </c>
    </row>
    <row r="14" spans="1:12" x14ac:dyDescent="0.35">
      <c r="A14" s="30">
        <v>43957</v>
      </c>
      <c r="B14" s="3">
        <v>9270.9</v>
      </c>
      <c r="C14" s="22">
        <f t="shared" si="1"/>
        <v>7.0935082992960013E-3</v>
      </c>
      <c r="D14" s="3" t="str">
        <f t="shared" si="2"/>
        <v>Up</v>
      </c>
      <c r="E14" s="3" t="str">
        <f t="shared" si="5"/>
        <v/>
      </c>
      <c r="F14" s="3" t="str">
        <f t="shared" si="4"/>
        <v/>
      </c>
      <c r="G14" s="3" t="str">
        <f t="shared" si="0"/>
        <v/>
      </c>
      <c r="K14" s="2" t="s">
        <v>110</v>
      </c>
      <c r="L14" s="2">
        <f>COUNTIF(G:G, "No")</f>
        <v>44</v>
      </c>
    </row>
    <row r="15" spans="1:12" x14ac:dyDescent="0.35">
      <c r="A15" s="30">
        <v>43958</v>
      </c>
      <c r="B15" s="3">
        <v>9199.0499999999993</v>
      </c>
      <c r="C15" s="22">
        <f t="shared" si="1"/>
        <v>-7.7500566288063047E-3</v>
      </c>
      <c r="D15" s="3" t="str">
        <f t="shared" si="2"/>
        <v>Down</v>
      </c>
      <c r="E15" s="3" t="str">
        <f t="shared" si="5"/>
        <v/>
      </c>
      <c r="F15" s="3" t="str">
        <f t="shared" si="4"/>
        <v/>
      </c>
      <c r="G15" s="3" t="str">
        <f t="shared" si="0"/>
        <v/>
      </c>
    </row>
    <row r="16" spans="1:12" x14ac:dyDescent="0.35">
      <c r="A16" s="30">
        <v>43959</v>
      </c>
      <c r="B16" s="3">
        <v>9251.5</v>
      </c>
      <c r="C16" s="22">
        <f t="shared" si="1"/>
        <v>5.7016757165142852E-3</v>
      </c>
      <c r="D16" s="3" t="str">
        <f t="shared" si="2"/>
        <v>Up</v>
      </c>
      <c r="E16" s="3" t="str">
        <f t="shared" si="5"/>
        <v/>
      </c>
      <c r="F16" s="3" t="str">
        <f t="shared" si="4"/>
        <v/>
      </c>
      <c r="G16" s="3" t="str">
        <f t="shared" si="0"/>
        <v/>
      </c>
    </row>
    <row r="17" spans="1:7" x14ac:dyDescent="0.35">
      <c r="A17" s="30">
        <v>43962</v>
      </c>
      <c r="B17" s="3">
        <v>9239.2000000000007</v>
      </c>
      <c r="C17" s="22">
        <f t="shared" si="1"/>
        <v>-1.329514132843244E-3</v>
      </c>
      <c r="D17" s="3" t="str">
        <f t="shared" si="2"/>
        <v>Down</v>
      </c>
      <c r="E17" s="3" t="str">
        <f t="shared" si="5"/>
        <v/>
      </c>
      <c r="F17" s="3" t="str">
        <f t="shared" si="4"/>
        <v/>
      </c>
      <c r="G17" s="3" t="str">
        <f t="shared" si="0"/>
        <v/>
      </c>
    </row>
    <row r="18" spans="1:7" x14ac:dyDescent="0.35">
      <c r="A18" s="30">
        <v>43963</v>
      </c>
      <c r="B18" s="3">
        <v>9196.5499999999993</v>
      </c>
      <c r="C18" s="22">
        <f t="shared" si="1"/>
        <v>-4.6162005368431741E-3</v>
      </c>
      <c r="D18" s="3" t="str">
        <f t="shared" si="2"/>
        <v>Down</v>
      </c>
      <c r="E18" s="3" t="str">
        <f t="shared" si="5"/>
        <v/>
      </c>
      <c r="F18" s="3" t="str">
        <f t="shared" si="4"/>
        <v/>
      </c>
      <c r="G18" s="3" t="str">
        <f t="shared" si="0"/>
        <v/>
      </c>
    </row>
    <row r="19" spans="1:7" x14ac:dyDescent="0.35">
      <c r="A19" s="30">
        <v>43964</v>
      </c>
      <c r="B19" s="3">
        <v>9383.5499999999993</v>
      </c>
      <c r="C19" s="22">
        <f t="shared" si="1"/>
        <v>2.03337120985587E-2</v>
      </c>
      <c r="D19" s="3" t="str">
        <f t="shared" si="2"/>
        <v>Up</v>
      </c>
      <c r="E19" s="3" t="str">
        <f t="shared" si="5"/>
        <v/>
      </c>
      <c r="F19" s="3" t="str">
        <f t="shared" si="4"/>
        <v/>
      </c>
      <c r="G19" s="3" t="str">
        <f t="shared" si="0"/>
        <v/>
      </c>
    </row>
    <row r="20" spans="1:7" x14ac:dyDescent="0.35">
      <c r="A20" s="30">
        <v>43965</v>
      </c>
      <c r="B20" s="3">
        <v>9142.75</v>
      </c>
      <c r="C20" s="22">
        <f t="shared" si="1"/>
        <v>-2.5661929653489277E-2</v>
      </c>
      <c r="D20" s="3" t="str">
        <f t="shared" si="2"/>
        <v>Down</v>
      </c>
      <c r="E20" s="3" t="str">
        <f t="shared" si="5"/>
        <v/>
      </c>
      <c r="F20" s="3" t="str">
        <f t="shared" si="4"/>
        <v/>
      </c>
      <c r="G20" s="3" t="str">
        <f t="shared" si="0"/>
        <v/>
      </c>
    </row>
    <row r="21" spans="1:7" x14ac:dyDescent="0.35">
      <c r="A21" s="30">
        <v>43966</v>
      </c>
      <c r="B21" s="3">
        <v>9136.85</v>
      </c>
      <c r="C21" s="22">
        <f t="shared" si="1"/>
        <v>-6.4532006234444082E-4</v>
      </c>
      <c r="D21" s="3" t="str">
        <f t="shared" si="2"/>
        <v>Down</v>
      </c>
      <c r="E21" s="3" t="str">
        <f t="shared" si="5"/>
        <v/>
      </c>
      <c r="F21" s="3" t="str">
        <f t="shared" si="4"/>
        <v/>
      </c>
      <c r="G21" s="3" t="str">
        <f t="shared" si="0"/>
        <v/>
      </c>
    </row>
    <row r="22" spans="1:7" x14ac:dyDescent="0.35">
      <c r="A22" s="30">
        <v>43969</v>
      </c>
      <c r="B22" s="3">
        <v>8823.25</v>
      </c>
      <c r="C22" s="22">
        <f t="shared" si="1"/>
        <v>-3.4322550988579253E-2</v>
      </c>
      <c r="D22" s="3" t="str">
        <f t="shared" si="2"/>
        <v>Down</v>
      </c>
      <c r="E22" s="3" t="str">
        <f t="shared" si="5"/>
        <v/>
      </c>
      <c r="F22" s="3" t="str">
        <f t="shared" si="4"/>
        <v/>
      </c>
      <c r="G22" s="3" t="str">
        <f t="shared" si="0"/>
        <v/>
      </c>
    </row>
    <row r="23" spans="1:7" x14ac:dyDescent="0.35">
      <c r="A23" s="30">
        <v>43970</v>
      </c>
      <c r="B23" s="3">
        <v>8879.1</v>
      </c>
      <c r="C23" s="22">
        <f t="shared" si="1"/>
        <v>6.3298671124586026E-3</v>
      </c>
      <c r="D23" s="3" t="str">
        <f t="shared" si="2"/>
        <v>Up</v>
      </c>
      <c r="E23" s="3" t="str">
        <f t="shared" si="5"/>
        <v/>
      </c>
      <c r="F23" s="3" t="str">
        <f t="shared" si="4"/>
        <v/>
      </c>
      <c r="G23" s="3" t="str">
        <f t="shared" si="0"/>
        <v/>
      </c>
    </row>
    <row r="24" spans="1:7" x14ac:dyDescent="0.35">
      <c r="A24" s="30">
        <v>43971</v>
      </c>
      <c r="B24" s="3">
        <v>9066.5499999999993</v>
      </c>
      <c r="C24" s="22">
        <f t="shared" si="1"/>
        <v>2.111137390050781E-2</v>
      </c>
      <c r="D24" s="3" t="str">
        <f t="shared" si="2"/>
        <v>Up</v>
      </c>
      <c r="E24" s="3" t="str">
        <f t="shared" si="5"/>
        <v/>
      </c>
      <c r="F24" s="3" t="str">
        <f t="shared" si="4"/>
        <v/>
      </c>
      <c r="G24" s="3" t="str">
        <f t="shared" si="0"/>
        <v/>
      </c>
    </row>
    <row r="25" spans="1:7" x14ac:dyDescent="0.35">
      <c r="A25" s="30">
        <v>43972</v>
      </c>
      <c r="B25" s="3">
        <v>9106.25</v>
      </c>
      <c r="C25" s="22">
        <f t="shared" si="1"/>
        <v>4.3787328145767392E-3</v>
      </c>
      <c r="D25" s="3" t="str">
        <f t="shared" si="2"/>
        <v>Up</v>
      </c>
      <c r="E25" s="3" t="str">
        <f t="shared" si="5"/>
        <v/>
      </c>
      <c r="F25" s="3" t="str">
        <f t="shared" si="4"/>
        <v/>
      </c>
      <c r="G25" s="3" t="str">
        <f t="shared" si="0"/>
        <v/>
      </c>
    </row>
    <row r="26" spans="1:7" x14ac:dyDescent="0.35">
      <c r="A26" s="30">
        <v>43973</v>
      </c>
      <c r="B26" s="3">
        <v>9039.25</v>
      </c>
      <c r="C26" s="22">
        <f t="shared" si="1"/>
        <v>-7.3575840768702813E-3</v>
      </c>
      <c r="D26" s="3" t="str">
        <f t="shared" si="2"/>
        <v>Down</v>
      </c>
      <c r="E26" s="3" t="str">
        <f t="shared" si="5"/>
        <v/>
      </c>
      <c r="F26" s="3" t="str">
        <f t="shared" si="4"/>
        <v/>
      </c>
      <c r="G26" s="3" t="str">
        <f t="shared" si="0"/>
        <v/>
      </c>
    </row>
    <row r="27" spans="1:7" x14ac:dyDescent="0.35">
      <c r="A27" s="30">
        <v>43977</v>
      </c>
      <c r="B27" s="3">
        <v>9029.0499999999993</v>
      </c>
      <c r="C27" s="22">
        <f t="shared" si="1"/>
        <v>-1.1284122023398765E-3</v>
      </c>
      <c r="D27" s="3" t="str">
        <f t="shared" si="2"/>
        <v>Down</v>
      </c>
      <c r="E27" s="3" t="str">
        <f t="shared" si="5"/>
        <v/>
      </c>
      <c r="F27" s="3" t="str">
        <f t="shared" si="4"/>
        <v/>
      </c>
      <c r="G27" s="3" t="str">
        <f t="shared" si="0"/>
        <v/>
      </c>
    </row>
    <row r="28" spans="1:7" x14ac:dyDescent="0.35">
      <c r="A28" s="30">
        <v>43978</v>
      </c>
      <c r="B28" s="3">
        <v>9314.9500000000007</v>
      </c>
      <c r="C28" s="22">
        <f t="shared" si="1"/>
        <v>3.1664460823674856E-2</v>
      </c>
      <c r="D28" s="3" t="str">
        <f t="shared" si="2"/>
        <v>Up</v>
      </c>
      <c r="E28" s="3" t="str">
        <f t="shared" si="5"/>
        <v/>
      </c>
      <c r="F28" s="3" t="str">
        <f t="shared" si="4"/>
        <v/>
      </c>
      <c r="G28" s="3" t="str">
        <f t="shared" si="0"/>
        <v/>
      </c>
    </row>
    <row r="29" spans="1:7" x14ac:dyDescent="0.35">
      <c r="A29" s="30">
        <v>43979</v>
      </c>
      <c r="B29" s="3">
        <v>9490.1</v>
      </c>
      <c r="C29" s="22">
        <f t="shared" si="1"/>
        <v>1.8803106833638356E-2</v>
      </c>
      <c r="D29" s="3" t="str">
        <f t="shared" si="2"/>
        <v>Up</v>
      </c>
      <c r="E29" s="3" t="str">
        <f t="shared" si="5"/>
        <v/>
      </c>
      <c r="F29" s="3" t="str">
        <f t="shared" si="4"/>
        <v/>
      </c>
      <c r="G29" s="3" t="str">
        <f t="shared" si="0"/>
        <v/>
      </c>
    </row>
    <row r="30" spans="1:7" x14ac:dyDescent="0.35">
      <c r="A30" s="30">
        <v>43980</v>
      </c>
      <c r="B30" s="3">
        <v>9580.2999999999993</v>
      </c>
      <c r="C30" s="22">
        <f t="shared" si="1"/>
        <v>9.5046416792234963E-3</v>
      </c>
      <c r="D30" s="3" t="str">
        <f t="shared" si="2"/>
        <v>Up</v>
      </c>
      <c r="E30" s="3" t="str">
        <f t="shared" si="5"/>
        <v/>
      </c>
      <c r="F30" s="3" t="str">
        <f t="shared" si="4"/>
        <v/>
      </c>
      <c r="G30" s="3" t="str">
        <f t="shared" si="0"/>
        <v/>
      </c>
    </row>
    <row r="31" spans="1:7" x14ac:dyDescent="0.35">
      <c r="A31" s="30">
        <v>43983</v>
      </c>
      <c r="B31" s="3">
        <v>9826.15</v>
      </c>
      <c r="C31" s="22">
        <f t="shared" si="1"/>
        <v>2.5662035635627318E-2</v>
      </c>
      <c r="D31" s="3" t="str">
        <f t="shared" si="2"/>
        <v>Up</v>
      </c>
      <c r="E31" s="3" t="str">
        <f t="shared" si="5"/>
        <v/>
      </c>
      <c r="F31" s="3" t="str">
        <f t="shared" si="4"/>
        <v/>
      </c>
      <c r="G31" s="3" t="str">
        <f t="shared" si="0"/>
        <v/>
      </c>
    </row>
    <row r="32" spans="1:7" x14ac:dyDescent="0.35">
      <c r="A32" s="30">
        <v>43984</v>
      </c>
      <c r="B32" s="3">
        <v>9979.1</v>
      </c>
      <c r="C32" s="22">
        <f t="shared" si="1"/>
        <v>1.5565608096762286E-2</v>
      </c>
      <c r="D32" s="3" t="str">
        <f t="shared" si="2"/>
        <v>Up</v>
      </c>
      <c r="E32" s="3" t="str">
        <f t="shared" si="5"/>
        <v/>
      </c>
      <c r="F32" s="3" t="str">
        <f t="shared" si="4"/>
        <v/>
      </c>
      <c r="G32" s="3" t="str">
        <f t="shared" si="0"/>
        <v/>
      </c>
    </row>
    <row r="33" spans="1:7" x14ac:dyDescent="0.35">
      <c r="A33" s="30">
        <v>43985</v>
      </c>
      <c r="B33" s="3">
        <v>10061.549999999999</v>
      </c>
      <c r="C33" s="22">
        <f t="shared" si="1"/>
        <v>8.2622681404133543E-3</v>
      </c>
      <c r="D33" s="3" t="str">
        <f t="shared" si="2"/>
        <v>Up</v>
      </c>
      <c r="E33" s="3" t="str">
        <f t="shared" si="5"/>
        <v/>
      </c>
      <c r="F33" s="3" t="str">
        <f t="shared" si="4"/>
        <v/>
      </c>
      <c r="G33" s="3" t="str">
        <f t="shared" si="0"/>
        <v/>
      </c>
    </row>
    <row r="34" spans="1:7" x14ac:dyDescent="0.35">
      <c r="A34" s="30">
        <v>43986</v>
      </c>
      <c r="B34" s="3">
        <v>10029.1</v>
      </c>
      <c r="C34" s="22">
        <f t="shared" si="1"/>
        <v>-3.2251492066330645E-3</v>
      </c>
      <c r="D34" s="3" t="str">
        <f t="shared" si="2"/>
        <v>Down</v>
      </c>
      <c r="E34" s="3" t="str">
        <f t="shared" si="5"/>
        <v/>
      </c>
      <c r="F34" s="3" t="str">
        <f t="shared" si="4"/>
        <v/>
      </c>
      <c r="G34" s="3" t="str">
        <f t="shared" si="0"/>
        <v/>
      </c>
    </row>
    <row r="35" spans="1:7" x14ac:dyDescent="0.35">
      <c r="A35" s="30">
        <v>43987</v>
      </c>
      <c r="B35" s="3">
        <v>10142.15</v>
      </c>
      <c r="C35" s="22">
        <f t="shared" si="1"/>
        <v>1.1272197904098998E-2</v>
      </c>
      <c r="D35" s="3" t="str">
        <f t="shared" si="2"/>
        <v>Up</v>
      </c>
      <c r="E35" s="3" t="str">
        <f t="shared" si="5"/>
        <v/>
      </c>
      <c r="F35" s="3" t="str">
        <f t="shared" si="4"/>
        <v/>
      </c>
      <c r="G35" s="3" t="str">
        <f t="shared" si="0"/>
        <v/>
      </c>
    </row>
    <row r="36" spans="1:7" x14ac:dyDescent="0.35">
      <c r="A36" s="30">
        <v>43990</v>
      </c>
      <c r="B36" s="3">
        <v>10167.450000000001</v>
      </c>
      <c r="C36" s="22">
        <f t="shared" si="1"/>
        <v>2.4945401123037119E-3</v>
      </c>
      <c r="D36" s="3" t="str">
        <f t="shared" si="2"/>
        <v>Up</v>
      </c>
      <c r="E36" s="3" t="str">
        <f t="shared" si="5"/>
        <v/>
      </c>
      <c r="F36" s="3" t="str">
        <f t="shared" si="4"/>
        <v/>
      </c>
      <c r="G36" s="3" t="str">
        <f t="shared" si="0"/>
        <v/>
      </c>
    </row>
    <row r="37" spans="1:7" x14ac:dyDescent="0.35">
      <c r="A37" s="30">
        <v>43991</v>
      </c>
      <c r="B37" s="3">
        <v>10046.65</v>
      </c>
      <c r="C37" s="22">
        <f t="shared" si="1"/>
        <v>-1.1881051787813176E-2</v>
      </c>
      <c r="D37" s="3" t="str">
        <f t="shared" si="2"/>
        <v>Down</v>
      </c>
      <c r="E37" s="3" t="str">
        <f t="shared" si="5"/>
        <v/>
      </c>
      <c r="F37" s="3" t="str">
        <f t="shared" si="4"/>
        <v/>
      </c>
      <c r="G37" s="3" t="str">
        <f t="shared" si="0"/>
        <v/>
      </c>
    </row>
    <row r="38" spans="1:7" x14ac:dyDescent="0.35">
      <c r="A38" s="30">
        <v>43992</v>
      </c>
      <c r="B38" s="3">
        <v>10116.15</v>
      </c>
      <c r="C38" s="22">
        <f t="shared" si="1"/>
        <v>6.9177287951705298E-3</v>
      </c>
      <c r="D38" s="3" t="str">
        <f t="shared" si="2"/>
        <v>Up</v>
      </c>
      <c r="E38" s="3" t="str">
        <f t="shared" si="5"/>
        <v/>
      </c>
      <c r="F38" s="3" t="str">
        <f t="shared" si="4"/>
        <v/>
      </c>
      <c r="G38" s="3" t="str">
        <f t="shared" si="0"/>
        <v/>
      </c>
    </row>
    <row r="39" spans="1:7" x14ac:dyDescent="0.35">
      <c r="A39" s="30">
        <v>43993</v>
      </c>
      <c r="B39" s="3">
        <v>9902</v>
      </c>
      <c r="C39" s="22">
        <f t="shared" si="1"/>
        <v>-2.1169120663493489E-2</v>
      </c>
      <c r="D39" s="3" t="str">
        <f t="shared" si="2"/>
        <v>Down</v>
      </c>
      <c r="E39" s="3" t="str">
        <f t="shared" si="5"/>
        <v/>
      </c>
      <c r="F39" s="3" t="str">
        <f t="shared" si="4"/>
        <v/>
      </c>
      <c r="G39" s="3" t="str">
        <f t="shared" si="0"/>
        <v/>
      </c>
    </row>
    <row r="40" spans="1:7" x14ac:dyDescent="0.35">
      <c r="A40" s="30">
        <v>43994</v>
      </c>
      <c r="B40" s="3">
        <v>9972.9</v>
      </c>
      <c r="C40" s="22">
        <f t="shared" si="1"/>
        <v>7.1601696626943682E-3</v>
      </c>
      <c r="D40" s="3" t="str">
        <f t="shared" si="2"/>
        <v>Up</v>
      </c>
      <c r="E40" s="3" t="str">
        <f t="shared" si="5"/>
        <v/>
      </c>
      <c r="F40" s="3" t="str">
        <f t="shared" si="4"/>
        <v/>
      </c>
      <c r="G40" s="3" t="str">
        <f t="shared" si="0"/>
        <v/>
      </c>
    </row>
    <row r="41" spans="1:7" x14ac:dyDescent="0.35">
      <c r="A41" s="30">
        <v>43997</v>
      </c>
      <c r="B41" s="3">
        <v>9813.7000000000007</v>
      </c>
      <c r="C41" s="22">
        <f t="shared" si="1"/>
        <v>-1.5963260435780859E-2</v>
      </c>
      <c r="D41" s="3" t="str">
        <f t="shared" si="2"/>
        <v>Down</v>
      </c>
      <c r="E41" s="3" t="str">
        <f t="shared" si="5"/>
        <v/>
      </c>
      <c r="F41" s="3" t="str">
        <f t="shared" si="4"/>
        <v/>
      </c>
      <c r="G41" s="3" t="str">
        <f t="shared" si="0"/>
        <v/>
      </c>
    </row>
    <row r="42" spans="1:7" x14ac:dyDescent="0.35">
      <c r="A42" s="30">
        <v>43998</v>
      </c>
      <c r="B42" s="3">
        <v>9914</v>
      </c>
      <c r="C42" s="22">
        <f t="shared" si="1"/>
        <v>1.022040616688907E-2</v>
      </c>
      <c r="D42" s="3" t="str">
        <f t="shared" si="2"/>
        <v>Up</v>
      </c>
      <c r="E42" s="3" t="str">
        <f t="shared" si="5"/>
        <v/>
      </c>
      <c r="F42" s="3" t="str">
        <f t="shared" si="4"/>
        <v/>
      </c>
      <c r="G42" s="3" t="str">
        <f t="shared" si="0"/>
        <v/>
      </c>
    </row>
    <row r="43" spans="1:7" x14ac:dyDescent="0.35">
      <c r="A43" s="30">
        <v>43999</v>
      </c>
      <c r="B43" s="3">
        <v>9881.15</v>
      </c>
      <c r="C43" s="22">
        <f t="shared" si="1"/>
        <v>-3.3134960661690906E-3</v>
      </c>
      <c r="D43" s="3" t="str">
        <f t="shared" si="2"/>
        <v>Down</v>
      </c>
      <c r="E43" s="3" t="str">
        <f t="shared" si="5"/>
        <v/>
      </c>
      <c r="F43" s="3" t="str">
        <f t="shared" si="4"/>
        <v/>
      </c>
      <c r="G43" s="3" t="str">
        <f t="shared" si="0"/>
        <v/>
      </c>
    </row>
    <row r="44" spans="1:7" x14ac:dyDescent="0.35">
      <c r="A44" s="30">
        <v>44000</v>
      </c>
      <c r="B44" s="3">
        <v>10091.65</v>
      </c>
      <c r="C44" s="22">
        <f t="shared" si="1"/>
        <v>2.1303188394063446E-2</v>
      </c>
      <c r="D44" s="3" t="str">
        <f t="shared" si="2"/>
        <v>Up</v>
      </c>
      <c r="E44" s="3" t="str">
        <f t="shared" si="5"/>
        <v/>
      </c>
      <c r="F44" s="3" t="str">
        <f t="shared" si="4"/>
        <v/>
      </c>
      <c r="G44" s="3" t="str">
        <f t="shared" si="0"/>
        <v/>
      </c>
    </row>
    <row r="45" spans="1:7" x14ac:dyDescent="0.35">
      <c r="A45" s="30">
        <v>44001</v>
      </c>
      <c r="B45" s="3">
        <v>10244.4</v>
      </c>
      <c r="C45" s="22">
        <f t="shared" si="1"/>
        <v>1.513627603018337E-2</v>
      </c>
      <c r="D45" s="3" t="str">
        <f t="shared" si="2"/>
        <v>Up</v>
      </c>
      <c r="E45" s="3" t="str">
        <f t="shared" si="5"/>
        <v/>
      </c>
      <c r="F45" s="3" t="str">
        <f t="shared" si="4"/>
        <v/>
      </c>
      <c r="G45" s="3" t="str">
        <f t="shared" si="0"/>
        <v/>
      </c>
    </row>
    <row r="46" spans="1:7" x14ac:dyDescent="0.35">
      <c r="A46" s="30">
        <v>44004</v>
      </c>
      <c r="B46" s="3">
        <v>10311.200000000001</v>
      </c>
      <c r="C46" s="22">
        <f t="shared" si="1"/>
        <v>6.5206356643630762E-3</v>
      </c>
      <c r="D46" s="3" t="str">
        <f t="shared" si="2"/>
        <v>Up</v>
      </c>
      <c r="E46" s="3" t="str">
        <f t="shared" si="5"/>
        <v/>
      </c>
      <c r="F46" s="3" t="str">
        <f t="shared" si="4"/>
        <v/>
      </c>
      <c r="G46" s="3" t="str">
        <f t="shared" si="0"/>
        <v/>
      </c>
    </row>
    <row r="47" spans="1:7" x14ac:dyDescent="0.35">
      <c r="A47" s="30">
        <v>44005</v>
      </c>
      <c r="B47" s="3">
        <v>10471</v>
      </c>
      <c r="C47" s="22">
        <f t="shared" si="1"/>
        <v>1.5497711226627285E-2</v>
      </c>
      <c r="D47" s="3" t="str">
        <f t="shared" si="2"/>
        <v>Up</v>
      </c>
      <c r="E47" s="3" t="str">
        <f t="shared" si="5"/>
        <v/>
      </c>
      <c r="F47" s="3" t="str">
        <f t="shared" si="4"/>
        <v/>
      </c>
      <c r="G47" s="3" t="str">
        <f t="shared" si="0"/>
        <v/>
      </c>
    </row>
    <row r="48" spans="1:7" x14ac:dyDescent="0.35">
      <c r="A48" s="30">
        <v>44006</v>
      </c>
      <c r="B48" s="3">
        <v>10305.299999999999</v>
      </c>
      <c r="C48" s="22">
        <f t="shared" si="1"/>
        <v>-1.5824658580842397E-2</v>
      </c>
      <c r="D48" s="3" t="str">
        <f t="shared" si="2"/>
        <v>Down</v>
      </c>
      <c r="E48" s="3" t="str">
        <f t="shared" si="5"/>
        <v/>
      </c>
      <c r="F48" s="3" t="str">
        <f t="shared" si="4"/>
        <v/>
      </c>
      <c r="G48" s="3" t="str">
        <f t="shared" si="0"/>
        <v/>
      </c>
    </row>
    <row r="49" spans="1:7" x14ac:dyDescent="0.35">
      <c r="A49" s="30">
        <v>44007</v>
      </c>
      <c r="B49" s="3">
        <v>10288.9</v>
      </c>
      <c r="C49" s="22">
        <f t="shared" si="1"/>
        <v>-1.5914141267114627E-3</v>
      </c>
      <c r="D49" s="3" t="str">
        <f t="shared" si="2"/>
        <v>Down</v>
      </c>
      <c r="E49" s="3" t="str">
        <f t="shared" si="5"/>
        <v/>
      </c>
      <c r="F49" s="3" t="str">
        <f t="shared" si="4"/>
        <v/>
      </c>
      <c r="G49" s="3" t="str">
        <f t="shared" si="0"/>
        <v/>
      </c>
    </row>
    <row r="50" spans="1:7" x14ac:dyDescent="0.35">
      <c r="A50" s="30">
        <v>44008</v>
      </c>
      <c r="B50" s="3">
        <v>10383</v>
      </c>
      <c r="C50" s="22">
        <f t="shared" si="1"/>
        <v>9.1457784602824756E-3</v>
      </c>
      <c r="D50" s="3" t="str">
        <f t="shared" si="2"/>
        <v>Up</v>
      </c>
      <c r="E50" s="3" t="str">
        <f t="shared" si="5"/>
        <v/>
      </c>
      <c r="F50" s="3" t="str">
        <f t="shared" si="4"/>
        <v/>
      </c>
      <c r="G50" s="3" t="str">
        <f t="shared" si="0"/>
        <v/>
      </c>
    </row>
    <row r="51" spans="1:7" x14ac:dyDescent="0.35">
      <c r="A51" s="30">
        <v>44011</v>
      </c>
      <c r="B51" s="3">
        <v>10312.4</v>
      </c>
      <c r="C51" s="22">
        <f t="shared" si="1"/>
        <v>-6.7995762303766118E-3</v>
      </c>
      <c r="D51" s="3" t="str">
        <f t="shared" si="2"/>
        <v>Down</v>
      </c>
      <c r="E51" s="3" t="str">
        <f t="shared" si="5"/>
        <v/>
      </c>
      <c r="F51" s="3" t="str">
        <f t="shared" si="4"/>
        <v/>
      </c>
      <c r="G51" s="3" t="str">
        <f t="shared" si="0"/>
        <v/>
      </c>
    </row>
    <row r="52" spans="1:7" x14ac:dyDescent="0.35">
      <c r="A52" s="30">
        <v>44012</v>
      </c>
      <c r="B52" s="3">
        <v>10302.1</v>
      </c>
      <c r="C52" s="22">
        <f t="shared" si="1"/>
        <v>-9.987975640975207E-4</v>
      </c>
      <c r="D52" s="3" t="str">
        <f t="shared" si="2"/>
        <v>Down</v>
      </c>
      <c r="E52" s="3" t="str">
        <f t="shared" si="5"/>
        <v/>
      </c>
      <c r="F52" s="3" t="str">
        <f t="shared" si="4"/>
        <v/>
      </c>
      <c r="G52" s="3" t="str">
        <f t="shared" si="0"/>
        <v/>
      </c>
    </row>
    <row r="53" spans="1:7" x14ac:dyDescent="0.35">
      <c r="A53" s="30">
        <v>44013</v>
      </c>
      <c r="B53" s="3">
        <v>10430.049999999999</v>
      </c>
      <c r="C53" s="22">
        <f t="shared" si="1"/>
        <v>1.2419797905281341E-2</v>
      </c>
      <c r="D53" s="3" t="str">
        <f t="shared" si="2"/>
        <v>Up</v>
      </c>
      <c r="E53" s="3" t="str">
        <f t="shared" si="5"/>
        <v/>
      </c>
      <c r="F53" s="3" t="str">
        <f t="shared" si="4"/>
        <v/>
      </c>
      <c r="G53" s="3" t="str">
        <f t="shared" si="0"/>
        <v/>
      </c>
    </row>
    <row r="54" spans="1:7" x14ac:dyDescent="0.35">
      <c r="A54" s="30">
        <v>44014</v>
      </c>
      <c r="B54" s="3">
        <v>10551.7</v>
      </c>
      <c r="C54" s="22">
        <f t="shared" si="1"/>
        <v>1.1663414844607789E-2</v>
      </c>
      <c r="D54" s="3" t="str">
        <f t="shared" si="2"/>
        <v>Up</v>
      </c>
      <c r="E54" s="3" t="str">
        <f t="shared" si="5"/>
        <v/>
      </c>
      <c r="F54" s="3" t="str">
        <f t="shared" si="4"/>
        <v/>
      </c>
      <c r="G54" s="3" t="str">
        <f t="shared" si="0"/>
        <v/>
      </c>
    </row>
    <row r="55" spans="1:7" x14ac:dyDescent="0.35">
      <c r="A55" s="30">
        <v>44015</v>
      </c>
      <c r="B55" s="3">
        <v>10607.35</v>
      </c>
      <c r="C55" s="22">
        <f t="shared" si="1"/>
        <v>5.2740316726214388E-3</v>
      </c>
      <c r="D55" s="3" t="str">
        <f t="shared" si="2"/>
        <v>Up</v>
      </c>
      <c r="E55" s="3" t="str">
        <f t="shared" si="5"/>
        <v/>
      </c>
      <c r="F55" s="3" t="str">
        <f t="shared" si="4"/>
        <v/>
      </c>
      <c r="G55" s="3" t="str">
        <f t="shared" si="0"/>
        <v/>
      </c>
    </row>
    <row r="56" spans="1:7" x14ac:dyDescent="0.35">
      <c r="A56" s="30">
        <v>44018</v>
      </c>
      <c r="B56" s="3">
        <v>10763.65</v>
      </c>
      <c r="C56" s="22">
        <f t="shared" si="1"/>
        <v>1.4735065779860123E-2</v>
      </c>
      <c r="D56" s="3" t="str">
        <f t="shared" si="2"/>
        <v>Up</v>
      </c>
      <c r="E56" s="3" t="str">
        <f t="shared" si="5"/>
        <v/>
      </c>
      <c r="F56" s="3" t="str">
        <f t="shared" si="4"/>
        <v/>
      </c>
      <c r="G56" s="3" t="str">
        <f t="shared" si="0"/>
        <v/>
      </c>
    </row>
    <row r="57" spans="1:7" x14ac:dyDescent="0.35">
      <c r="A57" s="30">
        <v>44019</v>
      </c>
      <c r="B57" s="3">
        <v>10799.65</v>
      </c>
      <c r="C57" s="22">
        <f t="shared" si="1"/>
        <v>3.3445903573601893E-3</v>
      </c>
      <c r="D57" s="3" t="str">
        <f t="shared" si="2"/>
        <v>Up</v>
      </c>
      <c r="E57" s="3" t="str">
        <f t="shared" si="5"/>
        <v/>
      </c>
      <c r="F57" s="3" t="str">
        <f t="shared" si="4"/>
        <v/>
      </c>
      <c r="G57" s="3" t="str">
        <f t="shared" si="0"/>
        <v/>
      </c>
    </row>
    <row r="58" spans="1:7" x14ac:dyDescent="0.35">
      <c r="A58" s="30">
        <v>44020</v>
      </c>
      <c r="B58" s="3">
        <v>10705.75</v>
      </c>
      <c r="C58" s="22">
        <f t="shared" si="1"/>
        <v>-8.6947262179792525E-3</v>
      </c>
      <c r="D58" s="3" t="str">
        <f t="shared" si="2"/>
        <v>Down</v>
      </c>
      <c r="E58" s="3" t="str">
        <f t="shared" si="5"/>
        <v/>
      </c>
      <c r="F58" s="3" t="str">
        <f t="shared" si="4"/>
        <v/>
      </c>
      <c r="G58" s="3" t="str">
        <f t="shared" si="0"/>
        <v/>
      </c>
    </row>
    <row r="59" spans="1:7" x14ac:dyDescent="0.35">
      <c r="A59" s="30">
        <v>44021</v>
      </c>
      <c r="B59" s="3">
        <v>10813.45</v>
      </c>
      <c r="C59" s="22">
        <f t="shared" si="1"/>
        <v>1.0060014478201035E-2</v>
      </c>
      <c r="D59" s="3" t="str">
        <f t="shared" si="2"/>
        <v>Up</v>
      </c>
      <c r="E59" s="3" t="str">
        <f t="shared" si="5"/>
        <v/>
      </c>
      <c r="F59" s="3" t="str">
        <f t="shared" si="4"/>
        <v/>
      </c>
      <c r="G59" s="3" t="str">
        <f t="shared" si="0"/>
        <v/>
      </c>
    </row>
    <row r="60" spans="1:7" x14ac:dyDescent="0.35">
      <c r="A60" s="30">
        <v>44022</v>
      </c>
      <c r="B60" s="3">
        <v>10768.05</v>
      </c>
      <c r="C60" s="22">
        <f t="shared" si="1"/>
        <v>-4.1984750472792171E-3</v>
      </c>
      <c r="D60" s="3" t="str">
        <f t="shared" si="2"/>
        <v>Down</v>
      </c>
      <c r="E60" s="3" t="str">
        <f t="shared" si="5"/>
        <v/>
      </c>
      <c r="F60" s="3" t="str">
        <f t="shared" si="4"/>
        <v/>
      </c>
      <c r="G60" s="3" t="str">
        <f t="shared" si="0"/>
        <v/>
      </c>
    </row>
    <row r="61" spans="1:7" x14ac:dyDescent="0.35">
      <c r="A61" s="30">
        <v>44025</v>
      </c>
      <c r="B61" s="3">
        <v>10802.7</v>
      </c>
      <c r="C61" s="22">
        <f t="shared" si="1"/>
        <v>3.2178528145765909E-3</v>
      </c>
      <c r="D61" s="3" t="str">
        <f t="shared" si="2"/>
        <v>Up</v>
      </c>
      <c r="E61" s="3" t="str">
        <f t="shared" si="5"/>
        <v/>
      </c>
      <c r="F61" s="3" t="str">
        <f t="shared" si="4"/>
        <v/>
      </c>
      <c r="G61" s="3" t="str">
        <f t="shared" si="0"/>
        <v/>
      </c>
    </row>
    <row r="62" spans="1:7" x14ac:dyDescent="0.35">
      <c r="A62" s="30">
        <v>44026</v>
      </c>
      <c r="B62" s="3">
        <v>10607.35</v>
      </c>
      <c r="C62" s="22">
        <f t="shared" si="1"/>
        <v>-1.8083442102437387E-2</v>
      </c>
      <c r="D62" s="3" t="str">
        <f t="shared" si="2"/>
        <v>Down</v>
      </c>
      <c r="E62" s="3" t="str">
        <f t="shared" si="5"/>
        <v/>
      </c>
      <c r="F62" s="3" t="str">
        <f t="shared" si="4"/>
        <v/>
      </c>
      <c r="G62" s="3" t="str">
        <f t="shared" si="0"/>
        <v/>
      </c>
    </row>
    <row r="63" spans="1:7" x14ac:dyDescent="0.35">
      <c r="A63" s="30">
        <v>44027</v>
      </c>
      <c r="B63" s="3">
        <v>10618.2</v>
      </c>
      <c r="C63" s="22">
        <f t="shared" si="1"/>
        <v>1.0228756475463112E-3</v>
      </c>
      <c r="D63" s="3" t="str">
        <f t="shared" si="2"/>
        <v>Up</v>
      </c>
      <c r="E63" s="3" t="str">
        <f t="shared" si="5"/>
        <v/>
      </c>
      <c r="F63" s="3" t="str">
        <f t="shared" si="4"/>
        <v/>
      </c>
      <c r="G63" s="3" t="str">
        <f t="shared" si="0"/>
        <v/>
      </c>
    </row>
    <row r="64" spans="1:7" x14ac:dyDescent="0.35">
      <c r="A64" s="30">
        <v>44028</v>
      </c>
      <c r="B64" s="3">
        <v>10739.95</v>
      </c>
      <c r="C64" s="22">
        <f t="shared" si="1"/>
        <v>1.1466161873010491E-2</v>
      </c>
      <c r="D64" s="3" t="str">
        <f t="shared" si="2"/>
        <v>Up</v>
      </c>
      <c r="E64" s="3" t="str">
        <f t="shared" si="5"/>
        <v/>
      </c>
      <c r="F64" s="3" t="str">
        <f t="shared" si="4"/>
        <v/>
      </c>
      <c r="G64" s="3" t="str">
        <f t="shared" si="0"/>
        <v/>
      </c>
    </row>
    <row r="65" spans="1:7" x14ac:dyDescent="0.35">
      <c r="A65" s="30">
        <v>44029</v>
      </c>
      <c r="B65" s="3">
        <v>10901.7</v>
      </c>
      <c r="C65" s="22">
        <f t="shared" si="1"/>
        <v>1.5060591529755724E-2</v>
      </c>
      <c r="D65" s="3" t="str">
        <f t="shared" si="2"/>
        <v>Up</v>
      </c>
      <c r="E65" s="3" t="str">
        <f t="shared" si="5"/>
        <v/>
      </c>
      <c r="F65" s="3" t="str">
        <f t="shared" si="4"/>
        <v/>
      </c>
      <c r="G65" s="3" t="str">
        <f t="shared" si="0"/>
        <v/>
      </c>
    </row>
    <row r="66" spans="1:7" x14ac:dyDescent="0.35">
      <c r="A66" s="30">
        <v>44032</v>
      </c>
      <c r="B66" s="3">
        <v>11022.2</v>
      </c>
      <c r="C66" s="22">
        <f t="shared" si="1"/>
        <v>1.1053321958960529E-2</v>
      </c>
      <c r="D66" s="3" t="str">
        <f t="shared" si="2"/>
        <v>Up</v>
      </c>
      <c r="E66" s="3" t="str">
        <f t="shared" si="5"/>
        <v/>
      </c>
      <c r="F66" s="3" t="str">
        <f t="shared" si="4"/>
        <v/>
      </c>
      <c r="G66" s="3" t="str">
        <f t="shared" si="0"/>
        <v/>
      </c>
    </row>
    <row r="67" spans="1:7" x14ac:dyDescent="0.35">
      <c r="A67" s="30">
        <v>44033</v>
      </c>
      <c r="B67" s="3">
        <v>11162.25</v>
      </c>
      <c r="C67" s="22">
        <f t="shared" si="1"/>
        <v>1.2706174810836246E-2</v>
      </c>
      <c r="D67" s="3" t="str">
        <f t="shared" si="2"/>
        <v>Up</v>
      </c>
      <c r="E67" s="3" t="str">
        <f t="shared" si="5"/>
        <v/>
      </c>
      <c r="F67" s="3" t="str">
        <f t="shared" si="4"/>
        <v/>
      </c>
      <c r="G67" s="3" t="str">
        <f t="shared" ref="G67:G130" si="6">IF(E67="4-Day Down Streak",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s="3" t="str">
        <f t="shared" si="5"/>
        <v/>
      </c>
      <c r="F68" s="3" t="str">
        <f t="shared" si="4"/>
        <v/>
      </c>
      <c r="G68" s="3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s="3" t="str">
        <f t="shared" si="5"/>
        <v/>
      </c>
      <c r="F69" s="3" t="str">
        <f t="shared" si="4"/>
        <v/>
      </c>
      <c r="G69" s="3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s="3" t="str">
        <f t="shared" si="5"/>
        <v/>
      </c>
      <c r="F70" s="3" t="str">
        <f t="shared" ref="F70:F133" si="9">IF(E70="4-Day Down Streak", C70, "")</f>
        <v/>
      </c>
      <c r="G70" s="3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s="3" t="str">
        <f t="shared" si="5"/>
        <v/>
      </c>
      <c r="F71" s="3" t="str">
        <f t="shared" si="9"/>
        <v/>
      </c>
      <c r="G71" s="3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s="3" t="str">
        <f t="shared" ref="E72:E135" si="10">IF(AND(D68="Down", D69="Down", D70="Down", D71="Down"), "4-Day Down Streak", "")</f>
        <v/>
      </c>
      <c r="F72" s="3" t="str">
        <f t="shared" si="9"/>
        <v/>
      </c>
      <c r="G72" s="3" t="str">
        <f t="shared" si="6"/>
        <v/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s="3" t="str">
        <f t="shared" si="10"/>
        <v/>
      </c>
      <c r="F73" s="3" t="str">
        <f t="shared" si="9"/>
        <v/>
      </c>
      <c r="G73" s="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s="3" t="str">
        <f t="shared" si="10"/>
        <v/>
      </c>
      <c r="F74" s="3" t="str">
        <f t="shared" si="9"/>
        <v/>
      </c>
      <c r="G74" s="3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s="3" t="str">
        <f t="shared" si="10"/>
        <v/>
      </c>
      <c r="F75" s="3" t="str">
        <f t="shared" si="9"/>
        <v/>
      </c>
      <c r="G75" s="3" t="str">
        <f t="shared" si="6"/>
        <v/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s="3" t="str">
        <f t="shared" si="10"/>
        <v/>
      </c>
      <c r="F76" s="3" t="str">
        <f t="shared" si="9"/>
        <v/>
      </c>
      <c r="G76" s="3" t="str">
        <f t="shared" si="6"/>
        <v/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s="3" t="str">
        <f t="shared" si="10"/>
        <v>4-Day Down Streak</v>
      </c>
      <c r="F77" s="3">
        <f t="shared" si="9"/>
        <v>1.8697895625986966E-2</v>
      </c>
      <c r="G77" s="3" t="str">
        <f t="shared" si="6"/>
        <v>Yes</v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s="3" t="str">
        <f t="shared" si="10"/>
        <v/>
      </c>
      <c r="F78" s="3" t="str">
        <f t="shared" si="9"/>
        <v/>
      </c>
      <c r="G78" s="3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s="3" t="str">
        <f t="shared" si="10"/>
        <v/>
      </c>
      <c r="F79" s="3" t="str">
        <f t="shared" si="9"/>
        <v/>
      </c>
      <c r="G79" s="3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s="3" t="str">
        <f t="shared" si="10"/>
        <v/>
      </c>
      <c r="F80" s="3" t="str">
        <f t="shared" si="9"/>
        <v/>
      </c>
      <c r="G80" s="3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s="3" t="str">
        <f t="shared" si="10"/>
        <v/>
      </c>
      <c r="F81" s="3" t="str">
        <f t="shared" si="9"/>
        <v/>
      </c>
      <c r="G81" s="3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s="3" t="str">
        <f t="shared" si="10"/>
        <v/>
      </c>
      <c r="F82" s="3" t="str">
        <f t="shared" si="9"/>
        <v/>
      </c>
      <c r="G82" s="3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s="3" t="str">
        <f t="shared" si="10"/>
        <v/>
      </c>
      <c r="F83" s="3" t="str">
        <f t="shared" si="9"/>
        <v/>
      </c>
      <c r="G83" s="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s="3" t="str">
        <f t="shared" si="10"/>
        <v/>
      </c>
      <c r="F84" s="3" t="str">
        <f t="shared" si="9"/>
        <v/>
      </c>
      <c r="G84" s="3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s="3" t="str">
        <f t="shared" si="10"/>
        <v/>
      </c>
      <c r="F85" s="3" t="str">
        <f t="shared" si="9"/>
        <v/>
      </c>
      <c r="G85" s="3" t="str">
        <f t="shared" si="6"/>
        <v/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s="3" t="str">
        <f t="shared" si="10"/>
        <v/>
      </c>
      <c r="F86" s="3" t="str">
        <f t="shared" si="9"/>
        <v/>
      </c>
      <c r="G86" s="3" t="str">
        <f t="shared" si="6"/>
        <v/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s="3" t="str">
        <f t="shared" si="10"/>
        <v/>
      </c>
      <c r="F87" s="3" t="str">
        <f t="shared" si="9"/>
        <v/>
      </c>
      <c r="G87" s="3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s="3" t="str">
        <f t="shared" si="10"/>
        <v/>
      </c>
      <c r="F88" s="3" t="str">
        <f t="shared" si="9"/>
        <v/>
      </c>
      <c r="G88" s="3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s="3" t="str">
        <f t="shared" si="10"/>
        <v/>
      </c>
      <c r="F89" s="3" t="str">
        <f t="shared" si="9"/>
        <v/>
      </c>
      <c r="G89" s="3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s="3" t="str">
        <f t="shared" si="10"/>
        <v/>
      </c>
      <c r="F90" s="3" t="str">
        <f t="shared" si="9"/>
        <v/>
      </c>
      <c r="G90" s="3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s="3" t="str">
        <f t="shared" si="10"/>
        <v/>
      </c>
      <c r="F91" s="3" t="str">
        <f t="shared" si="9"/>
        <v/>
      </c>
      <c r="G91" s="3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s="3" t="str">
        <f t="shared" si="10"/>
        <v/>
      </c>
      <c r="F92" s="3" t="str">
        <f t="shared" si="9"/>
        <v/>
      </c>
      <c r="G92" s="3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s="3" t="str">
        <f t="shared" si="10"/>
        <v/>
      </c>
      <c r="F93" s="3" t="str">
        <f t="shared" si="9"/>
        <v/>
      </c>
      <c r="G93" s="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s="3" t="str">
        <f t="shared" si="10"/>
        <v/>
      </c>
      <c r="F94" s="3" t="str">
        <f t="shared" si="9"/>
        <v/>
      </c>
      <c r="G94" s="3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s="3" t="str">
        <f t="shared" si="10"/>
        <v/>
      </c>
      <c r="F95" s="3" t="str">
        <f t="shared" si="9"/>
        <v/>
      </c>
      <c r="G95" s="3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s="3" t="str">
        <f t="shared" si="10"/>
        <v/>
      </c>
      <c r="F96" s="3" t="str">
        <f t="shared" si="9"/>
        <v/>
      </c>
      <c r="G96" s="3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s="3" t="str">
        <f t="shared" si="10"/>
        <v/>
      </c>
      <c r="F97" s="3" t="str">
        <f t="shared" si="9"/>
        <v/>
      </c>
      <c r="G97" s="3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s="3" t="str">
        <f t="shared" si="10"/>
        <v/>
      </c>
      <c r="F98" s="3" t="str">
        <f t="shared" si="9"/>
        <v/>
      </c>
      <c r="G98" s="3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s="3" t="str">
        <f t="shared" si="10"/>
        <v/>
      </c>
      <c r="F99" s="3" t="str">
        <f t="shared" si="9"/>
        <v/>
      </c>
      <c r="G99" s="3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s="3" t="str">
        <f t="shared" si="10"/>
        <v/>
      </c>
      <c r="F100" s="3" t="str">
        <f t="shared" si="9"/>
        <v/>
      </c>
      <c r="G100" s="3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s="3" t="str">
        <f t="shared" si="10"/>
        <v/>
      </c>
      <c r="F101" s="3" t="str">
        <f t="shared" si="9"/>
        <v/>
      </c>
      <c r="G101" s="3" t="str">
        <f t="shared" si="6"/>
        <v/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s="3" t="str">
        <f t="shared" si="10"/>
        <v/>
      </c>
      <c r="F102" s="3" t="str">
        <f t="shared" si="9"/>
        <v/>
      </c>
      <c r="G102" s="3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s="3" t="str">
        <f t="shared" si="10"/>
        <v/>
      </c>
      <c r="F103" s="3" t="str">
        <f t="shared" si="9"/>
        <v/>
      </c>
      <c r="G103" s="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s="3" t="str">
        <f t="shared" si="10"/>
        <v/>
      </c>
      <c r="F104" s="3" t="str">
        <f t="shared" si="9"/>
        <v/>
      </c>
      <c r="G104" s="3" t="str">
        <f t="shared" si="6"/>
        <v/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s="3" t="str">
        <f t="shared" si="10"/>
        <v/>
      </c>
      <c r="F105" s="3" t="str">
        <f t="shared" si="9"/>
        <v/>
      </c>
      <c r="G105" s="3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s="3" t="str">
        <f t="shared" si="10"/>
        <v/>
      </c>
      <c r="F106" s="3" t="str">
        <f t="shared" si="9"/>
        <v/>
      </c>
      <c r="G106" s="3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s="3" t="str">
        <f t="shared" si="10"/>
        <v/>
      </c>
      <c r="F107" s="3" t="str">
        <f t="shared" si="9"/>
        <v/>
      </c>
      <c r="G107" s="3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s="3" t="str">
        <f t="shared" si="10"/>
        <v/>
      </c>
      <c r="F108" s="3" t="str">
        <f t="shared" si="9"/>
        <v/>
      </c>
      <c r="G108" s="3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s="3" t="str">
        <f t="shared" si="10"/>
        <v/>
      </c>
      <c r="F109" s="3" t="str">
        <f t="shared" si="9"/>
        <v/>
      </c>
      <c r="G109" s="3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s="3" t="str">
        <f t="shared" si="10"/>
        <v/>
      </c>
      <c r="F110" s="3" t="str">
        <f t="shared" si="9"/>
        <v/>
      </c>
      <c r="G110" s="3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s="3" t="str">
        <f t="shared" si="10"/>
        <v/>
      </c>
      <c r="F111" s="3" t="str">
        <f t="shared" si="9"/>
        <v/>
      </c>
      <c r="G111" s="3" t="str">
        <f t="shared" si="6"/>
        <v/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s="3" t="str">
        <f t="shared" si="10"/>
        <v/>
      </c>
      <c r="F112" s="3" t="str">
        <f t="shared" si="9"/>
        <v/>
      </c>
      <c r="G112" s="3" t="str">
        <f t="shared" si="6"/>
        <v/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s="3" t="str">
        <f t="shared" si="10"/>
        <v>4-Day Down Streak</v>
      </c>
      <c r="F113" s="3">
        <f t="shared" si="9"/>
        <v>-1.9545171311632758E-3</v>
      </c>
      <c r="G113" s="3" t="str">
        <f t="shared" si="6"/>
        <v>No</v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s="3" t="str">
        <f t="shared" si="10"/>
        <v>4-Day Down Streak</v>
      </c>
      <c r="F114" s="3">
        <f t="shared" si="9"/>
        <v>-2.9312288613303365E-2</v>
      </c>
      <c r="G114" s="3" t="str">
        <f t="shared" si="6"/>
        <v>No</v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s="3" t="str">
        <f t="shared" si="10"/>
        <v>4-Day Down Streak</v>
      </c>
      <c r="F115" s="3">
        <f t="shared" si="9"/>
        <v>2.264576999782526E-2</v>
      </c>
      <c r="G115" s="3" t="str">
        <f t="shared" si="6"/>
        <v>Yes</v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s="3" t="str">
        <f t="shared" si="10"/>
        <v/>
      </c>
      <c r="F116" s="3" t="str">
        <f t="shared" si="9"/>
        <v/>
      </c>
      <c r="G116" s="3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s="3" t="str">
        <f t="shared" si="10"/>
        <v/>
      </c>
      <c r="F117" s="3" t="str">
        <f t="shared" si="9"/>
        <v/>
      </c>
      <c r="G117" s="3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s="3" t="str">
        <f t="shared" si="10"/>
        <v/>
      </c>
      <c r="F118" s="3" t="str">
        <f t="shared" si="9"/>
        <v/>
      </c>
      <c r="G118" s="3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s="3" t="str">
        <f t="shared" si="10"/>
        <v/>
      </c>
      <c r="F119" s="3" t="str">
        <f t="shared" si="9"/>
        <v/>
      </c>
      <c r="G119" s="3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s="3" t="str">
        <f t="shared" si="10"/>
        <v/>
      </c>
      <c r="F120" s="3" t="str">
        <f t="shared" si="9"/>
        <v/>
      </c>
      <c r="G120" s="3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s="3" t="str">
        <f t="shared" si="10"/>
        <v/>
      </c>
      <c r="F121" s="3" t="str">
        <f t="shared" si="9"/>
        <v/>
      </c>
      <c r="G121" s="3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s="3" t="str">
        <f t="shared" si="10"/>
        <v/>
      </c>
      <c r="F122" s="3" t="str">
        <f t="shared" si="9"/>
        <v/>
      </c>
      <c r="G122" s="3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s="3" t="str">
        <f t="shared" si="10"/>
        <v/>
      </c>
      <c r="F123" s="3" t="str">
        <f t="shared" si="9"/>
        <v/>
      </c>
      <c r="G123" s="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s="3" t="str">
        <f t="shared" si="10"/>
        <v/>
      </c>
      <c r="F124" s="3" t="str">
        <f t="shared" si="9"/>
        <v/>
      </c>
      <c r="G124" s="3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s="3" t="str">
        <f t="shared" si="10"/>
        <v/>
      </c>
      <c r="F125" s="3" t="str">
        <f t="shared" si="9"/>
        <v/>
      </c>
      <c r="G125" s="3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s="3" t="str">
        <f t="shared" si="10"/>
        <v/>
      </c>
      <c r="F126" s="3" t="str">
        <f t="shared" si="9"/>
        <v/>
      </c>
      <c r="G126" s="3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s="3" t="str">
        <f t="shared" si="10"/>
        <v/>
      </c>
      <c r="F127" s="3" t="str">
        <f t="shared" si="9"/>
        <v/>
      </c>
      <c r="G127" s="3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s="3" t="str">
        <f t="shared" si="10"/>
        <v/>
      </c>
      <c r="F128" s="3" t="str">
        <f t="shared" si="9"/>
        <v/>
      </c>
      <c r="G128" s="3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s="3" t="str">
        <f t="shared" si="10"/>
        <v/>
      </c>
      <c r="F129" s="3" t="str">
        <f t="shared" si="9"/>
        <v/>
      </c>
      <c r="G129" s="3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s="3" t="str">
        <f t="shared" si="10"/>
        <v/>
      </c>
      <c r="F130" s="3" t="str">
        <f t="shared" si="9"/>
        <v/>
      </c>
      <c r="G130" s="3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s="3" t="str">
        <f t="shared" si="10"/>
        <v/>
      </c>
      <c r="F131" s="3" t="str">
        <f t="shared" si="9"/>
        <v/>
      </c>
      <c r="G131" s="3" t="str">
        <f t="shared" ref="G131:G194" si="11">IF(E131="4-Day Down Streak",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s="3" t="str">
        <f t="shared" si="10"/>
        <v/>
      </c>
      <c r="F132" s="3" t="str">
        <f t="shared" si="9"/>
        <v/>
      </c>
      <c r="G132" s="3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s="3" t="str">
        <f t="shared" si="10"/>
        <v/>
      </c>
      <c r="F133" s="3" t="str">
        <f t="shared" si="9"/>
        <v/>
      </c>
      <c r="G133" s="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s="3" t="str">
        <f t="shared" si="10"/>
        <v/>
      </c>
      <c r="F134" s="3" t="str">
        <f t="shared" ref="F134:F197" si="14">IF(E134="4-Day Down Streak", C134, "")</f>
        <v/>
      </c>
      <c r="G134" s="3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s="3" t="str">
        <f t="shared" si="10"/>
        <v/>
      </c>
      <c r="F135" s="3" t="str">
        <f t="shared" si="14"/>
        <v/>
      </c>
      <c r="G135" s="3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s="3" t="str">
        <f t="shared" ref="E136:E199" si="15">IF(AND(D132="Down", D133="Down", D134="Down", D135="Down"), "4-Day Down Streak", "")</f>
        <v/>
      </c>
      <c r="F136" s="3" t="str">
        <f t="shared" si="14"/>
        <v/>
      </c>
      <c r="G136" s="3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s="3" t="str">
        <f t="shared" si="15"/>
        <v/>
      </c>
      <c r="F137" s="3" t="str">
        <f t="shared" si="14"/>
        <v/>
      </c>
      <c r="G137" s="3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s="3" t="str">
        <f t="shared" si="15"/>
        <v/>
      </c>
      <c r="F138" s="3" t="str">
        <f t="shared" si="14"/>
        <v/>
      </c>
      <c r="G138" s="3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s="3" t="str">
        <f t="shared" si="15"/>
        <v/>
      </c>
      <c r="F139" s="3" t="str">
        <f t="shared" si="14"/>
        <v/>
      </c>
      <c r="G139" s="3" t="str">
        <f t="shared" si="11"/>
        <v/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s="3" t="str">
        <f t="shared" si="15"/>
        <v/>
      </c>
      <c r="F140" s="3" t="str">
        <f t="shared" si="14"/>
        <v/>
      </c>
      <c r="G140" s="3" t="str">
        <f t="shared" si="11"/>
        <v/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s="3" t="str">
        <f t="shared" si="15"/>
        <v/>
      </c>
      <c r="F141" s="3" t="str">
        <f t="shared" si="14"/>
        <v/>
      </c>
      <c r="G141" s="3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s="3" t="str">
        <f t="shared" si="15"/>
        <v/>
      </c>
      <c r="F142" s="3" t="str">
        <f t="shared" si="14"/>
        <v/>
      </c>
      <c r="G142" s="3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s="3" t="str">
        <f t="shared" si="15"/>
        <v/>
      </c>
      <c r="F143" s="3" t="str">
        <f t="shared" si="14"/>
        <v/>
      </c>
      <c r="G143" s="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s="3" t="str">
        <f t="shared" si="15"/>
        <v/>
      </c>
      <c r="F144" s="3" t="str">
        <f t="shared" si="14"/>
        <v/>
      </c>
      <c r="G144" s="3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s="3" t="str">
        <f t="shared" si="15"/>
        <v/>
      </c>
      <c r="F145" s="3" t="str">
        <f t="shared" si="14"/>
        <v/>
      </c>
      <c r="G145" s="3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s="3" t="str">
        <f t="shared" si="15"/>
        <v/>
      </c>
      <c r="F146" s="3" t="str">
        <f t="shared" si="14"/>
        <v/>
      </c>
      <c r="G146" s="3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s="3" t="str">
        <f t="shared" si="15"/>
        <v/>
      </c>
      <c r="F147" s="3" t="str">
        <f t="shared" si="14"/>
        <v/>
      </c>
      <c r="G147" s="3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s="3" t="str">
        <f t="shared" si="15"/>
        <v/>
      </c>
      <c r="F148" s="3" t="str">
        <f t="shared" si="14"/>
        <v/>
      </c>
      <c r="G148" s="3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s="3" t="str">
        <f t="shared" si="15"/>
        <v/>
      </c>
      <c r="F149" s="3" t="str">
        <f t="shared" si="14"/>
        <v/>
      </c>
      <c r="G149" s="3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s="3" t="str">
        <f t="shared" si="15"/>
        <v/>
      </c>
      <c r="F150" s="3" t="str">
        <f t="shared" si="14"/>
        <v/>
      </c>
      <c r="G150" s="3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s="3" t="str">
        <f t="shared" si="15"/>
        <v/>
      </c>
      <c r="F151" s="3" t="str">
        <f t="shared" si="14"/>
        <v/>
      </c>
      <c r="G151" s="3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s="3" t="str">
        <f t="shared" si="15"/>
        <v/>
      </c>
      <c r="F152" s="3" t="str">
        <f t="shared" si="14"/>
        <v/>
      </c>
      <c r="G152" s="3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s="3" t="str">
        <f t="shared" si="15"/>
        <v/>
      </c>
      <c r="F153" s="3" t="str">
        <f t="shared" si="14"/>
        <v/>
      </c>
      <c r="G153" s="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s="3" t="str">
        <f t="shared" si="15"/>
        <v/>
      </c>
      <c r="F154" s="3" t="str">
        <f t="shared" si="14"/>
        <v/>
      </c>
      <c r="G154" s="3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s="3" t="str">
        <f t="shared" si="15"/>
        <v/>
      </c>
      <c r="F155" s="3" t="str">
        <f t="shared" si="14"/>
        <v/>
      </c>
      <c r="G155" s="3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s="3" t="str">
        <f t="shared" si="15"/>
        <v/>
      </c>
      <c r="F156" s="3" t="str">
        <f t="shared" si="14"/>
        <v/>
      </c>
      <c r="G156" s="3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s="3" t="str">
        <f t="shared" si="15"/>
        <v/>
      </c>
      <c r="F157" s="3" t="str">
        <f t="shared" si="14"/>
        <v/>
      </c>
      <c r="G157" s="3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s="3" t="str">
        <f t="shared" si="15"/>
        <v/>
      </c>
      <c r="F158" s="3" t="str">
        <f t="shared" si="14"/>
        <v/>
      </c>
      <c r="G158" s="3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s="3" t="str">
        <f t="shared" si="15"/>
        <v/>
      </c>
      <c r="F159" s="3" t="str">
        <f t="shared" si="14"/>
        <v/>
      </c>
      <c r="G159" s="3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s="3" t="str">
        <f t="shared" si="15"/>
        <v/>
      </c>
      <c r="F160" s="3" t="str">
        <f t="shared" si="14"/>
        <v/>
      </c>
      <c r="G160" s="3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s="3" t="str">
        <f t="shared" si="15"/>
        <v/>
      </c>
      <c r="F161" s="3" t="str">
        <f t="shared" si="14"/>
        <v/>
      </c>
      <c r="G161" s="3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s="3" t="str">
        <f t="shared" si="15"/>
        <v/>
      </c>
      <c r="F162" s="3" t="str">
        <f t="shared" si="14"/>
        <v/>
      </c>
      <c r="G162" s="3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s="3" t="str">
        <f t="shared" si="15"/>
        <v/>
      </c>
      <c r="F163" s="3" t="str">
        <f t="shared" si="14"/>
        <v/>
      </c>
      <c r="G163" s="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s="3" t="str">
        <f t="shared" si="15"/>
        <v/>
      </c>
      <c r="F164" s="3" t="str">
        <f t="shared" si="14"/>
        <v/>
      </c>
      <c r="G164" s="3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s="3" t="str">
        <f t="shared" si="15"/>
        <v/>
      </c>
      <c r="F165" s="3" t="str">
        <f t="shared" si="14"/>
        <v/>
      </c>
      <c r="G165" s="3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s="3" t="str">
        <f t="shared" si="15"/>
        <v/>
      </c>
      <c r="F166" s="3" t="str">
        <f t="shared" si="14"/>
        <v/>
      </c>
      <c r="G166" s="3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s="3" t="str">
        <f t="shared" si="15"/>
        <v/>
      </c>
      <c r="F167" s="3" t="str">
        <f t="shared" si="14"/>
        <v/>
      </c>
      <c r="G167" s="3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s="3" t="str">
        <f t="shared" si="15"/>
        <v/>
      </c>
      <c r="F168" s="3" t="str">
        <f t="shared" si="14"/>
        <v/>
      </c>
      <c r="G168" s="3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s="3" t="str">
        <f t="shared" si="15"/>
        <v/>
      </c>
      <c r="F169" s="3" t="str">
        <f t="shared" si="14"/>
        <v/>
      </c>
      <c r="G169" s="3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s="3" t="str">
        <f t="shared" si="15"/>
        <v/>
      </c>
      <c r="F170" s="3" t="str">
        <f t="shared" si="14"/>
        <v/>
      </c>
      <c r="G170" s="3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s="3" t="str">
        <f t="shared" si="15"/>
        <v/>
      </c>
      <c r="F171" s="3" t="str">
        <f t="shared" si="14"/>
        <v/>
      </c>
      <c r="G171" s="3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s="3" t="str">
        <f t="shared" si="15"/>
        <v/>
      </c>
      <c r="F172" s="3" t="str">
        <f t="shared" si="14"/>
        <v/>
      </c>
      <c r="G172" s="3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s="3" t="str">
        <f t="shared" si="15"/>
        <v/>
      </c>
      <c r="F173" s="3" t="str">
        <f t="shared" si="14"/>
        <v/>
      </c>
      <c r="G173" s="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s="3" t="str">
        <f t="shared" si="15"/>
        <v/>
      </c>
      <c r="F174" s="3" t="str">
        <f t="shared" si="14"/>
        <v/>
      </c>
      <c r="G174" s="3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s="3" t="str">
        <f t="shared" si="15"/>
        <v/>
      </c>
      <c r="F175" s="3" t="str">
        <f t="shared" si="14"/>
        <v/>
      </c>
      <c r="G175" s="3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s="3" t="str">
        <f t="shared" si="15"/>
        <v/>
      </c>
      <c r="F176" s="3" t="str">
        <f t="shared" si="14"/>
        <v/>
      </c>
      <c r="G176" s="3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s="3" t="str">
        <f t="shared" si="15"/>
        <v/>
      </c>
      <c r="F177" s="3" t="str">
        <f t="shared" si="14"/>
        <v/>
      </c>
      <c r="G177" s="3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s="3" t="str">
        <f t="shared" si="15"/>
        <v/>
      </c>
      <c r="F178" s="3" t="str">
        <f t="shared" si="14"/>
        <v/>
      </c>
      <c r="G178" s="3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s="3" t="str">
        <f t="shared" si="15"/>
        <v/>
      </c>
      <c r="F179" s="3" t="str">
        <f t="shared" si="14"/>
        <v/>
      </c>
      <c r="G179" s="3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s="3" t="str">
        <f t="shared" si="15"/>
        <v/>
      </c>
      <c r="F180" s="3" t="str">
        <f t="shared" si="14"/>
        <v/>
      </c>
      <c r="G180" s="3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s="3" t="str">
        <f t="shared" si="15"/>
        <v/>
      </c>
      <c r="F181" s="3" t="str">
        <f t="shared" si="14"/>
        <v/>
      </c>
      <c r="G181" s="3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s="3" t="str">
        <f t="shared" si="15"/>
        <v/>
      </c>
      <c r="F182" s="3" t="str">
        <f t="shared" si="14"/>
        <v/>
      </c>
      <c r="G182" s="3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s="3" t="str">
        <f t="shared" si="15"/>
        <v/>
      </c>
      <c r="F183" s="3" t="str">
        <f t="shared" si="14"/>
        <v/>
      </c>
      <c r="G183" s="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s="3" t="str">
        <f t="shared" si="15"/>
        <v/>
      </c>
      <c r="F184" s="3" t="str">
        <f t="shared" si="14"/>
        <v/>
      </c>
      <c r="G184" s="3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s="3" t="str">
        <f t="shared" si="15"/>
        <v/>
      </c>
      <c r="F185" s="3" t="str">
        <f t="shared" si="14"/>
        <v/>
      </c>
      <c r="G185" s="3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s="3" t="str">
        <f t="shared" si="15"/>
        <v/>
      </c>
      <c r="F186" s="3" t="str">
        <f t="shared" si="14"/>
        <v/>
      </c>
      <c r="G186" s="3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s="3" t="str">
        <f t="shared" si="15"/>
        <v/>
      </c>
      <c r="F187" s="3" t="str">
        <f t="shared" si="14"/>
        <v/>
      </c>
      <c r="G187" s="3" t="str">
        <f t="shared" si="11"/>
        <v/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s="3" t="str">
        <f t="shared" si="15"/>
        <v/>
      </c>
      <c r="F188" s="3" t="str">
        <f t="shared" si="14"/>
        <v/>
      </c>
      <c r="G188" s="3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s="3" t="str">
        <f t="shared" si="15"/>
        <v/>
      </c>
      <c r="F189" s="3" t="str">
        <f t="shared" si="14"/>
        <v/>
      </c>
      <c r="G189" s="3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s="3" t="str">
        <f t="shared" si="15"/>
        <v/>
      </c>
      <c r="F190" s="3" t="str">
        <f t="shared" si="14"/>
        <v/>
      </c>
      <c r="G190" s="3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s="3" t="str">
        <f t="shared" si="15"/>
        <v/>
      </c>
      <c r="F191" s="3" t="str">
        <f t="shared" si="14"/>
        <v/>
      </c>
      <c r="G191" s="3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s="3" t="str">
        <f t="shared" si="15"/>
        <v/>
      </c>
      <c r="F192" s="3" t="str">
        <f t="shared" si="14"/>
        <v/>
      </c>
      <c r="G192" s="3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s="3" t="str">
        <f t="shared" si="15"/>
        <v/>
      </c>
      <c r="F193" s="3" t="str">
        <f t="shared" si="14"/>
        <v/>
      </c>
      <c r="G193" s="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s="3" t="str">
        <f t="shared" si="15"/>
        <v/>
      </c>
      <c r="F194" s="3" t="str">
        <f t="shared" si="14"/>
        <v/>
      </c>
      <c r="G194" s="3" t="str">
        <f t="shared" si="11"/>
        <v/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s="3" t="str">
        <f t="shared" si="15"/>
        <v/>
      </c>
      <c r="F195" s="3" t="str">
        <f t="shared" si="14"/>
        <v/>
      </c>
      <c r="G195" s="3" t="str">
        <f t="shared" ref="G195:G258" si="16">IF(E195="4-Day Down Streak",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s="3" t="str">
        <f t="shared" si="15"/>
        <v/>
      </c>
      <c r="F196" s="3" t="str">
        <f t="shared" si="14"/>
        <v/>
      </c>
      <c r="G196" s="3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s="3" t="str">
        <f t="shared" si="15"/>
        <v/>
      </c>
      <c r="F197" s="3" t="str">
        <f t="shared" si="14"/>
        <v/>
      </c>
      <c r="G197" s="3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s="3" t="str">
        <f t="shared" si="15"/>
        <v/>
      </c>
      <c r="F198" s="3" t="str">
        <f t="shared" ref="F198:F261" si="19">IF(E198="4-Day Down Streak", C198, "")</f>
        <v/>
      </c>
      <c r="G198" s="3" t="str">
        <f t="shared" si="16"/>
        <v/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s="3" t="str">
        <f t="shared" si="15"/>
        <v/>
      </c>
      <c r="F199" s="3" t="str">
        <f t="shared" si="19"/>
        <v/>
      </c>
      <c r="G199" s="3" t="str">
        <f t="shared" si="16"/>
        <v/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s="3" t="str">
        <f t="shared" ref="E200:E263" si="20">IF(AND(D196="Down", D197="Down", D198="Down", D199="Down"), "4-Day Down Streak", "")</f>
        <v>4-Day Down Streak</v>
      </c>
      <c r="F200" s="3">
        <f t="shared" si="19"/>
        <v>-1.0735636298550257E-2</v>
      </c>
      <c r="G200" s="3" t="str">
        <f t="shared" si="16"/>
        <v>No</v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s="3" t="str">
        <f t="shared" si="20"/>
        <v>4-Day Down Streak</v>
      </c>
      <c r="F201" s="3">
        <f t="shared" si="19"/>
        <v>-1.3240408031814534E-2</v>
      </c>
      <c r="G201" s="3" t="str">
        <f t="shared" si="16"/>
        <v>No</v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s="3" t="str">
        <f t="shared" si="20"/>
        <v>4-Day Down Streak</v>
      </c>
      <c r="F202" s="3">
        <f t="shared" si="19"/>
        <v>4.7423466768368734E-2</v>
      </c>
      <c r="G202" s="3" t="str">
        <f t="shared" si="16"/>
        <v>Yes</v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s="3" t="str">
        <f t="shared" si="20"/>
        <v/>
      </c>
      <c r="F203" s="3" t="str">
        <f t="shared" si="19"/>
        <v/>
      </c>
      <c r="G203" s="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s="3" t="str">
        <f t="shared" si="20"/>
        <v/>
      </c>
      <c r="F204" s="3" t="str">
        <f t="shared" si="19"/>
        <v/>
      </c>
      <c r="G204" s="3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s="3" t="str">
        <f t="shared" si="20"/>
        <v/>
      </c>
      <c r="F205" s="3" t="str">
        <f t="shared" si="19"/>
        <v/>
      </c>
      <c r="G205" s="3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s="3" t="str">
        <f t="shared" si="20"/>
        <v/>
      </c>
      <c r="F206" s="3" t="str">
        <f t="shared" si="19"/>
        <v/>
      </c>
      <c r="G206" s="3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s="3" t="str">
        <f t="shared" si="20"/>
        <v/>
      </c>
      <c r="F207" s="3" t="str">
        <f t="shared" si="19"/>
        <v/>
      </c>
      <c r="G207" s="3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s="3" t="str">
        <f t="shared" si="20"/>
        <v/>
      </c>
      <c r="F208" s="3" t="str">
        <f t="shared" si="19"/>
        <v/>
      </c>
      <c r="G208" s="3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s="3" t="str">
        <f t="shared" si="20"/>
        <v/>
      </c>
      <c r="F209" s="3" t="str">
        <f t="shared" si="19"/>
        <v/>
      </c>
      <c r="G209" s="3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s="3" t="str">
        <f t="shared" si="20"/>
        <v/>
      </c>
      <c r="F210" s="3" t="str">
        <f t="shared" si="19"/>
        <v/>
      </c>
      <c r="G210" s="3" t="str">
        <f t="shared" si="16"/>
        <v/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s="3" t="str">
        <f t="shared" si="20"/>
        <v/>
      </c>
      <c r="F211" s="3" t="str">
        <f t="shared" si="19"/>
        <v/>
      </c>
      <c r="G211" s="3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s="3" t="str">
        <f t="shared" si="20"/>
        <v/>
      </c>
      <c r="F212" s="3" t="str">
        <f t="shared" si="19"/>
        <v/>
      </c>
      <c r="G212" s="3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s="3" t="str">
        <f t="shared" si="20"/>
        <v/>
      </c>
      <c r="F213" s="3" t="str">
        <f t="shared" si="19"/>
        <v/>
      </c>
      <c r="G213" s="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s="3" t="str">
        <f t="shared" si="20"/>
        <v/>
      </c>
      <c r="F214" s="3" t="str">
        <f t="shared" si="19"/>
        <v/>
      </c>
      <c r="G214" s="3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s="3" t="str">
        <f t="shared" si="20"/>
        <v/>
      </c>
      <c r="F215" s="3" t="str">
        <f t="shared" si="19"/>
        <v/>
      </c>
      <c r="G215" s="3" t="str">
        <f t="shared" si="16"/>
        <v/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s="3" t="str">
        <f t="shared" si="20"/>
        <v/>
      </c>
      <c r="F216" s="3" t="str">
        <f t="shared" si="19"/>
        <v/>
      </c>
      <c r="G216" s="3" t="str">
        <f t="shared" si="16"/>
        <v/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s="3" t="str">
        <f t="shared" si="20"/>
        <v>4-Day Down Streak</v>
      </c>
      <c r="F217" s="3">
        <f t="shared" si="19"/>
        <v>-2.0428187628281028E-2</v>
      </c>
      <c r="G217" s="3" t="str">
        <f t="shared" si="16"/>
        <v>No</v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s="3" t="str">
        <f t="shared" si="20"/>
        <v>4-Day Down Streak</v>
      </c>
      <c r="F218" s="3">
        <f t="shared" si="19"/>
        <v>2.1872891923382558E-3</v>
      </c>
      <c r="G218" s="3" t="str">
        <f t="shared" si="16"/>
        <v>Yes</v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s="3" t="str">
        <f t="shared" si="20"/>
        <v/>
      </c>
      <c r="F219" s="3" t="str">
        <f t="shared" si="19"/>
        <v/>
      </c>
      <c r="G219" s="3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s="3" t="str">
        <f t="shared" si="20"/>
        <v/>
      </c>
      <c r="F220" s="3" t="str">
        <f t="shared" si="19"/>
        <v/>
      </c>
      <c r="G220" s="3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s="3" t="str">
        <f t="shared" si="20"/>
        <v/>
      </c>
      <c r="F221" s="3" t="str">
        <f t="shared" si="19"/>
        <v/>
      </c>
      <c r="G221" s="3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s="3" t="str">
        <f t="shared" si="20"/>
        <v/>
      </c>
      <c r="F222" s="3" t="str">
        <f t="shared" si="19"/>
        <v/>
      </c>
      <c r="G222" s="3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s="3" t="str">
        <f t="shared" si="20"/>
        <v/>
      </c>
      <c r="F223" s="3" t="str">
        <f t="shared" si="19"/>
        <v/>
      </c>
      <c r="G223" s="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s="3" t="str">
        <f t="shared" si="20"/>
        <v/>
      </c>
      <c r="F224" s="3" t="str">
        <f t="shared" si="19"/>
        <v/>
      </c>
      <c r="G224" s="3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s="3" t="str">
        <f t="shared" si="20"/>
        <v/>
      </c>
      <c r="F225" s="3" t="str">
        <f t="shared" si="19"/>
        <v/>
      </c>
      <c r="G225" s="3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s="3" t="str">
        <f t="shared" si="20"/>
        <v/>
      </c>
      <c r="F226" s="3" t="str">
        <f t="shared" si="19"/>
        <v/>
      </c>
      <c r="G226" s="3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s="3" t="str">
        <f t="shared" si="20"/>
        <v/>
      </c>
      <c r="F227" s="3" t="str">
        <f t="shared" si="19"/>
        <v/>
      </c>
      <c r="G227" s="3" t="str">
        <f t="shared" si="16"/>
        <v/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s="3" t="str">
        <f t="shared" si="20"/>
        <v/>
      </c>
      <c r="F228" s="3" t="str">
        <f t="shared" si="19"/>
        <v/>
      </c>
      <c r="G228" s="3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s="3" t="str">
        <f t="shared" si="20"/>
        <v/>
      </c>
      <c r="F229" s="3" t="str">
        <f t="shared" si="19"/>
        <v/>
      </c>
      <c r="G229" s="3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s="3" t="str">
        <f t="shared" si="20"/>
        <v/>
      </c>
      <c r="F230" s="3" t="str">
        <f t="shared" si="19"/>
        <v/>
      </c>
      <c r="G230" s="3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s="3" t="str">
        <f t="shared" si="20"/>
        <v/>
      </c>
      <c r="F231" s="3" t="str">
        <f t="shared" si="19"/>
        <v/>
      </c>
      <c r="G231" s="3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s="3" t="str">
        <f t="shared" si="20"/>
        <v/>
      </c>
      <c r="F232" s="3" t="str">
        <f t="shared" si="19"/>
        <v/>
      </c>
      <c r="G232" s="3" t="str">
        <f t="shared" si="16"/>
        <v/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s="3" t="str">
        <f t="shared" si="20"/>
        <v/>
      </c>
      <c r="F233" s="3" t="str">
        <f t="shared" si="19"/>
        <v/>
      </c>
      <c r="G233" s="3" t="str">
        <f t="shared" si="16"/>
        <v/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s="3" t="str">
        <f t="shared" si="20"/>
        <v>4-Day Down Streak</v>
      </c>
      <c r="F234" s="3">
        <f t="shared" si="19"/>
        <v>-1.1102959657095427E-2</v>
      </c>
      <c r="G234" s="3" t="str">
        <f t="shared" si="16"/>
        <v>No</v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s="3" t="str">
        <f t="shared" si="20"/>
        <v>4-Day Down Streak</v>
      </c>
      <c r="F235" s="3">
        <f t="shared" si="19"/>
        <v>1.2786915650319218E-2</v>
      </c>
      <c r="G235" s="3" t="str">
        <f t="shared" si="16"/>
        <v>Yes</v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s="3" t="str">
        <f t="shared" si="20"/>
        <v/>
      </c>
      <c r="F236" s="3" t="str">
        <f t="shared" si="19"/>
        <v/>
      </c>
      <c r="G236" s="3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s="3" t="str">
        <f t="shared" si="20"/>
        <v/>
      </c>
      <c r="F237" s="3" t="str">
        <f t="shared" si="19"/>
        <v/>
      </c>
      <c r="G237" s="3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s="3" t="str">
        <f t="shared" si="20"/>
        <v/>
      </c>
      <c r="F238" s="3" t="str">
        <f t="shared" si="19"/>
        <v/>
      </c>
      <c r="G238" s="3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s="3" t="str">
        <f t="shared" si="20"/>
        <v/>
      </c>
      <c r="F239" s="3" t="str">
        <f t="shared" si="19"/>
        <v/>
      </c>
      <c r="G239" s="3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s="3" t="str">
        <f t="shared" si="20"/>
        <v/>
      </c>
      <c r="F240" s="3" t="str">
        <f t="shared" si="19"/>
        <v/>
      </c>
      <c r="G240" s="3" t="str">
        <f t="shared" si="16"/>
        <v/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s="3" t="str">
        <f t="shared" si="20"/>
        <v/>
      </c>
      <c r="F241" s="3" t="str">
        <f t="shared" si="19"/>
        <v/>
      </c>
      <c r="G241" s="3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s="3" t="str">
        <f t="shared" si="20"/>
        <v/>
      </c>
      <c r="F242" s="3" t="str">
        <f t="shared" si="19"/>
        <v/>
      </c>
      <c r="G242" s="3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s="3" t="str">
        <f t="shared" si="20"/>
        <v/>
      </c>
      <c r="F243" s="3" t="str">
        <f t="shared" si="19"/>
        <v/>
      </c>
      <c r="G243" s="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s="3" t="str">
        <f t="shared" si="20"/>
        <v/>
      </c>
      <c r="F244" s="3" t="str">
        <f t="shared" si="19"/>
        <v/>
      </c>
      <c r="G244" s="3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s="3" t="str">
        <f t="shared" si="20"/>
        <v/>
      </c>
      <c r="F245" s="3" t="str">
        <f t="shared" si="19"/>
        <v/>
      </c>
      <c r="G245" s="3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s="3" t="str">
        <f t="shared" si="20"/>
        <v/>
      </c>
      <c r="F246" s="3" t="str">
        <f t="shared" si="19"/>
        <v/>
      </c>
      <c r="G246" s="3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s="3" t="str">
        <f t="shared" si="20"/>
        <v/>
      </c>
      <c r="F247" s="3" t="str">
        <f t="shared" si="19"/>
        <v/>
      </c>
      <c r="G247" s="3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s="3" t="str">
        <f t="shared" si="20"/>
        <v/>
      </c>
      <c r="F248" s="3" t="str">
        <f t="shared" si="19"/>
        <v/>
      </c>
      <c r="G248" s="3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s="3" t="str">
        <f t="shared" si="20"/>
        <v/>
      </c>
      <c r="F249" s="3" t="str">
        <f t="shared" si="19"/>
        <v/>
      </c>
      <c r="G249" s="3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s="3" t="str">
        <f t="shared" si="20"/>
        <v/>
      </c>
      <c r="F250" s="3" t="str">
        <f t="shared" si="19"/>
        <v/>
      </c>
      <c r="G250" s="3" t="str">
        <f t="shared" si="16"/>
        <v/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s="3" t="str">
        <f t="shared" si="20"/>
        <v/>
      </c>
      <c r="F251" s="3" t="str">
        <f t="shared" si="19"/>
        <v/>
      </c>
      <c r="G251" s="3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s="3" t="str">
        <f t="shared" si="20"/>
        <v/>
      </c>
      <c r="F252" s="3" t="str">
        <f t="shared" si="19"/>
        <v/>
      </c>
      <c r="G252" s="3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s="3" t="str">
        <f t="shared" si="20"/>
        <v/>
      </c>
      <c r="F253" s="3" t="str">
        <f t="shared" si="19"/>
        <v/>
      </c>
      <c r="G253" s="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s="3" t="str">
        <f t="shared" si="20"/>
        <v/>
      </c>
      <c r="F254" s="3" t="str">
        <f t="shared" si="19"/>
        <v/>
      </c>
      <c r="G254" s="3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s="3" t="str">
        <f t="shared" si="20"/>
        <v/>
      </c>
      <c r="F255" s="3" t="str">
        <f t="shared" si="19"/>
        <v/>
      </c>
      <c r="G255" s="3" t="str">
        <f t="shared" si="16"/>
        <v/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s="3" t="str">
        <f t="shared" si="20"/>
        <v/>
      </c>
      <c r="F256" s="3" t="str">
        <f t="shared" si="19"/>
        <v/>
      </c>
      <c r="G256" s="3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s="3" t="str">
        <f t="shared" si="20"/>
        <v/>
      </c>
      <c r="F257" s="3" t="str">
        <f t="shared" si="19"/>
        <v/>
      </c>
      <c r="G257" s="3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s="3" t="str">
        <f t="shared" si="20"/>
        <v/>
      </c>
      <c r="F258" s="3" t="str">
        <f t="shared" si="19"/>
        <v/>
      </c>
      <c r="G258" s="3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s="3" t="str">
        <f t="shared" si="20"/>
        <v/>
      </c>
      <c r="F259" s="3" t="str">
        <f t="shared" si="19"/>
        <v/>
      </c>
      <c r="G259" s="3" t="str">
        <f t="shared" ref="G259:G322" si="21">IF(E259="4-Day Down Streak",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s="3" t="str">
        <f t="shared" si="20"/>
        <v/>
      </c>
      <c r="F260" s="3" t="str">
        <f t="shared" si="19"/>
        <v/>
      </c>
      <c r="G260" s="3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s="3" t="str">
        <f t="shared" si="20"/>
        <v/>
      </c>
      <c r="F261" s="3" t="str">
        <f t="shared" si="19"/>
        <v/>
      </c>
      <c r="G261" s="3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s="3" t="str">
        <f t="shared" si="20"/>
        <v/>
      </c>
      <c r="F262" s="3" t="str">
        <f t="shared" ref="F262:F325" si="24">IF(E262="4-Day Down Streak", C262, "")</f>
        <v/>
      </c>
      <c r="G262" s="3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s="3" t="str">
        <f t="shared" si="20"/>
        <v/>
      </c>
      <c r="F263" s="3" t="str">
        <f t="shared" si="24"/>
        <v/>
      </c>
      <c r="G263" s="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s="3" t="str">
        <f t="shared" ref="E264:E327" si="25">IF(AND(D260="Down", D261="Down", D262="Down", D263="Down"), "4-Day Down Streak", "")</f>
        <v/>
      </c>
      <c r="F264" s="3" t="str">
        <f t="shared" si="24"/>
        <v/>
      </c>
      <c r="G264" s="3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s="3" t="str">
        <f t="shared" si="25"/>
        <v/>
      </c>
      <c r="F265" s="3" t="str">
        <f t="shared" si="24"/>
        <v/>
      </c>
      <c r="G265" s="3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s="3" t="str">
        <f t="shared" si="25"/>
        <v/>
      </c>
      <c r="F266" s="3" t="str">
        <f t="shared" si="24"/>
        <v/>
      </c>
      <c r="G266" s="3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s="3" t="str">
        <f t="shared" si="25"/>
        <v/>
      </c>
      <c r="F267" s="3" t="str">
        <f t="shared" si="24"/>
        <v/>
      </c>
      <c r="G267" s="3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s="3" t="str">
        <f t="shared" si="25"/>
        <v/>
      </c>
      <c r="F268" s="3" t="str">
        <f t="shared" si="24"/>
        <v/>
      </c>
      <c r="G268" s="3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s="3" t="str">
        <f t="shared" si="25"/>
        <v/>
      </c>
      <c r="F269" s="3" t="str">
        <f t="shared" si="24"/>
        <v/>
      </c>
      <c r="G269" s="3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s="3" t="str">
        <f t="shared" si="25"/>
        <v/>
      </c>
      <c r="F270" s="3" t="str">
        <f t="shared" si="24"/>
        <v/>
      </c>
      <c r="G270" s="3" t="str">
        <f t="shared" si="21"/>
        <v/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s="3" t="str">
        <f t="shared" si="25"/>
        <v/>
      </c>
      <c r="F271" s="3" t="str">
        <f t="shared" si="24"/>
        <v/>
      </c>
      <c r="G271" s="3" t="str">
        <f t="shared" si="21"/>
        <v/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s="3" t="str">
        <f t="shared" si="25"/>
        <v/>
      </c>
      <c r="F272" s="3" t="str">
        <f t="shared" si="24"/>
        <v/>
      </c>
      <c r="G272" s="3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s="3" t="str">
        <f t="shared" si="25"/>
        <v/>
      </c>
      <c r="F273" s="3" t="str">
        <f t="shared" si="24"/>
        <v/>
      </c>
      <c r="G273" s="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s="3" t="str">
        <f t="shared" si="25"/>
        <v/>
      </c>
      <c r="F274" s="3" t="str">
        <f t="shared" si="24"/>
        <v/>
      </c>
      <c r="G274" s="3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s="3" t="str">
        <f t="shared" si="25"/>
        <v/>
      </c>
      <c r="F275" s="3" t="str">
        <f t="shared" si="24"/>
        <v/>
      </c>
      <c r="G275" s="3" t="str">
        <f t="shared" si="21"/>
        <v/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s="3" t="str">
        <f t="shared" si="25"/>
        <v/>
      </c>
      <c r="F276" s="3" t="str">
        <f t="shared" si="24"/>
        <v/>
      </c>
      <c r="G276" s="3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s="3" t="str">
        <f t="shared" si="25"/>
        <v/>
      </c>
      <c r="F277" s="3" t="str">
        <f t="shared" si="24"/>
        <v/>
      </c>
      <c r="G277" s="3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s="3" t="str">
        <f t="shared" si="25"/>
        <v/>
      </c>
      <c r="F278" s="3" t="str">
        <f t="shared" si="24"/>
        <v/>
      </c>
      <c r="G278" s="3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s="3" t="str">
        <f t="shared" si="25"/>
        <v/>
      </c>
      <c r="F279" s="3" t="str">
        <f t="shared" si="24"/>
        <v/>
      </c>
      <c r="G279" s="3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s="3" t="str">
        <f t="shared" si="25"/>
        <v/>
      </c>
      <c r="F280" s="3" t="str">
        <f t="shared" si="24"/>
        <v/>
      </c>
      <c r="G280" s="3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s="3" t="str">
        <f t="shared" si="25"/>
        <v/>
      </c>
      <c r="F281" s="3" t="str">
        <f t="shared" si="24"/>
        <v/>
      </c>
      <c r="G281" s="3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s="3" t="str">
        <f t="shared" si="25"/>
        <v/>
      </c>
      <c r="F282" s="3" t="str">
        <f t="shared" si="24"/>
        <v/>
      </c>
      <c r="G282" s="3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s="3" t="str">
        <f t="shared" si="25"/>
        <v/>
      </c>
      <c r="F283" s="3" t="str">
        <f t="shared" si="24"/>
        <v/>
      </c>
      <c r="G283" s="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s="3" t="str">
        <f t="shared" si="25"/>
        <v/>
      </c>
      <c r="F284" s="3" t="str">
        <f t="shared" si="24"/>
        <v/>
      </c>
      <c r="G284" s="3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s="3" t="str">
        <f t="shared" si="25"/>
        <v/>
      </c>
      <c r="F285" s="3" t="str">
        <f t="shared" si="24"/>
        <v/>
      </c>
      <c r="G285" s="3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s="3" t="str">
        <f t="shared" si="25"/>
        <v/>
      </c>
      <c r="F286" s="3" t="str">
        <f t="shared" si="24"/>
        <v/>
      </c>
      <c r="G286" s="3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s="3" t="str">
        <f t="shared" si="25"/>
        <v/>
      </c>
      <c r="F287" s="3" t="str">
        <f t="shared" si="24"/>
        <v/>
      </c>
      <c r="G287" s="3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s="3" t="str">
        <f t="shared" si="25"/>
        <v/>
      </c>
      <c r="F288" s="3" t="str">
        <f t="shared" si="24"/>
        <v/>
      </c>
      <c r="G288" s="3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s="3" t="str">
        <f t="shared" si="25"/>
        <v/>
      </c>
      <c r="F289" s="3" t="str">
        <f t="shared" si="24"/>
        <v/>
      </c>
      <c r="G289" s="3" t="str">
        <f t="shared" si="21"/>
        <v/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s="3" t="str">
        <f t="shared" si="25"/>
        <v/>
      </c>
      <c r="F290" s="3" t="str">
        <f t="shared" si="24"/>
        <v/>
      </c>
      <c r="G290" s="3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s="3" t="str">
        <f t="shared" si="25"/>
        <v/>
      </c>
      <c r="F291" s="3" t="str">
        <f t="shared" si="24"/>
        <v/>
      </c>
      <c r="G291" s="3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s="3" t="str">
        <f t="shared" si="25"/>
        <v/>
      </c>
      <c r="F292" s="3" t="str">
        <f t="shared" si="24"/>
        <v/>
      </c>
      <c r="G292" s="3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s="3" t="str">
        <f t="shared" si="25"/>
        <v/>
      </c>
      <c r="F293" s="3" t="str">
        <f t="shared" si="24"/>
        <v/>
      </c>
      <c r="G293" s="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s="3" t="str">
        <f t="shared" si="25"/>
        <v/>
      </c>
      <c r="F294" s="3" t="str">
        <f t="shared" si="24"/>
        <v/>
      </c>
      <c r="G294" s="3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s="3" t="str">
        <f t="shared" si="25"/>
        <v/>
      </c>
      <c r="F295" s="3" t="str">
        <f t="shared" si="24"/>
        <v/>
      </c>
      <c r="G295" s="3" t="str">
        <f t="shared" si="21"/>
        <v/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s="3" t="str">
        <f t="shared" si="25"/>
        <v/>
      </c>
      <c r="F296" s="3" t="str">
        <f t="shared" si="24"/>
        <v/>
      </c>
      <c r="G296" s="3" t="str">
        <f t="shared" si="21"/>
        <v/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s="3" t="str">
        <f t="shared" si="25"/>
        <v/>
      </c>
      <c r="F297" s="3" t="str">
        <f t="shared" si="24"/>
        <v/>
      </c>
      <c r="G297" s="3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s="3" t="str">
        <f t="shared" si="25"/>
        <v/>
      </c>
      <c r="F298" s="3" t="str">
        <f t="shared" si="24"/>
        <v/>
      </c>
      <c r="G298" s="3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s="3" t="str">
        <f t="shared" si="25"/>
        <v/>
      </c>
      <c r="F299" s="3" t="str">
        <f t="shared" si="24"/>
        <v/>
      </c>
      <c r="G299" s="3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s="3" t="str">
        <f t="shared" si="25"/>
        <v/>
      </c>
      <c r="F300" s="3" t="str">
        <f t="shared" si="24"/>
        <v/>
      </c>
      <c r="G300" s="3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s="3" t="str">
        <f t="shared" si="25"/>
        <v/>
      </c>
      <c r="F301" s="3" t="str">
        <f t="shared" si="24"/>
        <v/>
      </c>
      <c r="G301" s="3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s="3" t="str">
        <f t="shared" si="25"/>
        <v/>
      </c>
      <c r="F302" s="3" t="str">
        <f t="shared" si="24"/>
        <v/>
      </c>
      <c r="G302" s="3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s="3" t="str">
        <f t="shared" si="25"/>
        <v/>
      </c>
      <c r="F303" s="3" t="str">
        <f t="shared" si="24"/>
        <v/>
      </c>
      <c r="G303" s="3" t="str">
        <f t="shared" si="21"/>
        <v/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s="3" t="str">
        <f t="shared" si="25"/>
        <v/>
      </c>
      <c r="F304" s="3" t="str">
        <f t="shared" si="24"/>
        <v/>
      </c>
      <c r="G304" s="3" t="str">
        <f t="shared" si="21"/>
        <v/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s="3" t="str">
        <f t="shared" si="25"/>
        <v>4-Day Down Streak</v>
      </c>
      <c r="F305" s="3">
        <f t="shared" si="24"/>
        <v>2.6913265306122915E-3</v>
      </c>
      <c r="G305" s="3" t="str">
        <f t="shared" si="21"/>
        <v>Yes</v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s="3" t="str">
        <f t="shared" si="25"/>
        <v/>
      </c>
      <c r="F306" s="3" t="str">
        <f t="shared" si="24"/>
        <v/>
      </c>
      <c r="G306" s="3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s="3" t="str">
        <f t="shared" si="25"/>
        <v/>
      </c>
      <c r="F307" s="3" t="str">
        <f t="shared" si="24"/>
        <v/>
      </c>
      <c r="G307" s="3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s="3" t="str">
        <f t="shared" si="25"/>
        <v/>
      </c>
      <c r="F308" s="3" t="str">
        <f t="shared" si="24"/>
        <v/>
      </c>
      <c r="G308" s="3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s="3" t="str">
        <f t="shared" si="25"/>
        <v/>
      </c>
      <c r="F309" s="3" t="str">
        <f t="shared" si="24"/>
        <v/>
      </c>
      <c r="G309" s="3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s="3" t="str">
        <f t="shared" si="25"/>
        <v/>
      </c>
      <c r="F310" s="3" t="str">
        <f t="shared" si="24"/>
        <v/>
      </c>
      <c r="G310" s="3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s="3" t="str">
        <f t="shared" si="25"/>
        <v/>
      </c>
      <c r="F311" s="3" t="str">
        <f t="shared" si="24"/>
        <v/>
      </c>
      <c r="G311" s="3" t="str">
        <f t="shared" si="21"/>
        <v/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s="3" t="str">
        <f t="shared" si="25"/>
        <v/>
      </c>
      <c r="F312" s="3" t="str">
        <f t="shared" si="24"/>
        <v/>
      </c>
      <c r="G312" s="3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s="3" t="str">
        <f t="shared" si="25"/>
        <v/>
      </c>
      <c r="F313" s="3" t="str">
        <f t="shared" si="24"/>
        <v/>
      </c>
      <c r="G313" s="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s="3" t="str">
        <f t="shared" si="25"/>
        <v/>
      </c>
      <c r="F314" s="3" t="str">
        <f t="shared" si="24"/>
        <v/>
      </c>
      <c r="G314" s="3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s="3" t="str">
        <f t="shared" si="25"/>
        <v/>
      </c>
      <c r="F315" s="3" t="str">
        <f t="shared" si="24"/>
        <v/>
      </c>
      <c r="G315" s="3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s="3" t="str">
        <f t="shared" si="25"/>
        <v/>
      </c>
      <c r="F316" s="3" t="str">
        <f t="shared" si="24"/>
        <v/>
      </c>
      <c r="G316" s="3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s="3" t="str">
        <f t="shared" si="25"/>
        <v/>
      </c>
      <c r="F317" s="3" t="str">
        <f t="shared" si="24"/>
        <v/>
      </c>
      <c r="G317" s="3" t="str">
        <f t="shared" si="21"/>
        <v/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s="3" t="str">
        <f t="shared" si="25"/>
        <v/>
      </c>
      <c r="F318" s="3" t="str">
        <f t="shared" si="24"/>
        <v/>
      </c>
      <c r="G318" s="3" t="str">
        <f t="shared" si="21"/>
        <v/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s="3" t="str">
        <f t="shared" si="25"/>
        <v/>
      </c>
      <c r="F319" s="3" t="str">
        <f t="shared" si="24"/>
        <v/>
      </c>
      <c r="G319" s="3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s="3" t="str">
        <f t="shared" si="25"/>
        <v/>
      </c>
      <c r="F320" s="3" t="str">
        <f t="shared" si="24"/>
        <v/>
      </c>
      <c r="G320" s="3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s="3" t="str">
        <f t="shared" si="25"/>
        <v/>
      </c>
      <c r="F321" s="3" t="str">
        <f t="shared" si="24"/>
        <v/>
      </c>
      <c r="G321" s="3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s="3" t="str">
        <f t="shared" si="25"/>
        <v/>
      </c>
      <c r="F322" s="3" t="str">
        <f t="shared" si="24"/>
        <v/>
      </c>
      <c r="G322" s="3" t="str">
        <f t="shared" si="21"/>
        <v/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s="3" t="str">
        <f t="shared" si="25"/>
        <v/>
      </c>
      <c r="F323" s="3" t="str">
        <f t="shared" si="24"/>
        <v/>
      </c>
      <c r="G323" s="3" t="str">
        <f t="shared" ref="G323:G386" si="26">IF(E323="4-Day Down Streak", IF(F323&gt;0, "Yes", "No"), "")</f>
        <v/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s="3" t="str">
        <f t="shared" si="25"/>
        <v/>
      </c>
      <c r="F324" s="3" t="str">
        <f t="shared" si="24"/>
        <v/>
      </c>
      <c r="G324" s="3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s="3" t="str">
        <f t="shared" si="25"/>
        <v/>
      </c>
      <c r="F325" s="3" t="str">
        <f t="shared" si="24"/>
        <v/>
      </c>
      <c r="G325" s="3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s="3" t="str">
        <f t="shared" si="25"/>
        <v/>
      </c>
      <c r="F326" s="3" t="str">
        <f t="shared" ref="F326:F389" si="29">IF(E326="4-Day Down Streak", C326, "")</f>
        <v/>
      </c>
      <c r="G326" s="3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s="3" t="str">
        <f t="shared" si="25"/>
        <v/>
      </c>
      <c r="F327" s="3" t="str">
        <f t="shared" si="29"/>
        <v/>
      </c>
      <c r="G327" s="3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s="3" t="str">
        <f t="shared" ref="E328:E391" si="30">IF(AND(D324="Down", D325="Down", D326="Down", D327="Down"), "4-Day Down Streak", "")</f>
        <v/>
      </c>
      <c r="F328" s="3" t="str">
        <f t="shared" si="29"/>
        <v/>
      </c>
      <c r="G328" s="3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s="3" t="str">
        <f t="shared" si="30"/>
        <v/>
      </c>
      <c r="F329" s="3" t="str">
        <f t="shared" si="29"/>
        <v/>
      </c>
      <c r="G329" s="3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s="3" t="str">
        <f t="shared" si="30"/>
        <v/>
      </c>
      <c r="F330" s="3" t="str">
        <f t="shared" si="29"/>
        <v/>
      </c>
      <c r="G330" s="3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s="3" t="str">
        <f t="shared" si="30"/>
        <v/>
      </c>
      <c r="F331" s="3" t="str">
        <f t="shared" si="29"/>
        <v/>
      </c>
      <c r="G331" s="3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s="3" t="str">
        <f t="shared" si="30"/>
        <v/>
      </c>
      <c r="F332" s="3" t="str">
        <f t="shared" si="29"/>
        <v/>
      </c>
      <c r="G332" s="3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s="3" t="str">
        <f t="shared" si="30"/>
        <v/>
      </c>
      <c r="F333" s="3" t="str">
        <f t="shared" si="29"/>
        <v/>
      </c>
      <c r="G333" s="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s="3" t="str">
        <f t="shared" si="30"/>
        <v/>
      </c>
      <c r="F334" s="3" t="str">
        <f t="shared" si="29"/>
        <v/>
      </c>
      <c r="G334" s="3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s="3" t="str">
        <f t="shared" si="30"/>
        <v/>
      </c>
      <c r="F335" s="3" t="str">
        <f t="shared" si="29"/>
        <v/>
      </c>
      <c r="G335" s="3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s="3" t="str">
        <f t="shared" si="30"/>
        <v/>
      </c>
      <c r="F336" s="3" t="str">
        <f t="shared" si="29"/>
        <v/>
      </c>
      <c r="G336" s="3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s="3" t="str">
        <f t="shared" si="30"/>
        <v/>
      </c>
      <c r="F337" s="3" t="str">
        <f t="shared" si="29"/>
        <v/>
      </c>
      <c r="G337" s="3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s="3" t="str">
        <f t="shared" si="30"/>
        <v/>
      </c>
      <c r="F338" s="3" t="str">
        <f t="shared" si="29"/>
        <v/>
      </c>
      <c r="G338" s="3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s="3" t="str">
        <f t="shared" si="30"/>
        <v/>
      </c>
      <c r="F339" s="3" t="str">
        <f t="shared" si="29"/>
        <v/>
      </c>
      <c r="G339" s="3" t="str">
        <f t="shared" si="26"/>
        <v/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s="3" t="str">
        <f t="shared" si="30"/>
        <v/>
      </c>
      <c r="F340" s="3" t="str">
        <f t="shared" si="29"/>
        <v/>
      </c>
      <c r="G340" s="3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s="3" t="str">
        <f t="shared" si="30"/>
        <v/>
      </c>
      <c r="F341" s="3" t="str">
        <f t="shared" si="29"/>
        <v/>
      </c>
      <c r="G341" s="3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s="3" t="str">
        <f t="shared" si="30"/>
        <v/>
      </c>
      <c r="F342" s="3" t="str">
        <f t="shared" si="29"/>
        <v/>
      </c>
      <c r="G342" s="3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s="3" t="str">
        <f t="shared" si="30"/>
        <v/>
      </c>
      <c r="F343" s="3" t="str">
        <f t="shared" si="29"/>
        <v/>
      </c>
      <c r="G343" s="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s="3" t="str">
        <f t="shared" si="30"/>
        <v/>
      </c>
      <c r="F344" s="3" t="str">
        <f t="shared" si="29"/>
        <v/>
      </c>
      <c r="G344" s="3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s="3" t="str">
        <f t="shared" si="30"/>
        <v/>
      </c>
      <c r="F345" s="3" t="str">
        <f t="shared" si="29"/>
        <v/>
      </c>
      <c r="G345" s="3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s="3" t="str">
        <f t="shared" si="30"/>
        <v/>
      </c>
      <c r="F346" s="3" t="str">
        <f t="shared" si="29"/>
        <v/>
      </c>
      <c r="G346" s="3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s="3" t="str">
        <f t="shared" si="30"/>
        <v/>
      </c>
      <c r="F347" s="3" t="str">
        <f t="shared" si="29"/>
        <v/>
      </c>
      <c r="G347" s="3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s="3" t="str">
        <f t="shared" si="30"/>
        <v/>
      </c>
      <c r="F348" s="3" t="str">
        <f t="shared" si="29"/>
        <v/>
      </c>
      <c r="G348" s="3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s="3" t="str">
        <f t="shared" si="30"/>
        <v/>
      </c>
      <c r="F349" s="3" t="str">
        <f t="shared" si="29"/>
        <v/>
      </c>
      <c r="G349" s="3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s="3" t="str">
        <f t="shared" si="30"/>
        <v/>
      </c>
      <c r="F350" s="3" t="str">
        <f t="shared" si="29"/>
        <v/>
      </c>
      <c r="G350" s="3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s="3" t="str">
        <f t="shared" si="30"/>
        <v/>
      </c>
      <c r="F351" s="3" t="str">
        <f t="shared" si="29"/>
        <v/>
      </c>
      <c r="G351" s="3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s="3" t="str">
        <f t="shared" si="30"/>
        <v/>
      </c>
      <c r="F352" s="3" t="str">
        <f t="shared" si="29"/>
        <v/>
      </c>
      <c r="G352" s="3" t="str">
        <f t="shared" si="26"/>
        <v/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s="3" t="str">
        <f t="shared" si="30"/>
        <v/>
      </c>
      <c r="F353" s="3" t="str">
        <f t="shared" si="29"/>
        <v/>
      </c>
      <c r="G353" s="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s="3" t="str">
        <f t="shared" si="30"/>
        <v/>
      </c>
      <c r="F354" s="3" t="str">
        <f t="shared" si="29"/>
        <v/>
      </c>
      <c r="G354" s="3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s="3" t="str">
        <f t="shared" si="30"/>
        <v/>
      </c>
      <c r="F355" s="3" t="str">
        <f t="shared" si="29"/>
        <v/>
      </c>
      <c r="G355" s="3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s="3" t="str">
        <f t="shared" si="30"/>
        <v/>
      </c>
      <c r="F356" s="3" t="str">
        <f t="shared" si="29"/>
        <v/>
      </c>
      <c r="G356" s="3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s="3" t="str">
        <f t="shared" si="30"/>
        <v/>
      </c>
      <c r="F357" s="3" t="str">
        <f t="shared" si="29"/>
        <v/>
      </c>
      <c r="G357" s="3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s="3" t="str">
        <f t="shared" si="30"/>
        <v/>
      </c>
      <c r="F358" s="3" t="str">
        <f t="shared" si="29"/>
        <v/>
      </c>
      <c r="G358" s="3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s="3" t="str">
        <f t="shared" si="30"/>
        <v/>
      </c>
      <c r="F359" s="3" t="str">
        <f t="shared" si="29"/>
        <v/>
      </c>
      <c r="G359" s="3" t="str">
        <f t="shared" si="26"/>
        <v/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s="3" t="str">
        <f t="shared" si="30"/>
        <v/>
      </c>
      <c r="F360" s="3" t="str">
        <f t="shared" si="29"/>
        <v/>
      </c>
      <c r="G360" s="3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s="3" t="str">
        <f t="shared" si="30"/>
        <v/>
      </c>
      <c r="F361" s="3" t="str">
        <f t="shared" si="29"/>
        <v/>
      </c>
      <c r="G361" s="3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s="3" t="str">
        <f t="shared" si="30"/>
        <v/>
      </c>
      <c r="F362" s="3" t="str">
        <f t="shared" si="29"/>
        <v/>
      </c>
      <c r="G362" s="3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s="3" t="str">
        <f t="shared" si="30"/>
        <v/>
      </c>
      <c r="F363" s="3" t="str">
        <f t="shared" si="29"/>
        <v/>
      </c>
      <c r="G363" s="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s="3" t="str">
        <f t="shared" si="30"/>
        <v/>
      </c>
      <c r="F364" s="3" t="str">
        <f t="shared" si="29"/>
        <v/>
      </c>
      <c r="G364" s="3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s="3" t="str">
        <f t="shared" si="30"/>
        <v/>
      </c>
      <c r="F365" s="3" t="str">
        <f t="shared" si="29"/>
        <v/>
      </c>
      <c r="G365" s="3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s="3" t="str">
        <f t="shared" si="30"/>
        <v/>
      </c>
      <c r="F366" s="3" t="str">
        <f t="shared" si="29"/>
        <v/>
      </c>
      <c r="G366" s="3" t="str">
        <f t="shared" si="26"/>
        <v/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s="3" t="str">
        <f t="shared" si="30"/>
        <v/>
      </c>
      <c r="F367" s="3" t="str">
        <f t="shared" si="29"/>
        <v/>
      </c>
      <c r="G367" s="3" t="str">
        <f t="shared" si="26"/>
        <v/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s="3" t="str">
        <f t="shared" si="30"/>
        <v>4-Day Down Streak</v>
      </c>
      <c r="F368" s="3">
        <f t="shared" si="29"/>
        <v>9.0805125470210697E-3</v>
      </c>
      <c r="G368" s="3" t="str">
        <f t="shared" si="26"/>
        <v>Yes</v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s="3" t="str">
        <f t="shared" si="30"/>
        <v/>
      </c>
      <c r="F369" s="3" t="str">
        <f t="shared" si="29"/>
        <v/>
      </c>
      <c r="G369" s="3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s="3" t="str">
        <f t="shared" si="30"/>
        <v/>
      </c>
      <c r="F370" s="3" t="str">
        <f t="shared" si="29"/>
        <v/>
      </c>
      <c r="G370" s="3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s="3" t="str">
        <f t="shared" si="30"/>
        <v/>
      </c>
      <c r="F371" s="3" t="str">
        <f t="shared" si="29"/>
        <v/>
      </c>
      <c r="G371" s="3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s="3" t="str">
        <f t="shared" si="30"/>
        <v/>
      </c>
      <c r="F372" s="3" t="str">
        <f t="shared" si="29"/>
        <v/>
      </c>
      <c r="G372" s="3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s="3" t="str">
        <f t="shared" si="30"/>
        <v/>
      </c>
      <c r="F373" s="3" t="str">
        <f t="shared" si="29"/>
        <v/>
      </c>
      <c r="G373" s="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s="3" t="str">
        <f t="shared" si="30"/>
        <v/>
      </c>
      <c r="F374" s="3" t="str">
        <f t="shared" si="29"/>
        <v/>
      </c>
      <c r="G374" s="3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s="3" t="str">
        <f t="shared" si="30"/>
        <v/>
      </c>
      <c r="F375" s="3" t="str">
        <f t="shared" si="29"/>
        <v/>
      </c>
      <c r="G375" s="3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s="3" t="str">
        <f t="shared" si="30"/>
        <v/>
      </c>
      <c r="F376" s="3" t="str">
        <f t="shared" si="29"/>
        <v/>
      </c>
      <c r="G376" s="3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s="3" t="str">
        <f t="shared" si="30"/>
        <v/>
      </c>
      <c r="F377" s="3" t="str">
        <f t="shared" si="29"/>
        <v/>
      </c>
      <c r="G377" s="3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s="3" t="str">
        <f t="shared" si="30"/>
        <v/>
      </c>
      <c r="F378" s="3" t="str">
        <f t="shared" si="29"/>
        <v/>
      </c>
      <c r="G378" s="3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s="3" t="str">
        <f t="shared" si="30"/>
        <v/>
      </c>
      <c r="F379" s="3" t="str">
        <f t="shared" si="29"/>
        <v/>
      </c>
      <c r="G379" s="3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s="3" t="str">
        <f t="shared" si="30"/>
        <v/>
      </c>
      <c r="F380" s="3" t="str">
        <f t="shared" si="29"/>
        <v/>
      </c>
      <c r="G380" s="3" t="str">
        <f t="shared" si="26"/>
        <v/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s="3" t="str">
        <f t="shared" si="30"/>
        <v/>
      </c>
      <c r="F381" s="3" t="str">
        <f t="shared" si="29"/>
        <v/>
      </c>
      <c r="G381" s="3" t="str">
        <f t="shared" si="26"/>
        <v/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s="3" t="str">
        <f t="shared" si="30"/>
        <v>4-Day Down Streak</v>
      </c>
      <c r="F382" s="3">
        <f t="shared" si="29"/>
        <v>5.7963334050974602E-4</v>
      </c>
      <c r="G382" s="3" t="str">
        <f t="shared" si="26"/>
        <v>Yes</v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s="3" t="str">
        <f t="shared" si="30"/>
        <v/>
      </c>
      <c r="F383" s="3" t="str">
        <f t="shared" si="29"/>
        <v/>
      </c>
      <c r="G383" s="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s="3" t="str">
        <f t="shared" si="30"/>
        <v/>
      </c>
      <c r="F384" s="3" t="str">
        <f t="shared" si="29"/>
        <v/>
      </c>
      <c r="G384" s="3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s="3" t="str">
        <f t="shared" si="30"/>
        <v/>
      </c>
      <c r="F385" s="3" t="str">
        <f t="shared" si="29"/>
        <v/>
      </c>
      <c r="G385" s="3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s="3" t="str">
        <f t="shared" si="30"/>
        <v/>
      </c>
      <c r="F386" s="3" t="str">
        <f t="shared" si="29"/>
        <v/>
      </c>
      <c r="G386" s="3" t="str">
        <f t="shared" si="26"/>
        <v/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s="3" t="str">
        <f t="shared" si="30"/>
        <v/>
      </c>
      <c r="F387" s="3" t="str">
        <f t="shared" si="29"/>
        <v/>
      </c>
      <c r="G387" s="3" t="str">
        <f t="shared" ref="G387:G450" si="31">IF(E387="4-Day Down Streak", IF(F387&gt;0, "Yes", "No"), "")</f>
        <v/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s="3" t="str">
        <f t="shared" si="30"/>
        <v/>
      </c>
      <c r="F388" s="3" t="str">
        <f t="shared" si="29"/>
        <v/>
      </c>
      <c r="G388" s="3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s="3" t="str">
        <f t="shared" si="30"/>
        <v/>
      </c>
      <c r="F389" s="3" t="str">
        <f t="shared" si="29"/>
        <v/>
      </c>
      <c r="G389" s="3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s="3" t="str">
        <f t="shared" si="30"/>
        <v/>
      </c>
      <c r="F390" s="3" t="str">
        <f t="shared" ref="F390:F453" si="34">IF(E390="4-Day Down Streak", C390, "")</f>
        <v/>
      </c>
      <c r="G390" s="3" t="str">
        <f t="shared" si="31"/>
        <v/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s="3" t="str">
        <f t="shared" si="30"/>
        <v/>
      </c>
      <c r="F391" s="3" t="str">
        <f t="shared" si="34"/>
        <v/>
      </c>
      <c r="G391" s="3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s="3" t="str">
        <f t="shared" ref="E392:E455" si="35">IF(AND(D388="Down", D389="Down", D390="Down", D391="Down"), "4-Day Down Streak", "")</f>
        <v/>
      </c>
      <c r="F392" s="3" t="str">
        <f t="shared" si="34"/>
        <v/>
      </c>
      <c r="G392" s="3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s="3" t="str">
        <f t="shared" si="35"/>
        <v/>
      </c>
      <c r="F393" s="3" t="str">
        <f t="shared" si="34"/>
        <v/>
      </c>
      <c r="G393" s="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s="3" t="str">
        <f t="shared" si="35"/>
        <v/>
      </c>
      <c r="F394" s="3" t="str">
        <f t="shared" si="34"/>
        <v/>
      </c>
      <c r="G394" s="3" t="str">
        <f t="shared" si="31"/>
        <v/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s="3" t="str">
        <f t="shared" si="35"/>
        <v/>
      </c>
      <c r="F395" s="3" t="str">
        <f t="shared" si="34"/>
        <v/>
      </c>
      <c r="G395" s="3" t="str">
        <f t="shared" si="31"/>
        <v/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s="3" t="str">
        <f t="shared" si="35"/>
        <v/>
      </c>
      <c r="F396" s="3" t="str">
        <f t="shared" si="34"/>
        <v/>
      </c>
      <c r="G396" s="3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s="3" t="str">
        <f t="shared" si="35"/>
        <v/>
      </c>
      <c r="F397" s="3" t="str">
        <f t="shared" si="34"/>
        <v/>
      </c>
      <c r="G397" s="3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s="3" t="str">
        <f t="shared" si="35"/>
        <v/>
      </c>
      <c r="F398" s="3" t="str">
        <f t="shared" si="34"/>
        <v/>
      </c>
      <c r="G398" s="3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s="3" t="str">
        <f t="shared" si="35"/>
        <v/>
      </c>
      <c r="F399" s="3" t="str">
        <f t="shared" si="34"/>
        <v/>
      </c>
      <c r="G399" s="3" t="str">
        <f t="shared" si="31"/>
        <v/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s="3" t="str">
        <f t="shared" si="35"/>
        <v/>
      </c>
      <c r="F400" s="3" t="str">
        <f t="shared" si="34"/>
        <v/>
      </c>
      <c r="G400" s="3" t="str">
        <f t="shared" si="31"/>
        <v/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s="3" t="str">
        <f t="shared" si="35"/>
        <v>4-Day Down Streak</v>
      </c>
      <c r="F401" s="3">
        <f t="shared" si="34"/>
        <v>4.9837654414909543E-3</v>
      </c>
      <c r="G401" s="3" t="str">
        <f t="shared" si="31"/>
        <v>Yes</v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s="3" t="str">
        <f t="shared" si="35"/>
        <v/>
      </c>
      <c r="F402" s="3" t="str">
        <f t="shared" si="34"/>
        <v/>
      </c>
      <c r="G402" s="3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s="3" t="str">
        <f t="shared" si="35"/>
        <v/>
      </c>
      <c r="F403" s="3" t="str">
        <f t="shared" si="34"/>
        <v/>
      </c>
      <c r="G403" s="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s="3" t="str">
        <f t="shared" si="35"/>
        <v/>
      </c>
      <c r="F404" s="3" t="str">
        <f t="shared" si="34"/>
        <v/>
      </c>
      <c r="G404" s="3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s="3" t="str">
        <f t="shared" si="35"/>
        <v/>
      </c>
      <c r="F405" s="3" t="str">
        <f t="shared" si="34"/>
        <v/>
      </c>
      <c r="G405" s="3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s="3" t="str">
        <f t="shared" si="35"/>
        <v/>
      </c>
      <c r="F406" s="3" t="str">
        <f t="shared" si="34"/>
        <v/>
      </c>
      <c r="G406" s="3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s="3" t="str">
        <f t="shared" si="35"/>
        <v/>
      </c>
      <c r="F407" s="3" t="str">
        <f t="shared" si="34"/>
        <v/>
      </c>
      <c r="G407" s="3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s="3" t="str">
        <f t="shared" si="35"/>
        <v/>
      </c>
      <c r="F408" s="3" t="str">
        <f t="shared" si="34"/>
        <v/>
      </c>
      <c r="G408" s="3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s="3" t="str">
        <f t="shared" si="35"/>
        <v/>
      </c>
      <c r="F409" s="3" t="str">
        <f t="shared" si="34"/>
        <v/>
      </c>
      <c r="G409" s="3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s="3" t="str">
        <f t="shared" si="35"/>
        <v/>
      </c>
      <c r="F410" s="3" t="str">
        <f t="shared" si="34"/>
        <v/>
      </c>
      <c r="G410" s="3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s="3" t="str">
        <f t="shared" si="35"/>
        <v/>
      </c>
      <c r="F411" s="3" t="str">
        <f t="shared" si="34"/>
        <v/>
      </c>
      <c r="G411" s="3" t="str">
        <f t="shared" si="31"/>
        <v/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s="3" t="str">
        <f t="shared" si="35"/>
        <v/>
      </c>
      <c r="F412" s="3" t="str">
        <f t="shared" si="34"/>
        <v/>
      </c>
      <c r="G412" s="3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s="3" t="str">
        <f t="shared" si="35"/>
        <v/>
      </c>
      <c r="F413" s="3" t="str">
        <f t="shared" si="34"/>
        <v/>
      </c>
      <c r="G413" s="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s="3" t="str">
        <f t="shared" si="35"/>
        <v/>
      </c>
      <c r="F414" s="3" t="str">
        <f t="shared" si="34"/>
        <v/>
      </c>
      <c r="G414" s="3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s="3" t="str">
        <f t="shared" si="35"/>
        <v/>
      </c>
      <c r="F415" s="3" t="str">
        <f t="shared" si="34"/>
        <v/>
      </c>
      <c r="G415" s="3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s="3" t="str">
        <f t="shared" si="35"/>
        <v/>
      </c>
      <c r="F416" s="3" t="str">
        <f t="shared" si="34"/>
        <v/>
      </c>
      <c r="G416" s="3" t="str">
        <f t="shared" si="31"/>
        <v/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s="3" t="str">
        <f t="shared" si="35"/>
        <v/>
      </c>
      <c r="F417" s="3" t="str">
        <f t="shared" si="34"/>
        <v/>
      </c>
      <c r="G417" s="3" t="str">
        <f t="shared" si="31"/>
        <v/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s="3" t="str">
        <f t="shared" si="35"/>
        <v>4-Day Down Streak</v>
      </c>
      <c r="F418" s="3">
        <f t="shared" si="34"/>
        <v>1.5678167860917231E-3</v>
      </c>
      <c r="G418" s="3" t="str">
        <f t="shared" si="31"/>
        <v>Yes</v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s="3" t="str">
        <f t="shared" si="35"/>
        <v/>
      </c>
      <c r="F419" s="3" t="str">
        <f t="shared" si="34"/>
        <v/>
      </c>
      <c r="G419" s="3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s="3" t="str">
        <f t="shared" si="35"/>
        <v/>
      </c>
      <c r="F420" s="3" t="str">
        <f t="shared" si="34"/>
        <v/>
      </c>
      <c r="G420" s="3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s="3" t="str">
        <f t="shared" si="35"/>
        <v/>
      </c>
      <c r="F421" s="3" t="str">
        <f t="shared" si="34"/>
        <v/>
      </c>
      <c r="G421" s="3" t="str">
        <f t="shared" si="31"/>
        <v/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s="3" t="str">
        <f t="shared" si="35"/>
        <v/>
      </c>
      <c r="F422" s="3" t="str">
        <f t="shared" si="34"/>
        <v/>
      </c>
      <c r="G422" s="3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s="3" t="str">
        <f t="shared" si="35"/>
        <v/>
      </c>
      <c r="F423" s="3" t="str">
        <f t="shared" si="34"/>
        <v/>
      </c>
      <c r="G423" s="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s="3" t="str">
        <f t="shared" si="35"/>
        <v/>
      </c>
      <c r="F424" s="3" t="str">
        <f t="shared" si="34"/>
        <v/>
      </c>
      <c r="G424" s="3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s="3" t="str">
        <f t="shared" si="35"/>
        <v/>
      </c>
      <c r="F425" s="3" t="str">
        <f t="shared" si="34"/>
        <v/>
      </c>
      <c r="G425" s="3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s="3" t="str">
        <f t="shared" si="35"/>
        <v/>
      </c>
      <c r="F426" s="3" t="str">
        <f t="shared" si="34"/>
        <v/>
      </c>
      <c r="G426" s="3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s="3" t="str">
        <f t="shared" si="35"/>
        <v/>
      </c>
      <c r="F427" s="3" t="str">
        <f t="shared" si="34"/>
        <v/>
      </c>
      <c r="G427" s="3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s="3" t="str">
        <f t="shared" si="35"/>
        <v/>
      </c>
      <c r="F428" s="3" t="str">
        <f t="shared" si="34"/>
        <v/>
      </c>
      <c r="G428" s="3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s="3" t="str">
        <f t="shared" si="35"/>
        <v/>
      </c>
      <c r="F429" s="3" t="str">
        <f t="shared" si="34"/>
        <v/>
      </c>
      <c r="G429" s="3" t="str">
        <f t="shared" si="31"/>
        <v/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s="3" t="str">
        <f t="shared" si="35"/>
        <v/>
      </c>
      <c r="F430" s="3" t="str">
        <f t="shared" si="34"/>
        <v/>
      </c>
      <c r="G430" s="3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s="3" t="str">
        <f t="shared" si="35"/>
        <v/>
      </c>
      <c r="F431" s="3" t="str">
        <f t="shared" si="34"/>
        <v/>
      </c>
      <c r="G431" s="3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s="3" t="str">
        <f t="shared" si="35"/>
        <v/>
      </c>
      <c r="F432" s="3" t="str">
        <f t="shared" si="34"/>
        <v/>
      </c>
      <c r="G432" s="3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s="3" t="str">
        <f t="shared" si="35"/>
        <v/>
      </c>
      <c r="F433" s="3" t="str">
        <f t="shared" si="34"/>
        <v/>
      </c>
      <c r="G433" s="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s="3" t="str">
        <f t="shared" si="35"/>
        <v/>
      </c>
      <c r="F434" s="3" t="str">
        <f t="shared" si="34"/>
        <v/>
      </c>
      <c r="G434" s="3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s="3" t="str">
        <f t="shared" si="35"/>
        <v/>
      </c>
      <c r="F435" s="3" t="str">
        <f t="shared" si="34"/>
        <v/>
      </c>
      <c r="G435" s="3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s="3" t="str">
        <f t="shared" si="35"/>
        <v/>
      </c>
      <c r="F436" s="3" t="str">
        <f t="shared" si="34"/>
        <v/>
      </c>
      <c r="G436" s="3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s="3" t="str">
        <f t="shared" si="35"/>
        <v/>
      </c>
      <c r="F437" s="3" t="str">
        <f t="shared" si="34"/>
        <v/>
      </c>
      <c r="G437" s="3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s="3" t="str">
        <f t="shared" si="35"/>
        <v/>
      </c>
      <c r="F438" s="3" t="str">
        <f t="shared" si="34"/>
        <v/>
      </c>
      <c r="G438" s="3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s="3" t="str">
        <f t="shared" si="35"/>
        <v/>
      </c>
      <c r="F439" s="3" t="str">
        <f t="shared" si="34"/>
        <v/>
      </c>
      <c r="G439" s="3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s="3" t="str">
        <f t="shared" si="35"/>
        <v/>
      </c>
      <c r="F440" s="3" t="str">
        <f t="shared" si="34"/>
        <v/>
      </c>
      <c r="G440" s="3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s="3" t="str">
        <f t="shared" si="35"/>
        <v/>
      </c>
      <c r="F441" s="3" t="str">
        <f t="shared" si="34"/>
        <v/>
      </c>
      <c r="G441" s="3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s="3" t="str">
        <f t="shared" si="35"/>
        <v/>
      </c>
      <c r="F442" s="3" t="str">
        <f t="shared" si="34"/>
        <v/>
      </c>
      <c r="G442" s="3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s="3" t="str">
        <f t="shared" si="35"/>
        <v/>
      </c>
      <c r="F443" s="3" t="str">
        <f t="shared" si="34"/>
        <v/>
      </c>
      <c r="G443" s="3" t="str">
        <f t="shared" si="31"/>
        <v/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s="3" t="str">
        <f t="shared" si="35"/>
        <v/>
      </c>
      <c r="F444" s="3" t="str">
        <f t="shared" si="34"/>
        <v/>
      </c>
      <c r="G444" s="3" t="str">
        <f t="shared" si="31"/>
        <v/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s="3" t="str">
        <f t="shared" si="35"/>
        <v>4-Day Down Streak</v>
      </c>
      <c r="F445" s="3">
        <f t="shared" si="34"/>
        <v>-2.6567861430481256E-2</v>
      </c>
      <c r="G445" s="3" t="str">
        <f t="shared" si="31"/>
        <v>No</v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s="3" t="str">
        <f t="shared" si="35"/>
        <v>4-Day Down Streak</v>
      </c>
      <c r="F446" s="3">
        <f t="shared" si="34"/>
        <v>7.5135138287141714E-3</v>
      </c>
      <c r="G446" s="3" t="str">
        <f t="shared" si="31"/>
        <v>Yes</v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s="3" t="str">
        <f t="shared" si="35"/>
        <v/>
      </c>
      <c r="F447" s="3" t="str">
        <f t="shared" si="34"/>
        <v/>
      </c>
      <c r="G447" s="3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s="3" t="str">
        <f t="shared" si="35"/>
        <v/>
      </c>
      <c r="F448" s="3" t="str">
        <f t="shared" si="34"/>
        <v/>
      </c>
      <c r="G448" s="3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s="3" t="str">
        <f t="shared" si="35"/>
        <v/>
      </c>
      <c r="F449" s="3" t="str">
        <f t="shared" si="34"/>
        <v/>
      </c>
      <c r="G449" s="3" t="str">
        <f t="shared" si="31"/>
        <v/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s="3" t="str">
        <f t="shared" si="35"/>
        <v/>
      </c>
      <c r="F450" s="3" t="str">
        <f t="shared" si="34"/>
        <v/>
      </c>
      <c r="G450" s="3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s="3" t="str">
        <f t="shared" si="35"/>
        <v/>
      </c>
      <c r="F451" s="3" t="str">
        <f t="shared" si="34"/>
        <v/>
      </c>
      <c r="G451" s="3" t="str">
        <f t="shared" ref="G451:G514" si="36">IF(E451="4-Day Down Streak",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s="3" t="str">
        <f t="shared" si="35"/>
        <v/>
      </c>
      <c r="F452" s="3" t="str">
        <f t="shared" si="34"/>
        <v/>
      </c>
      <c r="G452" s="3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s="3" t="str">
        <f t="shared" si="35"/>
        <v/>
      </c>
      <c r="F453" s="3" t="str">
        <f t="shared" si="34"/>
        <v/>
      </c>
      <c r="G453" s="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s="3" t="str">
        <f t="shared" si="35"/>
        <v/>
      </c>
      <c r="F454" s="3" t="str">
        <f t="shared" ref="F454:F517" si="39">IF(E454="4-Day Down Streak", C454, "")</f>
        <v/>
      </c>
      <c r="G454" s="3" t="str">
        <f t="shared" si="36"/>
        <v/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s="3" t="str">
        <f t="shared" si="35"/>
        <v/>
      </c>
      <c r="F455" s="3" t="str">
        <f t="shared" si="39"/>
        <v/>
      </c>
      <c r="G455" s="3" t="str">
        <f t="shared" si="36"/>
        <v/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s="3" t="str">
        <f t="shared" ref="E456:E519" si="40">IF(AND(D452="Down", D453="Down", D454="Down", D455="Down"), "4-Day Down Streak", "")</f>
        <v/>
      </c>
      <c r="F456" s="3" t="str">
        <f t="shared" si="39"/>
        <v/>
      </c>
      <c r="G456" s="3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s="3" t="str">
        <f t="shared" si="40"/>
        <v/>
      </c>
      <c r="F457" s="3" t="str">
        <f t="shared" si="39"/>
        <v/>
      </c>
      <c r="G457" s="3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s="3" t="str">
        <f t="shared" si="40"/>
        <v/>
      </c>
      <c r="F458" s="3" t="str">
        <f t="shared" si="39"/>
        <v/>
      </c>
      <c r="G458" s="3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s="3" t="str">
        <f t="shared" si="40"/>
        <v/>
      </c>
      <c r="F459" s="3" t="str">
        <f t="shared" si="39"/>
        <v/>
      </c>
      <c r="G459" s="3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s="3" t="str">
        <f t="shared" si="40"/>
        <v/>
      </c>
      <c r="F460" s="3" t="str">
        <f t="shared" si="39"/>
        <v/>
      </c>
      <c r="G460" s="3" t="str">
        <f t="shared" si="36"/>
        <v/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s="3" t="str">
        <f t="shared" si="40"/>
        <v/>
      </c>
      <c r="F461" s="3" t="str">
        <f t="shared" si="39"/>
        <v/>
      </c>
      <c r="G461" s="3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s="3" t="str">
        <f t="shared" si="40"/>
        <v/>
      </c>
      <c r="F462" s="3" t="str">
        <f t="shared" si="39"/>
        <v/>
      </c>
      <c r="G462" s="3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s="3" t="str">
        <f t="shared" si="40"/>
        <v/>
      </c>
      <c r="F463" s="3" t="str">
        <f t="shared" si="39"/>
        <v/>
      </c>
      <c r="G463" s="3" t="str">
        <f t="shared" si="36"/>
        <v/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s="3" t="str">
        <f t="shared" si="40"/>
        <v/>
      </c>
      <c r="F464" s="3" t="str">
        <f t="shared" si="39"/>
        <v/>
      </c>
      <c r="G464" s="3" t="str">
        <f t="shared" si="36"/>
        <v/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s="3" t="str">
        <f t="shared" si="40"/>
        <v>4-Day Down Streak</v>
      </c>
      <c r="F465" s="3">
        <f t="shared" si="39"/>
        <v>-6.6514981126483495E-3</v>
      </c>
      <c r="G465" s="3" t="str">
        <f t="shared" si="36"/>
        <v>No</v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s="3" t="str">
        <f t="shared" si="40"/>
        <v>4-Day Down Streak</v>
      </c>
      <c r="F466" s="3">
        <f t="shared" si="39"/>
        <v>-1.6937550461614494E-3</v>
      </c>
      <c r="G466" s="3" t="str">
        <f t="shared" si="36"/>
        <v>No</v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s="3" t="str">
        <f t="shared" si="40"/>
        <v>4-Day Down Streak</v>
      </c>
      <c r="F467" s="3">
        <f t="shared" si="39"/>
        <v>-4.7781049917219716E-2</v>
      </c>
      <c r="G467" s="3" t="str">
        <f t="shared" si="36"/>
        <v>No</v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s="3" t="str">
        <f t="shared" si="40"/>
        <v>4-Day Down Streak</v>
      </c>
      <c r="F468" s="3">
        <f t="shared" si="39"/>
        <v>2.5261648392566491E-2</v>
      </c>
      <c r="G468" s="3" t="str">
        <f t="shared" si="36"/>
        <v>Yes</v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s="3" t="str">
        <f t="shared" si="40"/>
        <v/>
      </c>
      <c r="F469" s="3" t="str">
        <f t="shared" si="39"/>
        <v/>
      </c>
      <c r="G469" s="3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s="3" t="str">
        <f t="shared" si="40"/>
        <v/>
      </c>
      <c r="F470" s="3" t="str">
        <f t="shared" si="39"/>
        <v/>
      </c>
      <c r="G470" s="3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s="3" t="str">
        <f t="shared" si="40"/>
        <v/>
      </c>
      <c r="F471" s="3" t="str">
        <f t="shared" si="39"/>
        <v/>
      </c>
      <c r="G471" s="3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s="3" t="str">
        <f t="shared" si="40"/>
        <v/>
      </c>
      <c r="F472" s="3" t="str">
        <f t="shared" si="39"/>
        <v/>
      </c>
      <c r="G472" s="3" t="str">
        <f t="shared" si="36"/>
        <v/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s="3" t="str">
        <f t="shared" si="40"/>
        <v/>
      </c>
      <c r="F473" s="3" t="str">
        <f t="shared" si="39"/>
        <v/>
      </c>
      <c r="G473" s="3" t="str">
        <f t="shared" si="36"/>
        <v/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s="3" t="str">
        <f t="shared" si="40"/>
        <v>4-Day Down Streak</v>
      </c>
      <c r="F474" s="3">
        <f t="shared" si="39"/>
        <v>9.4747890551372897E-3</v>
      </c>
      <c r="G474" s="3" t="str">
        <f t="shared" si="36"/>
        <v>Yes</v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s="3" t="str">
        <f t="shared" si="40"/>
        <v/>
      </c>
      <c r="F475" s="3" t="str">
        <f t="shared" si="39"/>
        <v/>
      </c>
      <c r="G475" s="3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s="3" t="str">
        <f t="shared" si="40"/>
        <v/>
      </c>
      <c r="F476" s="3" t="str">
        <f t="shared" si="39"/>
        <v/>
      </c>
      <c r="G476" s="3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s="3" t="str">
        <f t="shared" si="40"/>
        <v/>
      </c>
      <c r="F477" s="3" t="str">
        <f t="shared" si="39"/>
        <v/>
      </c>
      <c r="G477" s="3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s="3" t="str">
        <f t="shared" si="40"/>
        <v/>
      </c>
      <c r="F478" s="3" t="str">
        <f t="shared" si="39"/>
        <v/>
      </c>
      <c r="G478" s="3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s="3" t="str">
        <f t="shared" si="40"/>
        <v/>
      </c>
      <c r="F479" s="3" t="str">
        <f t="shared" si="39"/>
        <v/>
      </c>
      <c r="G479" s="3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s="3" t="str">
        <f t="shared" si="40"/>
        <v/>
      </c>
      <c r="F480" s="3" t="str">
        <f t="shared" si="39"/>
        <v/>
      </c>
      <c r="G480" s="3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s="3" t="str">
        <f t="shared" si="40"/>
        <v/>
      </c>
      <c r="F481" s="3" t="str">
        <f t="shared" si="39"/>
        <v/>
      </c>
      <c r="G481" s="3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s="3" t="str">
        <f t="shared" si="40"/>
        <v/>
      </c>
      <c r="F482" s="3" t="str">
        <f t="shared" si="39"/>
        <v/>
      </c>
      <c r="G482" s="3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s="3" t="str">
        <f t="shared" si="40"/>
        <v/>
      </c>
      <c r="F483" s="3" t="str">
        <f t="shared" si="39"/>
        <v/>
      </c>
      <c r="G483" s="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s="3" t="str">
        <f t="shared" si="40"/>
        <v/>
      </c>
      <c r="F484" s="3" t="str">
        <f t="shared" si="39"/>
        <v/>
      </c>
      <c r="G484" s="3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s="3" t="str">
        <f t="shared" si="40"/>
        <v/>
      </c>
      <c r="F485" s="3" t="str">
        <f t="shared" si="39"/>
        <v/>
      </c>
      <c r="G485" s="3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s="3" t="str">
        <f t="shared" si="40"/>
        <v/>
      </c>
      <c r="F486" s="3" t="str">
        <f t="shared" si="39"/>
        <v/>
      </c>
      <c r="G486" s="3" t="str">
        <f t="shared" si="36"/>
        <v/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s="3" t="str">
        <f t="shared" si="40"/>
        <v/>
      </c>
      <c r="F487" s="3" t="str">
        <f t="shared" si="39"/>
        <v/>
      </c>
      <c r="G487" s="3" t="str">
        <f t="shared" si="36"/>
        <v/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s="3" t="str">
        <f t="shared" si="40"/>
        <v/>
      </c>
      <c r="F488" s="3" t="str">
        <f t="shared" si="39"/>
        <v/>
      </c>
      <c r="G488" s="3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s="3" t="str">
        <f t="shared" si="40"/>
        <v/>
      </c>
      <c r="F489" s="3" t="str">
        <f t="shared" si="39"/>
        <v/>
      </c>
      <c r="G489" s="3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s="3" t="str">
        <f t="shared" si="40"/>
        <v/>
      </c>
      <c r="F490" s="3" t="str">
        <f t="shared" si="39"/>
        <v/>
      </c>
      <c r="G490" s="3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s="3" t="str">
        <f t="shared" si="40"/>
        <v/>
      </c>
      <c r="F491" s="3" t="str">
        <f t="shared" si="39"/>
        <v/>
      </c>
      <c r="G491" s="3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s="3" t="str">
        <f t="shared" si="40"/>
        <v/>
      </c>
      <c r="F492" s="3" t="str">
        <f t="shared" si="39"/>
        <v/>
      </c>
      <c r="G492" s="3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s="3" t="str">
        <f t="shared" si="40"/>
        <v/>
      </c>
      <c r="F493" s="3" t="str">
        <f t="shared" si="39"/>
        <v/>
      </c>
      <c r="G493" s="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s="3" t="str">
        <f t="shared" si="40"/>
        <v/>
      </c>
      <c r="F494" s="3" t="str">
        <f t="shared" si="39"/>
        <v/>
      </c>
      <c r="G494" s="3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s="3" t="str">
        <f t="shared" si="40"/>
        <v/>
      </c>
      <c r="F495" s="3" t="str">
        <f t="shared" si="39"/>
        <v/>
      </c>
      <c r="G495" s="3" t="str">
        <f t="shared" si="36"/>
        <v/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s="3" t="str">
        <f t="shared" si="40"/>
        <v/>
      </c>
      <c r="F496" s="3" t="str">
        <f t="shared" si="39"/>
        <v/>
      </c>
      <c r="G496" s="3" t="str">
        <f t="shared" si="36"/>
        <v/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s="3" t="str">
        <f t="shared" si="40"/>
        <v/>
      </c>
      <c r="F497" s="3" t="str">
        <f t="shared" si="39"/>
        <v/>
      </c>
      <c r="G497" s="3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s="3" t="str">
        <f t="shared" si="40"/>
        <v/>
      </c>
      <c r="F498" s="3" t="str">
        <f t="shared" si="39"/>
        <v/>
      </c>
      <c r="G498" s="3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s="3" t="str">
        <f t="shared" si="40"/>
        <v/>
      </c>
      <c r="F499" s="3" t="str">
        <f t="shared" si="39"/>
        <v/>
      </c>
      <c r="G499" s="3" t="str">
        <f t="shared" si="36"/>
        <v/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s="3" t="str">
        <f t="shared" si="40"/>
        <v/>
      </c>
      <c r="F500" s="3" t="str">
        <f t="shared" si="39"/>
        <v/>
      </c>
      <c r="G500" s="3" t="str">
        <f t="shared" si="36"/>
        <v/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s="3" t="str">
        <f t="shared" si="40"/>
        <v>4-Day Down Streak</v>
      </c>
      <c r="F501" s="3">
        <f t="shared" si="39"/>
        <v>-1.2519179091224054E-2</v>
      </c>
      <c r="G501" s="3" t="str">
        <f t="shared" si="36"/>
        <v>No</v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s="3" t="str">
        <f t="shared" si="40"/>
        <v>4-Day Down Streak</v>
      </c>
      <c r="F502" s="3">
        <f t="shared" si="39"/>
        <v>1.049022180421188E-2</v>
      </c>
      <c r="G502" s="3" t="str">
        <f t="shared" si="36"/>
        <v>Yes</v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s="3" t="str">
        <f t="shared" si="40"/>
        <v/>
      </c>
      <c r="F503" s="3" t="str">
        <f t="shared" si="39"/>
        <v/>
      </c>
      <c r="G503" s="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s="3" t="str">
        <f t="shared" si="40"/>
        <v/>
      </c>
      <c r="F504" s="3" t="str">
        <f t="shared" si="39"/>
        <v/>
      </c>
      <c r="G504" s="3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s="3" t="str">
        <f t="shared" si="40"/>
        <v/>
      </c>
      <c r="F505" s="3" t="str">
        <f t="shared" si="39"/>
        <v/>
      </c>
      <c r="G505" s="3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s="3" t="str">
        <f t="shared" si="40"/>
        <v/>
      </c>
      <c r="F506" s="3" t="str">
        <f t="shared" si="39"/>
        <v/>
      </c>
      <c r="G506" s="3" t="str">
        <f t="shared" si="36"/>
        <v/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s="3" t="str">
        <f t="shared" si="40"/>
        <v/>
      </c>
      <c r="F507" s="3" t="str">
        <f t="shared" si="39"/>
        <v/>
      </c>
      <c r="G507" s="3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s="3" t="str">
        <f t="shared" si="40"/>
        <v/>
      </c>
      <c r="F508" s="3" t="str">
        <f t="shared" si="39"/>
        <v/>
      </c>
      <c r="G508" s="3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s="3" t="str">
        <f t="shared" si="40"/>
        <v/>
      </c>
      <c r="F509" s="3" t="str">
        <f t="shared" si="39"/>
        <v/>
      </c>
      <c r="G509" s="3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s="3" t="str">
        <f t="shared" si="40"/>
        <v/>
      </c>
      <c r="F510" s="3" t="str">
        <f t="shared" si="39"/>
        <v/>
      </c>
      <c r="G510" s="3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s="3" t="str">
        <f t="shared" si="40"/>
        <v/>
      </c>
      <c r="F511" s="3" t="str">
        <f t="shared" si="39"/>
        <v/>
      </c>
      <c r="G511" s="3" t="str">
        <f t="shared" si="36"/>
        <v/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s="3" t="str">
        <f t="shared" si="40"/>
        <v/>
      </c>
      <c r="F512" s="3" t="str">
        <f t="shared" si="39"/>
        <v/>
      </c>
      <c r="G512" s="3" t="str">
        <f t="shared" si="36"/>
        <v/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s="3" t="str">
        <f t="shared" si="40"/>
        <v/>
      </c>
      <c r="F513" s="3" t="str">
        <f t="shared" si="39"/>
        <v/>
      </c>
      <c r="G513" s="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s="3" t="str">
        <f t="shared" si="40"/>
        <v/>
      </c>
      <c r="F514" s="3" t="str">
        <f t="shared" si="39"/>
        <v/>
      </c>
      <c r="G514" s="3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s="3" t="str">
        <f t="shared" si="40"/>
        <v/>
      </c>
      <c r="F515" s="3" t="str">
        <f t="shared" si="39"/>
        <v/>
      </c>
      <c r="G515" s="3" t="str">
        <f t="shared" ref="G515:G578" si="41">IF(E515="4-Day Down Streak",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s="3" t="str">
        <f t="shared" si="40"/>
        <v/>
      </c>
      <c r="F516" s="3" t="str">
        <f t="shared" si="39"/>
        <v/>
      </c>
      <c r="G516" s="3" t="str">
        <f t="shared" si="41"/>
        <v/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s="3" t="str">
        <f t="shared" si="40"/>
        <v>4-Day Down Streak</v>
      </c>
      <c r="F517" s="3">
        <f t="shared" si="39"/>
        <v>-2.2211775766835137E-2</v>
      </c>
      <c r="G517" s="3" t="str">
        <f t="shared" si="41"/>
        <v>No</v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s="3" t="str">
        <f t="shared" si="40"/>
        <v>4-Day Down Streak</v>
      </c>
      <c r="F518" s="3">
        <f t="shared" ref="F518:F581" si="44">IF(E518="4-Day Down Streak", C518, "")</f>
        <v>-1.6352479757085251E-3</v>
      </c>
      <c r="G518" s="3" t="str">
        <f t="shared" si="41"/>
        <v>No</v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s="3" t="str">
        <f t="shared" si="40"/>
        <v>4-Day Down Streak</v>
      </c>
      <c r="F519" s="3">
        <f t="shared" si="44"/>
        <v>3.8112677930446509E-3</v>
      </c>
      <c r="G519" s="3" t="str">
        <f t="shared" si="41"/>
        <v>Yes</v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s="3" t="str">
        <f t="shared" ref="E520:E583" si="45">IF(AND(D516="Down", D517="Down", D518="Down", D519="Down"), "4-Day Down Streak", "")</f>
        <v/>
      </c>
      <c r="F520" s="3" t="str">
        <f t="shared" si="44"/>
        <v/>
      </c>
      <c r="G520" s="3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s="3" t="str">
        <f t="shared" si="45"/>
        <v/>
      </c>
      <c r="F521" s="3" t="str">
        <f t="shared" si="44"/>
        <v/>
      </c>
      <c r="G521" s="3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s="3" t="str">
        <f t="shared" si="45"/>
        <v/>
      </c>
      <c r="F522" s="3" t="str">
        <f t="shared" si="44"/>
        <v/>
      </c>
      <c r="G522" s="3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s="3" t="str">
        <f t="shared" si="45"/>
        <v/>
      </c>
      <c r="F523" s="3" t="str">
        <f t="shared" si="44"/>
        <v/>
      </c>
      <c r="G523" s="3" t="str">
        <f t="shared" si="41"/>
        <v/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s="3" t="str">
        <f t="shared" si="45"/>
        <v/>
      </c>
      <c r="F524" s="3" t="str">
        <f t="shared" si="44"/>
        <v/>
      </c>
      <c r="G524" s="3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s="3" t="str">
        <f t="shared" si="45"/>
        <v/>
      </c>
      <c r="F525" s="3" t="str">
        <f t="shared" si="44"/>
        <v/>
      </c>
      <c r="G525" s="3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s="3" t="str">
        <f t="shared" si="45"/>
        <v/>
      </c>
      <c r="F526" s="3" t="str">
        <f t="shared" si="44"/>
        <v/>
      </c>
      <c r="G526" s="3" t="str">
        <f t="shared" si="41"/>
        <v/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s="3" t="str">
        <f t="shared" si="45"/>
        <v/>
      </c>
      <c r="F527" s="3" t="str">
        <f t="shared" si="44"/>
        <v/>
      </c>
      <c r="G527" s="3" t="str">
        <f t="shared" si="41"/>
        <v/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s="3" t="str">
        <f t="shared" si="45"/>
        <v/>
      </c>
      <c r="F528" s="3" t="str">
        <f t="shared" si="44"/>
        <v/>
      </c>
      <c r="G528" s="3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s="3" t="str">
        <f t="shared" si="45"/>
        <v/>
      </c>
      <c r="F529" s="3" t="str">
        <f t="shared" si="44"/>
        <v/>
      </c>
      <c r="G529" s="3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s="3" t="str">
        <f t="shared" si="45"/>
        <v/>
      </c>
      <c r="F530" s="3" t="str">
        <f t="shared" si="44"/>
        <v/>
      </c>
      <c r="G530" s="3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s="3" t="str">
        <f t="shared" si="45"/>
        <v/>
      </c>
      <c r="F531" s="3" t="str">
        <f t="shared" si="44"/>
        <v/>
      </c>
      <c r="G531" s="3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s="3" t="str">
        <f t="shared" si="45"/>
        <v/>
      </c>
      <c r="F532" s="3" t="str">
        <f t="shared" si="44"/>
        <v/>
      </c>
      <c r="G532" s="3" t="str">
        <f t="shared" si="41"/>
        <v/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s="3" t="str">
        <f t="shared" si="45"/>
        <v/>
      </c>
      <c r="F533" s="3" t="str">
        <f t="shared" si="44"/>
        <v/>
      </c>
      <c r="G533" s="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s="3" t="str">
        <f t="shared" si="45"/>
        <v/>
      </c>
      <c r="F534" s="3" t="str">
        <f t="shared" si="44"/>
        <v/>
      </c>
      <c r="G534" s="3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s="3" t="str">
        <f t="shared" si="45"/>
        <v/>
      </c>
      <c r="F535" s="3" t="str">
        <f t="shared" si="44"/>
        <v/>
      </c>
      <c r="G535" s="3" t="str">
        <f t="shared" si="41"/>
        <v/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s="3" t="str">
        <f t="shared" si="45"/>
        <v/>
      </c>
      <c r="F536" s="3" t="str">
        <f t="shared" si="44"/>
        <v/>
      </c>
      <c r="G536" s="3" t="str">
        <f t="shared" si="41"/>
        <v/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s="3" t="str">
        <f t="shared" si="45"/>
        <v>4-Day Down Streak</v>
      </c>
      <c r="F537" s="3">
        <f t="shared" si="44"/>
        <v>7.4497516239968543E-3</v>
      </c>
      <c r="G537" s="3" t="str">
        <f t="shared" si="41"/>
        <v>Yes</v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s="3" t="str">
        <f t="shared" si="45"/>
        <v/>
      </c>
      <c r="F538" s="3" t="str">
        <f t="shared" si="44"/>
        <v/>
      </c>
      <c r="G538" s="3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s="3" t="str">
        <f t="shared" si="45"/>
        <v/>
      </c>
      <c r="F539" s="3" t="str">
        <f t="shared" si="44"/>
        <v/>
      </c>
      <c r="G539" s="3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s="3" t="str">
        <f t="shared" si="45"/>
        <v/>
      </c>
      <c r="F540" s="3" t="str">
        <f t="shared" si="44"/>
        <v/>
      </c>
      <c r="G540" s="3" t="str">
        <f t="shared" si="41"/>
        <v/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s="3" t="str">
        <f t="shared" si="45"/>
        <v/>
      </c>
      <c r="F541" s="3" t="str">
        <f t="shared" si="44"/>
        <v/>
      </c>
      <c r="G541" s="3" t="str">
        <f t="shared" si="41"/>
        <v/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s="3" t="str">
        <f t="shared" si="45"/>
        <v>4-Day Down Streak</v>
      </c>
      <c r="F542" s="3">
        <f t="shared" si="44"/>
        <v>-2.1128398594201514E-2</v>
      </c>
      <c r="G542" s="3" t="str">
        <f t="shared" si="41"/>
        <v>No</v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s="3" t="str">
        <f t="shared" si="45"/>
        <v>4-Day Down Streak</v>
      </c>
      <c r="F543" s="3">
        <f t="shared" si="44"/>
        <v>-4.3683189458745336E-3</v>
      </c>
      <c r="G543" s="3" t="str">
        <f t="shared" si="41"/>
        <v>No</v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s="3" t="str">
        <f t="shared" si="45"/>
        <v>4-Day Down Streak</v>
      </c>
      <c r="F544" s="3">
        <f t="shared" si="44"/>
        <v>3.7041880537483007E-3</v>
      </c>
      <c r="G544" s="3" t="str">
        <f t="shared" si="41"/>
        <v>Yes</v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s="3" t="str">
        <f t="shared" si="45"/>
        <v/>
      </c>
      <c r="F545" s="3" t="str">
        <f t="shared" si="44"/>
        <v/>
      </c>
      <c r="G545" s="3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s="3" t="str">
        <f t="shared" si="45"/>
        <v/>
      </c>
      <c r="F546" s="3" t="str">
        <f t="shared" si="44"/>
        <v/>
      </c>
      <c r="G546" s="3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s="3" t="str">
        <f t="shared" si="45"/>
        <v/>
      </c>
      <c r="F547" s="3" t="str">
        <f t="shared" si="44"/>
        <v/>
      </c>
      <c r="G547" s="3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s="3" t="str">
        <f t="shared" si="45"/>
        <v/>
      </c>
      <c r="F548" s="3" t="str">
        <f t="shared" si="44"/>
        <v/>
      </c>
      <c r="G548" s="3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s="3" t="str">
        <f t="shared" si="45"/>
        <v/>
      </c>
      <c r="F549" s="3" t="str">
        <f t="shared" si="44"/>
        <v/>
      </c>
      <c r="G549" s="3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s="3" t="str">
        <f t="shared" si="45"/>
        <v/>
      </c>
      <c r="F550" s="3" t="str">
        <f t="shared" si="44"/>
        <v/>
      </c>
      <c r="G550" s="3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s="3" t="str">
        <f t="shared" si="45"/>
        <v/>
      </c>
      <c r="F551" s="3" t="str">
        <f t="shared" si="44"/>
        <v/>
      </c>
      <c r="G551" s="3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s="3" t="str">
        <f t="shared" si="45"/>
        <v/>
      </c>
      <c r="F552" s="3" t="str">
        <f t="shared" si="44"/>
        <v/>
      </c>
      <c r="G552" s="3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s="3" t="str">
        <f t="shared" si="45"/>
        <v/>
      </c>
      <c r="F553" s="3" t="str">
        <f t="shared" si="44"/>
        <v/>
      </c>
      <c r="G553" s="3" t="str">
        <f t="shared" si="41"/>
        <v/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s="3" t="str">
        <f t="shared" si="45"/>
        <v/>
      </c>
      <c r="F554" s="3" t="str">
        <f t="shared" si="44"/>
        <v/>
      </c>
      <c r="G554" s="3" t="str">
        <f t="shared" si="41"/>
        <v/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s="3" t="str">
        <f t="shared" si="45"/>
        <v/>
      </c>
      <c r="F555" s="3" t="str">
        <f t="shared" si="44"/>
        <v/>
      </c>
      <c r="G555" s="3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s="3" t="str">
        <f t="shared" si="45"/>
        <v/>
      </c>
      <c r="F556" s="3" t="str">
        <f t="shared" si="44"/>
        <v/>
      </c>
      <c r="G556" s="3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s="3" t="str">
        <f t="shared" si="45"/>
        <v/>
      </c>
      <c r="F557" s="3" t="str">
        <f t="shared" si="44"/>
        <v/>
      </c>
      <c r="G557" s="3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s="3" t="str">
        <f t="shared" si="45"/>
        <v/>
      </c>
      <c r="F558" s="3" t="str">
        <f t="shared" si="44"/>
        <v/>
      </c>
      <c r="G558" s="3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s="3" t="str">
        <f t="shared" si="45"/>
        <v/>
      </c>
      <c r="F559" s="3" t="str">
        <f t="shared" si="44"/>
        <v/>
      </c>
      <c r="G559" s="3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s="3" t="str">
        <f t="shared" si="45"/>
        <v/>
      </c>
      <c r="F560" s="3" t="str">
        <f t="shared" si="44"/>
        <v/>
      </c>
      <c r="G560" s="3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s="3" t="str">
        <f t="shared" si="45"/>
        <v/>
      </c>
      <c r="F561" s="3" t="str">
        <f t="shared" si="44"/>
        <v/>
      </c>
      <c r="G561" s="3" t="str">
        <f t="shared" si="41"/>
        <v/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s="3" t="str">
        <f t="shared" si="45"/>
        <v/>
      </c>
      <c r="F562" s="3" t="str">
        <f t="shared" si="44"/>
        <v/>
      </c>
      <c r="G562" s="3" t="str">
        <f t="shared" si="41"/>
        <v/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s="3" t="str">
        <f t="shared" si="45"/>
        <v>4-Day Down Streak</v>
      </c>
      <c r="F563" s="3">
        <f t="shared" si="44"/>
        <v>6.9359701103921031E-3</v>
      </c>
      <c r="G563" s="3" t="str">
        <f t="shared" si="41"/>
        <v>Yes</v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s="3" t="str">
        <f t="shared" si="45"/>
        <v/>
      </c>
      <c r="F564" s="3" t="str">
        <f t="shared" si="44"/>
        <v/>
      </c>
      <c r="G564" s="3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s="3" t="str">
        <f t="shared" si="45"/>
        <v/>
      </c>
      <c r="F565" s="3" t="str">
        <f t="shared" si="44"/>
        <v/>
      </c>
      <c r="G565" s="3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s="3" t="str">
        <f t="shared" si="45"/>
        <v/>
      </c>
      <c r="F566" s="3" t="str">
        <f t="shared" si="44"/>
        <v/>
      </c>
      <c r="G566" s="3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s="3" t="str">
        <f t="shared" si="45"/>
        <v/>
      </c>
      <c r="F567" s="3" t="str">
        <f t="shared" si="44"/>
        <v/>
      </c>
      <c r="G567" s="3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s="3" t="str">
        <f t="shared" si="45"/>
        <v/>
      </c>
      <c r="F568" s="3" t="str">
        <f t="shared" si="44"/>
        <v/>
      </c>
      <c r="G568" s="3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s="3" t="str">
        <f t="shared" si="45"/>
        <v/>
      </c>
      <c r="F569" s="3" t="str">
        <f t="shared" si="44"/>
        <v/>
      </c>
      <c r="G569" s="3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s="3" t="str">
        <f t="shared" si="45"/>
        <v/>
      </c>
      <c r="F570" s="3" t="str">
        <f t="shared" si="44"/>
        <v/>
      </c>
      <c r="G570" s="3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s="3" t="str">
        <f t="shared" si="45"/>
        <v/>
      </c>
      <c r="F571" s="3" t="str">
        <f t="shared" si="44"/>
        <v/>
      </c>
      <c r="G571" s="3" t="str">
        <f t="shared" si="41"/>
        <v/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s="3" t="str">
        <f t="shared" si="45"/>
        <v/>
      </c>
      <c r="F572" s="3" t="str">
        <f t="shared" si="44"/>
        <v/>
      </c>
      <c r="G572" s="3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s="3" t="str">
        <f t="shared" si="45"/>
        <v/>
      </c>
      <c r="F573" s="3" t="str">
        <f t="shared" si="44"/>
        <v/>
      </c>
      <c r="G573" s="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s="3" t="str">
        <f t="shared" si="45"/>
        <v/>
      </c>
      <c r="F574" s="3" t="str">
        <f t="shared" si="44"/>
        <v/>
      </c>
      <c r="G574" s="3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s="3" t="str">
        <f t="shared" si="45"/>
        <v/>
      </c>
      <c r="F575" s="3" t="str">
        <f t="shared" si="44"/>
        <v/>
      </c>
      <c r="G575" s="3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s="3" t="str">
        <f t="shared" si="45"/>
        <v/>
      </c>
      <c r="F576" s="3" t="str">
        <f t="shared" si="44"/>
        <v/>
      </c>
      <c r="G576" s="3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s="3" t="str">
        <f t="shared" si="45"/>
        <v/>
      </c>
      <c r="F577" s="3" t="str">
        <f t="shared" si="44"/>
        <v/>
      </c>
      <c r="G577" s="3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s="3" t="str">
        <f t="shared" si="45"/>
        <v/>
      </c>
      <c r="F578" s="3" t="str">
        <f t="shared" si="44"/>
        <v/>
      </c>
      <c r="G578" s="3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s="3" t="str">
        <f t="shared" si="45"/>
        <v/>
      </c>
      <c r="F579" s="3" t="str">
        <f t="shared" si="44"/>
        <v/>
      </c>
      <c r="G579" s="3" t="str">
        <f t="shared" ref="G579:G642" si="46">IF(E579="4-Day Down Streak",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s="3" t="str">
        <f t="shared" si="45"/>
        <v/>
      </c>
      <c r="F580" s="3" t="str">
        <f t="shared" si="44"/>
        <v/>
      </c>
      <c r="G580" s="3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s="3" t="str">
        <f t="shared" si="45"/>
        <v/>
      </c>
      <c r="F581" s="3" t="str">
        <f t="shared" si="44"/>
        <v/>
      </c>
      <c r="G581" s="3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s="3" t="str">
        <f t="shared" si="45"/>
        <v/>
      </c>
      <c r="F582" s="3" t="str">
        <f t="shared" ref="F582:F645" si="49">IF(E582="4-Day Down Streak", C582, "")</f>
        <v/>
      </c>
      <c r="G582" s="3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s="3" t="str">
        <f t="shared" si="45"/>
        <v/>
      </c>
      <c r="F583" s="3" t="str">
        <f t="shared" si="49"/>
        <v/>
      </c>
      <c r="G583" s="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s="3" t="str">
        <f t="shared" ref="E584:E647" si="50">IF(AND(D580="Down", D581="Down", D582="Down", D583="Down"), "4-Day Down Streak", "")</f>
        <v/>
      </c>
      <c r="F584" s="3" t="str">
        <f t="shared" si="49"/>
        <v/>
      </c>
      <c r="G584" s="3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s="3" t="str">
        <f t="shared" si="50"/>
        <v/>
      </c>
      <c r="F585" s="3" t="str">
        <f t="shared" si="49"/>
        <v/>
      </c>
      <c r="G585" s="3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s="3" t="str">
        <f t="shared" si="50"/>
        <v/>
      </c>
      <c r="F586" s="3" t="str">
        <f t="shared" si="49"/>
        <v/>
      </c>
      <c r="G586" s="3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s="3" t="str">
        <f t="shared" si="50"/>
        <v/>
      </c>
      <c r="F587" s="3" t="str">
        <f t="shared" si="49"/>
        <v/>
      </c>
      <c r="G587" s="3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s="3" t="str">
        <f t="shared" si="50"/>
        <v/>
      </c>
      <c r="F588" s="3" t="str">
        <f t="shared" si="49"/>
        <v/>
      </c>
      <c r="G588" s="3" t="str">
        <f t="shared" si="46"/>
        <v/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s="3" t="str">
        <f t="shared" si="50"/>
        <v/>
      </c>
      <c r="F589" s="3" t="str">
        <f t="shared" si="49"/>
        <v/>
      </c>
      <c r="G589" s="3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s="3" t="str">
        <f t="shared" si="50"/>
        <v/>
      </c>
      <c r="F590" s="3" t="str">
        <f t="shared" si="49"/>
        <v/>
      </c>
      <c r="G590" s="3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s="3" t="str">
        <f t="shared" si="50"/>
        <v/>
      </c>
      <c r="F591" s="3" t="str">
        <f t="shared" si="49"/>
        <v/>
      </c>
      <c r="G591" s="3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s="3" t="str">
        <f t="shared" si="50"/>
        <v/>
      </c>
      <c r="F592" s="3" t="str">
        <f t="shared" si="49"/>
        <v/>
      </c>
      <c r="G592" s="3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s="3" t="str">
        <f t="shared" si="50"/>
        <v/>
      </c>
      <c r="F593" s="3" t="str">
        <f t="shared" si="49"/>
        <v/>
      </c>
      <c r="G593" s="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s="3" t="str">
        <f t="shared" si="50"/>
        <v/>
      </c>
      <c r="F594" s="3" t="str">
        <f t="shared" si="49"/>
        <v/>
      </c>
      <c r="G594" s="3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s="3" t="str">
        <f t="shared" si="50"/>
        <v/>
      </c>
      <c r="F595" s="3" t="str">
        <f t="shared" si="49"/>
        <v/>
      </c>
      <c r="G595" s="3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s="3" t="str">
        <f t="shared" si="50"/>
        <v/>
      </c>
      <c r="F596" s="3" t="str">
        <f t="shared" si="49"/>
        <v/>
      </c>
      <c r="G596" s="3" t="str">
        <f t="shared" si="46"/>
        <v/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s="3" t="str">
        <f t="shared" si="50"/>
        <v/>
      </c>
      <c r="F597" s="3" t="str">
        <f t="shared" si="49"/>
        <v/>
      </c>
      <c r="G597" s="3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s="3" t="str">
        <f t="shared" si="50"/>
        <v/>
      </c>
      <c r="F598" s="3" t="str">
        <f t="shared" si="49"/>
        <v/>
      </c>
      <c r="G598" s="3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s="3" t="str">
        <f t="shared" si="50"/>
        <v/>
      </c>
      <c r="F599" s="3" t="str">
        <f t="shared" si="49"/>
        <v/>
      </c>
      <c r="G599" s="3" t="str">
        <f t="shared" si="46"/>
        <v/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s="3" t="str">
        <f t="shared" si="50"/>
        <v/>
      </c>
      <c r="F600" s="3" t="str">
        <f t="shared" si="49"/>
        <v/>
      </c>
      <c r="G600" s="3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s="3" t="str">
        <f t="shared" si="50"/>
        <v/>
      </c>
      <c r="F601" s="3" t="str">
        <f t="shared" si="49"/>
        <v/>
      </c>
      <c r="G601" s="3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s="3" t="str">
        <f t="shared" si="50"/>
        <v/>
      </c>
      <c r="F602" s="3" t="str">
        <f t="shared" si="49"/>
        <v/>
      </c>
      <c r="G602" s="3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s="3" t="str">
        <f t="shared" si="50"/>
        <v/>
      </c>
      <c r="F603" s="3" t="str">
        <f t="shared" si="49"/>
        <v/>
      </c>
      <c r="G603" s="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s="3" t="str">
        <f t="shared" si="50"/>
        <v/>
      </c>
      <c r="F604" s="3" t="str">
        <f t="shared" si="49"/>
        <v/>
      </c>
      <c r="G604" s="3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s="3" t="str">
        <f t="shared" si="50"/>
        <v/>
      </c>
      <c r="F605" s="3" t="str">
        <f t="shared" si="49"/>
        <v/>
      </c>
      <c r="G605" s="3" t="str">
        <f t="shared" si="46"/>
        <v/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s="3" t="str">
        <f t="shared" si="50"/>
        <v/>
      </c>
      <c r="F606" s="3" t="str">
        <f t="shared" si="49"/>
        <v/>
      </c>
      <c r="G606" s="3" t="str">
        <f t="shared" si="46"/>
        <v/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s="3" t="str">
        <f t="shared" si="50"/>
        <v/>
      </c>
      <c r="F607" s="3" t="str">
        <f t="shared" si="49"/>
        <v/>
      </c>
      <c r="G607" s="3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s="3" t="str">
        <f t="shared" si="50"/>
        <v/>
      </c>
      <c r="F608" s="3" t="str">
        <f t="shared" si="49"/>
        <v/>
      </c>
      <c r="G608" s="3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s="3" t="str">
        <f t="shared" si="50"/>
        <v/>
      </c>
      <c r="F609" s="3" t="str">
        <f t="shared" si="49"/>
        <v/>
      </c>
      <c r="G609" s="3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s="3" t="str">
        <f t="shared" si="50"/>
        <v/>
      </c>
      <c r="F610" s="3" t="str">
        <f t="shared" si="49"/>
        <v/>
      </c>
      <c r="G610" s="3" t="str">
        <f t="shared" si="46"/>
        <v/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s="3" t="str">
        <f t="shared" si="50"/>
        <v/>
      </c>
      <c r="F611" s="3" t="str">
        <f t="shared" si="49"/>
        <v/>
      </c>
      <c r="G611" s="3" t="str">
        <f t="shared" si="46"/>
        <v/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s="3" t="str">
        <f t="shared" si="50"/>
        <v>4-Day Down Streak</v>
      </c>
      <c r="F612" s="3">
        <f t="shared" si="49"/>
        <v>-5.2302792028806604E-4</v>
      </c>
      <c r="G612" s="3" t="str">
        <f t="shared" si="46"/>
        <v>No</v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s="3" t="str">
        <f t="shared" si="50"/>
        <v>4-Day Down Streak</v>
      </c>
      <c r="F613" s="3">
        <f t="shared" si="49"/>
        <v>-8.7491327304586759E-3</v>
      </c>
      <c r="G613" s="3" t="str">
        <f t="shared" si="46"/>
        <v>No</v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s="3" t="str">
        <f t="shared" si="50"/>
        <v>4-Day Down Streak</v>
      </c>
      <c r="F614" s="3">
        <f t="shared" si="49"/>
        <v>-2.4023347134400248E-3</v>
      </c>
      <c r="G614" s="3" t="str">
        <f t="shared" si="46"/>
        <v>No</v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s="3" t="str">
        <f t="shared" si="50"/>
        <v>4-Day Down Streak</v>
      </c>
      <c r="F615" s="3">
        <f t="shared" si="49"/>
        <v>1.6425755584756899E-2</v>
      </c>
      <c r="G615" s="3" t="str">
        <f t="shared" si="46"/>
        <v>Yes</v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s="3" t="str">
        <f t="shared" si="50"/>
        <v/>
      </c>
      <c r="F616" s="3" t="str">
        <f t="shared" si="49"/>
        <v/>
      </c>
      <c r="G616" s="3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s="3" t="str">
        <f t="shared" si="50"/>
        <v/>
      </c>
      <c r="F617" s="3" t="str">
        <f t="shared" si="49"/>
        <v/>
      </c>
      <c r="G617" s="3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s="3" t="str">
        <f t="shared" si="50"/>
        <v/>
      </c>
      <c r="F618" s="3" t="str">
        <f t="shared" si="49"/>
        <v/>
      </c>
      <c r="G618" s="3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s="3" t="str">
        <f t="shared" si="50"/>
        <v/>
      </c>
      <c r="F619" s="3" t="str">
        <f t="shared" si="49"/>
        <v/>
      </c>
      <c r="G619" s="3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s="3" t="str">
        <f t="shared" si="50"/>
        <v/>
      </c>
      <c r="F620" s="3" t="str">
        <f t="shared" si="49"/>
        <v/>
      </c>
      <c r="G620" s="3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s="3" t="str">
        <f t="shared" si="50"/>
        <v/>
      </c>
      <c r="F621" s="3" t="str">
        <f t="shared" si="49"/>
        <v/>
      </c>
      <c r="G621" s="3" t="str">
        <f t="shared" si="46"/>
        <v/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s="3" t="str">
        <f t="shared" si="50"/>
        <v/>
      </c>
      <c r="F622" s="3" t="str">
        <f t="shared" si="49"/>
        <v/>
      </c>
      <c r="G622" s="3" t="str">
        <f t="shared" si="46"/>
        <v/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s="3" t="str">
        <f t="shared" si="50"/>
        <v/>
      </c>
      <c r="F623" s="3" t="str">
        <f t="shared" si="49"/>
        <v/>
      </c>
      <c r="G623" s="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s="3" t="str">
        <f t="shared" si="50"/>
        <v/>
      </c>
      <c r="F624" s="3" t="str">
        <f t="shared" si="49"/>
        <v/>
      </c>
      <c r="G624" s="3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s="3" t="str">
        <f t="shared" si="50"/>
        <v/>
      </c>
      <c r="F625" s="3" t="str">
        <f t="shared" si="49"/>
        <v/>
      </c>
      <c r="G625" s="3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s="3" t="str">
        <f t="shared" si="50"/>
        <v/>
      </c>
      <c r="F626" s="3" t="str">
        <f t="shared" si="49"/>
        <v/>
      </c>
      <c r="G626" s="3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s="3" t="str">
        <f t="shared" si="50"/>
        <v/>
      </c>
      <c r="F627" s="3" t="str">
        <f t="shared" si="49"/>
        <v/>
      </c>
      <c r="G627" s="3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s="3" t="str">
        <f t="shared" si="50"/>
        <v/>
      </c>
      <c r="F628" s="3" t="str">
        <f t="shared" si="49"/>
        <v/>
      </c>
      <c r="G628" s="3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s="3" t="str">
        <f t="shared" si="50"/>
        <v/>
      </c>
      <c r="F629" s="3" t="str">
        <f t="shared" si="49"/>
        <v/>
      </c>
      <c r="G629" s="3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s="3" t="str">
        <f t="shared" si="50"/>
        <v/>
      </c>
      <c r="F630" s="3" t="str">
        <f t="shared" si="49"/>
        <v/>
      </c>
      <c r="G630" s="3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s="3" t="str">
        <f t="shared" si="50"/>
        <v/>
      </c>
      <c r="F631" s="3" t="str">
        <f t="shared" si="49"/>
        <v/>
      </c>
      <c r="G631" s="3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s="3" t="str">
        <f t="shared" si="50"/>
        <v/>
      </c>
      <c r="F632" s="3" t="str">
        <f t="shared" si="49"/>
        <v/>
      </c>
      <c r="G632" s="3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s="3" t="str">
        <f t="shared" si="50"/>
        <v/>
      </c>
      <c r="F633" s="3" t="str">
        <f t="shared" si="49"/>
        <v/>
      </c>
      <c r="G633" s="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s="3" t="str">
        <f t="shared" si="50"/>
        <v/>
      </c>
      <c r="F634" s="3" t="str">
        <f t="shared" si="49"/>
        <v/>
      </c>
      <c r="G634" s="3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s="3" t="str">
        <f t="shared" si="50"/>
        <v/>
      </c>
      <c r="F635" s="3" t="str">
        <f t="shared" si="49"/>
        <v/>
      </c>
      <c r="G635" s="3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s="3" t="str">
        <f t="shared" si="50"/>
        <v/>
      </c>
      <c r="F636" s="3" t="str">
        <f t="shared" si="49"/>
        <v/>
      </c>
      <c r="G636" s="3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s="3" t="str">
        <f t="shared" si="50"/>
        <v/>
      </c>
      <c r="F637" s="3" t="str">
        <f t="shared" si="49"/>
        <v/>
      </c>
      <c r="G637" s="3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s="3" t="str">
        <f t="shared" si="50"/>
        <v/>
      </c>
      <c r="F638" s="3" t="str">
        <f t="shared" si="49"/>
        <v/>
      </c>
      <c r="G638" s="3" t="str">
        <f t="shared" si="46"/>
        <v/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s="3" t="str">
        <f t="shared" si="50"/>
        <v/>
      </c>
      <c r="F639" s="3" t="str">
        <f t="shared" si="49"/>
        <v/>
      </c>
      <c r="G639" s="3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s="3" t="str">
        <f t="shared" si="50"/>
        <v/>
      </c>
      <c r="F640" s="3" t="str">
        <f t="shared" si="49"/>
        <v/>
      </c>
      <c r="G640" s="3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s="3" t="str">
        <f t="shared" si="50"/>
        <v/>
      </c>
      <c r="F641" s="3" t="str">
        <f t="shared" si="49"/>
        <v/>
      </c>
      <c r="G641" s="3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s="3" t="str">
        <f t="shared" si="50"/>
        <v/>
      </c>
      <c r="F642" s="3" t="str">
        <f t="shared" si="49"/>
        <v/>
      </c>
      <c r="G642" s="3" t="str">
        <f t="shared" si="46"/>
        <v/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s="3" t="str">
        <f t="shared" si="50"/>
        <v/>
      </c>
      <c r="F643" s="3" t="str">
        <f t="shared" si="49"/>
        <v/>
      </c>
      <c r="G643" s="3" t="str">
        <f t="shared" ref="G643:G706" si="51">IF(E643="4-Day Down Streak",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s="3" t="str">
        <f t="shared" si="50"/>
        <v/>
      </c>
      <c r="F644" s="3" t="str">
        <f t="shared" si="49"/>
        <v/>
      </c>
      <c r="G644" s="3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s="3" t="str">
        <f t="shared" si="50"/>
        <v/>
      </c>
      <c r="F645" s="3" t="str">
        <f t="shared" si="49"/>
        <v/>
      </c>
      <c r="G645" s="3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s="3" t="str">
        <f t="shared" si="50"/>
        <v/>
      </c>
      <c r="F646" s="3" t="str">
        <f t="shared" ref="F646:F709" si="54">IF(E646="4-Day Down Streak", C646, "")</f>
        <v/>
      </c>
      <c r="G646" s="3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s="3" t="str">
        <f t="shared" si="50"/>
        <v/>
      </c>
      <c r="F647" s="3" t="str">
        <f t="shared" si="54"/>
        <v/>
      </c>
      <c r="G647" s="3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s="3" t="str">
        <f t="shared" ref="E648:E711" si="55">IF(AND(D644="Down", D645="Down", D646="Down", D647="Down"), "4-Day Down Streak", "")</f>
        <v/>
      </c>
      <c r="F648" s="3" t="str">
        <f t="shared" si="54"/>
        <v/>
      </c>
      <c r="G648" s="3" t="str">
        <f t="shared" si="51"/>
        <v/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s="3" t="str">
        <f t="shared" si="55"/>
        <v/>
      </c>
      <c r="F649" s="3" t="str">
        <f t="shared" si="54"/>
        <v/>
      </c>
      <c r="G649" s="3" t="str">
        <f t="shared" si="51"/>
        <v/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s="3" t="str">
        <f t="shared" si="55"/>
        <v/>
      </c>
      <c r="F650" s="3" t="str">
        <f t="shared" si="54"/>
        <v/>
      </c>
      <c r="G650" s="3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s="3" t="str">
        <f t="shared" si="55"/>
        <v/>
      </c>
      <c r="F651" s="3" t="str">
        <f t="shared" si="54"/>
        <v/>
      </c>
      <c r="G651" s="3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s="3" t="str">
        <f t="shared" si="55"/>
        <v/>
      </c>
      <c r="F652" s="3" t="str">
        <f t="shared" si="54"/>
        <v/>
      </c>
      <c r="G652" s="3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s="3" t="str">
        <f t="shared" si="55"/>
        <v/>
      </c>
      <c r="F653" s="3" t="str">
        <f t="shared" si="54"/>
        <v/>
      </c>
      <c r="G653" s="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s="3" t="str">
        <f t="shared" si="55"/>
        <v/>
      </c>
      <c r="F654" s="3" t="str">
        <f t="shared" si="54"/>
        <v/>
      </c>
      <c r="G654" s="3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s="3" t="str">
        <f t="shared" si="55"/>
        <v/>
      </c>
      <c r="F655" s="3" t="str">
        <f t="shared" si="54"/>
        <v/>
      </c>
      <c r="G655" s="3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s="3" t="str">
        <f t="shared" si="55"/>
        <v/>
      </c>
      <c r="F656" s="3" t="str">
        <f t="shared" si="54"/>
        <v/>
      </c>
      <c r="G656" s="3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s="3" t="str">
        <f t="shared" si="55"/>
        <v/>
      </c>
      <c r="F657" s="3" t="str">
        <f t="shared" si="54"/>
        <v/>
      </c>
      <c r="G657" s="3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s="3" t="str">
        <f t="shared" si="55"/>
        <v/>
      </c>
      <c r="F658" s="3" t="str">
        <f t="shared" si="54"/>
        <v/>
      </c>
      <c r="G658" s="3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s="3" t="str">
        <f t="shared" si="55"/>
        <v/>
      </c>
      <c r="F659" s="3" t="str">
        <f t="shared" si="54"/>
        <v/>
      </c>
      <c r="G659" s="3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s="3" t="str">
        <f t="shared" si="55"/>
        <v/>
      </c>
      <c r="F660" s="3" t="str">
        <f t="shared" si="54"/>
        <v/>
      </c>
      <c r="G660" s="3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s="3" t="str">
        <f t="shared" si="55"/>
        <v/>
      </c>
      <c r="F661" s="3" t="str">
        <f t="shared" si="54"/>
        <v/>
      </c>
      <c r="G661" s="3" t="str">
        <f t="shared" si="51"/>
        <v/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s="3" t="str">
        <f t="shared" si="55"/>
        <v/>
      </c>
      <c r="F662" s="3" t="str">
        <f t="shared" si="54"/>
        <v/>
      </c>
      <c r="G662" s="3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s="3" t="str">
        <f t="shared" si="55"/>
        <v/>
      </c>
      <c r="F663" s="3" t="str">
        <f t="shared" si="54"/>
        <v/>
      </c>
      <c r="G663" s="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s="3" t="str">
        <f t="shared" si="55"/>
        <v/>
      </c>
      <c r="F664" s="3" t="str">
        <f t="shared" si="54"/>
        <v/>
      </c>
      <c r="G664" s="3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s="3" t="str">
        <f t="shared" si="55"/>
        <v/>
      </c>
      <c r="F665" s="3" t="str">
        <f t="shared" si="54"/>
        <v/>
      </c>
      <c r="G665" s="3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s="3" t="str">
        <f t="shared" si="55"/>
        <v/>
      </c>
      <c r="F666" s="3" t="str">
        <f t="shared" si="54"/>
        <v/>
      </c>
      <c r="G666" s="3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s="3" t="str">
        <f t="shared" si="55"/>
        <v/>
      </c>
      <c r="F667" s="3" t="str">
        <f t="shared" si="54"/>
        <v/>
      </c>
      <c r="G667" s="3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s="3" t="str">
        <f t="shared" si="55"/>
        <v/>
      </c>
      <c r="F668" s="3" t="str">
        <f t="shared" si="54"/>
        <v/>
      </c>
      <c r="G668" s="3" t="str">
        <f t="shared" si="51"/>
        <v/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s="3" t="str">
        <f t="shared" si="55"/>
        <v/>
      </c>
      <c r="F669" s="3" t="str">
        <f t="shared" si="54"/>
        <v/>
      </c>
      <c r="G669" s="3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s="3" t="str">
        <f t="shared" si="55"/>
        <v/>
      </c>
      <c r="F670" s="3" t="str">
        <f t="shared" si="54"/>
        <v/>
      </c>
      <c r="G670" s="3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s="3" t="str">
        <f t="shared" si="55"/>
        <v/>
      </c>
      <c r="F671" s="3" t="str">
        <f t="shared" si="54"/>
        <v/>
      </c>
      <c r="G671" s="3" t="str">
        <f t="shared" si="51"/>
        <v/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s="3" t="str">
        <f t="shared" si="55"/>
        <v/>
      </c>
      <c r="F672" s="3" t="str">
        <f t="shared" si="54"/>
        <v/>
      </c>
      <c r="G672" s="3" t="str">
        <f t="shared" si="51"/>
        <v/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s="3" t="str">
        <f t="shared" si="55"/>
        <v>4-Day Down Streak</v>
      </c>
      <c r="F673" s="3">
        <f t="shared" si="54"/>
        <v>1.1669699216029792E-2</v>
      </c>
      <c r="G673" s="3" t="str">
        <f t="shared" si="51"/>
        <v>Yes</v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s="3" t="str">
        <f t="shared" si="55"/>
        <v/>
      </c>
      <c r="F674" s="3" t="str">
        <f t="shared" si="54"/>
        <v/>
      </c>
      <c r="G674" s="3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s="3" t="str">
        <f t="shared" si="55"/>
        <v/>
      </c>
      <c r="F675" s="3" t="str">
        <f t="shared" si="54"/>
        <v/>
      </c>
      <c r="G675" s="3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s="3" t="str">
        <f t="shared" si="55"/>
        <v/>
      </c>
      <c r="F676" s="3" t="str">
        <f t="shared" si="54"/>
        <v/>
      </c>
      <c r="G676" s="3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s="3" t="str">
        <f t="shared" si="55"/>
        <v/>
      </c>
      <c r="F677" s="3" t="str">
        <f t="shared" si="54"/>
        <v/>
      </c>
      <c r="G677" s="3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s="3" t="str">
        <f t="shared" si="55"/>
        <v/>
      </c>
      <c r="F678" s="3" t="str">
        <f t="shared" si="54"/>
        <v/>
      </c>
      <c r="G678" s="3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s="3" t="str">
        <f t="shared" si="55"/>
        <v/>
      </c>
      <c r="F679" s="3" t="str">
        <f t="shared" si="54"/>
        <v/>
      </c>
      <c r="G679" s="3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s="3" t="str">
        <f t="shared" si="55"/>
        <v/>
      </c>
      <c r="F680" s="3" t="str">
        <f t="shared" si="54"/>
        <v/>
      </c>
      <c r="G680" s="3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s="3" t="str">
        <f t="shared" si="55"/>
        <v/>
      </c>
      <c r="F681" s="3" t="str">
        <f t="shared" si="54"/>
        <v/>
      </c>
      <c r="G681" s="3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s="3" t="str">
        <f t="shared" si="55"/>
        <v/>
      </c>
      <c r="F682" s="3" t="str">
        <f t="shared" si="54"/>
        <v/>
      </c>
      <c r="G682" s="3" t="str">
        <f t="shared" si="51"/>
        <v/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s="3" t="str">
        <f t="shared" si="55"/>
        <v/>
      </c>
      <c r="F683" s="3" t="str">
        <f t="shared" si="54"/>
        <v/>
      </c>
      <c r="G683" s="3" t="str">
        <f t="shared" si="51"/>
        <v/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s="3" t="str">
        <f t="shared" si="55"/>
        <v/>
      </c>
      <c r="F684" s="3" t="str">
        <f t="shared" si="54"/>
        <v/>
      </c>
      <c r="G684" s="3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s="3" t="str">
        <f t="shared" si="55"/>
        <v/>
      </c>
      <c r="F685" s="3" t="str">
        <f t="shared" si="54"/>
        <v/>
      </c>
      <c r="G685" s="3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s="3" t="str">
        <f t="shared" si="55"/>
        <v/>
      </c>
      <c r="F686" s="3" t="str">
        <f t="shared" si="54"/>
        <v/>
      </c>
      <c r="G686" s="3" t="str">
        <f t="shared" si="51"/>
        <v/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s="3" t="str">
        <f t="shared" si="55"/>
        <v/>
      </c>
      <c r="F687" s="3" t="str">
        <f t="shared" si="54"/>
        <v/>
      </c>
      <c r="G687" s="3" t="str">
        <f t="shared" si="51"/>
        <v/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s="3" t="str">
        <f t="shared" si="55"/>
        <v/>
      </c>
      <c r="F688" s="3" t="str">
        <f t="shared" si="54"/>
        <v/>
      </c>
      <c r="G688" s="3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s="3" t="str">
        <f t="shared" si="55"/>
        <v/>
      </c>
      <c r="F689" s="3" t="str">
        <f t="shared" si="54"/>
        <v/>
      </c>
      <c r="G689" s="3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s="3" t="str">
        <f t="shared" si="55"/>
        <v/>
      </c>
      <c r="F690" s="3" t="str">
        <f t="shared" si="54"/>
        <v/>
      </c>
      <c r="G690" s="3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s="3" t="str">
        <f t="shared" si="55"/>
        <v/>
      </c>
      <c r="F691" s="3" t="str">
        <f t="shared" si="54"/>
        <v/>
      </c>
      <c r="G691" s="3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s="3" t="str">
        <f t="shared" si="55"/>
        <v/>
      </c>
      <c r="F692" s="3" t="str">
        <f t="shared" si="54"/>
        <v/>
      </c>
      <c r="G692" s="3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s="3" t="str">
        <f t="shared" si="55"/>
        <v/>
      </c>
      <c r="F693" s="3" t="str">
        <f t="shared" si="54"/>
        <v/>
      </c>
      <c r="G693" s="3" t="str">
        <f t="shared" si="51"/>
        <v/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s="3" t="str">
        <f t="shared" si="55"/>
        <v/>
      </c>
      <c r="F694" s="3" t="str">
        <f t="shared" si="54"/>
        <v/>
      </c>
      <c r="G694" s="3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s="3" t="str">
        <f t="shared" si="55"/>
        <v/>
      </c>
      <c r="F695" s="3" t="str">
        <f t="shared" si="54"/>
        <v/>
      </c>
      <c r="G695" s="3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s="3" t="str">
        <f t="shared" si="55"/>
        <v/>
      </c>
      <c r="F696" s="3" t="str">
        <f t="shared" si="54"/>
        <v/>
      </c>
      <c r="G696" s="3" t="str">
        <f t="shared" si="51"/>
        <v/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s="3" t="str">
        <f t="shared" si="55"/>
        <v/>
      </c>
      <c r="F697" s="3" t="str">
        <f t="shared" si="54"/>
        <v/>
      </c>
      <c r="G697" s="3" t="str">
        <f t="shared" si="51"/>
        <v/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s="3" t="str">
        <f t="shared" si="55"/>
        <v/>
      </c>
      <c r="F698" s="3" t="str">
        <f t="shared" si="54"/>
        <v/>
      </c>
      <c r="G698" s="3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s="3" t="str">
        <f t="shared" si="55"/>
        <v/>
      </c>
      <c r="F699" s="3" t="str">
        <f t="shared" si="54"/>
        <v/>
      </c>
      <c r="G699" s="3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s="3" t="str">
        <f t="shared" si="55"/>
        <v/>
      </c>
      <c r="F700" s="3" t="str">
        <f t="shared" si="54"/>
        <v/>
      </c>
      <c r="G700" s="3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s="3" t="str">
        <f t="shared" si="55"/>
        <v/>
      </c>
      <c r="F701" s="3" t="str">
        <f t="shared" si="54"/>
        <v/>
      </c>
      <c r="G701" s="3" t="str">
        <f t="shared" si="51"/>
        <v/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s="3" t="str">
        <f t="shared" si="55"/>
        <v/>
      </c>
      <c r="F702" s="3" t="str">
        <f t="shared" si="54"/>
        <v/>
      </c>
      <c r="G702" s="3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s="3" t="str">
        <f t="shared" si="55"/>
        <v/>
      </c>
      <c r="F703" s="3" t="str">
        <f t="shared" si="54"/>
        <v/>
      </c>
      <c r="G703" s="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s="3" t="str">
        <f t="shared" si="55"/>
        <v/>
      </c>
      <c r="F704" s="3" t="str">
        <f t="shared" si="54"/>
        <v/>
      </c>
      <c r="G704" s="3" t="str">
        <f t="shared" si="51"/>
        <v/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s="3" t="str">
        <f t="shared" si="55"/>
        <v/>
      </c>
      <c r="F705" s="3" t="str">
        <f t="shared" si="54"/>
        <v/>
      </c>
      <c r="G705" s="3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s="3" t="str">
        <f t="shared" si="55"/>
        <v/>
      </c>
      <c r="F706" s="3" t="str">
        <f t="shared" si="54"/>
        <v/>
      </c>
      <c r="G706" s="3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s="3" t="str">
        <f t="shared" si="55"/>
        <v/>
      </c>
      <c r="F707" s="3" t="str">
        <f t="shared" si="54"/>
        <v/>
      </c>
      <c r="G707" s="3" t="str">
        <f t="shared" ref="G707:G770" si="56">IF(E707="4-Day Down Streak",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s="3" t="str">
        <f t="shared" si="55"/>
        <v/>
      </c>
      <c r="F708" s="3" t="str">
        <f t="shared" si="54"/>
        <v/>
      </c>
      <c r="G708" s="3" t="str">
        <f t="shared" si="56"/>
        <v/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s="3" t="str">
        <f t="shared" si="55"/>
        <v/>
      </c>
      <c r="F709" s="3" t="str">
        <f t="shared" si="54"/>
        <v/>
      </c>
      <c r="G709" s="3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s="3" t="str">
        <f t="shared" si="55"/>
        <v/>
      </c>
      <c r="F710" s="3" t="str">
        <f t="shared" ref="F710:F773" si="59">IF(E710="4-Day Down Streak", C710, "")</f>
        <v/>
      </c>
      <c r="G710" s="3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s="3" t="str">
        <f t="shared" si="55"/>
        <v/>
      </c>
      <c r="F711" s="3" t="str">
        <f t="shared" si="59"/>
        <v/>
      </c>
      <c r="G711" s="3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s="3" t="str">
        <f t="shared" ref="E712:E775" si="60">IF(AND(D708="Down", D709="Down", D710="Down", D711="Down"), "4-Day Down Streak", "")</f>
        <v/>
      </c>
      <c r="F712" s="3" t="str">
        <f t="shared" si="59"/>
        <v/>
      </c>
      <c r="G712" s="3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s="3" t="str">
        <f t="shared" si="60"/>
        <v/>
      </c>
      <c r="F713" s="3" t="str">
        <f t="shared" si="59"/>
        <v/>
      </c>
      <c r="G713" s="3" t="str">
        <f t="shared" si="56"/>
        <v/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s="3" t="str">
        <f t="shared" si="60"/>
        <v/>
      </c>
      <c r="F714" s="3" t="str">
        <f t="shared" si="59"/>
        <v/>
      </c>
      <c r="G714" s="3" t="str">
        <f t="shared" si="56"/>
        <v/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s="3" t="str">
        <f t="shared" si="60"/>
        <v>4-Day Down Streak</v>
      </c>
      <c r="F715" s="3">
        <f t="shared" si="59"/>
        <v>-2.4523905823643937E-3</v>
      </c>
      <c r="G715" s="3" t="str">
        <f t="shared" si="56"/>
        <v>No</v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s="3" t="str">
        <f t="shared" si="60"/>
        <v>4-Day Down Streak</v>
      </c>
      <c r="F716" s="3">
        <f t="shared" si="59"/>
        <v>-2.5954743379256609E-3</v>
      </c>
      <c r="G716" s="3" t="str">
        <f t="shared" si="56"/>
        <v>No</v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s="3" t="str">
        <f t="shared" si="60"/>
        <v>4-Day Down Streak</v>
      </c>
      <c r="F717" s="3">
        <f t="shared" si="59"/>
        <v>-4.1853221724741235E-3</v>
      </c>
      <c r="G717" s="3" t="str">
        <f t="shared" si="56"/>
        <v>No</v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s="3" t="str">
        <f t="shared" si="60"/>
        <v>4-Day Down Streak</v>
      </c>
      <c r="F718" s="3">
        <f t="shared" si="59"/>
        <v>-5.1027155070805562E-3</v>
      </c>
      <c r="G718" s="3" t="str">
        <f t="shared" si="56"/>
        <v>No</v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s="3" t="str">
        <f t="shared" si="60"/>
        <v>4-Day Down Streak</v>
      </c>
      <c r="F719" s="3">
        <f t="shared" si="59"/>
        <v>8.4922806642414427E-3</v>
      </c>
      <c r="G719" s="3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s="3" t="str">
        <f t="shared" si="60"/>
        <v/>
      </c>
      <c r="F720" s="3" t="str">
        <f t="shared" si="59"/>
        <v/>
      </c>
      <c r="G720" s="3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s="3" t="str">
        <f t="shared" si="60"/>
        <v/>
      </c>
      <c r="F721" s="3" t="str">
        <f t="shared" si="59"/>
        <v/>
      </c>
      <c r="G721" s="3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s="3" t="str">
        <f t="shared" si="60"/>
        <v/>
      </c>
      <c r="F722" s="3" t="str">
        <f t="shared" si="59"/>
        <v/>
      </c>
      <c r="G722" s="3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s="3" t="str">
        <f t="shared" si="60"/>
        <v/>
      </c>
      <c r="F723" s="3" t="str">
        <f t="shared" si="59"/>
        <v/>
      </c>
      <c r="G723" s="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s="3" t="str">
        <f t="shared" si="60"/>
        <v/>
      </c>
      <c r="F724" s="3" t="str">
        <f t="shared" si="59"/>
        <v/>
      </c>
      <c r="G724" s="3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s="3" t="str">
        <f t="shared" si="60"/>
        <v/>
      </c>
      <c r="F725" s="3" t="str">
        <f t="shared" si="59"/>
        <v/>
      </c>
      <c r="G725" s="3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s="3" t="str">
        <f t="shared" si="60"/>
        <v/>
      </c>
      <c r="F726" s="3" t="str">
        <f t="shared" si="59"/>
        <v/>
      </c>
      <c r="G726" s="3" t="str">
        <f t="shared" si="56"/>
        <v/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s="3" t="str">
        <f t="shared" si="60"/>
        <v/>
      </c>
      <c r="F727" s="3" t="str">
        <f t="shared" si="59"/>
        <v/>
      </c>
      <c r="G727" s="3" t="str">
        <f t="shared" si="56"/>
        <v/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s="3" t="str">
        <f t="shared" si="60"/>
        <v>4-Day Down Streak</v>
      </c>
      <c r="F728" s="3">
        <f t="shared" si="59"/>
        <v>-4.1746610104849311E-3</v>
      </c>
      <c r="G728" s="3" t="str">
        <f t="shared" si="56"/>
        <v>No</v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s="3" t="str">
        <f t="shared" si="60"/>
        <v>4-Day Down Streak</v>
      </c>
      <c r="F729" s="3">
        <f t="shared" si="59"/>
        <v>7.9247473066153013E-4</v>
      </c>
      <c r="G729" s="3" t="str">
        <f t="shared" si="56"/>
        <v>Yes</v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s="3" t="str">
        <f t="shared" si="60"/>
        <v/>
      </c>
      <c r="F730" s="3" t="str">
        <f t="shared" si="59"/>
        <v/>
      </c>
      <c r="G730" s="3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s="3" t="str">
        <f t="shared" si="60"/>
        <v/>
      </c>
      <c r="F731" s="3" t="str">
        <f t="shared" si="59"/>
        <v/>
      </c>
      <c r="G731" s="3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s="3" t="str">
        <f t="shared" si="60"/>
        <v/>
      </c>
      <c r="F732" s="3" t="str">
        <f t="shared" si="59"/>
        <v/>
      </c>
      <c r="G732" s="3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s="3" t="str">
        <f t="shared" si="60"/>
        <v/>
      </c>
      <c r="F733" s="3" t="str">
        <f t="shared" si="59"/>
        <v/>
      </c>
      <c r="G733" s="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s="3" t="str">
        <f t="shared" si="60"/>
        <v/>
      </c>
      <c r="F734" s="3" t="str">
        <f t="shared" si="59"/>
        <v/>
      </c>
      <c r="G734" s="3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s="3" t="str">
        <f t="shared" si="60"/>
        <v/>
      </c>
      <c r="F735" s="3" t="str">
        <f t="shared" si="59"/>
        <v/>
      </c>
      <c r="G735" s="3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s="3" t="str">
        <f t="shared" si="60"/>
        <v/>
      </c>
      <c r="F736" s="3" t="str">
        <f t="shared" si="59"/>
        <v/>
      </c>
      <c r="G736" s="3" t="str">
        <f t="shared" si="56"/>
        <v/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s="3" t="str">
        <f t="shared" si="60"/>
        <v/>
      </c>
      <c r="F737" s="3" t="str">
        <f t="shared" si="59"/>
        <v/>
      </c>
      <c r="G737" s="3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s="3" t="str">
        <f t="shared" si="60"/>
        <v/>
      </c>
      <c r="F738" s="3" t="str">
        <f t="shared" si="59"/>
        <v/>
      </c>
      <c r="G738" s="3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s="3" t="str">
        <f t="shared" si="60"/>
        <v/>
      </c>
      <c r="F739" s="3" t="str">
        <f t="shared" si="59"/>
        <v/>
      </c>
      <c r="G739" s="3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s="3" t="str">
        <f t="shared" si="60"/>
        <v/>
      </c>
      <c r="F740" s="3" t="str">
        <f t="shared" si="59"/>
        <v/>
      </c>
      <c r="G740" s="3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s="3" t="str">
        <f t="shared" si="60"/>
        <v/>
      </c>
      <c r="F741" s="3" t="str">
        <f t="shared" si="59"/>
        <v/>
      </c>
      <c r="G741" s="3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s="3" t="str">
        <f t="shared" si="60"/>
        <v/>
      </c>
      <c r="F742" s="3" t="str">
        <f t="shared" si="59"/>
        <v/>
      </c>
      <c r="G742" s="3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s="3" t="str">
        <f t="shared" si="60"/>
        <v/>
      </c>
      <c r="F743" s="3" t="str">
        <f t="shared" si="59"/>
        <v/>
      </c>
      <c r="G743" s="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s="3" t="str">
        <f t="shared" si="60"/>
        <v/>
      </c>
      <c r="F744" s="3" t="str">
        <f t="shared" si="59"/>
        <v/>
      </c>
      <c r="G744" s="3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s="3" t="str">
        <f t="shared" si="60"/>
        <v/>
      </c>
      <c r="F745" s="3" t="str">
        <f t="shared" si="59"/>
        <v/>
      </c>
      <c r="G745" s="3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s="3" t="str">
        <f t="shared" si="60"/>
        <v/>
      </c>
      <c r="F746" s="3" t="str">
        <f t="shared" si="59"/>
        <v/>
      </c>
      <c r="G746" s="3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s="3" t="str">
        <f t="shared" si="60"/>
        <v/>
      </c>
      <c r="F747" s="3" t="str">
        <f t="shared" si="59"/>
        <v/>
      </c>
      <c r="G747" s="3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s="3" t="str">
        <f t="shared" si="60"/>
        <v/>
      </c>
      <c r="F748" s="3" t="str">
        <f t="shared" si="59"/>
        <v/>
      </c>
      <c r="G748" s="3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s="3" t="str">
        <f t="shared" si="60"/>
        <v/>
      </c>
      <c r="F749" s="3" t="str">
        <f t="shared" si="59"/>
        <v/>
      </c>
      <c r="G749" s="3" t="str">
        <f t="shared" si="56"/>
        <v/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s="3" t="str">
        <f t="shared" si="60"/>
        <v/>
      </c>
      <c r="F750" s="3" t="str">
        <f t="shared" si="59"/>
        <v/>
      </c>
      <c r="G750" s="3" t="str">
        <f t="shared" si="56"/>
        <v/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s="3" t="str">
        <f t="shared" si="60"/>
        <v/>
      </c>
      <c r="F751" s="3" t="str">
        <f t="shared" si="59"/>
        <v/>
      </c>
      <c r="G751" s="3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s="3" t="str">
        <f t="shared" si="60"/>
        <v/>
      </c>
      <c r="F752" s="3" t="str">
        <f t="shared" si="59"/>
        <v/>
      </c>
      <c r="G752" s="3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s="3" t="str">
        <f t="shared" si="60"/>
        <v/>
      </c>
      <c r="F753" s="3" t="str">
        <f t="shared" si="59"/>
        <v/>
      </c>
      <c r="G753" s="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s="3" t="str">
        <f t="shared" si="60"/>
        <v/>
      </c>
      <c r="F754" s="3" t="str">
        <f t="shared" si="59"/>
        <v/>
      </c>
      <c r="G754" s="3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s="3" t="str">
        <f t="shared" si="60"/>
        <v/>
      </c>
      <c r="F755" s="3" t="str">
        <f t="shared" si="59"/>
        <v/>
      </c>
      <c r="G755" s="3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s="3" t="str">
        <f t="shared" si="60"/>
        <v/>
      </c>
      <c r="F756" s="3" t="str">
        <f t="shared" si="59"/>
        <v/>
      </c>
      <c r="G756" s="3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s="3" t="str">
        <f t="shared" si="60"/>
        <v/>
      </c>
      <c r="F757" s="3" t="str">
        <f t="shared" si="59"/>
        <v/>
      </c>
      <c r="G757" s="3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s="3" t="str">
        <f t="shared" si="60"/>
        <v/>
      </c>
      <c r="F758" s="3" t="str">
        <f t="shared" si="59"/>
        <v/>
      </c>
      <c r="G758" s="3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s="3" t="str">
        <f t="shared" si="60"/>
        <v/>
      </c>
      <c r="F759" s="3" t="str">
        <f t="shared" si="59"/>
        <v/>
      </c>
      <c r="G759" s="3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s="3" t="str">
        <f t="shared" si="60"/>
        <v/>
      </c>
      <c r="F760" s="3" t="str">
        <f t="shared" si="59"/>
        <v/>
      </c>
      <c r="G760" s="3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s="3" t="str">
        <f t="shared" si="60"/>
        <v/>
      </c>
      <c r="F761" s="3" t="str">
        <f t="shared" si="59"/>
        <v/>
      </c>
      <c r="G761" s="3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s="3" t="str">
        <f t="shared" si="60"/>
        <v/>
      </c>
      <c r="F762" s="3" t="str">
        <f t="shared" si="59"/>
        <v/>
      </c>
      <c r="G762" s="3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s="3" t="str">
        <f t="shared" si="60"/>
        <v/>
      </c>
      <c r="F763" s="3" t="str">
        <f t="shared" si="59"/>
        <v/>
      </c>
      <c r="G763" s="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s="3" t="str">
        <f t="shared" si="60"/>
        <v/>
      </c>
      <c r="F764" s="3" t="str">
        <f t="shared" si="59"/>
        <v/>
      </c>
      <c r="G764" s="3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s="3" t="str">
        <f t="shared" si="60"/>
        <v/>
      </c>
      <c r="F765" s="3" t="str">
        <f t="shared" si="59"/>
        <v/>
      </c>
      <c r="G765" s="3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s="3" t="str">
        <f t="shared" si="60"/>
        <v/>
      </c>
      <c r="F766" s="3" t="str">
        <f t="shared" si="59"/>
        <v/>
      </c>
      <c r="G766" s="3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s="3" t="str">
        <f t="shared" si="60"/>
        <v/>
      </c>
      <c r="F767" s="3" t="str">
        <f t="shared" si="59"/>
        <v/>
      </c>
      <c r="G767" s="3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s="3" t="str">
        <f t="shared" si="60"/>
        <v/>
      </c>
      <c r="F768" s="3" t="str">
        <f t="shared" si="59"/>
        <v/>
      </c>
      <c r="G768" s="3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s="3" t="str">
        <f t="shared" si="60"/>
        <v/>
      </c>
      <c r="F769" s="3" t="str">
        <f t="shared" si="59"/>
        <v/>
      </c>
      <c r="G769" s="3" t="str">
        <f t="shared" si="56"/>
        <v/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s="3" t="str">
        <f t="shared" si="60"/>
        <v/>
      </c>
      <c r="F770" s="3" t="str">
        <f t="shared" si="59"/>
        <v/>
      </c>
      <c r="G770" s="3" t="str">
        <f t="shared" si="56"/>
        <v/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s="3" t="str">
        <f t="shared" si="60"/>
        <v/>
      </c>
      <c r="F771" s="3" t="str">
        <f t="shared" si="59"/>
        <v/>
      </c>
      <c r="G771" s="3" t="str">
        <f t="shared" ref="G771:G834" si="61">IF(E771="4-Day Down Streak",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s="3" t="str">
        <f t="shared" si="60"/>
        <v/>
      </c>
      <c r="F772" s="3" t="str">
        <f t="shared" si="59"/>
        <v/>
      </c>
      <c r="G772" s="3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s="3" t="str">
        <f t="shared" si="60"/>
        <v/>
      </c>
      <c r="F773" s="3" t="str">
        <f t="shared" si="59"/>
        <v/>
      </c>
      <c r="G773" s="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s="3" t="str">
        <f t="shared" si="60"/>
        <v/>
      </c>
      <c r="F774" s="3" t="str">
        <f t="shared" ref="F774:F837" si="64">IF(E774="4-Day Down Streak", C774, "")</f>
        <v/>
      </c>
      <c r="G774" s="3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s="3" t="str">
        <f t="shared" si="60"/>
        <v/>
      </c>
      <c r="F775" s="3" t="str">
        <f t="shared" si="64"/>
        <v/>
      </c>
      <c r="G775" s="3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s="3" t="str">
        <f t="shared" ref="E776:E839" si="65">IF(AND(D772="Down", D773="Down", D774="Down", D775="Down"), "4-Day Down Streak", "")</f>
        <v/>
      </c>
      <c r="F776" s="3" t="str">
        <f t="shared" si="64"/>
        <v/>
      </c>
      <c r="G776" s="3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s="3" t="str">
        <f t="shared" si="65"/>
        <v/>
      </c>
      <c r="F777" s="3" t="str">
        <f t="shared" si="64"/>
        <v/>
      </c>
      <c r="G777" s="3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s="3" t="str">
        <f t="shared" si="65"/>
        <v/>
      </c>
      <c r="F778" s="3" t="str">
        <f t="shared" si="64"/>
        <v/>
      </c>
      <c r="G778" s="3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s="3" t="str">
        <f t="shared" si="65"/>
        <v/>
      </c>
      <c r="F779" s="3" t="str">
        <f t="shared" si="64"/>
        <v/>
      </c>
      <c r="G779" s="3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s="3" t="str">
        <f t="shared" si="65"/>
        <v/>
      </c>
      <c r="F780" s="3" t="str">
        <f t="shared" si="64"/>
        <v/>
      </c>
      <c r="G780" s="3" t="str">
        <f t="shared" si="61"/>
        <v/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s="3" t="str">
        <f t="shared" si="65"/>
        <v/>
      </c>
      <c r="F781" s="3" t="str">
        <f t="shared" si="64"/>
        <v/>
      </c>
      <c r="G781" s="3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s="3" t="str">
        <f t="shared" si="65"/>
        <v/>
      </c>
      <c r="F782" s="3" t="str">
        <f t="shared" si="64"/>
        <v/>
      </c>
      <c r="G782" s="3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s="3" t="str">
        <f t="shared" si="65"/>
        <v/>
      </c>
      <c r="F783" s="3" t="str">
        <f t="shared" si="64"/>
        <v/>
      </c>
      <c r="G783" s="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s="3" t="str">
        <f t="shared" si="65"/>
        <v/>
      </c>
      <c r="F784" s="3" t="str">
        <f t="shared" si="64"/>
        <v/>
      </c>
      <c r="G784" s="3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s="3" t="str">
        <f t="shared" si="65"/>
        <v/>
      </c>
      <c r="F785" s="3" t="str">
        <f t="shared" si="64"/>
        <v/>
      </c>
      <c r="G785" s="3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s="3" t="str">
        <f t="shared" si="65"/>
        <v/>
      </c>
      <c r="F786" s="3" t="str">
        <f t="shared" si="64"/>
        <v/>
      </c>
      <c r="G786" s="3" t="str">
        <f t="shared" si="61"/>
        <v/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s="3" t="str">
        <f t="shared" si="65"/>
        <v/>
      </c>
      <c r="F787" s="3" t="str">
        <f t="shared" si="64"/>
        <v/>
      </c>
      <c r="G787" s="3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s="3" t="str">
        <f t="shared" si="65"/>
        <v/>
      </c>
      <c r="F788" s="3" t="str">
        <f t="shared" si="64"/>
        <v/>
      </c>
      <c r="G788" s="3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s="3" t="str">
        <f t="shared" si="65"/>
        <v/>
      </c>
      <c r="F789" s="3" t="str">
        <f t="shared" si="64"/>
        <v/>
      </c>
      <c r="G789" s="3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s="3" t="str">
        <f t="shared" si="65"/>
        <v/>
      </c>
      <c r="F790" s="3" t="str">
        <f t="shared" si="64"/>
        <v/>
      </c>
      <c r="G790" s="3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s="3" t="str">
        <f t="shared" si="65"/>
        <v/>
      </c>
      <c r="F791" s="3" t="str">
        <f t="shared" si="64"/>
        <v/>
      </c>
      <c r="G791" s="3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s="3" t="str">
        <f t="shared" si="65"/>
        <v/>
      </c>
      <c r="F792" s="3" t="str">
        <f t="shared" si="64"/>
        <v/>
      </c>
      <c r="G792" s="3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s="3" t="str">
        <f t="shared" si="65"/>
        <v/>
      </c>
      <c r="F793" s="3" t="str">
        <f t="shared" si="64"/>
        <v/>
      </c>
      <c r="G793" s="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s="3" t="str">
        <f t="shared" si="65"/>
        <v/>
      </c>
      <c r="F794" s="3" t="str">
        <f t="shared" si="64"/>
        <v/>
      </c>
      <c r="G794" s="3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s="3" t="str">
        <f t="shared" si="65"/>
        <v/>
      </c>
      <c r="F795" s="3" t="str">
        <f t="shared" si="64"/>
        <v/>
      </c>
      <c r="G795" s="3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s="3" t="str">
        <f t="shared" si="65"/>
        <v/>
      </c>
      <c r="F796" s="3" t="str">
        <f t="shared" si="64"/>
        <v/>
      </c>
      <c r="G796" s="3" t="str">
        <f t="shared" si="61"/>
        <v/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s="3" t="str">
        <f t="shared" si="65"/>
        <v/>
      </c>
      <c r="F797" s="3" t="str">
        <f t="shared" si="64"/>
        <v/>
      </c>
      <c r="G797" s="3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s="3" t="str">
        <f t="shared" si="65"/>
        <v/>
      </c>
      <c r="F798" s="3" t="str">
        <f t="shared" si="64"/>
        <v/>
      </c>
      <c r="G798" s="3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s="3" t="str">
        <f t="shared" si="65"/>
        <v/>
      </c>
      <c r="F799" s="3" t="str">
        <f t="shared" si="64"/>
        <v/>
      </c>
      <c r="G799" s="3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s="3" t="str">
        <f t="shared" si="65"/>
        <v/>
      </c>
      <c r="F800" s="3" t="str">
        <f t="shared" si="64"/>
        <v/>
      </c>
      <c r="G800" s="3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s="3" t="str">
        <f t="shared" si="65"/>
        <v/>
      </c>
      <c r="F801" s="3" t="str">
        <f t="shared" si="64"/>
        <v/>
      </c>
      <c r="G801" s="3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s="3" t="str">
        <f t="shared" si="65"/>
        <v/>
      </c>
      <c r="F802" s="3" t="str">
        <f t="shared" si="64"/>
        <v/>
      </c>
      <c r="G802" s="3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s="3" t="str">
        <f t="shared" si="65"/>
        <v/>
      </c>
      <c r="F803" s="3" t="str">
        <f t="shared" si="64"/>
        <v/>
      </c>
      <c r="G803" s="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s="3" t="str">
        <f t="shared" si="65"/>
        <v/>
      </c>
      <c r="F804" s="3" t="str">
        <f t="shared" si="64"/>
        <v/>
      </c>
      <c r="G804" s="3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s="3" t="str">
        <f t="shared" si="65"/>
        <v/>
      </c>
      <c r="F805" s="3" t="str">
        <f t="shared" si="64"/>
        <v/>
      </c>
      <c r="G805" s="3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s="3" t="str">
        <f t="shared" si="65"/>
        <v/>
      </c>
      <c r="F806" s="3" t="str">
        <f t="shared" si="64"/>
        <v/>
      </c>
      <c r="G806" s="3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s="3" t="str">
        <f t="shared" si="65"/>
        <v/>
      </c>
      <c r="F807" s="3" t="str">
        <f t="shared" si="64"/>
        <v/>
      </c>
      <c r="G807" s="3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s="3" t="str">
        <f t="shared" si="65"/>
        <v/>
      </c>
      <c r="F808" s="3" t="str">
        <f t="shared" si="64"/>
        <v/>
      </c>
      <c r="G808" s="3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s="3" t="str">
        <f t="shared" si="65"/>
        <v/>
      </c>
      <c r="F809" s="3" t="str">
        <f t="shared" si="64"/>
        <v/>
      </c>
      <c r="G809" s="3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s="3" t="str">
        <f t="shared" si="65"/>
        <v/>
      </c>
      <c r="F810" s="3" t="str">
        <f t="shared" si="64"/>
        <v/>
      </c>
      <c r="G810" s="3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s="3" t="str">
        <f t="shared" si="65"/>
        <v/>
      </c>
      <c r="F811" s="3" t="str">
        <f t="shared" si="64"/>
        <v/>
      </c>
      <c r="G811" s="3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s="3" t="str">
        <f t="shared" si="65"/>
        <v/>
      </c>
      <c r="F812" s="3" t="str">
        <f t="shared" si="64"/>
        <v/>
      </c>
      <c r="G812" s="3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s="3" t="str">
        <f t="shared" si="65"/>
        <v/>
      </c>
      <c r="F813" s="3" t="str">
        <f t="shared" si="64"/>
        <v/>
      </c>
      <c r="G813" s="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s="3" t="str">
        <f t="shared" si="65"/>
        <v/>
      </c>
      <c r="F814" s="3" t="str">
        <f t="shared" si="64"/>
        <v/>
      </c>
      <c r="G814" s="3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s="3" t="str">
        <f t="shared" si="65"/>
        <v/>
      </c>
      <c r="F815" s="3" t="str">
        <f t="shared" si="64"/>
        <v/>
      </c>
      <c r="G815" s="3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s="3" t="str">
        <f t="shared" si="65"/>
        <v/>
      </c>
      <c r="F816" s="3" t="str">
        <f t="shared" si="64"/>
        <v/>
      </c>
      <c r="G816" s="3" t="str">
        <f t="shared" si="61"/>
        <v/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s="3" t="str">
        <f t="shared" si="65"/>
        <v/>
      </c>
      <c r="F817" s="3" t="str">
        <f t="shared" si="64"/>
        <v/>
      </c>
      <c r="G817" s="3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s="3" t="str">
        <f t="shared" si="65"/>
        <v/>
      </c>
      <c r="F818" s="3" t="str">
        <f t="shared" si="64"/>
        <v/>
      </c>
      <c r="G818" s="3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s="3" t="str">
        <f t="shared" si="65"/>
        <v/>
      </c>
      <c r="F819" s="3" t="str">
        <f t="shared" si="64"/>
        <v/>
      </c>
      <c r="G819" s="3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s="3" t="str">
        <f t="shared" si="65"/>
        <v/>
      </c>
      <c r="F820" s="3" t="str">
        <f t="shared" si="64"/>
        <v/>
      </c>
      <c r="G820" s="3" t="str">
        <f t="shared" si="61"/>
        <v/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s="3" t="str">
        <f t="shared" si="65"/>
        <v/>
      </c>
      <c r="F821" s="3" t="str">
        <f t="shared" si="64"/>
        <v/>
      </c>
      <c r="G821" s="3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s="3" t="str">
        <f t="shared" si="65"/>
        <v/>
      </c>
      <c r="F822" s="3" t="str">
        <f t="shared" si="64"/>
        <v/>
      </c>
      <c r="G822" s="3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s="3" t="str">
        <f t="shared" si="65"/>
        <v/>
      </c>
      <c r="F823" s="3" t="str">
        <f t="shared" si="64"/>
        <v/>
      </c>
      <c r="G823" s="3" t="str">
        <f t="shared" si="61"/>
        <v/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s="3" t="str">
        <f t="shared" si="65"/>
        <v/>
      </c>
      <c r="F824" s="3" t="str">
        <f t="shared" si="64"/>
        <v/>
      </c>
      <c r="G824" s="3" t="str">
        <f t="shared" si="61"/>
        <v/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s="3" t="str">
        <f t="shared" si="65"/>
        <v/>
      </c>
      <c r="F825" s="3" t="str">
        <f t="shared" si="64"/>
        <v/>
      </c>
      <c r="G825" s="3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s="3" t="str">
        <f t="shared" si="65"/>
        <v/>
      </c>
      <c r="F826" s="3" t="str">
        <f t="shared" si="64"/>
        <v/>
      </c>
      <c r="G826" s="3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s="3" t="str">
        <f t="shared" si="65"/>
        <v/>
      </c>
      <c r="F827" s="3" t="str">
        <f t="shared" si="64"/>
        <v/>
      </c>
      <c r="G827" s="3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s="3" t="str">
        <f t="shared" si="65"/>
        <v/>
      </c>
      <c r="F828" s="3" t="str">
        <f t="shared" si="64"/>
        <v/>
      </c>
      <c r="G828" s="3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s="3" t="str">
        <f t="shared" si="65"/>
        <v/>
      </c>
      <c r="F829" s="3" t="str">
        <f t="shared" si="64"/>
        <v/>
      </c>
      <c r="G829" s="3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s="3" t="str">
        <f t="shared" si="65"/>
        <v/>
      </c>
      <c r="F830" s="3" t="str">
        <f t="shared" si="64"/>
        <v/>
      </c>
      <c r="G830" s="3" t="str">
        <f t="shared" si="61"/>
        <v/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s="3" t="str">
        <f t="shared" si="65"/>
        <v/>
      </c>
      <c r="F831" s="3" t="str">
        <f t="shared" si="64"/>
        <v/>
      </c>
      <c r="G831" s="3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s="3" t="str">
        <f t="shared" si="65"/>
        <v/>
      </c>
      <c r="F832" s="3" t="str">
        <f t="shared" si="64"/>
        <v/>
      </c>
      <c r="G832" s="3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s="3" t="str">
        <f t="shared" si="65"/>
        <v/>
      </c>
      <c r="F833" s="3" t="str">
        <f t="shared" si="64"/>
        <v/>
      </c>
      <c r="G833" s="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s="3" t="str">
        <f t="shared" si="65"/>
        <v/>
      </c>
      <c r="F834" s="3" t="str">
        <f t="shared" si="64"/>
        <v/>
      </c>
      <c r="G834" s="3" t="str">
        <f t="shared" si="61"/>
        <v/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s="3" t="str">
        <f t="shared" si="65"/>
        <v/>
      </c>
      <c r="F835" s="3" t="str">
        <f t="shared" si="64"/>
        <v/>
      </c>
      <c r="G835" s="3" t="str">
        <f t="shared" ref="G835:G898" si="66">IF(E835="4-Day Down Streak",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s="3" t="str">
        <f t="shared" si="65"/>
        <v/>
      </c>
      <c r="F836" s="3" t="str">
        <f t="shared" si="64"/>
        <v/>
      </c>
      <c r="G836" s="3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s="3" t="str">
        <f t="shared" si="65"/>
        <v/>
      </c>
      <c r="F837" s="3" t="str">
        <f t="shared" si="64"/>
        <v/>
      </c>
      <c r="G837" s="3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s="3" t="str">
        <f t="shared" si="65"/>
        <v/>
      </c>
      <c r="F838" s="3" t="str">
        <f t="shared" ref="F838:F901" si="69">IF(E838="4-Day Down Streak", C838, "")</f>
        <v/>
      </c>
      <c r="G838" s="3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s="3" t="str">
        <f t="shared" si="65"/>
        <v/>
      </c>
      <c r="F839" s="3" t="str">
        <f t="shared" si="69"/>
        <v/>
      </c>
      <c r="G839" s="3" t="str">
        <f t="shared" si="66"/>
        <v/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s="3" t="str">
        <f t="shared" ref="E840:E903" si="70">IF(AND(D836="Down", D837="Down", D838="Down", D839="Down"), "4-Day Down Streak", "")</f>
        <v/>
      </c>
      <c r="F840" s="3" t="str">
        <f t="shared" si="69"/>
        <v/>
      </c>
      <c r="G840" s="3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s="3" t="str">
        <f t="shared" si="70"/>
        <v/>
      </c>
      <c r="F841" s="3" t="str">
        <f t="shared" si="69"/>
        <v/>
      </c>
      <c r="G841" s="3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s="3" t="str">
        <f t="shared" si="70"/>
        <v/>
      </c>
      <c r="F842" s="3" t="str">
        <f t="shared" si="69"/>
        <v/>
      </c>
      <c r="G842" s="3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s="3" t="str">
        <f t="shared" si="70"/>
        <v/>
      </c>
      <c r="F843" s="3" t="str">
        <f t="shared" si="69"/>
        <v/>
      </c>
      <c r="G843" s="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s="3" t="str">
        <f t="shared" si="70"/>
        <v/>
      </c>
      <c r="F844" s="3" t="str">
        <f t="shared" si="69"/>
        <v/>
      </c>
      <c r="G844" s="3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s="3" t="str">
        <f t="shared" si="70"/>
        <v/>
      </c>
      <c r="F845" s="3" t="str">
        <f t="shared" si="69"/>
        <v/>
      </c>
      <c r="G845" s="3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s="3" t="str">
        <f t="shared" si="70"/>
        <v/>
      </c>
      <c r="F846" s="3" t="str">
        <f t="shared" si="69"/>
        <v/>
      </c>
      <c r="G846" s="3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s="3" t="str">
        <f t="shared" si="70"/>
        <v/>
      </c>
      <c r="F847" s="3" t="str">
        <f t="shared" si="69"/>
        <v/>
      </c>
      <c r="G847" s="3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s="3" t="str">
        <f t="shared" si="70"/>
        <v/>
      </c>
      <c r="F848" s="3" t="str">
        <f t="shared" si="69"/>
        <v/>
      </c>
      <c r="G848" s="3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s="3" t="str">
        <f t="shared" si="70"/>
        <v/>
      </c>
      <c r="F849" s="3" t="str">
        <f t="shared" si="69"/>
        <v/>
      </c>
      <c r="G849" s="3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s="3" t="str">
        <f t="shared" si="70"/>
        <v/>
      </c>
      <c r="F850" s="3" t="str">
        <f t="shared" si="69"/>
        <v/>
      </c>
      <c r="G850" s="3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s="3" t="str">
        <f t="shared" si="70"/>
        <v/>
      </c>
      <c r="F851" s="3" t="str">
        <f t="shared" si="69"/>
        <v/>
      </c>
      <c r="G851" s="3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s="3" t="str">
        <f t="shared" si="70"/>
        <v/>
      </c>
      <c r="F852" s="3" t="str">
        <f t="shared" si="69"/>
        <v/>
      </c>
      <c r="G852" s="3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s="3" t="str">
        <f t="shared" si="70"/>
        <v/>
      </c>
      <c r="F853" s="3" t="str">
        <f t="shared" si="69"/>
        <v/>
      </c>
      <c r="G853" s="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s="3" t="str">
        <f t="shared" si="70"/>
        <v/>
      </c>
      <c r="F854" s="3" t="str">
        <f t="shared" si="69"/>
        <v/>
      </c>
      <c r="G854" s="3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s="3" t="str">
        <f t="shared" si="70"/>
        <v/>
      </c>
      <c r="F855" s="3" t="str">
        <f t="shared" si="69"/>
        <v/>
      </c>
      <c r="G855" s="3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s="3" t="str">
        <f t="shared" si="70"/>
        <v/>
      </c>
      <c r="F856" s="3" t="str">
        <f t="shared" si="69"/>
        <v/>
      </c>
      <c r="G856" s="3" t="str">
        <f t="shared" si="66"/>
        <v/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s="3" t="str">
        <f t="shared" si="70"/>
        <v/>
      </c>
      <c r="F857" s="3" t="str">
        <f t="shared" si="69"/>
        <v/>
      </c>
      <c r="G857" s="3" t="str">
        <f t="shared" si="66"/>
        <v/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s="3" t="str">
        <f t="shared" si="70"/>
        <v>4-Day Down Streak</v>
      </c>
      <c r="F858" s="3">
        <f t="shared" si="69"/>
        <v>1.5248357624777179E-5</v>
      </c>
      <c r="G858" s="3" t="str">
        <f t="shared" si="66"/>
        <v>Yes</v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s="3" t="str">
        <f t="shared" si="70"/>
        <v/>
      </c>
      <c r="F859" s="3" t="str">
        <f t="shared" si="69"/>
        <v/>
      </c>
      <c r="G859" s="3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s="3" t="str">
        <f t="shared" si="70"/>
        <v/>
      </c>
      <c r="F860" s="3" t="str">
        <f t="shared" si="69"/>
        <v/>
      </c>
      <c r="G860" s="3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s="3" t="str">
        <f t="shared" si="70"/>
        <v/>
      </c>
      <c r="F861" s="3" t="str">
        <f t="shared" si="69"/>
        <v/>
      </c>
      <c r="G861" s="3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s="3" t="str">
        <f t="shared" si="70"/>
        <v/>
      </c>
      <c r="F862" s="3" t="str">
        <f t="shared" si="69"/>
        <v/>
      </c>
      <c r="G862" s="3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s="3" t="str">
        <f t="shared" si="70"/>
        <v/>
      </c>
      <c r="F863" s="3" t="str">
        <f t="shared" si="69"/>
        <v/>
      </c>
      <c r="G863" s="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s="3" t="str">
        <f t="shared" si="70"/>
        <v/>
      </c>
      <c r="F864" s="3" t="str">
        <f t="shared" si="69"/>
        <v/>
      </c>
      <c r="G864" s="3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s="3" t="str">
        <f t="shared" si="70"/>
        <v/>
      </c>
      <c r="F865" s="3" t="str">
        <f t="shared" si="69"/>
        <v/>
      </c>
      <c r="G865" s="3" t="str">
        <f t="shared" si="66"/>
        <v/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s="3" t="str">
        <f t="shared" si="70"/>
        <v/>
      </c>
      <c r="F866" s="3" t="str">
        <f t="shared" si="69"/>
        <v/>
      </c>
      <c r="G866" s="3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s="3" t="str">
        <f t="shared" si="70"/>
        <v/>
      </c>
      <c r="F867" s="3" t="str">
        <f t="shared" si="69"/>
        <v/>
      </c>
      <c r="G867" s="3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s="3" t="str">
        <f t="shared" si="70"/>
        <v/>
      </c>
      <c r="F868" s="3" t="str">
        <f t="shared" si="69"/>
        <v/>
      </c>
      <c r="G868" s="3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s="3" t="str">
        <f t="shared" si="70"/>
        <v/>
      </c>
      <c r="F869" s="3" t="str">
        <f t="shared" si="69"/>
        <v/>
      </c>
      <c r="G869" s="3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s="3" t="str">
        <f t="shared" si="70"/>
        <v/>
      </c>
      <c r="F870" s="3" t="str">
        <f t="shared" si="69"/>
        <v/>
      </c>
      <c r="G870" s="3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s="3" t="str">
        <f t="shared" si="70"/>
        <v/>
      </c>
      <c r="F871" s="3" t="str">
        <f t="shared" si="69"/>
        <v/>
      </c>
      <c r="G871" s="3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s="3" t="str">
        <f t="shared" si="70"/>
        <v/>
      </c>
      <c r="F872" s="3" t="str">
        <f t="shared" si="69"/>
        <v/>
      </c>
      <c r="G872" s="3" t="str">
        <f t="shared" si="66"/>
        <v/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s="3" t="str">
        <f t="shared" si="70"/>
        <v/>
      </c>
      <c r="F873" s="3" t="str">
        <f t="shared" si="69"/>
        <v/>
      </c>
      <c r="G873" s="3" t="str">
        <f t="shared" si="66"/>
        <v/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s="3" t="str">
        <f t="shared" si="70"/>
        <v/>
      </c>
      <c r="F874" s="3" t="str">
        <f t="shared" si="69"/>
        <v/>
      </c>
      <c r="G874" s="3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s="3" t="str">
        <f t="shared" si="70"/>
        <v/>
      </c>
      <c r="F875" s="3" t="str">
        <f t="shared" si="69"/>
        <v/>
      </c>
      <c r="G875" s="3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s="3" t="str">
        <f t="shared" si="70"/>
        <v/>
      </c>
      <c r="F876" s="3" t="str">
        <f t="shared" si="69"/>
        <v/>
      </c>
      <c r="G876" s="3" t="str">
        <f t="shared" si="66"/>
        <v/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s="3" t="str">
        <f t="shared" si="70"/>
        <v/>
      </c>
      <c r="F877" s="3" t="str">
        <f t="shared" si="69"/>
        <v/>
      </c>
      <c r="G877" s="3" t="str">
        <f t="shared" si="66"/>
        <v/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s="3" t="str">
        <f t="shared" si="70"/>
        <v>4-Day Down Streak</v>
      </c>
      <c r="F878" s="3">
        <f t="shared" si="69"/>
        <v>-8.2772569917148875E-3</v>
      </c>
      <c r="G878" s="3" t="str">
        <f t="shared" si="66"/>
        <v>No</v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s="3" t="str">
        <f t="shared" si="70"/>
        <v>4-Day Down Streak</v>
      </c>
      <c r="F879" s="3">
        <f t="shared" si="69"/>
        <v>-1.3853044767455618E-2</v>
      </c>
      <c r="G879" s="3" t="str">
        <f t="shared" si="66"/>
        <v>No</v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s="3" t="str">
        <f t="shared" si="70"/>
        <v>4-Day Down Streak</v>
      </c>
      <c r="F880" s="3">
        <f t="shared" si="69"/>
        <v>1.007570032746026E-2</v>
      </c>
      <c r="G880" s="3" t="str">
        <f t="shared" si="66"/>
        <v>Yes</v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s="3" t="str">
        <f t="shared" si="70"/>
        <v/>
      </c>
      <c r="F881" s="3" t="str">
        <f t="shared" si="69"/>
        <v/>
      </c>
      <c r="G881" s="3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s="3" t="str">
        <f t="shared" si="70"/>
        <v/>
      </c>
      <c r="F882" s="3" t="str">
        <f t="shared" si="69"/>
        <v/>
      </c>
      <c r="G882" s="3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s="3" t="str">
        <f t="shared" si="70"/>
        <v/>
      </c>
      <c r="F883" s="3" t="str">
        <f t="shared" si="69"/>
        <v/>
      </c>
      <c r="G883" s="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s="3" t="str">
        <f t="shared" si="70"/>
        <v/>
      </c>
      <c r="F884" s="3" t="str">
        <f t="shared" si="69"/>
        <v/>
      </c>
      <c r="G884" s="3" t="str">
        <f t="shared" si="66"/>
        <v/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s="3" t="str">
        <f t="shared" si="70"/>
        <v/>
      </c>
      <c r="F885" s="3" t="str">
        <f t="shared" si="69"/>
        <v/>
      </c>
      <c r="G885" s="3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s="3" t="str">
        <f t="shared" si="70"/>
        <v/>
      </c>
      <c r="F886" s="3" t="str">
        <f t="shared" si="69"/>
        <v/>
      </c>
      <c r="G886" s="3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s="3" t="str">
        <f t="shared" si="70"/>
        <v/>
      </c>
      <c r="F887" s="3" t="str">
        <f t="shared" si="69"/>
        <v/>
      </c>
      <c r="G887" s="3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s="3" t="str">
        <f t="shared" si="70"/>
        <v/>
      </c>
      <c r="F888" s="3" t="str">
        <f t="shared" si="69"/>
        <v/>
      </c>
      <c r="G888" s="3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s="3" t="str">
        <f t="shared" si="70"/>
        <v/>
      </c>
      <c r="F889" s="3" t="str">
        <f t="shared" si="69"/>
        <v/>
      </c>
      <c r="G889" s="3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s="3" t="str">
        <f t="shared" si="70"/>
        <v/>
      </c>
      <c r="F890" s="3" t="str">
        <f t="shared" si="69"/>
        <v/>
      </c>
      <c r="G890" s="3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s="3" t="str">
        <f t="shared" si="70"/>
        <v/>
      </c>
      <c r="F891" s="3" t="str">
        <f t="shared" si="69"/>
        <v/>
      </c>
      <c r="G891" s="3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s="3" t="str">
        <f t="shared" si="70"/>
        <v/>
      </c>
      <c r="F892" s="3" t="str">
        <f t="shared" si="69"/>
        <v/>
      </c>
      <c r="G892" s="3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s="3" t="str">
        <f t="shared" si="70"/>
        <v/>
      </c>
      <c r="F893" s="3" t="str">
        <f t="shared" si="69"/>
        <v/>
      </c>
      <c r="G893" s="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s="3" t="str">
        <f t="shared" si="70"/>
        <v/>
      </c>
      <c r="F894" s="3" t="str">
        <f t="shared" si="69"/>
        <v/>
      </c>
      <c r="G894" s="3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s="3" t="str">
        <f t="shared" si="70"/>
        <v/>
      </c>
      <c r="F895" s="3" t="str">
        <f t="shared" si="69"/>
        <v/>
      </c>
      <c r="G895" s="3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s="3" t="str">
        <f t="shared" si="70"/>
        <v/>
      </c>
      <c r="F896" s="3" t="str">
        <f t="shared" si="69"/>
        <v/>
      </c>
      <c r="G896" s="3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s="3" t="str">
        <f t="shared" si="70"/>
        <v/>
      </c>
      <c r="F897" s="3" t="str">
        <f t="shared" si="69"/>
        <v/>
      </c>
      <c r="G897" s="3" t="str">
        <f t="shared" si="66"/>
        <v/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s="3" t="str">
        <f t="shared" si="70"/>
        <v/>
      </c>
      <c r="F898" s="3" t="str">
        <f t="shared" si="69"/>
        <v/>
      </c>
      <c r="G898" s="3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s="3" t="str">
        <f t="shared" si="70"/>
        <v/>
      </c>
      <c r="F899" s="3" t="str">
        <f t="shared" si="69"/>
        <v/>
      </c>
      <c r="G899" s="3" t="str">
        <f t="shared" ref="G899:G962" si="71">IF(E899="4-Day Down Streak",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s="3" t="str">
        <f t="shared" si="70"/>
        <v/>
      </c>
      <c r="F900" s="3" t="str">
        <f t="shared" si="69"/>
        <v/>
      </c>
      <c r="G900" s="3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s="3" t="str">
        <f t="shared" si="70"/>
        <v/>
      </c>
      <c r="F901" s="3" t="str">
        <f t="shared" si="69"/>
        <v/>
      </c>
      <c r="G901" s="3" t="str">
        <f t="shared" si="71"/>
        <v/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s="3" t="str">
        <f t="shared" si="70"/>
        <v/>
      </c>
      <c r="F902" s="3" t="str">
        <f t="shared" ref="F902:F965" si="74">IF(E902="4-Day Down Streak", C902, "")</f>
        <v/>
      </c>
      <c r="G902" s="3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s="3" t="str">
        <f t="shared" si="70"/>
        <v/>
      </c>
      <c r="F903" s="3" t="str">
        <f t="shared" si="74"/>
        <v/>
      </c>
      <c r="G903" s="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s="3" t="str">
        <f t="shared" ref="E904:E967" si="75">IF(AND(D900="Down", D901="Down", D902="Down", D903="Down"), "4-Day Down Streak", "")</f>
        <v/>
      </c>
      <c r="F904" s="3" t="str">
        <f t="shared" si="74"/>
        <v/>
      </c>
      <c r="G904" s="3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s="3" t="str">
        <f t="shared" si="75"/>
        <v/>
      </c>
      <c r="F905" s="3" t="str">
        <f t="shared" si="74"/>
        <v/>
      </c>
      <c r="G905" s="3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s="3" t="str">
        <f t="shared" si="75"/>
        <v/>
      </c>
      <c r="F906" s="3" t="str">
        <f t="shared" si="74"/>
        <v/>
      </c>
      <c r="G906" s="3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s="3" t="str">
        <f t="shared" si="75"/>
        <v/>
      </c>
      <c r="F907" s="3" t="str">
        <f t="shared" si="74"/>
        <v/>
      </c>
      <c r="G907" s="3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s="3" t="str">
        <f t="shared" si="75"/>
        <v/>
      </c>
      <c r="F908" s="3" t="str">
        <f t="shared" si="74"/>
        <v/>
      </c>
      <c r="G908" s="3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s="3" t="str">
        <f t="shared" si="75"/>
        <v/>
      </c>
      <c r="F909" s="3" t="str">
        <f t="shared" si="74"/>
        <v/>
      </c>
      <c r="G909" s="3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s="3" t="str">
        <f t="shared" si="75"/>
        <v/>
      </c>
      <c r="F910" s="3" t="str">
        <f t="shared" si="74"/>
        <v/>
      </c>
      <c r="G910" s="3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s="3" t="str">
        <f t="shared" si="75"/>
        <v/>
      </c>
      <c r="F911" s="3" t="str">
        <f t="shared" si="74"/>
        <v/>
      </c>
      <c r="G911" s="3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s="3" t="str">
        <f t="shared" si="75"/>
        <v/>
      </c>
      <c r="F912" s="3" t="str">
        <f t="shared" si="74"/>
        <v/>
      </c>
      <c r="G912" s="3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s="3" t="str">
        <f t="shared" si="75"/>
        <v/>
      </c>
      <c r="F913" s="3" t="str">
        <f t="shared" si="74"/>
        <v/>
      </c>
      <c r="G913" s="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s="3" t="str">
        <f t="shared" si="75"/>
        <v/>
      </c>
      <c r="F914" s="3" t="str">
        <f t="shared" si="74"/>
        <v/>
      </c>
      <c r="G914" s="3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s="3" t="str">
        <f t="shared" si="75"/>
        <v/>
      </c>
      <c r="F915" s="3" t="str">
        <f t="shared" si="74"/>
        <v/>
      </c>
      <c r="G915" s="3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s="3" t="str">
        <f t="shared" si="75"/>
        <v/>
      </c>
      <c r="F916" s="3" t="str">
        <f t="shared" si="74"/>
        <v/>
      </c>
      <c r="G916" s="3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s="3" t="str">
        <f t="shared" si="75"/>
        <v/>
      </c>
      <c r="F917" s="3" t="str">
        <f t="shared" si="74"/>
        <v/>
      </c>
      <c r="G917" s="3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s="3" t="str">
        <f t="shared" si="75"/>
        <v/>
      </c>
      <c r="F918" s="3" t="str">
        <f t="shared" si="74"/>
        <v/>
      </c>
      <c r="G918" s="3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s="3" t="str">
        <f t="shared" si="75"/>
        <v/>
      </c>
      <c r="F919" s="3" t="str">
        <f t="shared" si="74"/>
        <v/>
      </c>
      <c r="G919" s="3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s="3" t="str">
        <f t="shared" si="75"/>
        <v/>
      </c>
      <c r="F920" s="3" t="str">
        <f t="shared" si="74"/>
        <v/>
      </c>
      <c r="G920" s="3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s="3" t="str">
        <f t="shared" si="75"/>
        <v/>
      </c>
      <c r="F921" s="3" t="str">
        <f t="shared" si="74"/>
        <v/>
      </c>
      <c r="G921" s="3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s="3" t="str">
        <f t="shared" si="75"/>
        <v/>
      </c>
      <c r="F922" s="3" t="str">
        <f t="shared" si="74"/>
        <v/>
      </c>
      <c r="G922" s="3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s="3" t="str">
        <f t="shared" si="75"/>
        <v/>
      </c>
      <c r="F923" s="3" t="str">
        <f t="shared" si="74"/>
        <v/>
      </c>
      <c r="G923" s="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s="3" t="str">
        <f t="shared" si="75"/>
        <v/>
      </c>
      <c r="F924" s="3" t="str">
        <f t="shared" si="74"/>
        <v/>
      </c>
      <c r="G924" s="3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s="3" t="str">
        <f t="shared" si="75"/>
        <v/>
      </c>
      <c r="F925" s="3" t="str">
        <f t="shared" si="74"/>
        <v/>
      </c>
      <c r="G925" s="3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s="3" t="str">
        <f t="shared" si="75"/>
        <v/>
      </c>
      <c r="F926" s="3" t="str">
        <f t="shared" si="74"/>
        <v/>
      </c>
      <c r="G926" s="3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s="3" t="str">
        <f t="shared" si="75"/>
        <v/>
      </c>
      <c r="F927" s="3" t="str">
        <f t="shared" si="74"/>
        <v/>
      </c>
      <c r="G927" s="3" t="str">
        <f t="shared" si="71"/>
        <v/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s="3" t="str">
        <f t="shared" si="75"/>
        <v/>
      </c>
      <c r="F928" s="3" t="str">
        <f t="shared" si="74"/>
        <v/>
      </c>
      <c r="G928" s="3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s="3" t="str">
        <f t="shared" si="75"/>
        <v/>
      </c>
      <c r="F929" s="3" t="str">
        <f t="shared" si="74"/>
        <v/>
      </c>
      <c r="G929" s="3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s="3" t="str">
        <f t="shared" si="75"/>
        <v/>
      </c>
      <c r="F930" s="3" t="str">
        <f t="shared" si="74"/>
        <v/>
      </c>
      <c r="G930" s="3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s="3" t="str">
        <f t="shared" si="75"/>
        <v/>
      </c>
      <c r="F931" s="3" t="str">
        <f t="shared" si="74"/>
        <v/>
      </c>
      <c r="G931" s="3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s="3" t="str">
        <f t="shared" si="75"/>
        <v/>
      </c>
      <c r="F932" s="3" t="str">
        <f t="shared" si="74"/>
        <v/>
      </c>
      <c r="G932" s="3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s="3" t="str">
        <f t="shared" si="75"/>
        <v/>
      </c>
      <c r="F933" s="3" t="str">
        <f t="shared" si="74"/>
        <v/>
      </c>
      <c r="G933" s="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s="3" t="str">
        <f t="shared" si="75"/>
        <v/>
      </c>
      <c r="F934" s="3" t="str">
        <f t="shared" si="74"/>
        <v/>
      </c>
      <c r="G934" s="3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s="3" t="str">
        <f t="shared" si="75"/>
        <v/>
      </c>
      <c r="F935" s="3" t="str">
        <f t="shared" si="74"/>
        <v/>
      </c>
      <c r="G935" s="3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s="3" t="str">
        <f t="shared" si="75"/>
        <v/>
      </c>
      <c r="F936" s="3" t="str">
        <f t="shared" si="74"/>
        <v/>
      </c>
      <c r="G936" s="3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s="3" t="str">
        <f t="shared" si="75"/>
        <v/>
      </c>
      <c r="F937" s="3" t="str">
        <f t="shared" si="74"/>
        <v/>
      </c>
      <c r="G937" s="3" t="str">
        <f t="shared" si="71"/>
        <v/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s="3" t="str">
        <f t="shared" si="75"/>
        <v/>
      </c>
      <c r="F938" s="3" t="str">
        <f t="shared" si="74"/>
        <v/>
      </c>
      <c r="G938" s="3" t="str">
        <f t="shared" si="71"/>
        <v/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s="3" t="str">
        <f t="shared" si="75"/>
        <v/>
      </c>
      <c r="F939" s="3" t="str">
        <f t="shared" si="74"/>
        <v/>
      </c>
      <c r="G939" s="3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s="3" t="str">
        <f t="shared" si="75"/>
        <v/>
      </c>
      <c r="F940" s="3" t="str">
        <f t="shared" si="74"/>
        <v/>
      </c>
      <c r="G940" s="3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s="3" t="str">
        <f t="shared" si="75"/>
        <v/>
      </c>
      <c r="F941" s="3" t="str">
        <f t="shared" si="74"/>
        <v/>
      </c>
      <c r="G941" s="3" t="str">
        <f t="shared" si="71"/>
        <v/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s="3" t="str">
        <f t="shared" si="75"/>
        <v/>
      </c>
      <c r="F942" s="3" t="str">
        <f t="shared" si="74"/>
        <v/>
      </c>
      <c r="G942" s="3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s="3" t="str">
        <f t="shared" si="75"/>
        <v/>
      </c>
      <c r="F943" s="3" t="str">
        <f t="shared" si="74"/>
        <v/>
      </c>
      <c r="G943" s="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s="3" t="str">
        <f t="shared" si="75"/>
        <v/>
      </c>
      <c r="F944" s="3" t="str">
        <f t="shared" si="74"/>
        <v/>
      </c>
      <c r="G944" s="3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s="3" t="str">
        <f t="shared" si="75"/>
        <v/>
      </c>
      <c r="F945" s="3" t="str">
        <f t="shared" si="74"/>
        <v/>
      </c>
      <c r="G945" s="3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s="3" t="str">
        <f t="shared" si="75"/>
        <v/>
      </c>
      <c r="F946" s="3" t="str">
        <f t="shared" si="74"/>
        <v/>
      </c>
      <c r="G946" s="3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s="3" t="str">
        <f t="shared" si="75"/>
        <v/>
      </c>
      <c r="F947" s="3" t="str">
        <f t="shared" si="74"/>
        <v/>
      </c>
      <c r="G947" s="3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s="3" t="str">
        <f t="shared" si="75"/>
        <v/>
      </c>
      <c r="F948" s="3" t="str">
        <f t="shared" si="74"/>
        <v/>
      </c>
      <c r="G948" s="3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s="3" t="str">
        <f t="shared" si="75"/>
        <v/>
      </c>
      <c r="F949" s="3" t="str">
        <f t="shared" si="74"/>
        <v/>
      </c>
      <c r="G949" s="3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s="3" t="str">
        <f t="shared" si="75"/>
        <v/>
      </c>
      <c r="F950" s="3" t="str">
        <f t="shared" si="74"/>
        <v/>
      </c>
      <c r="G950" s="3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s="3" t="str">
        <f t="shared" si="75"/>
        <v/>
      </c>
      <c r="F951" s="3" t="str">
        <f t="shared" si="74"/>
        <v/>
      </c>
      <c r="G951" s="3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s="3" t="str">
        <f t="shared" si="75"/>
        <v/>
      </c>
      <c r="F952" s="3" t="str">
        <f t="shared" si="74"/>
        <v/>
      </c>
      <c r="G952" s="3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s="3" t="str">
        <f t="shared" si="75"/>
        <v/>
      </c>
      <c r="F953" s="3" t="str">
        <f t="shared" si="74"/>
        <v/>
      </c>
      <c r="G953" s="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s="3" t="str">
        <f t="shared" si="75"/>
        <v/>
      </c>
      <c r="F954" s="3" t="str">
        <f t="shared" si="74"/>
        <v/>
      </c>
      <c r="G954" s="3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s="3" t="str">
        <f t="shared" si="75"/>
        <v/>
      </c>
      <c r="F955" s="3" t="str">
        <f t="shared" si="74"/>
        <v/>
      </c>
      <c r="G955" s="3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s="3" t="str">
        <f t="shared" si="75"/>
        <v/>
      </c>
      <c r="F956" s="3" t="str">
        <f t="shared" si="74"/>
        <v/>
      </c>
      <c r="G956" s="3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s="3" t="str">
        <f t="shared" si="75"/>
        <v/>
      </c>
      <c r="F957" s="3" t="str">
        <f t="shared" si="74"/>
        <v/>
      </c>
      <c r="G957" s="3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s="3" t="str">
        <f t="shared" si="75"/>
        <v/>
      </c>
      <c r="F958" s="3" t="str">
        <f t="shared" si="74"/>
        <v/>
      </c>
      <c r="G958" s="3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s="3" t="str">
        <f t="shared" si="75"/>
        <v/>
      </c>
      <c r="F959" s="3" t="str">
        <f t="shared" si="74"/>
        <v/>
      </c>
      <c r="G959" s="3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s="3" t="str">
        <f t="shared" si="75"/>
        <v/>
      </c>
      <c r="F960" s="3" t="str">
        <f t="shared" si="74"/>
        <v/>
      </c>
      <c r="G960" s="3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s="3" t="str">
        <f t="shared" si="75"/>
        <v/>
      </c>
      <c r="F961" s="3" t="str">
        <f t="shared" si="74"/>
        <v/>
      </c>
      <c r="G961" s="3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s="3" t="str">
        <f t="shared" si="75"/>
        <v/>
      </c>
      <c r="F962" s="3" t="str">
        <f t="shared" si="74"/>
        <v/>
      </c>
      <c r="G962" s="3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s="3" t="str">
        <f t="shared" si="75"/>
        <v/>
      </c>
      <c r="F963" s="3" t="str">
        <f t="shared" si="74"/>
        <v/>
      </c>
      <c r="G963" s="3" t="str">
        <f t="shared" ref="G963:G1026" si="76">IF(E963="4-Day Down Streak",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s="3" t="str">
        <f t="shared" si="75"/>
        <v/>
      </c>
      <c r="F964" s="3" t="str">
        <f t="shared" si="74"/>
        <v/>
      </c>
      <c r="G964" s="3" t="str">
        <f t="shared" si="76"/>
        <v/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s="3" t="str">
        <f t="shared" si="75"/>
        <v/>
      </c>
      <c r="F965" s="3" t="str">
        <f t="shared" si="74"/>
        <v/>
      </c>
      <c r="G965" s="3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s="3" t="str">
        <f t="shared" si="75"/>
        <v/>
      </c>
      <c r="F966" s="3" t="str">
        <f t="shared" ref="F966:F1029" si="79">IF(E966="4-Day Down Streak", C966, "")</f>
        <v/>
      </c>
      <c r="G966" s="3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s="3" t="str">
        <f t="shared" si="75"/>
        <v/>
      </c>
      <c r="F967" s="3" t="str">
        <f t="shared" si="79"/>
        <v/>
      </c>
      <c r="G967" s="3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s="3" t="str">
        <f t="shared" ref="E968:E1031" si="80">IF(AND(D964="Down", D965="Down", D966="Down", D967="Down"), "4-Day Down Streak", "")</f>
        <v/>
      </c>
      <c r="F968" s="3" t="str">
        <f t="shared" si="79"/>
        <v/>
      </c>
      <c r="G968" s="3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s="3" t="str">
        <f t="shared" si="80"/>
        <v/>
      </c>
      <c r="F969" s="3" t="str">
        <f t="shared" si="79"/>
        <v/>
      </c>
      <c r="G969" s="3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s="3" t="str">
        <f t="shared" si="80"/>
        <v/>
      </c>
      <c r="F970" s="3" t="str">
        <f t="shared" si="79"/>
        <v/>
      </c>
      <c r="G970" s="3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s="3" t="str">
        <f t="shared" si="80"/>
        <v/>
      </c>
      <c r="F971" s="3" t="str">
        <f t="shared" si="79"/>
        <v/>
      </c>
      <c r="G971" s="3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s="3" t="str">
        <f t="shared" si="80"/>
        <v/>
      </c>
      <c r="F972" s="3" t="str">
        <f t="shared" si="79"/>
        <v/>
      </c>
      <c r="G972" s="3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s="3" t="str">
        <f t="shared" si="80"/>
        <v/>
      </c>
      <c r="F973" s="3" t="str">
        <f t="shared" si="79"/>
        <v/>
      </c>
      <c r="G973" s="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s="3" t="str">
        <f t="shared" si="80"/>
        <v/>
      </c>
      <c r="F974" s="3" t="str">
        <f t="shared" si="79"/>
        <v/>
      </c>
      <c r="G974" s="3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s="3" t="str">
        <f t="shared" si="80"/>
        <v/>
      </c>
      <c r="F975" s="3" t="str">
        <f t="shared" si="79"/>
        <v/>
      </c>
      <c r="G975" s="3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s="3" t="str">
        <f t="shared" si="80"/>
        <v/>
      </c>
      <c r="F976" s="3" t="str">
        <f t="shared" si="79"/>
        <v/>
      </c>
      <c r="G976" s="3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s="3" t="str">
        <f t="shared" si="80"/>
        <v/>
      </c>
      <c r="F977" s="3" t="str">
        <f t="shared" si="79"/>
        <v/>
      </c>
      <c r="G977" s="3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s="3" t="str">
        <f t="shared" si="80"/>
        <v/>
      </c>
      <c r="F978" s="3" t="str">
        <f t="shared" si="79"/>
        <v/>
      </c>
      <c r="G978" s="3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s="3" t="str">
        <f t="shared" si="80"/>
        <v/>
      </c>
      <c r="F979" s="3" t="str">
        <f t="shared" si="79"/>
        <v/>
      </c>
      <c r="G979" s="3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s="3" t="str">
        <f t="shared" si="80"/>
        <v/>
      </c>
      <c r="F980" s="3" t="str">
        <f t="shared" si="79"/>
        <v/>
      </c>
      <c r="G980" s="3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s="3" t="str">
        <f t="shared" si="80"/>
        <v/>
      </c>
      <c r="F981" s="3" t="str">
        <f t="shared" si="79"/>
        <v/>
      </c>
      <c r="G981" s="3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s="3" t="str">
        <f t="shared" si="80"/>
        <v/>
      </c>
      <c r="F982" s="3" t="str">
        <f t="shared" si="79"/>
        <v/>
      </c>
      <c r="G982" s="3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s="3" t="str">
        <f t="shared" si="80"/>
        <v/>
      </c>
      <c r="F983" s="3" t="str">
        <f t="shared" si="79"/>
        <v/>
      </c>
      <c r="G983" s="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s="3" t="str">
        <f t="shared" si="80"/>
        <v/>
      </c>
      <c r="F984" s="3" t="str">
        <f t="shared" si="79"/>
        <v/>
      </c>
      <c r="G984" s="3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s="3" t="str">
        <f t="shared" si="80"/>
        <v/>
      </c>
      <c r="F985" s="3" t="str">
        <f t="shared" si="79"/>
        <v/>
      </c>
      <c r="G985" s="3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s="3" t="str">
        <f t="shared" si="80"/>
        <v/>
      </c>
      <c r="F986" s="3" t="str">
        <f t="shared" si="79"/>
        <v/>
      </c>
      <c r="G986" s="3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s="3" t="str">
        <f t="shared" si="80"/>
        <v/>
      </c>
      <c r="F987" s="3" t="str">
        <f t="shared" si="79"/>
        <v/>
      </c>
      <c r="G987" s="3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s="3" t="str">
        <f t="shared" si="80"/>
        <v/>
      </c>
      <c r="F988" s="3" t="str">
        <f t="shared" si="79"/>
        <v/>
      </c>
      <c r="G988" s="3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s="3" t="str">
        <f t="shared" si="80"/>
        <v/>
      </c>
      <c r="F989" s="3" t="str">
        <f t="shared" si="79"/>
        <v/>
      </c>
      <c r="G989" s="3" t="str">
        <f t="shared" si="76"/>
        <v/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s="3" t="str">
        <f t="shared" si="80"/>
        <v/>
      </c>
      <c r="F990" s="3" t="str">
        <f t="shared" si="79"/>
        <v/>
      </c>
      <c r="G990" s="3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s="3" t="str">
        <f t="shared" si="80"/>
        <v/>
      </c>
      <c r="F991" s="3" t="str">
        <f t="shared" si="79"/>
        <v/>
      </c>
      <c r="G991" s="3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s="3" t="str">
        <f t="shared" si="80"/>
        <v/>
      </c>
      <c r="F992" s="3" t="str">
        <f t="shared" si="79"/>
        <v/>
      </c>
      <c r="G992" s="3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s="3" t="str">
        <f t="shared" si="80"/>
        <v/>
      </c>
      <c r="F993" s="3" t="str">
        <f t="shared" si="79"/>
        <v/>
      </c>
      <c r="G993" s="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s="3" t="str">
        <f t="shared" si="80"/>
        <v/>
      </c>
      <c r="F994" s="3" t="str">
        <f t="shared" si="79"/>
        <v/>
      </c>
      <c r="G994" s="3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s="3" t="str">
        <f t="shared" si="80"/>
        <v/>
      </c>
      <c r="F995" s="3" t="str">
        <f t="shared" si="79"/>
        <v/>
      </c>
      <c r="G995" s="3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s="3" t="str">
        <f t="shared" si="80"/>
        <v/>
      </c>
      <c r="F996" s="3" t="str">
        <f t="shared" si="79"/>
        <v/>
      </c>
      <c r="G996" s="3" t="str">
        <f t="shared" si="76"/>
        <v/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s="3" t="str">
        <f t="shared" si="80"/>
        <v/>
      </c>
      <c r="F997" s="3" t="str">
        <f t="shared" si="79"/>
        <v/>
      </c>
      <c r="G997" s="3" t="str">
        <f t="shared" si="76"/>
        <v/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s="3" t="str">
        <f t="shared" si="80"/>
        <v>4-Day Down Streak</v>
      </c>
      <c r="F998" s="3">
        <f t="shared" si="79"/>
        <v>6.8717508075387618E-3</v>
      </c>
      <c r="G998" s="3" t="str">
        <f t="shared" si="76"/>
        <v>Yes</v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s="3" t="str">
        <f t="shared" si="80"/>
        <v/>
      </c>
      <c r="F999" s="3" t="str">
        <f t="shared" si="79"/>
        <v/>
      </c>
      <c r="G999" s="3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s="3" t="str">
        <f t="shared" si="80"/>
        <v/>
      </c>
      <c r="F1000" s="3" t="str">
        <f t="shared" si="79"/>
        <v/>
      </c>
      <c r="G1000" s="3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s="3" t="str">
        <f t="shared" si="80"/>
        <v/>
      </c>
      <c r="F1001" s="3" t="str">
        <f t="shared" si="79"/>
        <v/>
      </c>
      <c r="G1001" s="3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s="3" t="str">
        <f t="shared" si="80"/>
        <v/>
      </c>
      <c r="F1002" s="3" t="str">
        <f t="shared" si="79"/>
        <v/>
      </c>
      <c r="G1002" s="3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s="3" t="str">
        <f t="shared" si="80"/>
        <v/>
      </c>
      <c r="F1003" s="3" t="str">
        <f t="shared" si="79"/>
        <v/>
      </c>
      <c r="G1003" s="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s="3" t="str">
        <f t="shared" si="80"/>
        <v/>
      </c>
      <c r="F1004" s="3" t="str">
        <f t="shared" si="79"/>
        <v/>
      </c>
      <c r="G1004" s="3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s="3" t="str">
        <f t="shared" si="80"/>
        <v/>
      </c>
      <c r="F1005" s="3" t="str">
        <f t="shared" si="79"/>
        <v/>
      </c>
      <c r="G1005" s="3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s="3" t="str">
        <f t="shared" si="80"/>
        <v/>
      </c>
      <c r="F1006" s="3" t="str">
        <f t="shared" si="79"/>
        <v/>
      </c>
      <c r="G1006" s="3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s="3" t="str">
        <f t="shared" si="80"/>
        <v/>
      </c>
      <c r="F1007" s="3" t="str">
        <f t="shared" si="79"/>
        <v/>
      </c>
      <c r="G1007" s="3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s="3" t="str">
        <f t="shared" si="80"/>
        <v/>
      </c>
      <c r="F1008" s="3" t="str">
        <f t="shared" si="79"/>
        <v/>
      </c>
      <c r="G1008" s="3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s="3" t="str">
        <f t="shared" si="80"/>
        <v/>
      </c>
      <c r="F1009" s="3" t="str">
        <f t="shared" si="79"/>
        <v/>
      </c>
      <c r="G1009" s="3" t="str">
        <f t="shared" si="76"/>
        <v/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s="3" t="str">
        <f t="shared" si="80"/>
        <v/>
      </c>
      <c r="F1010" s="3" t="str">
        <f t="shared" si="79"/>
        <v/>
      </c>
      <c r="G1010" s="3" t="str">
        <f t="shared" si="76"/>
        <v/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s="3" t="str">
        <f t="shared" si="80"/>
        <v/>
      </c>
      <c r="F1011" s="3" t="str">
        <f t="shared" si="79"/>
        <v/>
      </c>
      <c r="G1011" s="3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s="3" t="str">
        <f t="shared" si="80"/>
        <v/>
      </c>
      <c r="F1012" s="3" t="str">
        <f t="shared" si="79"/>
        <v/>
      </c>
      <c r="G1012" s="3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s="3" t="str">
        <f t="shared" si="80"/>
        <v/>
      </c>
      <c r="F1013" s="3" t="str">
        <f t="shared" si="79"/>
        <v/>
      </c>
      <c r="G1013" s="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s="3" t="str">
        <f t="shared" si="80"/>
        <v/>
      </c>
      <c r="F1014" s="3" t="str">
        <f t="shared" si="79"/>
        <v/>
      </c>
      <c r="G1014" s="3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s="3" t="str">
        <f t="shared" si="80"/>
        <v/>
      </c>
      <c r="F1015" s="3" t="str">
        <f t="shared" si="79"/>
        <v/>
      </c>
      <c r="G1015" s="3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s="3" t="str">
        <f t="shared" si="80"/>
        <v/>
      </c>
      <c r="F1016" s="3" t="str">
        <f t="shared" si="79"/>
        <v/>
      </c>
      <c r="G1016" s="3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s="3" t="str">
        <f t="shared" si="80"/>
        <v/>
      </c>
      <c r="F1017" s="3" t="str">
        <f t="shared" si="79"/>
        <v/>
      </c>
      <c r="G1017" s="3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s="3" t="str">
        <f t="shared" si="80"/>
        <v/>
      </c>
      <c r="F1018" s="3" t="str">
        <f t="shared" si="79"/>
        <v/>
      </c>
      <c r="G1018" s="3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s="3" t="str">
        <f t="shared" si="80"/>
        <v/>
      </c>
      <c r="F1019" s="3" t="str">
        <f t="shared" si="79"/>
        <v/>
      </c>
      <c r="G1019" s="3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s="3" t="str">
        <f t="shared" si="80"/>
        <v/>
      </c>
      <c r="F1020" s="3" t="str">
        <f t="shared" si="79"/>
        <v/>
      </c>
      <c r="G1020" s="3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s="3" t="str">
        <f t="shared" si="80"/>
        <v/>
      </c>
      <c r="F1021" s="3" t="str">
        <f t="shared" si="79"/>
        <v/>
      </c>
      <c r="G1021" s="3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s="3" t="str">
        <f t="shared" si="80"/>
        <v/>
      </c>
      <c r="F1022" s="3" t="str">
        <f t="shared" si="79"/>
        <v/>
      </c>
      <c r="G1022" s="3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s="3" t="str">
        <f t="shared" si="80"/>
        <v/>
      </c>
      <c r="F1023" s="3" t="str">
        <f t="shared" si="79"/>
        <v/>
      </c>
      <c r="G1023" s="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s="3" t="str">
        <f t="shared" si="80"/>
        <v/>
      </c>
      <c r="F1024" s="3" t="str">
        <f t="shared" si="79"/>
        <v/>
      </c>
      <c r="G1024" s="3" t="str">
        <f t="shared" si="76"/>
        <v/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s="3" t="str">
        <f t="shared" si="80"/>
        <v/>
      </c>
      <c r="F1025" s="3" t="str">
        <f t="shared" si="79"/>
        <v/>
      </c>
      <c r="G1025" s="3" t="str">
        <f t="shared" si="76"/>
        <v/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s="3" t="str">
        <f t="shared" si="80"/>
        <v>4-Day Down Streak</v>
      </c>
      <c r="F1026" s="3">
        <f t="shared" si="79"/>
        <v>-9.5156509445180632E-3</v>
      </c>
      <c r="G1026" s="3" t="str">
        <f t="shared" si="76"/>
        <v>No</v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s="3" t="str">
        <f t="shared" si="80"/>
        <v>4-Day Down Streak</v>
      </c>
      <c r="F1027" s="3">
        <f t="shared" si="79"/>
        <v>1.869832115311469E-3</v>
      </c>
      <c r="G1027" s="3" t="str">
        <f t="shared" ref="G1027:G1090" si="81">IF(E1027="4-Day Down Streak", IF(F1027&gt;0, "Yes", "No"), "")</f>
        <v>Yes</v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s="3" t="str">
        <f t="shared" si="80"/>
        <v/>
      </c>
      <c r="F1028" s="3" t="str">
        <f t="shared" si="79"/>
        <v/>
      </c>
      <c r="G1028" s="3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s="3" t="str">
        <f t="shared" si="80"/>
        <v/>
      </c>
      <c r="F1029" s="3" t="str">
        <f t="shared" si="79"/>
        <v/>
      </c>
      <c r="G1029" s="3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s="3" t="str">
        <f t="shared" si="80"/>
        <v/>
      </c>
      <c r="F1030" s="3" t="str">
        <f t="shared" ref="F1030:F1093" si="84">IF(E1030="4-Day Down Streak", C1030, "")</f>
        <v/>
      </c>
      <c r="G1030" s="3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s="3" t="str">
        <f t="shared" si="80"/>
        <v/>
      </c>
      <c r="F1031" s="3" t="str">
        <f t="shared" si="84"/>
        <v/>
      </c>
      <c r="G1031" s="3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s="3" t="str">
        <f t="shared" ref="E1032:E1095" si="85">IF(AND(D1028="Down", D1029="Down", D1030="Down", D1031="Down"), "4-Day Down Streak", "")</f>
        <v/>
      </c>
      <c r="F1032" s="3" t="str">
        <f t="shared" si="84"/>
        <v/>
      </c>
      <c r="G1032" s="3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s="3" t="str">
        <f t="shared" si="85"/>
        <v/>
      </c>
      <c r="F1033" s="3" t="str">
        <f t="shared" si="84"/>
        <v/>
      </c>
      <c r="G1033" s="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s="3" t="str">
        <f t="shared" si="85"/>
        <v/>
      </c>
      <c r="F1034" s="3" t="str">
        <f t="shared" si="84"/>
        <v/>
      </c>
      <c r="G1034" s="3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s="3" t="str">
        <f t="shared" si="85"/>
        <v/>
      </c>
      <c r="F1035" s="3" t="str">
        <f t="shared" si="84"/>
        <v/>
      </c>
      <c r="G1035" s="3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s="3" t="str">
        <f t="shared" si="85"/>
        <v/>
      </c>
      <c r="F1036" s="3" t="str">
        <f t="shared" si="84"/>
        <v/>
      </c>
      <c r="G1036" s="3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s="3" t="str">
        <f t="shared" si="85"/>
        <v/>
      </c>
      <c r="F1037" s="3" t="str">
        <f t="shared" si="84"/>
        <v/>
      </c>
      <c r="G1037" s="3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s="3" t="str">
        <f t="shared" si="85"/>
        <v/>
      </c>
      <c r="F1038" s="3" t="str">
        <f t="shared" si="84"/>
        <v/>
      </c>
      <c r="G1038" s="3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s="3" t="str">
        <f t="shared" si="85"/>
        <v/>
      </c>
      <c r="F1039" s="3" t="str">
        <f t="shared" si="84"/>
        <v/>
      </c>
      <c r="G1039" s="3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s="3" t="str">
        <f t="shared" si="85"/>
        <v/>
      </c>
      <c r="F1040" s="3" t="str">
        <f t="shared" si="84"/>
        <v/>
      </c>
      <c r="G1040" s="3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s="3" t="str">
        <f t="shared" si="85"/>
        <v/>
      </c>
      <c r="F1041" s="3" t="str">
        <f t="shared" si="84"/>
        <v/>
      </c>
      <c r="G1041" s="3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s="3" t="str">
        <f t="shared" si="85"/>
        <v/>
      </c>
      <c r="F1042" s="3" t="str">
        <f t="shared" si="84"/>
        <v/>
      </c>
      <c r="G1042" s="3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s="3" t="str">
        <f t="shared" si="85"/>
        <v/>
      </c>
      <c r="F1043" s="3" t="str">
        <f t="shared" si="84"/>
        <v/>
      </c>
      <c r="G1043" s="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s="3" t="str">
        <f t="shared" si="85"/>
        <v/>
      </c>
      <c r="F1044" s="3" t="str">
        <f t="shared" si="84"/>
        <v/>
      </c>
      <c r="G1044" s="3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s="3" t="str">
        <f t="shared" si="85"/>
        <v/>
      </c>
      <c r="F1045" s="3" t="str">
        <f t="shared" si="84"/>
        <v/>
      </c>
      <c r="G1045" s="3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s="3" t="str">
        <f t="shared" si="85"/>
        <v/>
      </c>
      <c r="F1046" s="3" t="str">
        <f t="shared" si="84"/>
        <v/>
      </c>
      <c r="G1046" s="3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s="3" t="str">
        <f t="shared" si="85"/>
        <v/>
      </c>
      <c r="F1047" s="3" t="str">
        <f t="shared" si="84"/>
        <v/>
      </c>
      <c r="G1047" s="3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s="3" t="str">
        <f t="shared" si="85"/>
        <v/>
      </c>
      <c r="F1048" s="3" t="str">
        <f t="shared" si="84"/>
        <v/>
      </c>
      <c r="G1048" s="3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s="3" t="str">
        <f t="shared" si="85"/>
        <v/>
      </c>
      <c r="F1049" s="3" t="str">
        <f t="shared" si="84"/>
        <v/>
      </c>
      <c r="G1049" s="3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s="3" t="str">
        <f t="shared" si="85"/>
        <v/>
      </c>
      <c r="F1050" s="3" t="str">
        <f t="shared" si="84"/>
        <v/>
      </c>
      <c r="G1050" s="3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s="3" t="str">
        <f t="shared" si="85"/>
        <v/>
      </c>
      <c r="F1051" s="3" t="str">
        <f t="shared" si="84"/>
        <v/>
      </c>
      <c r="G1051" s="3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s="3" t="str">
        <f t="shared" si="85"/>
        <v/>
      </c>
      <c r="F1052" s="3" t="str">
        <f t="shared" si="84"/>
        <v/>
      </c>
      <c r="G1052" s="3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s="3" t="str">
        <f t="shared" si="85"/>
        <v/>
      </c>
      <c r="F1053" s="3" t="str">
        <f t="shared" si="84"/>
        <v/>
      </c>
      <c r="G1053" s="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s="3" t="str">
        <f t="shared" si="85"/>
        <v/>
      </c>
      <c r="F1054" s="3" t="str">
        <f t="shared" si="84"/>
        <v/>
      </c>
      <c r="G1054" s="3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s="3" t="str">
        <f t="shared" si="85"/>
        <v/>
      </c>
      <c r="F1055" s="3" t="str">
        <f t="shared" si="84"/>
        <v/>
      </c>
      <c r="G1055" s="3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s="3" t="str">
        <f t="shared" si="85"/>
        <v/>
      </c>
      <c r="F1056" s="3" t="str">
        <f t="shared" si="84"/>
        <v/>
      </c>
      <c r="G1056" s="3" t="str">
        <f t="shared" si="81"/>
        <v/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s="3" t="str">
        <f t="shared" si="85"/>
        <v/>
      </c>
      <c r="F1057" s="3" t="str">
        <f t="shared" si="84"/>
        <v/>
      </c>
      <c r="G1057" s="3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s="3" t="str">
        <f t="shared" si="85"/>
        <v/>
      </c>
      <c r="F1058" s="3" t="str">
        <f t="shared" si="84"/>
        <v/>
      </c>
      <c r="G1058" s="3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s="3" t="str">
        <f t="shared" si="85"/>
        <v/>
      </c>
      <c r="F1059" s="3" t="str">
        <f t="shared" si="84"/>
        <v/>
      </c>
      <c r="G1059" s="3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s="3" t="str">
        <f t="shared" si="85"/>
        <v/>
      </c>
      <c r="F1060" s="3" t="str">
        <f t="shared" si="84"/>
        <v/>
      </c>
      <c r="G1060" s="3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s="3" t="str">
        <f t="shared" si="85"/>
        <v/>
      </c>
      <c r="F1061" s="3" t="str">
        <f t="shared" si="84"/>
        <v/>
      </c>
      <c r="G1061" s="3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s="3" t="str">
        <f t="shared" si="85"/>
        <v/>
      </c>
      <c r="F1062" s="3" t="str">
        <f t="shared" si="84"/>
        <v/>
      </c>
      <c r="G1062" s="3" t="str">
        <f t="shared" si="81"/>
        <v/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s="3" t="str">
        <f t="shared" si="85"/>
        <v/>
      </c>
      <c r="F1063" s="3" t="str">
        <f t="shared" si="84"/>
        <v/>
      </c>
      <c r="G1063" s="3" t="str">
        <f t="shared" si="81"/>
        <v/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s="3" t="str">
        <f t="shared" si="85"/>
        <v>4-Day Down Streak</v>
      </c>
      <c r="F1064" s="3">
        <f t="shared" si="84"/>
        <v>-3.0311098367712352E-4</v>
      </c>
      <c r="G1064" s="3" t="str">
        <f t="shared" si="81"/>
        <v>No</v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s="3" t="str">
        <f t="shared" si="85"/>
        <v>4-Day Down Streak</v>
      </c>
      <c r="F1065" s="3">
        <f t="shared" si="84"/>
        <v>1.7567329479105633E-2</v>
      </c>
      <c r="G1065" s="3" t="str">
        <f t="shared" si="81"/>
        <v>Yes</v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s="3" t="str">
        <f t="shared" si="85"/>
        <v/>
      </c>
      <c r="F1066" s="3" t="str">
        <f t="shared" si="84"/>
        <v/>
      </c>
      <c r="G1066" s="3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s="3" t="str">
        <f t="shared" si="85"/>
        <v/>
      </c>
      <c r="F1067" s="3" t="str">
        <f t="shared" si="84"/>
        <v/>
      </c>
      <c r="G1067" s="3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s="3" t="str">
        <f t="shared" si="85"/>
        <v/>
      </c>
      <c r="F1068" s="3" t="str">
        <f t="shared" si="84"/>
        <v/>
      </c>
      <c r="G1068" s="3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s="3" t="str">
        <f t="shared" si="85"/>
        <v/>
      </c>
      <c r="F1069" s="3" t="str">
        <f t="shared" si="84"/>
        <v/>
      </c>
      <c r="G1069" s="3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s="3" t="str">
        <f t="shared" si="85"/>
        <v/>
      </c>
      <c r="F1070" s="3" t="str">
        <f t="shared" si="84"/>
        <v/>
      </c>
      <c r="G1070" s="3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s="3" t="str">
        <f t="shared" si="85"/>
        <v/>
      </c>
      <c r="F1071" s="3" t="str">
        <f t="shared" si="84"/>
        <v/>
      </c>
      <c r="G1071" s="3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s="3" t="str">
        <f t="shared" si="85"/>
        <v/>
      </c>
      <c r="F1072" s="3" t="str">
        <f t="shared" si="84"/>
        <v/>
      </c>
      <c r="G1072" s="3" t="str">
        <f t="shared" si="81"/>
        <v/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s="3" t="str">
        <f t="shared" si="85"/>
        <v/>
      </c>
      <c r="F1073" s="3" t="str">
        <f t="shared" si="84"/>
        <v/>
      </c>
      <c r="G1073" s="3" t="str">
        <f t="shared" si="81"/>
        <v/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s="3" t="str">
        <f t="shared" si="85"/>
        <v/>
      </c>
      <c r="F1074" s="3" t="str">
        <f t="shared" si="84"/>
        <v/>
      </c>
      <c r="G1074" s="3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s="3" t="str">
        <f t="shared" si="85"/>
        <v/>
      </c>
      <c r="F1075" s="3" t="str">
        <f t="shared" si="84"/>
        <v/>
      </c>
      <c r="G1075" s="3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s="3" t="str">
        <f t="shared" si="85"/>
        <v/>
      </c>
      <c r="F1076" s="3" t="str">
        <f t="shared" si="84"/>
        <v/>
      </c>
      <c r="G1076" s="3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s="3" t="str">
        <f t="shared" si="85"/>
        <v/>
      </c>
      <c r="F1077" s="3" t="str">
        <f t="shared" si="84"/>
        <v/>
      </c>
      <c r="G1077" s="3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s="3" t="str">
        <f t="shared" si="85"/>
        <v/>
      </c>
      <c r="F1078" s="3" t="str">
        <f t="shared" si="84"/>
        <v/>
      </c>
      <c r="G1078" s="3" t="str">
        <f t="shared" si="81"/>
        <v/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s="3" t="str">
        <f t="shared" si="85"/>
        <v/>
      </c>
      <c r="F1079" s="3" t="str">
        <f t="shared" si="84"/>
        <v/>
      </c>
      <c r="G1079" s="3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s="3" t="str">
        <f t="shared" si="85"/>
        <v/>
      </c>
      <c r="F1080" s="3" t="str">
        <f t="shared" si="84"/>
        <v/>
      </c>
      <c r="G1080" s="3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s="3" t="str">
        <f t="shared" si="85"/>
        <v/>
      </c>
      <c r="F1081" s="3" t="str">
        <f t="shared" si="84"/>
        <v/>
      </c>
      <c r="G1081" s="3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s="3" t="str">
        <f t="shared" si="85"/>
        <v/>
      </c>
      <c r="F1082" s="3" t="str">
        <f t="shared" si="84"/>
        <v/>
      </c>
      <c r="G1082" s="3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s="3" t="str">
        <f t="shared" si="85"/>
        <v/>
      </c>
      <c r="F1083" s="3" t="str">
        <f t="shared" si="84"/>
        <v/>
      </c>
      <c r="G1083" s="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s="3" t="str">
        <f t="shared" si="85"/>
        <v/>
      </c>
      <c r="F1084" s="3" t="str">
        <f t="shared" si="84"/>
        <v/>
      </c>
      <c r="G1084" s="3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s="3" t="str">
        <f t="shared" si="85"/>
        <v/>
      </c>
      <c r="F1085" s="3" t="str">
        <f t="shared" si="84"/>
        <v/>
      </c>
      <c r="G1085" s="3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s="3" t="str">
        <f t="shared" si="85"/>
        <v/>
      </c>
      <c r="F1086" s="3" t="str">
        <f t="shared" si="84"/>
        <v/>
      </c>
      <c r="G1086" s="3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s="3" t="str">
        <f t="shared" si="85"/>
        <v/>
      </c>
      <c r="F1087" s="3" t="str">
        <f t="shared" si="84"/>
        <v/>
      </c>
      <c r="G1087" s="3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s="3" t="str">
        <f t="shared" si="85"/>
        <v/>
      </c>
      <c r="F1088" s="3" t="str">
        <f t="shared" si="84"/>
        <v/>
      </c>
      <c r="G1088" s="3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s="3" t="str">
        <f t="shared" si="85"/>
        <v/>
      </c>
      <c r="F1089" s="3" t="str">
        <f t="shared" si="84"/>
        <v/>
      </c>
      <c r="G1089" s="3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s="3" t="str">
        <f t="shared" si="85"/>
        <v/>
      </c>
      <c r="F1090" s="3" t="str">
        <f t="shared" si="84"/>
        <v/>
      </c>
      <c r="G1090" s="3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s="3" t="str">
        <f t="shared" si="85"/>
        <v/>
      </c>
      <c r="F1091" s="3" t="str">
        <f t="shared" si="84"/>
        <v/>
      </c>
      <c r="G1091" s="3" t="str">
        <f t="shared" ref="G1091:G1154" si="86">IF(E1091="4-Day Down Streak",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s="3" t="str">
        <f t="shared" si="85"/>
        <v/>
      </c>
      <c r="F1092" s="3" t="str">
        <f t="shared" si="84"/>
        <v/>
      </c>
      <c r="G1092" s="3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s="3" t="str">
        <f t="shared" si="85"/>
        <v/>
      </c>
      <c r="F1093" s="3" t="str">
        <f t="shared" si="84"/>
        <v/>
      </c>
      <c r="G1093" s="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s="3" t="str">
        <f t="shared" si="85"/>
        <v/>
      </c>
      <c r="F1094" s="3" t="str">
        <f t="shared" ref="F1094:F1157" si="89">IF(E1094="4-Day Down Streak", C1094, "")</f>
        <v/>
      </c>
      <c r="G1094" s="3" t="str">
        <f t="shared" si="86"/>
        <v/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s="3" t="str">
        <f t="shared" si="85"/>
        <v/>
      </c>
      <c r="F1095" s="3" t="str">
        <f t="shared" si="89"/>
        <v/>
      </c>
      <c r="G1095" s="3" t="str">
        <f t="shared" si="86"/>
        <v/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s="3" t="str">
        <f t="shared" ref="E1096:E1159" si="90">IF(AND(D1092="Down", D1093="Down", D1094="Down", D1095="Down"), "4-Day Down Streak", "")</f>
        <v/>
      </c>
      <c r="F1096" s="3" t="str">
        <f t="shared" si="89"/>
        <v/>
      </c>
      <c r="G1096" s="3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s="3" t="str">
        <f t="shared" si="90"/>
        <v/>
      </c>
      <c r="F1097" s="3" t="str">
        <f t="shared" si="89"/>
        <v/>
      </c>
      <c r="G1097" s="3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s="3" t="str">
        <f t="shared" si="90"/>
        <v/>
      </c>
      <c r="F1098" s="3" t="str">
        <f t="shared" si="89"/>
        <v/>
      </c>
      <c r="G1098" s="3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s="3" t="str">
        <f t="shared" si="90"/>
        <v/>
      </c>
      <c r="F1099" s="3" t="str">
        <f t="shared" si="89"/>
        <v/>
      </c>
      <c r="G1099" s="3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s="3" t="str">
        <f t="shared" si="90"/>
        <v/>
      </c>
      <c r="F1100" s="3" t="str">
        <f t="shared" si="89"/>
        <v/>
      </c>
      <c r="G1100" s="3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s="3" t="str">
        <f t="shared" si="90"/>
        <v/>
      </c>
      <c r="F1101" s="3" t="str">
        <f t="shared" si="89"/>
        <v/>
      </c>
      <c r="G1101" s="3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s="3" t="str">
        <f t="shared" si="90"/>
        <v/>
      </c>
      <c r="F1102" s="3" t="str">
        <f t="shared" si="89"/>
        <v/>
      </c>
      <c r="G1102" s="3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s="3" t="str">
        <f t="shared" si="90"/>
        <v/>
      </c>
      <c r="F1103" s="3" t="str">
        <f t="shared" si="89"/>
        <v/>
      </c>
      <c r="G1103" s="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s="3" t="str">
        <f t="shared" si="90"/>
        <v/>
      </c>
      <c r="F1104" s="3" t="str">
        <f t="shared" si="89"/>
        <v/>
      </c>
      <c r="G1104" s="3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s="3" t="str">
        <f t="shared" si="90"/>
        <v/>
      </c>
      <c r="F1105" s="3" t="str">
        <f t="shared" si="89"/>
        <v/>
      </c>
      <c r="G1105" s="3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s="3" t="str">
        <f t="shared" si="90"/>
        <v/>
      </c>
      <c r="F1106" s="3" t="str">
        <f t="shared" si="89"/>
        <v/>
      </c>
      <c r="G1106" s="3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s="3" t="str">
        <f t="shared" si="90"/>
        <v/>
      </c>
      <c r="F1107" s="3" t="str">
        <f t="shared" si="89"/>
        <v/>
      </c>
      <c r="G1107" s="3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s="3" t="str">
        <f t="shared" si="90"/>
        <v/>
      </c>
      <c r="F1108" s="3" t="str">
        <f t="shared" si="89"/>
        <v/>
      </c>
      <c r="G1108" s="3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s="3" t="str">
        <f t="shared" si="90"/>
        <v/>
      </c>
      <c r="F1109" s="3" t="str">
        <f t="shared" si="89"/>
        <v/>
      </c>
      <c r="G1109" s="3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s="3" t="str">
        <f t="shared" si="90"/>
        <v/>
      </c>
      <c r="F1110" s="3" t="str">
        <f t="shared" si="89"/>
        <v/>
      </c>
      <c r="G1110" s="3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s="3" t="str">
        <f t="shared" si="90"/>
        <v/>
      </c>
      <c r="F1111" s="3" t="str">
        <f t="shared" si="89"/>
        <v/>
      </c>
      <c r="G1111" s="3" t="str">
        <f t="shared" si="86"/>
        <v/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s="3" t="str">
        <f t="shared" si="90"/>
        <v/>
      </c>
      <c r="F1112" s="3" t="str">
        <f t="shared" si="89"/>
        <v/>
      </c>
      <c r="G1112" s="3" t="str">
        <f t="shared" si="86"/>
        <v/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s="3" t="str">
        <f t="shared" si="90"/>
        <v>4-Day Down Streak</v>
      </c>
      <c r="F1113" s="3">
        <f t="shared" si="89"/>
        <v>-9.3266957358584725E-3</v>
      </c>
      <c r="G1113" s="3" t="str">
        <f t="shared" si="86"/>
        <v>No</v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s="3" t="str">
        <f t="shared" si="90"/>
        <v>4-Day Down Streak</v>
      </c>
      <c r="F1114" s="3">
        <f t="shared" si="89"/>
        <v>-8.7488906478615912E-3</v>
      </c>
      <c r="G1114" s="3" t="str">
        <f t="shared" si="86"/>
        <v>No</v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s="3" t="str">
        <f t="shared" si="90"/>
        <v>4-Day Down Streak</v>
      </c>
      <c r="F1115" s="3">
        <f t="shared" si="89"/>
        <v>8.7676315497616109E-3</v>
      </c>
      <c r="G1115" s="3" t="str">
        <f t="shared" si="86"/>
        <v>Yes</v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s="3" t="str">
        <f t="shared" si="90"/>
        <v/>
      </c>
      <c r="F1116" s="3" t="str">
        <f t="shared" si="89"/>
        <v/>
      </c>
      <c r="G1116" s="3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s="3" t="str">
        <f t="shared" si="90"/>
        <v/>
      </c>
      <c r="F1117" s="3" t="str">
        <f t="shared" si="89"/>
        <v/>
      </c>
      <c r="G1117" s="3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s="3" t="str">
        <f t="shared" si="90"/>
        <v/>
      </c>
      <c r="F1118" s="3" t="str">
        <f t="shared" si="89"/>
        <v/>
      </c>
      <c r="G1118" s="3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s="3" t="str">
        <f t="shared" si="90"/>
        <v/>
      </c>
      <c r="F1119" s="3" t="str">
        <f t="shared" si="89"/>
        <v/>
      </c>
      <c r="G1119" s="3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s="3" t="str">
        <f t="shared" si="90"/>
        <v/>
      </c>
      <c r="F1120" s="3" t="str">
        <f t="shared" si="89"/>
        <v/>
      </c>
      <c r="G1120" s="3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s="3" t="str">
        <f t="shared" si="90"/>
        <v/>
      </c>
      <c r="F1121" s="3" t="str">
        <f t="shared" si="89"/>
        <v/>
      </c>
      <c r="G1121" s="3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s="3" t="str">
        <f t="shared" si="90"/>
        <v/>
      </c>
      <c r="F1122" s="3" t="str">
        <f t="shared" si="89"/>
        <v/>
      </c>
      <c r="G1122" s="3" t="str">
        <f t="shared" si="86"/>
        <v/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s="3" t="str">
        <f t="shared" si="90"/>
        <v/>
      </c>
      <c r="F1123" s="3" t="str">
        <f t="shared" si="89"/>
        <v/>
      </c>
      <c r="G1123" s="3" t="str">
        <f t="shared" si="86"/>
        <v/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s="3" t="str">
        <f t="shared" si="90"/>
        <v/>
      </c>
      <c r="F1124" s="3" t="str">
        <f t="shared" si="89"/>
        <v/>
      </c>
      <c r="G1124" s="3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s="3" t="str">
        <f t="shared" si="90"/>
        <v/>
      </c>
      <c r="F1125" s="3" t="str">
        <f t="shared" si="89"/>
        <v/>
      </c>
      <c r="G1125" s="3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s="3" t="str">
        <f t="shared" si="90"/>
        <v/>
      </c>
      <c r="F1126" s="3" t="str">
        <f t="shared" si="89"/>
        <v/>
      </c>
      <c r="G1126" s="3" t="str">
        <f t="shared" si="86"/>
        <v/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s="3" t="str">
        <f t="shared" si="90"/>
        <v/>
      </c>
      <c r="F1127" s="3" t="str">
        <f t="shared" si="89"/>
        <v/>
      </c>
      <c r="G1127" s="3" t="str">
        <f t="shared" si="86"/>
        <v/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s="3" t="str">
        <f t="shared" si="90"/>
        <v>4-Day Down Streak</v>
      </c>
      <c r="F1128" s="3">
        <f t="shared" si="89"/>
        <v>-8.9592367025419541E-3</v>
      </c>
      <c r="G1128" s="3" t="str">
        <f t="shared" si="86"/>
        <v>No</v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s="3" t="str">
        <f t="shared" si="90"/>
        <v>4-Day Down Streak</v>
      </c>
      <c r="F1129" s="3">
        <f t="shared" si="89"/>
        <v>6.5485840005294364E-3</v>
      </c>
      <c r="G1129" s="3" t="str">
        <f t="shared" si="86"/>
        <v>Yes</v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s="3" t="str">
        <f t="shared" si="90"/>
        <v/>
      </c>
      <c r="F1130" s="3" t="str">
        <f t="shared" si="89"/>
        <v/>
      </c>
      <c r="G1130" s="3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s="3" t="str">
        <f t="shared" si="90"/>
        <v/>
      </c>
      <c r="F1131" s="3" t="str">
        <f t="shared" si="89"/>
        <v/>
      </c>
      <c r="G1131" s="3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s="3" t="str">
        <f t="shared" si="90"/>
        <v/>
      </c>
      <c r="F1132" s="3" t="str">
        <f t="shared" si="89"/>
        <v/>
      </c>
      <c r="G1132" s="3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s="3" t="str">
        <f t="shared" si="90"/>
        <v/>
      </c>
      <c r="F1133" s="3" t="str">
        <f t="shared" si="89"/>
        <v/>
      </c>
      <c r="G1133" s="3" t="str">
        <f t="shared" si="86"/>
        <v/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s="3" t="str">
        <f t="shared" si="90"/>
        <v/>
      </c>
      <c r="F1134" s="3" t="str">
        <f t="shared" si="89"/>
        <v/>
      </c>
      <c r="G1134" s="3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s="3" t="str">
        <f t="shared" si="90"/>
        <v/>
      </c>
      <c r="F1135" s="3" t="str">
        <f t="shared" si="89"/>
        <v/>
      </c>
      <c r="G1135" s="3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s="3" t="str">
        <f t="shared" si="90"/>
        <v/>
      </c>
      <c r="F1136" s="3" t="str">
        <f t="shared" si="89"/>
        <v/>
      </c>
      <c r="G1136" s="3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s="3" t="str">
        <f t="shared" si="90"/>
        <v/>
      </c>
      <c r="F1137" s="3" t="str">
        <f t="shared" si="89"/>
        <v/>
      </c>
      <c r="G1137" s="3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s="3" t="str">
        <f t="shared" si="90"/>
        <v/>
      </c>
      <c r="F1138" s="3" t="str">
        <f t="shared" si="89"/>
        <v/>
      </c>
      <c r="G1138" s="3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s="3" t="str">
        <f t="shared" si="90"/>
        <v/>
      </c>
      <c r="F1139" s="3" t="str">
        <f t="shared" si="89"/>
        <v/>
      </c>
      <c r="G1139" s="3" t="str">
        <f t="shared" si="86"/>
        <v/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s="3" t="str">
        <f t="shared" si="90"/>
        <v/>
      </c>
      <c r="F1140" s="3" t="str">
        <f t="shared" si="89"/>
        <v/>
      </c>
      <c r="G1140" s="3" t="str">
        <f t="shared" si="86"/>
        <v/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s="3" t="str">
        <f t="shared" si="90"/>
        <v>4-Day Down Streak</v>
      </c>
      <c r="F1141" s="3">
        <f t="shared" si="89"/>
        <v>-1.3582627300494754E-2</v>
      </c>
      <c r="G1141" s="3" t="str">
        <f t="shared" si="86"/>
        <v>No</v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s="3" t="str">
        <f t="shared" si="90"/>
        <v>4-Day Down Streak</v>
      </c>
      <c r="F1142" s="3">
        <f t="shared" si="89"/>
        <v>-1.118466152073133E-3</v>
      </c>
      <c r="G1142" s="3" t="str">
        <f t="shared" si="86"/>
        <v>No</v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s="3" t="str">
        <f t="shared" si="90"/>
        <v>4-Day Down Streak</v>
      </c>
      <c r="F1143" s="3">
        <f t="shared" si="89"/>
        <v>-3.3527814487925929E-3</v>
      </c>
      <c r="G1143" s="3" t="str">
        <f t="shared" si="86"/>
        <v>No</v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s="3" t="str">
        <f t="shared" si="90"/>
        <v>4-Day Down Streak</v>
      </c>
      <c r="F1144" s="3">
        <f t="shared" si="89"/>
        <v>2.7586148086877491E-3</v>
      </c>
      <c r="G1144" s="3" t="str">
        <f t="shared" si="86"/>
        <v>Yes</v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s="3" t="str">
        <f t="shared" si="90"/>
        <v/>
      </c>
      <c r="F1145" s="3" t="str">
        <f t="shared" si="89"/>
        <v/>
      </c>
      <c r="G1145" s="3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s="3" t="str">
        <f t="shared" si="90"/>
        <v/>
      </c>
      <c r="F1146" s="3" t="str">
        <f t="shared" si="89"/>
        <v/>
      </c>
      <c r="G1146" s="3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s="3" t="str">
        <f t="shared" si="90"/>
        <v/>
      </c>
      <c r="F1147" s="3" t="str">
        <f t="shared" si="89"/>
        <v/>
      </c>
      <c r="G1147" s="3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s="3" t="str">
        <f t="shared" si="90"/>
        <v/>
      </c>
      <c r="F1148" s="3" t="str">
        <f t="shared" si="89"/>
        <v/>
      </c>
      <c r="G1148" s="3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s="3" t="str">
        <f t="shared" si="90"/>
        <v/>
      </c>
      <c r="F1149" s="3" t="str">
        <f t="shared" si="89"/>
        <v/>
      </c>
      <c r="G1149" s="3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s="3" t="str">
        <f t="shared" si="90"/>
        <v/>
      </c>
      <c r="F1150" s="3" t="str">
        <f t="shared" si="89"/>
        <v/>
      </c>
      <c r="G1150" s="3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s="3" t="str">
        <f t="shared" si="90"/>
        <v/>
      </c>
      <c r="F1151" s="3" t="str">
        <f t="shared" si="89"/>
        <v/>
      </c>
      <c r="G1151" s="3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s="3" t="str">
        <f t="shared" si="90"/>
        <v/>
      </c>
      <c r="F1152" s="3" t="str">
        <f t="shared" si="89"/>
        <v/>
      </c>
      <c r="G1152" s="3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s="3" t="str">
        <f t="shared" si="90"/>
        <v/>
      </c>
      <c r="F1153" s="3" t="str">
        <f t="shared" si="89"/>
        <v/>
      </c>
      <c r="G1153" s="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s="3" t="str">
        <f t="shared" si="90"/>
        <v/>
      </c>
      <c r="F1154" s="3" t="str">
        <f t="shared" si="89"/>
        <v/>
      </c>
      <c r="G1154" s="3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s="3" t="str">
        <f t="shared" si="90"/>
        <v/>
      </c>
      <c r="F1155" s="3" t="str">
        <f t="shared" si="89"/>
        <v/>
      </c>
      <c r="G1155" s="3" t="str">
        <f t="shared" ref="G1155:G1218" si="91">IF(E1155="4-Day Down Streak",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s="3" t="str">
        <f t="shared" si="90"/>
        <v/>
      </c>
      <c r="F1156" s="3" t="str">
        <f t="shared" si="89"/>
        <v/>
      </c>
      <c r="G1156" s="3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s="3" t="str">
        <f t="shared" si="90"/>
        <v/>
      </c>
      <c r="F1157" s="3" t="str">
        <f t="shared" si="89"/>
        <v/>
      </c>
      <c r="G1157" s="3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s="3" t="str">
        <f t="shared" si="90"/>
        <v/>
      </c>
      <c r="F1158" s="3" t="str">
        <f t="shared" ref="F1158:F1221" si="94">IF(E1158="4-Day Down Streak", C1158, "")</f>
        <v/>
      </c>
      <c r="G1158" s="3" t="str">
        <f t="shared" si="91"/>
        <v/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s="3" t="str">
        <f t="shared" si="90"/>
        <v/>
      </c>
      <c r="F1159" s="3" t="str">
        <f t="shared" si="94"/>
        <v/>
      </c>
      <c r="G1159" s="3" t="str">
        <f t="shared" si="91"/>
        <v/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s="3" t="str">
        <f t="shared" ref="E1160:E1223" si="95">IF(AND(D1156="Down", D1157="Down", D1158="Down", D1159="Down"), "4-Day Down Streak", "")</f>
        <v/>
      </c>
      <c r="F1160" s="3" t="str">
        <f t="shared" si="94"/>
        <v/>
      </c>
      <c r="G1160" s="3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s="3" t="str">
        <f t="shared" si="95"/>
        <v/>
      </c>
      <c r="F1161" s="3" t="str">
        <f t="shared" si="94"/>
        <v/>
      </c>
      <c r="G1161" s="3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s="3" t="str">
        <f t="shared" si="95"/>
        <v/>
      </c>
      <c r="F1162" s="3" t="str">
        <f t="shared" si="94"/>
        <v/>
      </c>
      <c r="G1162" s="3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s="3" t="str">
        <f t="shared" si="95"/>
        <v/>
      </c>
      <c r="F1163" s="3" t="str">
        <f t="shared" si="94"/>
        <v/>
      </c>
      <c r="G1163" s="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s="3" t="str">
        <f t="shared" si="95"/>
        <v/>
      </c>
      <c r="F1164" s="3" t="str">
        <f t="shared" si="94"/>
        <v/>
      </c>
      <c r="G1164" s="3" t="str">
        <f t="shared" si="91"/>
        <v/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s="3" t="str">
        <f t="shared" si="95"/>
        <v/>
      </c>
      <c r="F1165" s="3" t="str">
        <f t="shared" si="94"/>
        <v/>
      </c>
      <c r="G1165" s="3" t="str">
        <f t="shared" si="91"/>
        <v/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s="3" t="str">
        <f t="shared" si="95"/>
        <v>4-Day Down Streak</v>
      </c>
      <c r="F1166" s="3">
        <f t="shared" si="94"/>
        <v>-1.520560127256106E-2</v>
      </c>
      <c r="G1166" s="3" t="str">
        <f t="shared" si="91"/>
        <v>No</v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s="3" t="str">
        <f t="shared" si="95"/>
        <v>4-Day Down Streak</v>
      </c>
      <c r="F1167" s="3">
        <f t="shared" si="94"/>
        <v>7.0355060943296547E-3</v>
      </c>
      <c r="G1167" s="3" t="str">
        <f t="shared" si="91"/>
        <v>Yes</v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s="3" t="str">
        <f t="shared" si="95"/>
        <v/>
      </c>
      <c r="F1168" s="3" t="str">
        <f t="shared" si="94"/>
        <v/>
      </c>
      <c r="G1168" s="3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s="3" t="str">
        <f t="shared" si="95"/>
        <v/>
      </c>
      <c r="F1169" s="3" t="str">
        <f t="shared" si="94"/>
        <v/>
      </c>
      <c r="G1169" s="3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s="3" t="str">
        <f t="shared" si="95"/>
        <v/>
      </c>
      <c r="F1170" s="3" t="str">
        <f t="shared" si="94"/>
        <v/>
      </c>
      <c r="G1170" s="3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s="3" t="str">
        <f t="shared" si="95"/>
        <v/>
      </c>
      <c r="F1171" s="3" t="str">
        <f t="shared" si="94"/>
        <v/>
      </c>
      <c r="G1171" s="3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s="3" t="str">
        <f t="shared" si="95"/>
        <v/>
      </c>
      <c r="F1172" s="3" t="str">
        <f t="shared" si="94"/>
        <v/>
      </c>
      <c r="G1172" s="3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s="3" t="str">
        <f t="shared" si="95"/>
        <v/>
      </c>
      <c r="F1173" s="3" t="str">
        <f t="shared" si="94"/>
        <v/>
      </c>
      <c r="G1173" s="3" t="str">
        <f t="shared" si="91"/>
        <v/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s="3" t="str">
        <f t="shared" si="95"/>
        <v/>
      </c>
      <c r="F1174" s="3" t="str">
        <f t="shared" si="94"/>
        <v/>
      </c>
      <c r="G1174" s="3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s="3" t="str">
        <f t="shared" si="95"/>
        <v/>
      </c>
      <c r="F1175" s="3" t="str">
        <f t="shared" si="94"/>
        <v/>
      </c>
      <c r="G1175" s="3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s="3" t="str">
        <f t="shared" si="95"/>
        <v/>
      </c>
      <c r="F1176" s="3" t="str">
        <f t="shared" si="94"/>
        <v/>
      </c>
      <c r="G1176" s="3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s="3" t="str">
        <f t="shared" si="95"/>
        <v/>
      </c>
      <c r="F1177" s="3" t="str">
        <f t="shared" si="94"/>
        <v/>
      </c>
      <c r="G1177" s="3" t="str">
        <f t="shared" si="91"/>
        <v/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s="3" t="str">
        <f t="shared" si="95"/>
        <v/>
      </c>
      <c r="F1178" s="3" t="str">
        <f t="shared" si="94"/>
        <v/>
      </c>
      <c r="G1178" s="3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s="3" t="str">
        <f t="shared" si="95"/>
        <v/>
      </c>
      <c r="F1179" s="3" t="str">
        <f t="shared" si="94"/>
        <v/>
      </c>
      <c r="G1179" s="3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s="3" t="str">
        <f t="shared" si="95"/>
        <v/>
      </c>
      <c r="F1180" s="3" t="str">
        <f t="shared" si="94"/>
        <v/>
      </c>
      <c r="G1180" s="3" t="str">
        <f t="shared" si="91"/>
        <v/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s="3" t="str">
        <f t="shared" si="95"/>
        <v/>
      </c>
      <c r="F1181" s="3" t="str">
        <f t="shared" si="94"/>
        <v/>
      </c>
      <c r="G1181" s="3" t="str">
        <f t="shared" si="91"/>
        <v/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s="3" t="str">
        <f t="shared" si="95"/>
        <v>4-Day Down Streak</v>
      </c>
      <c r="F1182" s="3">
        <f t="shared" si="94"/>
        <v>3.9028066854514777E-3</v>
      </c>
      <c r="G1182" s="3" t="str">
        <f t="shared" si="91"/>
        <v>Yes</v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s="3" t="str">
        <f t="shared" si="95"/>
        <v/>
      </c>
      <c r="F1183" s="3" t="str">
        <f t="shared" si="94"/>
        <v/>
      </c>
      <c r="G1183" s="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s="3" t="str">
        <f t="shared" si="95"/>
        <v/>
      </c>
      <c r="F1184" s="3" t="str">
        <f t="shared" si="94"/>
        <v/>
      </c>
      <c r="G1184" s="3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s="3" t="str">
        <f t="shared" si="95"/>
        <v/>
      </c>
      <c r="F1185" s="3" t="str">
        <f t="shared" si="94"/>
        <v/>
      </c>
      <c r="G1185" s="3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s="3" t="str">
        <f t="shared" si="95"/>
        <v/>
      </c>
      <c r="F1186" s="3" t="str">
        <f t="shared" si="94"/>
        <v/>
      </c>
      <c r="G1186" s="3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s="3" t="str">
        <f t="shared" si="95"/>
        <v/>
      </c>
      <c r="F1187" s="3" t="str">
        <f t="shared" si="94"/>
        <v/>
      </c>
      <c r="G1187" s="3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s="3" t="str">
        <f t="shared" si="95"/>
        <v/>
      </c>
      <c r="F1188" s="3" t="str">
        <f t="shared" si="94"/>
        <v/>
      </c>
      <c r="G1188" s="3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s="3" t="str">
        <f t="shared" si="95"/>
        <v/>
      </c>
      <c r="F1189" s="3" t="str">
        <f t="shared" si="94"/>
        <v/>
      </c>
      <c r="G1189" s="3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s="3" t="str">
        <f t="shared" si="95"/>
        <v/>
      </c>
      <c r="F1190" s="3" t="str">
        <f t="shared" si="94"/>
        <v/>
      </c>
      <c r="G1190" s="3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s="3" t="str">
        <f t="shared" si="95"/>
        <v/>
      </c>
      <c r="F1191" s="3" t="str">
        <f t="shared" si="94"/>
        <v/>
      </c>
      <c r="G1191" s="3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s="3" t="str">
        <f t="shared" si="95"/>
        <v/>
      </c>
      <c r="F1192" s="3" t="str">
        <f t="shared" si="94"/>
        <v/>
      </c>
      <c r="G1192" s="3" t="str">
        <f t="shared" si="91"/>
        <v/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s="3" t="str">
        <f t="shared" si="95"/>
        <v/>
      </c>
      <c r="F1193" s="3" t="str">
        <f t="shared" si="94"/>
        <v/>
      </c>
      <c r="G1193" s="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s="3" t="str">
        <f t="shared" si="95"/>
        <v/>
      </c>
      <c r="F1194" s="3" t="str">
        <f t="shared" si="94"/>
        <v/>
      </c>
      <c r="G1194" s="3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s="3" t="str">
        <f t="shared" si="95"/>
        <v/>
      </c>
      <c r="F1195" s="3" t="str">
        <f t="shared" si="94"/>
        <v/>
      </c>
      <c r="G1195" s="3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s="3" t="str">
        <f t="shared" si="95"/>
        <v/>
      </c>
      <c r="F1196" s="3" t="str">
        <f t="shared" si="94"/>
        <v/>
      </c>
      <c r="G1196" s="3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s="3" t="str">
        <f t="shared" si="95"/>
        <v/>
      </c>
      <c r="F1197" s="3" t="str">
        <f t="shared" si="94"/>
        <v/>
      </c>
      <c r="G1197" s="3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s="3" t="str">
        <f t="shared" si="95"/>
        <v/>
      </c>
      <c r="F1198" s="3" t="str">
        <f t="shared" si="94"/>
        <v/>
      </c>
      <c r="G1198" s="3" t="str">
        <f t="shared" si="91"/>
        <v/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s="3" t="str">
        <f t="shared" si="95"/>
        <v/>
      </c>
      <c r="F1199" s="3" t="str">
        <f t="shared" si="94"/>
        <v/>
      </c>
      <c r="G1199" s="3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s="3" t="str">
        <f t="shared" si="95"/>
        <v/>
      </c>
      <c r="F1200" s="3" t="str">
        <f t="shared" si="94"/>
        <v/>
      </c>
      <c r="G1200" s="3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s="3" t="str">
        <f t="shared" si="95"/>
        <v/>
      </c>
      <c r="F1201" s="3" t="str">
        <f t="shared" si="94"/>
        <v/>
      </c>
      <c r="G1201" s="3" t="str">
        <f t="shared" si="91"/>
        <v/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s="3" t="str">
        <f t="shared" si="95"/>
        <v/>
      </c>
      <c r="F1202" s="3" t="str">
        <f t="shared" si="94"/>
        <v/>
      </c>
      <c r="G1202" s="3" t="str">
        <f t="shared" si="91"/>
        <v/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s="3" t="str">
        <f t="shared" si="95"/>
        <v>4-Day Down Streak</v>
      </c>
      <c r="F1203" s="3">
        <f t="shared" si="94"/>
        <v>-1.3249734834228593E-2</v>
      </c>
      <c r="G1203" s="3" t="str">
        <f t="shared" si="91"/>
        <v>No</v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s="3" t="str">
        <f t="shared" si="95"/>
        <v>4-Day Down Streak</v>
      </c>
      <c r="F1204" s="3">
        <f t="shared" si="94"/>
        <v>-1.1507554677138009E-3</v>
      </c>
      <c r="G1204" s="3" t="str">
        <f t="shared" si="91"/>
        <v>No</v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s="3" t="str">
        <f t="shared" si="95"/>
        <v>4-Day Down Streak</v>
      </c>
      <c r="F1205" s="3">
        <f t="shared" si="94"/>
        <v>-6.0099152753814971E-4</v>
      </c>
      <c r="G1205" s="3" t="str">
        <f t="shared" si="91"/>
        <v>No</v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s="3" t="str">
        <f t="shared" si="95"/>
        <v>4-Day Down Streak</v>
      </c>
      <c r="F1206" s="3">
        <f t="shared" si="94"/>
        <v>-4.4352492683901734E-3</v>
      </c>
      <c r="G1206" s="3" t="str">
        <f t="shared" si="91"/>
        <v>No</v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s="3" t="str">
        <f t="shared" si="95"/>
        <v>4-Day Down Streak</v>
      </c>
      <c r="F1207" s="3">
        <f t="shared" si="94"/>
        <v>1.3192755977626831E-3</v>
      </c>
      <c r="G1207" s="3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s="3" t="str">
        <f t="shared" si="95"/>
        <v/>
      </c>
      <c r="F1208" s="3" t="str">
        <f t="shared" si="94"/>
        <v/>
      </c>
      <c r="G1208" s="3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s="3" t="str">
        <f t="shared" si="95"/>
        <v/>
      </c>
      <c r="F1209" s="3" t="str">
        <f t="shared" si="94"/>
        <v/>
      </c>
      <c r="G1209" s="3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s="3" t="str">
        <f t="shared" si="95"/>
        <v/>
      </c>
      <c r="F1210" s="3" t="str">
        <f t="shared" si="94"/>
        <v/>
      </c>
      <c r="G1210" s="3" t="str">
        <f t="shared" si="91"/>
        <v/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s="3" t="str">
        <f t="shared" si="95"/>
        <v/>
      </c>
      <c r="F1211" s="3" t="str">
        <f t="shared" si="94"/>
        <v/>
      </c>
      <c r="G1211" s="3" t="str">
        <f t="shared" si="91"/>
        <v/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s="3" t="str">
        <f t="shared" si="95"/>
        <v>4-Day Down Streak</v>
      </c>
      <c r="F1212" s="3">
        <f t="shared" si="94"/>
        <v>-1.0640071240881163E-2</v>
      </c>
      <c r="G1212" s="3" t="str">
        <f t="shared" si="91"/>
        <v>No</v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s="3" t="str">
        <f t="shared" si="95"/>
        <v>4-Day Down Streak</v>
      </c>
      <c r="F1213" s="3">
        <f t="shared" si="94"/>
        <v>-2.571680038663557E-4</v>
      </c>
      <c r="G1213" s="3" t="str">
        <f t="shared" si="91"/>
        <v>No</v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s="3" t="str">
        <f t="shared" si="95"/>
        <v>4-Day Down Streak</v>
      </c>
      <c r="F1214" s="3">
        <f t="shared" si="94"/>
        <v>-1.1087679149175853E-4</v>
      </c>
      <c r="G1214" s="3" t="str">
        <f t="shared" si="91"/>
        <v>No</v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s="3" t="str">
        <f t="shared" si="95"/>
        <v>4-Day Down Streak</v>
      </c>
      <c r="F1215" s="3">
        <f t="shared" si="94"/>
        <v>-1.8644891007116797E-2</v>
      </c>
      <c r="G1215" s="3" t="str">
        <f t="shared" si="91"/>
        <v>No</v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s="3" t="str">
        <f t="shared" si="95"/>
        <v>4-Day Down Streak</v>
      </c>
      <c r="F1216" s="3">
        <f t="shared" si="94"/>
        <v>-2.4407110604896133E-4</v>
      </c>
      <c r="G1216" s="3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s="3" t="str">
        <f t="shared" si="95"/>
        <v>4-Day Down Streak</v>
      </c>
      <c r="F1217" s="3">
        <f t="shared" si="94"/>
        <v>-1.656924043708337E-3</v>
      </c>
      <c r="G1217" s="3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s="3" t="str">
        <f t="shared" si="95"/>
        <v>4-Day Down Streak</v>
      </c>
      <c r="F1218" s="3">
        <f t="shared" si="94"/>
        <v>1.1531677583985519E-2</v>
      </c>
      <c r="G1218" s="3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s="3" t="str">
        <f t="shared" si="95"/>
        <v/>
      </c>
      <c r="F1219" s="3" t="str">
        <f t="shared" si="94"/>
        <v/>
      </c>
      <c r="G1219" s="3" t="str">
        <f t="shared" ref="G1219:G1245" si="96">IF(E1219="4-Day Down Streak",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s="3" t="str">
        <f t="shared" si="95"/>
        <v/>
      </c>
      <c r="F1220" s="3" t="str">
        <f t="shared" si="94"/>
        <v/>
      </c>
      <c r="G1220" s="3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s="3" t="str">
        <f t="shared" si="95"/>
        <v/>
      </c>
      <c r="F1221" s="3" t="str">
        <f t="shared" si="94"/>
        <v/>
      </c>
      <c r="G1221" s="3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s="3" t="str">
        <f t="shared" si="95"/>
        <v/>
      </c>
      <c r="F1222" s="3" t="str">
        <f t="shared" ref="F1222:F1245" si="99">IF(E1222="4-Day Down Streak", C1222, "")</f>
        <v/>
      </c>
      <c r="G1222" s="3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s="3" t="str">
        <f t="shared" si="95"/>
        <v/>
      </c>
      <c r="F1223" s="3" t="str">
        <f t="shared" si="99"/>
        <v/>
      </c>
      <c r="G1223" s="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s="3" t="str">
        <f t="shared" ref="E1224:E1245" si="100">IF(AND(D1220="Down", D1221="Down", D1222="Down", D1223="Down"), "4-Day Down Streak", "")</f>
        <v/>
      </c>
      <c r="F1224" s="3" t="str">
        <f t="shared" si="99"/>
        <v/>
      </c>
      <c r="G1224" s="3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s="3" t="str">
        <f t="shared" si="100"/>
        <v/>
      </c>
      <c r="F1225" s="3" t="str">
        <f t="shared" si="99"/>
        <v/>
      </c>
      <c r="G1225" s="3" t="str">
        <f t="shared" si="96"/>
        <v/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s="3" t="str">
        <f t="shared" si="100"/>
        <v/>
      </c>
      <c r="F1226" s="3" t="str">
        <f t="shared" si="99"/>
        <v/>
      </c>
      <c r="G1226" s="3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s="3" t="str">
        <f t="shared" si="100"/>
        <v/>
      </c>
      <c r="F1227" s="3" t="str">
        <f t="shared" si="99"/>
        <v/>
      </c>
      <c r="G1227" s="3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s="3" t="str">
        <f t="shared" si="100"/>
        <v/>
      </c>
      <c r="F1228" s="3" t="str">
        <f t="shared" si="99"/>
        <v/>
      </c>
      <c r="G1228" s="3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s="3" t="str">
        <f t="shared" si="100"/>
        <v/>
      </c>
      <c r="F1229" s="3" t="str">
        <f t="shared" si="99"/>
        <v/>
      </c>
      <c r="G1229" s="3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s="3" t="str">
        <f t="shared" si="100"/>
        <v/>
      </c>
      <c r="F1230" s="3" t="str">
        <f t="shared" si="99"/>
        <v/>
      </c>
      <c r="G1230" s="3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s="3" t="str">
        <f t="shared" si="100"/>
        <v/>
      </c>
      <c r="F1231" s="3" t="str">
        <f t="shared" si="99"/>
        <v/>
      </c>
      <c r="G1231" s="3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s="3" t="str">
        <f t="shared" si="100"/>
        <v/>
      </c>
      <c r="F1232" s="3" t="str">
        <f t="shared" si="99"/>
        <v/>
      </c>
      <c r="G1232" s="3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s="3" t="str">
        <f t="shared" si="100"/>
        <v/>
      </c>
      <c r="F1233" s="3" t="str">
        <f t="shared" si="99"/>
        <v/>
      </c>
      <c r="G1233" s="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s="3" t="str">
        <f t="shared" si="100"/>
        <v/>
      </c>
      <c r="F1234" s="3" t="str">
        <f t="shared" si="99"/>
        <v/>
      </c>
      <c r="G1234" s="3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s="3" t="str">
        <f t="shared" si="100"/>
        <v/>
      </c>
      <c r="F1235" s="3" t="str">
        <f t="shared" si="99"/>
        <v/>
      </c>
      <c r="G1235" s="3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s="3" t="str">
        <f t="shared" si="100"/>
        <v/>
      </c>
      <c r="F1236" s="3" t="str">
        <f t="shared" si="99"/>
        <v/>
      </c>
      <c r="G1236" s="3" t="str">
        <f t="shared" si="96"/>
        <v/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s="3" t="str">
        <f t="shared" si="100"/>
        <v/>
      </c>
      <c r="F1237" s="3" t="str">
        <f t="shared" si="99"/>
        <v/>
      </c>
      <c r="G1237" s="3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s="3" t="str">
        <f t="shared" si="100"/>
        <v/>
      </c>
      <c r="F1238" s="3" t="str">
        <f t="shared" si="99"/>
        <v/>
      </c>
      <c r="G1238" s="3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s="3" t="str">
        <f t="shared" si="100"/>
        <v/>
      </c>
      <c r="F1239" s="3" t="str">
        <f t="shared" si="99"/>
        <v/>
      </c>
      <c r="G1239" s="3" t="str">
        <f t="shared" si="96"/>
        <v/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s="3" t="str">
        <f t="shared" si="100"/>
        <v/>
      </c>
      <c r="F1240" s="3" t="str">
        <f t="shared" si="99"/>
        <v/>
      </c>
      <c r="G1240" s="3" t="str">
        <f t="shared" si="96"/>
        <v/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s="3" t="str">
        <f t="shared" si="100"/>
        <v/>
      </c>
      <c r="F1241" s="3" t="str">
        <f t="shared" si="99"/>
        <v/>
      </c>
      <c r="G1241" s="3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s="3" t="str">
        <f t="shared" si="100"/>
        <v/>
      </c>
      <c r="F1242" s="3" t="str">
        <f t="shared" si="99"/>
        <v/>
      </c>
      <c r="G1242" s="3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s="3" t="str">
        <f t="shared" si="100"/>
        <v/>
      </c>
      <c r="F1243" s="3" t="str">
        <f t="shared" si="99"/>
        <v/>
      </c>
      <c r="G1243" s="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s="3" t="str">
        <f t="shared" si="100"/>
        <v/>
      </c>
      <c r="F1244" s="3" t="str">
        <f t="shared" si="99"/>
        <v/>
      </c>
      <c r="G1244" s="3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s="3" t="str">
        <f t="shared" si="100"/>
        <v/>
      </c>
      <c r="F1245" s="3" t="str">
        <f t="shared" si="99"/>
        <v/>
      </c>
      <c r="G1245" s="3" t="str">
        <f t="shared" si="96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79AB-9C77-49A5-BB8F-701E885A9605}">
  <dimension ref="A1:N1245"/>
  <sheetViews>
    <sheetView workbookViewId="0">
      <selection activeCell="N7" sqref="N7:N14"/>
    </sheetView>
  </sheetViews>
  <sheetFormatPr defaultRowHeight="14.5" x14ac:dyDescent="0.35"/>
  <cols>
    <col min="1" max="1" width="14.36328125" customWidth="1"/>
    <col min="3" max="3" width="15.453125" customWidth="1"/>
    <col min="5" max="5" width="20.36328125" customWidth="1"/>
    <col min="6" max="6" width="15.453125" customWidth="1"/>
    <col min="7" max="7" width="16.6328125" customWidth="1"/>
    <col min="13" max="13" width="45.36328125" customWidth="1"/>
  </cols>
  <sheetData>
    <row r="1" spans="1:14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125</v>
      </c>
      <c r="F1" s="2" t="s">
        <v>126</v>
      </c>
      <c r="G1" s="2" t="s">
        <v>131</v>
      </c>
    </row>
    <row r="2" spans="1:14" x14ac:dyDescent="0.35">
      <c r="A2" s="30">
        <v>43938</v>
      </c>
      <c r="B2" s="3">
        <v>9266.75</v>
      </c>
      <c r="C2" s="3"/>
      <c r="D2" s="3"/>
      <c r="E2" s="3"/>
      <c r="F2" s="3" t="str">
        <f>IF(E2="5-Day Down Streak", C2, "")</f>
        <v/>
      </c>
      <c r="G2" s="3" t="str">
        <f>IF(E2="5-Day Down Streak", IF(F2&gt;0, "Yes", "No"), "")</f>
        <v/>
      </c>
    </row>
    <row r="3" spans="1:14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E3" s="3"/>
      <c r="F3" s="3" t="str">
        <f t="shared" ref="F3:F66" si="0">IF(E3="5-Day Down Streak", C3, "")</f>
        <v/>
      </c>
      <c r="G3" s="3" t="str">
        <f t="shared" ref="G3:G66" si="1">IF(E3="5-Day Down Streak", IF(F3&gt;0, "Yes", "No"), "")</f>
        <v/>
      </c>
    </row>
    <row r="4" spans="1:14" x14ac:dyDescent="0.35">
      <c r="A4" s="30">
        <v>43942</v>
      </c>
      <c r="B4" s="3">
        <v>8981.4500000000007</v>
      </c>
      <c r="C4" s="22">
        <f t="shared" ref="C4:C67" si="2">(B4-B3)/B3</f>
        <v>-3.0274729130789164E-2</v>
      </c>
      <c r="D4" s="3" t="str">
        <f t="shared" ref="D4:D67" si="3">IF(C4&gt;0, "Up", IF(C4&lt;0, "Down", "Flat"))</f>
        <v>Down</v>
      </c>
      <c r="E4" s="3"/>
      <c r="F4" s="3" t="str">
        <f t="shared" si="0"/>
        <v/>
      </c>
      <c r="G4" s="3" t="str">
        <f t="shared" si="1"/>
        <v/>
      </c>
    </row>
    <row r="5" spans="1:14" x14ac:dyDescent="0.35">
      <c r="A5" s="30">
        <v>43943</v>
      </c>
      <c r="B5" s="3">
        <v>9187.2999999999993</v>
      </c>
      <c r="C5" s="22">
        <f t="shared" si="2"/>
        <v>2.2919461779556588E-2</v>
      </c>
      <c r="D5" s="3" t="str">
        <f t="shared" si="3"/>
        <v>Up</v>
      </c>
      <c r="E5" s="3"/>
      <c r="F5" s="3" t="str">
        <f t="shared" si="0"/>
        <v/>
      </c>
      <c r="G5" s="3" t="str">
        <f t="shared" si="1"/>
        <v/>
      </c>
    </row>
    <row r="6" spans="1:14" x14ac:dyDescent="0.35">
      <c r="A6" s="30">
        <v>43944</v>
      </c>
      <c r="B6" s="3">
        <v>9313.9</v>
      </c>
      <c r="C6" s="22">
        <f t="shared" si="2"/>
        <v>1.3779891807168631E-2</v>
      </c>
      <c r="D6" s="3" t="str">
        <f t="shared" si="3"/>
        <v>Up</v>
      </c>
      <c r="E6" s="3"/>
      <c r="F6" s="3" t="str">
        <f t="shared" si="0"/>
        <v/>
      </c>
      <c r="G6" s="3" t="str">
        <f t="shared" si="1"/>
        <v/>
      </c>
    </row>
    <row r="7" spans="1:14" x14ac:dyDescent="0.35">
      <c r="A7" s="30">
        <v>43945</v>
      </c>
      <c r="B7" s="3">
        <v>9154.4</v>
      </c>
      <c r="C7" s="22">
        <f t="shared" si="2"/>
        <v>-1.7124942290554977E-2</v>
      </c>
      <c r="D7" s="3" t="str">
        <f t="shared" si="3"/>
        <v>Down</v>
      </c>
      <c r="E7" s="3" t="str">
        <f>IF(AND(D2="Down", D3="Down", D4="Down", D5="Down", D6="Down"), "5-Day Down Streak", "")</f>
        <v/>
      </c>
      <c r="F7" s="3" t="str">
        <f t="shared" si="0"/>
        <v/>
      </c>
      <c r="G7" s="3" t="str">
        <f t="shared" si="1"/>
        <v/>
      </c>
      <c r="M7" s="2" t="s">
        <v>127</v>
      </c>
      <c r="N7" s="2">
        <f>COUNTIF(E:E, "5-Day Down STreak")</f>
        <v>45</v>
      </c>
    </row>
    <row r="8" spans="1:14" x14ac:dyDescent="0.35">
      <c r="A8" s="30">
        <v>43948</v>
      </c>
      <c r="B8" s="3">
        <v>9282.2999999999993</v>
      </c>
      <c r="C8" s="22">
        <f t="shared" si="2"/>
        <v>1.3971423577733073E-2</v>
      </c>
      <c r="D8" s="3" t="str">
        <f t="shared" si="3"/>
        <v>Up</v>
      </c>
      <c r="E8" s="3" t="str">
        <f t="shared" ref="E8:E71" si="4">IF(AND(D3="Down", D4="Down", D5="Down", D6="Down", D7="Down"), "5-Day Down Streak", "")</f>
        <v/>
      </c>
      <c r="F8" s="3" t="str">
        <f t="shared" si="0"/>
        <v/>
      </c>
      <c r="G8" s="3" t="str">
        <f t="shared" si="1"/>
        <v/>
      </c>
      <c r="M8" s="2" t="s">
        <v>128</v>
      </c>
      <c r="N8" s="2">
        <f>COUNTIF(G:G, "Yes")</f>
        <v>21</v>
      </c>
    </row>
    <row r="9" spans="1:14" x14ac:dyDescent="0.35">
      <c r="A9" s="30">
        <v>43949</v>
      </c>
      <c r="B9" s="3">
        <v>9380.9</v>
      </c>
      <c r="C9" s="22">
        <f t="shared" si="2"/>
        <v>1.0622367301207716E-2</v>
      </c>
      <c r="D9" s="3" t="str">
        <f t="shared" si="3"/>
        <v>Up</v>
      </c>
      <c r="E9" s="3" t="str">
        <f t="shared" si="4"/>
        <v/>
      </c>
      <c r="F9" s="3" t="str">
        <f t="shared" si="0"/>
        <v/>
      </c>
      <c r="G9" s="3" t="str">
        <f t="shared" si="1"/>
        <v/>
      </c>
      <c r="M9" s="2" t="s">
        <v>106</v>
      </c>
      <c r="N9" s="21">
        <f>N8/N7</f>
        <v>0.46666666666666667</v>
      </c>
    </row>
    <row r="10" spans="1:14" x14ac:dyDescent="0.35">
      <c r="A10" s="30">
        <v>43950</v>
      </c>
      <c r="B10" s="3">
        <v>9553.35</v>
      </c>
      <c r="C10" s="22">
        <f t="shared" si="2"/>
        <v>1.8383097570595652E-2</v>
      </c>
      <c r="D10" s="3" t="str">
        <f t="shared" si="3"/>
        <v>Up</v>
      </c>
      <c r="E10" s="3" t="str">
        <f t="shared" si="4"/>
        <v/>
      </c>
      <c r="F10" s="3" t="str">
        <f t="shared" si="0"/>
        <v/>
      </c>
      <c r="G10" s="3" t="str">
        <f t="shared" si="1"/>
        <v/>
      </c>
      <c r="M10" s="2" t="s">
        <v>129</v>
      </c>
      <c r="N10" s="2">
        <f>AVERAGEIFS(F:F, G:G, "Yes")</f>
        <v>1.0905187810368136E-2</v>
      </c>
    </row>
    <row r="11" spans="1:14" x14ac:dyDescent="0.35">
      <c r="A11" s="30">
        <v>43951</v>
      </c>
      <c r="B11" s="3">
        <v>9859.9</v>
      </c>
      <c r="C11" s="22">
        <f t="shared" si="2"/>
        <v>3.2088220362490566E-2</v>
      </c>
      <c r="D11" s="3" t="str">
        <f t="shared" si="3"/>
        <v>Up</v>
      </c>
      <c r="E11" s="3" t="str">
        <f t="shared" si="4"/>
        <v/>
      </c>
      <c r="F11" s="3" t="str">
        <f t="shared" si="0"/>
        <v/>
      </c>
      <c r="G11" s="3" t="str">
        <f t="shared" si="1"/>
        <v/>
      </c>
      <c r="M11" s="2" t="s">
        <v>130</v>
      </c>
      <c r="N11" s="2">
        <f>AVERAGEIF(E:E, "5-Day Down Streak", F:F)</f>
        <v>1.2220178589593732E-3</v>
      </c>
    </row>
    <row r="12" spans="1:14" x14ac:dyDescent="0.35">
      <c r="A12" s="30">
        <v>43955</v>
      </c>
      <c r="B12" s="3">
        <v>9293.5</v>
      </c>
      <c r="C12" s="22">
        <f t="shared" si="2"/>
        <v>-5.7444801671416509E-2</v>
      </c>
      <c r="D12" s="3" t="str">
        <f t="shared" si="3"/>
        <v>Down</v>
      </c>
      <c r="E12" s="3" t="str">
        <f t="shared" si="4"/>
        <v/>
      </c>
      <c r="F12" s="3" t="str">
        <f t="shared" si="0"/>
        <v/>
      </c>
      <c r="G12" s="3" t="str">
        <f t="shared" si="1"/>
        <v/>
      </c>
      <c r="M12" s="2"/>
      <c r="N12" s="2"/>
    </row>
    <row r="13" spans="1:14" x14ac:dyDescent="0.35">
      <c r="A13" s="30">
        <v>43956</v>
      </c>
      <c r="B13" s="3">
        <v>9205.6</v>
      </c>
      <c r="C13" s="22">
        <f t="shared" si="2"/>
        <v>-9.4582234895356585E-3</v>
      </c>
      <c r="D13" s="3" t="str">
        <f t="shared" si="3"/>
        <v>Down</v>
      </c>
      <c r="E13" s="3" t="str">
        <f t="shared" si="4"/>
        <v/>
      </c>
      <c r="F13" s="3" t="str">
        <f t="shared" si="0"/>
        <v/>
      </c>
      <c r="G13" s="3" t="str">
        <f t="shared" si="1"/>
        <v/>
      </c>
      <c r="M13" s="2" t="s">
        <v>109</v>
      </c>
      <c r="N13" s="2">
        <f>COUNTIF(G:G, "Yes")</f>
        <v>21</v>
      </c>
    </row>
    <row r="14" spans="1:14" x14ac:dyDescent="0.35">
      <c r="A14" s="30">
        <v>43957</v>
      </c>
      <c r="B14" s="3">
        <v>9270.9</v>
      </c>
      <c r="C14" s="22">
        <f t="shared" si="2"/>
        <v>7.0935082992960013E-3</v>
      </c>
      <c r="D14" s="3" t="str">
        <f t="shared" si="3"/>
        <v>Up</v>
      </c>
      <c r="E14" s="3" t="str">
        <f t="shared" si="4"/>
        <v/>
      </c>
      <c r="F14" s="3" t="str">
        <f t="shared" si="0"/>
        <v/>
      </c>
      <c r="G14" s="3" t="str">
        <f t="shared" si="1"/>
        <v/>
      </c>
      <c r="M14" s="2" t="s">
        <v>110</v>
      </c>
      <c r="N14" s="2">
        <f>COUNTIF(G:G, "No")</f>
        <v>23</v>
      </c>
    </row>
    <row r="15" spans="1:14" x14ac:dyDescent="0.35">
      <c r="A15" s="30">
        <v>43958</v>
      </c>
      <c r="B15" s="3">
        <v>9199.0499999999993</v>
      </c>
      <c r="C15" s="22">
        <f t="shared" si="2"/>
        <v>-7.7500566288063047E-3</v>
      </c>
      <c r="D15" s="3" t="str">
        <f t="shared" si="3"/>
        <v>Down</v>
      </c>
      <c r="E15" s="3" t="str">
        <f t="shared" si="4"/>
        <v/>
      </c>
      <c r="F15" s="3" t="str">
        <f t="shared" si="0"/>
        <v/>
      </c>
      <c r="G15" s="3" t="str">
        <f t="shared" si="1"/>
        <v/>
      </c>
    </row>
    <row r="16" spans="1:14" x14ac:dyDescent="0.35">
      <c r="A16" s="30">
        <v>43959</v>
      </c>
      <c r="B16" s="3">
        <v>9251.5</v>
      </c>
      <c r="C16" s="22">
        <f t="shared" si="2"/>
        <v>5.7016757165142852E-3</v>
      </c>
      <c r="D16" s="3" t="str">
        <f t="shared" si="3"/>
        <v>Up</v>
      </c>
      <c r="E16" s="3" t="str">
        <f t="shared" si="4"/>
        <v/>
      </c>
      <c r="F16" s="3" t="str">
        <f t="shared" si="0"/>
        <v/>
      </c>
      <c r="G16" s="3" t="str">
        <f t="shared" si="1"/>
        <v/>
      </c>
    </row>
    <row r="17" spans="1:7" x14ac:dyDescent="0.35">
      <c r="A17" s="30">
        <v>43962</v>
      </c>
      <c r="B17" s="3">
        <v>9239.2000000000007</v>
      </c>
      <c r="C17" s="22">
        <f t="shared" si="2"/>
        <v>-1.329514132843244E-3</v>
      </c>
      <c r="D17" s="3" t="str">
        <f t="shared" si="3"/>
        <v>Down</v>
      </c>
      <c r="E17" s="3" t="str">
        <f t="shared" si="4"/>
        <v/>
      </c>
      <c r="F17" s="3" t="str">
        <f t="shared" si="0"/>
        <v/>
      </c>
      <c r="G17" s="3" t="str">
        <f t="shared" si="1"/>
        <v/>
      </c>
    </row>
    <row r="18" spans="1:7" x14ac:dyDescent="0.35">
      <c r="A18" s="30">
        <v>43963</v>
      </c>
      <c r="B18" s="3">
        <v>9196.5499999999993</v>
      </c>
      <c r="C18" s="22">
        <f t="shared" si="2"/>
        <v>-4.6162005368431741E-3</v>
      </c>
      <c r="D18" s="3" t="str">
        <f t="shared" si="3"/>
        <v>Down</v>
      </c>
      <c r="E18" s="3" t="str">
        <f t="shared" si="4"/>
        <v/>
      </c>
      <c r="F18" s="3" t="str">
        <f t="shared" si="0"/>
        <v/>
      </c>
      <c r="G18" s="3" t="str">
        <f t="shared" si="1"/>
        <v/>
      </c>
    </row>
    <row r="19" spans="1:7" x14ac:dyDescent="0.35">
      <c r="A19" s="30">
        <v>43964</v>
      </c>
      <c r="B19" s="3">
        <v>9383.5499999999993</v>
      </c>
      <c r="C19" s="22">
        <f t="shared" si="2"/>
        <v>2.03337120985587E-2</v>
      </c>
      <c r="D19" s="3" t="str">
        <f t="shared" si="3"/>
        <v>Up</v>
      </c>
      <c r="E19" s="3" t="str">
        <f t="shared" si="4"/>
        <v/>
      </c>
      <c r="F19" s="3" t="str">
        <f t="shared" si="0"/>
        <v/>
      </c>
      <c r="G19" s="3" t="str">
        <f t="shared" si="1"/>
        <v/>
      </c>
    </row>
    <row r="20" spans="1:7" x14ac:dyDescent="0.35">
      <c r="A20" s="30">
        <v>43965</v>
      </c>
      <c r="B20" s="3">
        <v>9142.75</v>
      </c>
      <c r="C20" s="22">
        <f t="shared" si="2"/>
        <v>-2.5661929653489277E-2</v>
      </c>
      <c r="D20" s="3" t="str">
        <f t="shared" si="3"/>
        <v>Down</v>
      </c>
      <c r="E20" s="3" t="str">
        <f t="shared" si="4"/>
        <v/>
      </c>
      <c r="F20" s="3" t="str">
        <f t="shared" si="0"/>
        <v/>
      </c>
      <c r="G20" s="3" t="str">
        <f t="shared" si="1"/>
        <v/>
      </c>
    </row>
    <row r="21" spans="1:7" x14ac:dyDescent="0.35">
      <c r="A21" s="30">
        <v>43966</v>
      </c>
      <c r="B21" s="3">
        <v>9136.85</v>
      </c>
      <c r="C21" s="22">
        <f t="shared" si="2"/>
        <v>-6.4532006234444082E-4</v>
      </c>
      <c r="D21" s="3" t="str">
        <f t="shared" si="3"/>
        <v>Down</v>
      </c>
      <c r="E21" s="3" t="str">
        <f t="shared" si="4"/>
        <v/>
      </c>
      <c r="F21" s="3" t="str">
        <f t="shared" si="0"/>
        <v/>
      </c>
      <c r="G21" s="3" t="str">
        <f t="shared" si="1"/>
        <v/>
      </c>
    </row>
    <row r="22" spans="1:7" x14ac:dyDescent="0.35">
      <c r="A22" s="30">
        <v>43969</v>
      </c>
      <c r="B22" s="3">
        <v>8823.25</v>
      </c>
      <c r="C22" s="22">
        <f t="shared" si="2"/>
        <v>-3.4322550988579253E-2</v>
      </c>
      <c r="D22" s="3" t="str">
        <f t="shared" si="3"/>
        <v>Down</v>
      </c>
      <c r="E22" s="3" t="str">
        <f t="shared" si="4"/>
        <v/>
      </c>
      <c r="F22" s="3" t="str">
        <f t="shared" si="0"/>
        <v/>
      </c>
      <c r="G22" s="3" t="str">
        <f t="shared" si="1"/>
        <v/>
      </c>
    </row>
    <row r="23" spans="1:7" x14ac:dyDescent="0.35">
      <c r="A23" s="30">
        <v>43970</v>
      </c>
      <c r="B23" s="3">
        <v>8879.1</v>
      </c>
      <c r="C23" s="22">
        <f t="shared" si="2"/>
        <v>6.3298671124586026E-3</v>
      </c>
      <c r="D23" s="3" t="str">
        <f t="shared" si="3"/>
        <v>Up</v>
      </c>
      <c r="E23" s="3" t="str">
        <f t="shared" si="4"/>
        <v/>
      </c>
      <c r="F23" s="3" t="str">
        <f t="shared" si="0"/>
        <v/>
      </c>
      <c r="G23" s="3" t="str">
        <f t="shared" si="1"/>
        <v/>
      </c>
    </row>
    <row r="24" spans="1:7" x14ac:dyDescent="0.35">
      <c r="A24" s="30">
        <v>43971</v>
      </c>
      <c r="B24" s="3">
        <v>9066.5499999999993</v>
      </c>
      <c r="C24" s="22">
        <f t="shared" si="2"/>
        <v>2.111137390050781E-2</v>
      </c>
      <c r="D24" s="3" t="str">
        <f t="shared" si="3"/>
        <v>Up</v>
      </c>
      <c r="E24" s="3" t="str">
        <f t="shared" si="4"/>
        <v/>
      </c>
      <c r="F24" s="3" t="str">
        <f t="shared" si="0"/>
        <v/>
      </c>
      <c r="G24" s="3" t="str">
        <f t="shared" si="1"/>
        <v/>
      </c>
    </row>
    <row r="25" spans="1:7" x14ac:dyDescent="0.35">
      <c r="A25" s="30">
        <v>43972</v>
      </c>
      <c r="B25" s="3">
        <v>9106.25</v>
      </c>
      <c r="C25" s="22">
        <f t="shared" si="2"/>
        <v>4.3787328145767392E-3</v>
      </c>
      <c r="D25" s="3" t="str">
        <f t="shared" si="3"/>
        <v>Up</v>
      </c>
      <c r="E25" s="3" t="str">
        <f t="shared" si="4"/>
        <v/>
      </c>
      <c r="F25" s="3" t="str">
        <f t="shared" si="0"/>
        <v/>
      </c>
      <c r="G25" s="3" t="str">
        <f t="shared" si="1"/>
        <v/>
      </c>
    </row>
    <row r="26" spans="1:7" x14ac:dyDescent="0.35">
      <c r="A26" s="30">
        <v>43973</v>
      </c>
      <c r="B26" s="3">
        <v>9039.25</v>
      </c>
      <c r="C26" s="22">
        <f t="shared" si="2"/>
        <v>-7.3575840768702813E-3</v>
      </c>
      <c r="D26" s="3" t="str">
        <f t="shared" si="3"/>
        <v>Down</v>
      </c>
      <c r="E26" s="3" t="str">
        <f t="shared" si="4"/>
        <v/>
      </c>
      <c r="F26" s="3" t="str">
        <f t="shared" si="0"/>
        <v/>
      </c>
      <c r="G26" s="3" t="str">
        <f t="shared" si="1"/>
        <v/>
      </c>
    </row>
    <row r="27" spans="1:7" x14ac:dyDescent="0.35">
      <c r="A27" s="30">
        <v>43977</v>
      </c>
      <c r="B27" s="3">
        <v>9029.0499999999993</v>
      </c>
      <c r="C27" s="22">
        <f t="shared" si="2"/>
        <v>-1.1284122023398765E-3</v>
      </c>
      <c r="D27" s="3" t="str">
        <f t="shared" si="3"/>
        <v>Down</v>
      </c>
      <c r="E27" s="3" t="str">
        <f t="shared" si="4"/>
        <v/>
      </c>
      <c r="F27" s="3" t="str">
        <f t="shared" si="0"/>
        <v/>
      </c>
      <c r="G27" s="3" t="str">
        <f t="shared" si="1"/>
        <v/>
      </c>
    </row>
    <row r="28" spans="1:7" x14ac:dyDescent="0.35">
      <c r="A28" s="30">
        <v>43978</v>
      </c>
      <c r="B28" s="3">
        <v>9314.9500000000007</v>
      </c>
      <c r="C28" s="22">
        <f t="shared" si="2"/>
        <v>3.1664460823674856E-2</v>
      </c>
      <c r="D28" s="3" t="str">
        <f t="shared" si="3"/>
        <v>Up</v>
      </c>
      <c r="E28" s="3" t="str">
        <f t="shared" si="4"/>
        <v/>
      </c>
      <c r="F28" s="3" t="str">
        <f t="shared" si="0"/>
        <v/>
      </c>
      <c r="G28" s="3" t="str">
        <f t="shared" si="1"/>
        <v/>
      </c>
    </row>
    <row r="29" spans="1:7" x14ac:dyDescent="0.35">
      <c r="A29" s="30">
        <v>43979</v>
      </c>
      <c r="B29" s="3">
        <v>9490.1</v>
      </c>
      <c r="C29" s="22">
        <f t="shared" si="2"/>
        <v>1.8803106833638356E-2</v>
      </c>
      <c r="D29" s="3" t="str">
        <f t="shared" si="3"/>
        <v>Up</v>
      </c>
      <c r="E29" s="3" t="str">
        <f t="shared" si="4"/>
        <v/>
      </c>
      <c r="F29" s="3" t="str">
        <f t="shared" si="0"/>
        <v/>
      </c>
      <c r="G29" s="3" t="str">
        <f t="shared" si="1"/>
        <v/>
      </c>
    </row>
    <row r="30" spans="1:7" x14ac:dyDescent="0.35">
      <c r="A30" s="30">
        <v>43980</v>
      </c>
      <c r="B30" s="3">
        <v>9580.2999999999993</v>
      </c>
      <c r="C30" s="22">
        <f t="shared" si="2"/>
        <v>9.5046416792234963E-3</v>
      </c>
      <c r="D30" s="3" t="str">
        <f t="shared" si="3"/>
        <v>Up</v>
      </c>
      <c r="E30" s="3" t="str">
        <f t="shared" si="4"/>
        <v/>
      </c>
      <c r="F30" s="3" t="str">
        <f t="shared" si="0"/>
        <v/>
      </c>
      <c r="G30" s="3" t="str">
        <f t="shared" si="1"/>
        <v/>
      </c>
    </row>
    <row r="31" spans="1:7" x14ac:dyDescent="0.35">
      <c r="A31" s="30">
        <v>43983</v>
      </c>
      <c r="B31" s="3">
        <v>9826.15</v>
      </c>
      <c r="C31" s="22">
        <f t="shared" si="2"/>
        <v>2.5662035635627318E-2</v>
      </c>
      <c r="D31" s="3" t="str">
        <f t="shared" si="3"/>
        <v>Up</v>
      </c>
      <c r="E31" s="3" t="str">
        <f t="shared" si="4"/>
        <v/>
      </c>
      <c r="F31" s="3" t="str">
        <f t="shared" si="0"/>
        <v/>
      </c>
      <c r="G31" s="3" t="str">
        <f t="shared" si="1"/>
        <v/>
      </c>
    </row>
    <row r="32" spans="1:7" x14ac:dyDescent="0.35">
      <c r="A32" s="30">
        <v>43984</v>
      </c>
      <c r="B32" s="3">
        <v>9979.1</v>
      </c>
      <c r="C32" s="22">
        <f t="shared" si="2"/>
        <v>1.5565608096762286E-2</v>
      </c>
      <c r="D32" s="3" t="str">
        <f t="shared" si="3"/>
        <v>Up</v>
      </c>
      <c r="E32" s="3" t="str">
        <f t="shared" si="4"/>
        <v/>
      </c>
      <c r="F32" s="3" t="str">
        <f t="shared" si="0"/>
        <v/>
      </c>
      <c r="G32" s="3" t="str">
        <f t="shared" si="1"/>
        <v/>
      </c>
    </row>
    <row r="33" spans="1:7" x14ac:dyDescent="0.35">
      <c r="A33" s="30">
        <v>43985</v>
      </c>
      <c r="B33" s="3">
        <v>10061.549999999999</v>
      </c>
      <c r="C33" s="22">
        <f t="shared" si="2"/>
        <v>8.2622681404133543E-3</v>
      </c>
      <c r="D33" s="3" t="str">
        <f t="shared" si="3"/>
        <v>Up</v>
      </c>
      <c r="E33" s="3" t="str">
        <f t="shared" si="4"/>
        <v/>
      </c>
      <c r="F33" s="3" t="str">
        <f t="shared" si="0"/>
        <v/>
      </c>
      <c r="G33" s="3" t="str">
        <f t="shared" si="1"/>
        <v/>
      </c>
    </row>
    <row r="34" spans="1:7" x14ac:dyDescent="0.35">
      <c r="A34" s="30">
        <v>43986</v>
      </c>
      <c r="B34" s="3">
        <v>10029.1</v>
      </c>
      <c r="C34" s="22">
        <f t="shared" si="2"/>
        <v>-3.2251492066330645E-3</v>
      </c>
      <c r="D34" s="3" t="str">
        <f t="shared" si="3"/>
        <v>Down</v>
      </c>
      <c r="E34" s="3" t="str">
        <f t="shared" si="4"/>
        <v/>
      </c>
      <c r="F34" s="3" t="str">
        <f t="shared" si="0"/>
        <v/>
      </c>
      <c r="G34" s="3" t="str">
        <f t="shared" si="1"/>
        <v/>
      </c>
    </row>
    <row r="35" spans="1:7" x14ac:dyDescent="0.35">
      <c r="A35" s="30">
        <v>43987</v>
      </c>
      <c r="B35" s="3">
        <v>10142.15</v>
      </c>
      <c r="C35" s="22">
        <f t="shared" si="2"/>
        <v>1.1272197904098998E-2</v>
      </c>
      <c r="D35" s="3" t="str">
        <f t="shared" si="3"/>
        <v>Up</v>
      </c>
      <c r="E35" s="3" t="str">
        <f t="shared" si="4"/>
        <v/>
      </c>
      <c r="F35" s="3" t="str">
        <f t="shared" si="0"/>
        <v/>
      </c>
      <c r="G35" s="3" t="str">
        <f t="shared" si="1"/>
        <v/>
      </c>
    </row>
    <row r="36" spans="1:7" x14ac:dyDescent="0.35">
      <c r="A36" s="30">
        <v>43990</v>
      </c>
      <c r="B36" s="3">
        <v>10167.450000000001</v>
      </c>
      <c r="C36" s="22">
        <f t="shared" si="2"/>
        <v>2.4945401123037119E-3</v>
      </c>
      <c r="D36" s="3" t="str">
        <f t="shared" si="3"/>
        <v>Up</v>
      </c>
      <c r="E36" s="3" t="str">
        <f t="shared" si="4"/>
        <v/>
      </c>
      <c r="F36" s="3" t="str">
        <f t="shared" si="0"/>
        <v/>
      </c>
      <c r="G36" s="3" t="str">
        <f t="shared" si="1"/>
        <v/>
      </c>
    </row>
    <row r="37" spans="1:7" x14ac:dyDescent="0.35">
      <c r="A37" s="30">
        <v>43991</v>
      </c>
      <c r="B37" s="3">
        <v>10046.65</v>
      </c>
      <c r="C37" s="22">
        <f t="shared" si="2"/>
        <v>-1.1881051787813176E-2</v>
      </c>
      <c r="D37" s="3" t="str">
        <f t="shared" si="3"/>
        <v>Down</v>
      </c>
      <c r="E37" s="3" t="str">
        <f t="shared" si="4"/>
        <v/>
      </c>
      <c r="F37" s="3" t="str">
        <f t="shared" si="0"/>
        <v/>
      </c>
      <c r="G37" s="3" t="str">
        <f t="shared" si="1"/>
        <v/>
      </c>
    </row>
    <row r="38" spans="1:7" x14ac:dyDescent="0.35">
      <c r="A38" s="30">
        <v>43992</v>
      </c>
      <c r="B38" s="3">
        <v>10116.15</v>
      </c>
      <c r="C38" s="22">
        <f t="shared" si="2"/>
        <v>6.9177287951705298E-3</v>
      </c>
      <c r="D38" s="3" t="str">
        <f t="shared" si="3"/>
        <v>Up</v>
      </c>
      <c r="E38" s="3" t="str">
        <f t="shared" si="4"/>
        <v/>
      </c>
      <c r="F38" s="3" t="str">
        <f t="shared" si="0"/>
        <v/>
      </c>
      <c r="G38" s="3" t="str">
        <f t="shared" si="1"/>
        <v/>
      </c>
    </row>
    <row r="39" spans="1:7" x14ac:dyDescent="0.35">
      <c r="A39" s="30">
        <v>43993</v>
      </c>
      <c r="B39" s="3">
        <v>9902</v>
      </c>
      <c r="C39" s="22">
        <f t="shared" si="2"/>
        <v>-2.1169120663493489E-2</v>
      </c>
      <c r="D39" s="3" t="str">
        <f t="shared" si="3"/>
        <v>Down</v>
      </c>
      <c r="E39" s="3" t="str">
        <f t="shared" si="4"/>
        <v/>
      </c>
      <c r="F39" s="3" t="str">
        <f t="shared" si="0"/>
        <v/>
      </c>
      <c r="G39" s="3" t="str">
        <f t="shared" si="1"/>
        <v/>
      </c>
    </row>
    <row r="40" spans="1:7" x14ac:dyDescent="0.35">
      <c r="A40" s="30">
        <v>43994</v>
      </c>
      <c r="B40" s="3">
        <v>9972.9</v>
      </c>
      <c r="C40" s="22">
        <f t="shared" si="2"/>
        <v>7.1601696626943682E-3</v>
      </c>
      <c r="D40" s="3" t="str">
        <f t="shared" si="3"/>
        <v>Up</v>
      </c>
      <c r="E40" s="3" t="str">
        <f t="shared" si="4"/>
        <v/>
      </c>
      <c r="F40" s="3" t="str">
        <f t="shared" si="0"/>
        <v/>
      </c>
      <c r="G40" s="3" t="str">
        <f t="shared" si="1"/>
        <v/>
      </c>
    </row>
    <row r="41" spans="1:7" x14ac:dyDescent="0.35">
      <c r="A41" s="30">
        <v>43997</v>
      </c>
      <c r="B41" s="3">
        <v>9813.7000000000007</v>
      </c>
      <c r="C41" s="22">
        <f t="shared" si="2"/>
        <v>-1.5963260435780859E-2</v>
      </c>
      <c r="D41" s="3" t="str">
        <f t="shared" si="3"/>
        <v>Down</v>
      </c>
      <c r="E41" s="3" t="str">
        <f t="shared" si="4"/>
        <v/>
      </c>
      <c r="F41" s="3" t="str">
        <f t="shared" si="0"/>
        <v/>
      </c>
      <c r="G41" s="3" t="str">
        <f t="shared" si="1"/>
        <v/>
      </c>
    </row>
    <row r="42" spans="1:7" x14ac:dyDescent="0.35">
      <c r="A42" s="30">
        <v>43998</v>
      </c>
      <c r="B42" s="3">
        <v>9914</v>
      </c>
      <c r="C42" s="22">
        <f t="shared" si="2"/>
        <v>1.022040616688907E-2</v>
      </c>
      <c r="D42" s="3" t="str">
        <f t="shared" si="3"/>
        <v>Up</v>
      </c>
      <c r="E42" s="3" t="str">
        <f t="shared" si="4"/>
        <v/>
      </c>
      <c r="F42" s="3" t="str">
        <f t="shared" si="0"/>
        <v/>
      </c>
      <c r="G42" s="3" t="str">
        <f t="shared" si="1"/>
        <v/>
      </c>
    </row>
    <row r="43" spans="1:7" x14ac:dyDescent="0.35">
      <c r="A43" s="30">
        <v>43999</v>
      </c>
      <c r="B43" s="3">
        <v>9881.15</v>
      </c>
      <c r="C43" s="22">
        <f t="shared" si="2"/>
        <v>-3.3134960661690906E-3</v>
      </c>
      <c r="D43" s="3" t="str">
        <f t="shared" si="3"/>
        <v>Down</v>
      </c>
      <c r="E43" s="3" t="str">
        <f t="shared" si="4"/>
        <v/>
      </c>
      <c r="F43" s="3" t="str">
        <f t="shared" si="0"/>
        <v/>
      </c>
      <c r="G43" s="3" t="str">
        <f t="shared" si="1"/>
        <v/>
      </c>
    </row>
    <row r="44" spans="1:7" x14ac:dyDescent="0.35">
      <c r="A44" s="30">
        <v>44000</v>
      </c>
      <c r="B44" s="3">
        <v>10091.65</v>
      </c>
      <c r="C44" s="22">
        <f t="shared" si="2"/>
        <v>2.1303188394063446E-2</v>
      </c>
      <c r="D44" s="3" t="str">
        <f t="shared" si="3"/>
        <v>Up</v>
      </c>
      <c r="E44" s="3" t="str">
        <f t="shared" si="4"/>
        <v/>
      </c>
      <c r="F44" s="3" t="str">
        <f t="shared" si="0"/>
        <v/>
      </c>
      <c r="G44" s="3" t="str">
        <f t="shared" si="1"/>
        <v/>
      </c>
    </row>
    <row r="45" spans="1:7" x14ac:dyDescent="0.35">
      <c r="A45" s="30">
        <v>44001</v>
      </c>
      <c r="B45" s="3">
        <v>10244.4</v>
      </c>
      <c r="C45" s="22">
        <f t="shared" si="2"/>
        <v>1.513627603018337E-2</v>
      </c>
      <c r="D45" s="3" t="str">
        <f t="shared" si="3"/>
        <v>Up</v>
      </c>
      <c r="E45" s="3" t="str">
        <f t="shared" si="4"/>
        <v/>
      </c>
      <c r="F45" s="3" t="str">
        <f t="shared" si="0"/>
        <v/>
      </c>
      <c r="G45" s="3" t="str">
        <f t="shared" si="1"/>
        <v/>
      </c>
    </row>
    <row r="46" spans="1:7" x14ac:dyDescent="0.35">
      <c r="A46" s="30">
        <v>44004</v>
      </c>
      <c r="B46" s="3">
        <v>10311.200000000001</v>
      </c>
      <c r="C46" s="22">
        <f t="shared" si="2"/>
        <v>6.5206356643630762E-3</v>
      </c>
      <c r="D46" s="3" t="str">
        <f t="shared" si="3"/>
        <v>Up</v>
      </c>
      <c r="E46" s="3" t="str">
        <f t="shared" si="4"/>
        <v/>
      </c>
      <c r="F46" s="3" t="str">
        <f t="shared" si="0"/>
        <v/>
      </c>
      <c r="G46" s="3" t="str">
        <f t="shared" si="1"/>
        <v/>
      </c>
    </row>
    <row r="47" spans="1:7" x14ac:dyDescent="0.35">
      <c r="A47" s="30">
        <v>44005</v>
      </c>
      <c r="B47" s="3">
        <v>10471</v>
      </c>
      <c r="C47" s="22">
        <f t="shared" si="2"/>
        <v>1.5497711226627285E-2</v>
      </c>
      <c r="D47" s="3" t="str">
        <f t="shared" si="3"/>
        <v>Up</v>
      </c>
      <c r="E47" s="3" t="str">
        <f t="shared" si="4"/>
        <v/>
      </c>
      <c r="F47" s="3" t="str">
        <f t="shared" si="0"/>
        <v/>
      </c>
      <c r="G47" s="3" t="str">
        <f t="shared" si="1"/>
        <v/>
      </c>
    </row>
    <row r="48" spans="1:7" x14ac:dyDescent="0.35">
      <c r="A48" s="30">
        <v>44006</v>
      </c>
      <c r="B48" s="3">
        <v>10305.299999999999</v>
      </c>
      <c r="C48" s="22">
        <f t="shared" si="2"/>
        <v>-1.5824658580842397E-2</v>
      </c>
      <c r="D48" s="3" t="str">
        <f t="shared" si="3"/>
        <v>Down</v>
      </c>
      <c r="E48" s="3" t="str">
        <f t="shared" si="4"/>
        <v/>
      </c>
      <c r="F48" s="3" t="str">
        <f t="shared" si="0"/>
        <v/>
      </c>
      <c r="G48" s="3" t="str">
        <f t="shared" si="1"/>
        <v/>
      </c>
    </row>
    <row r="49" spans="1:7" x14ac:dyDescent="0.35">
      <c r="A49" s="30">
        <v>44007</v>
      </c>
      <c r="B49" s="3">
        <v>10288.9</v>
      </c>
      <c r="C49" s="22">
        <f t="shared" si="2"/>
        <v>-1.5914141267114627E-3</v>
      </c>
      <c r="D49" s="3" t="str">
        <f t="shared" si="3"/>
        <v>Down</v>
      </c>
      <c r="E49" s="3" t="str">
        <f t="shared" si="4"/>
        <v/>
      </c>
      <c r="F49" s="3" t="str">
        <f t="shared" si="0"/>
        <v/>
      </c>
      <c r="G49" s="3" t="str">
        <f t="shared" si="1"/>
        <v/>
      </c>
    </row>
    <row r="50" spans="1:7" x14ac:dyDescent="0.35">
      <c r="A50" s="30">
        <v>44008</v>
      </c>
      <c r="B50" s="3">
        <v>10383</v>
      </c>
      <c r="C50" s="22">
        <f t="shared" si="2"/>
        <v>9.1457784602824756E-3</v>
      </c>
      <c r="D50" s="3" t="str">
        <f t="shared" si="3"/>
        <v>Up</v>
      </c>
      <c r="E50" s="3" t="str">
        <f t="shared" si="4"/>
        <v/>
      </c>
      <c r="F50" s="3" t="str">
        <f t="shared" si="0"/>
        <v/>
      </c>
      <c r="G50" s="3" t="str">
        <f t="shared" si="1"/>
        <v/>
      </c>
    </row>
    <row r="51" spans="1:7" x14ac:dyDescent="0.35">
      <c r="A51" s="30">
        <v>44011</v>
      </c>
      <c r="B51" s="3">
        <v>10312.4</v>
      </c>
      <c r="C51" s="22">
        <f t="shared" si="2"/>
        <v>-6.7995762303766118E-3</v>
      </c>
      <c r="D51" s="3" t="str">
        <f t="shared" si="3"/>
        <v>Down</v>
      </c>
      <c r="E51" s="3" t="str">
        <f t="shared" si="4"/>
        <v/>
      </c>
      <c r="F51" s="3" t="str">
        <f t="shared" si="0"/>
        <v/>
      </c>
      <c r="G51" s="3" t="str">
        <f t="shared" si="1"/>
        <v/>
      </c>
    </row>
    <row r="52" spans="1:7" x14ac:dyDescent="0.35">
      <c r="A52" s="30">
        <v>44012</v>
      </c>
      <c r="B52" s="3">
        <v>10302.1</v>
      </c>
      <c r="C52" s="22">
        <f t="shared" si="2"/>
        <v>-9.987975640975207E-4</v>
      </c>
      <c r="D52" s="3" t="str">
        <f t="shared" si="3"/>
        <v>Down</v>
      </c>
      <c r="E52" s="3" t="str">
        <f t="shared" si="4"/>
        <v/>
      </c>
      <c r="F52" s="3" t="str">
        <f t="shared" si="0"/>
        <v/>
      </c>
      <c r="G52" s="3" t="str">
        <f t="shared" si="1"/>
        <v/>
      </c>
    </row>
    <row r="53" spans="1:7" x14ac:dyDescent="0.35">
      <c r="A53" s="30">
        <v>44013</v>
      </c>
      <c r="B53" s="3">
        <v>10430.049999999999</v>
      </c>
      <c r="C53" s="22">
        <f t="shared" si="2"/>
        <v>1.2419797905281341E-2</v>
      </c>
      <c r="D53" s="3" t="str">
        <f t="shared" si="3"/>
        <v>Up</v>
      </c>
      <c r="E53" s="3" t="str">
        <f t="shared" si="4"/>
        <v/>
      </c>
      <c r="F53" s="3" t="str">
        <f t="shared" si="0"/>
        <v/>
      </c>
      <c r="G53" s="3" t="str">
        <f t="shared" si="1"/>
        <v/>
      </c>
    </row>
    <row r="54" spans="1:7" x14ac:dyDescent="0.35">
      <c r="A54" s="30">
        <v>44014</v>
      </c>
      <c r="B54" s="3">
        <v>10551.7</v>
      </c>
      <c r="C54" s="22">
        <f t="shared" si="2"/>
        <v>1.1663414844607789E-2</v>
      </c>
      <c r="D54" s="3" t="str">
        <f t="shared" si="3"/>
        <v>Up</v>
      </c>
      <c r="E54" s="3" t="str">
        <f t="shared" si="4"/>
        <v/>
      </c>
      <c r="F54" s="3" t="str">
        <f t="shared" si="0"/>
        <v/>
      </c>
      <c r="G54" s="3" t="str">
        <f t="shared" si="1"/>
        <v/>
      </c>
    </row>
    <row r="55" spans="1:7" x14ac:dyDescent="0.35">
      <c r="A55" s="30">
        <v>44015</v>
      </c>
      <c r="B55" s="3">
        <v>10607.35</v>
      </c>
      <c r="C55" s="22">
        <f t="shared" si="2"/>
        <v>5.2740316726214388E-3</v>
      </c>
      <c r="D55" s="3" t="str">
        <f t="shared" si="3"/>
        <v>Up</v>
      </c>
      <c r="E55" s="3" t="str">
        <f t="shared" si="4"/>
        <v/>
      </c>
      <c r="F55" s="3" t="str">
        <f t="shared" si="0"/>
        <v/>
      </c>
      <c r="G55" s="3" t="str">
        <f t="shared" si="1"/>
        <v/>
      </c>
    </row>
    <row r="56" spans="1:7" x14ac:dyDescent="0.35">
      <c r="A56" s="30">
        <v>44018</v>
      </c>
      <c r="B56" s="3">
        <v>10763.65</v>
      </c>
      <c r="C56" s="22">
        <f t="shared" si="2"/>
        <v>1.4735065779860123E-2</v>
      </c>
      <c r="D56" s="3" t="str">
        <f t="shared" si="3"/>
        <v>Up</v>
      </c>
      <c r="E56" s="3" t="str">
        <f t="shared" si="4"/>
        <v/>
      </c>
      <c r="F56" s="3" t="str">
        <f t="shared" si="0"/>
        <v/>
      </c>
      <c r="G56" s="3" t="str">
        <f t="shared" si="1"/>
        <v/>
      </c>
    </row>
    <row r="57" spans="1:7" x14ac:dyDescent="0.35">
      <c r="A57" s="30">
        <v>44019</v>
      </c>
      <c r="B57" s="3">
        <v>10799.65</v>
      </c>
      <c r="C57" s="22">
        <f t="shared" si="2"/>
        <v>3.3445903573601893E-3</v>
      </c>
      <c r="D57" s="3" t="str">
        <f t="shared" si="3"/>
        <v>Up</v>
      </c>
      <c r="E57" s="3" t="str">
        <f t="shared" si="4"/>
        <v/>
      </c>
      <c r="F57" s="3" t="str">
        <f t="shared" si="0"/>
        <v/>
      </c>
      <c r="G57" s="3" t="str">
        <f t="shared" si="1"/>
        <v/>
      </c>
    </row>
    <row r="58" spans="1:7" x14ac:dyDescent="0.35">
      <c r="A58" s="30">
        <v>44020</v>
      </c>
      <c r="B58" s="3">
        <v>10705.75</v>
      </c>
      <c r="C58" s="22">
        <f t="shared" si="2"/>
        <v>-8.6947262179792525E-3</v>
      </c>
      <c r="D58" s="3" t="str">
        <f t="shared" si="3"/>
        <v>Down</v>
      </c>
      <c r="E58" s="3" t="str">
        <f t="shared" si="4"/>
        <v/>
      </c>
      <c r="F58" s="3" t="str">
        <f t="shared" si="0"/>
        <v/>
      </c>
      <c r="G58" s="3" t="str">
        <f t="shared" si="1"/>
        <v/>
      </c>
    </row>
    <row r="59" spans="1:7" x14ac:dyDescent="0.35">
      <c r="A59" s="30">
        <v>44021</v>
      </c>
      <c r="B59" s="3">
        <v>10813.45</v>
      </c>
      <c r="C59" s="22">
        <f t="shared" si="2"/>
        <v>1.0060014478201035E-2</v>
      </c>
      <c r="D59" s="3" t="str">
        <f t="shared" si="3"/>
        <v>Up</v>
      </c>
      <c r="E59" s="3" t="str">
        <f t="shared" si="4"/>
        <v/>
      </c>
      <c r="F59" s="3" t="str">
        <f t="shared" si="0"/>
        <v/>
      </c>
      <c r="G59" s="3" t="str">
        <f t="shared" si="1"/>
        <v/>
      </c>
    </row>
    <row r="60" spans="1:7" x14ac:dyDescent="0.35">
      <c r="A60" s="30">
        <v>44022</v>
      </c>
      <c r="B60" s="3">
        <v>10768.05</v>
      </c>
      <c r="C60" s="22">
        <f t="shared" si="2"/>
        <v>-4.1984750472792171E-3</v>
      </c>
      <c r="D60" s="3" t="str">
        <f t="shared" si="3"/>
        <v>Down</v>
      </c>
      <c r="E60" s="3" t="str">
        <f t="shared" si="4"/>
        <v/>
      </c>
      <c r="F60" s="3" t="str">
        <f t="shared" si="0"/>
        <v/>
      </c>
      <c r="G60" s="3" t="str">
        <f t="shared" si="1"/>
        <v/>
      </c>
    </row>
    <row r="61" spans="1:7" x14ac:dyDescent="0.35">
      <c r="A61" s="30">
        <v>44025</v>
      </c>
      <c r="B61" s="3">
        <v>10802.7</v>
      </c>
      <c r="C61" s="22">
        <f t="shared" si="2"/>
        <v>3.2178528145765909E-3</v>
      </c>
      <c r="D61" s="3" t="str">
        <f t="shared" si="3"/>
        <v>Up</v>
      </c>
      <c r="E61" s="3" t="str">
        <f t="shared" si="4"/>
        <v/>
      </c>
      <c r="F61" s="3" t="str">
        <f t="shared" si="0"/>
        <v/>
      </c>
      <c r="G61" s="3" t="str">
        <f t="shared" si="1"/>
        <v/>
      </c>
    </row>
    <row r="62" spans="1:7" x14ac:dyDescent="0.35">
      <c r="A62" s="30">
        <v>44026</v>
      </c>
      <c r="B62" s="3">
        <v>10607.35</v>
      </c>
      <c r="C62" s="22">
        <f t="shared" si="2"/>
        <v>-1.8083442102437387E-2</v>
      </c>
      <c r="D62" s="3" t="str">
        <f t="shared" si="3"/>
        <v>Down</v>
      </c>
      <c r="E62" s="3" t="str">
        <f t="shared" si="4"/>
        <v/>
      </c>
      <c r="F62" s="3" t="str">
        <f t="shared" si="0"/>
        <v/>
      </c>
      <c r="G62" s="3" t="str">
        <f t="shared" si="1"/>
        <v/>
      </c>
    </row>
    <row r="63" spans="1:7" x14ac:dyDescent="0.35">
      <c r="A63" s="30">
        <v>44027</v>
      </c>
      <c r="B63" s="3">
        <v>10618.2</v>
      </c>
      <c r="C63" s="22">
        <f t="shared" si="2"/>
        <v>1.0228756475463112E-3</v>
      </c>
      <c r="D63" s="3" t="str">
        <f t="shared" si="3"/>
        <v>Up</v>
      </c>
      <c r="E63" s="3" t="str">
        <f t="shared" si="4"/>
        <v/>
      </c>
      <c r="F63" s="3" t="str">
        <f t="shared" si="0"/>
        <v/>
      </c>
      <c r="G63" s="3" t="str">
        <f t="shared" si="1"/>
        <v/>
      </c>
    </row>
    <row r="64" spans="1:7" x14ac:dyDescent="0.35">
      <c r="A64" s="30">
        <v>44028</v>
      </c>
      <c r="B64" s="3">
        <v>10739.95</v>
      </c>
      <c r="C64" s="22">
        <f t="shared" si="2"/>
        <v>1.1466161873010491E-2</v>
      </c>
      <c r="D64" s="3" t="str">
        <f t="shared" si="3"/>
        <v>Up</v>
      </c>
      <c r="E64" s="3" t="str">
        <f t="shared" si="4"/>
        <v/>
      </c>
      <c r="F64" s="3" t="str">
        <f t="shared" si="0"/>
        <v/>
      </c>
      <c r="G64" s="3" t="str">
        <f t="shared" si="1"/>
        <v/>
      </c>
    </row>
    <row r="65" spans="1:7" x14ac:dyDescent="0.35">
      <c r="A65" s="30">
        <v>44029</v>
      </c>
      <c r="B65" s="3">
        <v>10901.7</v>
      </c>
      <c r="C65" s="22">
        <f t="shared" si="2"/>
        <v>1.5060591529755724E-2</v>
      </c>
      <c r="D65" s="3" t="str">
        <f t="shared" si="3"/>
        <v>Up</v>
      </c>
      <c r="E65" s="3" t="str">
        <f t="shared" si="4"/>
        <v/>
      </c>
      <c r="F65" s="3" t="str">
        <f t="shared" si="0"/>
        <v/>
      </c>
      <c r="G65" s="3" t="str">
        <f t="shared" si="1"/>
        <v/>
      </c>
    </row>
    <row r="66" spans="1:7" x14ac:dyDescent="0.35">
      <c r="A66" s="30">
        <v>44032</v>
      </c>
      <c r="B66" s="3">
        <v>11022.2</v>
      </c>
      <c r="C66" s="22">
        <f t="shared" si="2"/>
        <v>1.1053321958960529E-2</v>
      </c>
      <c r="D66" s="3" t="str">
        <f t="shared" si="3"/>
        <v>Up</v>
      </c>
      <c r="E66" s="3" t="str">
        <f t="shared" si="4"/>
        <v/>
      </c>
      <c r="F66" s="3" t="str">
        <f t="shared" si="0"/>
        <v/>
      </c>
      <c r="G66" s="3" t="str">
        <f t="shared" si="1"/>
        <v/>
      </c>
    </row>
    <row r="67" spans="1:7" x14ac:dyDescent="0.35">
      <c r="A67" s="30">
        <v>44033</v>
      </c>
      <c r="B67" s="3">
        <v>11162.25</v>
      </c>
      <c r="C67" s="22">
        <f t="shared" si="2"/>
        <v>1.2706174810836246E-2</v>
      </c>
      <c r="D67" s="3" t="str">
        <f t="shared" si="3"/>
        <v>Up</v>
      </c>
      <c r="E67" s="3" t="str">
        <f t="shared" si="4"/>
        <v/>
      </c>
      <c r="F67" s="3" t="str">
        <f t="shared" ref="F67:F130" si="5">IF(E67="5-Day Down Streak", C67, "")</f>
        <v/>
      </c>
      <c r="G67" s="3" t="str">
        <f t="shared" ref="G67:G130" si="6">IF(E67="5-Day Down Streak",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s="3" t="str">
        <f t="shared" si="4"/>
        <v/>
      </c>
      <c r="F68" s="3" t="str">
        <f t="shared" si="5"/>
        <v/>
      </c>
      <c r="G68" s="3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s="3" t="str">
        <f t="shared" si="4"/>
        <v/>
      </c>
      <c r="F69" s="3" t="str">
        <f t="shared" si="5"/>
        <v/>
      </c>
      <c r="G69" s="3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s="3" t="str">
        <f t="shared" si="4"/>
        <v/>
      </c>
      <c r="F70" s="3" t="str">
        <f t="shared" si="5"/>
        <v/>
      </c>
      <c r="G70" s="3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s="3" t="str">
        <f t="shared" si="4"/>
        <v/>
      </c>
      <c r="F71" s="3" t="str">
        <f t="shared" si="5"/>
        <v/>
      </c>
      <c r="G71" s="3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s="3" t="str">
        <f t="shared" ref="E72:E135" si="9">IF(AND(D67="Down", D68="Down", D69="Down", D70="Down", D71="Down"), "5-Day Down Streak", "")</f>
        <v/>
      </c>
      <c r="F72" s="3" t="str">
        <f t="shared" si="5"/>
        <v/>
      </c>
      <c r="G72" s="3" t="str">
        <f t="shared" si="6"/>
        <v/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s="3" t="str">
        <f t="shared" si="9"/>
        <v/>
      </c>
      <c r="F73" s="3" t="str">
        <f t="shared" si="5"/>
        <v/>
      </c>
      <c r="G73" s="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s="3" t="str">
        <f t="shared" si="9"/>
        <v/>
      </c>
      <c r="F74" s="3" t="str">
        <f t="shared" si="5"/>
        <v/>
      </c>
      <c r="G74" s="3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s="3" t="str">
        <f t="shared" si="9"/>
        <v/>
      </c>
      <c r="F75" s="3" t="str">
        <f t="shared" si="5"/>
        <v/>
      </c>
      <c r="G75" s="3" t="str">
        <f t="shared" si="6"/>
        <v/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s="3" t="str">
        <f t="shared" si="9"/>
        <v/>
      </c>
      <c r="F76" s="3" t="str">
        <f t="shared" si="5"/>
        <v/>
      </c>
      <c r="G76" s="3" t="str">
        <f t="shared" si="6"/>
        <v/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s="3" t="str">
        <f t="shared" si="9"/>
        <v/>
      </c>
      <c r="F77" s="3" t="str">
        <f t="shared" si="5"/>
        <v/>
      </c>
      <c r="G77" s="3" t="str">
        <f t="shared" si="6"/>
        <v/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s="3" t="str">
        <f t="shared" si="9"/>
        <v/>
      </c>
      <c r="F78" s="3" t="str">
        <f t="shared" si="5"/>
        <v/>
      </c>
      <c r="G78" s="3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s="3" t="str">
        <f t="shared" si="9"/>
        <v/>
      </c>
      <c r="F79" s="3" t="str">
        <f t="shared" si="5"/>
        <v/>
      </c>
      <c r="G79" s="3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s="3" t="str">
        <f t="shared" si="9"/>
        <v/>
      </c>
      <c r="F80" s="3" t="str">
        <f t="shared" si="5"/>
        <v/>
      </c>
      <c r="G80" s="3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s="3" t="str">
        <f t="shared" si="9"/>
        <v/>
      </c>
      <c r="F81" s="3" t="str">
        <f t="shared" si="5"/>
        <v/>
      </c>
      <c r="G81" s="3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s="3" t="str">
        <f t="shared" si="9"/>
        <v/>
      </c>
      <c r="F82" s="3" t="str">
        <f t="shared" si="5"/>
        <v/>
      </c>
      <c r="G82" s="3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s="3" t="str">
        <f t="shared" si="9"/>
        <v/>
      </c>
      <c r="F83" s="3" t="str">
        <f t="shared" si="5"/>
        <v/>
      </c>
      <c r="G83" s="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s="3" t="str">
        <f t="shared" si="9"/>
        <v/>
      </c>
      <c r="F84" s="3" t="str">
        <f t="shared" si="5"/>
        <v/>
      </c>
      <c r="G84" s="3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s="3" t="str">
        <f t="shared" si="9"/>
        <v/>
      </c>
      <c r="F85" s="3" t="str">
        <f t="shared" si="5"/>
        <v/>
      </c>
      <c r="G85" s="3" t="str">
        <f t="shared" si="6"/>
        <v/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s="3" t="str">
        <f t="shared" si="9"/>
        <v/>
      </c>
      <c r="F86" s="3" t="str">
        <f t="shared" si="5"/>
        <v/>
      </c>
      <c r="G86" s="3" t="str">
        <f t="shared" si="6"/>
        <v/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s="3" t="str">
        <f t="shared" si="9"/>
        <v/>
      </c>
      <c r="F87" s="3" t="str">
        <f t="shared" si="5"/>
        <v/>
      </c>
      <c r="G87" s="3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s="3" t="str">
        <f t="shared" si="9"/>
        <v/>
      </c>
      <c r="F88" s="3" t="str">
        <f t="shared" si="5"/>
        <v/>
      </c>
      <c r="G88" s="3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s="3" t="str">
        <f t="shared" si="9"/>
        <v/>
      </c>
      <c r="F89" s="3" t="str">
        <f t="shared" si="5"/>
        <v/>
      </c>
      <c r="G89" s="3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s="3" t="str">
        <f t="shared" si="9"/>
        <v/>
      </c>
      <c r="F90" s="3" t="str">
        <f t="shared" si="5"/>
        <v/>
      </c>
      <c r="G90" s="3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s="3" t="str">
        <f t="shared" si="9"/>
        <v/>
      </c>
      <c r="F91" s="3" t="str">
        <f t="shared" si="5"/>
        <v/>
      </c>
      <c r="G91" s="3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s="3" t="str">
        <f t="shared" si="9"/>
        <v/>
      </c>
      <c r="F92" s="3" t="str">
        <f t="shared" si="5"/>
        <v/>
      </c>
      <c r="G92" s="3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s="3" t="str">
        <f t="shared" si="9"/>
        <v/>
      </c>
      <c r="F93" s="3" t="str">
        <f t="shared" si="5"/>
        <v/>
      </c>
      <c r="G93" s="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s="3" t="str">
        <f t="shared" si="9"/>
        <v/>
      </c>
      <c r="F94" s="3" t="str">
        <f t="shared" si="5"/>
        <v/>
      </c>
      <c r="G94" s="3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s="3" t="str">
        <f t="shared" si="9"/>
        <v/>
      </c>
      <c r="F95" s="3" t="str">
        <f t="shared" si="5"/>
        <v/>
      </c>
      <c r="G95" s="3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s="3" t="str">
        <f t="shared" si="9"/>
        <v/>
      </c>
      <c r="F96" s="3" t="str">
        <f t="shared" si="5"/>
        <v/>
      </c>
      <c r="G96" s="3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s="3" t="str">
        <f t="shared" si="9"/>
        <v/>
      </c>
      <c r="F97" s="3" t="str">
        <f t="shared" si="5"/>
        <v/>
      </c>
      <c r="G97" s="3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s="3" t="str">
        <f t="shared" si="9"/>
        <v/>
      </c>
      <c r="F98" s="3" t="str">
        <f t="shared" si="5"/>
        <v/>
      </c>
      <c r="G98" s="3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s="3" t="str">
        <f t="shared" si="9"/>
        <v/>
      </c>
      <c r="F99" s="3" t="str">
        <f t="shared" si="5"/>
        <v/>
      </c>
      <c r="G99" s="3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s="3" t="str">
        <f t="shared" si="9"/>
        <v/>
      </c>
      <c r="F100" s="3" t="str">
        <f t="shared" si="5"/>
        <v/>
      </c>
      <c r="G100" s="3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s="3" t="str">
        <f t="shared" si="9"/>
        <v/>
      </c>
      <c r="F101" s="3" t="str">
        <f t="shared" si="5"/>
        <v/>
      </c>
      <c r="G101" s="3" t="str">
        <f t="shared" si="6"/>
        <v/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s="3" t="str">
        <f t="shared" si="9"/>
        <v/>
      </c>
      <c r="F102" s="3" t="str">
        <f t="shared" si="5"/>
        <v/>
      </c>
      <c r="G102" s="3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s="3" t="str">
        <f t="shared" si="9"/>
        <v/>
      </c>
      <c r="F103" s="3" t="str">
        <f t="shared" si="5"/>
        <v/>
      </c>
      <c r="G103" s="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s="3" t="str">
        <f t="shared" si="9"/>
        <v/>
      </c>
      <c r="F104" s="3" t="str">
        <f t="shared" si="5"/>
        <v/>
      </c>
      <c r="G104" s="3" t="str">
        <f t="shared" si="6"/>
        <v/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s="3" t="str">
        <f t="shared" si="9"/>
        <v/>
      </c>
      <c r="F105" s="3" t="str">
        <f t="shared" si="5"/>
        <v/>
      </c>
      <c r="G105" s="3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s="3" t="str">
        <f t="shared" si="9"/>
        <v/>
      </c>
      <c r="F106" s="3" t="str">
        <f t="shared" si="5"/>
        <v/>
      </c>
      <c r="G106" s="3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s="3" t="str">
        <f t="shared" si="9"/>
        <v/>
      </c>
      <c r="F107" s="3" t="str">
        <f t="shared" si="5"/>
        <v/>
      </c>
      <c r="G107" s="3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s="3" t="str">
        <f t="shared" si="9"/>
        <v/>
      </c>
      <c r="F108" s="3" t="str">
        <f t="shared" si="5"/>
        <v/>
      </c>
      <c r="G108" s="3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s="3" t="str">
        <f t="shared" si="9"/>
        <v/>
      </c>
      <c r="F109" s="3" t="str">
        <f t="shared" si="5"/>
        <v/>
      </c>
      <c r="G109" s="3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s="3" t="str">
        <f t="shared" si="9"/>
        <v/>
      </c>
      <c r="F110" s="3" t="str">
        <f t="shared" si="5"/>
        <v/>
      </c>
      <c r="G110" s="3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s="3" t="str">
        <f t="shared" si="9"/>
        <v/>
      </c>
      <c r="F111" s="3" t="str">
        <f t="shared" si="5"/>
        <v/>
      </c>
      <c r="G111" s="3" t="str">
        <f t="shared" si="6"/>
        <v/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s="3" t="str">
        <f t="shared" si="9"/>
        <v/>
      </c>
      <c r="F112" s="3" t="str">
        <f t="shared" si="5"/>
        <v/>
      </c>
      <c r="G112" s="3" t="str">
        <f t="shared" si="6"/>
        <v/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s="3" t="str">
        <f t="shared" si="9"/>
        <v/>
      </c>
      <c r="F113" s="3" t="str">
        <f t="shared" si="5"/>
        <v/>
      </c>
      <c r="G113" s="3" t="str">
        <f t="shared" si="6"/>
        <v/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s="3" t="str">
        <f t="shared" si="9"/>
        <v>5-Day Down Streak</v>
      </c>
      <c r="F114" s="3">
        <f t="shared" si="5"/>
        <v>-2.9312288613303365E-2</v>
      </c>
      <c r="G114" s="3" t="str">
        <f t="shared" si="6"/>
        <v>No</v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s="3" t="str">
        <f t="shared" si="9"/>
        <v>5-Day Down Streak</v>
      </c>
      <c r="F115" s="3">
        <f t="shared" si="5"/>
        <v>2.264576999782526E-2</v>
      </c>
      <c r="G115" s="3" t="str">
        <f t="shared" si="6"/>
        <v>Yes</v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s="3" t="str">
        <f t="shared" si="9"/>
        <v/>
      </c>
      <c r="F116" s="3" t="str">
        <f t="shared" si="5"/>
        <v/>
      </c>
      <c r="G116" s="3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s="3" t="str">
        <f t="shared" si="9"/>
        <v/>
      </c>
      <c r="F117" s="3" t="str">
        <f t="shared" si="5"/>
        <v/>
      </c>
      <c r="G117" s="3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s="3" t="str">
        <f t="shared" si="9"/>
        <v/>
      </c>
      <c r="F118" s="3" t="str">
        <f t="shared" si="5"/>
        <v/>
      </c>
      <c r="G118" s="3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s="3" t="str">
        <f t="shared" si="9"/>
        <v/>
      </c>
      <c r="F119" s="3" t="str">
        <f t="shared" si="5"/>
        <v/>
      </c>
      <c r="G119" s="3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s="3" t="str">
        <f t="shared" si="9"/>
        <v/>
      </c>
      <c r="F120" s="3" t="str">
        <f t="shared" si="5"/>
        <v/>
      </c>
      <c r="G120" s="3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s="3" t="str">
        <f t="shared" si="9"/>
        <v/>
      </c>
      <c r="F121" s="3" t="str">
        <f t="shared" si="5"/>
        <v/>
      </c>
      <c r="G121" s="3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s="3" t="str">
        <f t="shared" si="9"/>
        <v/>
      </c>
      <c r="F122" s="3" t="str">
        <f t="shared" si="5"/>
        <v/>
      </c>
      <c r="G122" s="3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s="3" t="str">
        <f t="shared" si="9"/>
        <v/>
      </c>
      <c r="F123" s="3" t="str">
        <f t="shared" si="5"/>
        <v/>
      </c>
      <c r="G123" s="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s="3" t="str">
        <f t="shared" si="9"/>
        <v/>
      </c>
      <c r="F124" s="3" t="str">
        <f t="shared" si="5"/>
        <v/>
      </c>
      <c r="G124" s="3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s="3" t="str">
        <f t="shared" si="9"/>
        <v/>
      </c>
      <c r="F125" s="3" t="str">
        <f t="shared" si="5"/>
        <v/>
      </c>
      <c r="G125" s="3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s="3" t="str">
        <f t="shared" si="9"/>
        <v/>
      </c>
      <c r="F126" s="3" t="str">
        <f t="shared" si="5"/>
        <v/>
      </c>
      <c r="G126" s="3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s="3" t="str">
        <f t="shared" si="9"/>
        <v/>
      </c>
      <c r="F127" s="3" t="str">
        <f t="shared" si="5"/>
        <v/>
      </c>
      <c r="G127" s="3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s="3" t="str">
        <f t="shared" si="9"/>
        <v/>
      </c>
      <c r="F128" s="3" t="str">
        <f t="shared" si="5"/>
        <v/>
      </c>
      <c r="G128" s="3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s="3" t="str">
        <f t="shared" si="9"/>
        <v/>
      </c>
      <c r="F129" s="3" t="str">
        <f t="shared" si="5"/>
        <v/>
      </c>
      <c r="G129" s="3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s="3" t="str">
        <f t="shared" si="9"/>
        <v/>
      </c>
      <c r="F130" s="3" t="str">
        <f t="shared" si="5"/>
        <v/>
      </c>
      <c r="G130" s="3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s="3" t="str">
        <f t="shared" si="9"/>
        <v/>
      </c>
      <c r="F131" s="3" t="str">
        <f t="shared" ref="F131:F194" si="10">IF(E131="5-Day Down Streak", C131, "")</f>
        <v/>
      </c>
      <c r="G131" s="3" t="str">
        <f t="shared" ref="G131:G194" si="11">IF(E131="5-Day Down Streak",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s="3" t="str">
        <f t="shared" si="9"/>
        <v/>
      </c>
      <c r="F132" s="3" t="str">
        <f t="shared" si="10"/>
        <v/>
      </c>
      <c r="G132" s="3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s="3" t="str">
        <f t="shared" si="9"/>
        <v/>
      </c>
      <c r="F133" s="3" t="str">
        <f t="shared" si="10"/>
        <v/>
      </c>
      <c r="G133" s="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s="3" t="str">
        <f t="shared" si="9"/>
        <v/>
      </c>
      <c r="F134" s="3" t="str">
        <f t="shared" si="10"/>
        <v/>
      </c>
      <c r="G134" s="3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s="3" t="str">
        <f t="shared" si="9"/>
        <v/>
      </c>
      <c r="F135" s="3" t="str">
        <f t="shared" si="10"/>
        <v/>
      </c>
      <c r="G135" s="3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s="3" t="str">
        <f t="shared" ref="E136:E199" si="14">IF(AND(D131="Down", D132="Down", D133="Down", D134="Down", D135="Down"), "5-Day Down Streak", "")</f>
        <v/>
      </c>
      <c r="F136" s="3" t="str">
        <f t="shared" si="10"/>
        <v/>
      </c>
      <c r="G136" s="3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s="3" t="str">
        <f t="shared" si="14"/>
        <v/>
      </c>
      <c r="F137" s="3" t="str">
        <f t="shared" si="10"/>
        <v/>
      </c>
      <c r="G137" s="3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s="3" t="str">
        <f t="shared" si="14"/>
        <v/>
      </c>
      <c r="F138" s="3" t="str">
        <f t="shared" si="10"/>
        <v/>
      </c>
      <c r="G138" s="3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s="3" t="str">
        <f t="shared" si="14"/>
        <v/>
      </c>
      <c r="F139" s="3" t="str">
        <f t="shared" si="10"/>
        <v/>
      </c>
      <c r="G139" s="3" t="str">
        <f t="shared" si="11"/>
        <v/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s="3" t="str">
        <f t="shared" si="14"/>
        <v/>
      </c>
      <c r="F140" s="3" t="str">
        <f t="shared" si="10"/>
        <v/>
      </c>
      <c r="G140" s="3" t="str">
        <f t="shared" si="11"/>
        <v/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s="3" t="str">
        <f t="shared" si="14"/>
        <v/>
      </c>
      <c r="F141" s="3" t="str">
        <f t="shared" si="10"/>
        <v/>
      </c>
      <c r="G141" s="3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s="3" t="str">
        <f t="shared" si="14"/>
        <v/>
      </c>
      <c r="F142" s="3" t="str">
        <f t="shared" si="10"/>
        <v/>
      </c>
      <c r="G142" s="3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s="3" t="str">
        <f t="shared" si="14"/>
        <v/>
      </c>
      <c r="F143" s="3" t="str">
        <f t="shared" si="10"/>
        <v/>
      </c>
      <c r="G143" s="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s="3" t="str">
        <f t="shared" si="14"/>
        <v/>
      </c>
      <c r="F144" s="3" t="str">
        <f t="shared" si="10"/>
        <v/>
      </c>
      <c r="G144" s="3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s="3" t="str">
        <f t="shared" si="14"/>
        <v/>
      </c>
      <c r="F145" s="3" t="str">
        <f t="shared" si="10"/>
        <v/>
      </c>
      <c r="G145" s="3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s="3" t="str">
        <f t="shared" si="14"/>
        <v/>
      </c>
      <c r="F146" s="3" t="str">
        <f t="shared" si="10"/>
        <v/>
      </c>
      <c r="G146" s="3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s="3" t="str">
        <f t="shared" si="14"/>
        <v/>
      </c>
      <c r="F147" s="3" t="str">
        <f t="shared" si="10"/>
        <v/>
      </c>
      <c r="G147" s="3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s="3" t="str">
        <f t="shared" si="14"/>
        <v/>
      </c>
      <c r="F148" s="3" t="str">
        <f t="shared" si="10"/>
        <v/>
      </c>
      <c r="G148" s="3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s="3" t="str">
        <f t="shared" si="14"/>
        <v/>
      </c>
      <c r="F149" s="3" t="str">
        <f t="shared" si="10"/>
        <v/>
      </c>
      <c r="G149" s="3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s="3" t="str">
        <f t="shared" si="14"/>
        <v/>
      </c>
      <c r="F150" s="3" t="str">
        <f t="shared" si="10"/>
        <v/>
      </c>
      <c r="G150" s="3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s="3" t="str">
        <f t="shared" si="14"/>
        <v/>
      </c>
      <c r="F151" s="3" t="str">
        <f t="shared" si="10"/>
        <v/>
      </c>
      <c r="G151" s="3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s="3" t="str">
        <f t="shared" si="14"/>
        <v/>
      </c>
      <c r="F152" s="3" t="str">
        <f t="shared" si="10"/>
        <v/>
      </c>
      <c r="G152" s="3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s="3" t="str">
        <f t="shared" si="14"/>
        <v/>
      </c>
      <c r="F153" s="3" t="str">
        <f t="shared" si="10"/>
        <v/>
      </c>
      <c r="G153" s="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s="3" t="str">
        <f t="shared" si="14"/>
        <v/>
      </c>
      <c r="F154" s="3" t="str">
        <f t="shared" si="10"/>
        <v/>
      </c>
      <c r="G154" s="3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s="3" t="str">
        <f t="shared" si="14"/>
        <v/>
      </c>
      <c r="F155" s="3" t="str">
        <f t="shared" si="10"/>
        <v/>
      </c>
      <c r="G155" s="3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s="3" t="str">
        <f t="shared" si="14"/>
        <v/>
      </c>
      <c r="F156" s="3" t="str">
        <f t="shared" si="10"/>
        <v/>
      </c>
      <c r="G156" s="3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s="3" t="str">
        <f t="shared" si="14"/>
        <v/>
      </c>
      <c r="F157" s="3" t="str">
        <f t="shared" si="10"/>
        <v/>
      </c>
      <c r="G157" s="3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s="3" t="str">
        <f t="shared" si="14"/>
        <v/>
      </c>
      <c r="F158" s="3" t="str">
        <f t="shared" si="10"/>
        <v/>
      </c>
      <c r="G158" s="3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s="3" t="str">
        <f t="shared" si="14"/>
        <v/>
      </c>
      <c r="F159" s="3" t="str">
        <f t="shared" si="10"/>
        <v/>
      </c>
      <c r="G159" s="3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s="3" t="str">
        <f t="shared" si="14"/>
        <v/>
      </c>
      <c r="F160" s="3" t="str">
        <f t="shared" si="10"/>
        <v/>
      </c>
      <c r="G160" s="3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s="3" t="str">
        <f t="shared" si="14"/>
        <v/>
      </c>
      <c r="F161" s="3" t="str">
        <f t="shared" si="10"/>
        <v/>
      </c>
      <c r="G161" s="3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s="3" t="str">
        <f t="shared" si="14"/>
        <v/>
      </c>
      <c r="F162" s="3" t="str">
        <f t="shared" si="10"/>
        <v/>
      </c>
      <c r="G162" s="3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s="3" t="str">
        <f t="shared" si="14"/>
        <v/>
      </c>
      <c r="F163" s="3" t="str">
        <f t="shared" si="10"/>
        <v/>
      </c>
      <c r="G163" s="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s="3" t="str">
        <f t="shared" si="14"/>
        <v/>
      </c>
      <c r="F164" s="3" t="str">
        <f t="shared" si="10"/>
        <v/>
      </c>
      <c r="G164" s="3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s="3" t="str">
        <f t="shared" si="14"/>
        <v/>
      </c>
      <c r="F165" s="3" t="str">
        <f t="shared" si="10"/>
        <v/>
      </c>
      <c r="G165" s="3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s="3" t="str">
        <f t="shared" si="14"/>
        <v/>
      </c>
      <c r="F166" s="3" t="str">
        <f t="shared" si="10"/>
        <v/>
      </c>
      <c r="G166" s="3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s="3" t="str">
        <f t="shared" si="14"/>
        <v/>
      </c>
      <c r="F167" s="3" t="str">
        <f t="shared" si="10"/>
        <v/>
      </c>
      <c r="G167" s="3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s="3" t="str">
        <f t="shared" si="14"/>
        <v/>
      </c>
      <c r="F168" s="3" t="str">
        <f t="shared" si="10"/>
        <v/>
      </c>
      <c r="G168" s="3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s="3" t="str">
        <f t="shared" si="14"/>
        <v/>
      </c>
      <c r="F169" s="3" t="str">
        <f t="shared" si="10"/>
        <v/>
      </c>
      <c r="G169" s="3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s="3" t="str">
        <f t="shared" si="14"/>
        <v/>
      </c>
      <c r="F170" s="3" t="str">
        <f t="shared" si="10"/>
        <v/>
      </c>
      <c r="G170" s="3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s="3" t="str">
        <f t="shared" si="14"/>
        <v/>
      </c>
      <c r="F171" s="3" t="str">
        <f t="shared" si="10"/>
        <v/>
      </c>
      <c r="G171" s="3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s="3" t="str">
        <f t="shared" si="14"/>
        <v/>
      </c>
      <c r="F172" s="3" t="str">
        <f t="shared" si="10"/>
        <v/>
      </c>
      <c r="G172" s="3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s="3" t="str">
        <f t="shared" si="14"/>
        <v/>
      </c>
      <c r="F173" s="3" t="str">
        <f t="shared" si="10"/>
        <v/>
      </c>
      <c r="G173" s="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s="3" t="str">
        <f t="shared" si="14"/>
        <v/>
      </c>
      <c r="F174" s="3" t="str">
        <f t="shared" si="10"/>
        <v/>
      </c>
      <c r="G174" s="3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s="3" t="str">
        <f t="shared" si="14"/>
        <v/>
      </c>
      <c r="F175" s="3" t="str">
        <f t="shared" si="10"/>
        <v/>
      </c>
      <c r="G175" s="3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s="3" t="str">
        <f t="shared" si="14"/>
        <v/>
      </c>
      <c r="F176" s="3" t="str">
        <f t="shared" si="10"/>
        <v/>
      </c>
      <c r="G176" s="3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s="3" t="str">
        <f t="shared" si="14"/>
        <v/>
      </c>
      <c r="F177" s="3" t="str">
        <f t="shared" si="10"/>
        <v/>
      </c>
      <c r="G177" s="3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s="3" t="str">
        <f t="shared" si="14"/>
        <v/>
      </c>
      <c r="F178" s="3" t="str">
        <f t="shared" si="10"/>
        <v/>
      </c>
      <c r="G178" s="3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s="3" t="str">
        <f t="shared" si="14"/>
        <v/>
      </c>
      <c r="F179" s="3" t="str">
        <f t="shared" si="10"/>
        <v/>
      </c>
      <c r="G179" s="3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s="3" t="str">
        <f t="shared" si="14"/>
        <v/>
      </c>
      <c r="F180" s="3" t="str">
        <f t="shared" si="10"/>
        <v/>
      </c>
      <c r="G180" s="3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s="3" t="str">
        <f t="shared" si="14"/>
        <v/>
      </c>
      <c r="F181" s="3" t="str">
        <f t="shared" si="10"/>
        <v/>
      </c>
      <c r="G181" s="3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s="3" t="str">
        <f t="shared" si="14"/>
        <v/>
      </c>
      <c r="F182" s="3" t="str">
        <f t="shared" si="10"/>
        <v/>
      </c>
      <c r="G182" s="3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s="3" t="str">
        <f t="shared" si="14"/>
        <v/>
      </c>
      <c r="F183" s="3" t="str">
        <f t="shared" si="10"/>
        <v/>
      </c>
      <c r="G183" s="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s="3" t="str">
        <f t="shared" si="14"/>
        <v/>
      </c>
      <c r="F184" s="3" t="str">
        <f t="shared" si="10"/>
        <v/>
      </c>
      <c r="G184" s="3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s="3" t="str">
        <f t="shared" si="14"/>
        <v/>
      </c>
      <c r="F185" s="3" t="str">
        <f t="shared" si="10"/>
        <v/>
      </c>
      <c r="G185" s="3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s="3" t="str">
        <f t="shared" si="14"/>
        <v/>
      </c>
      <c r="F186" s="3" t="str">
        <f t="shared" si="10"/>
        <v/>
      </c>
      <c r="G186" s="3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s="3" t="str">
        <f t="shared" si="14"/>
        <v/>
      </c>
      <c r="F187" s="3" t="str">
        <f t="shared" si="10"/>
        <v/>
      </c>
      <c r="G187" s="3" t="str">
        <f t="shared" si="11"/>
        <v/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s="3" t="str">
        <f t="shared" si="14"/>
        <v/>
      </c>
      <c r="F188" s="3" t="str">
        <f t="shared" si="10"/>
        <v/>
      </c>
      <c r="G188" s="3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s="3" t="str">
        <f t="shared" si="14"/>
        <v/>
      </c>
      <c r="F189" s="3" t="str">
        <f t="shared" si="10"/>
        <v/>
      </c>
      <c r="G189" s="3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s="3" t="str">
        <f t="shared" si="14"/>
        <v/>
      </c>
      <c r="F190" s="3" t="str">
        <f t="shared" si="10"/>
        <v/>
      </c>
      <c r="G190" s="3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s="3" t="str">
        <f t="shared" si="14"/>
        <v/>
      </c>
      <c r="F191" s="3" t="str">
        <f t="shared" si="10"/>
        <v/>
      </c>
      <c r="G191" s="3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s="3" t="str">
        <f t="shared" si="14"/>
        <v/>
      </c>
      <c r="F192" s="3" t="str">
        <f t="shared" si="10"/>
        <v/>
      </c>
      <c r="G192" s="3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s="3" t="str">
        <f t="shared" si="14"/>
        <v/>
      </c>
      <c r="F193" s="3" t="str">
        <f t="shared" si="10"/>
        <v/>
      </c>
      <c r="G193" s="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s="3" t="str">
        <f t="shared" si="14"/>
        <v/>
      </c>
      <c r="F194" s="3" t="str">
        <f t="shared" si="10"/>
        <v/>
      </c>
      <c r="G194" s="3" t="str">
        <f t="shared" si="11"/>
        <v/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s="3" t="str">
        <f t="shared" si="14"/>
        <v/>
      </c>
      <c r="F195" s="3" t="str">
        <f t="shared" ref="F195:F258" si="15">IF(E195="5-Day Down Streak", C195, "")</f>
        <v/>
      </c>
      <c r="G195" s="3" t="str">
        <f t="shared" ref="G195:G258" si="16">IF(E195="5-Day Down Streak",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s="3" t="str">
        <f t="shared" si="14"/>
        <v/>
      </c>
      <c r="F196" s="3" t="str">
        <f t="shared" si="15"/>
        <v/>
      </c>
      <c r="G196" s="3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s="3" t="str">
        <f t="shared" si="14"/>
        <v/>
      </c>
      <c r="F197" s="3" t="str">
        <f t="shared" si="15"/>
        <v/>
      </c>
      <c r="G197" s="3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s="3" t="str">
        <f t="shared" si="14"/>
        <v/>
      </c>
      <c r="F198" s="3" t="str">
        <f t="shared" si="15"/>
        <v/>
      </c>
      <c r="G198" s="3" t="str">
        <f t="shared" si="16"/>
        <v/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s="3" t="str">
        <f t="shared" si="14"/>
        <v/>
      </c>
      <c r="F199" s="3" t="str">
        <f t="shared" si="15"/>
        <v/>
      </c>
      <c r="G199" s="3" t="str">
        <f t="shared" si="16"/>
        <v/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s="3" t="str">
        <f t="shared" ref="E200:E263" si="19">IF(AND(D195="Down", D196="Down", D197="Down", D198="Down", D199="Down"), "5-Day Down Streak", "")</f>
        <v/>
      </c>
      <c r="F200" s="3" t="str">
        <f t="shared" si="15"/>
        <v/>
      </c>
      <c r="G200" s="3" t="str">
        <f t="shared" si="16"/>
        <v/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s="3" t="str">
        <f t="shared" si="19"/>
        <v>5-Day Down Streak</v>
      </c>
      <c r="F201" s="3">
        <f t="shared" si="15"/>
        <v>-1.3240408031814534E-2</v>
      </c>
      <c r="G201" s="3" t="str">
        <f t="shared" si="16"/>
        <v>No</v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s="3" t="str">
        <f t="shared" si="19"/>
        <v>5-Day Down Streak</v>
      </c>
      <c r="F202" s="3">
        <f t="shared" si="15"/>
        <v>4.7423466768368734E-2</v>
      </c>
      <c r="G202" s="3" t="str">
        <f t="shared" si="16"/>
        <v>Yes</v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s="3" t="str">
        <f t="shared" si="19"/>
        <v/>
      </c>
      <c r="F203" s="3" t="str">
        <f t="shared" si="15"/>
        <v/>
      </c>
      <c r="G203" s="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s="3" t="str">
        <f t="shared" si="19"/>
        <v/>
      </c>
      <c r="F204" s="3" t="str">
        <f t="shared" si="15"/>
        <v/>
      </c>
      <c r="G204" s="3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s="3" t="str">
        <f t="shared" si="19"/>
        <v/>
      </c>
      <c r="F205" s="3" t="str">
        <f t="shared" si="15"/>
        <v/>
      </c>
      <c r="G205" s="3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s="3" t="str">
        <f t="shared" si="19"/>
        <v/>
      </c>
      <c r="F206" s="3" t="str">
        <f t="shared" si="15"/>
        <v/>
      </c>
      <c r="G206" s="3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s="3" t="str">
        <f t="shared" si="19"/>
        <v/>
      </c>
      <c r="F207" s="3" t="str">
        <f t="shared" si="15"/>
        <v/>
      </c>
      <c r="G207" s="3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s="3" t="str">
        <f t="shared" si="19"/>
        <v/>
      </c>
      <c r="F208" s="3" t="str">
        <f t="shared" si="15"/>
        <v/>
      </c>
      <c r="G208" s="3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s="3" t="str">
        <f t="shared" si="19"/>
        <v/>
      </c>
      <c r="F209" s="3" t="str">
        <f t="shared" si="15"/>
        <v/>
      </c>
      <c r="G209" s="3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s="3" t="str">
        <f t="shared" si="19"/>
        <v/>
      </c>
      <c r="F210" s="3" t="str">
        <f t="shared" si="15"/>
        <v/>
      </c>
      <c r="G210" s="3" t="str">
        <f t="shared" si="16"/>
        <v/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s="3" t="str">
        <f t="shared" si="19"/>
        <v/>
      </c>
      <c r="F211" s="3" t="str">
        <f t="shared" si="15"/>
        <v/>
      </c>
      <c r="G211" s="3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s="3" t="str">
        <f t="shared" si="19"/>
        <v/>
      </c>
      <c r="F212" s="3" t="str">
        <f t="shared" si="15"/>
        <v/>
      </c>
      <c r="G212" s="3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s="3" t="str">
        <f t="shared" si="19"/>
        <v/>
      </c>
      <c r="F213" s="3" t="str">
        <f t="shared" si="15"/>
        <v/>
      </c>
      <c r="G213" s="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s="3" t="str">
        <f t="shared" si="19"/>
        <v/>
      </c>
      <c r="F214" s="3" t="str">
        <f t="shared" si="15"/>
        <v/>
      </c>
      <c r="G214" s="3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s="3" t="str">
        <f t="shared" si="19"/>
        <v/>
      </c>
      <c r="F215" s="3" t="str">
        <f t="shared" si="15"/>
        <v/>
      </c>
      <c r="G215" s="3" t="str">
        <f t="shared" si="16"/>
        <v/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s="3" t="str">
        <f t="shared" si="19"/>
        <v/>
      </c>
      <c r="F216" s="3" t="str">
        <f t="shared" si="15"/>
        <v/>
      </c>
      <c r="G216" s="3" t="str">
        <f t="shared" si="16"/>
        <v/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s="3" t="str">
        <f t="shared" si="19"/>
        <v/>
      </c>
      <c r="F217" s="3" t="str">
        <f t="shared" si="15"/>
        <v/>
      </c>
      <c r="G217" s="3" t="str">
        <f t="shared" si="16"/>
        <v/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s="3" t="str">
        <f t="shared" si="19"/>
        <v>5-Day Down Streak</v>
      </c>
      <c r="F218" s="3">
        <f t="shared" si="15"/>
        <v>2.1872891923382558E-3</v>
      </c>
      <c r="G218" s="3" t="str">
        <f t="shared" si="16"/>
        <v>Yes</v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s="3" t="str">
        <f t="shared" si="19"/>
        <v/>
      </c>
      <c r="F219" s="3" t="str">
        <f t="shared" si="15"/>
        <v/>
      </c>
      <c r="G219" s="3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s="3" t="str">
        <f t="shared" si="19"/>
        <v/>
      </c>
      <c r="F220" s="3" t="str">
        <f t="shared" si="15"/>
        <v/>
      </c>
      <c r="G220" s="3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s="3" t="str">
        <f t="shared" si="19"/>
        <v/>
      </c>
      <c r="F221" s="3" t="str">
        <f t="shared" si="15"/>
        <v/>
      </c>
      <c r="G221" s="3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s="3" t="str">
        <f t="shared" si="19"/>
        <v/>
      </c>
      <c r="F222" s="3" t="str">
        <f t="shared" si="15"/>
        <v/>
      </c>
      <c r="G222" s="3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s="3" t="str">
        <f t="shared" si="19"/>
        <v/>
      </c>
      <c r="F223" s="3" t="str">
        <f t="shared" si="15"/>
        <v/>
      </c>
      <c r="G223" s="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s="3" t="str">
        <f t="shared" si="19"/>
        <v/>
      </c>
      <c r="F224" s="3" t="str">
        <f t="shared" si="15"/>
        <v/>
      </c>
      <c r="G224" s="3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s="3" t="str">
        <f t="shared" si="19"/>
        <v/>
      </c>
      <c r="F225" s="3" t="str">
        <f t="shared" si="15"/>
        <v/>
      </c>
      <c r="G225" s="3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s="3" t="str">
        <f t="shared" si="19"/>
        <v/>
      </c>
      <c r="F226" s="3" t="str">
        <f t="shared" si="15"/>
        <v/>
      </c>
      <c r="G226" s="3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s="3" t="str">
        <f t="shared" si="19"/>
        <v/>
      </c>
      <c r="F227" s="3" t="str">
        <f t="shared" si="15"/>
        <v/>
      </c>
      <c r="G227" s="3" t="str">
        <f t="shared" si="16"/>
        <v/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s="3" t="str">
        <f t="shared" si="19"/>
        <v/>
      </c>
      <c r="F228" s="3" t="str">
        <f t="shared" si="15"/>
        <v/>
      </c>
      <c r="G228" s="3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s="3" t="str">
        <f t="shared" si="19"/>
        <v/>
      </c>
      <c r="F229" s="3" t="str">
        <f t="shared" si="15"/>
        <v/>
      </c>
      <c r="G229" s="3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s="3" t="str">
        <f t="shared" si="19"/>
        <v/>
      </c>
      <c r="F230" s="3" t="str">
        <f t="shared" si="15"/>
        <v/>
      </c>
      <c r="G230" s="3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s="3" t="str">
        <f t="shared" si="19"/>
        <v/>
      </c>
      <c r="F231" s="3" t="str">
        <f t="shared" si="15"/>
        <v/>
      </c>
      <c r="G231" s="3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s="3" t="str">
        <f t="shared" si="19"/>
        <v/>
      </c>
      <c r="F232" s="3" t="str">
        <f t="shared" si="15"/>
        <v/>
      </c>
      <c r="G232" s="3" t="str">
        <f t="shared" si="16"/>
        <v/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s="3" t="str">
        <f t="shared" si="19"/>
        <v/>
      </c>
      <c r="F233" s="3" t="str">
        <f t="shared" si="15"/>
        <v/>
      </c>
      <c r="G233" s="3" t="str">
        <f t="shared" si="16"/>
        <v/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s="3" t="str">
        <f t="shared" si="19"/>
        <v/>
      </c>
      <c r="F234" s="3" t="str">
        <f t="shared" si="15"/>
        <v/>
      </c>
      <c r="G234" s="3" t="str">
        <f t="shared" si="16"/>
        <v/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s="3" t="str">
        <f t="shared" si="19"/>
        <v>5-Day Down Streak</v>
      </c>
      <c r="F235" s="3">
        <f t="shared" si="15"/>
        <v>1.2786915650319218E-2</v>
      </c>
      <c r="G235" s="3" t="str">
        <f t="shared" si="16"/>
        <v>Yes</v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s="3" t="str">
        <f t="shared" si="19"/>
        <v/>
      </c>
      <c r="F236" s="3" t="str">
        <f t="shared" si="15"/>
        <v/>
      </c>
      <c r="G236" s="3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s="3" t="str">
        <f t="shared" si="19"/>
        <v/>
      </c>
      <c r="F237" s="3" t="str">
        <f t="shared" si="15"/>
        <v/>
      </c>
      <c r="G237" s="3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s="3" t="str">
        <f t="shared" si="19"/>
        <v/>
      </c>
      <c r="F238" s="3" t="str">
        <f t="shared" si="15"/>
        <v/>
      </c>
      <c r="G238" s="3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s="3" t="str">
        <f t="shared" si="19"/>
        <v/>
      </c>
      <c r="F239" s="3" t="str">
        <f t="shared" si="15"/>
        <v/>
      </c>
      <c r="G239" s="3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s="3" t="str">
        <f t="shared" si="19"/>
        <v/>
      </c>
      <c r="F240" s="3" t="str">
        <f t="shared" si="15"/>
        <v/>
      </c>
      <c r="G240" s="3" t="str">
        <f t="shared" si="16"/>
        <v/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s="3" t="str">
        <f t="shared" si="19"/>
        <v/>
      </c>
      <c r="F241" s="3" t="str">
        <f t="shared" si="15"/>
        <v/>
      </c>
      <c r="G241" s="3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s="3" t="str">
        <f t="shared" si="19"/>
        <v/>
      </c>
      <c r="F242" s="3" t="str">
        <f t="shared" si="15"/>
        <v/>
      </c>
      <c r="G242" s="3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s="3" t="str">
        <f t="shared" si="19"/>
        <v/>
      </c>
      <c r="F243" s="3" t="str">
        <f t="shared" si="15"/>
        <v/>
      </c>
      <c r="G243" s="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s="3" t="str">
        <f t="shared" si="19"/>
        <v/>
      </c>
      <c r="F244" s="3" t="str">
        <f t="shared" si="15"/>
        <v/>
      </c>
      <c r="G244" s="3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s="3" t="str">
        <f t="shared" si="19"/>
        <v/>
      </c>
      <c r="F245" s="3" t="str">
        <f t="shared" si="15"/>
        <v/>
      </c>
      <c r="G245" s="3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s="3" t="str">
        <f t="shared" si="19"/>
        <v/>
      </c>
      <c r="F246" s="3" t="str">
        <f t="shared" si="15"/>
        <v/>
      </c>
      <c r="G246" s="3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s="3" t="str">
        <f t="shared" si="19"/>
        <v/>
      </c>
      <c r="F247" s="3" t="str">
        <f t="shared" si="15"/>
        <v/>
      </c>
      <c r="G247" s="3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s="3" t="str">
        <f t="shared" si="19"/>
        <v/>
      </c>
      <c r="F248" s="3" t="str">
        <f t="shared" si="15"/>
        <v/>
      </c>
      <c r="G248" s="3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s="3" t="str">
        <f t="shared" si="19"/>
        <v/>
      </c>
      <c r="F249" s="3" t="str">
        <f t="shared" si="15"/>
        <v/>
      </c>
      <c r="G249" s="3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s="3" t="str">
        <f t="shared" si="19"/>
        <v/>
      </c>
      <c r="F250" s="3" t="str">
        <f t="shared" si="15"/>
        <v/>
      </c>
      <c r="G250" s="3" t="str">
        <f t="shared" si="16"/>
        <v/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s="3" t="str">
        <f t="shared" si="19"/>
        <v/>
      </c>
      <c r="F251" s="3" t="str">
        <f t="shared" si="15"/>
        <v/>
      </c>
      <c r="G251" s="3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s="3" t="str">
        <f t="shared" si="19"/>
        <v/>
      </c>
      <c r="F252" s="3" t="str">
        <f t="shared" si="15"/>
        <v/>
      </c>
      <c r="G252" s="3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s="3" t="str">
        <f t="shared" si="19"/>
        <v/>
      </c>
      <c r="F253" s="3" t="str">
        <f t="shared" si="15"/>
        <v/>
      </c>
      <c r="G253" s="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s="3" t="str">
        <f t="shared" si="19"/>
        <v/>
      </c>
      <c r="F254" s="3" t="str">
        <f t="shared" si="15"/>
        <v/>
      </c>
      <c r="G254" s="3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s="3" t="str">
        <f t="shared" si="19"/>
        <v/>
      </c>
      <c r="F255" s="3" t="str">
        <f t="shared" si="15"/>
        <v/>
      </c>
      <c r="G255" s="3" t="str">
        <f t="shared" si="16"/>
        <v/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s="3" t="str">
        <f t="shared" si="19"/>
        <v/>
      </c>
      <c r="F256" s="3" t="str">
        <f t="shared" si="15"/>
        <v/>
      </c>
      <c r="G256" s="3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s="3" t="str">
        <f t="shared" si="19"/>
        <v/>
      </c>
      <c r="F257" s="3" t="str">
        <f t="shared" si="15"/>
        <v/>
      </c>
      <c r="G257" s="3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s="3" t="str">
        <f t="shared" si="19"/>
        <v/>
      </c>
      <c r="F258" s="3" t="str">
        <f t="shared" si="15"/>
        <v/>
      </c>
      <c r="G258" s="3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s="3" t="str">
        <f t="shared" si="19"/>
        <v/>
      </c>
      <c r="F259" s="3" t="str">
        <f t="shared" ref="F259:F322" si="20">IF(E259="5-Day Down Streak", C259, "")</f>
        <v/>
      </c>
      <c r="G259" s="3" t="str">
        <f t="shared" ref="G259:G322" si="21">IF(E259="5-Day Down Streak",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s="3" t="str">
        <f t="shared" si="19"/>
        <v/>
      </c>
      <c r="F260" s="3" t="str">
        <f t="shared" si="20"/>
        <v/>
      </c>
      <c r="G260" s="3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s="3" t="str">
        <f t="shared" si="19"/>
        <v/>
      </c>
      <c r="F261" s="3" t="str">
        <f t="shared" si="20"/>
        <v/>
      </c>
      <c r="G261" s="3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s="3" t="str">
        <f t="shared" si="19"/>
        <v/>
      </c>
      <c r="F262" s="3" t="str">
        <f t="shared" si="20"/>
        <v/>
      </c>
      <c r="G262" s="3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s="3" t="str">
        <f t="shared" si="19"/>
        <v/>
      </c>
      <c r="F263" s="3" t="str">
        <f t="shared" si="20"/>
        <v/>
      </c>
      <c r="G263" s="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s="3" t="str">
        <f t="shared" ref="E264:E327" si="24">IF(AND(D259="Down", D260="Down", D261="Down", D262="Down", D263="Down"), "5-Day Down Streak", "")</f>
        <v/>
      </c>
      <c r="F264" s="3" t="str">
        <f t="shared" si="20"/>
        <v/>
      </c>
      <c r="G264" s="3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s="3" t="str">
        <f t="shared" si="24"/>
        <v/>
      </c>
      <c r="F265" s="3" t="str">
        <f t="shared" si="20"/>
        <v/>
      </c>
      <c r="G265" s="3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s="3" t="str">
        <f t="shared" si="24"/>
        <v/>
      </c>
      <c r="F266" s="3" t="str">
        <f t="shared" si="20"/>
        <v/>
      </c>
      <c r="G266" s="3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s="3" t="str">
        <f t="shared" si="24"/>
        <v/>
      </c>
      <c r="F267" s="3" t="str">
        <f t="shared" si="20"/>
        <v/>
      </c>
      <c r="G267" s="3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s="3" t="str">
        <f t="shared" si="24"/>
        <v/>
      </c>
      <c r="F268" s="3" t="str">
        <f t="shared" si="20"/>
        <v/>
      </c>
      <c r="G268" s="3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s="3" t="str">
        <f t="shared" si="24"/>
        <v/>
      </c>
      <c r="F269" s="3" t="str">
        <f t="shared" si="20"/>
        <v/>
      </c>
      <c r="G269" s="3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s="3" t="str">
        <f t="shared" si="24"/>
        <v/>
      </c>
      <c r="F270" s="3" t="str">
        <f t="shared" si="20"/>
        <v/>
      </c>
      <c r="G270" s="3" t="str">
        <f t="shared" si="21"/>
        <v/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s="3" t="str">
        <f t="shared" si="24"/>
        <v/>
      </c>
      <c r="F271" s="3" t="str">
        <f t="shared" si="20"/>
        <v/>
      </c>
      <c r="G271" s="3" t="str">
        <f t="shared" si="21"/>
        <v/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s="3" t="str">
        <f t="shared" si="24"/>
        <v/>
      </c>
      <c r="F272" s="3" t="str">
        <f t="shared" si="20"/>
        <v/>
      </c>
      <c r="G272" s="3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s="3" t="str">
        <f t="shared" si="24"/>
        <v/>
      </c>
      <c r="F273" s="3" t="str">
        <f t="shared" si="20"/>
        <v/>
      </c>
      <c r="G273" s="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s="3" t="str">
        <f t="shared" si="24"/>
        <v/>
      </c>
      <c r="F274" s="3" t="str">
        <f t="shared" si="20"/>
        <v/>
      </c>
      <c r="G274" s="3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s="3" t="str">
        <f t="shared" si="24"/>
        <v/>
      </c>
      <c r="F275" s="3" t="str">
        <f t="shared" si="20"/>
        <v/>
      </c>
      <c r="G275" s="3" t="str">
        <f t="shared" si="21"/>
        <v/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s="3" t="str">
        <f t="shared" si="24"/>
        <v/>
      </c>
      <c r="F276" s="3" t="str">
        <f t="shared" si="20"/>
        <v/>
      </c>
      <c r="G276" s="3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s="3" t="str">
        <f t="shared" si="24"/>
        <v/>
      </c>
      <c r="F277" s="3" t="str">
        <f t="shared" si="20"/>
        <v/>
      </c>
      <c r="G277" s="3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s="3" t="str">
        <f t="shared" si="24"/>
        <v/>
      </c>
      <c r="F278" s="3" t="str">
        <f t="shared" si="20"/>
        <v/>
      </c>
      <c r="G278" s="3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s="3" t="str">
        <f t="shared" si="24"/>
        <v/>
      </c>
      <c r="F279" s="3" t="str">
        <f t="shared" si="20"/>
        <v/>
      </c>
      <c r="G279" s="3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s="3" t="str">
        <f t="shared" si="24"/>
        <v/>
      </c>
      <c r="F280" s="3" t="str">
        <f t="shared" si="20"/>
        <v/>
      </c>
      <c r="G280" s="3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s="3" t="str">
        <f t="shared" si="24"/>
        <v/>
      </c>
      <c r="F281" s="3" t="str">
        <f t="shared" si="20"/>
        <v/>
      </c>
      <c r="G281" s="3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s="3" t="str">
        <f t="shared" si="24"/>
        <v/>
      </c>
      <c r="F282" s="3" t="str">
        <f t="shared" si="20"/>
        <v/>
      </c>
      <c r="G282" s="3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s="3" t="str">
        <f t="shared" si="24"/>
        <v/>
      </c>
      <c r="F283" s="3" t="str">
        <f t="shared" si="20"/>
        <v/>
      </c>
      <c r="G283" s="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s="3" t="str">
        <f t="shared" si="24"/>
        <v/>
      </c>
      <c r="F284" s="3" t="str">
        <f t="shared" si="20"/>
        <v/>
      </c>
      <c r="G284" s="3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s="3" t="str">
        <f t="shared" si="24"/>
        <v/>
      </c>
      <c r="F285" s="3" t="str">
        <f t="shared" si="20"/>
        <v/>
      </c>
      <c r="G285" s="3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s="3" t="str">
        <f t="shared" si="24"/>
        <v/>
      </c>
      <c r="F286" s="3" t="str">
        <f t="shared" si="20"/>
        <v/>
      </c>
      <c r="G286" s="3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s="3" t="str">
        <f t="shared" si="24"/>
        <v/>
      </c>
      <c r="F287" s="3" t="str">
        <f t="shared" si="20"/>
        <v/>
      </c>
      <c r="G287" s="3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s="3" t="str">
        <f t="shared" si="24"/>
        <v/>
      </c>
      <c r="F288" s="3" t="str">
        <f t="shared" si="20"/>
        <v/>
      </c>
      <c r="G288" s="3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s="3" t="str">
        <f t="shared" si="24"/>
        <v/>
      </c>
      <c r="F289" s="3" t="str">
        <f t="shared" si="20"/>
        <v/>
      </c>
      <c r="G289" s="3" t="str">
        <f t="shared" si="21"/>
        <v/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s="3" t="str">
        <f t="shared" si="24"/>
        <v/>
      </c>
      <c r="F290" s="3" t="str">
        <f t="shared" si="20"/>
        <v/>
      </c>
      <c r="G290" s="3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s="3" t="str">
        <f t="shared" si="24"/>
        <v/>
      </c>
      <c r="F291" s="3" t="str">
        <f t="shared" si="20"/>
        <v/>
      </c>
      <c r="G291" s="3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s="3" t="str">
        <f t="shared" si="24"/>
        <v/>
      </c>
      <c r="F292" s="3" t="str">
        <f t="shared" si="20"/>
        <v/>
      </c>
      <c r="G292" s="3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s="3" t="str">
        <f t="shared" si="24"/>
        <v/>
      </c>
      <c r="F293" s="3" t="str">
        <f t="shared" si="20"/>
        <v/>
      </c>
      <c r="G293" s="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s="3" t="str">
        <f t="shared" si="24"/>
        <v/>
      </c>
      <c r="F294" s="3" t="str">
        <f t="shared" si="20"/>
        <v/>
      </c>
      <c r="G294" s="3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s="3" t="str">
        <f t="shared" si="24"/>
        <v/>
      </c>
      <c r="F295" s="3" t="str">
        <f t="shared" si="20"/>
        <v/>
      </c>
      <c r="G295" s="3" t="str">
        <f t="shared" si="21"/>
        <v/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s="3" t="str">
        <f t="shared" si="24"/>
        <v/>
      </c>
      <c r="F296" s="3" t="str">
        <f t="shared" si="20"/>
        <v/>
      </c>
      <c r="G296" s="3" t="str">
        <f t="shared" si="21"/>
        <v/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s="3" t="str">
        <f t="shared" si="24"/>
        <v/>
      </c>
      <c r="F297" s="3" t="str">
        <f t="shared" si="20"/>
        <v/>
      </c>
      <c r="G297" s="3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s="3" t="str">
        <f t="shared" si="24"/>
        <v/>
      </c>
      <c r="F298" s="3" t="str">
        <f t="shared" si="20"/>
        <v/>
      </c>
      <c r="G298" s="3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s="3" t="str">
        <f t="shared" si="24"/>
        <v/>
      </c>
      <c r="F299" s="3" t="str">
        <f t="shared" si="20"/>
        <v/>
      </c>
      <c r="G299" s="3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s="3" t="str">
        <f t="shared" si="24"/>
        <v/>
      </c>
      <c r="F300" s="3" t="str">
        <f t="shared" si="20"/>
        <v/>
      </c>
      <c r="G300" s="3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s="3" t="str">
        <f t="shared" si="24"/>
        <v/>
      </c>
      <c r="F301" s="3" t="str">
        <f t="shared" si="20"/>
        <v/>
      </c>
      <c r="G301" s="3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s="3" t="str">
        <f t="shared" si="24"/>
        <v/>
      </c>
      <c r="F302" s="3" t="str">
        <f t="shared" si="20"/>
        <v/>
      </c>
      <c r="G302" s="3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s="3" t="str">
        <f t="shared" si="24"/>
        <v/>
      </c>
      <c r="F303" s="3" t="str">
        <f t="shared" si="20"/>
        <v/>
      </c>
      <c r="G303" s="3" t="str">
        <f t="shared" si="21"/>
        <v/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s="3" t="str">
        <f t="shared" si="24"/>
        <v/>
      </c>
      <c r="F304" s="3" t="str">
        <f t="shared" si="20"/>
        <v/>
      </c>
      <c r="G304" s="3" t="str">
        <f t="shared" si="21"/>
        <v/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s="3" t="str">
        <f t="shared" si="24"/>
        <v/>
      </c>
      <c r="F305" s="3" t="str">
        <f t="shared" si="20"/>
        <v/>
      </c>
      <c r="G305" s="3" t="str">
        <f t="shared" si="21"/>
        <v/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s="3" t="str">
        <f t="shared" si="24"/>
        <v/>
      </c>
      <c r="F306" s="3" t="str">
        <f t="shared" si="20"/>
        <v/>
      </c>
      <c r="G306" s="3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s="3" t="str">
        <f t="shared" si="24"/>
        <v/>
      </c>
      <c r="F307" s="3" t="str">
        <f t="shared" si="20"/>
        <v/>
      </c>
      <c r="G307" s="3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s="3" t="str">
        <f t="shared" si="24"/>
        <v/>
      </c>
      <c r="F308" s="3" t="str">
        <f t="shared" si="20"/>
        <v/>
      </c>
      <c r="G308" s="3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s="3" t="str">
        <f t="shared" si="24"/>
        <v/>
      </c>
      <c r="F309" s="3" t="str">
        <f t="shared" si="20"/>
        <v/>
      </c>
      <c r="G309" s="3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s="3" t="str">
        <f t="shared" si="24"/>
        <v/>
      </c>
      <c r="F310" s="3" t="str">
        <f t="shared" si="20"/>
        <v/>
      </c>
      <c r="G310" s="3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s="3" t="str">
        <f t="shared" si="24"/>
        <v/>
      </c>
      <c r="F311" s="3" t="str">
        <f t="shared" si="20"/>
        <v/>
      </c>
      <c r="G311" s="3" t="str">
        <f t="shared" si="21"/>
        <v/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s="3" t="str">
        <f t="shared" si="24"/>
        <v/>
      </c>
      <c r="F312" s="3" t="str">
        <f t="shared" si="20"/>
        <v/>
      </c>
      <c r="G312" s="3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s="3" t="str">
        <f t="shared" si="24"/>
        <v/>
      </c>
      <c r="F313" s="3" t="str">
        <f t="shared" si="20"/>
        <v/>
      </c>
      <c r="G313" s="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s="3" t="str">
        <f t="shared" si="24"/>
        <v/>
      </c>
      <c r="F314" s="3" t="str">
        <f t="shared" si="20"/>
        <v/>
      </c>
      <c r="G314" s="3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s="3" t="str">
        <f t="shared" si="24"/>
        <v/>
      </c>
      <c r="F315" s="3" t="str">
        <f t="shared" si="20"/>
        <v/>
      </c>
      <c r="G315" s="3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s="3" t="str">
        <f t="shared" si="24"/>
        <v/>
      </c>
      <c r="F316" s="3" t="str">
        <f t="shared" si="20"/>
        <v/>
      </c>
      <c r="G316" s="3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s="3" t="str">
        <f t="shared" si="24"/>
        <v/>
      </c>
      <c r="F317" s="3" t="str">
        <f t="shared" si="20"/>
        <v/>
      </c>
      <c r="G317" s="3" t="str">
        <f t="shared" si="21"/>
        <v/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s="3" t="str">
        <f t="shared" si="24"/>
        <v/>
      </c>
      <c r="F318" s="3" t="str">
        <f t="shared" si="20"/>
        <v/>
      </c>
      <c r="G318" s="3" t="str">
        <f t="shared" si="21"/>
        <v/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s="3" t="str">
        <f t="shared" si="24"/>
        <v/>
      </c>
      <c r="F319" s="3" t="str">
        <f t="shared" si="20"/>
        <v/>
      </c>
      <c r="G319" s="3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s="3" t="str">
        <f t="shared" si="24"/>
        <v/>
      </c>
      <c r="F320" s="3" t="str">
        <f t="shared" si="20"/>
        <v/>
      </c>
      <c r="G320" s="3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s="3" t="str">
        <f t="shared" si="24"/>
        <v/>
      </c>
      <c r="F321" s="3" t="str">
        <f t="shared" si="20"/>
        <v/>
      </c>
      <c r="G321" s="3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s="3" t="str">
        <f t="shared" si="24"/>
        <v/>
      </c>
      <c r="F322" s="3" t="str">
        <f t="shared" si="20"/>
        <v/>
      </c>
      <c r="G322" s="3" t="str">
        <f t="shared" si="21"/>
        <v/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s="3" t="str">
        <f t="shared" si="24"/>
        <v/>
      </c>
      <c r="F323" s="3" t="str">
        <f t="shared" ref="F323:F386" si="25">IF(E323="5-Day Down Streak", C323, "")</f>
        <v/>
      </c>
      <c r="G323" s="3" t="str">
        <f t="shared" ref="G323:G386" si="26">IF(E323="5-Day Down Streak", IF(F323&gt;0, "Yes", "No"), "")</f>
        <v/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s="3" t="str">
        <f t="shared" si="24"/>
        <v/>
      </c>
      <c r="F324" s="3" t="str">
        <f t="shared" si="25"/>
        <v/>
      </c>
      <c r="G324" s="3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s="3" t="str">
        <f t="shared" si="24"/>
        <v/>
      </c>
      <c r="F325" s="3" t="str">
        <f t="shared" si="25"/>
        <v/>
      </c>
      <c r="G325" s="3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s="3" t="str">
        <f t="shared" si="24"/>
        <v/>
      </c>
      <c r="F326" s="3" t="str">
        <f t="shared" si="25"/>
        <v/>
      </c>
      <c r="G326" s="3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s="3" t="str">
        <f t="shared" si="24"/>
        <v/>
      </c>
      <c r="F327" s="3" t="str">
        <f t="shared" si="25"/>
        <v/>
      </c>
      <c r="G327" s="3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s="3" t="str">
        <f t="shared" ref="E328:E391" si="29">IF(AND(D323="Down", D324="Down", D325="Down", D326="Down", D327="Down"), "5-Day Down Streak", "")</f>
        <v/>
      </c>
      <c r="F328" s="3" t="str">
        <f t="shared" si="25"/>
        <v/>
      </c>
      <c r="G328" s="3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s="3" t="str">
        <f t="shared" si="29"/>
        <v/>
      </c>
      <c r="F329" s="3" t="str">
        <f t="shared" si="25"/>
        <v/>
      </c>
      <c r="G329" s="3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s="3" t="str">
        <f t="shared" si="29"/>
        <v/>
      </c>
      <c r="F330" s="3" t="str">
        <f t="shared" si="25"/>
        <v/>
      </c>
      <c r="G330" s="3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s="3" t="str">
        <f t="shared" si="29"/>
        <v/>
      </c>
      <c r="F331" s="3" t="str">
        <f t="shared" si="25"/>
        <v/>
      </c>
      <c r="G331" s="3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s="3" t="str">
        <f t="shared" si="29"/>
        <v/>
      </c>
      <c r="F332" s="3" t="str">
        <f t="shared" si="25"/>
        <v/>
      </c>
      <c r="G332" s="3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s="3" t="str">
        <f t="shared" si="29"/>
        <v/>
      </c>
      <c r="F333" s="3" t="str">
        <f t="shared" si="25"/>
        <v/>
      </c>
      <c r="G333" s="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s="3" t="str">
        <f t="shared" si="29"/>
        <v/>
      </c>
      <c r="F334" s="3" t="str">
        <f t="shared" si="25"/>
        <v/>
      </c>
      <c r="G334" s="3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s="3" t="str">
        <f t="shared" si="29"/>
        <v/>
      </c>
      <c r="F335" s="3" t="str">
        <f t="shared" si="25"/>
        <v/>
      </c>
      <c r="G335" s="3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s="3" t="str">
        <f t="shared" si="29"/>
        <v/>
      </c>
      <c r="F336" s="3" t="str">
        <f t="shared" si="25"/>
        <v/>
      </c>
      <c r="G336" s="3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s="3" t="str">
        <f t="shared" si="29"/>
        <v/>
      </c>
      <c r="F337" s="3" t="str">
        <f t="shared" si="25"/>
        <v/>
      </c>
      <c r="G337" s="3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s="3" t="str">
        <f t="shared" si="29"/>
        <v/>
      </c>
      <c r="F338" s="3" t="str">
        <f t="shared" si="25"/>
        <v/>
      </c>
      <c r="G338" s="3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s="3" t="str">
        <f t="shared" si="29"/>
        <v/>
      </c>
      <c r="F339" s="3" t="str">
        <f t="shared" si="25"/>
        <v/>
      </c>
      <c r="G339" s="3" t="str">
        <f t="shared" si="26"/>
        <v/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s="3" t="str">
        <f t="shared" si="29"/>
        <v/>
      </c>
      <c r="F340" s="3" t="str">
        <f t="shared" si="25"/>
        <v/>
      </c>
      <c r="G340" s="3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s="3" t="str">
        <f t="shared" si="29"/>
        <v/>
      </c>
      <c r="F341" s="3" t="str">
        <f t="shared" si="25"/>
        <v/>
      </c>
      <c r="G341" s="3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s="3" t="str">
        <f t="shared" si="29"/>
        <v/>
      </c>
      <c r="F342" s="3" t="str">
        <f t="shared" si="25"/>
        <v/>
      </c>
      <c r="G342" s="3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s="3" t="str">
        <f t="shared" si="29"/>
        <v/>
      </c>
      <c r="F343" s="3" t="str">
        <f t="shared" si="25"/>
        <v/>
      </c>
      <c r="G343" s="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s="3" t="str">
        <f t="shared" si="29"/>
        <v/>
      </c>
      <c r="F344" s="3" t="str">
        <f t="shared" si="25"/>
        <v/>
      </c>
      <c r="G344" s="3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s="3" t="str">
        <f t="shared" si="29"/>
        <v/>
      </c>
      <c r="F345" s="3" t="str">
        <f t="shared" si="25"/>
        <v/>
      </c>
      <c r="G345" s="3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s="3" t="str">
        <f t="shared" si="29"/>
        <v/>
      </c>
      <c r="F346" s="3" t="str">
        <f t="shared" si="25"/>
        <v/>
      </c>
      <c r="G346" s="3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s="3" t="str">
        <f t="shared" si="29"/>
        <v/>
      </c>
      <c r="F347" s="3" t="str">
        <f t="shared" si="25"/>
        <v/>
      </c>
      <c r="G347" s="3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s="3" t="str">
        <f t="shared" si="29"/>
        <v/>
      </c>
      <c r="F348" s="3" t="str">
        <f t="shared" si="25"/>
        <v/>
      </c>
      <c r="G348" s="3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s="3" t="str">
        <f t="shared" si="29"/>
        <v/>
      </c>
      <c r="F349" s="3" t="str">
        <f t="shared" si="25"/>
        <v/>
      </c>
      <c r="G349" s="3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s="3" t="str">
        <f t="shared" si="29"/>
        <v/>
      </c>
      <c r="F350" s="3" t="str">
        <f t="shared" si="25"/>
        <v/>
      </c>
      <c r="G350" s="3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s="3" t="str">
        <f t="shared" si="29"/>
        <v/>
      </c>
      <c r="F351" s="3" t="str">
        <f t="shared" si="25"/>
        <v/>
      </c>
      <c r="G351" s="3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s="3" t="str">
        <f t="shared" si="29"/>
        <v/>
      </c>
      <c r="F352" s="3" t="str">
        <f t="shared" si="25"/>
        <v/>
      </c>
      <c r="G352" s="3" t="str">
        <f t="shared" si="26"/>
        <v/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s="3" t="str">
        <f t="shared" si="29"/>
        <v/>
      </c>
      <c r="F353" s="3" t="str">
        <f t="shared" si="25"/>
        <v/>
      </c>
      <c r="G353" s="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s="3" t="str">
        <f t="shared" si="29"/>
        <v/>
      </c>
      <c r="F354" s="3" t="str">
        <f t="shared" si="25"/>
        <v/>
      </c>
      <c r="G354" s="3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s="3" t="str">
        <f t="shared" si="29"/>
        <v/>
      </c>
      <c r="F355" s="3" t="str">
        <f t="shared" si="25"/>
        <v/>
      </c>
      <c r="G355" s="3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s="3" t="str">
        <f t="shared" si="29"/>
        <v/>
      </c>
      <c r="F356" s="3" t="str">
        <f t="shared" si="25"/>
        <v/>
      </c>
      <c r="G356" s="3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s="3" t="str">
        <f t="shared" si="29"/>
        <v/>
      </c>
      <c r="F357" s="3" t="str">
        <f t="shared" si="25"/>
        <v/>
      </c>
      <c r="G357" s="3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s="3" t="str">
        <f t="shared" si="29"/>
        <v/>
      </c>
      <c r="F358" s="3" t="str">
        <f t="shared" si="25"/>
        <v/>
      </c>
      <c r="G358" s="3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s="3" t="str">
        <f t="shared" si="29"/>
        <v/>
      </c>
      <c r="F359" s="3" t="str">
        <f t="shared" si="25"/>
        <v/>
      </c>
      <c r="G359" s="3" t="str">
        <f t="shared" si="26"/>
        <v/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s="3" t="str">
        <f t="shared" si="29"/>
        <v/>
      </c>
      <c r="F360" s="3" t="str">
        <f t="shared" si="25"/>
        <v/>
      </c>
      <c r="G360" s="3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s="3" t="str">
        <f t="shared" si="29"/>
        <v/>
      </c>
      <c r="F361" s="3" t="str">
        <f t="shared" si="25"/>
        <v/>
      </c>
      <c r="G361" s="3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s="3" t="str">
        <f t="shared" si="29"/>
        <v/>
      </c>
      <c r="F362" s="3" t="str">
        <f t="shared" si="25"/>
        <v/>
      </c>
      <c r="G362" s="3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s="3" t="str">
        <f t="shared" si="29"/>
        <v/>
      </c>
      <c r="F363" s="3" t="str">
        <f t="shared" si="25"/>
        <v/>
      </c>
      <c r="G363" s="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s="3" t="str">
        <f t="shared" si="29"/>
        <v/>
      </c>
      <c r="F364" s="3" t="str">
        <f t="shared" si="25"/>
        <v/>
      </c>
      <c r="G364" s="3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s="3" t="str">
        <f t="shared" si="29"/>
        <v/>
      </c>
      <c r="F365" s="3" t="str">
        <f t="shared" si="25"/>
        <v/>
      </c>
      <c r="G365" s="3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s="3" t="str">
        <f t="shared" si="29"/>
        <v/>
      </c>
      <c r="F366" s="3" t="str">
        <f t="shared" si="25"/>
        <v/>
      </c>
      <c r="G366" s="3" t="str">
        <f t="shared" si="26"/>
        <v/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s="3" t="str">
        <f t="shared" si="29"/>
        <v/>
      </c>
      <c r="F367" s="3" t="str">
        <f t="shared" si="25"/>
        <v/>
      </c>
      <c r="G367" s="3" t="str">
        <f t="shared" si="26"/>
        <v/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s="3" t="str">
        <f t="shared" si="29"/>
        <v/>
      </c>
      <c r="F368" s="3" t="str">
        <f t="shared" si="25"/>
        <v/>
      </c>
      <c r="G368" s="3" t="str">
        <f t="shared" si="26"/>
        <v/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s="3" t="str">
        <f t="shared" si="29"/>
        <v/>
      </c>
      <c r="F369" s="3" t="str">
        <f t="shared" si="25"/>
        <v/>
      </c>
      <c r="G369" s="3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s="3" t="str">
        <f t="shared" si="29"/>
        <v/>
      </c>
      <c r="F370" s="3" t="str">
        <f t="shared" si="25"/>
        <v/>
      </c>
      <c r="G370" s="3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s="3" t="str">
        <f t="shared" si="29"/>
        <v/>
      </c>
      <c r="F371" s="3" t="str">
        <f t="shared" si="25"/>
        <v/>
      </c>
      <c r="G371" s="3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s="3" t="str">
        <f t="shared" si="29"/>
        <v/>
      </c>
      <c r="F372" s="3" t="str">
        <f t="shared" si="25"/>
        <v/>
      </c>
      <c r="G372" s="3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s="3" t="str">
        <f t="shared" si="29"/>
        <v/>
      </c>
      <c r="F373" s="3" t="str">
        <f t="shared" si="25"/>
        <v/>
      </c>
      <c r="G373" s="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s="3" t="str">
        <f t="shared" si="29"/>
        <v/>
      </c>
      <c r="F374" s="3" t="str">
        <f t="shared" si="25"/>
        <v/>
      </c>
      <c r="G374" s="3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s="3" t="str">
        <f t="shared" si="29"/>
        <v/>
      </c>
      <c r="F375" s="3" t="str">
        <f t="shared" si="25"/>
        <v/>
      </c>
      <c r="G375" s="3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s="3" t="str">
        <f t="shared" si="29"/>
        <v/>
      </c>
      <c r="F376" s="3" t="str">
        <f t="shared" si="25"/>
        <v/>
      </c>
      <c r="G376" s="3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s="3" t="str">
        <f t="shared" si="29"/>
        <v/>
      </c>
      <c r="F377" s="3" t="str">
        <f t="shared" si="25"/>
        <v/>
      </c>
      <c r="G377" s="3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s="3" t="str">
        <f t="shared" si="29"/>
        <v/>
      </c>
      <c r="F378" s="3" t="str">
        <f t="shared" si="25"/>
        <v/>
      </c>
      <c r="G378" s="3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s="3" t="str">
        <f t="shared" si="29"/>
        <v/>
      </c>
      <c r="F379" s="3" t="str">
        <f t="shared" si="25"/>
        <v/>
      </c>
      <c r="G379" s="3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s="3" t="str">
        <f t="shared" si="29"/>
        <v/>
      </c>
      <c r="F380" s="3" t="str">
        <f t="shared" si="25"/>
        <v/>
      </c>
      <c r="G380" s="3" t="str">
        <f t="shared" si="26"/>
        <v/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s="3" t="str">
        <f t="shared" si="29"/>
        <v/>
      </c>
      <c r="F381" s="3" t="str">
        <f t="shared" si="25"/>
        <v/>
      </c>
      <c r="G381" s="3" t="str">
        <f t="shared" si="26"/>
        <v/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s="3" t="str">
        <f t="shared" si="29"/>
        <v/>
      </c>
      <c r="F382" s="3" t="str">
        <f t="shared" si="25"/>
        <v/>
      </c>
      <c r="G382" s="3" t="str">
        <f t="shared" si="26"/>
        <v/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s="3" t="str">
        <f t="shared" si="29"/>
        <v/>
      </c>
      <c r="F383" s="3" t="str">
        <f t="shared" si="25"/>
        <v/>
      </c>
      <c r="G383" s="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s="3" t="str">
        <f t="shared" si="29"/>
        <v/>
      </c>
      <c r="F384" s="3" t="str">
        <f t="shared" si="25"/>
        <v/>
      </c>
      <c r="G384" s="3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s="3" t="str">
        <f t="shared" si="29"/>
        <v/>
      </c>
      <c r="F385" s="3" t="str">
        <f t="shared" si="25"/>
        <v/>
      </c>
      <c r="G385" s="3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s="3" t="str">
        <f t="shared" si="29"/>
        <v/>
      </c>
      <c r="F386" s="3" t="str">
        <f t="shared" si="25"/>
        <v/>
      </c>
      <c r="G386" s="3" t="str">
        <f t="shared" si="26"/>
        <v/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s="3" t="str">
        <f t="shared" si="29"/>
        <v/>
      </c>
      <c r="F387" s="3" t="str">
        <f t="shared" ref="F387:F450" si="30">IF(E387="5-Day Down Streak", C387, "")</f>
        <v/>
      </c>
      <c r="G387" s="3" t="str">
        <f t="shared" ref="G387:G450" si="31">IF(E387="5-Day Down Streak", IF(F387&gt;0, "Yes", "No"), "")</f>
        <v/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s="3" t="str">
        <f t="shared" si="29"/>
        <v/>
      </c>
      <c r="F388" s="3" t="str">
        <f t="shared" si="30"/>
        <v/>
      </c>
      <c r="G388" s="3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s="3" t="str">
        <f t="shared" si="29"/>
        <v/>
      </c>
      <c r="F389" s="3" t="str">
        <f t="shared" si="30"/>
        <v/>
      </c>
      <c r="G389" s="3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s="3" t="str">
        <f t="shared" si="29"/>
        <v/>
      </c>
      <c r="F390" s="3" t="str">
        <f t="shared" si="30"/>
        <v/>
      </c>
      <c r="G390" s="3" t="str">
        <f t="shared" si="31"/>
        <v/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s="3" t="str">
        <f t="shared" si="29"/>
        <v/>
      </c>
      <c r="F391" s="3" t="str">
        <f t="shared" si="30"/>
        <v/>
      </c>
      <c r="G391" s="3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s="3" t="str">
        <f t="shared" ref="E392:E455" si="34">IF(AND(D387="Down", D388="Down", D389="Down", D390="Down", D391="Down"), "5-Day Down Streak", "")</f>
        <v/>
      </c>
      <c r="F392" s="3" t="str">
        <f t="shared" si="30"/>
        <v/>
      </c>
      <c r="G392" s="3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s="3" t="str">
        <f t="shared" si="34"/>
        <v/>
      </c>
      <c r="F393" s="3" t="str">
        <f t="shared" si="30"/>
        <v/>
      </c>
      <c r="G393" s="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s="3" t="str">
        <f t="shared" si="34"/>
        <v/>
      </c>
      <c r="F394" s="3" t="str">
        <f t="shared" si="30"/>
        <v/>
      </c>
      <c r="G394" s="3" t="str">
        <f t="shared" si="31"/>
        <v/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s="3" t="str">
        <f t="shared" si="34"/>
        <v/>
      </c>
      <c r="F395" s="3" t="str">
        <f t="shared" si="30"/>
        <v/>
      </c>
      <c r="G395" s="3" t="str">
        <f t="shared" si="31"/>
        <v/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s="3" t="str">
        <f t="shared" si="34"/>
        <v/>
      </c>
      <c r="F396" s="3" t="str">
        <f t="shared" si="30"/>
        <v/>
      </c>
      <c r="G396" s="3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s="3" t="str">
        <f t="shared" si="34"/>
        <v/>
      </c>
      <c r="F397" s="3" t="str">
        <f t="shared" si="30"/>
        <v/>
      </c>
      <c r="G397" s="3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s="3" t="str">
        <f t="shared" si="34"/>
        <v/>
      </c>
      <c r="F398" s="3" t="str">
        <f t="shared" si="30"/>
        <v/>
      </c>
      <c r="G398" s="3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s="3" t="str">
        <f t="shared" si="34"/>
        <v/>
      </c>
      <c r="F399" s="3" t="str">
        <f t="shared" si="30"/>
        <v/>
      </c>
      <c r="G399" s="3" t="str">
        <f t="shared" si="31"/>
        <v/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s="3" t="str">
        <f t="shared" si="34"/>
        <v/>
      </c>
      <c r="F400" s="3" t="str">
        <f t="shared" si="30"/>
        <v/>
      </c>
      <c r="G400" s="3" t="str">
        <f t="shared" si="31"/>
        <v/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s="3" t="str">
        <f t="shared" si="34"/>
        <v/>
      </c>
      <c r="F401" s="3" t="str">
        <f t="shared" si="30"/>
        <v/>
      </c>
      <c r="G401" s="3" t="str">
        <f t="shared" si="31"/>
        <v/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s="3" t="str">
        <f t="shared" si="34"/>
        <v/>
      </c>
      <c r="F402" s="3" t="str">
        <f t="shared" si="30"/>
        <v/>
      </c>
      <c r="G402" s="3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s="3" t="str">
        <f t="shared" si="34"/>
        <v/>
      </c>
      <c r="F403" s="3" t="str">
        <f t="shared" si="30"/>
        <v/>
      </c>
      <c r="G403" s="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s="3" t="str">
        <f t="shared" si="34"/>
        <v/>
      </c>
      <c r="F404" s="3" t="str">
        <f t="shared" si="30"/>
        <v/>
      </c>
      <c r="G404" s="3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s="3" t="str">
        <f t="shared" si="34"/>
        <v/>
      </c>
      <c r="F405" s="3" t="str">
        <f t="shared" si="30"/>
        <v/>
      </c>
      <c r="G405" s="3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s="3" t="str">
        <f t="shared" si="34"/>
        <v/>
      </c>
      <c r="F406" s="3" t="str">
        <f t="shared" si="30"/>
        <v/>
      </c>
      <c r="G406" s="3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s="3" t="str">
        <f t="shared" si="34"/>
        <v/>
      </c>
      <c r="F407" s="3" t="str">
        <f t="shared" si="30"/>
        <v/>
      </c>
      <c r="G407" s="3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s="3" t="str">
        <f t="shared" si="34"/>
        <v/>
      </c>
      <c r="F408" s="3" t="str">
        <f t="shared" si="30"/>
        <v/>
      </c>
      <c r="G408" s="3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s="3" t="str">
        <f t="shared" si="34"/>
        <v/>
      </c>
      <c r="F409" s="3" t="str">
        <f t="shared" si="30"/>
        <v/>
      </c>
      <c r="G409" s="3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s="3" t="str">
        <f t="shared" si="34"/>
        <v/>
      </c>
      <c r="F410" s="3" t="str">
        <f t="shared" si="30"/>
        <v/>
      </c>
      <c r="G410" s="3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s="3" t="str">
        <f t="shared" si="34"/>
        <v/>
      </c>
      <c r="F411" s="3" t="str">
        <f t="shared" si="30"/>
        <v/>
      </c>
      <c r="G411" s="3" t="str">
        <f t="shared" si="31"/>
        <v/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s="3" t="str">
        <f t="shared" si="34"/>
        <v/>
      </c>
      <c r="F412" s="3" t="str">
        <f t="shared" si="30"/>
        <v/>
      </c>
      <c r="G412" s="3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s="3" t="str">
        <f t="shared" si="34"/>
        <v/>
      </c>
      <c r="F413" s="3" t="str">
        <f t="shared" si="30"/>
        <v/>
      </c>
      <c r="G413" s="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s="3" t="str">
        <f t="shared" si="34"/>
        <v/>
      </c>
      <c r="F414" s="3" t="str">
        <f t="shared" si="30"/>
        <v/>
      </c>
      <c r="G414" s="3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s="3" t="str">
        <f t="shared" si="34"/>
        <v/>
      </c>
      <c r="F415" s="3" t="str">
        <f t="shared" si="30"/>
        <v/>
      </c>
      <c r="G415" s="3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s="3" t="str">
        <f t="shared" si="34"/>
        <v/>
      </c>
      <c r="F416" s="3" t="str">
        <f t="shared" si="30"/>
        <v/>
      </c>
      <c r="G416" s="3" t="str">
        <f t="shared" si="31"/>
        <v/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s="3" t="str">
        <f t="shared" si="34"/>
        <v/>
      </c>
      <c r="F417" s="3" t="str">
        <f t="shared" si="30"/>
        <v/>
      </c>
      <c r="G417" s="3" t="str">
        <f t="shared" si="31"/>
        <v/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s="3" t="str">
        <f t="shared" si="34"/>
        <v/>
      </c>
      <c r="F418" s="3" t="str">
        <f t="shared" si="30"/>
        <v/>
      </c>
      <c r="G418" s="3" t="str">
        <f t="shared" si="31"/>
        <v/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s="3" t="str">
        <f t="shared" si="34"/>
        <v/>
      </c>
      <c r="F419" s="3" t="str">
        <f t="shared" si="30"/>
        <v/>
      </c>
      <c r="G419" s="3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s="3" t="str">
        <f t="shared" si="34"/>
        <v/>
      </c>
      <c r="F420" s="3" t="str">
        <f t="shared" si="30"/>
        <v/>
      </c>
      <c r="G420" s="3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s="3" t="str">
        <f t="shared" si="34"/>
        <v/>
      </c>
      <c r="F421" s="3" t="str">
        <f t="shared" si="30"/>
        <v/>
      </c>
      <c r="G421" s="3" t="str">
        <f t="shared" si="31"/>
        <v/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s="3" t="str">
        <f t="shared" si="34"/>
        <v/>
      </c>
      <c r="F422" s="3" t="str">
        <f t="shared" si="30"/>
        <v/>
      </c>
      <c r="G422" s="3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s="3" t="str">
        <f t="shared" si="34"/>
        <v/>
      </c>
      <c r="F423" s="3" t="str">
        <f t="shared" si="30"/>
        <v/>
      </c>
      <c r="G423" s="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s="3" t="str">
        <f t="shared" si="34"/>
        <v/>
      </c>
      <c r="F424" s="3" t="str">
        <f t="shared" si="30"/>
        <v/>
      </c>
      <c r="G424" s="3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s="3" t="str">
        <f t="shared" si="34"/>
        <v/>
      </c>
      <c r="F425" s="3" t="str">
        <f t="shared" si="30"/>
        <v/>
      </c>
      <c r="G425" s="3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s="3" t="str">
        <f t="shared" si="34"/>
        <v/>
      </c>
      <c r="F426" s="3" t="str">
        <f t="shared" si="30"/>
        <v/>
      </c>
      <c r="G426" s="3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s="3" t="str">
        <f t="shared" si="34"/>
        <v/>
      </c>
      <c r="F427" s="3" t="str">
        <f t="shared" si="30"/>
        <v/>
      </c>
      <c r="G427" s="3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s="3" t="str">
        <f t="shared" si="34"/>
        <v/>
      </c>
      <c r="F428" s="3" t="str">
        <f t="shared" si="30"/>
        <v/>
      </c>
      <c r="G428" s="3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s="3" t="str">
        <f t="shared" si="34"/>
        <v/>
      </c>
      <c r="F429" s="3" t="str">
        <f t="shared" si="30"/>
        <v/>
      </c>
      <c r="G429" s="3" t="str">
        <f t="shared" si="31"/>
        <v/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s="3" t="str">
        <f t="shared" si="34"/>
        <v/>
      </c>
      <c r="F430" s="3" t="str">
        <f t="shared" si="30"/>
        <v/>
      </c>
      <c r="G430" s="3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s="3" t="str">
        <f t="shared" si="34"/>
        <v/>
      </c>
      <c r="F431" s="3" t="str">
        <f t="shared" si="30"/>
        <v/>
      </c>
      <c r="G431" s="3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s="3" t="str">
        <f t="shared" si="34"/>
        <v/>
      </c>
      <c r="F432" s="3" t="str">
        <f t="shared" si="30"/>
        <v/>
      </c>
      <c r="G432" s="3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s="3" t="str">
        <f t="shared" si="34"/>
        <v/>
      </c>
      <c r="F433" s="3" t="str">
        <f t="shared" si="30"/>
        <v/>
      </c>
      <c r="G433" s="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s="3" t="str">
        <f t="shared" si="34"/>
        <v/>
      </c>
      <c r="F434" s="3" t="str">
        <f t="shared" si="30"/>
        <v/>
      </c>
      <c r="G434" s="3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s="3" t="str">
        <f t="shared" si="34"/>
        <v/>
      </c>
      <c r="F435" s="3" t="str">
        <f t="shared" si="30"/>
        <v/>
      </c>
      <c r="G435" s="3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s="3" t="str">
        <f t="shared" si="34"/>
        <v/>
      </c>
      <c r="F436" s="3" t="str">
        <f t="shared" si="30"/>
        <v/>
      </c>
      <c r="G436" s="3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s="3" t="str">
        <f t="shared" si="34"/>
        <v/>
      </c>
      <c r="F437" s="3" t="str">
        <f t="shared" si="30"/>
        <v/>
      </c>
      <c r="G437" s="3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s="3" t="str">
        <f t="shared" si="34"/>
        <v/>
      </c>
      <c r="F438" s="3" t="str">
        <f t="shared" si="30"/>
        <v/>
      </c>
      <c r="G438" s="3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s="3" t="str">
        <f t="shared" si="34"/>
        <v/>
      </c>
      <c r="F439" s="3" t="str">
        <f t="shared" si="30"/>
        <v/>
      </c>
      <c r="G439" s="3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s="3" t="str">
        <f t="shared" si="34"/>
        <v/>
      </c>
      <c r="F440" s="3" t="str">
        <f t="shared" si="30"/>
        <v/>
      </c>
      <c r="G440" s="3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s="3" t="str">
        <f t="shared" si="34"/>
        <v/>
      </c>
      <c r="F441" s="3" t="str">
        <f t="shared" si="30"/>
        <v/>
      </c>
      <c r="G441" s="3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s="3" t="str">
        <f t="shared" si="34"/>
        <v/>
      </c>
      <c r="F442" s="3" t="str">
        <f t="shared" si="30"/>
        <v/>
      </c>
      <c r="G442" s="3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s="3" t="str">
        <f t="shared" si="34"/>
        <v/>
      </c>
      <c r="F443" s="3" t="str">
        <f t="shared" si="30"/>
        <v/>
      </c>
      <c r="G443" s="3" t="str">
        <f t="shared" si="31"/>
        <v/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s="3" t="str">
        <f t="shared" si="34"/>
        <v/>
      </c>
      <c r="F444" s="3" t="str">
        <f t="shared" si="30"/>
        <v/>
      </c>
      <c r="G444" s="3" t="str">
        <f t="shared" si="31"/>
        <v/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s="3" t="str">
        <f t="shared" si="34"/>
        <v/>
      </c>
      <c r="F445" s="3" t="str">
        <f t="shared" si="30"/>
        <v/>
      </c>
      <c r="G445" s="3" t="str">
        <f t="shared" si="31"/>
        <v/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s="3" t="str">
        <f t="shared" si="34"/>
        <v>5-Day Down Streak</v>
      </c>
      <c r="F446" s="3">
        <f t="shared" si="30"/>
        <v>7.5135138287141714E-3</v>
      </c>
      <c r="G446" s="3" t="str">
        <f t="shared" si="31"/>
        <v>Yes</v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s="3" t="str">
        <f t="shared" si="34"/>
        <v/>
      </c>
      <c r="F447" s="3" t="str">
        <f t="shared" si="30"/>
        <v/>
      </c>
      <c r="G447" s="3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s="3" t="str">
        <f t="shared" si="34"/>
        <v/>
      </c>
      <c r="F448" s="3" t="str">
        <f t="shared" si="30"/>
        <v/>
      </c>
      <c r="G448" s="3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s="3" t="str">
        <f t="shared" si="34"/>
        <v/>
      </c>
      <c r="F449" s="3" t="str">
        <f t="shared" si="30"/>
        <v/>
      </c>
      <c r="G449" s="3" t="str">
        <f t="shared" si="31"/>
        <v/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s="3" t="str">
        <f t="shared" si="34"/>
        <v/>
      </c>
      <c r="F450" s="3" t="str">
        <f t="shared" si="30"/>
        <v/>
      </c>
      <c r="G450" s="3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s="3" t="str">
        <f t="shared" si="34"/>
        <v/>
      </c>
      <c r="F451" s="3" t="str">
        <f t="shared" ref="F451:F514" si="35">IF(E451="5-Day Down Streak", C451, "")</f>
        <v/>
      </c>
      <c r="G451" s="3" t="str">
        <f t="shared" ref="G451:G514" si="36">IF(E451="5-Day Down Streak",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s="3" t="str">
        <f t="shared" si="34"/>
        <v/>
      </c>
      <c r="F452" s="3" t="str">
        <f t="shared" si="35"/>
        <v/>
      </c>
      <c r="G452" s="3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s="3" t="str">
        <f t="shared" si="34"/>
        <v/>
      </c>
      <c r="F453" s="3" t="str">
        <f t="shared" si="35"/>
        <v/>
      </c>
      <c r="G453" s="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s="3" t="str">
        <f t="shared" si="34"/>
        <v/>
      </c>
      <c r="F454" s="3" t="str">
        <f t="shared" si="35"/>
        <v/>
      </c>
      <c r="G454" s="3" t="str">
        <f t="shared" si="36"/>
        <v/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s="3" t="str">
        <f t="shared" si="34"/>
        <v/>
      </c>
      <c r="F455" s="3" t="str">
        <f t="shared" si="35"/>
        <v/>
      </c>
      <c r="G455" s="3" t="str">
        <f t="shared" si="36"/>
        <v/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s="3" t="str">
        <f t="shared" ref="E456:E519" si="39">IF(AND(D451="Down", D452="Down", D453="Down", D454="Down", D455="Down"), "5-Day Down Streak", "")</f>
        <v/>
      </c>
      <c r="F456" s="3" t="str">
        <f t="shared" si="35"/>
        <v/>
      </c>
      <c r="G456" s="3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s="3" t="str">
        <f t="shared" si="39"/>
        <v/>
      </c>
      <c r="F457" s="3" t="str">
        <f t="shared" si="35"/>
        <v/>
      </c>
      <c r="G457" s="3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s="3" t="str">
        <f t="shared" si="39"/>
        <v/>
      </c>
      <c r="F458" s="3" t="str">
        <f t="shared" si="35"/>
        <v/>
      </c>
      <c r="G458" s="3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s="3" t="str">
        <f t="shared" si="39"/>
        <v/>
      </c>
      <c r="F459" s="3" t="str">
        <f t="shared" si="35"/>
        <v/>
      </c>
      <c r="G459" s="3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s="3" t="str">
        <f t="shared" si="39"/>
        <v/>
      </c>
      <c r="F460" s="3" t="str">
        <f t="shared" si="35"/>
        <v/>
      </c>
      <c r="G460" s="3" t="str">
        <f t="shared" si="36"/>
        <v/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s="3" t="str">
        <f t="shared" si="39"/>
        <v/>
      </c>
      <c r="F461" s="3" t="str">
        <f t="shared" si="35"/>
        <v/>
      </c>
      <c r="G461" s="3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s="3" t="str">
        <f t="shared" si="39"/>
        <v/>
      </c>
      <c r="F462" s="3" t="str">
        <f t="shared" si="35"/>
        <v/>
      </c>
      <c r="G462" s="3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s="3" t="str">
        <f t="shared" si="39"/>
        <v/>
      </c>
      <c r="F463" s="3" t="str">
        <f t="shared" si="35"/>
        <v/>
      </c>
      <c r="G463" s="3" t="str">
        <f t="shared" si="36"/>
        <v/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s="3" t="str">
        <f t="shared" si="39"/>
        <v/>
      </c>
      <c r="F464" s="3" t="str">
        <f t="shared" si="35"/>
        <v/>
      </c>
      <c r="G464" s="3" t="str">
        <f t="shared" si="36"/>
        <v/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s="3" t="str">
        <f t="shared" si="39"/>
        <v/>
      </c>
      <c r="F465" s="3" t="str">
        <f t="shared" si="35"/>
        <v/>
      </c>
      <c r="G465" s="3" t="str">
        <f t="shared" si="36"/>
        <v/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s="3" t="str">
        <f t="shared" si="39"/>
        <v>5-Day Down Streak</v>
      </c>
      <c r="F466" s="3">
        <f t="shared" si="35"/>
        <v>-1.6937550461614494E-3</v>
      </c>
      <c r="G466" s="3" t="str">
        <f t="shared" si="36"/>
        <v>No</v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s="3" t="str">
        <f t="shared" si="39"/>
        <v>5-Day Down Streak</v>
      </c>
      <c r="F467" s="3">
        <f t="shared" si="35"/>
        <v>-4.7781049917219716E-2</v>
      </c>
      <c r="G467" s="3" t="str">
        <f t="shared" si="36"/>
        <v>No</v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s="3" t="str">
        <f t="shared" si="39"/>
        <v>5-Day Down Streak</v>
      </c>
      <c r="F468" s="3">
        <f t="shared" si="35"/>
        <v>2.5261648392566491E-2</v>
      </c>
      <c r="G468" s="3" t="str">
        <f t="shared" si="36"/>
        <v>Yes</v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s="3" t="str">
        <f t="shared" si="39"/>
        <v/>
      </c>
      <c r="F469" s="3" t="str">
        <f t="shared" si="35"/>
        <v/>
      </c>
      <c r="G469" s="3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s="3" t="str">
        <f t="shared" si="39"/>
        <v/>
      </c>
      <c r="F470" s="3" t="str">
        <f t="shared" si="35"/>
        <v/>
      </c>
      <c r="G470" s="3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s="3" t="str">
        <f t="shared" si="39"/>
        <v/>
      </c>
      <c r="F471" s="3" t="str">
        <f t="shared" si="35"/>
        <v/>
      </c>
      <c r="G471" s="3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s="3" t="str">
        <f t="shared" si="39"/>
        <v/>
      </c>
      <c r="F472" s="3" t="str">
        <f t="shared" si="35"/>
        <v/>
      </c>
      <c r="G472" s="3" t="str">
        <f t="shared" si="36"/>
        <v/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s="3" t="str">
        <f t="shared" si="39"/>
        <v/>
      </c>
      <c r="F473" s="3" t="str">
        <f t="shared" si="35"/>
        <v/>
      </c>
      <c r="G473" s="3" t="str">
        <f t="shared" si="36"/>
        <v/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s="3" t="str">
        <f t="shared" si="39"/>
        <v/>
      </c>
      <c r="F474" s="3" t="str">
        <f t="shared" si="35"/>
        <v/>
      </c>
      <c r="G474" s="3" t="str">
        <f t="shared" si="36"/>
        <v/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s="3" t="str">
        <f t="shared" si="39"/>
        <v/>
      </c>
      <c r="F475" s="3" t="str">
        <f t="shared" si="35"/>
        <v/>
      </c>
      <c r="G475" s="3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s="3" t="str">
        <f t="shared" si="39"/>
        <v/>
      </c>
      <c r="F476" s="3" t="str">
        <f t="shared" si="35"/>
        <v/>
      </c>
      <c r="G476" s="3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s="3" t="str">
        <f t="shared" si="39"/>
        <v/>
      </c>
      <c r="F477" s="3" t="str">
        <f t="shared" si="35"/>
        <v/>
      </c>
      <c r="G477" s="3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s="3" t="str">
        <f t="shared" si="39"/>
        <v/>
      </c>
      <c r="F478" s="3" t="str">
        <f t="shared" si="35"/>
        <v/>
      </c>
      <c r="G478" s="3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s="3" t="str">
        <f t="shared" si="39"/>
        <v/>
      </c>
      <c r="F479" s="3" t="str">
        <f t="shared" si="35"/>
        <v/>
      </c>
      <c r="G479" s="3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s="3" t="str">
        <f t="shared" si="39"/>
        <v/>
      </c>
      <c r="F480" s="3" t="str">
        <f t="shared" si="35"/>
        <v/>
      </c>
      <c r="G480" s="3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s="3" t="str">
        <f t="shared" si="39"/>
        <v/>
      </c>
      <c r="F481" s="3" t="str">
        <f t="shared" si="35"/>
        <v/>
      </c>
      <c r="G481" s="3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s="3" t="str">
        <f t="shared" si="39"/>
        <v/>
      </c>
      <c r="F482" s="3" t="str">
        <f t="shared" si="35"/>
        <v/>
      </c>
      <c r="G482" s="3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s="3" t="str">
        <f t="shared" si="39"/>
        <v/>
      </c>
      <c r="F483" s="3" t="str">
        <f t="shared" si="35"/>
        <v/>
      </c>
      <c r="G483" s="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s="3" t="str">
        <f t="shared" si="39"/>
        <v/>
      </c>
      <c r="F484" s="3" t="str">
        <f t="shared" si="35"/>
        <v/>
      </c>
      <c r="G484" s="3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s="3" t="str">
        <f t="shared" si="39"/>
        <v/>
      </c>
      <c r="F485" s="3" t="str">
        <f t="shared" si="35"/>
        <v/>
      </c>
      <c r="G485" s="3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s="3" t="str">
        <f t="shared" si="39"/>
        <v/>
      </c>
      <c r="F486" s="3" t="str">
        <f t="shared" si="35"/>
        <v/>
      </c>
      <c r="G486" s="3" t="str">
        <f t="shared" si="36"/>
        <v/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s="3" t="str">
        <f t="shared" si="39"/>
        <v/>
      </c>
      <c r="F487" s="3" t="str">
        <f t="shared" si="35"/>
        <v/>
      </c>
      <c r="G487" s="3" t="str">
        <f t="shared" si="36"/>
        <v/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s="3" t="str">
        <f t="shared" si="39"/>
        <v/>
      </c>
      <c r="F488" s="3" t="str">
        <f t="shared" si="35"/>
        <v/>
      </c>
      <c r="G488" s="3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s="3" t="str">
        <f t="shared" si="39"/>
        <v/>
      </c>
      <c r="F489" s="3" t="str">
        <f t="shared" si="35"/>
        <v/>
      </c>
      <c r="G489" s="3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s="3" t="str">
        <f t="shared" si="39"/>
        <v/>
      </c>
      <c r="F490" s="3" t="str">
        <f t="shared" si="35"/>
        <v/>
      </c>
      <c r="G490" s="3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s="3" t="str">
        <f t="shared" si="39"/>
        <v/>
      </c>
      <c r="F491" s="3" t="str">
        <f t="shared" si="35"/>
        <v/>
      </c>
      <c r="G491" s="3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s="3" t="str">
        <f t="shared" si="39"/>
        <v/>
      </c>
      <c r="F492" s="3" t="str">
        <f t="shared" si="35"/>
        <v/>
      </c>
      <c r="G492" s="3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s="3" t="str">
        <f t="shared" si="39"/>
        <v/>
      </c>
      <c r="F493" s="3" t="str">
        <f t="shared" si="35"/>
        <v/>
      </c>
      <c r="G493" s="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s="3" t="str">
        <f t="shared" si="39"/>
        <v/>
      </c>
      <c r="F494" s="3" t="str">
        <f t="shared" si="35"/>
        <v/>
      </c>
      <c r="G494" s="3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s="3" t="str">
        <f t="shared" si="39"/>
        <v/>
      </c>
      <c r="F495" s="3" t="str">
        <f t="shared" si="35"/>
        <v/>
      </c>
      <c r="G495" s="3" t="str">
        <f t="shared" si="36"/>
        <v/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s="3" t="str">
        <f t="shared" si="39"/>
        <v/>
      </c>
      <c r="F496" s="3" t="str">
        <f t="shared" si="35"/>
        <v/>
      </c>
      <c r="G496" s="3" t="str">
        <f t="shared" si="36"/>
        <v/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s="3" t="str">
        <f t="shared" si="39"/>
        <v/>
      </c>
      <c r="F497" s="3" t="str">
        <f t="shared" si="35"/>
        <v/>
      </c>
      <c r="G497" s="3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s="3" t="str">
        <f t="shared" si="39"/>
        <v/>
      </c>
      <c r="F498" s="3" t="str">
        <f t="shared" si="35"/>
        <v/>
      </c>
      <c r="G498" s="3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s="3" t="str">
        <f t="shared" si="39"/>
        <v/>
      </c>
      <c r="F499" s="3" t="str">
        <f t="shared" si="35"/>
        <v/>
      </c>
      <c r="G499" s="3" t="str">
        <f t="shared" si="36"/>
        <v/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s="3" t="str">
        <f t="shared" si="39"/>
        <v/>
      </c>
      <c r="F500" s="3" t="str">
        <f t="shared" si="35"/>
        <v/>
      </c>
      <c r="G500" s="3" t="str">
        <f t="shared" si="36"/>
        <v/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s="3" t="str">
        <f t="shared" si="39"/>
        <v/>
      </c>
      <c r="F501" s="3" t="str">
        <f t="shared" si="35"/>
        <v/>
      </c>
      <c r="G501" s="3" t="str">
        <f t="shared" si="36"/>
        <v/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s="3" t="str">
        <f t="shared" si="39"/>
        <v>5-Day Down Streak</v>
      </c>
      <c r="F502" s="3">
        <f t="shared" si="35"/>
        <v>1.049022180421188E-2</v>
      </c>
      <c r="G502" s="3" t="str">
        <f t="shared" si="36"/>
        <v>Yes</v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s="3" t="str">
        <f t="shared" si="39"/>
        <v/>
      </c>
      <c r="F503" s="3" t="str">
        <f t="shared" si="35"/>
        <v/>
      </c>
      <c r="G503" s="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s="3" t="str">
        <f t="shared" si="39"/>
        <v/>
      </c>
      <c r="F504" s="3" t="str">
        <f t="shared" si="35"/>
        <v/>
      </c>
      <c r="G504" s="3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s="3" t="str">
        <f t="shared" si="39"/>
        <v/>
      </c>
      <c r="F505" s="3" t="str">
        <f t="shared" si="35"/>
        <v/>
      </c>
      <c r="G505" s="3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s="3" t="str">
        <f t="shared" si="39"/>
        <v/>
      </c>
      <c r="F506" s="3" t="str">
        <f t="shared" si="35"/>
        <v/>
      </c>
      <c r="G506" s="3" t="str">
        <f t="shared" si="36"/>
        <v/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s="3" t="str">
        <f t="shared" si="39"/>
        <v/>
      </c>
      <c r="F507" s="3" t="str">
        <f t="shared" si="35"/>
        <v/>
      </c>
      <c r="G507" s="3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s="3" t="str">
        <f t="shared" si="39"/>
        <v/>
      </c>
      <c r="F508" s="3" t="str">
        <f t="shared" si="35"/>
        <v/>
      </c>
      <c r="G508" s="3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s="3" t="str">
        <f t="shared" si="39"/>
        <v/>
      </c>
      <c r="F509" s="3" t="str">
        <f t="shared" si="35"/>
        <v/>
      </c>
      <c r="G509" s="3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s="3" t="str">
        <f t="shared" si="39"/>
        <v/>
      </c>
      <c r="F510" s="3" t="str">
        <f t="shared" si="35"/>
        <v/>
      </c>
      <c r="G510" s="3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s="3" t="str">
        <f t="shared" si="39"/>
        <v/>
      </c>
      <c r="F511" s="3" t="str">
        <f t="shared" si="35"/>
        <v/>
      </c>
      <c r="G511" s="3" t="str">
        <f t="shared" si="36"/>
        <v/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s="3" t="str">
        <f t="shared" si="39"/>
        <v/>
      </c>
      <c r="F512" s="3" t="str">
        <f t="shared" si="35"/>
        <v/>
      </c>
      <c r="G512" s="3" t="str">
        <f t="shared" si="36"/>
        <v/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s="3" t="str">
        <f t="shared" si="39"/>
        <v/>
      </c>
      <c r="F513" s="3" t="str">
        <f t="shared" si="35"/>
        <v/>
      </c>
      <c r="G513" s="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s="3" t="str">
        <f t="shared" si="39"/>
        <v/>
      </c>
      <c r="F514" s="3" t="str">
        <f t="shared" si="35"/>
        <v/>
      </c>
      <c r="G514" s="3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s="3" t="str">
        <f t="shared" si="39"/>
        <v/>
      </c>
      <c r="F515" s="3" t="str">
        <f t="shared" ref="F515:F578" si="40">IF(E515="5-Day Down Streak", C515, "")</f>
        <v/>
      </c>
      <c r="G515" s="3" t="str">
        <f t="shared" ref="G515:G578" si="41">IF(E515="5-Day Down Streak",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s="3" t="str">
        <f t="shared" si="39"/>
        <v/>
      </c>
      <c r="F516" s="3" t="str">
        <f t="shared" si="40"/>
        <v/>
      </c>
      <c r="G516" s="3" t="str">
        <f t="shared" si="41"/>
        <v/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s="3" t="str">
        <f t="shared" si="39"/>
        <v/>
      </c>
      <c r="F517" s="3" t="str">
        <f t="shared" si="40"/>
        <v/>
      </c>
      <c r="G517" s="3" t="str">
        <f t="shared" si="41"/>
        <v/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s="3" t="str">
        <f t="shared" si="39"/>
        <v>5-Day Down Streak</v>
      </c>
      <c r="F518" s="3">
        <f t="shared" si="40"/>
        <v>-1.6352479757085251E-3</v>
      </c>
      <c r="G518" s="3" t="str">
        <f t="shared" si="41"/>
        <v>No</v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s="3" t="str">
        <f t="shared" si="39"/>
        <v>5-Day Down Streak</v>
      </c>
      <c r="F519" s="3">
        <f t="shared" si="40"/>
        <v>3.8112677930446509E-3</v>
      </c>
      <c r="G519" s="3" t="str">
        <f t="shared" si="41"/>
        <v>Yes</v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s="3" t="str">
        <f t="shared" ref="E520:E583" si="44">IF(AND(D515="Down", D516="Down", D517="Down", D518="Down", D519="Down"), "5-Day Down Streak", "")</f>
        <v/>
      </c>
      <c r="F520" s="3" t="str">
        <f t="shared" si="40"/>
        <v/>
      </c>
      <c r="G520" s="3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s="3" t="str">
        <f t="shared" si="44"/>
        <v/>
      </c>
      <c r="F521" s="3" t="str">
        <f t="shared" si="40"/>
        <v/>
      </c>
      <c r="G521" s="3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s="3" t="str">
        <f t="shared" si="44"/>
        <v/>
      </c>
      <c r="F522" s="3" t="str">
        <f t="shared" si="40"/>
        <v/>
      </c>
      <c r="G522" s="3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s="3" t="str">
        <f t="shared" si="44"/>
        <v/>
      </c>
      <c r="F523" s="3" t="str">
        <f t="shared" si="40"/>
        <v/>
      </c>
      <c r="G523" s="3" t="str">
        <f t="shared" si="41"/>
        <v/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s="3" t="str">
        <f t="shared" si="44"/>
        <v/>
      </c>
      <c r="F524" s="3" t="str">
        <f t="shared" si="40"/>
        <v/>
      </c>
      <c r="G524" s="3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s="3" t="str">
        <f t="shared" si="44"/>
        <v/>
      </c>
      <c r="F525" s="3" t="str">
        <f t="shared" si="40"/>
        <v/>
      </c>
      <c r="G525" s="3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s="3" t="str">
        <f t="shared" si="44"/>
        <v/>
      </c>
      <c r="F526" s="3" t="str">
        <f t="shared" si="40"/>
        <v/>
      </c>
      <c r="G526" s="3" t="str">
        <f t="shared" si="41"/>
        <v/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s="3" t="str">
        <f t="shared" si="44"/>
        <v/>
      </c>
      <c r="F527" s="3" t="str">
        <f t="shared" si="40"/>
        <v/>
      </c>
      <c r="G527" s="3" t="str">
        <f t="shared" si="41"/>
        <v/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s="3" t="str">
        <f t="shared" si="44"/>
        <v/>
      </c>
      <c r="F528" s="3" t="str">
        <f t="shared" si="40"/>
        <v/>
      </c>
      <c r="G528" s="3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s="3" t="str">
        <f t="shared" si="44"/>
        <v/>
      </c>
      <c r="F529" s="3" t="str">
        <f t="shared" si="40"/>
        <v/>
      </c>
      <c r="G529" s="3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s="3" t="str">
        <f t="shared" si="44"/>
        <v/>
      </c>
      <c r="F530" s="3" t="str">
        <f t="shared" si="40"/>
        <v/>
      </c>
      <c r="G530" s="3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s="3" t="str">
        <f t="shared" si="44"/>
        <v/>
      </c>
      <c r="F531" s="3" t="str">
        <f t="shared" si="40"/>
        <v/>
      </c>
      <c r="G531" s="3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s="3" t="str">
        <f t="shared" si="44"/>
        <v/>
      </c>
      <c r="F532" s="3" t="str">
        <f t="shared" si="40"/>
        <v/>
      </c>
      <c r="G532" s="3" t="str">
        <f t="shared" si="41"/>
        <v/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s="3" t="str">
        <f t="shared" si="44"/>
        <v/>
      </c>
      <c r="F533" s="3" t="str">
        <f t="shared" si="40"/>
        <v/>
      </c>
      <c r="G533" s="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s="3" t="str">
        <f t="shared" si="44"/>
        <v/>
      </c>
      <c r="F534" s="3" t="str">
        <f t="shared" si="40"/>
        <v/>
      </c>
      <c r="G534" s="3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s="3" t="str">
        <f t="shared" si="44"/>
        <v/>
      </c>
      <c r="F535" s="3" t="str">
        <f t="shared" si="40"/>
        <v/>
      </c>
      <c r="G535" s="3" t="str">
        <f t="shared" si="41"/>
        <v/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s="3" t="str">
        <f t="shared" si="44"/>
        <v/>
      </c>
      <c r="F536" s="3" t="str">
        <f t="shared" si="40"/>
        <v/>
      </c>
      <c r="G536" s="3" t="str">
        <f t="shared" si="41"/>
        <v/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s="3" t="str">
        <f t="shared" si="44"/>
        <v/>
      </c>
      <c r="F537" s="3" t="str">
        <f t="shared" si="40"/>
        <v/>
      </c>
      <c r="G537" s="3" t="str">
        <f t="shared" si="41"/>
        <v/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s="3" t="str">
        <f t="shared" si="44"/>
        <v/>
      </c>
      <c r="F538" s="3" t="str">
        <f t="shared" si="40"/>
        <v/>
      </c>
      <c r="G538" s="3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s="3" t="str">
        <f t="shared" si="44"/>
        <v/>
      </c>
      <c r="F539" s="3" t="str">
        <f t="shared" si="40"/>
        <v/>
      </c>
      <c r="G539" s="3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s="3" t="str">
        <f t="shared" si="44"/>
        <v/>
      </c>
      <c r="F540" s="3" t="str">
        <f t="shared" si="40"/>
        <v/>
      </c>
      <c r="G540" s="3" t="str">
        <f t="shared" si="41"/>
        <v/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s="3" t="str">
        <f t="shared" si="44"/>
        <v/>
      </c>
      <c r="F541" s="3" t="str">
        <f t="shared" si="40"/>
        <v/>
      </c>
      <c r="G541" s="3" t="str">
        <f t="shared" si="41"/>
        <v/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s="3" t="str">
        <f t="shared" si="44"/>
        <v/>
      </c>
      <c r="F542" s="3" t="str">
        <f t="shared" si="40"/>
        <v/>
      </c>
      <c r="G542" s="3" t="str">
        <f t="shared" si="41"/>
        <v/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s="3" t="str">
        <f t="shared" si="44"/>
        <v>5-Day Down Streak</v>
      </c>
      <c r="F543" s="3">
        <f t="shared" si="40"/>
        <v>-4.3683189458745336E-3</v>
      </c>
      <c r="G543" s="3" t="str">
        <f t="shared" si="41"/>
        <v>No</v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s="3" t="str">
        <f t="shared" si="44"/>
        <v>5-Day Down Streak</v>
      </c>
      <c r="F544" s="3">
        <f t="shared" si="40"/>
        <v>3.7041880537483007E-3</v>
      </c>
      <c r="G544" s="3" t="str">
        <f t="shared" si="41"/>
        <v>Yes</v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s="3" t="str">
        <f t="shared" si="44"/>
        <v/>
      </c>
      <c r="F545" s="3" t="str">
        <f t="shared" si="40"/>
        <v/>
      </c>
      <c r="G545" s="3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s="3" t="str">
        <f t="shared" si="44"/>
        <v/>
      </c>
      <c r="F546" s="3" t="str">
        <f t="shared" si="40"/>
        <v/>
      </c>
      <c r="G546" s="3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s="3" t="str">
        <f t="shared" si="44"/>
        <v/>
      </c>
      <c r="F547" s="3" t="str">
        <f t="shared" si="40"/>
        <v/>
      </c>
      <c r="G547" s="3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s="3" t="str">
        <f t="shared" si="44"/>
        <v/>
      </c>
      <c r="F548" s="3" t="str">
        <f t="shared" si="40"/>
        <v/>
      </c>
      <c r="G548" s="3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s="3" t="str">
        <f t="shared" si="44"/>
        <v/>
      </c>
      <c r="F549" s="3" t="str">
        <f t="shared" si="40"/>
        <v/>
      </c>
      <c r="G549" s="3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s="3" t="str">
        <f t="shared" si="44"/>
        <v/>
      </c>
      <c r="F550" s="3" t="str">
        <f t="shared" si="40"/>
        <v/>
      </c>
      <c r="G550" s="3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s="3" t="str">
        <f t="shared" si="44"/>
        <v/>
      </c>
      <c r="F551" s="3" t="str">
        <f t="shared" si="40"/>
        <v/>
      </c>
      <c r="G551" s="3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s="3" t="str">
        <f t="shared" si="44"/>
        <v/>
      </c>
      <c r="F552" s="3" t="str">
        <f t="shared" si="40"/>
        <v/>
      </c>
      <c r="G552" s="3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s="3" t="str">
        <f t="shared" si="44"/>
        <v/>
      </c>
      <c r="F553" s="3" t="str">
        <f t="shared" si="40"/>
        <v/>
      </c>
      <c r="G553" s="3" t="str">
        <f t="shared" si="41"/>
        <v/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s="3" t="str">
        <f t="shared" si="44"/>
        <v/>
      </c>
      <c r="F554" s="3" t="str">
        <f t="shared" si="40"/>
        <v/>
      </c>
      <c r="G554" s="3" t="str">
        <f t="shared" si="41"/>
        <v/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s="3" t="str">
        <f t="shared" si="44"/>
        <v/>
      </c>
      <c r="F555" s="3" t="str">
        <f t="shared" si="40"/>
        <v/>
      </c>
      <c r="G555" s="3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s="3" t="str">
        <f t="shared" si="44"/>
        <v/>
      </c>
      <c r="F556" s="3" t="str">
        <f t="shared" si="40"/>
        <v/>
      </c>
      <c r="G556" s="3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s="3" t="str">
        <f t="shared" si="44"/>
        <v/>
      </c>
      <c r="F557" s="3" t="str">
        <f t="shared" si="40"/>
        <v/>
      </c>
      <c r="G557" s="3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s="3" t="str">
        <f t="shared" si="44"/>
        <v/>
      </c>
      <c r="F558" s="3" t="str">
        <f t="shared" si="40"/>
        <v/>
      </c>
      <c r="G558" s="3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s="3" t="str">
        <f t="shared" si="44"/>
        <v/>
      </c>
      <c r="F559" s="3" t="str">
        <f t="shared" si="40"/>
        <v/>
      </c>
      <c r="G559" s="3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s="3" t="str">
        <f t="shared" si="44"/>
        <v/>
      </c>
      <c r="F560" s="3" t="str">
        <f t="shared" si="40"/>
        <v/>
      </c>
      <c r="G560" s="3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s="3" t="str">
        <f t="shared" si="44"/>
        <v/>
      </c>
      <c r="F561" s="3" t="str">
        <f t="shared" si="40"/>
        <v/>
      </c>
      <c r="G561" s="3" t="str">
        <f t="shared" si="41"/>
        <v/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s="3" t="str">
        <f t="shared" si="44"/>
        <v/>
      </c>
      <c r="F562" s="3" t="str">
        <f t="shared" si="40"/>
        <v/>
      </c>
      <c r="G562" s="3" t="str">
        <f t="shared" si="41"/>
        <v/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s="3" t="str">
        <f t="shared" si="44"/>
        <v/>
      </c>
      <c r="F563" s="3" t="str">
        <f t="shared" si="40"/>
        <v/>
      </c>
      <c r="G563" s="3" t="str">
        <f t="shared" si="41"/>
        <v/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s="3" t="str">
        <f t="shared" si="44"/>
        <v/>
      </c>
      <c r="F564" s="3" t="str">
        <f t="shared" si="40"/>
        <v/>
      </c>
      <c r="G564" s="3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s="3" t="str">
        <f t="shared" si="44"/>
        <v/>
      </c>
      <c r="F565" s="3" t="str">
        <f t="shared" si="40"/>
        <v/>
      </c>
      <c r="G565" s="3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s="3" t="str">
        <f t="shared" si="44"/>
        <v/>
      </c>
      <c r="F566" s="3" t="str">
        <f t="shared" si="40"/>
        <v/>
      </c>
      <c r="G566" s="3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s="3" t="str">
        <f t="shared" si="44"/>
        <v/>
      </c>
      <c r="F567" s="3" t="str">
        <f t="shared" si="40"/>
        <v/>
      </c>
      <c r="G567" s="3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s="3" t="str">
        <f t="shared" si="44"/>
        <v/>
      </c>
      <c r="F568" s="3" t="str">
        <f t="shared" si="40"/>
        <v/>
      </c>
      <c r="G568" s="3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s="3" t="str">
        <f t="shared" si="44"/>
        <v/>
      </c>
      <c r="F569" s="3" t="str">
        <f t="shared" si="40"/>
        <v/>
      </c>
      <c r="G569" s="3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s="3" t="str">
        <f t="shared" si="44"/>
        <v/>
      </c>
      <c r="F570" s="3" t="str">
        <f t="shared" si="40"/>
        <v/>
      </c>
      <c r="G570" s="3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s="3" t="str">
        <f t="shared" si="44"/>
        <v/>
      </c>
      <c r="F571" s="3" t="str">
        <f t="shared" si="40"/>
        <v/>
      </c>
      <c r="G571" s="3" t="str">
        <f t="shared" si="41"/>
        <v/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s="3" t="str">
        <f t="shared" si="44"/>
        <v/>
      </c>
      <c r="F572" s="3" t="str">
        <f t="shared" si="40"/>
        <v/>
      </c>
      <c r="G572" s="3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s="3" t="str">
        <f t="shared" si="44"/>
        <v/>
      </c>
      <c r="F573" s="3" t="str">
        <f t="shared" si="40"/>
        <v/>
      </c>
      <c r="G573" s="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s="3" t="str">
        <f t="shared" si="44"/>
        <v/>
      </c>
      <c r="F574" s="3" t="str">
        <f t="shared" si="40"/>
        <v/>
      </c>
      <c r="G574" s="3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s="3" t="str">
        <f t="shared" si="44"/>
        <v/>
      </c>
      <c r="F575" s="3" t="str">
        <f t="shared" si="40"/>
        <v/>
      </c>
      <c r="G575" s="3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s="3" t="str">
        <f t="shared" si="44"/>
        <v/>
      </c>
      <c r="F576" s="3" t="str">
        <f t="shared" si="40"/>
        <v/>
      </c>
      <c r="G576" s="3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s="3" t="str">
        <f t="shared" si="44"/>
        <v/>
      </c>
      <c r="F577" s="3" t="str">
        <f t="shared" si="40"/>
        <v/>
      </c>
      <c r="G577" s="3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s="3" t="str">
        <f t="shared" si="44"/>
        <v/>
      </c>
      <c r="F578" s="3" t="str">
        <f t="shared" si="40"/>
        <v/>
      </c>
      <c r="G578" s="3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s="3" t="str">
        <f t="shared" si="44"/>
        <v/>
      </c>
      <c r="F579" s="3" t="str">
        <f t="shared" ref="F579:F642" si="45">IF(E579="5-Day Down Streak", C579, "")</f>
        <v/>
      </c>
      <c r="G579" s="3" t="str">
        <f t="shared" ref="G579:G642" si="46">IF(E579="5-Day Down Streak",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s="3" t="str">
        <f t="shared" si="44"/>
        <v/>
      </c>
      <c r="F580" s="3" t="str">
        <f t="shared" si="45"/>
        <v/>
      </c>
      <c r="G580" s="3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s="3" t="str">
        <f t="shared" si="44"/>
        <v/>
      </c>
      <c r="F581" s="3" t="str">
        <f t="shared" si="45"/>
        <v/>
      </c>
      <c r="G581" s="3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s="3" t="str">
        <f t="shared" si="44"/>
        <v/>
      </c>
      <c r="F582" s="3" t="str">
        <f t="shared" si="45"/>
        <v/>
      </c>
      <c r="G582" s="3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s="3" t="str">
        <f t="shared" si="44"/>
        <v/>
      </c>
      <c r="F583" s="3" t="str">
        <f t="shared" si="45"/>
        <v/>
      </c>
      <c r="G583" s="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s="3" t="str">
        <f t="shared" ref="E584:E647" si="49">IF(AND(D579="Down", D580="Down", D581="Down", D582="Down", D583="Down"), "5-Day Down Streak", "")</f>
        <v/>
      </c>
      <c r="F584" s="3" t="str">
        <f t="shared" si="45"/>
        <v/>
      </c>
      <c r="G584" s="3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s="3" t="str">
        <f t="shared" si="49"/>
        <v/>
      </c>
      <c r="F585" s="3" t="str">
        <f t="shared" si="45"/>
        <v/>
      </c>
      <c r="G585" s="3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s="3" t="str">
        <f t="shared" si="49"/>
        <v/>
      </c>
      <c r="F586" s="3" t="str">
        <f t="shared" si="45"/>
        <v/>
      </c>
      <c r="G586" s="3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s="3" t="str">
        <f t="shared" si="49"/>
        <v/>
      </c>
      <c r="F587" s="3" t="str">
        <f t="shared" si="45"/>
        <v/>
      </c>
      <c r="G587" s="3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s="3" t="str">
        <f t="shared" si="49"/>
        <v/>
      </c>
      <c r="F588" s="3" t="str">
        <f t="shared" si="45"/>
        <v/>
      </c>
      <c r="G588" s="3" t="str">
        <f t="shared" si="46"/>
        <v/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s="3" t="str">
        <f t="shared" si="49"/>
        <v/>
      </c>
      <c r="F589" s="3" t="str">
        <f t="shared" si="45"/>
        <v/>
      </c>
      <c r="G589" s="3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s="3" t="str">
        <f t="shared" si="49"/>
        <v/>
      </c>
      <c r="F590" s="3" t="str">
        <f t="shared" si="45"/>
        <v/>
      </c>
      <c r="G590" s="3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s="3" t="str">
        <f t="shared" si="49"/>
        <v/>
      </c>
      <c r="F591" s="3" t="str">
        <f t="shared" si="45"/>
        <v/>
      </c>
      <c r="G591" s="3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s="3" t="str">
        <f t="shared" si="49"/>
        <v/>
      </c>
      <c r="F592" s="3" t="str">
        <f t="shared" si="45"/>
        <v/>
      </c>
      <c r="G592" s="3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s="3" t="str">
        <f t="shared" si="49"/>
        <v/>
      </c>
      <c r="F593" s="3" t="str">
        <f t="shared" si="45"/>
        <v/>
      </c>
      <c r="G593" s="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s="3" t="str">
        <f t="shared" si="49"/>
        <v/>
      </c>
      <c r="F594" s="3" t="str">
        <f t="shared" si="45"/>
        <v/>
      </c>
      <c r="G594" s="3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s="3" t="str">
        <f t="shared" si="49"/>
        <v/>
      </c>
      <c r="F595" s="3" t="str">
        <f t="shared" si="45"/>
        <v/>
      </c>
      <c r="G595" s="3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s="3" t="str">
        <f t="shared" si="49"/>
        <v/>
      </c>
      <c r="F596" s="3" t="str">
        <f t="shared" si="45"/>
        <v/>
      </c>
      <c r="G596" s="3" t="str">
        <f t="shared" si="46"/>
        <v/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s="3" t="str">
        <f t="shared" si="49"/>
        <v/>
      </c>
      <c r="F597" s="3" t="str">
        <f t="shared" si="45"/>
        <v/>
      </c>
      <c r="G597" s="3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s="3" t="str">
        <f t="shared" si="49"/>
        <v/>
      </c>
      <c r="F598" s="3" t="str">
        <f t="shared" si="45"/>
        <v/>
      </c>
      <c r="G598" s="3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s="3" t="str">
        <f t="shared" si="49"/>
        <v/>
      </c>
      <c r="F599" s="3" t="str">
        <f t="shared" si="45"/>
        <v/>
      </c>
      <c r="G599" s="3" t="str">
        <f t="shared" si="46"/>
        <v/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s="3" t="str">
        <f t="shared" si="49"/>
        <v/>
      </c>
      <c r="F600" s="3" t="str">
        <f t="shared" si="45"/>
        <v/>
      </c>
      <c r="G600" s="3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s="3" t="str">
        <f t="shared" si="49"/>
        <v/>
      </c>
      <c r="F601" s="3" t="str">
        <f t="shared" si="45"/>
        <v/>
      </c>
      <c r="G601" s="3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s="3" t="str">
        <f t="shared" si="49"/>
        <v/>
      </c>
      <c r="F602" s="3" t="str">
        <f t="shared" si="45"/>
        <v/>
      </c>
      <c r="G602" s="3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s="3" t="str">
        <f t="shared" si="49"/>
        <v/>
      </c>
      <c r="F603" s="3" t="str">
        <f t="shared" si="45"/>
        <v/>
      </c>
      <c r="G603" s="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s="3" t="str">
        <f t="shared" si="49"/>
        <v/>
      </c>
      <c r="F604" s="3" t="str">
        <f t="shared" si="45"/>
        <v/>
      </c>
      <c r="G604" s="3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s="3" t="str">
        <f t="shared" si="49"/>
        <v/>
      </c>
      <c r="F605" s="3" t="str">
        <f t="shared" si="45"/>
        <v/>
      </c>
      <c r="G605" s="3" t="str">
        <f t="shared" si="46"/>
        <v/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s="3" t="str">
        <f t="shared" si="49"/>
        <v/>
      </c>
      <c r="F606" s="3" t="str">
        <f t="shared" si="45"/>
        <v/>
      </c>
      <c r="G606" s="3" t="str">
        <f t="shared" si="46"/>
        <v/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s="3" t="str">
        <f t="shared" si="49"/>
        <v/>
      </c>
      <c r="F607" s="3" t="str">
        <f t="shared" si="45"/>
        <v/>
      </c>
      <c r="G607" s="3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s="3" t="str">
        <f t="shared" si="49"/>
        <v/>
      </c>
      <c r="F608" s="3" t="str">
        <f t="shared" si="45"/>
        <v/>
      </c>
      <c r="G608" s="3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s="3" t="str">
        <f t="shared" si="49"/>
        <v/>
      </c>
      <c r="F609" s="3" t="str">
        <f t="shared" si="45"/>
        <v/>
      </c>
      <c r="G609" s="3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s="3" t="str">
        <f t="shared" si="49"/>
        <v/>
      </c>
      <c r="F610" s="3" t="str">
        <f t="shared" si="45"/>
        <v/>
      </c>
      <c r="G610" s="3" t="str">
        <f t="shared" si="46"/>
        <v/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s="3" t="str">
        <f t="shared" si="49"/>
        <v/>
      </c>
      <c r="F611" s="3" t="str">
        <f t="shared" si="45"/>
        <v/>
      </c>
      <c r="G611" s="3" t="str">
        <f t="shared" si="46"/>
        <v/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s="3" t="str">
        <f t="shared" si="49"/>
        <v/>
      </c>
      <c r="F612" s="3" t="str">
        <f t="shared" si="45"/>
        <v/>
      </c>
      <c r="G612" s="3" t="str">
        <f t="shared" si="46"/>
        <v/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s="3" t="str">
        <f t="shared" si="49"/>
        <v>5-Day Down Streak</v>
      </c>
      <c r="F613" s="3">
        <f t="shared" si="45"/>
        <v>-8.7491327304586759E-3</v>
      </c>
      <c r="G613" s="3" t="str">
        <f t="shared" si="46"/>
        <v>No</v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s="3" t="str">
        <f t="shared" si="49"/>
        <v>5-Day Down Streak</v>
      </c>
      <c r="F614" s="3">
        <f t="shared" si="45"/>
        <v>-2.4023347134400248E-3</v>
      </c>
      <c r="G614" s="3" t="str">
        <f t="shared" si="46"/>
        <v>No</v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s="3" t="str">
        <f t="shared" si="49"/>
        <v>5-Day Down Streak</v>
      </c>
      <c r="F615" s="3">
        <f t="shared" si="45"/>
        <v>1.6425755584756899E-2</v>
      </c>
      <c r="G615" s="3" t="str">
        <f t="shared" si="46"/>
        <v>Yes</v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s="3" t="str">
        <f t="shared" si="49"/>
        <v/>
      </c>
      <c r="F616" s="3" t="str">
        <f t="shared" si="45"/>
        <v/>
      </c>
      <c r="G616" s="3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s="3" t="str">
        <f t="shared" si="49"/>
        <v/>
      </c>
      <c r="F617" s="3" t="str">
        <f t="shared" si="45"/>
        <v/>
      </c>
      <c r="G617" s="3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s="3" t="str">
        <f t="shared" si="49"/>
        <v/>
      </c>
      <c r="F618" s="3" t="str">
        <f t="shared" si="45"/>
        <v/>
      </c>
      <c r="G618" s="3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s="3" t="str">
        <f t="shared" si="49"/>
        <v/>
      </c>
      <c r="F619" s="3" t="str">
        <f t="shared" si="45"/>
        <v/>
      </c>
      <c r="G619" s="3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s="3" t="str">
        <f t="shared" si="49"/>
        <v/>
      </c>
      <c r="F620" s="3" t="str">
        <f t="shared" si="45"/>
        <v/>
      </c>
      <c r="G620" s="3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s="3" t="str">
        <f t="shared" si="49"/>
        <v/>
      </c>
      <c r="F621" s="3" t="str">
        <f t="shared" si="45"/>
        <v/>
      </c>
      <c r="G621" s="3" t="str">
        <f t="shared" si="46"/>
        <v/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s="3" t="str">
        <f t="shared" si="49"/>
        <v/>
      </c>
      <c r="F622" s="3" t="str">
        <f t="shared" si="45"/>
        <v/>
      </c>
      <c r="G622" s="3" t="str">
        <f t="shared" si="46"/>
        <v/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s="3" t="str">
        <f t="shared" si="49"/>
        <v/>
      </c>
      <c r="F623" s="3" t="str">
        <f t="shared" si="45"/>
        <v/>
      </c>
      <c r="G623" s="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s="3" t="str">
        <f t="shared" si="49"/>
        <v/>
      </c>
      <c r="F624" s="3" t="str">
        <f t="shared" si="45"/>
        <v/>
      </c>
      <c r="G624" s="3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s="3" t="str">
        <f t="shared" si="49"/>
        <v/>
      </c>
      <c r="F625" s="3" t="str">
        <f t="shared" si="45"/>
        <v/>
      </c>
      <c r="G625" s="3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s="3" t="str">
        <f t="shared" si="49"/>
        <v/>
      </c>
      <c r="F626" s="3" t="str">
        <f t="shared" si="45"/>
        <v/>
      </c>
      <c r="G626" s="3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s="3" t="str">
        <f t="shared" si="49"/>
        <v/>
      </c>
      <c r="F627" s="3" t="str">
        <f t="shared" si="45"/>
        <v/>
      </c>
      <c r="G627" s="3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s="3" t="str">
        <f t="shared" si="49"/>
        <v/>
      </c>
      <c r="F628" s="3" t="str">
        <f t="shared" si="45"/>
        <v/>
      </c>
      <c r="G628" s="3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s="3" t="str">
        <f t="shared" si="49"/>
        <v/>
      </c>
      <c r="F629" s="3" t="str">
        <f t="shared" si="45"/>
        <v/>
      </c>
      <c r="G629" s="3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s="3" t="str">
        <f t="shared" si="49"/>
        <v/>
      </c>
      <c r="F630" s="3" t="str">
        <f t="shared" si="45"/>
        <v/>
      </c>
      <c r="G630" s="3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s="3" t="str">
        <f t="shared" si="49"/>
        <v/>
      </c>
      <c r="F631" s="3" t="str">
        <f t="shared" si="45"/>
        <v/>
      </c>
      <c r="G631" s="3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s="3" t="str">
        <f t="shared" si="49"/>
        <v/>
      </c>
      <c r="F632" s="3" t="str">
        <f t="shared" si="45"/>
        <v/>
      </c>
      <c r="G632" s="3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s="3" t="str">
        <f t="shared" si="49"/>
        <v/>
      </c>
      <c r="F633" s="3" t="str">
        <f t="shared" si="45"/>
        <v/>
      </c>
      <c r="G633" s="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s="3" t="str">
        <f t="shared" si="49"/>
        <v/>
      </c>
      <c r="F634" s="3" t="str">
        <f t="shared" si="45"/>
        <v/>
      </c>
      <c r="G634" s="3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s="3" t="str">
        <f t="shared" si="49"/>
        <v/>
      </c>
      <c r="F635" s="3" t="str">
        <f t="shared" si="45"/>
        <v/>
      </c>
      <c r="G635" s="3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s="3" t="str">
        <f t="shared" si="49"/>
        <v/>
      </c>
      <c r="F636" s="3" t="str">
        <f t="shared" si="45"/>
        <v/>
      </c>
      <c r="G636" s="3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s="3" t="str">
        <f t="shared" si="49"/>
        <v/>
      </c>
      <c r="F637" s="3" t="str">
        <f t="shared" si="45"/>
        <v/>
      </c>
      <c r="G637" s="3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s="3" t="str">
        <f t="shared" si="49"/>
        <v/>
      </c>
      <c r="F638" s="3" t="str">
        <f t="shared" si="45"/>
        <v/>
      </c>
      <c r="G638" s="3" t="str">
        <f t="shared" si="46"/>
        <v/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s="3" t="str">
        <f t="shared" si="49"/>
        <v/>
      </c>
      <c r="F639" s="3" t="str">
        <f t="shared" si="45"/>
        <v/>
      </c>
      <c r="G639" s="3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s="3" t="str">
        <f t="shared" si="49"/>
        <v/>
      </c>
      <c r="F640" s="3" t="str">
        <f t="shared" si="45"/>
        <v/>
      </c>
      <c r="G640" s="3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s="3" t="str">
        <f t="shared" si="49"/>
        <v/>
      </c>
      <c r="F641" s="3" t="str">
        <f t="shared" si="45"/>
        <v/>
      </c>
      <c r="G641" s="3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s="3" t="str">
        <f t="shared" si="49"/>
        <v/>
      </c>
      <c r="F642" s="3" t="str">
        <f t="shared" si="45"/>
        <v/>
      </c>
      <c r="G642" s="3" t="str">
        <f t="shared" si="46"/>
        <v/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s="3" t="str">
        <f t="shared" si="49"/>
        <v/>
      </c>
      <c r="F643" s="3" t="str">
        <f t="shared" ref="F643:F706" si="50">IF(E643="5-Day Down Streak", C643, "")</f>
        <v/>
      </c>
      <c r="G643" s="3" t="str">
        <f t="shared" ref="G643:G706" si="51">IF(E643="5-Day Down Streak",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s="3" t="str">
        <f t="shared" si="49"/>
        <v/>
      </c>
      <c r="F644" s="3" t="str">
        <f t="shared" si="50"/>
        <v/>
      </c>
      <c r="G644" s="3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s="3" t="str">
        <f t="shared" si="49"/>
        <v/>
      </c>
      <c r="F645" s="3" t="str">
        <f t="shared" si="50"/>
        <v/>
      </c>
      <c r="G645" s="3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s="3" t="str">
        <f t="shared" si="49"/>
        <v/>
      </c>
      <c r="F646" s="3" t="str">
        <f t="shared" si="50"/>
        <v/>
      </c>
      <c r="G646" s="3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s="3" t="str">
        <f t="shared" si="49"/>
        <v/>
      </c>
      <c r="F647" s="3" t="str">
        <f t="shared" si="50"/>
        <v/>
      </c>
      <c r="G647" s="3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s="3" t="str">
        <f t="shared" ref="E648:E711" si="54">IF(AND(D643="Down", D644="Down", D645="Down", D646="Down", D647="Down"), "5-Day Down Streak", "")</f>
        <v/>
      </c>
      <c r="F648" s="3" t="str">
        <f t="shared" si="50"/>
        <v/>
      </c>
      <c r="G648" s="3" t="str">
        <f t="shared" si="51"/>
        <v/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s="3" t="str">
        <f t="shared" si="54"/>
        <v/>
      </c>
      <c r="F649" s="3" t="str">
        <f t="shared" si="50"/>
        <v/>
      </c>
      <c r="G649" s="3" t="str">
        <f t="shared" si="51"/>
        <v/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s="3" t="str">
        <f t="shared" si="54"/>
        <v/>
      </c>
      <c r="F650" s="3" t="str">
        <f t="shared" si="50"/>
        <v/>
      </c>
      <c r="G650" s="3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s="3" t="str">
        <f t="shared" si="54"/>
        <v/>
      </c>
      <c r="F651" s="3" t="str">
        <f t="shared" si="50"/>
        <v/>
      </c>
      <c r="G651" s="3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s="3" t="str">
        <f t="shared" si="54"/>
        <v/>
      </c>
      <c r="F652" s="3" t="str">
        <f t="shared" si="50"/>
        <v/>
      </c>
      <c r="G652" s="3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s="3" t="str">
        <f t="shared" si="54"/>
        <v/>
      </c>
      <c r="F653" s="3" t="str">
        <f t="shared" si="50"/>
        <v/>
      </c>
      <c r="G653" s="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s="3" t="str">
        <f t="shared" si="54"/>
        <v/>
      </c>
      <c r="F654" s="3" t="str">
        <f t="shared" si="50"/>
        <v/>
      </c>
      <c r="G654" s="3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s="3" t="str">
        <f t="shared" si="54"/>
        <v/>
      </c>
      <c r="F655" s="3" t="str">
        <f t="shared" si="50"/>
        <v/>
      </c>
      <c r="G655" s="3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s="3" t="str">
        <f t="shared" si="54"/>
        <v/>
      </c>
      <c r="F656" s="3" t="str">
        <f t="shared" si="50"/>
        <v/>
      </c>
      <c r="G656" s="3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s="3" t="str">
        <f t="shared" si="54"/>
        <v/>
      </c>
      <c r="F657" s="3" t="str">
        <f t="shared" si="50"/>
        <v/>
      </c>
      <c r="G657" s="3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s="3" t="str">
        <f t="shared" si="54"/>
        <v/>
      </c>
      <c r="F658" s="3" t="str">
        <f t="shared" si="50"/>
        <v/>
      </c>
      <c r="G658" s="3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s="3" t="str">
        <f t="shared" si="54"/>
        <v/>
      </c>
      <c r="F659" s="3" t="str">
        <f t="shared" si="50"/>
        <v/>
      </c>
      <c r="G659" s="3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s="3" t="str">
        <f t="shared" si="54"/>
        <v/>
      </c>
      <c r="F660" s="3" t="str">
        <f t="shared" si="50"/>
        <v/>
      </c>
      <c r="G660" s="3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s="3" t="str">
        <f t="shared" si="54"/>
        <v/>
      </c>
      <c r="F661" s="3" t="str">
        <f t="shared" si="50"/>
        <v/>
      </c>
      <c r="G661" s="3" t="str">
        <f t="shared" si="51"/>
        <v/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s="3" t="str">
        <f t="shared" si="54"/>
        <v/>
      </c>
      <c r="F662" s="3" t="str">
        <f t="shared" si="50"/>
        <v/>
      </c>
      <c r="G662" s="3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s="3" t="str">
        <f t="shared" si="54"/>
        <v/>
      </c>
      <c r="F663" s="3" t="str">
        <f t="shared" si="50"/>
        <v/>
      </c>
      <c r="G663" s="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s="3" t="str">
        <f t="shared" si="54"/>
        <v/>
      </c>
      <c r="F664" s="3" t="str">
        <f t="shared" si="50"/>
        <v/>
      </c>
      <c r="G664" s="3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s="3" t="str">
        <f t="shared" si="54"/>
        <v/>
      </c>
      <c r="F665" s="3" t="str">
        <f t="shared" si="50"/>
        <v/>
      </c>
      <c r="G665" s="3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s="3" t="str">
        <f t="shared" si="54"/>
        <v/>
      </c>
      <c r="F666" s="3" t="str">
        <f t="shared" si="50"/>
        <v/>
      </c>
      <c r="G666" s="3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s="3" t="str">
        <f t="shared" si="54"/>
        <v/>
      </c>
      <c r="F667" s="3" t="str">
        <f t="shared" si="50"/>
        <v/>
      </c>
      <c r="G667" s="3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s="3" t="str">
        <f t="shared" si="54"/>
        <v/>
      </c>
      <c r="F668" s="3" t="str">
        <f t="shared" si="50"/>
        <v/>
      </c>
      <c r="G668" s="3" t="str">
        <f t="shared" si="51"/>
        <v/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s="3" t="str">
        <f t="shared" si="54"/>
        <v/>
      </c>
      <c r="F669" s="3" t="str">
        <f t="shared" si="50"/>
        <v/>
      </c>
      <c r="G669" s="3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s="3" t="str">
        <f t="shared" si="54"/>
        <v/>
      </c>
      <c r="F670" s="3" t="str">
        <f t="shared" si="50"/>
        <v/>
      </c>
      <c r="G670" s="3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s="3" t="str">
        <f t="shared" si="54"/>
        <v/>
      </c>
      <c r="F671" s="3" t="str">
        <f t="shared" si="50"/>
        <v/>
      </c>
      <c r="G671" s="3" t="str">
        <f t="shared" si="51"/>
        <v/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s="3" t="str">
        <f t="shared" si="54"/>
        <v/>
      </c>
      <c r="F672" s="3" t="str">
        <f t="shared" si="50"/>
        <v/>
      </c>
      <c r="G672" s="3" t="str">
        <f t="shared" si="51"/>
        <v/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s="3" t="str">
        <f t="shared" si="54"/>
        <v/>
      </c>
      <c r="F673" s="3" t="str">
        <f t="shared" si="50"/>
        <v/>
      </c>
      <c r="G673" s="3" t="str">
        <f t="shared" si="51"/>
        <v/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s="3" t="str">
        <f t="shared" si="54"/>
        <v/>
      </c>
      <c r="F674" s="3" t="str">
        <f t="shared" si="50"/>
        <v/>
      </c>
      <c r="G674" s="3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s="3" t="str">
        <f t="shared" si="54"/>
        <v/>
      </c>
      <c r="F675" s="3" t="str">
        <f t="shared" si="50"/>
        <v/>
      </c>
      <c r="G675" s="3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s="3" t="str">
        <f t="shared" si="54"/>
        <v/>
      </c>
      <c r="F676" s="3" t="str">
        <f t="shared" si="50"/>
        <v/>
      </c>
      <c r="G676" s="3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s="3" t="str">
        <f t="shared" si="54"/>
        <v/>
      </c>
      <c r="F677" s="3" t="str">
        <f t="shared" si="50"/>
        <v/>
      </c>
      <c r="G677" s="3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s="3" t="str">
        <f t="shared" si="54"/>
        <v/>
      </c>
      <c r="F678" s="3" t="str">
        <f t="shared" si="50"/>
        <v/>
      </c>
      <c r="G678" s="3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s="3" t="str">
        <f t="shared" si="54"/>
        <v/>
      </c>
      <c r="F679" s="3" t="str">
        <f t="shared" si="50"/>
        <v/>
      </c>
      <c r="G679" s="3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s="3" t="str">
        <f t="shared" si="54"/>
        <v/>
      </c>
      <c r="F680" s="3" t="str">
        <f t="shared" si="50"/>
        <v/>
      </c>
      <c r="G680" s="3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s="3" t="str">
        <f t="shared" si="54"/>
        <v/>
      </c>
      <c r="F681" s="3" t="str">
        <f t="shared" si="50"/>
        <v/>
      </c>
      <c r="G681" s="3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s="3" t="str">
        <f t="shared" si="54"/>
        <v/>
      </c>
      <c r="F682" s="3" t="str">
        <f t="shared" si="50"/>
        <v/>
      </c>
      <c r="G682" s="3" t="str">
        <f t="shared" si="51"/>
        <v/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s="3" t="str">
        <f t="shared" si="54"/>
        <v/>
      </c>
      <c r="F683" s="3" t="str">
        <f t="shared" si="50"/>
        <v/>
      </c>
      <c r="G683" s="3" t="str">
        <f t="shared" si="51"/>
        <v/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s="3" t="str">
        <f t="shared" si="54"/>
        <v/>
      </c>
      <c r="F684" s="3" t="str">
        <f t="shared" si="50"/>
        <v/>
      </c>
      <c r="G684" s="3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s="3" t="str">
        <f t="shared" si="54"/>
        <v/>
      </c>
      <c r="F685" s="3" t="str">
        <f t="shared" si="50"/>
        <v/>
      </c>
      <c r="G685" s="3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s="3" t="str">
        <f t="shared" si="54"/>
        <v/>
      </c>
      <c r="F686" s="3" t="str">
        <f t="shared" si="50"/>
        <v/>
      </c>
      <c r="G686" s="3" t="str">
        <f t="shared" si="51"/>
        <v/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s="3" t="str">
        <f t="shared" si="54"/>
        <v/>
      </c>
      <c r="F687" s="3" t="str">
        <f t="shared" si="50"/>
        <v/>
      </c>
      <c r="G687" s="3" t="str">
        <f t="shared" si="51"/>
        <v/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s="3" t="str">
        <f t="shared" si="54"/>
        <v/>
      </c>
      <c r="F688" s="3" t="str">
        <f t="shared" si="50"/>
        <v/>
      </c>
      <c r="G688" s="3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s="3" t="str">
        <f t="shared" si="54"/>
        <v/>
      </c>
      <c r="F689" s="3" t="str">
        <f t="shared" si="50"/>
        <v/>
      </c>
      <c r="G689" s="3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s="3" t="str">
        <f t="shared" si="54"/>
        <v/>
      </c>
      <c r="F690" s="3" t="str">
        <f t="shared" si="50"/>
        <v/>
      </c>
      <c r="G690" s="3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s="3" t="str">
        <f t="shared" si="54"/>
        <v/>
      </c>
      <c r="F691" s="3" t="str">
        <f t="shared" si="50"/>
        <v/>
      </c>
      <c r="G691" s="3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s="3" t="str">
        <f t="shared" si="54"/>
        <v/>
      </c>
      <c r="F692" s="3" t="str">
        <f t="shared" si="50"/>
        <v/>
      </c>
      <c r="G692" s="3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s="3" t="str">
        <f t="shared" si="54"/>
        <v/>
      </c>
      <c r="F693" s="3" t="str">
        <f t="shared" si="50"/>
        <v/>
      </c>
      <c r="G693" s="3" t="str">
        <f t="shared" si="51"/>
        <v/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s="3" t="str">
        <f t="shared" si="54"/>
        <v/>
      </c>
      <c r="F694" s="3" t="str">
        <f t="shared" si="50"/>
        <v/>
      </c>
      <c r="G694" s="3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s="3" t="str">
        <f t="shared" si="54"/>
        <v/>
      </c>
      <c r="F695" s="3" t="str">
        <f t="shared" si="50"/>
        <v/>
      </c>
      <c r="G695" s="3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s="3" t="str">
        <f t="shared" si="54"/>
        <v/>
      </c>
      <c r="F696" s="3" t="str">
        <f t="shared" si="50"/>
        <v/>
      </c>
      <c r="G696" s="3" t="str">
        <f t="shared" si="51"/>
        <v/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s="3" t="str">
        <f t="shared" si="54"/>
        <v/>
      </c>
      <c r="F697" s="3" t="str">
        <f t="shared" si="50"/>
        <v/>
      </c>
      <c r="G697" s="3" t="str">
        <f t="shared" si="51"/>
        <v/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s="3" t="str">
        <f t="shared" si="54"/>
        <v/>
      </c>
      <c r="F698" s="3" t="str">
        <f t="shared" si="50"/>
        <v/>
      </c>
      <c r="G698" s="3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s="3" t="str">
        <f t="shared" si="54"/>
        <v/>
      </c>
      <c r="F699" s="3" t="str">
        <f t="shared" si="50"/>
        <v/>
      </c>
      <c r="G699" s="3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s="3" t="str">
        <f t="shared" si="54"/>
        <v/>
      </c>
      <c r="F700" s="3" t="str">
        <f t="shared" si="50"/>
        <v/>
      </c>
      <c r="G700" s="3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s="3" t="str">
        <f t="shared" si="54"/>
        <v/>
      </c>
      <c r="F701" s="3" t="str">
        <f t="shared" si="50"/>
        <v/>
      </c>
      <c r="G701" s="3" t="str">
        <f t="shared" si="51"/>
        <v/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s="3" t="str">
        <f t="shared" si="54"/>
        <v/>
      </c>
      <c r="F702" s="3" t="str">
        <f t="shared" si="50"/>
        <v/>
      </c>
      <c r="G702" s="3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s="3" t="str">
        <f t="shared" si="54"/>
        <v/>
      </c>
      <c r="F703" s="3" t="str">
        <f t="shared" si="50"/>
        <v/>
      </c>
      <c r="G703" s="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s="3" t="str">
        <f t="shared" si="54"/>
        <v/>
      </c>
      <c r="F704" s="3" t="str">
        <f t="shared" si="50"/>
        <v/>
      </c>
      <c r="G704" s="3" t="str">
        <f t="shared" si="51"/>
        <v/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s="3" t="str">
        <f t="shared" si="54"/>
        <v/>
      </c>
      <c r="F705" s="3" t="str">
        <f t="shared" si="50"/>
        <v/>
      </c>
      <c r="G705" s="3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s="3" t="str">
        <f t="shared" si="54"/>
        <v/>
      </c>
      <c r="F706" s="3" t="str">
        <f t="shared" si="50"/>
        <v/>
      </c>
      <c r="G706" s="3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s="3" t="str">
        <f t="shared" si="54"/>
        <v/>
      </c>
      <c r="F707" s="3" t="str">
        <f t="shared" ref="F707:F770" si="55">IF(E707="5-Day Down Streak", C707, "")</f>
        <v/>
      </c>
      <c r="G707" s="3" t="str">
        <f t="shared" ref="G707:G770" si="56">IF(E707="5-Day Down Streak",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s="3" t="str">
        <f t="shared" si="54"/>
        <v/>
      </c>
      <c r="F708" s="3" t="str">
        <f t="shared" si="55"/>
        <v/>
      </c>
      <c r="G708" s="3" t="str">
        <f t="shared" si="56"/>
        <v/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s="3" t="str">
        <f t="shared" si="54"/>
        <v/>
      </c>
      <c r="F709" s="3" t="str">
        <f t="shared" si="55"/>
        <v/>
      </c>
      <c r="G709" s="3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s="3" t="str">
        <f t="shared" si="54"/>
        <v/>
      </c>
      <c r="F710" s="3" t="str">
        <f t="shared" si="55"/>
        <v/>
      </c>
      <c r="G710" s="3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s="3" t="str">
        <f t="shared" si="54"/>
        <v/>
      </c>
      <c r="F711" s="3" t="str">
        <f t="shared" si="55"/>
        <v/>
      </c>
      <c r="G711" s="3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s="3" t="str">
        <f t="shared" ref="E712:E775" si="59">IF(AND(D707="Down", D708="Down", D709="Down", D710="Down", D711="Down"), "5-Day Down Streak", "")</f>
        <v/>
      </c>
      <c r="F712" s="3" t="str">
        <f t="shared" si="55"/>
        <v/>
      </c>
      <c r="G712" s="3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s="3" t="str">
        <f t="shared" si="59"/>
        <v/>
      </c>
      <c r="F713" s="3" t="str">
        <f t="shared" si="55"/>
        <v/>
      </c>
      <c r="G713" s="3" t="str">
        <f t="shared" si="56"/>
        <v/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s="3" t="str">
        <f t="shared" si="59"/>
        <v/>
      </c>
      <c r="F714" s="3" t="str">
        <f t="shared" si="55"/>
        <v/>
      </c>
      <c r="G714" s="3" t="str">
        <f t="shared" si="56"/>
        <v/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s="3" t="str">
        <f t="shared" si="59"/>
        <v/>
      </c>
      <c r="F715" s="3" t="str">
        <f t="shared" si="55"/>
        <v/>
      </c>
      <c r="G715" s="3" t="str">
        <f t="shared" si="56"/>
        <v/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s="3" t="str">
        <f t="shared" si="59"/>
        <v>5-Day Down Streak</v>
      </c>
      <c r="F716" s="3">
        <f t="shared" si="55"/>
        <v>-2.5954743379256609E-3</v>
      </c>
      <c r="G716" s="3" t="str">
        <f t="shared" si="56"/>
        <v>No</v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s="3" t="str">
        <f t="shared" si="59"/>
        <v>5-Day Down Streak</v>
      </c>
      <c r="F717" s="3">
        <f t="shared" si="55"/>
        <v>-4.1853221724741235E-3</v>
      </c>
      <c r="G717" s="3" t="str">
        <f t="shared" si="56"/>
        <v>No</v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s="3" t="str">
        <f t="shared" si="59"/>
        <v>5-Day Down Streak</v>
      </c>
      <c r="F718" s="3">
        <f t="shared" si="55"/>
        <v>-5.1027155070805562E-3</v>
      </c>
      <c r="G718" s="3" t="str">
        <f t="shared" si="56"/>
        <v>No</v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s="3" t="str">
        <f t="shared" si="59"/>
        <v>5-Day Down Streak</v>
      </c>
      <c r="F719" s="3">
        <f t="shared" si="55"/>
        <v>8.4922806642414427E-3</v>
      </c>
      <c r="G719" s="3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s="3" t="str">
        <f t="shared" si="59"/>
        <v/>
      </c>
      <c r="F720" s="3" t="str">
        <f t="shared" si="55"/>
        <v/>
      </c>
      <c r="G720" s="3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s="3" t="str">
        <f t="shared" si="59"/>
        <v/>
      </c>
      <c r="F721" s="3" t="str">
        <f t="shared" si="55"/>
        <v/>
      </c>
      <c r="G721" s="3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s="3" t="str">
        <f t="shared" si="59"/>
        <v/>
      </c>
      <c r="F722" s="3" t="str">
        <f t="shared" si="55"/>
        <v/>
      </c>
      <c r="G722" s="3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s="3" t="str">
        <f t="shared" si="59"/>
        <v/>
      </c>
      <c r="F723" s="3" t="str">
        <f t="shared" si="55"/>
        <v/>
      </c>
      <c r="G723" s="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s="3" t="str">
        <f t="shared" si="59"/>
        <v/>
      </c>
      <c r="F724" s="3" t="str">
        <f t="shared" si="55"/>
        <v/>
      </c>
      <c r="G724" s="3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s="3" t="str">
        <f t="shared" si="59"/>
        <v/>
      </c>
      <c r="F725" s="3" t="str">
        <f t="shared" si="55"/>
        <v/>
      </c>
      <c r="G725" s="3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s="3" t="str">
        <f t="shared" si="59"/>
        <v/>
      </c>
      <c r="F726" s="3" t="str">
        <f t="shared" si="55"/>
        <v/>
      </c>
      <c r="G726" s="3" t="str">
        <f t="shared" si="56"/>
        <v/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s="3" t="str">
        <f t="shared" si="59"/>
        <v/>
      </c>
      <c r="F727" s="3" t="str">
        <f t="shared" si="55"/>
        <v/>
      </c>
      <c r="G727" s="3" t="str">
        <f t="shared" si="56"/>
        <v/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s="3" t="str">
        <f t="shared" si="59"/>
        <v/>
      </c>
      <c r="F728" s="3" t="str">
        <f t="shared" si="55"/>
        <v/>
      </c>
      <c r="G728" s="3" t="str">
        <f t="shared" si="56"/>
        <v/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s="3" t="str">
        <f t="shared" si="59"/>
        <v>5-Day Down Streak</v>
      </c>
      <c r="F729" s="3">
        <f t="shared" si="55"/>
        <v>7.9247473066153013E-4</v>
      </c>
      <c r="G729" s="3" t="str">
        <f t="shared" si="56"/>
        <v>Yes</v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s="3" t="str">
        <f t="shared" si="59"/>
        <v/>
      </c>
      <c r="F730" s="3" t="str">
        <f t="shared" si="55"/>
        <v/>
      </c>
      <c r="G730" s="3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s="3" t="str">
        <f t="shared" si="59"/>
        <v/>
      </c>
      <c r="F731" s="3" t="str">
        <f t="shared" si="55"/>
        <v/>
      </c>
      <c r="G731" s="3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s="3" t="str">
        <f t="shared" si="59"/>
        <v/>
      </c>
      <c r="F732" s="3" t="str">
        <f t="shared" si="55"/>
        <v/>
      </c>
      <c r="G732" s="3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s="3" t="str">
        <f t="shared" si="59"/>
        <v/>
      </c>
      <c r="F733" s="3" t="str">
        <f t="shared" si="55"/>
        <v/>
      </c>
      <c r="G733" s="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s="3" t="str">
        <f t="shared" si="59"/>
        <v/>
      </c>
      <c r="F734" s="3" t="str">
        <f t="shared" si="55"/>
        <v/>
      </c>
      <c r="G734" s="3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s="3" t="str">
        <f t="shared" si="59"/>
        <v/>
      </c>
      <c r="F735" s="3" t="str">
        <f t="shared" si="55"/>
        <v/>
      </c>
      <c r="G735" s="3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s="3" t="str">
        <f t="shared" si="59"/>
        <v/>
      </c>
      <c r="F736" s="3" t="str">
        <f t="shared" si="55"/>
        <v/>
      </c>
      <c r="G736" s="3" t="str">
        <f t="shared" si="56"/>
        <v/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s="3" t="str">
        <f t="shared" si="59"/>
        <v/>
      </c>
      <c r="F737" s="3" t="str">
        <f t="shared" si="55"/>
        <v/>
      </c>
      <c r="G737" s="3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s="3" t="str">
        <f t="shared" si="59"/>
        <v/>
      </c>
      <c r="F738" s="3" t="str">
        <f t="shared" si="55"/>
        <v/>
      </c>
      <c r="G738" s="3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s="3" t="str">
        <f t="shared" si="59"/>
        <v/>
      </c>
      <c r="F739" s="3" t="str">
        <f t="shared" si="55"/>
        <v/>
      </c>
      <c r="G739" s="3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s="3" t="str">
        <f t="shared" si="59"/>
        <v/>
      </c>
      <c r="F740" s="3" t="str">
        <f t="shared" si="55"/>
        <v/>
      </c>
      <c r="G740" s="3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s="3" t="str">
        <f t="shared" si="59"/>
        <v/>
      </c>
      <c r="F741" s="3" t="str">
        <f t="shared" si="55"/>
        <v/>
      </c>
      <c r="G741" s="3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s="3" t="str">
        <f t="shared" si="59"/>
        <v/>
      </c>
      <c r="F742" s="3" t="str">
        <f t="shared" si="55"/>
        <v/>
      </c>
      <c r="G742" s="3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s="3" t="str">
        <f t="shared" si="59"/>
        <v/>
      </c>
      <c r="F743" s="3" t="str">
        <f t="shared" si="55"/>
        <v/>
      </c>
      <c r="G743" s="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s="3" t="str">
        <f t="shared" si="59"/>
        <v/>
      </c>
      <c r="F744" s="3" t="str">
        <f t="shared" si="55"/>
        <v/>
      </c>
      <c r="G744" s="3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s="3" t="str">
        <f t="shared" si="59"/>
        <v/>
      </c>
      <c r="F745" s="3" t="str">
        <f t="shared" si="55"/>
        <v/>
      </c>
      <c r="G745" s="3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s="3" t="str">
        <f t="shared" si="59"/>
        <v/>
      </c>
      <c r="F746" s="3" t="str">
        <f t="shared" si="55"/>
        <v/>
      </c>
      <c r="G746" s="3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s="3" t="str">
        <f t="shared" si="59"/>
        <v/>
      </c>
      <c r="F747" s="3" t="str">
        <f t="shared" si="55"/>
        <v/>
      </c>
      <c r="G747" s="3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s="3" t="str">
        <f t="shared" si="59"/>
        <v/>
      </c>
      <c r="F748" s="3" t="str">
        <f t="shared" si="55"/>
        <v/>
      </c>
      <c r="G748" s="3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s="3" t="str">
        <f t="shared" si="59"/>
        <v/>
      </c>
      <c r="F749" s="3" t="str">
        <f t="shared" si="55"/>
        <v/>
      </c>
      <c r="G749" s="3" t="str">
        <f t="shared" si="56"/>
        <v/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s="3" t="str">
        <f t="shared" si="59"/>
        <v/>
      </c>
      <c r="F750" s="3" t="str">
        <f t="shared" si="55"/>
        <v/>
      </c>
      <c r="G750" s="3" t="str">
        <f t="shared" si="56"/>
        <v/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s="3" t="str">
        <f t="shared" si="59"/>
        <v/>
      </c>
      <c r="F751" s="3" t="str">
        <f t="shared" si="55"/>
        <v/>
      </c>
      <c r="G751" s="3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s="3" t="str">
        <f t="shared" si="59"/>
        <v/>
      </c>
      <c r="F752" s="3" t="str">
        <f t="shared" si="55"/>
        <v/>
      </c>
      <c r="G752" s="3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s="3" t="str">
        <f t="shared" si="59"/>
        <v/>
      </c>
      <c r="F753" s="3" t="str">
        <f t="shared" si="55"/>
        <v/>
      </c>
      <c r="G753" s="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s="3" t="str">
        <f t="shared" si="59"/>
        <v/>
      </c>
      <c r="F754" s="3" t="str">
        <f t="shared" si="55"/>
        <v/>
      </c>
      <c r="G754" s="3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s="3" t="str">
        <f t="shared" si="59"/>
        <v/>
      </c>
      <c r="F755" s="3" t="str">
        <f t="shared" si="55"/>
        <v/>
      </c>
      <c r="G755" s="3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s="3" t="str">
        <f t="shared" si="59"/>
        <v/>
      </c>
      <c r="F756" s="3" t="str">
        <f t="shared" si="55"/>
        <v/>
      </c>
      <c r="G756" s="3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s="3" t="str">
        <f t="shared" si="59"/>
        <v/>
      </c>
      <c r="F757" s="3" t="str">
        <f t="shared" si="55"/>
        <v/>
      </c>
      <c r="G757" s="3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s="3" t="str">
        <f t="shared" si="59"/>
        <v/>
      </c>
      <c r="F758" s="3" t="str">
        <f t="shared" si="55"/>
        <v/>
      </c>
      <c r="G758" s="3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s="3" t="str">
        <f t="shared" si="59"/>
        <v/>
      </c>
      <c r="F759" s="3" t="str">
        <f t="shared" si="55"/>
        <v/>
      </c>
      <c r="G759" s="3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s="3" t="str">
        <f t="shared" si="59"/>
        <v/>
      </c>
      <c r="F760" s="3" t="str">
        <f t="shared" si="55"/>
        <v/>
      </c>
      <c r="G760" s="3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s="3" t="str">
        <f t="shared" si="59"/>
        <v/>
      </c>
      <c r="F761" s="3" t="str">
        <f t="shared" si="55"/>
        <v/>
      </c>
      <c r="G761" s="3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s="3" t="str">
        <f t="shared" si="59"/>
        <v/>
      </c>
      <c r="F762" s="3" t="str">
        <f t="shared" si="55"/>
        <v/>
      </c>
      <c r="G762" s="3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s="3" t="str">
        <f t="shared" si="59"/>
        <v/>
      </c>
      <c r="F763" s="3" t="str">
        <f t="shared" si="55"/>
        <v/>
      </c>
      <c r="G763" s="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s="3" t="str">
        <f t="shared" si="59"/>
        <v/>
      </c>
      <c r="F764" s="3" t="str">
        <f t="shared" si="55"/>
        <v/>
      </c>
      <c r="G764" s="3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s="3" t="str">
        <f t="shared" si="59"/>
        <v/>
      </c>
      <c r="F765" s="3" t="str">
        <f t="shared" si="55"/>
        <v/>
      </c>
      <c r="G765" s="3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s="3" t="str">
        <f t="shared" si="59"/>
        <v/>
      </c>
      <c r="F766" s="3" t="str">
        <f t="shared" si="55"/>
        <v/>
      </c>
      <c r="G766" s="3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s="3" t="str">
        <f t="shared" si="59"/>
        <v/>
      </c>
      <c r="F767" s="3" t="str">
        <f t="shared" si="55"/>
        <v/>
      </c>
      <c r="G767" s="3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s="3" t="str">
        <f t="shared" si="59"/>
        <v/>
      </c>
      <c r="F768" s="3" t="str">
        <f t="shared" si="55"/>
        <v/>
      </c>
      <c r="G768" s="3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s="3" t="str">
        <f t="shared" si="59"/>
        <v/>
      </c>
      <c r="F769" s="3" t="str">
        <f t="shared" si="55"/>
        <v/>
      </c>
      <c r="G769" s="3" t="str">
        <f t="shared" si="56"/>
        <v/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s="3" t="str">
        <f t="shared" si="59"/>
        <v/>
      </c>
      <c r="F770" s="3" t="str">
        <f t="shared" si="55"/>
        <v/>
      </c>
      <c r="G770" s="3" t="str">
        <f t="shared" si="56"/>
        <v/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s="3" t="str">
        <f t="shared" si="59"/>
        <v/>
      </c>
      <c r="F771" s="3" t="str">
        <f t="shared" ref="F771:F834" si="60">IF(E771="5-Day Down Streak", C771, "")</f>
        <v/>
      </c>
      <c r="G771" s="3" t="str">
        <f t="shared" ref="G771:G834" si="61">IF(E771="5-Day Down Streak",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s="3" t="str">
        <f t="shared" si="59"/>
        <v/>
      </c>
      <c r="F772" s="3" t="str">
        <f t="shared" si="60"/>
        <v/>
      </c>
      <c r="G772" s="3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s="3" t="str">
        <f t="shared" si="59"/>
        <v/>
      </c>
      <c r="F773" s="3" t="str">
        <f t="shared" si="60"/>
        <v/>
      </c>
      <c r="G773" s="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s="3" t="str">
        <f t="shared" si="59"/>
        <v/>
      </c>
      <c r="F774" s="3" t="str">
        <f t="shared" si="60"/>
        <v/>
      </c>
      <c r="G774" s="3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s="3" t="str">
        <f t="shared" si="59"/>
        <v/>
      </c>
      <c r="F775" s="3" t="str">
        <f t="shared" si="60"/>
        <v/>
      </c>
      <c r="G775" s="3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s="3" t="str">
        <f t="shared" ref="E776:E839" si="64">IF(AND(D771="Down", D772="Down", D773="Down", D774="Down", D775="Down"), "5-Day Down Streak", "")</f>
        <v/>
      </c>
      <c r="F776" s="3" t="str">
        <f t="shared" si="60"/>
        <v/>
      </c>
      <c r="G776" s="3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s="3" t="str">
        <f t="shared" si="64"/>
        <v/>
      </c>
      <c r="F777" s="3" t="str">
        <f t="shared" si="60"/>
        <v/>
      </c>
      <c r="G777" s="3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s="3" t="str">
        <f t="shared" si="64"/>
        <v/>
      </c>
      <c r="F778" s="3" t="str">
        <f t="shared" si="60"/>
        <v/>
      </c>
      <c r="G778" s="3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s="3" t="str">
        <f t="shared" si="64"/>
        <v/>
      </c>
      <c r="F779" s="3" t="str">
        <f t="shared" si="60"/>
        <v/>
      </c>
      <c r="G779" s="3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s="3" t="str">
        <f t="shared" si="64"/>
        <v/>
      </c>
      <c r="F780" s="3" t="str">
        <f t="shared" si="60"/>
        <v/>
      </c>
      <c r="G780" s="3" t="str">
        <f t="shared" si="61"/>
        <v/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s="3" t="str">
        <f t="shared" si="64"/>
        <v/>
      </c>
      <c r="F781" s="3" t="str">
        <f t="shared" si="60"/>
        <v/>
      </c>
      <c r="G781" s="3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s="3" t="str">
        <f t="shared" si="64"/>
        <v/>
      </c>
      <c r="F782" s="3" t="str">
        <f t="shared" si="60"/>
        <v/>
      </c>
      <c r="G782" s="3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s="3" t="str">
        <f t="shared" si="64"/>
        <v/>
      </c>
      <c r="F783" s="3" t="str">
        <f t="shared" si="60"/>
        <v/>
      </c>
      <c r="G783" s="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s="3" t="str">
        <f t="shared" si="64"/>
        <v/>
      </c>
      <c r="F784" s="3" t="str">
        <f t="shared" si="60"/>
        <v/>
      </c>
      <c r="G784" s="3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s="3" t="str">
        <f t="shared" si="64"/>
        <v/>
      </c>
      <c r="F785" s="3" t="str">
        <f t="shared" si="60"/>
        <v/>
      </c>
      <c r="G785" s="3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s="3" t="str">
        <f t="shared" si="64"/>
        <v/>
      </c>
      <c r="F786" s="3" t="str">
        <f t="shared" si="60"/>
        <v/>
      </c>
      <c r="G786" s="3" t="str">
        <f t="shared" si="61"/>
        <v/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s="3" t="str">
        <f t="shared" si="64"/>
        <v/>
      </c>
      <c r="F787" s="3" t="str">
        <f t="shared" si="60"/>
        <v/>
      </c>
      <c r="G787" s="3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s="3" t="str">
        <f t="shared" si="64"/>
        <v/>
      </c>
      <c r="F788" s="3" t="str">
        <f t="shared" si="60"/>
        <v/>
      </c>
      <c r="G788" s="3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s="3" t="str">
        <f t="shared" si="64"/>
        <v/>
      </c>
      <c r="F789" s="3" t="str">
        <f t="shared" si="60"/>
        <v/>
      </c>
      <c r="G789" s="3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s="3" t="str">
        <f t="shared" si="64"/>
        <v/>
      </c>
      <c r="F790" s="3" t="str">
        <f t="shared" si="60"/>
        <v/>
      </c>
      <c r="G790" s="3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s="3" t="str">
        <f t="shared" si="64"/>
        <v/>
      </c>
      <c r="F791" s="3" t="str">
        <f t="shared" si="60"/>
        <v/>
      </c>
      <c r="G791" s="3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s="3" t="str">
        <f t="shared" si="64"/>
        <v/>
      </c>
      <c r="F792" s="3" t="str">
        <f t="shared" si="60"/>
        <v/>
      </c>
      <c r="G792" s="3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s="3" t="str">
        <f t="shared" si="64"/>
        <v/>
      </c>
      <c r="F793" s="3" t="str">
        <f t="shared" si="60"/>
        <v/>
      </c>
      <c r="G793" s="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s="3" t="str">
        <f t="shared" si="64"/>
        <v/>
      </c>
      <c r="F794" s="3" t="str">
        <f t="shared" si="60"/>
        <v/>
      </c>
      <c r="G794" s="3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s="3" t="str">
        <f t="shared" si="64"/>
        <v/>
      </c>
      <c r="F795" s="3" t="str">
        <f t="shared" si="60"/>
        <v/>
      </c>
      <c r="G795" s="3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s="3" t="str">
        <f t="shared" si="64"/>
        <v/>
      </c>
      <c r="F796" s="3" t="str">
        <f t="shared" si="60"/>
        <v/>
      </c>
      <c r="G796" s="3" t="str">
        <f t="shared" si="61"/>
        <v/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s="3" t="str">
        <f t="shared" si="64"/>
        <v/>
      </c>
      <c r="F797" s="3" t="str">
        <f t="shared" si="60"/>
        <v/>
      </c>
      <c r="G797" s="3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s="3" t="str">
        <f t="shared" si="64"/>
        <v/>
      </c>
      <c r="F798" s="3" t="str">
        <f t="shared" si="60"/>
        <v/>
      </c>
      <c r="G798" s="3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s="3" t="str">
        <f t="shared" si="64"/>
        <v/>
      </c>
      <c r="F799" s="3" t="str">
        <f t="shared" si="60"/>
        <v/>
      </c>
      <c r="G799" s="3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s="3" t="str">
        <f t="shared" si="64"/>
        <v/>
      </c>
      <c r="F800" s="3" t="str">
        <f t="shared" si="60"/>
        <v/>
      </c>
      <c r="G800" s="3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s="3" t="str">
        <f t="shared" si="64"/>
        <v/>
      </c>
      <c r="F801" s="3" t="str">
        <f t="shared" si="60"/>
        <v/>
      </c>
      <c r="G801" s="3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s="3" t="str">
        <f t="shared" si="64"/>
        <v/>
      </c>
      <c r="F802" s="3" t="str">
        <f t="shared" si="60"/>
        <v/>
      </c>
      <c r="G802" s="3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s="3" t="str">
        <f t="shared" si="64"/>
        <v/>
      </c>
      <c r="F803" s="3" t="str">
        <f t="shared" si="60"/>
        <v/>
      </c>
      <c r="G803" s="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s="3" t="str">
        <f t="shared" si="64"/>
        <v/>
      </c>
      <c r="F804" s="3" t="str">
        <f t="shared" si="60"/>
        <v/>
      </c>
      <c r="G804" s="3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s="3" t="str">
        <f t="shared" si="64"/>
        <v/>
      </c>
      <c r="F805" s="3" t="str">
        <f t="shared" si="60"/>
        <v/>
      </c>
      <c r="G805" s="3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s="3" t="str">
        <f t="shared" si="64"/>
        <v/>
      </c>
      <c r="F806" s="3" t="str">
        <f t="shared" si="60"/>
        <v/>
      </c>
      <c r="G806" s="3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s="3" t="str">
        <f t="shared" si="64"/>
        <v/>
      </c>
      <c r="F807" s="3" t="str">
        <f t="shared" si="60"/>
        <v/>
      </c>
      <c r="G807" s="3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s="3" t="str">
        <f t="shared" si="64"/>
        <v/>
      </c>
      <c r="F808" s="3" t="str">
        <f t="shared" si="60"/>
        <v/>
      </c>
      <c r="G808" s="3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s="3" t="str">
        <f t="shared" si="64"/>
        <v/>
      </c>
      <c r="F809" s="3" t="str">
        <f t="shared" si="60"/>
        <v/>
      </c>
      <c r="G809" s="3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s="3" t="str">
        <f t="shared" si="64"/>
        <v/>
      </c>
      <c r="F810" s="3" t="str">
        <f t="shared" si="60"/>
        <v/>
      </c>
      <c r="G810" s="3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s="3" t="str">
        <f t="shared" si="64"/>
        <v/>
      </c>
      <c r="F811" s="3" t="str">
        <f t="shared" si="60"/>
        <v/>
      </c>
      <c r="G811" s="3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s="3" t="str">
        <f t="shared" si="64"/>
        <v/>
      </c>
      <c r="F812" s="3" t="str">
        <f t="shared" si="60"/>
        <v/>
      </c>
      <c r="G812" s="3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s="3" t="str">
        <f t="shared" si="64"/>
        <v/>
      </c>
      <c r="F813" s="3" t="str">
        <f t="shared" si="60"/>
        <v/>
      </c>
      <c r="G813" s="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s="3" t="str">
        <f t="shared" si="64"/>
        <v/>
      </c>
      <c r="F814" s="3" t="str">
        <f t="shared" si="60"/>
        <v/>
      </c>
      <c r="G814" s="3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s="3" t="str">
        <f t="shared" si="64"/>
        <v/>
      </c>
      <c r="F815" s="3" t="str">
        <f t="shared" si="60"/>
        <v/>
      </c>
      <c r="G815" s="3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s="3" t="str">
        <f t="shared" si="64"/>
        <v/>
      </c>
      <c r="F816" s="3" t="str">
        <f t="shared" si="60"/>
        <v/>
      </c>
      <c r="G816" s="3" t="str">
        <f t="shared" si="61"/>
        <v/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s="3" t="str">
        <f t="shared" si="64"/>
        <v/>
      </c>
      <c r="F817" s="3" t="str">
        <f t="shared" si="60"/>
        <v/>
      </c>
      <c r="G817" s="3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s="3" t="str">
        <f t="shared" si="64"/>
        <v/>
      </c>
      <c r="F818" s="3" t="str">
        <f t="shared" si="60"/>
        <v/>
      </c>
      <c r="G818" s="3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s="3" t="str">
        <f t="shared" si="64"/>
        <v/>
      </c>
      <c r="F819" s="3" t="str">
        <f t="shared" si="60"/>
        <v/>
      </c>
      <c r="G819" s="3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s="3" t="str">
        <f t="shared" si="64"/>
        <v/>
      </c>
      <c r="F820" s="3" t="str">
        <f t="shared" si="60"/>
        <v/>
      </c>
      <c r="G820" s="3" t="str">
        <f t="shared" si="61"/>
        <v/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s="3" t="str">
        <f t="shared" si="64"/>
        <v/>
      </c>
      <c r="F821" s="3" t="str">
        <f t="shared" si="60"/>
        <v/>
      </c>
      <c r="G821" s="3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s="3" t="str">
        <f t="shared" si="64"/>
        <v/>
      </c>
      <c r="F822" s="3" t="str">
        <f t="shared" si="60"/>
        <v/>
      </c>
      <c r="G822" s="3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s="3" t="str">
        <f t="shared" si="64"/>
        <v/>
      </c>
      <c r="F823" s="3" t="str">
        <f t="shared" si="60"/>
        <v/>
      </c>
      <c r="G823" s="3" t="str">
        <f t="shared" si="61"/>
        <v/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s="3" t="str">
        <f t="shared" si="64"/>
        <v/>
      </c>
      <c r="F824" s="3" t="str">
        <f t="shared" si="60"/>
        <v/>
      </c>
      <c r="G824" s="3" t="str">
        <f t="shared" si="61"/>
        <v/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s="3" t="str">
        <f t="shared" si="64"/>
        <v/>
      </c>
      <c r="F825" s="3" t="str">
        <f t="shared" si="60"/>
        <v/>
      </c>
      <c r="G825" s="3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s="3" t="str">
        <f t="shared" si="64"/>
        <v/>
      </c>
      <c r="F826" s="3" t="str">
        <f t="shared" si="60"/>
        <v/>
      </c>
      <c r="G826" s="3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s="3" t="str">
        <f t="shared" si="64"/>
        <v/>
      </c>
      <c r="F827" s="3" t="str">
        <f t="shared" si="60"/>
        <v/>
      </c>
      <c r="G827" s="3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s="3" t="str">
        <f t="shared" si="64"/>
        <v/>
      </c>
      <c r="F828" s="3" t="str">
        <f t="shared" si="60"/>
        <v/>
      </c>
      <c r="G828" s="3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s="3" t="str">
        <f t="shared" si="64"/>
        <v/>
      </c>
      <c r="F829" s="3" t="str">
        <f t="shared" si="60"/>
        <v/>
      </c>
      <c r="G829" s="3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s="3" t="str">
        <f t="shared" si="64"/>
        <v/>
      </c>
      <c r="F830" s="3" t="str">
        <f t="shared" si="60"/>
        <v/>
      </c>
      <c r="G830" s="3" t="str">
        <f t="shared" si="61"/>
        <v/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s="3" t="str">
        <f t="shared" si="64"/>
        <v/>
      </c>
      <c r="F831" s="3" t="str">
        <f t="shared" si="60"/>
        <v/>
      </c>
      <c r="G831" s="3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s="3" t="str">
        <f t="shared" si="64"/>
        <v/>
      </c>
      <c r="F832" s="3" t="str">
        <f t="shared" si="60"/>
        <v/>
      </c>
      <c r="G832" s="3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s="3" t="str">
        <f t="shared" si="64"/>
        <v/>
      </c>
      <c r="F833" s="3" t="str">
        <f t="shared" si="60"/>
        <v/>
      </c>
      <c r="G833" s="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s="3" t="str">
        <f t="shared" si="64"/>
        <v/>
      </c>
      <c r="F834" s="3" t="str">
        <f t="shared" si="60"/>
        <v/>
      </c>
      <c r="G834" s="3" t="str">
        <f t="shared" si="61"/>
        <v/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s="3" t="str">
        <f t="shared" si="64"/>
        <v/>
      </c>
      <c r="F835" s="3" t="str">
        <f t="shared" ref="F835:F898" si="65">IF(E835="5-Day Down Streak", C835, "")</f>
        <v/>
      </c>
      <c r="G835" s="3" t="str">
        <f t="shared" ref="G835:G898" si="66">IF(E835="5-Day Down Streak",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s="3" t="str">
        <f t="shared" si="64"/>
        <v/>
      </c>
      <c r="F836" s="3" t="str">
        <f t="shared" si="65"/>
        <v/>
      </c>
      <c r="G836" s="3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s="3" t="str">
        <f t="shared" si="64"/>
        <v/>
      </c>
      <c r="F837" s="3" t="str">
        <f t="shared" si="65"/>
        <v/>
      </c>
      <c r="G837" s="3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s="3" t="str">
        <f t="shared" si="64"/>
        <v/>
      </c>
      <c r="F838" s="3" t="str">
        <f t="shared" si="65"/>
        <v/>
      </c>
      <c r="G838" s="3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s="3" t="str">
        <f t="shared" si="64"/>
        <v/>
      </c>
      <c r="F839" s="3" t="str">
        <f t="shared" si="65"/>
        <v/>
      </c>
      <c r="G839" s="3" t="str">
        <f t="shared" si="66"/>
        <v/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s="3" t="str">
        <f t="shared" ref="E840:E903" si="69">IF(AND(D835="Down", D836="Down", D837="Down", D838="Down", D839="Down"), "5-Day Down Streak", "")</f>
        <v/>
      </c>
      <c r="F840" s="3" t="str">
        <f t="shared" si="65"/>
        <v/>
      </c>
      <c r="G840" s="3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s="3" t="str">
        <f t="shared" si="69"/>
        <v/>
      </c>
      <c r="F841" s="3" t="str">
        <f t="shared" si="65"/>
        <v/>
      </c>
      <c r="G841" s="3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s="3" t="str">
        <f t="shared" si="69"/>
        <v/>
      </c>
      <c r="F842" s="3" t="str">
        <f t="shared" si="65"/>
        <v/>
      </c>
      <c r="G842" s="3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s="3" t="str">
        <f t="shared" si="69"/>
        <v/>
      </c>
      <c r="F843" s="3" t="str">
        <f t="shared" si="65"/>
        <v/>
      </c>
      <c r="G843" s="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s="3" t="str">
        <f t="shared" si="69"/>
        <v/>
      </c>
      <c r="F844" s="3" t="str">
        <f t="shared" si="65"/>
        <v/>
      </c>
      <c r="G844" s="3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s="3" t="str">
        <f t="shared" si="69"/>
        <v/>
      </c>
      <c r="F845" s="3" t="str">
        <f t="shared" si="65"/>
        <v/>
      </c>
      <c r="G845" s="3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s="3" t="str">
        <f t="shared" si="69"/>
        <v/>
      </c>
      <c r="F846" s="3" t="str">
        <f t="shared" si="65"/>
        <v/>
      </c>
      <c r="G846" s="3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s="3" t="str">
        <f t="shared" si="69"/>
        <v/>
      </c>
      <c r="F847" s="3" t="str">
        <f t="shared" si="65"/>
        <v/>
      </c>
      <c r="G847" s="3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s="3" t="str">
        <f t="shared" si="69"/>
        <v/>
      </c>
      <c r="F848" s="3" t="str">
        <f t="shared" si="65"/>
        <v/>
      </c>
      <c r="G848" s="3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s="3" t="str">
        <f t="shared" si="69"/>
        <v/>
      </c>
      <c r="F849" s="3" t="str">
        <f t="shared" si="65"/>
        <v/>
      </c>
      <c r="G849" s="3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s="3" t="str">
        <f t="shared" si="69"/>
        <v/>
      </c>
      <c r="F850" s="3" t="str">
        <f t="shared" si="65"/>
        <v/>
      </c>
      <c r="G850" s="3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s="3" t="str">
        <f t="shared" si="69"/>
        <v/>
      </c>
      <c r="F851" s="3" t="str">
        <f t="shared" si="65"/>
        <v/>
      </c>
      <c r="G851" s="3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s="3" t="str">
        <f t="shared" si="69"/>
        <v/>
      </c>
      <c r="F852" s="3" t="str">
        <f t="shared" si="65"/>
        <v/>
      </c>
      <c r="G852" s="3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s="3" t="str">
        <f t="shared" si="69"/>
        <v/>
      </c>
      <c r="F853" s="3" t="str">
        <f t="shared" si="65"/>
        <v/>
      </c>
      <c r="G853" s="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s="3" t="str">
        <f t="shared" si="69"/>
        <v/>
      </c>
      <c r="F854" s="3" t="str">
        <f t="shared" si="65"/>
        <v/>
      </c>
      <c r="G854" s="3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s="3" t="str">
        <f t="shared" si="69"/>
        <v/>
      </c>
      <c r="F855" s="3" t="str">
        <f t="shared" si="65"/>
        <v/>
      </c>
      <c r="G855" s="3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s="3" t="str">
        <f t="shared" si="69"/>
        <v/>
      </c>
      <c r="F856" s="3" t="str">
        <f t="shared" si="65"/>
        <v/>
      </c>
      <c r="G856" s="3" t="str">
        <f t="shared" si="66"/>
        <v/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s="3" t="str">
        <f t="shared" si="69"/>
        <v/>
      </c>
      <c r="F857" s="3" t="str">
        <f t="shared" si="65"/>
        <v/>
      </c>
      <c r="G857" s="3" t="str">
        <f t="shared" si="66"/>
        <v/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s="3" t="str">
        <f t="shared" si="69"/>
        <v/>
      </c>
      <c r="F858" s="3" t="str">
        <f t="shared" si="65"/>
        <v/>
      </c>
      <c r="G858" s="3" t="str">
        <f t="shared" si="66"/>
        <v/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s="3" t="str">
        <f t="shared" si="69"/>
        <v/>
      </c>
      <c r="F859" s="3" t="str">
        <f t="shared" si="65"/>
        <v/>
      </c>
      <c r="G859" s="3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s="3" t="str">
        <f t="shared" si="69"/>
        <v/>
      </c>
      <c r="F860" s="3" t="str">
        <f t="shared" si="65"/>
        <v/>
      </c>
      <c r="G860" s="3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s="3" t="str">
        <f t="shared" si="69"/>
        <v/>
      </c>
      <c r="F861" s="3" t="str">
        <f t="shared" si="65"/>
        <v/>
      </c>
      <c r="G861" s="3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s="3" t="str">
        <f t="shared" si="69"/>
        <v/>
      </c>
      <c r="F862" s="3" t="str">
        <f t="shared" si="65"/>
        <v/>
      </c>
      <c r="G862" s="3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s="3" t="str">
        <f t="shared" si="69"/>
        <v/>
      </c>
      <c r="F863" s="3" t="str">
        <f t="shared" si="65"/>
        <v/>
      </c>
      <c r="G863" s="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s="3" t="str">
        <f t="shared" si="69"/>
        <v/>
      </c>
      <c r="F864" s="3" t="str">
        <f t="shared" si="65"/>
        <v/>
      </c>
      <c r="G864" s="3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s="3" t="str">
        <f t="shared" si="69"/>
        <v/>
      </c>
      <c r="F865" s="3" t="str">
        <f t="shared" si="65"/>
        <v/>
      </c>
      <c r="G865" s="3" t="str">
        <f t="shared" si="66"/>
        <v/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s="3" t="str">
        <f t="shared" si="69"/>
        <v/>
      </c>
      <c r="F866" s="3" t="str">
        <f t="shared" si="65"/>
        <v/>
      </c>
      <c r="G866" s="3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s="3" t="str">
        <f t="shared" si="69"/>
        <v/>
      </c>
      <c r="F867" s="3" t="str">
        <f t="shared" si="65"/>
        <v/>
      </c>
      <c r="G867" s="3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s="3" t="str">
        <f t="shared" si="69"/>
        <v/>
      </c>
      <c r="F868" s="3" t="str">
        <f t="shared" si="65"/>
        <v/>
      </c>
      <c r="G868" s="3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s="3" t="str">
        <f t="shared" si="69"/>
        <v/>
      </c>
      <c r="F869" s="3" t="str">
        <f t="shared" si="65"/>
        <v/>
      </c>
      <c r="G869" s="3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s="3" t="str">
        <f t="shared" si="69"/>
        <v/>
      </c>
      <c r="F870" s="3" t="str">
        <f t="shared" si="65"/>
        <v/>
      </c>
      <c r="G870" s="3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s="3" t="str">
        <f t="shared" si="69"/>
        <v/>
      </c>
      <c r="F871" s="3" t="str">
        <f t="shared" si="65"/>
        <v/>
      </c>
      <c r="G871" s="3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s="3" t="str">
        <f t="shared" si="69"/>
        <v/>
      </c>
      <c r="F872" s="3" t="str">
        <f t="shared" si="65"/>
        <v/>
      </c>
      <c r="G872" s="3" t="str">
        <f t="shared" si="66"/>
        <v/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s="3" t="str">
        <f t="shared" si="69"/>
        <v/>
      </c>
      <c r="F873" s="3" t="str">
        <f t="shared" si="65"/>
        <v/>
      </c>
      <c r="G873" s="3" t="str">
        <f t="shared" si="66"/>
        <v/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s="3" t="str">
        <f t="shared" si="69"/>
        <v/>
      </c>
      <c r="F874" s="3" t="str">
        <f t="shared" si="65"/>
        <v/>
      </c>
      <c r="G874" s="3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s="3" t="str">
        <f t="shared" si="69"/>
        <v/>
      </c>
      <c r="F875" s="3" t="str">
        <f t="shared" si="65"/>
        <v/>
      </c>
      <c r="G875" s="3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s="3" t="str">
        <f t="shared" si="69"/>
        <v/>
      </c>
      <c r="F876" s="3" t="str">
        <f t="shared" si="65"/>
        <v/>
      </c>
      <c r="G876" s="3" t="str">
        <f t="shared" si="66"/>
        <v/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s="3" t="str">
        <f t="shared" si="69"/>
        <v/>
      </c>
      <c r="F877" s="3" t="str">
        <f t="shared" si="65"/>
        <v/>
      </c>
      <c r="G877" s="3" t="str">
        <f t="shared" si="66"/>
        <v/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s="3" t="str">
        <f t="shared" si="69"/>
        <v/>
      </c>
      <c r="F878" s="3" t="str">
        <f t="shared" si="65"/>
        <v/>
      </c>
      <c r="G878" s="3" t="str">
        <f t="shared" si="66"/>
        <v/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s="3" t="str">
        <f t="shared" si="69"/>
        <v>5-Day Down Streak</v>
      </c>
      <c r="F879" s="3">
        <f t="shared" si="65"/>
        <v>-1.3853044767455618E-2</v>
      </c>
      <c r="G879" s="3" t="str">
        <f t="shared" si="66"/>
        <v>No</v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s="3" t="str">
        <f t="shared" si="69"/>
        <v>5-Day Down Streak</v>
      </c>
      <c r="F880" s="3">
        <f t="shared" si="65"/>
        <v>1.007570032746026E-2</v>
      </c>
      <c r="G880" s="3" t="str">
        <f t="shared" si="66"/>
        <v>Yes</v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s="3" t="str">
        <f t="shared" si="69"/>
        <v/>
      </c>
      <c r="F881" s="3" t="str">
        <f t="shared" si="65"/>
        <v/>
      </c>
      <c r="G881" s="3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s="3" t="str">
        <f t="shared" si="69"/>
        <v/>
      </c>
      <c r="F882" s="3" t="str">
        <f t="shared" si="65"/>
        <v/>
      </c>
      <c r="G882" s="3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s="3" t="str">
        <f t="shared" si="69"/>
        <v/>
      </c>
      <c r="F883" s="3" t="str">
        <f t="shared" si="65"/>
        <v/>
      </c>
      <c r="G883" s="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s="3" t="str">
        <f t="shared" si="69"/>
        <v/>
      </c>
      <c r="F884" s="3" t="str">
        <f t="shared" si="65"/>
        <v/>
      </c>
      <c r="G884" s="3" t="str">
        <f t="shared" si="66"/>
        <v/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s="3" t="str">
        <f t="shared" si="69"/>
        <v/>
      </c>
      <c r="F885" s="3" t="str">
        <f t="shared" si="65"/>
        <v/>
      </c>
      <c r="G885" s="3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s="3" t="str">
        <f t="shared" si="69"/>
        <v/>
      </c>
      <c r="F886" s="3" t="str">
        <f t="shared" si="65"/>
        <v/>
      </c>
      <c r="G886" s="3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s="3" t="str">
        <f t="shared" si="69"/>
        <v/>
      </c>
      <c r="F887" s="3" t="str">
        <f t="shared" si="65"/>
        <v/>
      </c>
      <c r="G887" s="3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s="3" t="str">
        <f t="shared" si="69"/>
        <v/>
      </c>
      <c r="F888" s="3" t="str">
        <f t="shared" si="65"/>
        <v/>
      </c>
      <c r="G888" s="3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s="3" t="str">
        <f t="shared" si="69"/>
        <v/>
      </c>
      <c r="F889" s="3" t="str">
        <f t="shared" si="65"/>
        <v/>
      </c>
      <c r="G889" s="3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s="3" t="str">
        <f t="shared" si="69"/>
        <v/>
      </c>
      <c r="F890" s="3" t="str">
        <f t="shared" si="65"/>
        <v/>
      </c>
      <c r="G890" s="3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s="3" t="str">
        <f t="shared" si="69"/>
        <v/>
      </c>
      <c r="F891" s="3" t="str">
        <f t="shared" si="65"/>
        <v/>
      </c>
      <c r="G891" s="3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s="3" t="str">
        <f t="shared" si="69"/>
        <v/>
      </c>
      <c r="F892" s="3" t="str">
        <f t="shared" si="65"/>
        <v/>
      </c>
      <c r="G892" s="3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s="3" t="str">
        <f t="shared" si="69"/>
        <v/>
      </c>
      <c r="F893" s="3" t="str">
        <f t="shared" si="65"/>
        <v/>
      </c>
      <c r="G893" s="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s="3" t="str">
        <f t="shared" si="69"/>
        <v/>
      </c>
      <c r="F894" s="3" t="str">
        <f t="shared" si="65"/>
        <v/>
      </c>
      <c r="G894" s="3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s="3" t="str">
        <f t="shared" si="69"/>
        <v/>
      </c>
      <c r="F895" s="3" t="str">
        <f t="shared" si="65"/>
        <v/>
      </c>
      <c r="G895" s="3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s="3" t="str">
        <f t="shared" si="69"/>
        <v/>
      </c>
      <c r="F896" s="3" t="str">
        <f t="shared" si="65"/>
        <v/>
      </c>
      <c r="G896" s="3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s="3" t="str">
        <f t="shared" si="69"/>
        <v/>
      </c>
      <c r="F897" s="3" t="str">
        <f t="shared" si="65"/>
        <v/>
      </c>
      <c r="G897" s="3" t="str">
        <f t="shared" si="66"/>
        <v/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s="3" t="str">
        <f t="shared" si="69"/>
        <v/>
      </c>
      <c r="F898" s="3" t="str">
        <f t="shared" si="65"/>
        <v/>
      </c>
      <c r="G898" s="3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s="3" t="str">
        <f t="shared" si="69"/>
        <v/>
      </c>
      <c r="F899" s="3" t="str">
        <f t="shared" ref="F899:F962" si="70">IF(E899="5-Day Down Streak", C899, "")</f>
        <v/>
      </c>
      <c r="G899" s="3" t="str">
        <f t="shared" ref="G899:G962" si="71">IF(E899="5-Day Down Streak",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s="3" t="str">
        <f t="shared" si="69"/>
        <v/>
      </c>
      <c r="F900" s="3" t="str">
        <f t="shared" si="70"/>
        <v/>
      </c>
      <c r="G900" s="3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s="3" t="str">
        <f t="shared" si="69"/>
        <v/>
      </c>
      <c r="F901" s="3" t="str">
        <f t="shared" si="70"/>
        <v/>
      </c>
      <c r="G901" s="3" t="str">
        <f t="shared" si="71"/>
        <v/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s="3" t="str">
        <f t="shared" si="69"/>
        <v/>
      </c>
      <c r="F902" s="3" t="str">
        <f t="shared" si="70"/>
        <v/>
      </c>
      <c r="G902" s="3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s="3" t="str">
        <f t="shared" si="69"/>
        <v/>
      </c>
      <c r="F903" s="3" t="str">
        <f t="shared" si="70"/>
        <v/>
      </c>
      <c r="G903" s="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s="3" t="str">
        <f t="shared" ref="E904:E967" si="74">IF(AND(D899="Down", D900="Down", D901="Down", D902="Down", D903="Down"), "5-Day Down Streak", "")</f>
        <v/>
      </c>
      <c r="F904" s="3" t="str">
        <f t="shared" si="70"/>
        <v/>
      </c>
      <c r="G904" s="3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s="3" t="str">
        <f t="shared" si="74"/>
        <v/>
      </c>
      <c r="F905" s="3" t="str">
        <f t="shared" si="70"/>
        <v/>
      </c>
      <c r="G905" s="3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s="3" t="str">
        <f t="shared" si="74"/>
        <v/>
      </c>
      <c r="F906" s="3" t="str">
        <f t="shared" si="70"/>
        <v/>
      </c>
      <c r="G906" s="3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s="3" t="str">
        <f t="shared" si="74"/>
        <v/>
      </c>
      <c r="F907" s="3" t="str">
        <f t="shared" si="70"/>
        <v/>
      </c>
      <c r="G907" s="3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s="3" t="str">
        <f t="shared" si="74"/>
        <v/>
      </c>
      <c r="F908" s="3" t="str">
        <f t="shared" si="70"/>
        <v/>
      </c>
      <c r="G908" s="3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s="3" t="str">
        <f t="shared" si="74"/>
        <v/>
      </c>
      <c r="F909" s="3" t="str">
        <f t="shared" si="70"/>
        <v/>
      </c>
      <c r="G909" s="3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s="3" t="str">
        <f t="shared" si="74"/>
        <v/>
      </c>
      <c r="F910" s="3" t="str">
        <f t="shared" si="70"/>
        <v/>
      </c>
      <c r="G910" s="3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s="3" t="str">
        <f t="shared" si="74"/>
        <v/>
      </c>
      <c r="F911" s="3" t="str">
        <f t="shared" si="70"/>
        <v/>
      </c>
      <c r="G911" s="3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s="3" t="str">
        <f t="shared" si="74"/>
        <v/>
      </c>
      <c r="F912" s="3" t="str">
        <f t="shared" si="70"/>
        <v/>
      </c>
      <c r="G912" s="3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s="3" t="str">
        <f t="shared" si="74"/>
        <v/>
      </c>
      <c r="F913" s="3" t="str">
        <f t="shared" si="70"/>
        <v/>
      </c>
      <c r="G913" s="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s="3" t="str">
        <f t="shared" si="74"/>
        <v/>
      </c>
      <c r="F914" s="3" t="str">
        <f t="shared" si="70"/>
        <v/>
      </c>
      <c r="G914" s="3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s="3" t="str">
        <f t="shared" si="74"/>
        <v/>
      </c>
      <c r="F915" s="3" t="str">
        <f t="shared" si="70"/>
        <v/>
      </c>
      <c r="G915" s="3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s="3" t="str">
        <f t="shared" si="74"/>
        <v/>
      </c>
      <c r="F916" s="3" t="str">
        <f t="shared" si="70"/>
        <v/>
      </c>
      <c r="G916" s="3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s="3" t="str">
        <f t="shared" si="74"/>
        <v/>
      </c>
      <c r="F917" s="3" t="str">
        <f t="shared" si="70"/>
        <v/>
      </c>
      <c r="G917" s="3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s="3" t="str">
        <f t="shared" si="74"/>
        <v/>
      </c>
      <c r="F918" s="3" t="str">
        <f t="shared" si="70"/>
        <v/>
      </c>
      <c r="G918" s="3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s="3" t="str">
        <f t="shared" si="74"/>
        <v/>
      </c>
      <c r="F919" s="3" t="str">
        <f t="shared" si="70"/>
        <v/>
      </c>
      <c r="G919" s="3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s="3" t="str">
        <f t="shared" si="74"/>
        <v/>
      </c>
      <c r="F920" s="3" t="str">
        <f t="shared" si="70"/>
        <v/>
      </c>
      <c r="G920" s="3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s="3" t="str">
        <f t="shared" si="74"/>
        <v/>
      </c>
      <c r="F921" s="3" t="str">
        <f t="shared" si="70"/>
        <v/>
      </c>
      <c r="G921" s="3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s="3" t="str">
        <f t="shared" si="74"/>
        <v/>
      </c>
      <c r="F922" s="3" t="str">
        <f t="shared" si="70"/>
        <v/>
      </c>
      <c r="G922" s="3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s="3" t="str">
        <f t="shared" si="74"/>
        <v/>
      </c>
      <c r="F923" s="3" t="str">
        <f t="shared" si="70"/>
        <v/>
      </c>
      <c r="G923" s="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s="3" t="str">
        <f t="shared" si="74"/>
        <v/>
      </c>
      <c r="F924" s="3" t="str">
        <f t="shared" si="70"/>
        <v/>
      </c>
      <c r="G924" s="3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s="3" t="str">
        <f t="shared" si="74"/>
        <v/>
      </c>
      <c r="F925" s="3" t="str">
        <f t="shared" si="70"/>
        <v/>
      </c>
      <c r="G925" s="3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s="3" t="str">
        <f t="shared" si="74"/>
        <v/>
      </c>
      <c r="F926" s="3" t="str">
        <f t="shared" si="70"/>
        <v/>
      </c>
      <c r="G926" s="3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s="3" t="str">
        <f t="shared" si="74"/>
        <v/>
      </c>
      <c r="F927" s="3" t="str">
        <f t="shared" si="70"/>
        <v/>
      </c>
      <c r="G927" s="3" t="str">
        <f t="shared" si="71"/>
        <v/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s="3" t="str">
        <f t="shared" si="74"/>
        <v/>
      </c>
      <c r="F928" s="3" t="str">
        <f t="shared" si="70"/>
        <v/>
      </c>
      <c r="G928" s="3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s="3" t="str">
        <f t="shared" si="74"/>
        <v/>
      </c>
      <c r="F929" s="3" t="str">
        <f t="shared" si="70"/>
        <v/>
      </c>
      <c r="G929" s="3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s="3" t="str">
        <f t="shared" si="74"/>
        <v/>
      </c>
      <c r="F930" s="3" t="str">
        <f t="shared" si="70"/>
        <v/>
      </c>
      <c r="G930" s="3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s="3" t="str">
        <f t="shared" si="74"/>
        <v/>
      </c>
      <c r="F931" s="3" t="str">
        <f t="shared" si="70"/>
        <v/>
      </c>
      <c r="G931" s="3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s="3" t="str">
        <f t="shared" si="74"/>
        <v/>
      </c>
      <c r="F932" s="3" t="str">
        <f t="shared" si="70"/>
        <v/>
      </c>
      <c r="G932" s="3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s="3" t="str">
        <f t="shared" si="74"/>
        <v/>
      </c>
      <c r="F933" s="3" t="str">
        <f t="shared" si="70"/>
        <v/>
      </c>
      <c r="G933" s="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s="3" t="str">
        <f t="shared" si="74"/>
        <v/>
      </c>
      <c r="F934" s="3" t="str">
        <f t="shared" si="70"/>
        <v/>
      </c>
      <c r="G934" s="3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s="3" t="str">
        <f t="shared" si="74"/>
        <v/>
      </c>
      <c r="F935" s="3" t="str">
        <f t="shared" si="70"/>
        <v/>
      </c>
      <c r="G935" s="3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s="3" t="str">
        <f t="shared" si="74"/>
        <v/>
      </c>
      <c r="F936" s="3" t="str">
        <f t="shared" si="70"/>
        <v/>
      </c>
      <c r="G936" s="3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s="3" t="str">
        <f t="shared" si="74"/>
        <v/>
      </c>
      <c r="F937" s="3" t="str">
        <f t="shared" si="70"/>
        <v/>
      </c>
      <c r="G937" s="3" t="str">
        <f t="shared" si="71"/>
        <v/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s="3" t="str">
        <f t="shared" si="74"/>
        <v/>
      </c>
      <c r="F938" s="3" t="str">
        <f t="shared" si="70"/>
        <v/>
      </c>
      <c r="G938" s="3" t="str">
        <f t="shared" si="71"/>
        <v/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s="3" t="str">
        <f t="shared" si="74"/>
        <v/>
      </c>
      <c r="F939" s="3" t="str">
        <f t="shared" si="70"/>
        <v/>
      </c>
      <c r="G939" s="3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s="3" t="str">
        <f t="shared" si="74"/>
        <v/>
      </c>
      <c r="F940" s="3" t="str">
        <f t="shared" si="70"/>
        <v/>
      </c>
      <c r="G940" s="3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s="3" t="str">
        <f t="shared" si="74"/>
        <v/>
      </c>
      <c r="F941" s="3" t="str">
        <f t="shared" si="70"/>
        <v/>
      </c>
      <c r="G941" s="3" t="str">
        <f t="shared" si="71"/>
        <v/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s="3" t="str">
        <f t="shared" si="74"/>
        <v/>
      </c>
      <c r="F942" s="3" t="str">
        <f t="shared" si="70"/>
        <v/>
      </c>
      <c r="G942" s="3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s="3" t="str">
        <f t="shared" si="74"/>
        <v/>
      </c>
      <c r="F943" s="3" t="str">
        <f t="shared" si="70"/>
        <v/>
      </c>
      <c r="G943" s="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s="3" t="str">
        <f t="shared" si="74"/>
        <v/>
      </c>
      <c r="F944" s="3" t="str">
        <f t="shared" si="70"/>
        <v/>
      </c>
      <c r="G944" s="3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s="3" t="str">
        <f t="shared" si="74"/>
        <v/>
      </c>
      <c r="F945" s="3" t="str">
        <f t="shared" si="70"/>
        <v/>
      </c>
      <c r="G945" s="3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s="3" t="str">
        <f t="shared" si="74"/>
        <v/>
      </c>
      <c r="F946" s="3" t="str">
        <f t="shared" si="70"/>
        <v/>
      </c>
      <c r="G946" s="3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s="3" t="str">
        <f t="shared" si="74"/>
        <v/>
      </c>
      <c r="F947" s="3" t="str">
        <f t="shared" si="70"/>
        <v/>
      </c>
      <c r="G947" s="3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s="3" t="str">
        <f t="shared" si="74"/>
        <v/>
      </c>
      <c r="F948" s="3" t="str">
        <f t="shared" si="70"/>
        <v/>
      </c>
      <c r="G948" s="3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s="3" t="str">
        <f t="shared" si="74"/>
        <v/>
      </c>
      <c r="F949" s="3" t="str">
        <f t="shared" si="70"/>
        <v/>
      </c>
      <c r="G949" s="3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s="3" t="str">
        <f t="shared" si="74"/>
        <v/>
      </c>
      <c r="F950" s="3" t="str">
        <f t="shared" si="70"/>
        <v/>
      </c>
      <c r="G950" s="3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s="3" t="str">
        <f t="shared" si="74"/>
        <v/>
      </c>
      <c r="F951" s="3" t="str">
        <f t="shared" si="70"/>
        <v/>
      </c>
      <c r="G951" s="3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s="3" t="str">
        <f t="shared" si="74"/>
        <v/>
      </c>
      <c r="F952" s="3" t="str">
        <f t="shared" si="70"/>
        <v/>
      </c>
      <c r="G952" s="3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s="3" t="str">
        <f t="shared" si="74"/>
        <v/>
      </c>
      <c r="F953" s="3" t="str">
        <f t="shared" si="70"/>
        <v/>
      </c>
      <c r="G953" s="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s="3" t="str">
        <f t="shared" si="74"/>
        <v/>
      </c>
      <c r="F954" s="3" t="str">
        <f t="shared" si="70"/>
        <v/>
      </c>
      <c r="G954" s="3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s="3" t="str">
        <f t="shared" si="74"/>
        <v/>
      </c>
      <c r="F955" s="3" t="str">
        <f t="shared" si="70"/>
        <v/>
      </c>
      <c r="G955" s="3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s="3" t="str">
        <f t="shared" si="74"/>
        <v/>
      </c>
      <c r="F956" s="3" t="str">
        <f t="shared" si="70"/>
        <v/>
      </c>
      <c r="G956" s="3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s="3" t="str">
        <f t="shared" si="74"/>
        <v/>
      </c>
      <c r="F957" s="3" t="str">
        <f t="shared" si="70"/>
        <v/>
      </c>
      <c r="G957" s="3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s="3" t="str">
        <f t="shared" si="74"/>
        <v/>
      </c>
      <c r="F958" s="3" t="str">
        <f t="shared" si="70"/>
        <v/>
      </c>
      <c r="G958" s="3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s="3" t="str">
        <f t="shared" si="74"/>
        <v/>
      </c>
      <c r="F959" s="3" t="str">
        <f t="shared" si="70"/>
        <v/>
      </c>
      <c r="G959" s="3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s="3" t="str">
        <f t="shared" si="74"/>
        <v/>
      </c>
      <c r="F960" s="3" t="str">
        <f t="shared" si="70"/>
        <v/>
      </c>
      <c r="G960" s="3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s="3" t="str">
        <f t="shared" si="74"/>
        <v/>
      </c>
      <c r="F961" s="3" t="str">
        <f t="shared" si="70"/>
        <v/>
      </c>
      <c r="G961" s="3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s="3" t="str">
        <f t="shared" si="74"/>
        <v/>
      </c>
      <c r="F962" s="3" t="str">
        <f t="shared" si="70"/>
        <v/>
      </c>
      <c r="G962" s="3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s="3" t="str">
        <f t="shared" si="74"/>
        <v/>
      </c>
      <c r="F963" s="3" t="str">
        <f t="shared" ref="F963:F1026" si="75">IF(E963="5-Day Down Streak", C963, "")</f>
        <v/>
      </c>
      <c r="G963" s="3" t="str">
        <f t="shared" ref="G963:G1026" si="76">IF(E963="5-Day Down Streak",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s="3" t="str">
        <f t="shared" si="74"/>
        <v/>
      </c>
      <c r="F964" s="3" t="str">
        <f t="shared" si="75"/>
        <v/>
      </c>
      <c r="G964" s="3" t="str">
        <f t="shared" si="76"/>
        <v/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s="3" t="str">
        <f t="shared" si="74"/>
        <v/>
      </c>
      <c r="F965" s="3" t="str">
        <f t="shared" si="75"/>
        <v/>
      </c>
      <c r="G965" s="3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s="3" t="str">
        <f t="shared" si="74"/>
        <v/>
      </c>
      <c r="F966" s="3" t="str">
        <f t="shared" si="75"/>
        <v/>
      </c>
      <c r="G966" s="3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s="3" t="str">
        <f t="shared" si="74"/>
        <v/>
      </c>
      <c r="F967" s="3" t="str">
        <f t="shared" si="75"/>
        <v/>
      </c>
      <c r="G967" s="3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s="3" t="str">
        <f t="shared" ref="E968:E1031" si="79">IF(AND(D963="Down", D964="Down", D965="Down", D966="Down", D967="Down"), "5-Day Down Streak", "")</f>
        <v/>
      </c>
      <c r="F968" s="3" t="str">
        <f t="shared" si="75"/>
        <v/>
      </c>
      <c r="G968" s="3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s="3" t="str">
        <f t="shared" si="79"/>
        <v/>
      </c>
      <c r="F969" s="3" t="str">
        <f t="shared" si="75"/>
        <v/>
      </c>
      <c r="G969" s="3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s="3" t="str">
        <f t="shared" si="79"/>
        <v/>
      </c>
      <c r="F970" s="3" t="str">
        <f t="shared" si="75"/>
        <v/>
      </c>
      <c r="G970" s="3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s="3" t="str">
        <f t="shared" si="79"/>
        <v/>
      </c>
      <c r="F971" s="3" t="str">
        <f t="shared" si="75"/>
        <v/>
      </c>
      <c r="G971" s="3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s="3" t="str">
        <f t="shared" si="79"/>
        <v/>
      </c>
      <c r="F972" s="3" t="str">
        <f t="shared" si="75"/>
        <v/>
      </c>
      <c r="G972" s="3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s="3" t="str">
        <f t="shared" si="79"/>
        <v/>
      </c>
      <c r="F973" s="3" t="str">
        <f t="shared" si="75"/>
        <v/>
      </c>
      <c r="G973" s="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s="3" t="str">
        <f t="shared" si="79"/>
        <v/>
      </c>
      <c r="F974" s="3" t="str">
        <f t="shared" si="75"/>
        <v/>
      </c>
      <c r="G974" s="3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s="3" t="str">
        <f t="shared" si="79"/>
        <v/>
      </c>
      <c r="F975" s="3" t="str">
        <f t="shared" si="75"/>
        <v/>
      </c>
      <c r="G975" s="3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s="3" t="str">
        <f t="shared" si="79"/>
        <v/>
      </c>
      <c r="F976" s="3" t="str">
        <f t="shared" si="75"/>
        <v/>
      </c>
      <c r="G976" s="3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s="3" t="str">
        <f t="shared" si="79"/>
        <v/>
      </c>
      <c r="F977" s="3" t="str">
        <f t="shared" si="75"/>
        <v/>
      </c>
      <c r="G977" s="3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s="3" t="str">
        <f t="shared" si="79"/>
        <v/>
      </c>
      <c r="F978" s="3" t="str">
        <f t="shared" si="75"/>
        <v/>
      </c>
      <c r="G978" s="3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s="3" t="str">
        <f t="shared" si="79"/>
        <v/>
      </c>
      <c r="F979" s="3" t="str">
        <f t="shared" si="75"/>
        <v/>
      </c>
      <c r="G979" s="3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s="3" t="str">
        <f t="shared" si="79"/>
        <v/>
      </c>
      <c r="F980" s="3" t="str">
        <f t="shared" si="75"/>
        <v/>
      </c>
      <c r="G980" s="3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s="3" t="str">
        <f t="shared" si="79"/>
        <v/>
      </c>
      <c r="F981" s="3" t="str">
        <f t="shared" si="75"/>
        <v/>
      </c>
      <c r="G981" s="3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s="3" t="str">
        <f t="shared" si="79"/>
        <v/>
      </c>
      <c r="F982" s="3" t="str">
        <f t="shared" si="75"/>
        <v/>
      </c>
      <c r="G982" s="3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s="3" t="str">
        <f t="shared" si="79"/>
        <v/>
      </c>
      <c r="F983" s="3" t="str">
        <f t="shared" si="75"/>
        <v/>
      </c>
      <c r="G983" s="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s="3" t="str">
        <f t="shared" si="79"/>
        <v/>
      </c>
      <c r="F984" s="3" t="str">
        <f t="shared" si="75"/>
        <v/>
      </c>
      <c r="G984" s="3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s="3" t="str">
        <f t="shared" si="79"/>
        <v/>
      </c>
      <c r="F985" s="3" t="str">
        <f t="shared" si="75"/>
        <v/>
      </c>
      <c r="G985" s="3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s="3" t="str">
        <f t="shared" si="79"/>
        <v/>
      </c>
      <c r="F986" s="3" t="str">
        <f t="shared" si="75"/>
        <v/>
      </c>
      <c r="G986" s="3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s="3" t="str">
        <f t="shared" si="79"/>
        <v/>
      </c>
      <c r="F987" s="3" t="str">
        <f t="shared" si="75"/>
        <v/>
      </c>
      <c r="G987" s="3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s="3" t="str">
        <f t="shared" si="79"/>
        <v/>
      </c>
      <c r="F988" s="3" t="str">
        <f t="shared" si="75"/>
        <v/>
      </c>
      <c r="G988" s="3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s="3" t="str">
        <f t="shared" si="79"/>
        <v/>
      </c>
      <c r="F989" s="3" t="str">
        <f t="shared" si="75"/>
        <v/>
      </c>
      <c r="G989" s="3" t="str">
        <f t="shared" si="76"/>
        <v/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s="3" t="str">
        <f t="shared" si="79"/>
        <v/>
      </c>
      <c r="F990" s="3" t="str">
        <f t="shared" si="75"/>
        <v/>
      </c>
      <c r="G990" s="3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s="3" t="str">
        <f t="shared" si="79"/>
        <v/>
      </c>
      <c r="F991" s="3" t="str">
        <f t="shared" si="75"/>
        <v/>
      </c>
      <c r="G991" s="3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s="3" t="str">
        <f t="shared" si="79"/>
        <v/>
      </c>
      <c r="F992" s="3" t="str">
        <f t="shared" si="75"/>
        <v/>
      </c>
      <c r="G992" s="3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s="3" t="str">
        <f t="shared" si="79"/>
        <v/>
      </c>
      <c r="F993" s="3" t="str">
        <f t="shared" si="75"/>
        <v/>
      </c>
      <c r="G993" s="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s="3" t="str">
        <f t="shared" si="79"/>
        <v/>
      </c>
      <c r="F994" s="3" t="str">
        <f t="shared" si="75"/>
        <v/>
      </c>
      <c r="G994" s="3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s="3" t="str">
        <f t="shared" si="79"/>
        <v/>
      </c>
      <c r="F995" s="3" t="str">
        <f t="shared" si="75"/>
        <v/>
      </c>
      <c r="G995" s="3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s="3" t="str">
        <f t="shared" si="79"/>
        <v/>
      </c>
      <c r="F996" s="3" t="str">
        <f t="shared" si="75"/>
        <v/>
      </c>
      <c r="G996" s="3" t="str">
        <f t="shared" si="76"/>
        <v/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s="3" t="str">
        <f t="shared" si="79"/>
        <v/>
      </c>
      <c r="F997" s="3" t="str">
        <f t="shared" si="75"/>
        <v/>
      </c>
      <c r="G997" s="3" t="str">
        <f t="shared" si="76"/>
        <v/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s="3" t="str">
        <f t="shared" si="79"/>
        <v/>
      </c>
      <c r="F998" s="3" t="str">
        <f t="shared" si="75"/>
        <v/>
      </c>
      <c r="G998" s="3" t="str">
        <f t="shared" si="76"/>
        <v/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s="3" t="str">
        <f t="shared" si="79"/>
        <v/>
      </c>
      <c r="F999" s="3" t="str">
        <f t="shared" si="75"/>
        <v/>
      </c>
      <c r="G999" s="3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s="3" t="str">
        <f t="shared" si="79"/>
        <v/>
      </c>
      <c r="F1000" s="3" t="str">
        <f t="shared" si="75"/>
        <v/>
      </c>
      <c r="G1000" s="3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s="3" t="str">
        <f t="shared" si="79"/>
        <v/>
      </c>
      <c r="F1001" s="3" t="str">
        <f t="shared" si="75"/>
        <v/>
      </c>
      <c r="G1001" s="3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s="3" t="str">
        <f t="shared" si="79"/>
        <v/>
      </c>
      <c r="F1002" s="3" t="str">
        <f t="shared" si="75"/>
        <v/>
      </c>
      <c r="G1002" s="3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s="3" t="str">
        <f t="shared" si="79"/>
        <v/>
      </c>
      <c r="F1003" s="3" t="str">
        <f t="shared" si="75"/>
        <v/>
      </c>
      <c r="G1003" s="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s="3" t="str">
        <f t="shared" si="79"/>
        <v/>
      </c>
      <c r="F1004" s="3" t="str">
        <f t="shared" si="75"/>
        <v/>
      </c>
      <c r="G1004" s="3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s="3" t="str">
        <f t="shared" si="79"/>
        <v/>
      </c>
      <c r="F1005" s="3" t="str">
        <f t="shared" si="75"/>
        <v/>
      </c>
      <c r="G1005" s="3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s="3" t="str">
        <f t="shared" si="79"/>
        <v/>
      </c>
      <c r="F1006" s="3" t="str">
        <f t="shared" si="75"/>
        <v/>
      </c>
      <c r="G1006" s="3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s="3" t="str">
        <f t="shared" si="79"/>
        <v/>
      </c>
      <c r="F1007" s="3" t="str">
        <f t="shared" si="75"/>
        <v/>
      </c>
      <c r="G1007" s="3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s="3" t="str">
        <f t="shared" si="79"/>
        <v/>
      </c>
      <c r="F1008" s="3" t="str">
        <f t="shared" si="75"/>
        <v/>
      </c>
      <c r="G1008" s="3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s="3" t="str">
        <f t="shared" si="79"/>
        <v/>
      </c>
      <c r="F1009" s="3" t="str">
        <f t="shared" si="75"/>
        <v/>
      </c>
      <c r="G1009" s="3" t="str">
        <f t="shared" si="76"/>
        <v/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s="3" t="str">
        <f t="shared" si="79"/>
        <v/>
      </c>
      <c r="F1010" s="3" t="str">
        <f t="shared" si="75"/>
        <v/>
      </c>
      <c r="G1010" s="3" t="str">
        <f t="shared" si="76"/>
        <v/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s="3" t="str">
        <f t="shared" si="79"/>
        <v/>
      </c>
      <c r="F1011" s="3" t="str">
        <f t="shared" si="75"/>
        <v/>
      </c>
      <c r="G1011" s="3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s="3" t="str">
        <f t="shared" si="79"/>
        <v/>
      </c>
      <c r="F1012" s="3" t="str">
        <f t="shared" si="75"/>
        <v/>
      </c>
      <c r="G1012" s="3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s="3" t="str">
        <f t="shared" si="79"/>
        <v/>
      </c>
      <c r="F1013" s="3" t="str">
        <f t="shared" si="75"/>
        <v/>
      </c>
      <c r="G1013" s="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s="3" t="str">
        <f t="shared" si="79"/>
        <v/>
      </c>
      <c r="F1014" s="3" t="str">
        <f t="shared" si="75"/>
        <v/>
      </c>
      <c r="G1014" s="3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s="3" t="str">
        <f t="shared" si="79"/>
        <v/>
      </c>
      <c r="F1015" s="3" t="str">
        <f t="shared" si="75"/>
        <v/>
      </c>
      <c r="G1015" s="3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s="3" t="str">
        <f t="shared" si="79"/>
        <v/>
      </c>
      <c r="F1016" s="3" t="str">
        <f t="shared" si="75"/>
        <v/>
      </c>
      <c r="G1016" s="3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s="3" t="str">
        <f t="shared" si="79"/>
        <v/>
      </c>
      <c r="F1017" s="3" t="str">
        <f t="shared" si="75"/>
        <v/>
      </c>
      <c r="G1017" s="3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s="3" t="str">
        <f t="shared" si="79"/>
        <v/>
      </c>
      <c r="F1018" s="3" t="str">
        <f t="shared" si="75"/>
        <v/>
      </c>
      <c r="G1018" s="3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s="3" t="str">
        <f t="shared" si="79"/>
        <v/>
      </c>
      <c r="F1019" s="3" t="str">
        <f t="shared" si="75"/>
        <v/>
      </c>
      <c r="G1019" s="3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s="3" t="str">
        <f t="shared" si="79"/>
        <v/>
      </c>
      <c r="F1020" s="3" t="str">
        <f t="shared" si="75"/>
        <v/>
      </c>
      <c r="G1020" s="3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s="3" t="str">
        <f t="shared" si="79"/>
        <v/>
      </c>
      <c r="F1021" s="3" t="str">
        <f t="shared" si="75"/>
        <v/>
      </c>
      <c r="G1021" s="3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s="3" t="str">
        <f t="shared" si="79"/>
        <v/>
      </c>
      <c r="F1022" s="3" t="str">
        <f t="shared" si="75"/>
        <v/>
      </c>
      <c r="G1022" s="3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s="3" t="str">
        <f t="shared" si="79"/>
        <v/>
      </c>
      <c r="F1023" s="3" t="str">
        <f t="shared" si="75"/>
        <v/>
      </c>
      <c r="G1023" s="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s="3" t="str">
        <f t="shared" si="79"/>
        <v/>
      </c>
      <c r="F1024" s="3" t="str">
        <f t="shared" si="75"/>
        <v/>
      </c>
      <c r="G1024" s="3" t="str">
        <f t="shared" si="76"/>
        <v/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s="3" t="str">
        <f t="shared" si="79"/>
        <v/>
      </c>
      <c r="F1025" s="3" t="str">
        <f t="shared" si="75"/>
        <v/>
      </c>
      <c r="G1025" s="3" t="str">
        <f t="shared" si="76"/>
        <v/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s="3" t="str">
        <f t="shared" si="79"/>
        <v/>
      </c>
      <c r="F1026" s="3" t="str">
        <f t="shared" si="75"/>
        <v/>
      </c>
      <c r="G1026" s="3" t="str">
        <f t="shared" si="76"/>
        <v/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s="3" t="str">
        <f t="shared" si="79"/>
        <v>5-Day Down Streak</v>
      </c>
      <c r="F1027" s="3">
        <f t="shared" ref="F1027:F1090" si="80">IF(E1027="5-Day Down Streak", C1027, "")</f>
        <v>1.869832115311469E-3</v>
      </c>
      <c r="G1027" s="3" t="str">
        <f t="shared" ref="G1027:G1090" si="81">IF(E1027="5-Day Down Streak", IF(F1027&gt;0, "Yes", "No"), "")</f>
        <v>Yes</v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s="3" t="str">
        <f t="shared" si="79"/>
        <v/>
      </c>
      <c r="F1028" s="3" t="str">
        <f t="shared" si="80"/>
        <v/>
      </c>
      <c r="G1028" s="3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s="3" t="str">
        <f t="shared" si="79"/>
        <v/>
      </c>
      <c r="F1029" s="3" t="str">
        <f t="shared" si="80"/>
        <v/>
      </c>
      <c r="G1029" s="3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s="3" t="str">
        <f t="shared" si="79"/>
        <v/>
      </c>
      <c r="F1030" s="3" t="str">
        <f t="shared" si="80"/>
        <v/>
      </c>
      <c r="G1030" s="3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s="3" t="str">
        <f t="shared" si="79"/>
        <v/>
      </c>
      <c r="F1031" s="3" t="str">
        <f t="shared" si="80"/>
        <v/>
      </c>
      <c r="G1031" s="3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s="3" t="str">
        <f t="shared" ref="E1032:E1095" si="84">IF(AND(D1027="Down", D1028="Down", D1029="Down", D1030="Down", D1031="Down"), "5-Day Down Streak", "")</f>
        <v/>
      </c>
      <c r="F1032" s="3" t="str">
        <f t="shared" si="80"/>
        <v/>
      </c>
      <c r="G1032" s="3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s="3" t="str">
        <f t="shared" si="84"/>
        <v/>
      </c>
      <c r="F1033" s="3" t="str">
        <f t="shared" si="80"/>
        <v/>
      </c>
      <c r="G1033" s="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s="3" t="str">
        <f t="shared" si="84"/>
        <v/>
      </c>
      <c r="F1034" s="3" t="str">
        <f t="shared" si="80"/>
        <v/>
      </c>
      <c r="G1034" s="3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s="3" t="str">
        <f t="shared" si="84"/>
        <v/>
      </c>
      <c r="F1035" s="3" t="str">
        <f t="shared" si="80"/>
        <v/>
      </c>
      <c r="G1035" s="3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s="3" t="str">
        <f t="shared" si="84"/>
        <v/>
      </c>
      <c r="F1036" s="3" t="str">
        <f t="shared" si="80"/>
        <v/>
      </c>
      <c r="G1036" s="3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s="3" t="str">
        <f t="shared" si="84"/>
        <v/>
      </c>
      <c r="F1037" s="3" t="str">
        <f t="shared" si="80"/>
        <v/>
      </c>
      <c r="G1037" s="3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s="3" t="str">
        <f t="shared" si="84"/>
        <v/>
      </c>
      <c r="F1038" s="3" t="str">
        <f t="shared" si="80"/>
        <v/>
      </c>
      <c r="G1038" s="3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s="3" t="str">
        <f t="shared" si="84"/>
        <v/>
      </c>
      <c r="F1039" s="3" t="str">
        <f t="shared" si="80"/>
        <v/>
      </c>
      <c r="G1039" s="3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s="3" t="str">
        <f t="shared" si="84"/>
        <v/>
      </c>
      <c r="F1040" s="3" t="str">
        <f t="shared" si="80"/>
        <v/>
      </c>
      <c r="G1040" s="3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s="3" t="str">
        <f t="shared" si="84"/>
        <v/>
      </c>
      <c r="F1041" s="3" t="str">
        <f t="shared" si="80"/>
        <v/>
      </c>
      <c r="G1041" s="3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s="3" t="str">
        <f t="shared" si="84"/>
        <v/>
      </c>
      <c r="F1042" s="3" t="str">
        <f t="shared" si="80"/>
        <v/>
      </c>
      <c r="G1042" s="3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s="3" t="str">
        <f t="shared" si="84"/>
        <v/>
      </c>
      <c r="F1043" s="3" t="str">
        <f t="shared" si="80"/>
        <v/>
      </c>
      <c r="G1043" s="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s="3" t="str">
        <f t="shared" si="84"/>
        <v/>
      </c>
      <c r="F1044" s="3" t="str">
        <f t="shared" si="80"/>
        <v/>
      </c>
      <c r="G1044" s="3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s="3" t="str">
        <f t="shared" si="84"/>
        <v/>
      </c>
      <c r="F1045" s="3" t="str">
        <f t="shared" si="80"/>
        <v/>
      </c>
      <c r="G1045" s="3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s="3" t="str">
        <f t="shared" si="84"/>
        <v/>
      </c>
      <c r="F1046" s="3" t="str">
        <f t="shared" si="80"/>
        <v/>
      </c>
      <c r="G1046" s="3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s="3" t="str">
        <f t="shared" si="84"/>
        <v/>
      </c>
      <c r="F1047" s="3" t="str">
        <f t="shared" si="80"/>
        <v/>
      </c>
      <c r="G1047" s="3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s="3" t="str">
        <f t="shared" si="84"/>
        <v/>
      </c>
      <c r="F1048" s="3" t="str">
        <f t="shared" si="80"/>
        <v/>
      </c>
      <c r="G1048" s="3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s="3" t="str">
        <f t="shared" si="84"/>
        <v/>
      </c>
      <c r="F1049" s="3" t="str">
        <f t="shared" si="80"/>
        <v/>
      </c>
      <c r="G1049" s="3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s="3" t="str">
        <f t="shared" si="84"/>
        <v/>
      </c>
      <c r="F1050" s="3" t="str">
        <f t="shared" si="80"/>
        <v/>
      </c>
      <c r="G1050" s="3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s="3" t="str">
        <f t="shared" si="84"/>
        <v/>
      </c>
      <c r="F1051" s="3" t="str">
        <f t="shared" si="80"/>
        <v/>
      </c>
      <c r="G1051" s="3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s="3" t="str">
        <f t="shared" si="84"/>
        <v/>
      </c>
      <c r="F1052" s="3" t="str">
        <f t="shared" si="80"/>
        <v/>
      </c>
      <c r="G1052" s="3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s="3" t="str">
        <f t="shared" si="84"/>
        <v/>
      </c>
      <c r="F1053" s="3" t="str">
        <f t="shared" si="80"/>
        <v/>
      </c>
      <c r="G1053" s="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s="3" t="str">
        <f t="shared" si="84"/>
        <v/>
      </c>
      <c r="F1054" s="3" t="str">
        <f t="shared" si="80"/>
        <v/>
      </c>
      <c r="G1054" s="3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s="3" t="str">
        <f t="shared" si="84"/>
        <v/>
      </c>
      <c r="F1055" s="3" t="str">
        <f t="shared" si="80"/>
        <v/>
      </c>
      <c r="G1055" s="3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s="3" t="str">
        <f t="shared" si="84"/>
        <v/>
      </c>
      <c r="F1056" s="3" t="str">
        <f t="shared" si="80"/>
        <v/>
      </c>
      <c r="G1056" s="3" t="str">
        <f t="shared" si="81"/>
        <v/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s="3" t="str">
        <f t="shared" si="84"/>
        <v/>
      </c>
      <c r="F1057" s="3" t="str">
        <f t="shared" si="80"/>
        <v/>
      </c>
      <c r="G1057" s="3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s="3" t="str">
        <f t="shared" si="84"/>
        <v/>
      </c>
      <c r="F1058" s="3" t="str">
        <f t="shared" si="80"/>
        <v/>
      </c>
      <c r="G1058" s="3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s="3" t="str">
        <f t="shared" si="84"/>
        <v/>
      </c>
      <c r="F1059" s="3" t="str">
        <f t="shared" si="80"/>
        <v/>
      </c>
      <c r="G1059" s="3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s="3" t="str">
        <f t="shared" si="84"/>
        <v/>
      </c>
      <c r="F1060" s="3" t="str">
        <f t="shared" si="80"/>
        <v/>
      </c>
      <c r="G1060" s="3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s="3" t="str">
        <f t="shared" si="84"/>
        <v/>
      </c>
      <c r="F1061" s="3" t="str">
        <f t="shared" si="80"/>
        <v/>
      </c>
      <c r="G1061" s="3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s="3" t="str">
        <f t="shared" si="84"/>
        <v/>
      </c>
      <c r="F1062" s="3" t="str">
        <f t="shared" si="80"/>
        <v/>
      </c>
      <c r="G1062" s="3" t="str">
        <f t="shared" si="81"/>
        <v/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s="3" t="str">
        <f t="shared" si="84"/>
        <v/>
      </c>
      <c r="F1063" s="3" t="str">
        <f t="shared" si="80"/>
        <v/>
      </c>
      <c r="G1063" s="3" t="str">
        <f t="shared" si="81"/>
        <v/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s="3" t="str">
        <f t="shared" si="84"/>
        <v/>
      </c>
      <c r="F1064" s="3" t="str">
        <f t="shared" si="80"/>
        <v/>
      </c>
      <c r="G1064" s="3" t="str">
        <f t="shared" si="81"/>
        <v/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s="3" t="str">
        <f t="shared" si="84"/>
        <v>5-Day Down Streak</v>
      </c>
      <c r="F1065" s="3">
        <f t="shared" si="80"/>
        <v>1.7567329479105633E-2</v>
      </c>
      <c r="G1065" s="3" t="str">
        <f t="shared" si="81"/>
        <v>Yes</v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s="3" t="str">
        <f t="shared" si="84"/>
        <v/>
      </c>
      <c r="F1066" s="3" t="str">
        <f t="shared" si="80"/>
        <v/>
      </c>
      <c r="G1066" s="3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s="3" t="str">
        <f t="shared" si="84"/>
        <v/>
      </c>
      <c r="F1067" s="3" t="str">
        <f t="shared" si="80"/>
        <v/>
      </c>
      <c r="G1067" s="3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s="3" t="str">
        <f t="shared" si="84"/>
        <v/>
      </c>
      <c r="F1068" s="3" t="str">
        <f t="shared" si="80"/>
        <v/>
      </c>
      <c r="G1068" s="3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s="3" t="str">
        <f t="shared" si="84"/>
        <v/>
      </c>
      <c r="F1069" s="3" t="str">
        <f t="shared" si="80"/>
        <v/>
      </c>
      <c r="G1069" s="3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s="3" t="str">
        <f t="shared" si="84"/>
        <v/>
      </c>
      <c r="F1070" s="3" t="str">
        <f t="shared" si="80"/>
        <v/>
      </c>
      <c r="G1070" s="3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s="3" t="str">
        <f t="shared" si="84"/>
        <v/>
      </c>
      <c r="F1071" s="3" t="str">
        <f t="shared" si="80"/>
        <v/>
      </c>
      <c r="G1071" s="3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s="3" t="str">
        <f t="shared" si="84"/>
        <v/>
      </c>
      <c r="F1072" s="3" t="str">
        <f t="shared" si="80"/>
        <v/>
      </c>
      <c r="G1072" s="3" t="str">
        <f t="shared" si="81"/>
        <v/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s="3" t="str">
        <f t="shared" si="84"/>
        <v/>
      </c>
      <c r="F1073" s="3" t="str">
        <f t="shared" si="80"/>
        <v/>
      </c>
      <c r="G1073" s="3" t="str">
        <f t="shared" si="81"/>
        <v/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s="3" t="str">
        <f t="shared" si="84"/>
        <v/>
      </c>
      <c r="F1074" s="3" t="str">
        <f t="shared" si="80"/>
        <v/>
      </c>
      <c r="G1074" s="3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s="3" t="str">
        <f t="shared" si="84"/>
        <v/>
      </c>
      <c r="F1075" s="3" t="str">
        <f t="shared" si="80"/>
        <v/>
      </c>
      <c r="G1075" s="3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s="3" t="str">
        <f t="shared" si="84"/>
        <v/>
      </c>
      <c r="F1076" s="3" t="str">
        <f t="shared" si="80"/>
        <v/>
      </c>
      <c r="G1076" s="3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s="3" t="str">
        <f t="shared" si="84"/>
        <v/>
      </c>
      <c r="F1077" s="3" t="str">
        <f t="shared" si="80"/>
        <v/>
      </c>
      <c r="G1077" s="3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s="3" t="str">
        <f t="shared" si="84"/>
        <v/>
      </c>
      <c r="F1078" s="3" t="str">
        <f t="shared" si="80"/>
        <v/>
      </c>
      <c r="G1078" s="3" t="str">
        <f t="shared" si="81"/>
        <v/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s="3" t="str">
        <f t="shared" si="84"/>
        <v/>
      </c>
      <c r="F1079" s="3" t="str">
        <f t="shared" si="80"/>
        <v/>
      </c>
      <c r="G1079" s="3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s="3" t="str">
        <f t="shared" si="84"/>
        <v/>
      </c>
      <c r="F1080" s="3" t="str">
        <f t="shared" si="80"/>
        <v/>
      </c>
      <c r="G1080" s="3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s="3" t="str">
        <f t="shared" si="84"/>
        <v/>
      </c>
      <c r="F1081" s="3" t="str">
        <f t="shared" si="80"/>
        <v/>
      </c>
      <c r="G1081" s="3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s="3" t="str">
        <f t="shared" si="84"/>
        <v/>
      </c>
      <c r="F1082" s="3" t="str">
        <f t="shared" si="80"/>
        <v/>
      </c>
      <c r="G1082" s="3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s="3" t="str">
        <f t="shared" si="84"/>
        <v/>
      </c>
      <c r="F1083" s="3" t="str">
        <f t="shared" si="80"/>
        <v/>
      </c>
      <c r="G1083" s="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s="3" t="str">
        <f t="shared" si="84"/>
        <v/>
      </c>
      <c r="F1084" s="3" t="str">
        <f t="shared" si="80"/>
        <v/>
      </c>
      <c r="G1084" s="3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s="3" t="str">
        <f t="shared" si="84"/>
        <v/>
      </c>
      <c r="F1085" s="3" t="str">
        <f t="shared" si="80"/>
        <v/>
      </c>
      <c r="G1085" s="3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s="3" t="str">
        <f t="shared" si="84"/>
        <v/>
      </c>
      <c r="F1086" s="3" t="str">
        <f t="shared" si="80"/>
        <v/>
      </c>
      <c r="G1086" s="3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s="3" t="str">
        <f t="shared" si="84"/>
        <v/>
      </c>
      <c r="F1087" s="3" t="str">
        <f t="shared" si="80"/>
        <v/>
      </c>
      <c r="G1087" s="3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s="3" t="str">
        <f t="shared" si="84"/>
        <v/>
      </c>
      <c r="F1088" s="3" t="str">
        <f t="shared" si="80"/>
        <v/>
      </c>
      <c r="G1088" s="3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s="3" t="str">
        <f t="shared" si="84"/>
        <v/>
      </c>
      <c r="F1089" s="3" t="str">
        <f t="shared" si="80"/>
        <v/>
      </c>
      <c r="G1089" s="3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s="3" t="str">
        <f t="shared" si="84"/>
        <v/>
      </c>
      <c r="F1090" s="3" t="str">
        <f t="shared" si="80"/>
        <v/>
      </c>
      <c r="G1090" s="3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s="3" t="str">
        <f t="shared" si="84"/>
        <v/>
      </c>
      <c r="F1091" s="3" t="str">
        <f t="shared" ref="F1091:F1154" si="85">IF(E1091="5-Day Down Streak", C1091, "")</f>
        <v/>
      </c>
      <c r="G1091" s="3" t="str">
        <f t="shared" ref="G1091:G1154" si="86">IF(E1091="5-Day Down Streak",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s="3" t="str">
        <f t="shared" si="84"/>
        <v/>
      </c>
      <c r="F1092" s="3" t="str">
        <f t="shared" si="85"/>
        <v/>
      </c>
      <c r="G1092" s="3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s="3" t="str">
        <f t="shared" si="84"/>
        <v/>
      </c>
      <c r="F1093" s="3" t="str">
        <f t="shared" si="85"/>
        <v/>
      </c>
      <c r="G1093" s="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s="3" t="str">
        <f t="shared" si="84"/>
        <v/>
      </c>
      <c r="F1094" s="3" t="str">
        <f t="shared" si="85"/>
        <v/>
      </c>
      <c r="G1094" s="3" t="str">
        <f t="shared" si="86"/>
        <v/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s="3" t="str">
        <f t="shared" si="84"/>
        <v/>
      </c>
      <c r="F1095" s="3" t="str">
        <f t="shared" si="85"/>
        <v/>
      </c>
      <c r="G1095" s="3" t="str">
        <f t="shared" si="86"/>
        <v/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s="3" t="str">
        <f t="shared" ref="E1096:E1159" si="89">IF(AND(D1091="Down", D1092="Down", D1093="Down", D1094="Down", D1095="Down"), "5-Day Down Streak", "")</f>
        <v/>
      </c>
      <c r="F1096" s="3" t="str">
        <f t="shared" si="85"/>
        <v/>
      </c>
      <c r="G1096" s="3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s="3" t="str">
        <f t="shared" si="89"/>
        <v/>
      </c>
      <c r="F1097" s="3" t="str">
        <f t="shared" si="85"/>
        <v/>
      </c>
      <c r="G1097" s="3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s="3" t="str">
        <f t="shared" si="89"/>
        <v/>
      </c>
      <c r="F1098" s="3" t="str">
        <f t="shared" si="85"/>
        <v/>
      </c>
      <c r="G1098" s="3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s="3" t="str">
        <f t="shared" si="89"/>
        <v/>
      </c>
      <c r="F1099" s="3" t="str">
        <f t="shared" si="85"/>
        <v/>
      </c>
      <c r="G1099" s="3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s="3" t="str">
        <f t="shared" si="89"/>
        <v/>
      </c>
      <c r="F1100" s="3" t="str">
        <f t="shared" si="85"/>
        <v/>
      </c>
      <c r="G1100" s="3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s="3" t="str">
        <f t="shared" si="89"/>
        <v/>
      </c>
      <c r="F1101" s="3" t="str">
        <f t="shared" si="85"/>
        <v/>
      </c>
      <c r="G1101" s="3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s="3" t="str">
        <f t="shared" si="89"/>
        <v/>
      </c>
      <c r="F1102" s="3" t="str">
        <f t="shared" si="85"/>
        <v/>
      </c>
      <c r="G1102" s="3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s="3" t="str">
        <f t="shared" si="89"/>
        <v/>
      </c>
      <c r="F1103" s="3" t="str">
        <f t="shared" si="85"/>
        <v/>
      </c>
      <c r="G1103" s="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s="3" t="str">
        <f t="shared" si="89"/>
        <v/>
      </c>
      <c r="F1104" s="3" t="str">
        <f t="shared" si="85"/>
        <v/>
      </c>
      <c r="G1104" s="3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s="3" t="str">
        <f t="shared" si="89"/>
        <v/>
      </c>
      <c r="F1105" s="3" t="str">
        <f t="shared" si="85"/>
        <v/>
      </c>
      <c r="G1105" s="3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s="3" t="str">
        <f t="shared" si="89"/>
        <v/>
      </c>
      <c r="F1106" s="3" t="str">
        <f t="shared" si="85"/>
        <v/>
      </c>
      <c r="G1106" s="3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s="3" t="str">
        <f t="shared" si="89"/>
        <v/>
      </c>
      <c r="F1107" s="3" t="str">
        <f t="shared" si="85"/>
        <v/>
      </c>
      <c r="G1107" s="3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s="3" t="str">
        <f t="shared" si="89"/>
        <v/>
      </c>
      <c r="F1108" s="3" t="str">
        <f t="shared" si="85"/>
        <v/>
      </c>
      <c r="G1108" s="3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s="3" t="str">
        <f t="shared" si="89"/>
        <v/>
      </c>
      <c r="F1109" s="3" t="str">
        <f t="shared" si="85"/>
        <v/>
      </c>
      <c r="G1109" s="3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s="3" t="str">
        <f t="shared" si="89"/>
        <v/>
      </c>
      <c r="F1110" s="3" t="str">
        <f t="shared" si="85"/>
        <v/>
      </c>
      <c r="G1110" s="3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s="3" t="str">
        <f t="shared" si="89"/>
        <v/>
      </c>
      <c r="F1111" s="3" t="str">
        <f t="shared" si="85"/>
        <v/>
      </c>
      <c r="G1111" s="3" t="str">
        <f t="shared" si="86"/>
        <v/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s="3" t="str">
        <f t="shared" si="89"/>
        <v/>
      </c>
      <c r="F1112" s="3" t="str">
        <f t="shared" si="85"/>
        <v/>
      </c>
      <c r="G1112" s="3" t="str">
        <f t="shared" si="86"/>
        <v/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s="3" t="str">
        <f t="shared" si="89"/>
        <v/>
      </c>
      <c r="F1113" s="3" t="str">
        <f t="shared" si="85"/>
        <v/>
      </c>
      <c r="G1113" s="3" t="str">
        <f t="shared" si="86"/>
        <v/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s="3" t="str">
        <f t="shared" si="89"/>
        <v>5-Day Down Streak</v>
      </c>
      <c r="F1114" s="3">
        <f t="shared" si="85"/>
        <v>-8.7488906478615912E-3</v>
      </c>
      <c r="G1114" s="3" t="str">
        <f t="shared" si="86"/>
        <v>No</v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s="3" t="str">
        <f t="shared" si="89"/>
        <v>5-Day Down Streak</v>
      </c>
      <c r="F1115" s="3">
        <f t="shared" si="85"/>
        <v>8.7676315497616109E-3</v>
      </c>
      <c r="G1115" s="3" t="str">
        <f t="shared" si="86"/>
        <v>Yes</v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s="3" t="str">
        <f t="shared" si="89"/>
        <v/>
      </c>
      <c r="F1116" s="3" t="str">
        <f t="shared" si="85"/>
        <v/>
      </c>
      <c r="G1116" s="3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s="3" t="str">
        <f t="shared" si="89"/>
        <v/>
      </c>
      <c r="F1117" s="3" t="str">
        <f t="shared" si="85"/>
        <v/>
      </c>
      <c r="G1117" s="3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s="3" t="str">
        <f t="shared" si="89"/>
        <v/>
      </c>
      <c r="F1118" s="3" t="str">
        <f t="shared" si="85"/>
        <v/>
      </c>
      <c r="G1118" s="3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s="3" t="str">
        <f t="shared" si="89"/>
        <v/>
      </c>
      <c r="F1119" s="3" t="str">
        <f t="shared" si="85"/>
        <v/>
      </c>
      <c r="G1119" s="3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s="3" t="str">
        <f t="shared" si="89"/>
        <v/>
      </c>
      <c r="F1120" s="3" t="str">
        <f t="shared" si="85"/>
        <v/>
      </c>
      <c r="G1120" s="3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s="3" t="str">
        <f t="shared" si="89"/>
        <v/>
      </c>
      <c r="F1121" s="3" t="str">
        <f t="shared" si="85"/>
        <v/>
      </c>
      <c r="G1121" s="3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s="3" t="str">
        <f t="shared" si="89"/>
        <v/>
      </c>
      <c r="F1122" s="3" t="str">
        <f t="shared" si="85"/>
        <v/>
      </c>
      <c r="G1122" s="3" t="str">
        <f t="shared" si="86"/>
        <v/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s="3" t="str">
        <f t="shared" si="89"/>
        <v/>
      </c>
      <c r="F1123" s="3" t="str">
        <f t="shared" si="85"/>
        <v/>
      </c>
      <c r="G1123" s="3" t="str">
        <f t="shared" si="86"/>
        <v/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s="3" t="str">
        <f t="shared" si="89"/>
        <v/>
      </c>
      <c r="F1124" s="3" t="str">
        <f t="shared" si="85"/>
        <v/>
      </c>
      <c r="G1124" s="3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s="3" t="str">
        <f t="shared" si="89"/>
        <v/>
      </c>
      <c r="F1125" s="3" t="str">
        <f t="shared" si="85"/>
        <v/>
      </c>
      <c r="G1125" s="3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s="3" t="str">
        <f t="shared" si="89"/>
        <v/>
      </c>
      <c r="F1126" s="3" t="str">
        <f t="shared" si="85"/>
        <v/>
      </c>
      <c r="G1126" s="3" t="str">
        <f t="shared" si="86"/>
        <v/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s="3" t="str">
        <f t="shared" si="89"/>
        <v/>
      </c>
      <c r="F1127" s="3" t="str">
        <f t="shared" si="85"/>
        <v/>
      </c>
      <c r="G1127" s="3" t="str">
        <f t="shared" si="86"/>
        <v/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s="3" t="str">
        <f t="shared" si="89"/>
        <v/>
      </c>
      <c r="F1128" s="3" t="str">
        <f t="shared" si="85"/>
        <v/>
      </c>
      <c r="G1128" s="3" t="str">
        <f t="shared" si="86"/>
        <v/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s="3" t="str">
        <f t="shared" si="89"/>
        <v>5-Day Down Streak</v>
      </c>
      <c r="F1129" s="3">
        <f t="shared" si="85"/>
        <v>6.5485840005294364E-3</v>
      </c>
      <c r="G1129" s="3" t="str">
        <f t="shared" si="86"/>
        <v>Yes</v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s="3" t="str">
        <f t="shared" si="89"/>
        <v/>
      </c>
      <c r="F1130" s="3" t="str">
        <f t="shared" si="85"/>
        <v/>
      </c>
      <c r="G1130" s="3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s="3" t="str">
        <f t="shared" si="89"/>
        <v/>
      </c>
      <c r="F1131" s="3" t="str">
        <f t="shared" si="85"/>
        <v/>
      </c>
      <c r="G1131" s="3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s="3" t="str">
        <f t="shared" si="89"/>
        <v/>
      </c>
      <c r="F1132" s="3" t="str">
        <f t="shared" si="85"/>
        <v/>
      </c>
      <c r="G1132" s="3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s="3" t="str">
        <f t="shared" si="89"/>
        <v/>
      </c>
      <c r="F1133" s="3" t="str">
        <f t="shared" si="85"/>
        <v/>
      </c>
      <c r="G1133" s="3" t="str">
        <f t="shared" si="86"/>
        <v/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s="3" t="str">
        <f t="shared" si="89"/>
        <v/>
      </c>
      <c r="F1134" s="3" t="str">
        <f t="shared" si="85"/>
        <v/>
      </c>
      <c r="G1134" s="3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s="3" t="str">
        <f t="shared" si="89"/>
        <v/>
      </c>
      <c r="F1135" s="3" t="str">
        <f t="shared" si="85"/>
        <v/>
      </c>
      <c r="G1135" s="3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s="3" t="str">
        <f t="shared" si="89"/>
        <v/>
      </c>
      <c r="F1136" s="3" t="str">
        <f t="shared" si="85"/>
        <v/>
      </c>
      <c r="G1136" s="3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s="3" t="str">
        <f t="shared" si="89"/>
        <v/>
      </c>
      <c r="F1137" s="3" t="str">
        <f t="shared" si="85"/>
        <v/>
      </c>
      <c r="G1137" s="3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s="3" t="str">
        <f t="shared" si="89"/>
        <v/>
      </c>
      <c r="F1138" s="3" t="str">
        <f t="shared" si="85"/>
        <v/>
      </c>
      <c r="G1138" s="3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s="3" t="str">
        <f t="shared" si="89"/>
        <v/>
      </c>
      <c r="F1139" s="3" t="str">
        <f t="shared" si="85"/>
        <v/>
      </c>
      <c r="G1139" s="3" t="str">
        <f t="shared" si="86"/>
        <v/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s="3" t="str">
        <f t="shared" si="89"/>
        <v/>
      </c>
      <c r="F1140" s="3" t="str">
        <f t="shared" si="85"/>
        <v/>
      </c>
      <c r="G1140" s="3" t="str">
        <f t="shared" si="86"/>
        <v/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s="3" t="str">
        <f t="shared" si="89"/>
        <v/>
      </c>
      <c r="F1141" s="3" t="str">
        <f t="shared" si="85"/>
        <v/>
      </c>
      <c r="G1141" s="3" t="str">
        <f t="shared" si="86"/>
        <v/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s="3" t="str">
        <f t="shared" si="89"/>
        <v>5-Day Down Streak</v>
      </c>
      <c r="F1142" s="3">
        <f t="shared" si="85"/>
        <v>-1.118466152073133E-3</v>
      </c>
      <c r="G1142" s="3" t="str">
        <f t="shared" si="86"/>
        <v>No</v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s="3" t="str">
        <f t="shared" si="89"/>
        <v>5-Day Down Streak</v>
      </c>
      <c r="F1143" s="3">
        <f t="shared" si="85"/>
        <v>-3.3527814487925929E-3</v>
      </c>
      <c r="G1143" s="3" t="str">
        <f t="shared" si="86"/>
        <v>No</v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s="3" t="str">
        <f t="shared" si="89"/>
        <v>5-Day Down Streak</v>
      </c>
      <c r="F1144" s="3">
        <f t="shared" si="85"/>
        <v>2.7586148086877491E-3</v>
      </c>
      <c r="G1144" s="3" t="str">
        <f t="shared" si="86"/>
        <v>Yes</v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s="3" t="str">
        <f t="shared" si="89"/>
        <v/>
      </c>
      <c r="F1145" s="3" t="str">
        <f t="shared" si="85"/>
        <v/>
      </c>
      <c r="G1145" s="3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s="3" t="str">
        <f t="shared" si="89"/>
        <v/>
      </c>
      <c r="F1146" s="3" t="str">
        <f t="shared" si="85"/>
        <v/>
      </c>
      <c r="G1146" s="3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s="3" t="str">
        <f t="shared" si="89"/>
        <v/>
      </c>
      <c r="F1147" s="3" t="str">
        <f t="shared" si="85"/>
        <v/>
      </c>
      <c r="G1147" s="3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s="3" t="str">
        <f t="shared" si="89"/>
        <v/>
      </c>
      <c r="F1148" s="3" t="str">
        <f t="shared" si="85"/>
        <v/>
      </c>
      <c r="G1148" s="3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s="3" t="str">
        <f t="shared" si="89"/>
        <v/>
      </c>
      <c r="F1149" s="3" t="str">
        <f t="shared" si="85"/>
        <v/>
      </c>
      <c r="G1149" s="3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s="3" t="str">
        <f t="shared" si="89"/>
        <v/>
      </c>
      <c r="F1150" s="3" t="str">
        <f t="shared" si="85"/>
        <v/>
      </c>
      <c r="G1150" s="3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s="3" t="str">
        <f t="shared" si="89"/>
        <v/>
      </c>
      <c r="F1151" s="3" t="str">
        <f t="shared" si="85"/>
        <v/>
      </c>
      <c r="G1151" s="3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s="3" t="str">
        <f t="shared" si="89"/>
        <v/>
      </c>
      <c r="F1152" s="3" t="str">
        <f t="shared" si="85"/>
        <v/>
      </c>
      <c r="G1152" s="3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s="3" t="str">
        <f t="shared" si="89"/>
        <v/>
      </c>
      <c r="F1153" s="3" t="str">
        <f t="shared" si="85"/>
        <v/>
      </c>
      <c r="G1153" s="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s="3" t="str">
        <f t="shared" si="89"/>
        <v/>
      </c>
      <c r="F1154" s="3" t="str">
        <f t="shared" si="85"/>
        <v/>
      </c>
      <c r="G1154" s="3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s="3" t="str">
        <f t="shared" si="89"/>
        <v/>
      </c>
      <c r="F1155" s="3" t="str">
        <f t="shared" ref="F1155:F1218" si="90">IF(E1155="5-Day Down Streak", C1155, "")</f>
        <v/>
      </c>
      <c r="G1155" s="3" t="str">
        <f t="shared" ref="G1155:G1218" si="91">IF(E1155="5-Day Down Streak",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s="3" t="str">
        <f t="shared" si="89"/>
        <v/>
      </c>
      <c r="F1156" s="3" t="str">
        <f t="shared" si="90"/>
        <v/>
      </c>
      <c r="G1156" s="3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s="3" t="str">
        <f t="shared" si="89"/>
        <v/>
      </c>
      <c r="F1157" s="3" t="str">
        <f t="shared" si="90"/>
        <v/>
      </c>
      <c r="G1157" s="3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s="3" t="str">
        <f t="shared" si="89"/>
        <v/>
      </c>
      <c r="F1158" s="3" t="str">
        <f t="shared" si="90"/>
        <v/>
      </c>
      <c r="G1158" s="3" t="str">
        <f t="shared" si="91"/>
        <v/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s="3" t="str">
        <f t="shared" si="89"/>
        <v/>
      </c>
      <c r="F1159" s="3" t="str">
        <f t="shared" si="90"/>
        <v/>
      </c>
      <c r="G1159" s="3" t="str">
        <f t="shared" si="91"/>
        <v/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s="3" t="str">
        <f t="shared" ref="E1160:E1223" si="94">IF(AND(D1155="Down", D1156="Down", D1157="Down", D1158="Down", D1159="Down"), "5-Day Down Streak", "")</f>
        <v/>
      </c>
      <c r="F1160" s="3" t="str">
        <f t="shared" si="90"/>
        <v/>
      </c>
      <c r="G1160" s="3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s="3" t="str">
        <f t="shared" si="94"/>
        <v/>
      </c>
      <c r="F1161" s="3" t="str">
        <f t="shared" si="90"/>
        <v/>
      </c>
      <c r="G1161" s="3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s="3" t="str">
        <f t="shared" si="94"/>
        <v/>
      </c>
      <c r="F1162" s="3" t="str">
        <f t="shared" si="90"/>
        <v/>
      </c>
      <c r="G1162" s="3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s="3" t="str">
        <f t="shared" si="94"/>
        <v/>
      </c>
      <c r="F1163" s="3" t="str">
        <f t="shared" si="90"/>
        <v/>
      </c>
      <c r="G1163" s="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s="3" t="str">
        <f t="shared" si="94"/>
        <v/>
      </c>
      <c r="F1164" s="3" t="str">
        <f t="shared" si="90"/>
        <v/>
      </c>
      <c r="G1164" s="3" t="str">
        <f t="shared" si="91"/>
        <v/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s="3" t="str">
        <f t="shared" si="94"/>
        <v/>
      </c>
      <c r="F1165" s="3" t="str">
        <f t="shared" si="90"/>
        <v/>
      </c>
      <c r="G1165" s="3" t="str">
        <f t="shared" si="91"/>
        <v/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s="3" t="str">
        <f t="shared" si="94"/>
        <v/>
      </c>
      <c r="F1166" s="3" t="str">
        <f t="shared" si="90"/>
        <v/>
      </c>
      <c r="G1166" s="3" t="str">
        <f t="shared" si="91"/>
        <v/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s="3" t="str">
        <f t="shared" si="94"/>
        <v>5-Day Down Streak</v>
      </c>
      <c r="F1167" s="3">
        <f t="shared" si="90"/>
        <v>7.0355060943296547E-3</v>
      </c>
      <c r="G1167" s="3" t="str">
        <f t="shared" si="91"/>
        <v>Yes</v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s="3" t="str">
        <f t="shared" si="94"/>
        <v/>
      </c>
      <c r="F1168" s="3" t="str">
        <f t="shared" si="90"/>
        <v/>
      </c>
      <c r="G1168" s="3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s="3" t="str">
        <f t="shared" si="94"/>
        <v/>
      </c>
      <c r="F1169" s="3" t="str">
        <f t="shared" si="90"/>
        <v/>
      </c>
      <c r="G1169" s="3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s="3" t="str">
        <f t="shared" si="94"/>
        <v/>
      </c>
      <c r="F1170" s="3" t="str">
        <f t="shared" si="90"/>
        <v/>
      </c>
      <c r="G1170" s="3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s="3" t="str">
        <f t="shared" si="94"/>
        <v/>
      </c>
      <c r="F1171" s="3" t="str">
        <f t="shared" si="90"/>
        <v/>
      </c>
      <c r="G1171" s="3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s="3" t="str">
        <f t="shared" si="94"/>
        <v/>
      </c>
      <c r="F1172" s="3" t="str">
        <f t="shared" si="90"/>
        <v/>
      </c>
      <c r="G1172" s="3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s="3" t="str">
        <f t="shared" si="94"/>
        <v/>
      </c>
      <c r="F1173" s="3" t="str">
        <f t="shared" si="90"/>
        <v/>
      </c>
      <c r="G1173" s="3" t="str">
        <f t="shared" si="91"/>
        <v/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s="3" t="str">
        <f t="shared" si="94"/>
        <v/>
      </c>
      <c r="F1174" s="3" t="str">
        <f t="shared" si="90"/>
        <v/>
      </c>
      <c r="G1174" s="3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s="3" t="str">
        <f t="shared" si="94"/>
        <v/>
      </c>
      <c r="F1175" s="3" t="str">
        <f t="shared" si="90"/>
        <v/>
      </c>
      <c r="G1175" s="3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s="3" t="str">
        <f t="shared" si="94"/>
        <v/>
      </c>
      <c r="F1176" s="3" t="str">
        <f t="shared" si="90"/>
        <v/>
      </c>
      <c r="G1176" s="3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s="3" t="str">
        <f t="shared" si="94"/>
        <v/>
      </c>
      <c r="F1177" s="3" t="str">
        <f t="shared" si="90"/>
        <v/>
      </c>
      <c r="G1177" s="3" t="str">
        <f t="shared" si="91"/>
        <v/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s="3" t="str">
        <f t="shared" si="94"/>
        <v/>
      </c>
      <c r="F1178" s="3" t="str">
        <f t="shared" si="90"/>
        <v/>
      </c>
      <c r="G1178" s="3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s="3" t="str">
        <f t="shared" si="94"/>
        <v/>
      </c>
      <c r="F1179" s="3" t="str">
        <f t="shared" si="90"/>
        <v/>
      </c>
      <c r="G1179" s="3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s="3" t="str">
        <f t="shared" si="94"/>
        <v/>
      </c>
      <c r="F1180" s="3" t="str">
        <f t="shared" si="90"/>
        <v/>
      </c>
      <c r="G1180" s="3" t="str">
        <f t="shared" si="91"/>
        <v/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s="3" t="str">
        <f t="shared" si="94"/>
        <v/>
      </c>
      <c r="F1181" s="3" t="str">
        <f t="shared" si="90"/>
        <v/>
      </c>
      <c r="G1181" s="3" t="str">
        <f t="shared" si="91"/>
        <v/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s="3" t="str">
        <f t="shared" si="94"/>
        <v/>
      </c>
      <c r="F1182" s="3" t="str">
        <f t="shared" si="90"/>
        <v/>
      </c>
      <c r="G1182" s="3" t="str">
        <f t="shared" si="91"/>
        <v/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s="3" t="str">
        <f t="shared" si="94"/>
        <v/>
      </c>
      <c r="F1183" s="3" t="str">
        <f t="shared" si="90"/>
        <v/>
      </c>
      <c r="G1183" s="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s="3" t="str">
        <f t="shared" si="94"/>
        <v/>
      </c>
      <c r="F1184" s="3" t="str">
        <f t="shared" si="90"/>
        <v/>
      </c>
      <c r="G1184" s="3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s="3" t="str">
        <f t="shared" si="94"/>
        <v/>
      </c>
      <c r="F1185" s="3" t="str">
        <f t="shared" si="90"/>
        <v/>
      </c>
      <c r="G1185" s="3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s="3" t="str">
        <f t="shared" si="94"/>
        <v/>
      </c>
      <c r="F1186" s="3" t="str">
        <f t="shared" si="90"/>
        <v/>
      </c>
      <c r="G1186" s="3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s="3" t="str">
        <f t="shared" si="94"/>
        <v/>
      </c>
      <c r="F1187" s="3" t="str">
        <f t="shared" si="90"/>
        <v/>
      </c>
      <c r="G1187" s="3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s="3" t="str">
        <f t="shared" si="94"/>
        <v/>
      </c>
      <c r="F1188" s="3" t="str">
        <f t="shared" si="90"/>
        <v/>
      </c>
      <c r="G1188" s="3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s="3" t="str">
        <f t="shared" si="94"/>
        <v/>
      </c>
      <c r="F1189" s="3" t="str">
        <f t="shared" si="90"/>
        <v/>
      </c>
      <c r="G1189" s="3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s="3" t="str">
        <f t="shared" si="94"/>
        <v/>
      </c>
      <c r="F1190" s="3" t="str">
        <f t="shared" si="90"/>
        <v/>
      </c>
      <c r="G1190" s="3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s="3" t="str">
        <f t="shared" si="94"/>
        <v/>
      </c>
      <c r="F1191" s="3" t="str">
        <f t="shared" si="90"/>
        <v/>
      </c>
      <c r="G1191" s="3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s="3" t="str">
        <f t="shared" si="94"/>
        <v/>
      </c>
      <c r="F1192" s="3" t="str">
        <f t="shared" si="90"/>
        <v/>
      </c>
      <c r="G1192" s="3" t="str">
        <f t="shared" si="91"/>
        <v/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s="3" t="str">
        <f t="shared" si="94"/>
        <v/>
      </c>
      <c r="F1193" s="3" t="str">
        <f t="shared" si="90"/>
        <v/>
      </c>
      <c r="G1193" s="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s="3" t="str">
        <f t="shared" si="94"/>
        <v/>
      </c>
      <c r="F1194" s="3" t="str">
        <f t="shared" si="90"/>
        <v/>
      </c>
      <c r="G1194" s="3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s="3" t="str">
        <f t="shared" si="94"/>
        <v/>
      </c>
      <c r="F1195" s="3" t="str">
        <f t="shared" si="90"/>
        <v/>
      </c>
      <c r="G1195" s="3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s="3" t="str">
        <f t="shared" si="94"/>
        <v/>
      </c>
      <c r="F1196" s="3" t="str">
        <f t="shared" si="90"/>
        <v/>
      </c>
      <c r="G1196" s="3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s="3" t="str">
        <f t="shared" si="94"/>
        <v/>
      </c>
      <c r="F1197" s="3" t="str">
        <f t="shared" si="90"/>
        <v/>
      </c>
      <c r="G1197" s="3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s="3" t="str">
        <f t="shared" si="94"/>
        <v/>
      </c>
      <c r="F1198" s="3" t="str">
        <f t="shared" si="90"/>
        <v/>
      </c>
      <c r="G1198" s="3" t="str">
        <f t="shared" si="91"/>
        <v/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s="3" t="str">
        <f t="shared" si="94"/>
        <v/>
      </c>
      <c r="F1199" s="3" t="str">
        <f t="shared" si="90"/>
        <v/>
      </c>
      <c r="G1199" s="3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s="3" t="str">
        <f t="shared" si="94"/>
        <v/>
      </c>
      <c r="F1200" s="3" t="str">
        <f t="shared" si="90"/>
        <v/>
      </c>
      <c r="G1200" s="3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s="3" t="str">
        <f t="shared" si="94"/>
        <v/>
      </c>
      <c r="F1201" s="3" t="str">
        <f t="shared" si="90"/>
        <v/>
      </c>
      <c r="G1201" s="3" t="str">
        <f t="shared" si="91"/>
        <v/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s="3" t="str">
        <f t="shared" si="94"/>
        <v/>
      </c>
      <c r="F1202" s="3" t="str">
        <f t="shared" si="90"/>
        <v/>
      </c>
      <c r="G1202" s="3" t="str">
        <f t="shared" si="91"/>
        <v/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s="3" t="str">
        <f t="shared" si="94"/>
        <v/>
      </c>
      <c r="F1203" s="3" t="str">
        <f t="shared" si="90"/>
        <v/>
      </c>
      <c r="G1203" s="3" t="str">
        <f t="shared" si="91"/>
        <v/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s="3" t="str">
        <f t="shared" si="94"/>
        <v>5-Day Down Streak</v>
      </c>
      <c r="F1204" s="3">
        <f t="shared" si="90"/>
        <v>-1.1507554677138009E-3</v>
      </c>
      <c r="G1204" s="3" t="str">
        <f t="shared" si="91"/>
        <v>No</v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s="3" t="str">
        <f t="shared" si="94"/>
        <v>5-Day Down Streak</v>
      </c>
      <c r="F1205" s="3">
        <f t="shared" si="90"/>
        <v>-6.0099152753814971E-4</v>
      </c>
      <c r="G1205" s="3" t="str">
        <f t="shared" si="91"/>
        <v>No</v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s="3" t="str">
        <f t="shared" si="94"/>
        <v>5-Day Down Streak</v>
      </c>
      <c r="F1206" s="3">
        <f t="shared" si="90"/>
        <v>-4.4352492683901734E-3</v>
      </c>
      <c r="G1206" s="3" t="str">
        <f t="shared" si="91"/>
        <v>No</v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s="3" t="str">
        <f t="shared" si="94"/>
        <v>5-Day Down Streak</v>
      </c>
      <c r="F1207" s="3">
        <f t="shared" si="90"/>
        <v>1.3192755977626831E-3</v>
      </c>
      <c r="G1207" s="3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s="3" t="str">
        <f t="shared" si="94"/>
        <v/>
      </c>
      <c r="F1208" s="3" t="str">
        <f t="shared" si="90"/>
        <v/>
      </c>
      <c r="G1208" s="3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s="3" t="str">
        <f t="shared" si="94"/>
        <v/>
      </c>
      <c r="F1209" s="3" t="str">
        <f t="shared" si="90"/>
        <v/>
      </c>
      <c r="G1209" s="3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s="3" t="str">
        <f t="shared" si="94"/>
        <v/>
      </c>
      <c r="F1210" s="3" t="str">
        <f t="shared" si="90"/>
        <v/>
      </c>
      <c r="G1210" s="3" t="str">
        <f t="shared" si="91"/>
        <v/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s="3" t="str">
        <f t="shared" si="94"/>
        <v/>
      </c>
      <c r="F1211" s="3" t="str">
        <f t="shared" si="90"/>
        <v/>
      </c>
      <c r="G1211" s="3" t="str">
        <f t="shared" si="91"/>
        <v/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s="3" t="str">
        <f t="shared" si="94"/>
        <v/>
      </c>
      <c r="F1212" s="3" t="str">
        <f t="shared" si="90"/>
        <v/>
      </c>
      <c r="G1212" s="3" t="str">
        <f t="shared" si="91"/>
        <v/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s="3" t="str">
        <f t="shared" si="94"/>
        <v>5-Day Down Streak</v>
      </c>
      <c r="F1213" s="3">
        <f t="shared" si="90"/>
        <v>-2.571680038663557E-4</v>
      </c>
      <c r="G1213" s="3" t="str">
        <f t="shared" si="91"/>
        <v>No</v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s="3" t="str">
        <f t="shared" si="94"/>
        <v>5-Day Down Streak</v>
      </c>
      <c r="F1214" s="3">
        <f t="shared" si="90"/>
        <v>-1.1087679149175853E-4</v>
      </c>
      <c r="G1214" s="3" t="str">
        <f t="shared" si="91"/>
        <v>No</v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s="3" t="str">
        <f t="shared" si="94"/>
        <v>5-Day Down Streak</v>
      </c>
      <c r="F1215" s="3">
        <f t="shared" si="90"/>
        <v>-1.8644891007116797E-2</v>
      </c>
      <c r="G1215" s="3" t="str">
        <f t="shared" si="91"/>
        <v>No</v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s="3" t="str">
        <f t="shared" si="94"/>
        <v>5-Day Down Streak</v>
      </c>
      <c r="F1216" s="3">
        <f t="shared" si="90"/>
        <v>-2.4407110604896133E-4</v>
      </c>
      <c r="G1216" s="3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s="3" t="str">
        <f t="shared" si="94"/>
        <v>5-Day Down Streak</v>
      </c>
      <c r="F1217" s="3">
        <f t="shared" si="90"/>
        <v>-1.656924043708337E-3</v>
      </c>
      <c r="G1217" s="3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s="3" t="str">
        <f t="shared" si="94"/>
        <v>5-Day Down Streak</v>
      </c>
      <c r="F1218" s="3">
        <f t="shared" si="90"/>
        <v>1.1531677583985519E-2</v>
      </c>
      <c r="G1218" s="3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s="3" t="str">
        <f t="shared" si="94"/>
        <v/>
      </c>
      <c r="F1219" s="3" t="str">
        <f t="shared" ref="F1219:F1245" si="95">IF(E1219="5-Day Down Streak", C1219, "")</f>
        <v/>
      </c>
      <c r="G1219" s="3" t="str">
        <f t="shared" ref="G1219:G1245" si="96">IF(E1219="5-Day Down Streak",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s="3" t="str">
        <f t="shared" si="94"/>
        <v/>
      </c>
      <c r="F1220" s="3" t="str">
        <f t="shared" si="95"/>
        <v/>
      </c>
      <c r="G1220" s="3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s="3" t="str">
        <f t="shared" si="94"/>
        <v/>
      </c>
      <c r="F1221" s="3" t="str">
        <f t="shared" si="95"/>
        <v/>
      </c>
      <c r="G1221" s="3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s="3" t="str">
        <f t="shared" si="94"/>
        <v/>
      </c>
      <c r="F1222" s="3" t="str">
        <f t="shared" si="95"/>
        <v/>
      </c>
      <c r="G1222" s="3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s="3" t="str">
        <f t="shared" si="94"/>
        <v/>
      </c>
      <c r="F1223" s="3" t="str">
        <f t="shared" si="95"/>
        <v/>
      </c>
      <c r="G1223" s="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s="3" t="str">
        <f t="shared" ref="E1224:E1245" si="99">IF(AND(D1219="Down", D1220="Down", D1221="Down", D1222="Down", D1223="Down"), "5-Day Down Streak", "")</f>
        <v/>
      </c>
      <c r="F1224" s="3" t="str">
        <f t="shared" si="95"/>
        <v/>
      </c>
      <c r="G1224" s="3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s="3" t="str">
        <f t="shared" si="99"/>
        <v/>
      </c>
      <c r="F1225" s="3" t="str">
        <f t="shared" si="95"/>
        <v/>
      </c>
      <c r="G1225" s="3" t="str">
        <f t="shared" si="96"/>
        <v/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s="3" t="str">
        <f t="shared" si="99"/>
        <v/>
      </c>
      <c r="F1226" s="3" t="str">
        <f t="shared" si="95"/>
        <v/>
      </c>
      <c r="G1226" s="3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s="3" t="str">
        <f t="shared" si="99"/>
        <v/>
      </c>
      <c r="F1227" s="3" t="str">
        <f t="shared" si="95"/>
        <v/>
      </c>
      <c r="G1227" s="3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s="3" t="str">
        <f t="shared" si="99"/>
        <v/>
      </c>
      <c r="F1228" s="3" t="str">
        <f t="shared" si="95"/>
        <v/>
      </c>
      <c r="G1228" s="3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s="3" t="str">
        <f t="shared" si="99"/>
        <v/>
      </c>
      <c r="F1229" s="3" t="str">
        <f t="shared" si="95"/>
        <v/>
      </c>
      <c r="G1229" s="3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s="3" t="str">
        <f t="shared" si="99"/>
        <v/>
      </c>
      <c r="F1230" s="3" t="str">
        <f t="shared" si="95"/>
        <v/>
      </c>
      <c r="G1230" s="3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s="3" t="str">
        <f t="shared" si="99"/>
        <v/>
      </c>
      <c r="F1231" s="3" t="str">
        <f t="shared" si="95"/>
        <v/>
      </c>
      <c r="G1231" s="3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s="3" t="str">
        <f t="shared" si="99"/>
        <v/>
      </c>
      <c r="F1232" s="3" t="str">
        <f t="shared" si="95"/>
        <v/>
      </c>
      <c r="G1232" s="3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s="3" t="str">
        <f t="shared" si="99"/>
        <v/>
      </c>
      <c r="F1233" s="3" t="str">
        <f t="shared" si="95"/>
        <v/>
      </c>
      <c r="G1233" s="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s="3" t="str">
        <f t="shared" si="99"/>
        <v/>
      </c>
      <c r="F1234" s="3" t="str">
        <f t="shared" si="95"/>
        <v/>
      </c>
      <c r="G1234" s="3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s="3" t="str">
        <f t="shared" si="99"/>
        <v/>
      </c>
      <c r="F1235" s="3" t="str">
        <f t="shared" si="95"/>
        <v/>
      </c>
      <c r="G1235" s="3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s="3" t="str">
        <f t="shared" si="99"/>
        <v/>
      </c>
      <c r="F1236" s="3" t="str">
        <f t="shared" si="95"/>
        <v/>
      </c>
      <c r="G1236" s="3" t="str">
        <f t="shared" si="96"/>
        <v/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s="3" t="str">
        <f t="shared" si="99"/>
        <v/>
      </c>
      <c r="F1237" s="3" t="str">
        <f t="shared" si="95"/>
        <v/>
      </c>
      <c r="G1237" s="3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s="3" t="str">
        <f t="shared" si="99"/>
        <v/>
      </c>
      <c r="F1238" s="3" t="str">
        <f t="shared" si="95"/>
        <v/>
      </c>
      <c r="G1238" s="3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s="3" t="str">
        <f t="shared" si="99"/>
        <v/>
      </c>
      <c r="F1239" s="3" t="str">
        <f t="shared" si="95"/>
        <v/>
      </c>
      <c r="G1239" s="3" t="str">
        <f t="shared" si="96"/>
        <v/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s="3" t="str">
        <f t="shared" si="99"/>
        <v/>
      </c>
      <c r="F1240" s="3" t="str">
        <f t="shared" si="95"/>
        <v/>
      </c>
      <c r="G1240" s="3" t="str">
        <f t="shared" si="96"/>
        <v/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s="3" t="str">
        <f t="shared" si="99"/>
        <v/>
      </c>
      <c r="F1241" s="3" t="str">
        <f t="shared" si="95"/>
        <v/>
      </c>
      <c r="G1241" s="3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s="3" t="str">
        <f t="shared" si="99"/>
        <v/>
      </c>
      <c r="F1242" s="3" t="str">
        <f t="shared" si="95"/>
        <v/>
      </c>
      <c r="G1242" s="3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s="3" t="str">
        <f t="shared" si="99"/>
        <v/>
      </c>
      <c r="F1243" s="3" t="str">
        <f t="shared" si="95"/>
        <v/>
      </c>
      <c r="G1243" s="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s="3" t="str">
        <f t="shared" si="99"/>
        <v/>
      </c>
      <c r="F1244" s="3" t="str">
        <f t="shared" si="95"/>
        <v/>
      </c>
      <c r="G1244" s="3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s="3" t="str">
        <f t="shared" si="99"/>
        <v/>
      </c>
      <c r="F1245" s="3" t="str">
        <f t="shared" si="95"/>
        <v/>
      </c>
      <c r="G1245" s="3" t="str">
        <f t="shared" si="96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4852-100C-4DCE-9557-0388A25B818D}">
  <dimension ref="A1:M1245"/>
  <sheetViews>
    <sheetView workbookViewId="0">
      <selection activeCell="M14" sqref="M14"/>
    </sheetView>
  </sheetViews>
  <sheetFormatPr defaultRowHeight="14.5" x14ac:dyDescent="0.35"/>
  <cols>
    <col min="1" max="1" width="14.36328125" customWidth="1"/>
    <col min="3" max="3" width="15.453125" customWidth="1"/>
    <col min="5" max="5" width="22.54296875" customWidth="1"/>
    <col min="6" max="6" width="18.26953125" customWidth="1"/>
    <col min="7" max="7" width="19.36328125" customWidth="1"/>
    <col min="12" max="12" width="41.453125" customWidth="1"/>
  </cols>
  <sheetData>
    <row r="1" spans="1:13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132</v>
      </c>
      <c r="F1" s="2" t="s">
        <v>133</v>
      </c>
      <c r="G1" s="2" t="s">
        <v>134</v>
      </c>
    </row>
    <row r="2" spans="1:13" x14ac:dyDescent="0.35">
      <c r="A2" s="30">
        <v>43938</v>
      </c>
      <c r="B2" s="3">
        <v>9266.75</v>
      </c>
      <c r="C2" s="3"/>
      <c r="D2" s="3"/>
      <c r="F2" t="str">
        <f>IF(E2="6-Day Down Streak", C2, "")</f>
        <v/>
      </c>
      <c r="G2" t="str">
        <f>IF(E2="6-Day Down Streak", IF(F2&gt;0, "Yes", "No"), "")</f>
        <v/>
      </c>
    </row>
    <row r="3" spans="1:13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F3" t="str">
        <f t="shared" ref="F3:F66" si="0">IF(E3="6-Day Down Streak", C3, "")</f>
        <v/>
      </c>
      <c r="G3" t="str">
        <f t="shared" ref="G3:G66" si="1">IF(E3="6-Day Down Streak", IF(F3&gt;0, "Yes", "No"), "")</f>
        <v/>
      </c>
    </row>
    <row r="4" spans="1:13" x14ac:dyDescent="0.35">
      <c r="A4" s="30">
        <v>43942</v>
      </c>
      <c r="B4" s="3">
        <v>8981.4500000000007</v>
      </c>
      <c r="C4" s="22">
        <f t="shared" ref="C4:C67" si="2">(B4-B3)/B3</f>
        <v>-3.0274729130789164E-2</v>
      </c>
      <c r="D4" s="3" t="str">
        <f t="shared" ref="D4:D67" si="3">IF(C4&gt;0, "Up", IF(C4&lt;0, "Down", "Flat"))</f>
        <v>Down</v>
      </c>
      <c r="F4" t="str">
        <f t="shared" si="0"/>
        <v/>
      </c>
      <c r="G4" t="str">
        <f t="shared" si="1"/>
        <v/>
      </c>
    </row>
    <row r="5" spans="1:13" x14ac:dyDescent="0.35">
      <c r="A5" s="30">
        <v>43943</v>
      </c>
      <c r="B5" s="3">
        <v>9187.2999999999993</v>
      </c>
      <c r="C5" s="22">
        <f t="shared" si="2"/>
        <v>2.2919461779556588E-2</v>
      </c>
      <c r="D5" s="3" t="str">
        <f t="shared" si="3"/>
        <v>Up</v>
      </c>
      <c r="F5" t="str">
        <f t="shared" si="0"/>
        <v/>
      </c>
      <c r="G5" t="str">
        <f t="shared" si="1"/>
        <v/>
      </c>
    </row>
    <row r="6" spans="1:13" x14ac:dyDescent="0.35">
      <c r="A6" s="30">
        <v>43944</v>
      </c>
      <c r="B6" s="3">
        <v>9313.9</v>
      </c>
      <c r="C6" s="22">
        <f t="shared" si="2"/>
        <v>1.3779891807168631E-2</v>
      </c>
      <c r="D6" s="3" t="str">
        <f t="shared" si="3"/>
        <v>Up</v>
      </c>
      <c r="F6" t="str">
        <f t="shared" si="0"/>
        <v/>
      </c>
      <c r="G6" t="str">
        <f t="shared" si="1"/>
        <v/>
      </c>
    </row>
    <row r="7" spans="1:13" x14ac:dyDescent="0.35">
      <c r="A7" s="30">
        <v>43945</v>
      </c>
      <c r="B7" s="3">
        <v>9154.4</v>
      </c>
      <c r="C7" s="22">
        <f t="shared" si="2"/>
        <v>-1.7124942290554977E-2</v>
      </c>
      <c r="D7" s="3" t="str">
        <f t="shared" si="3"/>
        <v>Down</v>
      </c>
      <c r="F7" t="str">
        <f t="shared" si="0"/>
        <v/>
      </c>
      <c r="G7" t="str">
        <f t="shared" si="1"/>
        <v/>
      </c>
    </row>
    <row r="8" spans="1:13" x14ac:dyDescent="0.35">
      <c r="A8" s="30">
        <v>43948</v>
      </c>
      <c r="B8" s="3">
        <v>9282.2999999999993</v>
      </c>
      <c r="C8" s="22">
        <f t="shared" si="2"/>
        <v>1.3971423577733073E-2</v>
      </c>
      <c r="D8" s="3" t="str">
        <f t="shared" si="3"/>
        <v>Up</v>
      </c>
      <c r="F8" t="str">
        <f t="shared" si="0"/>
        <v/>
      </c>
      <c r="G8" t="str">
        <f t="shared" si="1"/>
        <v/>
      </c>
      <c r="L8" s="2" t="s">
        <v>135</v>
      </c>
      <c r="M8" s="2">
        <f>COUNTIF(E:E, "6-Day Down STreak")</f>
        <v>24</v>
      </c>
    </row>
    <row r="9" spans="1:13" x14ac:dyDescent="0.35">
      <c r="A9" s="30">
        <v>43949</v>
      </c>
      <c r="B9" s="3">
        <v>9380.9</v>
      </c>
      <c r="C9" s="22">
        <f t="shared" si="2"/>
        <v>1.0622367301207716E-2</v>
      </c>
      <c r="D9" s="3" t="str">
        <f t="shared" si="3"/>
        <v>Up</v>
      </c>
      <c r="E9" t="str">
        <f>IF(AND(D3="Down", D4="Down", D5="Down", D6="Down", D7="Down", D8="Down"), "6-Day Down Streak", "")</f>
        <v/>
      </c>
      <c r="F9" t="str">
        <f t="shared" si="0"/>
        <v/>
      </c>
      <c r="G9" t="str">
        <f t="shared" si="1"/>
        <v/>
      </c>
      <c r="L9" s="2" t="s">
        <v>140</v>
      </c>
      <c r="M9" s="2">
        <f>COUNTIF(G:G, "Yes")</f>
        <v>12</v>
      </c>
    </row>
    <row r="10" spans="1:13" x14ac:dyDescent="0.35">
      <c r="A10" s="30">
        <v>43950</v>
      </c>
      <c r="B10" s="3">
        <v>9553.35</v>
      </c>
      <c r="C10" s="22">
        <f t="shared" si="2"/>
        <v>1.8383097570595652E-2</v>
      </c>
      <c r="D10" s="3" t="str">
        <f t="shared" si="3"/>
        <v>Up</v>
      </c>
      <c r="E10" t="str">
        <f t="shared" ref="E10:E73" si="4">IF(AND(D4="Down", D5="Down", D6="Down", D7="Down", D8="Down", D9="Down"), "6-Day Down Streak", "")</f>
        <v/>
      </c>
      <c r="F10" t="str">
        <f t="shared" si="0"/>
        <v/>
      </c>
      <c r="G10" t="str">
        <f t="shared" si="1"/>
        <v/>
      </c>
      <c r="L10" s="2" t="s">
        <v>106</v>
      </c>
      <c r="M10" s="21">
        <f>M9/M8</f>
        <v>0.5</v>
      </c>
    </row>
    <row r="11" spans="1:13" x14ac:dyDescent="0.35">
      <c r="A11" s="30">
        <v>43951</v>
      </c>
      <c r="B11" s="3">
        <v>9859.9</v>
      </c>
      <c r="C11" s="22">
        <f t="shared" si="2"/>
        <v>3.2088220362490566E-2</v>
      </c>
      <c r="D11" s="3" t="str">
        <f t="shared" si="3"/>
        <v>Up</v>
      </c>
      <c r="E11" t="str">
        <f t="shared" si="4"/>
        <v/>
      </c>
      <c r="F11" t="str">
        <f t="shared" si="0"/>
        <v/>
      </c>
      <c r="G11" t="str">
        <f t="shared" si="1"/>
        <v/>
      </c>
      <c r="L11" s="2" t="s">
        <v>142</v>
      </c>
      <c r="M11" s="2">
        <f>AVERAGEIFS(F:F, G:G, "Yes")</f>
        <v>1.3518106426850798E-2</v>
      </c>
    </row>
    <row r="12" spans="1:13" x14ac:dyDescent="0.35">
      <c r="A12" s="30">
        <v>43955</v>
      </c>
      <c r="B12" s="3">
        <v>9293.5</v>
      </c>
      <c r="C12" s="22">
        <f t="shared" si="2"/>
        <v>-5.7444801671416509E-2</v>
      </c>
      <c r="D12" s="3" t="str">
        <f t="shared" si="3"/>
        <v>Down</v>
      </c>
      <c r="E12" t="str">
        <f t="shared" si="4"/>
        <v/>
      </c>
      <c r="F12" t="str">
        <f t="shared" si="0"/>
        <v/>
      </c>
      <c r="G12" t="str">
        <f t="shared" si="1"/>
        <v/>
      </c>
      <c r="L12" s="2" t="s">
        <v>143</v>
      </c>
      <c r="M12" s="2">
        <f>AVERAGEIF(E:E, "6-Day Down Streak", F:F)</f>
        <v>3.204350852996017E-3</v>
      </c>
    </row>
    <row r="13" spans="1:13" x14ac:dyDescent="0.35">
      <c r="A13" s="30">
        <v>43956</v>
      </c>
      <c r="B13" s="3">
        <v>9205.6</v>
      </c>
      <c r="C13" s="22">
        <f t="shared" si="2"/>
        <v>-9.4582234895356585E-3</v>
      </c>
      <c r="D13" s="3" t="str">
        <f t="shared" si="3"/>
        <v>Down</v>
      </c>
      <c r="E13" t="str">
        <f t="shared" si="4"/>
        <v/>
      </c>
      <c r="F13" t="str">
        <f t="shared" si="0"/>
        <v/>
      </c>
      <c r="G13" t="str">
        <f t="shared" si="1"/>
        <v/>
      </c>
      <c r="L13" s="2"/>
      <c r="M13" s="2"/>
    </row>
    <row r="14" spans="1:13" x14ac:dyDescent="0.35">
      <c r="A14" s="30">
        <v>43957</v>
      </c>
      <c r="B14" s="3">
        <v>9270.9</v>
      </c>
      <c r="C14" s="22">
        <f t="shared" si="2"/>
        <v>7.0935082992960013E-3</v>
      </c>
      <c r="D14" s="3" t="str">
        <f t="shared" si="3"/>
        <v>Up</v>
      </c>
      <c r="E14" t="str">
        <f t="shared" si="4"/>
        <v/>
      </c>
      <c r="F14" t="str">
        <f t="shared" si="0"/>
        <v/>
      </c>
      <c r="G14" t="str">
        <f t="shared" si="1"/>
        <v/>
      </c>
      <c r="L14" s="2" t="s">
        <v>109</v>
      </c>
      <c r="M14" s="2">
        <f>COUNTIF(G:G, "Yes")</f>
        <v>12</v>
      </c>
    </row>
    <row r="15" spans="1:13" x14ac:dyDescent="0.35">
      <c r="A15" s="30">
        <v>43958</v>
      </c>
      <c r="B15" s="3">
        <v>9199.0499999999993</v>
      </c>
      <c r="C15" s="22">
        <f t="shared" si="2"/>
        <v>-7.7500566288063047E-3</v>
      </c>
      <c r="D15" s="3" t="str">
        <f t="shared" si="3"/>
        <v>Down</v>
      </c>
      <c r="E15" t="str">
        <f t="shared" si="4"/>
        <v/>
      </c>
      <c r="F15" t="str">
        <f t="shared" si="0"/>
        <v/>
      </c>
      <c r="G15" t="str">
        <f t="shared" si="1"/>
        <v/>
      </c>
      <c r="L15" s="2" t="s">
        <v>110</v>
      </c>
      <c r="M15" s="2">
        <f>COUNTIF(G:G, "No")</f>
        <v>11</v>
      </c>
    </row>
    <row r="16" spans="1:13" x14ac:dyDescent="0.35">
      <c r="A16" s="30">
        <v>43959</v>
      </c>
      <c r="B16" s="3">
        <v>9251.5</v>
      </c>
      <c r="C16" s="22">
        <f t="shared" si="2"/>
        <v>5.7016757165142852E-3</v>
      </c>
      <c r="D16" s="3" t="str">
        <f t="shared" si="3"/>
        <v>Up</v>
      </c>
      <c r="E16" t="str">
        <f t="shared" si="4"/>
        <v/>
      </c>
      <c r="F16" t="str">
        <f t="shared" si="0"/>
        <v/>
      </c>
      <c r="G16" t="str">
        <f t="shared" si="1"/>
        <v/>
      </c>
    </row>
    <row r="17" spans="1:7" x14ac:dyDescent="0.35">
      <c r="A17" s="30">
        <v>43962</v>
      </c>
      <c r="B17" s="3">
        <v>9239.2000000000007</v>
      </c>
      <c r="C17" s="22">
        <f t="shared" si="2"/>
        <v>-1.329514132843244E-3</v>
      </c>
      <c r="D17" s="3" t="str">
        <f t="shared" si="3"/>
        <v>Down</v>
      </c>
      <c r="E17" t="str">
        <f t="shared" si="4"/>
        <v/>
      </c>
      <c r="F17" t="str">
        <f t="shared" si="0"/>
        <v/>
      </c>
      <c r="G17" t="str">
        <f t="shared" si="1"/>
        <v/>
      </c>
    </row>
    <row r="18" spans="1:7" x14ac:dyDescent="0.35">
      <c r="A18" s="30">
        <v>43963</v>
      </c>
      <c r="B18" s="3">
        <v>9196.5499999999993</v>
      </c>
      <c r="C18" s="22">
        <f t="shared" si="2"/>
        <v>-4.6162005368431741E-3</v>
      </c>
      <c r="D18" s="3" t="str">
        <f t="shared" si="3"/>
        <v>Down</v>
      </c>
      <c r="E18" t="str">
        <f t="shared" si="4"/>
        <v/>
      </c>
      <c r="F18" t="str">
        <f t="shared" si="0"/>
        <v/>
      </c>
      <c r="G18" t="str">
        <f t="shared" si="1"/>
        <v/>
      </c>
    </row>
    <row r="19" spans="1:7" x14ac:dyDescent="0.35">
      <c r="A19" s="30">
        <v>43964</v>
      </c>
      <c r="B19" s="3">
        <v>9383.5499999999993</v>
      </c>
      <c r="C19" s="22">
        <f t="shared" si="2"/>
        <v>2.03337120985587E-2</v>
      </c>
      <c r="D19" s="3" t="str">
        <f t="shared" si="3"/>
        <v>Up</v>
      </c>
      <c r="E19" t="str">
        <f t="shared" si="4"/>
        <v/>
      </c>
      <c r="F19" t="str">
        <f t="shared" si="0"/>
        <v/>
      </c>
      <c r="G19" t="str">
        <f t="shared" si="1"/>
        <v/>
      </c>
    </row>
    <row r="20" spans="1:7" x14ac:dyDescent="0.35">
      <c r="A20" s="30">
        <v>43965</v>
      </c>
      <c r="B20" s="3">
        <v>9142.75</v>
      </c>
      <c r="C20" s="22">
        <f t="shared" si="2"/>
        <v>-2.5661929653489277E-2</v>
      </c>
      <c r="D20" s="3" t="str">
        <f t="shared" si="3"/>
        <v>Down</v>
      </c>
      <c r="E20" t="str">
        <f t="shared" si="4"/>
        <v/>
      </c>
      <c r="F20" t="str">
        <f t="shared" si="0"/>
        <v/>
      </c>
      <c r="G20" t="str">
        <f t="shared" si="1"/>
        <v/>
      </c>
    </row>
    <row r="21" spans="1:7" x14ac:dyDescent="0.35">
      <c r="A21" s="30">
        <v>43966</v>
      </c>
      <c r="B21" s="3">
        <v>9136.85</v>
      </c>
      <c r="C21" s="22">
        <f t="shared" si="2"/>
        <v>-6.4532006234444082E-4</v>
      </c>
      <c r="D21" s="3" t="str">
        <f t="shared" si="3"/>
        <v>Down</v>
      </c>
      <c r="E21" t="str">
        <f t="shared" si="4"/>
        <v/>
      </c>
      <c r="F21" t="str">
        <f t="shared" si="0"/>
        <v/>
      </c>
      <c r="G21" t="str">
        <f t="shared" si="1"/>
        <v/>
      </c>
    </row>
    <row r="22" spans="1:7" x14ac:dyDescent="0.35">
      <c r="A22" s="30">
        <v>43969</v>
      </c>
      <c r="B22" s="3">
        <v>8823.25</v>
      </c>
      <c r="C22" s="22">
        <f t="shared" si="2"/>
        <v>-3.4322550988579253E-2</v>
      </c>
      <c r="D22" s="3" t="str">
        <f t="shared" si="3"/>
        <v>Down</v>
      </c>
      <c r="E22" t="str">
        <f t="shared" si="4"/>
        <v/>
      </c>
      <c r="F22" t="str">
        <f t="shared" si="0"/>
        <v/>
      </c>
      <c r="G22" t="str">
        <f t="shared" si="1"/>
        <v/>
      </c>
    </row>
    <row r="23" spans="1:7" x14ac:dyDescent="0.35">
      <c r="A23" s="30">
        <v>43970</v>
      </c>
      <c r="B23" s="3">
        <v>8879.1</v>
      </c>
      <c r="C23" s="22">
        <f t="shared" si="2"/>
        <v>6.3298671124586026E-3</v>
      </c>
      <c r="D23" s="3" t="str">
        <f t="shared" si="3"/>
        <v>Up</v>
      </c>
      <c r="E23" t="str">
        <f t="shared" si="4"/>
        <v/>
      </c>
      <c r="F23" t="str">
        <f t="shared" si="0"/>
        <v/>
      </c>
      <c r="G23" t="str">
        <f t="shared" si="1"/>
        <v/>
      </c>
    </row>
    <row r="24" spans="1:7" x14ac:dyDescent="0.35">
      <c r="A24" s="30">
        <v>43971</v>
      </c>
      <c r="B24" s="3">
        <v>9066.5499999999993</v>
      </c>
      <c r="C24" s="22">
        <f t="shared" si="2"/>
        <v>2.111137390050781E-2</v>
      </c>
      <c r="D24" s="3" t="str">
        <f t="shared" si="3"/>
        <v>Up</v>
      </c>
      <c r="E24" t="str">
        <f t="shared" si="4"/>
        <v/>
      </c>
      <c r="F24" t="str">
        <f t="shared" si="0"/>
        <v/>
      </c>
      <c r="G24" t="str">
        <f t="shared" si="1"/>
        <v/>
      </c>
    </row>
    <row r="25" spans="1:7" x14ac:dyDescent="0.35">
      <c r="A25" s="30">
        <v>43972</v>
      </c>
      <c r="B25" s="3">
        <v>9106.25</v>
      </c>
      <c r="C25" s="22">
        <f t="shared" si="2"/>
        <v>4.3787328145767392E-3</v>
      </c>
      <c r="D25" s="3" t="str">
        <f t="shared" si="3"/>
        <v>Up</v>
      </c>
      <c r="E25" t="str">
        <f t="shared" si="4"/>
        <v/>
      </c>
      <c r="F25" t="str">
        <f t="shared" si="0"/>
        <v/>
      </c>
      <c r="G25" t="str">
        <f t="shared" si="1"/>
        <v/>
      </c>
    </row>
    <row r="26" spans="1:7" x14ac:dyDescent="0.35">
      <c r="A26" s="30">
        <v>43973</v>
      </c>
      <c r="B26" s="3">
        <v>9039.25</v>
      </c>
      <c r="C26" s="22">
        <f t="shared" si="2"/>
        <v>-7.3575840768702813E-3</v>
      </c>
      <c r="D26" s="3" t="str">
        <f t="shared" si="3"/>
        <v>Down</v>
      </c>
      <c r="E26" t="str">
        <f t="shared" si="4"/>
        <v/>
      </c>
      <c r="F26" t="str">
        <f t="shared" si="0"/>
        <v/>
      </c>
      <c r="G26" t="str">
        <f t="shared" si="1"/>
        <v/>
      </c>
    </row>
    <row r="27" spans="1:7" x14ac:dyDescent="0.35">
      <c r="A27" s="30">
        <v>43977</v>
      </c>
      <c r="B27" s="3">
        <v>9029.0499999999993</v>
      </c>
      <c r="C27" s="22">
        <f t="shared" si="2"/>
        <v>-1.1284122023398765E-3</v>
      </c>
      <c r="D27" s="3" t="str">
        <f t="shared" si="3"/>
        <v>Down</v>
      </c>
      <c r="E27" t="str">
        <f t="shared" si="4"/>
        <v/>
      </c>
      <c r="F27" t="str">
        <f t="shared" si="0"/>
        <v/>
      </c>
      <c r="G27" t="str">
        <f t="shared" si="1"/>
        <v/>
      </c>
    </row>
    <row r="28" spans="1:7" x14ac:dyDescent="0.35">
      <c r="A28" s="30">
        <v>43978</v>
      </c>
      <c r="B28" s="3">
        <v>9314.9500000000007</v>
      </c>
      <c r="C28" s="22">
        <f t="shared" si="2"/>
        <v>3.1664460823674856E-2</v>
      </c>
      <c r="D28" s="3" t="str">
        <f t="shared" si="3"/>
        <v>Up</v>
      </c>
      <c r="E28" t="str">
        <f t="shared" si="4"/>
        <v/>
      </c>
      <c r="F28" t="str">
        <f t="shared" si="0"/>
        <v/>
      </c>
      <c r="G28" t="str">
        <f t="shared" si="1"/>
        <v/>
      </c>
    </row>
    <row r="29" spans="1:7" x14ac:dyDescent="0.35">
      <c r="A29" s="30">
        <v>43979</v>
      </c>
      <c r="B29" s="3">
        <v>9490.1</v>
      </c>
      <c r="C29" s="22">
        <f t="shared" si="2"/>
        <v>1.8803106833638356E-2</v>
      </c>
      <c r="D29" s="3" t="str">
        <f t="shared" si="3"/>
        <v>Up</v>
      </c>
      <c r="E29" t="str">
        <f t="shared" si="4"/>
        <v/>
      </c>
      <c r="F29" t="str">
        <f t="shared" si="0"/>
        <v/>
      </c>
      <c r="G29" t="str">
        <f t="shared" si="1"/>
        <v/>
      </c>
    </row>
    <row r="30" spans="1:7" x14ac:dyDescent="0.35">
      <c r="A30" s="30">
        <v>43980</v>
      </c>
      <c r="B30" s="3">
        <v>9580.2999999999993</v>
      </c>
      <c r="C30" s="22">
        <f t="shared" si="2"/>
        <v>9.5046416792234963E-3</v>
      </c>
      <c r="D30" s="3" t="str">
        <f t="shared" si="3"/>
        <v>Up</v>
      </c>
      <c r="E30" t="str">
        <f t="shared" si="4"/>
        <v/>
      </c>
      <c r="F30" t="str">
        <f t="shared" si="0"/>
        <v/>
      </c>
      <c r="G30" t="str">
        <f t="shared" si="1"/>
        <v/>
      </c>
    </row>
    <row r="31" spans="1:7" x14ac:dyDescent="0.35">
      <c r="A31" s="30">
        <v>43983</v>
      </c>
      <c r="B31" s="3">
        <v>9826.15</v>
      </c>
      <c r="C31" s="22">
        <f t="shared" si="2"/>
        <v>2.5662035635627318E-2</v>
      </c>
      <c r="D31" s="3" t="str">
        <f t="shared" si="3"/>
        <v>Up</v>
      </c>
      <c r="E31" t="str">
        <f t="shared" si="4"/>
        <v/>
      </c>
      <c r="F31" t="str">
        <f t="shared" si="0"/>
        <v/>
      </c>
      <c r="G31" t="str">
        <f t="shared" si="1"/>
        <v/>
      </c>
    </row>
    <row r="32" spans="1:7" x14ac:dyDescent="0.35">
      <c r="A32" s="30">
        <v>43984</v>
      </c>
      <c r="B32" s="3">
        <v>9979.1</v>
      </c>
      <c r="C32" s="22">
        <f t="shared" si="2"/>
        <v>1.5565608096762286E-2</v>
      </c>
      <c r="D32" s="3" t="str">
        <f t="shared" si="3"/>
        <v>Up</v>
      </c>
      <c r="E32" t="str">
        <f t="shared" si="4"/>
        <v/>
      </c>
      <c r="F32" t="str">
        <f t="shared" si="0"/>
        <v/>
      </c>
      <c r="G32" t="str">
        <f t="shared" si="1"/>
        <v/>
      </c>
    </row>
    <row r="33" spans="1:7" x14ac:dyDescent="0.35">
      <c r="A33" s="30">
        <v>43985</v>
      </c>
      <c r="B33" s="3">
        <v>10061.549999999999</v>
      </c>
      <c r="C33" s="22">
        <f t="shared" si="2"/>
        <v>8.2622681404133543E-3</v>
      </c>
      <c r="D33" s="3" t="str">
        <f t="shared" si="3"/>
        <v>Up</v>
      </c>
      <c r="E33" t="str">
        <f t="shared" si="4"/>
        <v/>
      </c>
      <c r="F33" t="str">
        <f t="shared" si="0"/>
        <v/>
      </c>
      <c r="G33" t="str">
        <f t="shared" si="1"/>
        <v/>
      </c>
    </row>
    <row r="34" spans="1:7" x14ac:dyDescent="0.35">
      <c r="A34" s="30">
        <v>43986</v>
      </c>
      <c r="B34" s="3">
        <v>10029.1</v>
      </c>
      <c r="C34" s="22">
        <f t="shared" si="2"/>
        <v>-3.2251492066330645E-3</v>
      </c>
      <c r="D34" s="3" t="str">
        <f t="shared" si="3"/>
        <v>Down</v>
      </c>
      <c r="E34" t="str">
        <f t="shared" si="4"/>
        <v/>
      </c>
      <c r="F34" t="str">
        <f t="shared" si="0"/>
        <v/>
      </c>
      <c r="G34" t="str">
        <f t="shared" si="1"/>
        <v/>
      </c>
    </row>
    <row r="35" spans="1:7" x14ac:dyDescent="0.35">
      <c r="A35" s="30">
        <v>43987</v>
      </c>
      <c r="B35" s="3">
        <v>10142.15</v>
      </c>
      <c r="C35" s="22">
        <f t="shared" si="2"/>
        <v>1.1272197904098998E-2</v>
      </c>
      <c r="D35" s="3" t="str">
        <f t="shared" si="3"/>
        <v>Up</v>
      </c>
      <c r="E35" t="str">
        <f t="shared" si="4"/>
        <v/>
      </c>
      <c r="F35" t="str">
        <f t="shared" si="0"/>
        <v/>
      </c>
      <c r="G35" t="str">
        <f t="shared" si="1"/>
        <v/>
      </c>
    </row>
    <row r="36" spans="1:7" x14ac:dyDescent="0.35">
      <c r="A36" s="30">
        <v>43990</v>
      </c>
      <c r="B36" s="3">
        <v>10167.450000000001</v>
      </c>
      <c r="C36" s="22">
        <f t="shared" si="2"/>
        <v>2.4945401123037119E-3</v>
      </c>
      <c r="D36" s="3" t="str">
        <f t="shared" si="3"/>
        <v>Up</v>
      </c>
      <c r="E36" t="str">
        <f t="shared" si="4"/>
        <v/>
      </c>
      <c r="F36" t="str">
        <f t="shared" si="0"/>
        <v/>
      </c>
      <c r="G36" t="str">
        <f t="shared" si="1"/>
        <v/>
      </c>
    </row>
    <row r="37" spans="1:7" x14ac:dyDescent="0.35">
      <c r="A37" s="30">
        <v>43991</v>
      </c>
      <c r="B37" s="3">
        <v>10046.65</v>
      </c>
      <c r="C37" s="22">
        <f t="shared" si="2"/>
        <v>-1.1881051787813176E-2</v>
      </c>
      <c r="D37" s="3" t="str">
        <f t="shared" si="3"/>
        <v>Down</v>
      </c>
      <c r="E37" t="str">
        <f t="shared" si="4"/>
        <v/>
      </c>
      <c r="F37" t="str">
        <f t="shared" si="0"/>
        <v/>
      </c>
      <c r="G37" t="str">
        <f t="shared" si="1"/>
        <v/>
      </c>
    </row>
    <row r="38" spans="1:7" x14ac:dyDescent="0.35">
      <c r="A38" s="30">
        <v>43992</v>
      </c>
      <c r="B38" s="3">
        <v>10116.15</v>
      </c>
      <c r="C38" s="22">
        <f t="shared" si="2"/>
        <v>6.9177287951705298E-3</v>
      </c>
      <c r="D38" s="3" t="str">
        <f t="shared" si="3"/>
        <v>Up</v>
      </c>
      <c r="E38" t="str">
        <f t="shared" si="4"/>
        <v/>
      </c>
      <c r="F38" t="str">
        <f t="shared" si="0"/>
        <v/>
      </c>
      <c r="G38" t="str">
        <f t="shared" si="1"/>
        <v/>
      </c>
    </row>
    <row r="39" spans="1:7" x14ac:dyDescent="0.35">
      <c r="A39" s="30">
        <v>43993</v>
      </c>
      <c r="B39" s="3">
        <v>9902</v>
      </c>
      <c r="C39" s="22">
        <f t="shared" si="2"/>
        <v>-2.1169120663493489E-2</v>
      </c>
      <c r="D39" s="3" t="str">
        <f t="shared" si="3"/>
        <v>Down</v>
      </c>
      <c r="E39" t="str">
        <f t="shared" si="4"/>
        <v/>
      </c>
      <c r="F39" t="str">
        <f t="shared" si="0"/>
        <v/>
      </c>
      <c r="G39" t="str">
        <f t="shared" si="1"/>
        <v/>
      </c>
    </row>
    <row r="40" spans="1:7" x14ac:dyDescent="0.35">
      <c r="A40" s="30">
        <v>43994</v>
      </c>
      <c r="B40" s="3">
        <v>9972.9</v>
      </c>
      <c r="C40" s="22">
        <f t="shared" si="2"/>
        <v>7.1601696626943682E-3</v>
      </c>
      <c r="D40" s="3" t="str">
        <f t="shared" si="3"/>
        <v>Up</v>
      </c>
      <c r="E40" t="str">
        <f t="shared" si="4"/>
        <v/>
      </c>
      <c r="F40" t="str">
        <f t="shared" si="0"/>
        <v/>
      </c>
      <c r="G40" t="str">
        <f t="shared" si="1"/>
        <v/>
      </c>
    </row>
    <row r="41" spans="1:7" x14ac:dyDescent="0.35">
      <c r="A41" s="30">
        <v>43997</v>
      </c>
      <c r="B41" s="3">
        <v>9813.7000000000007</v>
      </c>
      <c r="C41" s="22">
        <f t="shared" si="2"/>
        <v>-1.5963260435780859E-2</v>
      </c>
      <c r="D41" s="3" t="str">
        <f t="shared" si="3"/>
        <v>Down</v>
      </c>
      <c r="E41" t="str">
        <f t="shared" si="4"/>
        <v/>
      </c>
      <c r="F41" t="str">
        <f t="shared" si="0"/>
        <v/>
      </c>
      <c r="G41" t="str">
        <f t="shared" si="1"/>
        <v/>
      </c>
    </row>
    <row r="42" spans="1:7" x14ac:dyDescent="0.35">
      <c r="A42" s="30">
        <v>43998</v>
      </c>
      <c r="B42" s="3">
        <v>9914</v>
      </c>
      <c r="C42" s="22">
        <f t="shared" si="2"/>
        <v>1.022040616688907E-2</v>
      </c>
      <c r="D42" s="3" t="str">
        <f t="shared" si="3"/>
        <v>Up</v>
      </c>
      <c r="E42" t="str">
        <f t="shared" si="4"/>
        <v/>
      </c>
      <c r="F42" t="str">
        <f t="shared" si="0"/>
        <v/>
      </c>
      <c r="G42" t="str">
        <f t="shared" si="1"/>
        <v/>
      </c>
    </row>
    <row r="43" spans="1:7" x14ac:dyDescent="0.35">
      <c r="A43" s="30">
        <v>43999</v>
      </c>
      <c r="B43" s="3">
        <v>9881.15</v>
      </c>
      <c r="C43" s="22">
        <f t="shared" si="2"/>
        <v>-3.3134960661690906E-3</v>
      </c>
      <c r="D43" s="3" t="str">
        <f t="shared" si="3"/>
        <v>Down</v>
      </c>
      <c r="E43" t="str">
        <f t="shared" si="4"/>
        <v/>
      </c>
      <c r="F43" t="str">
        <f t="shared" si="0"/>
        <v/>
      </c>
      <c r="G43" t="str">
        <f t="shared" si="1"/>
        <v/>
      </c>
    </row>
    <row r="44" spans="1:7" x14ac:dyDescent="0.35">
      <c r="A44" s="30">
        <v>44000</v>
      </c>
      <c r="B44" s="3">
        <v>10091.65</v>
      </c>
      <c r="C44" s="22">
        <f t="shared" si="2"/>
        <v>2.1303188394063446E-2</v>
      </c>
      <c r="D44" s="3" t="str">
        <f t="shared" si="3"/>
        <v>Up</v>
      </c>
      <c r="E44" t="str">
        <f t="shared" si="4"/>
        <v/>
      </c>
      <c r="F44" t="str">
        <f t="shared" si="0"/>
        <v/>
      </c>
      <c r="G44" t="str">
        <f t="shared" si="1"/>
        <v/>
      </c>
    </row>
    <row r="45" spans="1:7" x14ac:dyDescent="0.35">
      <c r="A45" s="30">
        <v>44001</v>
      </c>
      <c r="B45" s="3">
        <v>10244.4</v>
      </c>
      <c r="C45" s="22">
        <f t="shared" si="2"/>
        <v>1.513627603018337E-2</v>
      </c>
      <c r="D45" s="3" t="str">
        <f t="shared" si="3"/>
        <v>Up</v>
      </c>
      <c r="E45" t="str">
        <f t="shared" si="4"/>
        <v/>
      </c>
      <c r="F45" t="str">
        <f t="shared" si="0"/>
        <v/>
      </c>
      <c r="G45" t="str">
        <f t="shared" si="1"/>
        <v/>
      </c>
    </row>
    <row r="46" spans="1:7" x14ac:dyDescent="0.35">
      <c r="A46" s="30">
        <v>44004</v>
      </c>
      <c r="B46" s="3">
        <v>10311.200000000001</v>
      </c>
      <c r="C46" s="22">
        <f t="shared" si="2"/>
        <v>6.5206356643630762E-3</v>
      </c>
      <c r="D46" s="3" t="str">
        <f t="shared" si="3"/>
        <v>Up</v>
      </c>
      <c r="E46" t="str">
        <f t="shared" si="4"/>
        <v/>
      </c>
      <c r="F46" t="str">
        <f t="shared" si="0"/>
        <v/>
      </c>
      <c r="G46" t="str">
        <f t="shared" si="1"/>
        <v/>
      </c>
    </row>
    <row r="47" spans="1:7" x14ac:dyDescent="0.35">
      <c r="A47" s="30">
        <v>44005</v>
      </c>
      <c r="B47" s="3">
        <v>10471</v>
      </c>
      <c r="C47" s="22">
        <f t="shared" si="2"/>
        <v>1.5497711226627285E-2</v>
      </c>
      <c r="D47" s="3" t="str">
        <f t="shared" si="3"/>
        <v>Up</v>
      </c>
      <c r="E47" t="str">
        <f t="shared" si="4"/>
        <v/>
      </c>
      <c r="F47" t="str">
        <f t="shared" si="0"/>
        <v/>
      </c>
      <c r="G47" t="str">
        <f t="shared" si="1"/>
        <v/>
      </c>
    </row>
    <row r="48" spans="1:7" x14ac:dyDescent="0.35">
      <c r="A48" s="30">
        <v>44006</v>
      </c>
      <c r="B48" s="3">
        <v>10305.299999999999</v>
      </c>
      <c r="C48" s="22">
        <f t="shared" si="2"/>
        <v>-1.5824658580842397E-2</v>
      </c>
      <c r="D48" s="3" t="str">
        <f t="shared" si="3"/>
        <v>Down</v>
      </c>
      <c r="E48" t="str">
        <f t="shared" si="4"/>
        <v/>
      </c>
      <c r="F48" t="str">
        <f t="shared" si="0"/>
        <v/>
      </c>
      <c r="G48" t="str">
        <f t="shared" si="1"/>
        <v/>
      </c>
    </row>
    <row r="49" spans="1:7" x14ac:dyDescent="0.35">
      <c r="A49" s="30">
        <v>44007</v>
      </c>
      <c r="B49" s="3">
        <v>10288.9</v>
      </c>
      <c r="C49" s="22">
        <f t="shared" si="2"/>
        <v>-1.5914141267114627E-3</v>
      </c>
      <c r="D49" s="3" t="str">
        <f t="shared" si="3"/>
        <v>Down</v>
      </c>
      <c r="E49" t="str">
        <f t="shared" si="4"/>
        <v/>
      </c>
      <c r="F49" t="str">
        <f t="shared" si="0"/>
        <v/>
      </c>
      <c r="G49" t="str">
        <f t="shared" si="1"/>
        <v/>
      </c>
    </row>
    <row r="50" spans="1:7" x14ac:dyDescent="0.35">
      <c r="A50" s="30">
        <v>44008</v>
      </c>
      <c r="B50" s="3">
        <v>10383</v>
      </c>
      <c r="C50" s="22">
        <f t="shared" si="2"/>
        <v>9.1457784602824756E-3</v>
      </c>
      <c r="D50" s="3" t="str">
        <f t="shared" si="3"/>
        <v>Up</v>
      </c>
      <c r="E50" t="str">
        <f t="shared" si="4"/>
        <v/>
      </c>
      <c r="F50" t="str">
        <f t="shared" si="0"/>
        <v/>
      </c>
      <c r="G50" t="str">
        <f t="shared" si="1"/>
        <v/>
      </c>
    </row>
    <row r="51" spans="1:7" x14ac:dyDescent="0.35">
      <c r="A51" s="30">
        <v>44011</v>
      </c>
      <c r="B51" s="3">
        <v>10312.4</v>
      </c>
      <c r="C51" s="22">
        <f t="shared" si="2"/>
        <v>-6.7995762303766118E-3</v>
      </c>
      <c r="D51" s="3" t="str">
        <f t="shared" si="3"/>
        <v>Down</v>
      </c>
      <c r="E51" t="str">
        <f t="shared" si="4"/>
        <v/>
      </c>
      <c r="F51" t="str">
        <f t="shared" si="0"/>
        <v/>
      </c>
      <c r="G51" t="str">
        <f t="shared" si="1"/>
        <v/>
      </c>
    </row>
    <row r="52" spans="1:7" x14ac:dyDescent="0.35">
      <c r="A52" s="30">
        <v>44012</v>
      </c>
      <c r="B52" s="3">
        <v>10302.1</v>
      </c>
      <c r="C52" s="22">
        <f t="shared" si="2"/>
        <v>-9.987975640975207E-4</v>
      </c>
      <c r="D52" s="3" t="str">
        <f t="shared" si="3"/>
        <v>Down</v>
      </c>
      <c r="E52" t="str">
        <f t="shared" si="4"/>
        <v/>
      </c>
      <c r="F52" t="str">
        <f t="shared" si="0"/>
        <v/>
      </c>
      <c r="G52" t="str">
        <f t="shared" si="1"/>
        <v/>
      </c>
    </row>
    <row r="53" spans="1:7" x14ac:dyDescent="0.35">
      <c r="A53" s="30">
        <v>44013</v>
      </c>
      <c r="B53" s="3">
        <v>10430.049999999999</v>
      </c>
      <c r="C53" s="22">
        <f t="shared" si="2"/>
        <v>1.2419797905281341E-2</v>
      </c>
      <c r="D53" s="3" t="str">
        <f t="shared" si="3"/>
        <v>Up</v>
      </c>
      <c r="E53" t="str">
        <f t="shared" si="4"/>
        <v/>
      </c>
      <c r="F53" t="str">
        <f t="shared" si="0"/>
        <v/>
      </c>
      <c r="G53" t="str">
        <f t="shared" si="1"/>
        <v/>
      </c>
    </row>
    <row r="54" spans="1:7" x14ac:dyDescent="0.35">
      <c r="A54" s="30">
        <v>44014</v>
      </c>
      <c r="B54" s="3">
        <v>10551.7</v>
      </c>
      <c r="C54" s="22">
        <f t="shared" si="2"/>
        <v>1.1663414844607789E-2</v>
      </c>
      <c r="D54" s="3" t="str">
        <f t="shared" si="3"/>
        <v>Up</v>
      </c>
      <c r="E54" t="str">
        <f t="shared" si="4"/>
        <v/>
      </c>
      <c r="F54" t="str">
        <f t="shared" si="0"/>
        <v/>
      </c>
      <c r="G54" t="str">
        <f t="shared" si="1"/>
        <v/>
      </c>
    </row>
    <row r="55" spans="1:7" x14ac:dyDescent="0.35">
      <c r="A55" s="30">
        <v>44015</v>
      </c>
      <c r="B55" s="3">
        <v>10607.35</v>
      </c>
      <c r="C55" s="22">
        <f t="shared" si="2"/>
        <v>5.2740316726214388E-3</v>
      </c>
      <c r="D55" s="3" t="str">
        <f t="shared" si="3"/>
        <v>Up</v>
      </c>
      <c r="E55" t="str">
        <f t="shared" si="4"/>
        <v/>
      </c>
      <c r="F55" t="str">
        <f t="shared" si="0"/>
        <v/>
      </c>
      <c r="G55" t="str">
        <f t="shared" si="1"/>
        <v/>
      </c>
    </row>
    <row r="56" spans="1:7" x14ac:dyDescent="0.35">
      <c r="A56" s="30">
        <v>44018</v>
      </c>
      <c r="B56" s="3">
        <v>10763.65</v>
      </c>
      <c r="C56" s="22">
        <f t="shared" si="2"/>
        <v>1.4735065779860123E-2</v>
      </c>
      <c r="D56" s="3" t="str">
        <f t="shared" si="3"/>
        <v>Up</v>
      </c>
      <c r="E56" t="str">
        <f t="shared" si="4"/>
        <v/>
      </c>
      <c r="F56" t="str">
        <f t="shared" si="0"/>
        <v/>
      </c>
      <c r="G56" t="str">
        <f t="shared" si="1"/>
        <v/>
      </c>
    </row>
    <row r="57" spans="1:7" x14ac:dyDescent="0.35">
      <c r="A57" s="30">
        <v>44019</v>
      </c>
      <c r="B57" s="3">
        <v>10799.65</v>
      </c>
      <c r="C57" s="22">
        <f t="shared" si="2"/>
        <v>3.3445903573601893E-3</v>
      </c>
      <c r="D57" s="3" t="str">
        <f t="shared" si="3"/>
        <v>Up</v>
      </c>
      <c r="E57" t="str">
        <f t="shared" si="4"/>
        <v/>
      </c>
      <c r="F57" t="str">
        <f t="shared" si="0"/>
        <v/>
      </c>
      <c r="G57" t="str">
        <f t="shared" si="1"/>
        <v/>
      </c>
    </row>
    <row r="58" spans="1:7" x14ac:dyDescent="0.35">
      <c r="A58" s="30">
        <v>44020</v>
      </c>
      <c r="B58" s="3">
        <v>10705.75</v>
      </c>
      <c r="C58" s="22">
        <f t="shared" si="2"/>
        <v>-8.6947262179792525E-3</v>
      </c>
      <c r="D58" s="3" t="str">
        <f t="shared" si="3"/>
        <v>Down</v>
      </c>
      <c r="E58" t="str">
        <f t="shared" si="4"/>
        <v/>
      </c>
      <c r="F58" t="str">
        <f t="shared" si="0"/>
        <v/>
      </c>
      <c r="G58" t="str">
        <f t="shared" si="1"/>
        <v/>
      </c>
    </row>
    <row r="59" spans="1:7" x14ac:dyDescent="0.35">
      <c r="A59" s="30">
        <v>44021</v>
      </c>
      <c r="B59" s="3">
        <v>10813.45</v>
      </c>
      <c r="C59" s="22">
        <f t="shared" si="2"/>
        <v>1.0060014478201035E-2</v>
      </c>
      <c r="D59" s="3" t="str">
        <f t="shared" si="3"/>
        <v>Up</v>
      </c>
      <c r="E59" t="str">
        <f t="shared" si="4"/>
        <v/>
      </c>
      <c r="F59" t="str">
        <f t="shared" si="0"/>
        <v/>
      </c>
      <c r="G59" t="str">
        <f t="shared" si="1"/>
        <v/>
      </c>
    </row>
    <row r="60" spans="1:7" x14ac:dyDescent="0.35">
      <c r="A60" s="30">
        <v>44022</v>
      </c>
      <c r="B60" s="3">
        <v>10768.05</v>
      </c>
      <c r="C60" s="22">
        <f t="shared" si="2"/>
        <v>-4.1984750472792171E-3</v>
      </c>
      <c r="D60" s="3" t="str">
        <f t="shared" si="3"/>
        <v>Down</v>
      </c>
      <c r="E60" t="str">
        <f t="shared" si="4"/>
        <v/>
      </c>
      <c r="F60" t="str">
        <f t="shared" si="0"/>
        <v/>
      </c>
      <c r="G60" t="str">
        <f t="shared" si="1"/>
        <v/>
      </c>
    </row>
    <row r="61" spans="1:7" x14ac:dyDescent="0.35">
      <c r="A61" s="30">
        <v>44025</v>
      </c>
      <c r="B61" s="3">
        <v>10802.7</v>
      </c>
      <c r="C61" s="22">
        <f t="shared" si="2"/>
        <v>3.2178528145765909E-3</v>
      </c>
      <c r="D61" s="3" t="str">
        <f t="shared" si="3"/>
        <v>Up</v>
      </c>
      <c r="E61" t="str">
        <f t="shared" si="4"/>
        <v/>
      </c>
      <c r="F61" t="str">
        <f t="shared" si="0"/>
        <v/>
      </c>
      <c r="G61" t="str">
        <f t="shared" si="1"/>
        <v/>
      </c>
    </row>
    <row r="62" spans="1:7" x14ac:dyDescent="0.35">
      <c r="A62" s="30">
        <v>44026</v>
      </c>
      <c r="B62" s="3">
        <v>10607.35</v>
      </c>
      <c r="C62" s="22">
        <f t="shared" si="2"/>
        <v>-1.8083442102437387E-2</v>
      </c>
      <c r="D62" s="3" t="str">
        <f t="shared" si="3"/>
        <v>Down</v>
      </c>
      <c r="E62" t="str">
        <f t="shared" si="4"/>
        <v/>
      </c>
      <c r="F62" t="str">
        <f t="shared" si="0"/>
        <v/>
      </c>
      <c r="G62" t="str">
        <f t="shared" si="1"/>
        <v/>
      </c>
    </row>
    <row r="63" spans="1:7" x14ac:dyDescent="0.35">
      <c r="A63" s="30">
        <v>44027</v>
      </c>
      <c r="B63" s="3">
        <v>10618.2</v>
      </c>
      <c r="C63" s="22">
        <f t="shared" si="2"/>
        <v>1.0228756475463112E-3</v>
      </c>
      <c r="D63" s="3" t="str">
        <f t="shared" si="3"/>
        <v>Up</v>
      </c>
      <c r="E63" t="str">
        <f t="shared" si="4"/>
        <v/>
      </c>
      <c r="F63" t="str">
        <f t="shared" si="0"/>
        <v/>
      </c>
      <c r="G63" t="str">
        <f t="shared" si="1"/>
        <v/>
      </c>
    </row>
    <row r="64" spans="1:7" x14ac:dyDescent="0.35">
      <c r="A64" s="30">
        <v>44028</v>
      </c>
      <c r="B64" s="3">
        <v>10739.95</v>
      </c>
      <c r="C64" s="22">
        <f t="shared" si="2"/>
        <v>1.1466161873010491E-2</v>
      </c>
      <c r="D64" s="3" t="str">
        <f t="shared" si="3"/>
        <v>Up</v>
      </c>
      <c r="E64" t="str">
        <f t="shared" si="4"/>
        <v/>
      </c>
      <c r="F64" t="str">
        <f t="shared" si="0"/>
        <v/>
      </c>
      <c r="G64" t="str">
        <f t="shared" si="1"/>
        <v/>
      </c>
    </row>
    <row r="65" spans="1:7" x14ac:dyDescent="0.35">
      <c r="A65" s="30">
        <v>44029</v>
      </c>
      <c r="B65" s="3">
        <v>10901.7</v>
      </c>
      <c r="C65" s="22">
        <f t="shared" si="2"/>
        <v>1.5060591529755724E-2</v>
      </c>
      <c r="D65" s="3" t="str">
        <f t="shared" si="3"/>
        <v>Up</v>
      </c>
      <c r="E65" t="str">
        <f t="shared" si="4"/>
        <v/>
      </c>
      <c r="F65" t="str">
        <f t="shared" si="0"/>
        <v/>
      </c>
      <c r="G65" t="str">
        <f t="shared" si="1"/>
        <v/>
      </c>
    </row>
    <row r="66" spans="1:7" x14ac:dyDescent="0.35">
      <c r="A66" s="30">
        <v>44032</v>
      </c>
      <c r="B66" s="3">
        <v>11022.2</v>
      </c>
      <c r="C66" s="22">
        <f t="shared" si="2"/>
        <v>1.1053321958960529E-2</v>
      </c>
      <c r="D66" s="3" t="str">
        <f t="shared" si="3"/>
        <v>Up</v>
      </c>
      <c r="E66" t="str">
        <f t="shared" si="4"/>
        <v/>
      </c>
      <c r="F66" t="str">
        <f t="shared" si="0"/>
        <v/>
      </c>
      <c r="G66" t="str">
        <f t="shared" si="1"/>
        <v/>
      </c>
    </row>
    <row r="67" spans="1:7" x14ac:dyDescent="0.35">
      <c r="A67" s="30">
        <v>44033</v>
      </c>
      <c r="B67" s="3">
        <v>11162.25</v>
      </c>
      <c r="C67" s="22">
        <f t="shared" si="2"/>
        <v>1.2706174810836246E-2</v>
      </c>
      <c r="D67" s="3" t="str">
        <f t="shared" si="3"/>
        <v>Up</v>
      </c>
      <c r="E67" t="str">
        <f t="shared" si="4"/>
        <v/>
      </c>
      <c r="F67" t="str">
        <f t="shared" ref="F67:F130" si="5">IF(E67="6-Day Down Streak", C67, "")</f>
        <v/>
      </c>
      <c r="G67" t="str">
        <f t="shared" ref="G67:G130" si="6">IF(E67="6-Day Down Streak",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t="str">
        <f t="shared" si="4"/>
        <v/>
      </c>
      <c r="F68" t="str">
        <f t="shared" si="5"/>
        <v/>
      </c>
      <c r="G68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t="str">
        <f t="shared" si="4"/>
        <v/>
      </c>
      <c r="F69" t="str">
        <f t="shared" si="5"/>
        <v/>
      </c>
      <c r="G69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t="str">
        <f t="shared" si="4"/>
        <v/>
      </c>
      <c r="F70" t="str">
        <f t="shared" si="5"/>
        <v/>
      </c>
      <c r="G70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t="str">
        <f t="shared" si="4"/>
        <v/>
      </c>
      <c r="F71" t="str">
        <f t="shared" si="5"/>
        <v/>
      </c>
      <c r="G71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t="str">
        <f t="shared" si="4"/>
        <v/>
      </c>
      <c r="F72" t="str">
        <f t="shared" si="5"/>
        <v/>
      </c>
      <c r="G72" t="str">
        <f t="shared" si="6"/>
        <v/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t="str">
        <f t="shared" si="4"/>
        <v/>
      </c>
      <c r="F73" t="str">
        <f t="shared" si="5"/>
        <v/>
      </c>
      <c r="G7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t="str">
        <f t="shared" ref="E74:E137" si="9">IF(AND(D68="Down", D69="Down", D70="Down", D71="Down", D72="Down", D73="Down"), "6-Day Down Streak", "")</f>
        <v/>
      </c>
      <c r="F74" t="str">
        <f t="shared" si="5"/>
        <v/>
      </c>
      <c r="G74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t="str">
        <f t="shared" si="9"/>
        <v/>
      </c>
      <c r="F75" t="str">
        <f t="shared" si="5"/>
        <v/>
      </c>
      <c r="G75" t="str">
        <f t="shared" si="6"/>
        <v/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t="str">
        <f t="shared" si="9"/>
        <v/>
      </c>
      <c r="F76" t="str">
        <f t="shared" si="5"/>
        <v/>
      </c>
      <c r="G76" t="str">
        <f t="shared" si="6"/>
        <v/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t="str">
        <f t="shared" si="9"/>
        <v/>
      </c>
      <c r="F77" t="str">
        <f t="shared" si="5"/>
        <v/>
      </c>
      <c r="G77" t="str">
        <f t="shared" si="6"/>
        <v/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t="str">
        <f t="shared" si="9"/>
        <v/>
      </c>
      <c r="F78" t="str">
        <f t="shared" si="5"/>
        <v/>
      </c>
      <c r="G78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t="str">
        <f t="shared" si="9"/>
        <v/>
      </c>
      <c r="F79" t="str">
        <f t="shared" si="5"/>
        <v/>
      </c>
      <c r="G79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t="str">
        <f t="shared" si="9"/>
        <v/>
      </c>
      <c r="F80" t="str">
        <f t="shared" si="5"/>
        <v/>
      </c>
      <c r="G80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t="str">
        <f t="shared" si="9"/>
        <v/>
      </c>
      <c r="F81" t="str">
        <f t="shared" si="5"/>
        <v/>
      </c>
      <c r="G81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t="str">
        <f t="shared" si="9"/>
        <v/>
      </c>
      <c r="F82" t="str">
        <f t="shared" si="5"/>
        <v/>
      </c>
      <c r="G82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t="str">
        <f t="shared" si="9"/>
        <v/>
      </c>
      <c r="F83" t="str">
        <f t="shared" si="5"/>
        <v/>
      </c>
      <c r="G8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t="str">
        <f t="shared" si="9"/>
        <v/>
      </c>
      <c r="F84" t="str">
        <f t="shared" si="5"/>
        <v/>
      </c>
      <c r="G84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t="str">
        <f t="shared" si="9"/>
        <v/>
      </c>
      <c r="F85" t="str">
        <f t="shared" si="5"/>
        <v/>
      </c>
      <c r="G85" t="str">
        <f t="shared" si="6"/>
        <v/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t="str">
        <f t="shared" si="9"/>
        <v/>
      </c>
      <c r="F86" t="str">
        <f t="shared" si="5"/>
        <v/>
      </c>
      <c r="G86" t="str">
        <f t="shared" si="6"/>
        <v/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t="str">
        <f t="shared" si="9"/>
        <v/>
      </c>
      <c r="F87" t="str">
        <f t="shared" si="5"/>
        <v/>
      </c>
      <c r="G87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t="str">
        <f t="shared" si="9"/>
        <v/>
      </c>
      <c r="F88" t="str">
        <f t="shared" si="5"/>
        <v/>
      </c>
      <c r="G88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t="str">
        <f t="shared" si="9"/>
        <v/>
      </c>
      <c r="F89" t="str">
        <f t="shared" si="5"/>
        <v/>
      </c>
      <c r="G89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t="str">
        <f t="shared" si="9"/>
        <v/>
      </c>
      <c r="F90" t="str">
        <f t="shared" si="5"/>
        <v/>
      </c>
      <c r="G90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t="str">
        <f t="shared" si="9"/>
        <v/>
      </c>
      <c r="F91" t="str">
        <f t="shared" si="5"/>
        <v/>
      </c>
      <c r="G91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t="str">
        <f t="shared" si="9"/>
        <v/>
      </c>
      <c r="F92" t="str">
        <f t="shared" si="5"/>
        <v/>
      </c>
      <c r="G92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t="str">
        <f t="shared" si="9"/>
        <v/>
      </c>
      <c r="F93" t="str">
        <f t="shared" si="5"/>
        <v/>
      </c>
      <c r="G9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t="str">
        <f t="shared" si="9"/>
        <v/>
      </c>
      <c r="F94" t="str">
        <f t="shared" si="5"/>
        <v/>
      </c>
      <c r="G94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t="str">
        <f t="shared" si="9"/>
        <v/>
      </c>
      <c r="F95" t="str">
        <f t="shared" si="5"/>
        <v/>
      </c>
      <c r="G95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t="str">
        <f t="shared" si="9"/>
        <v/>
      </c>
      <c r="F96" t="str">
        <f t="shared" si="5"/>
        <v/>
      </c>
      <c r="G96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t="str">
        <f t="shared" si="9"/>
        <v/>
      </c>
      <c r="F97" t="str">
        <f t="shared" si="5"/>
        <v/>
      </c>
      <c r="G97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t="str">
        <f t="shared" si="9"/>
        <v/>
      </c>
      <c r="F98" t="str">
        <f t="shared" si="5"/>
        <v/>
      </c>
      <c r="G98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t="str">
        <f t="shared" si="9"/>
        <v/>
      </c>
      <c r="F99" t="str">
        <f t="shared" si="5"/>
        <v/>
      </c>
      <c r="G99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t="str">
        <f t="shared" si="9"/>
        <v/>
      </c>
      <c r="F100" t="str">
        <f t="shared" si="5"/>
        <v/>
      </c>
      <c r="G100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t="str">
        <f t="shared" si="9"/>
        <v/>
      </c>
      <c r="F101" t="str">
        <f t="shared" si="5"/>
        <v/>
      </c>
      <c r="G101" t="str">
        <f t="shared" si="6"/>
        <v/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t="str">
        <f t="shared" si="9"/>
        <v/>
      </c>
      <c r="F102" t="str">
        <f t="shared" si="5"/>
        <v/>
      </c>
      <c r="G102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t="str">
        <f t="shared" si="9"/>
        <v/>
      </c>
      <c r="F103" t="str">
        <f t="shared" si="5"/>
        <v/>
      </c>
      <c r="G10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t="str">
        <f t="shared" si="9"/>
        <v/>
      </c>
      <c r="F104" t="str">
        <f t="shared" si="5"/>
        <v/>
      </c>
      <c r="G104" t="str">
        <f t="shared" si="6"/>
        <v/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t="str">
        <f t="shared" si="9"/>
        <v/>
      </c>
      <c r="F105" t="str">
        <f t="shared" si="5"/>
        <v/>
      </c>
      <c r="G105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t="str">
        <f t="shared" si="9"/>
        <v/>
      </c>
      <c r="F106" t="str">
        <f t="shared" si="5"/>
        <v/>
      </c>
      <c r="G106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t="str">
        <f t="shared" si="9"/>
        <v/>
      </c>
      <c r="F107" t="str">
        <f t="shared" si="5"/>
        <v/>
      </c>
      <c r="G107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t="str">
        <f t="shared" si="9"/>
        <v/>
      </c>
      <c r="F108" t="str">
        <f t="shared" si="5"/>
        <v/>
      </c>
      <c r="G108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t="str">
        <f t="shared" si="9"/>
        <v/>
      </c>
      <c r="F109" t="str">
        <f t="shared" si="5"/>
        <v/>
      </c>
      <c r="G109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t="str">
        <f t="shared" si="9"/>
        <v/>
      </c>
      <c r="F110" t="str">
        <f t="shared" si="5"/>
        <v/>
      </c>
      <c r="G110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t="str">
        <f t="shared" si="9"/>
        <v/>
      </c>
      <c r="F111" t="str">
        <f t="shared" si="5"/>
        <v/>
      </c>
      <c r="G111" t="str">
        <f t="shared" si="6"/>
        <v/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t="str">
        <f t="shared" si="9"/>
        <v/>
      </c>
      <c r="F112" t="str">
        <f t="shared" si="5"/>
        <v/>
      </c>
      <c r="G112" t="str">
        <f t="shared" si="6"/>
        <v/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t="str">
        <f t="shared" si="9"/>
        <v/>
      </c>
      <c r="F113" t="str">
        <f t="shared" si="5"/>
        <v/>
      </c>
      <c r="G113" t="str">
        <f t="shared" si="6"/>
        <v/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t="str">
        <f t="shared" si="9"/>
        <v/>
      </c>
      <c r="F114" t="str">
        <f t="shared" si="5"/>
        <v/>
      </c>
      <c r="G114" t="str">
        <f t="shared" si="6"/>
        <v/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t="str">
        <f t="shared" si="9"/>
        <v>6-Day Down Streak</v>
      </c>
      <c r="F115">
        <f t="shared" si="5"/>
        <v>2.264576999782526E-2</v>
      </c>
      <c r="G115" t="str">
        <f t="shared" si="6"/>
        <v>Yes</v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t="str">
        <f t="shared" si="9"/>
        <v/>
      </c>
      <c r="F116" t="str">
        <f t="shared" si="5"/>
        <v/>
      </c>
      <c r="G116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t="str">
        <f t="shared" si="9"/>
        <v/>
      </c>
      <c r="F117" t="str">
        <f t="shared" si="5"/>
        <v/>
      </c>
      <c r="G117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t="str">
        <f t="shared" si="9"/>
        <v/>
      </c>
      <c r="F118" t="str">
        <f t="shared" si="5"/>
        <v/>
      </c>
      <c r="G118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t="str">
        <f t="shared" si="9"/>
        <v/>
      </c>
      <c r="F119" t="str">
        <f t="shared" si="5"/>
        <v/>
      </c>
      <c r="G119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t="str">
        <f t="shared" si="9"/>
        <v/>
      </c>
      <c r="F120" t="str">
        <f t="shared" si="5"/>
        <v/>
      </c>
      <c r="G120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t="str">
        <f t="shared" si="9"/>
        <v/>
      </c>
      <c r="F121" t="str">
        <f t="shared" si="5"/>
        <v/>
      </c>
      <c r="G121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t="str">
        <f t="shared" si="9"/>
        <v/>
      </c>
      <c r="F122" t="str">
        <f t="shared" si="5"/>
        <v/>
      </c>
      <c r="G122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t="str">
        <f t="shared" si="9"/>
        <v/>
      </c>
      <c r="F123" t="str">
        <f t="shared" si="5"/>
        <v/>
      </c>
      <c r="G12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t="str">
        <f t="shared" si="9"/>
        <v/>
      </c>
      <c r="F124" t="str">
        <f t="shared" si="5"/>
        <v/>
      </c>
      <c r="G124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t="str">
        <f t="shared" si="9"/>
        <v/>
      </c>
      <c r="F125" t="str">
        <f t="shared" si="5"/>
        <v/>
      </c>
      <c r="G125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t="str">
        <f t="shared" si="9"/>
        <v/>
      </c>
      <c r="F126" t="str">
        <f t="shared" si="5"/>
        <v/>
      </c>
      <c r="G126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t="str">
        <f t="shared" si="9"/>
        <v/>
      </c>
      <c r="F127" t="str">
        <f t="shared" si="5"/>
        <v/>
      </c>
      <c r="G127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t="str">
        <f t="shared" si="9"/>
        <v/>
      </c>
      <c r="F128" t="str">
        <f t="shared" si="5"/>
        <v/>
      </c>
      <c r="G128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t="str">
        <f t="shared" si="9"/>
        <v/>
      </c>
      <c r="F129" t="str">
        <f t="shared" si="5"/>
        <v/>
      </c>
      <c r="G129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t="str">
        <f t="shared" si="9"/>
        <v/>
      </c>
      <c r="F130" t="str">
        <f t="shared" si="5"/>
        <v/>
      </c>
      <c r="G130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t="str">
        <f t="shared" si="9"/>
        <v/>
      </c>
      <c r="F131" t="str">
        <f t="shared" ref="F131:F194" si="10">IF(E131="6-Day Down Streak", C131, "")</f>
        <v/>
      </c>
      <c r="G131" t="str">
        <f t="shared" ref="G131:G194" si="11">IF(E131="6-Day Down Streak",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t="str">
        <f t="shared" si="9"/>
        <v/>
      </c>
      <c r="F132" t="str">
        <f t="shared" si="10"/>
        <v/>
      </c>
      <c r="G132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t="str">
        <f t="shared" si="9"/>
        <v/>
      </c>
      <c r="F133" t="str">
        <f t="shared" si="10"/>
        <v/>
      </c>
      <c r="G13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t="str">
        <f t="shared" si="9"/>
        <v/>
      </c>
      <c r="F134" t="str">
        <f t="shared" si="10"/>
        <v/>
      </c>
      <c r="G134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t="str">
        <f t="shared" si="9"/>
        <v/>
      </c>
      <c r="F135" t="str">
        <f t="shared" si="10"/>
        <v/>
      </c>
      <c r="G135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t="str">
        <f t="shared" si="9"/>
        <v/>
      </c>
      <c r="F136" t="str">
        <f t="shared" si="10"/>
        <v/>
      </c>
      <c r="G136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t="str">
        <f t="shared" si="9"/>
        <v/>
      </c>
      <c r="F137" t="str">
        <f t="shared" si="10"/>
        <v/>
      </c>
      <c r="G137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t="str">
        <f t="shared" ref="E138:E201" si="14">IF(AND(D132="Down", D133="Down", D134="Down", D135="Down", D136="Down", D137="Down"), "6-Day Down Streak", "")</f>
        <v/>
      </c>
      <c r="F138" t="str">
        <f t="shared" si="10"/>
        <v/>
      </c>
      <c r="G138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t="str">
        <f t="shared" si="14"/>
        <v/>
      </c>
      <c r="F139" t="str">
        <f t="shared" si="10"/>
        <v/>
      </c>
      <c r="G139" t="str">
        <f t="shared" si="11"/>
        <v/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t="str">
        <f t="shared" si="14"/>
        <v/>
      </c>
      <c r="F140" t="str">
        <f t="shared" si="10"/>
        <v/>
      </c>
      <c r="G140" t="str">
        <f t="shared" si="11"/>
        <v/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t="str">
        <f t="shared" si="14"/>
        <v/>
      </c>
      <c r="F141" t="str">
        <f t="shared" si="10"/>
        <v/>
      </c>
      <c r="G141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t="str">
        <f t="shared" si="14"/>
        <v/>
      </c>
      <c r="F142" t="str">
        <f t="shared" si="10"/>
        <v/>
      </c>
      <c r="G142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t="str">
        <f t="shared" si="14"/>
        <v/>
      </c>
      <c r="F143" t="str">
        <f t="shared" si="10"/>
        <v/>
      </c>
      <c r="G14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t="str">
        <f t="shared" si="14"/>
        <v/>
      </c>
      <c r="F144" t="str">
        <f t="shared" si="10"/>
        <v/>
      </c>
      <c r="G144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t="str">
        <f t="shared" si="14"/>
        <v/>
      </c>
      <c r="F145" t="str">
        <f t="shared" si="10"/>
        <v/>
      </c>
      <c r="G145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t="str">
        <f t="shared" si="14"/>
        <v/>
      </c>
      <c r="F146" t="str">
        <f t="shared" si="10"/>
        <v/>
      </c>
      <c r="G146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t="str">
        <f t="shared" si="14"/>
        <v/>
      </c>
      <c r="F147" t="str">
        <f t="shared" si="10"/>
        <v/>
      </c>
      <c r="G147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t="str">
        <f t="shared" si="14"/>
        <v/>
      </c>
      <c r="F148" t="str">
        <f t="shared" si="10"/>
        <v/>
      </c>
      <c r="G148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t="str">
        <f t="shared" si="14"/>
        <v/>
      </c>
      <c r="F149" t="str">
        <f t="shared" si="10"/>
        <v/>
      </c>
      <c r="G149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t="str">
        <f t="shared" si="14"/>
        <v/>
      </c>
      <c r="F150" t="str">
        <f t="shared" si="10"/>
        <v/>
      </c>
      <c r="G150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t="str">
        <f t="shared" si="14"/>
        <v/>
      </c>
      <c r="F151" t="str">
        <f t="shared" si="10"/>
        <v/>
      </c>
      <c r="G151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t="str">
        <f t="shared" si="14"/>
        <v/>
      </c>
      <c r="F152" t="str">
        <f t="shared" si="10"/>
        <v/>
      </c>
      <c r="G152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t="str">
        <f t="shared" si="14"/>
        <v/>
      </c>
      <c r="F153" t="str">
        <f t="shared" si="10"/>
        <v/>
      </c>
      <c r="G15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t="str">
        <f t="shared" si="14"/>
        <v/>
      </c>
      <c r="F154" t="str">
        <f t="shared" si="10"/>
        <v/>
      </c>
      <c r="G154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t="str">
        <f t="shared" si="14"/>
        <v/>
      </c>
      <c r="F155" t="str">
        <f t="shared" si="10"/>
        <v/>
      </c>
      <c r="G155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t="str">
        <f t="shared" si="14"/>
        <v/>
      </c>
      <c r="F156" t="str">
        <f t="shared" si="10"/>
        <v/>
      </c>
      <c r="G156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t="str">
        <f t="shared" si="14"/>
        <v/>
      </c>
      <c r="F157" t="str">
        <f t="shared" si="10"/>
        <v/>
      </c>
      <c r="G157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t="str">
        <f t="shared" si="14"/>
        <v/>
      </c>
      <c r="F158" t="str">
        <f t="shared" si="10"/>
        <v/>
      </c>
      <c r="G158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t="str">
        <f t="shared" si="14"/>
        <v/>
      </c>
      <c r="F159" t="str">
        <f t="shared" si="10"/>
        <v/>
      </c>
      <c r="G159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t="str">
        <f t="shared" si="14"/>
        <v/>
      </c>
      <c r="F160" t="str">
        <f t="shared" si="10"/>
        <v/>
      </c>
      <c r="G160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t="str">
        <f t="shared" si="14"/>
        <v/>
      </c>
      <c r="F161" t="str">
        <f t="shared" si="10"/>
        <v/>
      </c>
      <c r="G161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t="str">
        <f t="shared" si="14"/>
        <v/>
      </c>
      <c r="F162" t="str">
        <f t="shared" si="10"/>
        <v/>
      </c>
      <c r="G162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t="str">
        <f t="shared" si="14"/>
        <v/>
      </c>
      <c r="F163" t="str">
        <f t="shared" si="10"/>
        <v/>
      </c>
      <c r="G16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t="str">
        <f t="shared" si="14"/>
        <v/>
      </c>
      <c r="F164" t="str">
        <f t="shared" si="10"/>
        <v/>
      </c>
      <c r="G164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t="str">
        <f t="shared" si="14"/>
        <v/>
      </c>
      <c r="F165" t="str">
        <f t="shared" si="10"/>
        <v/>
      </c>
      <c r="G165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t="str">
        <f t="shared" si="14"/>
        <v/>
      </c>
      <c r="F166" t="str">
        <f t="shared" si="10"/>
        <v/>
      </c>
      <c r="G166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t="str">
        <f t="shared" si="14"/>
        <v/>
      </c>
      <c r="F167" t="str">
        <f t="shared" si="10"/>
        <v/>
      </c>
      <c r="G167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t="str">
        <f t="shared" si="14"/>
        <v/>
      </c>
      <c r="F168" t="str">
        <f t="shared" si="10"/>
        <v/>
      </c>
      <c r="G168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t="str">
        <f t="shared" si="14"/>
        <v/>
      </c>
      <c r="F169" t="str">
        <f t="shared" si="10"/>
        <v/>
      </c>
      <c r="G169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t="str">
        <f t="shared" si="14"/>
        <v/>
      </c>
      <c r="F170" t="str">
        <f t="shared" si="10"/>
        <v/>
      </c>
      <c r="G170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t="str">
        <f t="shared" si="14"/>
        <v/>
      </c>
      <c r="F171" t="str">
        <f t="shared" si="10"/>
        <v/>
      </c>
      <c r="G171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t="str">
        <f t="shared" si="14"/>
        <v/>
      </c>
      <c r="F172" t="str">
        <f t="shared" si="10"/>
        <v/>
      </c>
      <c r="G172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t="str">
        <f t="shared" si="14"/>
        <v/>
      </c>
      <c r="F173" t="str">
        <f t="shared" si="10"/>
        <v/>
      </c>
      <c r="G17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t="str">
        <f t="shared" si="14"/>
        <v/>
      </c>
      <c r="F174" t="str">
        <f t="shared" si="10"/>
        <v/>
      </c>
      <c r="G174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t="str">
        <f t="shared" si="14"/>
        <v/>
      </c>
      <c r="F175" t="str">
        <f t="shared" si="10"/>
        <v/>
      </c>
      <c r="G175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t="str">
        <f t="shared" si="14"/>
        <v/>
      </c>
      <c r="F176" t="str">
        <f t="shared" si="10"/>
        <v/>
      </c>
      <c r="G176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t="str">
        <f t="shared" si="14"/>
        <v/>
      </c>
      <c r="F177" t="str">
        <f t="shared" si="10"/>
        <v/>
      </c>
      <c r="G177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t="str">
        <f t="shared" si="14"/>
        <v/>
      </c>
      <c r="F178" t="str">
        <f t="shared" si="10"/>
        <v/>
      </c>
      <c r="G178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t="str">
        <f t="shared" si="14"/>
        <v/>
      </c>
      <c r="F179" t="str">
        <f t="shared" si="10"/>
        <v/>
      </c>
      <c r="G179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t="str">
        <f t="shared" si="14"/>
        <v/>
      </c>
      <c r="F180" t="str">
        <f t="shared" si="10"/>
        <v/>
      </c>
      <c r="G180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t="str">
        <f t="shared" si="14"/>
        <v/>
      </c>
      <c r="F181" t="str">
        <f t="shared" si="10"/>
        <v/>
      </c>
      <c r="G181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t="str">
        <f t="shared" si="14"/>
        <v/>
      </c>
      <c r="F182" t="str">
        <f t="shared" si="10"/>
        <v/>
      </c>
      <c r="G182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t="str">
        <f t="shared" si="14"/>
        <v/>
      </c>
      <c r="F183" t="str">
        <f t="shared" si="10"/>
        <v/>
      </c>
      <c r="G18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t="str">
        <f t="shared" si="14"/>
        <v/>
      </c>
      <c r="F184" t="str">
        <f t="shared" si="10"/>
        <v/>
      </c>
      <c r="G184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t="str">
        <f t="shared" si="14"/>
        <v/>
      </c>
      <c r="F185" t="str">
        <f t="shared" si="10"/>
        <v/>
      </c>
      <c r="G185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t="str">
        <f t="shared" si="14"/>
        <v/>
      </c>
      <c r="F186" t="str">
        <f t="shared" si="10"/>
        <v/>
      </c>
      <c r="G186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t="str">
        <f t="shared" si="14"/>
        <v/>
      </c>
      <c r="F187" t="str">
        <f t="shared" si="10"/>
        <v/>
      </c>
      <c r="G187" t="str">
        <f t="shared" si="11"/>
        <v/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t="str">
        <f t="shared" si="14"/>
        <v/>
      </c>
      <c r="F188" t="str">
        <f t="shared" si="10"/>
        <v/>
      </c>
      <c r="G188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t="str">
        <f t="shared" si="14"/>
        <v/>
      </c>
      <c r="F189" t="str">
        <f t="shared" si="10"/>
        <v/>
      </c>
      <c r="G189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t="str">
        <f t="shared" si="14"/>
        <v/>
      </c>
      <c r="F190" t="str">
        <f t="shared" si="10"/>
        <v/>
      </c>
      <c r="G190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t="str">
        <f t="shared" si="14"/>
        <v/>
      </c>
      <c r="F191" t="str">
        <f t="shared" si="10"/>
        <v/>
      </c>
      <c r="G191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t="str">
        <f t="shared" si="14"/>
        <v/>
      </c>
      <c r="F192" t="str">
        <f t="shared" si="10"/>
        <v/>
      </c>
      <c r="G192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t="str">
        <f t="shared" si="14"/>
        <v/>
      </c>
      <c r="F193" t="str">
        <f t="shared" si="10"/>
        <v/>
      </c>
      <c r="G19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t="str">
        <f t="shared" si="14"/>
        <v/>
      </c>
      <c r="F194" t="str">
        <f t="shared" si="10"/>
        <v/>
      </c>
      <c r="G194" t="str">
        <f t="shared" si="11"/>
        <v/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t="str">
        <f t="shared" si="14"/>
        <v/>
      </c>
      <c r="F195" t="str">
        <f t="shared" ref="F195:F258" si="15">IF(E195="6-Day Down Streak", C195, "")</f>
        <v/>
      </c>
      <c r="G195" t="str">
        <f t="shared" ref="G195:G258" si="16">IF(E195="6-Day Down Streak",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t="str">
        <f t="shared" si="14"/>
        <v/>
      </c>
      <c r="F196" t="str">
        <f t="shared" si="15"/>
        <v/>
      </c>
      <c r="G196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t="str">
        <f t="shared" si="14"/>
        <v/>
      </c>
      <c r="F197" t="str">
        <f t="shared" si="15"/>
        <v/>
      </c>
      <c r="G197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t="str">
        <f t="shared" si="14"/>
        <v/>
      </c>
      <c r="F198" t="str">
        <f t="shared" si="15"/>
        <v/>
      </c>
      <c r="G198" t="str">
        <f t="shared" si="16"/>
        <v/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t="str">
        <f t="shared" si="14"/>
        <v/>
      </c>
      <c r="F199" t="str">
        <f t="shared" si="15"/>
        <v/>
      </c>
      <c r="G199" t="str">
        <f t="shared" si="16"/>
        <v/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t="str">
        <f t="shared" si="14"/>
        <v/>
      </c>
      <c r="F200" t="str">
        <f t="shared" si="15"/>
        <v/>
      </c>
      <c r="G200" t="str">
        <f t="shared" si="16"/>
        <v/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t="str">
        <f t="shared" si="14"/>
        <v/>
      </c>
      <c r="F201" t="str">
        <f t="shared" si="15"/>
        <v/>
      </c>
      <c r="G201" t="str">
        <f t="shared" si="16"/>
        <v/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t="str">
        <f t="shared" ref="E202:E265" si="19">IF(AND(D196="Down", D197="Down", D198="Down", D199="Down", D200="Down", D201="Down"), "6-Day Down Streak", "")</f>
        <v>6-Day Down Streak</v>
      </c>
      <c r="F202">
        <f t="shared" si="15"/>
        <v>4.7423466768368734E-2</v>
      </c>
      <c r="G202" t="str">
        <f t="shared" si="16"/>
        <v>Yes</v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t="str">
        <f t="shared" si="19"/>
        <v/>
      </c>
      <c r="F203" t="str">
        <f t="shared" si="15"/>
        <v/>
      </c>
      <c r="G20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t="str">
        <f t="shared" si="19"/>
        <v/>
      </c>
      <c r="F204" t="str">
        <f t="shared" si="15"/>
        <v/>
      </c>
      <c r="G204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t="str">
        <f t="shared" si="19"/>
        <v/>
      </c>
      <c r="F205" t="str">
        <f t="shared" si="15"/>
        <v/>
      </c>
      <c r="G205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t="str">
        <f t="shared" si="19"/>
        <v/>
      </c>
      <c r="F206" t="str">
        <f t="shared" si="15"/>
        <v/>
      </c>
      <c r="G206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t="str">
        <f t="shared" si="19"/>
        <v/>
      </c>
      <c r="F207" t="str">
        <f t="shared" si="15"/>
        <v/>
      </c>
      <c r="G207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t="str">
        <f t="shared" si="19"/>
        <v/>
      </c>
      <c r="F208" t="str">
        <f t="shared" si="15"/>
        <v/>
      </c>
      <c r="G208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t="str">
        <f t="shared" si="19"/>
        <v/>
      </c>
      <c r="F209" t="str">
        <f t="shared" si="15"/>
        <v/>
      </c>
      <c r="G209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t="str">
        <f t="shared" si="19"/>
        <v/>
      </c>
      <c r="F210" t="str">
        <f t="shared" si="15"/>
        <v/>
      </c>
      <c r="G210" t="str">
        <f t="shared" si="16"/>
        <v/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t="str">
        <f t="shared" si="19"/>
        <v/>
      </c>
      <c r="F211" t="str">
        <f t="shared" si="15"/>
        <v/>
      </c>
      <c r="G211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t="str">
        <f t="shared" si="19"/>
        <v/>
      </c>
      <c r="F212" t="str">
        <f t="shared" si="15"/>
        <v/>
      </c>
      <c r="G212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t="str">
        <f t="shared" si="19"/>
        <v/>
      </c>
      <c r="F213" t="str">
        <f t="shared" si="15"/>
        <v/>
      </c>
      <c r="G21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t="str">
        <f t="shared" si="19"/>
        <v/>
      </c>
      <c r="F214" t="str">
        <f t="shared" si="15"/>
        <v/>
      </c>
      <c r="G214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t="str">
        <f t="shared" si="19"/>
        <v/>
      </c>
      <c r="F215" t="str">
        <f t="shared" si="15"/>
        <v/>
      </c>
      <c r="G215" t="str">
        <f t="shared" si="16"/>
        <v/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t="str">
        <f t="shared" si="19"/>
        <v/>
      </c>
      <c r="F216" t="str">
        <f t="shared" si="15"/>
        <v/>
      </c>
      <c r="G216" t="str">
        <f t="shared" si="16"/>
        <v/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t="str">
        <f t="shared" si="19"/>
        <v/>
      </c>
      <c r="F217" t="str">
        <f t="shared" si="15"/>
        <v/>
      </c>
      <c r="G217" t="str">
        <f t="shared" si="16"/>
        <v/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t="str">
        <f t="shared" si="19"/>
        <v/>
      </c>
      <c r="F218" t="str">
        <f t="shared" si="15"/>
        <v/>
      </c>
      <c r="G218" t="str">
        <f t="shared" si="16"/>
        <v/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t="str">
        <f t="shared" si="19"/>
        <v/>
      </c>
      <c r="F219" t="str">
        <f t="shared" si="15"/>
        <v/>
      </c>
      <c r="G219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t="str">
        <f t="shared" si="19"/>
        <v/>
      </c>
      <c r="F220" t="str">
        <f t="shared" si="15"/>
        <v/>
      </c>
      <c r="G220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t="str">
        <f t="shared" si="19"/>
        <v/>
      </c>
      <c r="F221" t="str">
        <f t="shared" si="15"/>
        <v/>
      </c>
      <c r="G221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t="str">
        <f t="shared" si="19"/>
        <v/>
      </c>
      <c r="F222" t="str">
        <f t="shared" si="15"/>
        <v/>
      </c>
      <c r="G222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t="str">
        <f t="shared" si="19"/>
        <v/>
      </c>
      <c r="F223" t="str">
        <f t="shared" si="15"/>
        <v/>
      </c>
      <c r="G22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t="str">
        <f t="shared" si="19"/>
        <v/>
      </c>
      <c r="F224" t="str">
        <f t="shared" si="15"/>
        <v/>
      </c>
      <c r="G224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t="str">
        <f t="shared" si="19"/>
        <v/>
      </c>
      <c r="F225" t="str">
        <f t="shared" si="15"/>
        <v/>
      </c>
      <c r="G225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t="str">
        <f t="shared" si="19"/>
        <v/>
      </c>
      <c r="F226" t="str">
        <f t="shared" si="15"/>
        <v/>
      </c>
      <c r="G226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t="str">
        <f t="shared" si="19"/>
        <v/>
      </c>
      <c r="F227" t="str">
        <f t="shared" si="15"/>
        <v/>
      </c>
      <c r="G227" t="str">
        <f t="shared" si="16"/>
        <v/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t="str">
        <f t="shared" si="19"/>
        <v/>
      </c>
      <c r="F228" t="str">
        <f t="shared" si="15"/>
        <v/>
      </c>
      <c r="G228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t="str">
        <f t="shared" si="19"/>
        <v/>
      </c>
      <c r="F229" t="str">
        <f t="shared" si="15"/>
        <v/>
      </c>
      <c r="G229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t="str">
        <f t="shared" si="19"/>
        <v/>
      </c>
      <c r="F230" t="str">
        <f t="shared" si="15"/>
        <v/>
      </c>
      <c r="G230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t="str">
        <f t="shared" si="19"/>
        <v/>
      </c>
      <c r="F231" t="str">
        <f t="shared" si="15"/>
        <v/>
      </c>
      <c r="G231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t="str">
        <f t="shared" si="19"/>
        <v/>
      </c>
      <c r="F232" t="str">
        <f t="shared" si="15"/>
        <v/>
      </c>
      <c r="G232" t="str">
        <f t="shared" si="16"/>
        <v/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t="str">
        <f t="shared" si="19"/>
        <v/>
      </c>
      <c r="F233" t="str">
        <f t="shared" si="15"/>
        <v/>
      </c>
      <c r="G233" t="str">
        <f t="shared" si="16"/>
        <v/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t="str">
        <f t="shared" si="19"/>
        <v/>
      </c>
      <c r="F234" t="str">
        <f t="shared" si="15"/>
        <v/>
      </c>
      <c r="G234" t="str">
        <f t="shared" si="16"/>
        <v/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t="str">
        <f t="shared" si="19"/>
        <v/>
      </c>
      <c r="F235" t="str">
        <f t="shared" si="15"/>
        <v/>
      </c>
      <c r="G235" t="str">
        <f t="shared" si="16"/>
        <v/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t="str">
        <f t="shared" si="19"/>
        <v/>
      </c>
      <c r="F236" t="str">
        <f t="shared" si="15"/>
        <v/>
      </c>
      <c r="G236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t="str">
        <f t="shared" si="19"/>
        <v/>
      </c>
      <c r="F237" t="str">
        <f t="shared" si="15"/>
        <v/>
      </c>
      <c r="G237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t="str">
        <f t="shared" si="19"/>
        <v/>
      </c>
      <c r="F238" t="str">
        <f t="shared" si="15"/>
        <v/>
      </c>
      <c r="G238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t="str">
        <f t="shared" si="19"/>
        <v/>
      </c>
      <c r="F239" t="str">
        <f t="shared" si="15"/>
        <v/>
      </c>
      <c r="G239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t="str">
        <f t="shared" si="19"/>
        <v/>
      </c>
      <c r="F240" t="str">
        <f t="shared" si="15"/>
        <v/>
      </c>
      <c r="G240" t="str">
        <f t="shared" si="16"/>
        <v/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t="str">
        <f t="shared" si="19"/>
        <v/>
      </c>
      <c r="F241" t="str">
        <f t="shared" si="15"/>
        <v/>
      </c>
      <c r="G241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t="str">
        <f t="shared" si="19"/>
        <v/>
      </c>
      <c r="F242" t="str">
        <f t="shared" si="15"/>
        <v/>
      </c>
      <c r="G242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t="str">
        <f t="shared" si="19"/>
        <v/>
      </c>
      <c r="F243" t="str">
        <f t="shared" si="15"/>
        <v/>
      </c>
      <c r="G24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t="str">
        <f t="shared" si="19"/>
        <v/>
      </c>
      <c r="F244" t="str">
        <f t="shared" si="15"/>
        <v/>
      </c>
      <c r="G244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t="str">
        <f t="shared" si="19"/>
        <v/>
      </c>
      <c r="F245" t="str">
        <f t="shared" si="15"/>
        <v/>
      </c>
      <c r="G245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t="str">
        <f t="shared" si="19"/>
        <v/>
      </c>
      <c r="F246" t="str">
        <f t="shared" si="15"/>
        <v/>
      </c>
      <c r="G246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t="str">
        <f t="shared" si="19"/>
        <v/>
      </c>
      <c r="F247" t="str">
        <f t="shared" si="15"/>
        <v/>
      </c>
      <c r="G247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t="str">
        <f t="shared" si="19"/>
        <v/>
      </c>
      <c r="F248" t="str">
        <f t="shared" si="15"/>
        <v/>
      </c>
      <c r="G248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t="str">
        <f t="shared" si="19"/>
        <v/>
      </c>
      <c r="F249" t="str">
        <f t="shared" si="15"/>
        <v/>
      </c>
      <c r="G249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t="str">
        <f t="shared" si="19"/>
        <v/>
      </c>
      <c r="F250" t="str">
        <f t="shared" si="15"/>
        <v/>
      </c>
      <c r="G250" t="str">
        <f t="shared" si="16"/>
        <v/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t="str">
        <f t="shared" si="19"/>
        <v/>
      </c>
      <c r="F251" t="str">
        <f t="shared" si="15"/>
        <v/>
      </c>
      <c r="G251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t="str">
        <f t="shared" si="19"/>
        <v/>
      </c>
      <c r="F252" t="str">
        <f t="shared" si="15"/>
        <v/>
      </c>
      <c r="G252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t="str">
        <f t="shared" si="19"/>
        <v/>
      </c>
      <c r="F253" t="str">
        <f t="shared" si="15"/>
        <v/>
      </c>
      <c r="G25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t="str">
        <f t="shared" si="19"/>
        <v/>
      </c>
      <c r="F254" t="str">
        <f t="shared" si="15"/>
        <v/>
      </c>
      <c r="G254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t="str">
        <f t="shared" si="19"/>
        <v/>
      </c>
      <c r="F255" t="str">
        <f t="shared" si="15"/>
        <v/>
      </c>
      <c r="G255" t="str">
        <f t="shared" si="16"/>
        <v/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t="str">
        <f t="shared" si="19"/>
        <v/>
      </c>
      <c r="F256" t="str">
        <f t="shared" si="15"/>
        <v/>
      </c>
      <c r="G256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t="str">
        <f t="shared" si="19"/>
        <v/>
      </c>
      <c r="F257" t="str">
        <f t="shared" si="15"/>
        <v/>
      </c>
      <c r="G257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t="str">
        <f t="shared" si="19"/>
        <v/>
      </c>
      <c r="F258" t="str">
        <f t="shared" si="15"/>
        <v/>
      </c>
      <c r="G258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t="str">
        <f t="shared" si="19"/>
        <v/>
      </c>
      <c r="F259" t="str">
        <f t="shared" ref="F259:F322" si="20">IF(E259="6-Day Down Streak", C259, "")</f>
        <v/>
      </c>
      <c r="G259" t="str">
        <f t="shared" ref="G259:G322" si="21">IF(E259="6-Day Down Streak",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t="str">
        <f t="shared" si="19"/>
        <v/>
      </c>
      <c r="F260" t="str">
        <f t="shared" si="20"/>
        <v/>
      </c>
      <c r="G260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t="str">
        <f t="shared" si="19"/>
        <v/>
      </c>
      <c r="F261" t="str">
        <f t="shared" si="20"/>
        <v/>
      </c>
      <c r="G261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t="str">
        <f t="shared" si="19"/>
        <v/>
      </c>
      <c r="F262" t="str">
        <f t="shared" si="20"/>
        <v/>
      </c>
      <c r="G262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t="str">
        <f t="shared" si="19"/>
        <v/>
      </c>
      <c r="F263" t="str">
        <f t="shared" si="20"/>
        <v/>
      </c>
      <c r="G26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t="str">
        <f t="shared" si="19"/>
        <v/>
      </c>
      <c r="F264" t="str">
        <f t="shared" si="20"/>
        <v/>
      </c>
      <c r="G264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t="str">
        <f t="shared" si="19"/>
        <v/>
      </c>
      <c r="F265" t="str">
        <f t="shared" si="20"/>
        <v/>
      </c>
      <c r="G265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t="str">
        <f t="shared" ref="E266:E329" si="24">IF(AND(D260="Down", D261="Down", D262="Down", D263="Down", D264="Down", D265="Down"), "6-Day Down Streak", "")</f>
        <v/>
      </c>
      <c r="F266" t="str">
        <f t="shared" si="20"/>
        <v/>
      </c>
      <c r="G266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t="str">
        <f t="shared" si="24"/>
        <v/>
      </c>
      <c r="F267" t="str">
        <f t="shared" si="20"/>
        <v/>
      </c>
      <c r="G267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t="str">
        <f t="shared" si="24"/>
        <v/>
      </c>
      <c r="F268" t="str">
        <f t="shared" si="20"/>
        <v/>
      </c>
      <c r="G268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t="str">
        <f t="shared" si="24"/>
        <v/>
      </c>
      <c r="F269" t="str">
        <f t="shared" si="20"/>
        <v/>
      </c>
      <c r="G269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t="str">
        <f t="shared" si="24"/>
        <v/>
      </c>
      <c r="F270" t="str">
        <f t="shared" si="20"/>
        <v/>
      </c>
      <c r="G270" t="str">
        <f t="shared" si="21"/>
        <v/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t="str">
        <f t="shared" si="24"/>
        <v/>
      </c>
      <c r="F271" t="str">
        <f t="shared" si="20"/>
        <v/>
      </c>
      <c r="G271" t="str">
        <f t="shared" si="21"/>
        <v/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t="str">
        <f t="shared" si="24"/>
        <v/>
      </c>
      <c r="F272" t="str">
        <f t="shared" si="20"/>
        <v/>
      </c>
      <c r="G272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t="str">
        <f t="shared" si="24"/>
        <v/>
      </c>
      <c r="F273" t="str">
        <f t="shared" si="20"/>
        <v/>
      </c>
      <c r="G27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t="str">
        <f t="shared" si="24"/>
        <v/>
      </c>
      <c r="F274" t="str">
        <f t="shared" si="20"/>
        <v/>
      </c>
      <c r="G274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t="str">
        <f t="shared" si="24"/>
        <v/>
      </c>
      <c r="F275" t="str">
        <f t="shared" si="20"/>
        <v/>
      </c>
      <c r="G275" t="str">
        <f t="shared" si="21"/>
        <v/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t="str">
        <f t="shared" si="24"/>
        <v/>
      </c>
      <c r="F276" t="str">
        <f t="shared" si="20"/>
        <v/>
      </c>
      <c r="G276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t="str">
        <f t="shared" si="24"/>
        <v/>
      </c>
      <c r="F277" t="str">
        <f t="shared" si="20"/>
        <v/>
      </c>
      <c r="G277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t="str">
        <f t="shared" si="24"/>
        <v/>
      </c>
      <c r="F278" t="str">
        <f t="shared" si="20"/>
        <v/>
      </c>
      <c r="G278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t="str">
        <f t="shared" si="24"/>
        <v/>
      </c>
      <c r="F279" t="str">
        <f t="shared" si="20"/>
        <v/>
      </c>
      <c r="G279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t="str">
        <f t="shared" si="24"/>
        <v/>
      </c>
      <c r="F280" t="str">
        <f t="shared" si="20"/>
        <v/>
      </c>
      <c r="G280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t="str">
        <f t="shared" si="24"/>
        <v/>
      </c>
      <c r="F281" t="str">
        <f t="shared" si="20"/>
        <v/>
      </c>
      <c r="G281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t="str">
        <f t="shared" si="24"/>
        <v/>
      </c>
      <c r="F282" t="str">
        <f t="shared" si="20"/>
        <v/>
      </c>
      <c r="G282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t="str">
        <f t="shared" si="24"/>
        <v/>
      </c>
      <c r="F283" t="str">
        <f t="shared" si="20"/>
        <v/>
      </c>
      <c r="G28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t="str">
        <f t="shared" si="24"/>
        <v/>
      </c>
      <c r="F284" t="str">
        <f t="shared" si="20"/>
        <v/>
      </c>
      <c r="G284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t="str">
        <f t="shared" si="24"/>
        <v/>
      </c>
      <c r="F285" t="str">
        <f t="shared" si="20"/>
        <v/>
      </c>
      <c r="G285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t="str">
        <f t="shared" si="24"/>
        <v/>
      </c>
      <c r="F286" t="str">
        <f t="shared" si="20"/>
        <v/>
      </c>
      <c r="G286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t="str">
        <f t="shared" si="24"/>
        <v/>
      </c>
      <c r="F287" t="str">
        <f t="shared" si="20"/>
        <v/>
      </c>
      <c r="G287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t="str">
        <f t="shared" si="24"/>
        <v/>
      </c>
      <c r="F288" t="str">
        <f t="shared" si="20"/>
        <v/>
      </c>
      <c r="G288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t="str">
        <f t="shared" si="24"/>
        <v/>
      </c>
      <c r="F289" t="str">
        <f t="shared" si="20"/>
        <v/>
      </c>
      <c r="G289" t="str">
        <f t="shared" si="21"/>
        <v/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t="str">
        <f t="shared" si="24"/>
        <v/>
      </c>
      <c r="F290" t="str">
        <f t="shared" si="20"/>
        <v/>
      </c>
      <c r="G290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t="str">
        <f t="shared" si="24"/>
        <v/>
      </c>
      <c r="F291" t="str">
        <f t="shared" si="20"/>
        <v/>
      </c>
      <c r="G291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t="str">
        <f t="shared" si="24"/>
        <v/>
      </c>
      <c r="F292" t="str">
        <f t="shared" si="20"/>
        <v/>
      </c>
      <c r="G292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t="str">
        <f t="shared" si="24"/>
        <v/>
      </c>
      <c r="F293" t="str">
        <f t="shared" si="20"/>
        <v/>
      </c>
      <c r="G29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t="str">
        <f t="shared" si="24"/>
        <v/>
      </c>
      <c r="F294" t="str">
        <f t="shared" si="20"/>
        <v/>
      </c>
      <c r="G294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t="str">
        <f t="shared" si="24"/>
        <v/>
      </c>
      <c r="F295" t="str">
        <f t="shared" si="20"/>
        <v/>
      </c>
      <c r="G295" t="str">
        <f t="shared" si="21"/>
        <v/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t="str">
        <f t="shared" si="24"/>
        <v/>
      </c>
      <c r="F296" t="str">
        <f t="shared" si="20"/>
        <v/>
      </c>
      <c r="G296" t="str">
        <f t="shared" si="21"/>
        <v/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t="str">
        <f t="shared" si="24"/>
        <v/>
      </c>
      <c r="F297" t="str">
        <f t="shared" si="20"/>
        <v/>
      </c>
      <c r="G297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t="str">
        <f t="shared" si="24"/>
        <v/>
      </c>
      <c r="F298" t="str">
        <f t="shared" si="20"/>
        <v/>
      </c>
      <c r="G298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t="str">
        <f t="shared" si="24"/>
        <v/>
      </c>
      <c r="F299" t="str">
        <f t="shared" si="20"/>
        <v/>
      </c>
      <c r="G299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t="str">
        <f t="shared" si="24"/>
        <v/>
      </c>
      <c r="F300" t="str">
        <f t="shared" si="20"/>
        <v/>
      </c>
      <c r="G300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t="str">
        <f t="shared" si="24"/>
        <v/>
      </c>
      <c r="F301" t="str">
        <f t="shared" si="20"/>
        <v/>
      </c>
      <c r="G301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t="str">
        <f t="shared" si="24"/>
        <v/>
      </c>
      <c r="F302" t="str">
        <f t="shared" si="20"/>
        <v/>
      </c>
      <c r="G302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t="str">
        <f t="shared" si="24"/>
        <v/>
      </c>
      <c r="F303" t="str">
        <f t="shared" si="20"/>
        <v/>
      </c>
      <c r="G303" t="str">
        <f t="shared" si="21"/>
        <v/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t="str">
        <f t="shared" si="24"/>
        <v/>
      </c>
      <c r="F304" t="str">
        <f t="shared" si="20"/>
        <v/>
      </c>
      <c r="G304" t="str">
        <f t="shared" si="21"/>
        <v/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t="str">
        <f t="shared" si="24"/>
        <v/>
      </c>
      <c r="F305" t="str">
        <f t="shared" si="20"/>
        <v/>
      </c>
      <c r="G305" t="str">
        <f t="shared" si="21"/>
        <v/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t="str">
        <f t="shared" si="24"/>
        <v/>
      </c>
      <c r="F306" t="str">
        <f t="shared" si="20"/>
        <v/>
      </c>
      <c r="G306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t="str">
        <f t="shared" si="24"/>
        <v/>
      </c>
      <c r="F307" t="str">
        <f t="shared" si="20"/>
        <v/>
      </c>
      <c r="G307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t="str">
        <f t="shared" si="24"/>
        <v/>
      </c>
      <c r="F308" t="str">
        <f t="shared" si="20"/>
        <v/>
      </c>
      <c r="G308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t="str">
        <f t="shared" si="24"/>
        <v/>
      </c>
      <c r="F309" t="str">
        <f t="shared" si="20"/>
        <v/>
      </c>
      <c r="G309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t="str">
        <f t="shared" si="24"/>
        <v/>
      </c>
      <c r="F310" t="str">
        <f t="shared" si="20"/>
        <v/>
      </c>
      <c r="G310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t="str">
        <f t="shared" si="24"/>
        <v/>
      </c>
      <c r="F311" t="str">
        <f t="shared" si="20"/>
        <v/>
      </c>
      <c r="G311" t="str">
        <f t="shared" si="21"/>
        <v/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t="str">
        <f t="shared" si="24"/>
        <v/>
      </c>
      <c r="F312" t="str">
        <f t="shared" si="20"/>
        <v/>
      </c>
      <c r="G312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t="str">
        <f t="shared" si="24"/>
        <v/>
      </c>
      <c r="F313" t="str">
        <f t="shared" si="20"/>
        <v/>
      </c>
      <c r="G31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t="str">
        <f t="shared" si="24"/>
        <v/>
      </c>
      <c r="F314" t="str">
        <f t="shared" si="20"/>
        <v/>
      </c>
      <c r="G314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t="str">
        <f t="shared" si="24"/>
        <v/>
      </c>
      <c r="F315" t="str">
        <f t="shared" si="20"/>
        <v/>
      </c>
      <c r="G315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t="str">
        <f t="shared" si="24"/>
        <v/>
      </c>
      <c r="F316" t="str">
        <f t="shared" si="20"/>
        <v/>
      </c>
      <c r="G316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t="str">
        <f t="shared" si="24"/>
        <v/>
      </c>
      <c r="F317" t="str">
        <f t="shared" si="20"/>
        <v/>
      </c>
      <c r="G317" t="str">
        <f t="shared" si="21"/>
        <v/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t="str">
        <f t="shared" si="24"/>
        <v/>
      </c>
      <c r="F318" t="str">
        <f t="shared" si="20"/>
        <v/>
      </c>
      <c r="G318" t="str">
        <f t="shared" si="21"/>
        <v/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t="str">
        <f t="shared" si="24"/>
        <v/>
      </c>
      <c r="F319" t="str">
        <f t="shared" si="20"/>
        <v/>
      </c>
      <c r="G319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t="str">
        <f t="shared" si="24"/>
        <v/>
      </c>
      <c r="F320" t="str">
        <f t="shared" si="20"/>
        <v/>
      </c>
      <c r="G320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t="str">
        <f t="shared" si="24"/>
        <v/>
      </c>
      <c r="F321" t="str">
        <f t="shared" si="20"/>
        <v/>
      </c>
      <c r="G321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t="str">
        <f t="shared" si="24"/>
        <v/>
      </c>
      <c r="F322" t="str">
        <f t="shared" si="20"/>
        <v/>
      </c>
      <c r="G322" t="str">
        <f t="shared" si="21"/>
        <v/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t="str">
        <f t="shared" si="24"/>
        <v/>
      </c>
      <c r="F323" t="str">
        <f t="shared" ref="F323:F386" si="25">IF(E323="6-Day Down Streak", C323, "")</f>
        <v/>
      </c>
      <c r="G323" t="str">
        <f t="shared" ref="G323:G386" si="26">IF(E323="6-Day Down Streak", IF(F323&gt;0, "Yes", "No"), "")</f>
        <v/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t="str">
        <f t="shared" si="24"/>
        <v/>
      </c>
      <c r="F324" t="str">
        <f t="shared" si="25"/>
        <v/>
      </c>
      <c r="G324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t="str">
        <f t="shared" si="24"/>
        <v/>
      </c>
      <c r="F325" t="str">
        <f t="shared" si="25"/>
        <v/>
      </c>
      <c r="G325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t="str">
        <f t="shared" si="24"/>
        <v/>
      </c>
      <c r="F326" t="str">
        <f t="shared" si="25"/>
        <v/>
      </c>
      <c r="G326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t="str">
        <f t="shared" si="24"/>
        <v/>
      </c>
      <c r="F327" t="str">
        <f t="shared" si="25"/>
        <v/>
      </c>
      <c r="G327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t="str">
        <f t="shared" si="24"/>
        <v/>
      </c>
      <c r="F328" t="str">
        <f t="shared" si="25"/>
        <v/>
      </c>
      <c r="G328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t="str">
        <f t="shared" si="24"/>
        <v/>
      </c>
      <c r="F329" t="str">
        <f t="shared" si="25"/>
        <v/>
      </c>
      <c r="G329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t="str">
        <f t="shared" ref="E330:E393" si="29">IF(AND(D324="Down", D325="Down", D326="Down", D327="Down", D328="Down", D329="Down"), "6-Day Down Streak", "")</f>
        <v/>
      </c>
      <c r="F330" t="str">
        <f t="shared" si="25"/>
        <v/>
      </c>
      <c r="G330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t="str">
        <f t="shared" si="29"/>
        <v/>
      </c>
      <c r="F331" t="str">
        <f t="shared" si="25"/>
        <v/>
      </c>
      <c r="G331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t="str">
        <f t="shared" si="29"/>
        <v/>
      </c>
      <c r="F332" t="str">
        <f t="shared" si="25"/>
        <v/>
      </c>
      <c r="G332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t="str">
        <f t="shared" si="29"/>
        <v/>
      </c>
      <c r="F333" t="str">
        <f t="shared" si="25"/>
        <v/>
      </c>
      <c r="G33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t="str">
        <f t="shared" si="29"/>
        <v/>
      </c>
      <c r="F334" t="str">
        <f t="shared" si="25"/>
        <v/>
      </c>
      <c r="G334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t="str">
        <f t="shared" si="29"/>
        <v/>
      </c>
      <c r="F335" t="str">
        <f t="shared" si="25"/>
        <v/>
      </c>
      <c r="G335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t="str">
        <f t="shared" si="29"/>
        <v/>
      </c>
      <c r="F336" t="str">
        <f t="shared" si="25"/>
        <v/>
      </c>
      <c r="G336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t="str">
        <f t="shared" si="29"/>
        <v/>
      </c>
      <c r="F337" t="str">
        <f t="shared" si="25"/>
        <v/>
      </c>
      <c r="G337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t="str">
        <f t="shared" si="29"/>
        <v/>
      </c>
      <c r="F338" t="str">
        <f t="shared" si="25"/>
        <v/>
      </c>
      <c r="G338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t="str">
        <f t="shared" si="29"/>
        <v/>
      </c>
      <c r="F339" t="str">
        <f t="shared" si="25"/>
        <v/>
      </c>
      <c r="G339" t="str">
        <f t="shared" si="26"/>
        <v/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t="str">
        <f t="shared" si="29"/>
        <v/>
      </c>
      <c r="F340" t="str">
        <f t="shared" si="25"/>
        <v/>
      </c>
      <c r="G340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t="str">
        <f t="shared" si="29"/>
        <v/>
      </c>
      <c r="F341" t="str">
        <f t="shared" si="25"/>
        <v/>
      </c>
      <c r="G341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t="str">
        <f t="shared" si="29"/>
        <v/>
      </c>
      <c r="F342" t="str">
        <f t="shared" si="25"/>
        <v/>
      </c>
      <c r="G342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t="str">
        <f t="shared" si="29"/>
        <v/>
      </c>
      <c r="F343" t="str">
        <f t="shared" si="25"/>
        <v/>
      </c>
      <c r="G34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t="str">
        <f t="shared" si="29"/>
        <v/>
      </c>
      <c r="F344" t="str">
        <f t="shared" si="25"/>
        <v/>
      </c>
      <c r="G344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t="str">
        <f t="shared" si="29"/>
        <v/>
      </c>
      <c r="F345" t="str">
        <f t="shared" si="25"/>
        <v/>
      </c>
      <c r="G345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t="str">
        <f t="shared" si="29"/>
        <v/>
      </c>
      <c r="F346" t="str">
        <f t="shared" si="25"/>
        <v/>
      </c>
      <c r="G346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t="str">
        <f t="shared" si="29"/>
        <v/>
      </c>
      <c r="F347" t="str">
        <f t="shared" si="25"/>
        <v/>
      </c>
      <c r="G347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t="str">
        <f t="shared" si="29"/>
        <v/>
      </c>
      <c r="F348" t="str">
        <f t="shared" si="25"/>
        <v/>
      </c>
      <c r="G348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t="str">
        <f t="shared" si="29"/>
        <v/>
      </c>
      <c r="F349" t="str">
        <f t="shared" si="25"/>
        <v/>
      </c>
      <c r="G349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t="str">
        <f t="shared" si="29"/>
        <v/>
      </c>
      <c r="F350" t="str">
        <f t="shared" si="25"/>
        <v/>
      </c>
      <c r="G350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t="str">
        <f t="shared" si="29"/>
        <v/>
      </c>
      <c r="F351" t="str">
        <f t="shared" si="25"/>
        <v/>
      </c>
      <c r="G351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t="str">
        <f t="shared" si="29"/>
        <v/>
      </c>
      <c r="F352" t="str">
        <f t="shared" si="25"/>
        <v/>
      </c>
      <c r="G352" t="str">
        <f t="shared" si="26"/>
        <v/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t="str">
        <f t="shared" si="29"/>
        <v/>
      </c>
      <c r="F353" t="str">
        <f t="shared" si="25"/>
        <v/>
      </c>
      <c r="G35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t="str">
        <f t="shared" si="29"/>
        <v/>
      </c>
      <c r="F354" t="str">
        <f t="shared" si="25"/>
        <v/>
      </c>
      <c r="G354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t="str">
        <f t="shared" si="29"/>
        <v/>
      </c>
      <c r="F355" t="str">
        <f t="shared" si="25"/>
        <v/>
      </c>
      <c r="G355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t="str">
        <f t="shared" si="29"/>
        <v/>
      </c>
      <c r="F356" t="str">
        <f t="shared" si="25"/>
        <v/>
      </c>
      <c r="G356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t="str">
        <f t="shared" si="29"/>
        <v/>
      </c>
      <c r="F357" t="str">
        <f t="shared" si="25"/>
        <v/>
      </c>
      <c r="G357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t="str">
        <f t="shared" si="29"/>
        <v/>
      </c>
      <c r="F358" t="str">
        <f t="shared" si="25"/>
        <v/>
      </c>
      <c r="G358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t="str">
        <f t="shared" si="29"/>
        <v/>
      </c>
      <c r="F359" t="str">
        <f t="shared" si="25"/>
        <v/>
      </c>
      <c r="G359" t="str">
        <f t="shared" si="26"/>
        <v/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t="str">
        <f t="shared" si="29"/>
        <v/>
      </c>
      <c r="F360" t="str">
        <f t="shared" si="25"/>
        <v/>
      </c>
      <c r="G360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t="str">
        <f t="shared" si="29"/>
        <v/>
      </c>
      <c r="F361" t="str">
        <f t="shared" si="25"/>
        <v/>
      </c>
      <c r="G361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t="str">
        <f t="shared" si="29"/>
        <v/>
      </c>
      <c r="F362" t="str">
        <f t="shared" si="25"/>
        <v/>
      </c>
      <c r="G362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t="str">
        <f t="shared" si="29"/>
        <v/>
      </c>
      <c r="F363" t="str">
        <f t="shared" si="25"/>
        <v/>
      </c>
      <c r="G36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t="str">
        <f t="shared" si="29"/>
        <v/>
      </c>
      <c r="F364" t="str">
        <f t="shared" si="25"/>
        <v/>
      </c>
      <c r="G364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t="str">
        <f t="shared" si="29"/>
        <v/>
      </c>
      <c r="F365" t="str">
        <f t="shared" si="25"/>
        <v/>
      </c>
      <c r="G365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t="str">
        <f t="shared" si="29"/>
        <v/>
      </c>
      <c r="F366" t="str">
        <f t="shared" si="25"/>
        <v/>
      </c>
      <c r="G366" t="str">
        <f t="shared" si="26"/>
        <v/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t="str">
        <f t="shared" si="29"/>
        <v/>
      </c>
      <c r="F367" t="str">
        <f t="shared" si="25"/>
        <v/>
      </c>
      <c r="G367" t="str">
        <f t="shared" si="26"/>
        <v/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t="str">
        <f t="shared" si="29"/>
        <v/>
      </c>
      <c r="F368" t="str">
        <f t="shared" si="25"/>
        <v/>
      </c>
      <c r="G368" t="str">
        <f t="shared" si="26"/>
        <v/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t="str">
        <f t="shared" si="29"/>
        <v/>
      </c>
      <c r="F369" t="str">
        <f t="shared" si="25"/>
        <v/>
      </c>
      <c r="G369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t="str">
        <f t="shared" si="29"/>
        <v/>
      </c>
      <c r="F370" t="str">
        <f t="shared" si="25"/>
        <v/>
      </c>
      <c r="G370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t="str">
        <f t="shared" si="29"/>
        <v/>
      </c>
      <c r="F371" t="str">
        <f t="shared" si="25"/>
        <v/>
      </c>
      <c r="G371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t="str">
        <f t="shared" si="29"/>
        <v/>
      </c>
      <c r="F372" t="str">
        <f t="shared" si="25"/>
        <v/>
      </c>
      <c r="G372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t="str">
        <f t="shared" si="29"/>
        <v/>
      </c>
      <c r="F373" t="str">
        <f t="shared" si="25"/>
        <v/>
      </c>
      <c r="G37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t="str">
        <f t="shared" si="29"/>
        <v/>
      </c>
      <c r="F374" t="str">
        <f t="shared" si="25"/>
        <v/>
      </c>
      <c r="G374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t="str">
        <f t="shared" si="29"/>
        <v/>
      </c>
      <c r="F375" t="str">
        <f t="shared" si="25"/>
        <v/>
      </c>
      <c r="G375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t="str">
        <f t="shared" si="29"/>
        <v/>
      </c>
      <c r="F376" t="str">
        <f t="shared" si="25"/>
        <v/>
      </c>
      <c r="G376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t="str">
        <f t="shared" si="29"/>
        <v/>
      </c>
      <c r="F377" t="str">
        <f t="shared" si="25"/>
        <v/>
      </c>
      <c r="G377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t="str">
        <f t="shared" si="29"/>
        <v/>
      </c>
      <c r="F378" t="str">
        <f t="shared" si="25"/>
        <v/>
      </c>
      <c r="G378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t="str">
        <f t="shared" si="29"/>
        <v/>
      </c>
      <c r="F379" t="str">
        <f t="shared" si="25"/>
        <v/>
      </c>
      <c r="G379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t="str">
        <f t="shared" si="29"/>
        <v/>
      </c>
      <c r="F380" t="str">
        <f t="shared" si="25"/>
        <v/>
      </c>
      <c r="G380" t="str">
        <f t="shared" si="26"/>
        <v/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t="str">
        <f t="shared" si="29"/>
        <v/>
      </c>
      <c r="F381" t="str">
        <f t="shared" si="25"/>
        <v/>
      </c>
      <c r="G381" t="str">
        <f t="shared" si="26"/>
        <v/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t="str">
        <f t="shared" si="29"/>
        <v/>
      </c>
      <c r="F382" t="str">
        <f t="shared" si="25"/>
        <v/>
      </c>
      <c r="G382" t="str">
        <f t="shared" si="26"/>
        <v/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t="str">
        <f t="shared" si="29"/>
        <v/>
      </c>
      <c r="F383" t="str">
        <f t="shared" si="25"/>
        <v/>
      </c>
      <c r="G38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t="str">
        <f t="shared" si="29"/>
        <v/>
      </c>
      <c r="F384" t="str">
        <f t="shared" si="25"/>
        <v/>
      </c>
      <c r="G384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t="str">
        <f t="shared" si="29"/>
        <v/>
      </c>
      <c r="F385" t="str">
        <f t="shared" si="25"/>
        <v/>
      </c>
      <c r="G385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t="str">
        <f t="shared" si="29"/>
        <v/>
      </c>
      <c r="F386" t="str">
        <f t="shared" si="25"/>
        <v/>
      </c>
      <c r="G386" t="str">
        <f t="shared" si="26"/>
        <v/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t="str">
        <f t="shared" si="29"/>
        <v/>
      </c>
      <c r="F387" t="str">
        <f t="shared" ref="F387:F450" si="30">IF(E387="6-Day Down Streak", C387, "")</f>
        <v/>
      </c>
      <c r="G387" t="str">
        <f t="shared" ref="G387:G450" si="31">IF(E387="6-Day Down Streak", IF(F387&gt;0, "Yes", "No"), "")</f>
        <v/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t="str">
        <f t="shared" si="29"/>
        <v/>
      </c>
      <c r="F388" t="str">
        <f t="shared" si="30"/>
        <v/>
      </c>
      <c r="G388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t="str">
        <f t="shared" si="29"/>
        <v/>
      </c>
      <c r="F389" t="str">
        <f t="shared" si="30"/>
        <v/>
      </c>
      <c r="G389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t="str">
        <f t="shared" si="29"/>
        <v/>
      </c>
      <c r="F390" t="str">
        <f t="shared" si="30"/>
        <v/>
      </c>
      <c r="G390" t="str">
        <f t="shared" si="31"/>
        <v/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t="str">
        <f t="shared" si="29"/>
        <v/>
      </c>
      <c r="F391" t="str">
        <f t="shared" si="30"/>
        <v/>
      </c>
      <c r="G391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t="str">
        <f t="shared" si="29"/>
        <v/>
      </c>
      <c r="F392" t="str">
        <f t="shared" si="30"/>
        <v/>
      </c>
      <c r="G392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t="str">
        <f t="shared" si="29"/>
        <v/>
      </c>
      <c r="F393" t="str">
        <f t="shared" si="30"/>
        <v/>
      </c>
      <c r="G39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t="str">
        <f t="shared" ref="E394:E457" si="34">IF(AND(D388="Down", D389="Down", D390="Down", D391="Down", D392="Down", D393="Down"), "6-Day Down Streak", "")</f>
        <v/>
      </c>
      <c r="F394" t="str">
        <f t="shared" si="30"/>
        <v/>
      </c>
      <c r="G394" t="str">
        <f t="shared" si="31"/>
        <v/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t="str">
        <f t="shared" si="34"/>
        <v/>
      </c>
      <c r="F395" t="str">
        <f t="shared" si="30"/>
        <v/>
      </c>
      <c r="G395" t="str">
        <f t="shared" si="31"/>
        <v/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t="str">
        <f t="shared" si="34"/>
        <v/>
      </c>
      <c r="F396" t="str">
        <f t="shared" si="30"/>
        <v/>
      </c>
      <c r="G396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t="str">
        <f t="shared" si="34"/>
        <v/>
      </c>
      <c r="F397" t="str">
        <f t="shared" si="30"/>
        <v/>
      </c>
      <c r="G397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t="str">
        <f t="shared" si="34"/>
        <v/>
      </c>
      <c r="F398" t="str">
        <f t="shared" si="30"/>
        <v/>
      </c>
      <c r="G398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t="str">
        <f t="shared" si="34"/>
        <v/>
      </c>
      <c r="F399" t="str">
        <f t="shared" si="30"/>
        <v/>
      </c>
      <c r="G399" t="str">
        <f t="shared" si="31"/>
        <v/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t="str">
        <f t="shared" si="34"/>
        <v/>
      </c>
      <c r="F400" t="str">
        <f t="shared" si="30"/>
        <v/>
      </c>
      <c r="G400" t="str">
        <f t="shared" si="31"/>
        <v/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t="str">
        <f t="shared" si="34"/>
        <v/>
      </c>
      <c r="F401" t="str">
        <f t="shared" si="30"/>
        <v/>
      </c>
      <c r="G401" t="str">
        <f t="shared" si="31"/>
        <v/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t="str">
        <f t="shared" si="34"/>
        <v/>
      </c>
      <c r="F402" t="str">
        <f t="shared" si="30"/>
        <v/>
      </c>
      <c r="G402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t="str">
        <f t="shared" si="34"/>
        <v/>
      </c>
      <c r="F403" t="str">
        <f t="shared" si="30"/>
        <v/>
      </c>
      <c r="G40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t="str">
        <f t="shared" si="34"/>
        <v/>
      </c>
      <c r="F404" t="str">
        <f t="shared" si="30"/>
        <v/>
      </c>
      <c r="G404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t="str">
        <f t="shared" si="34"/>
        <v/>
      </c>
      <c r="F405" t="str">
        <f t="shared" si="30"/>
        <v/>
      </c>
      <c r="G405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t="str">
        <f t="shared" si="34"/>
        <v/>
      </c>
      <c r="F406" t="str">
        <f t="shared" si="30"/>
        <v/>
      </c>
      <c r="G406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t="str">
        <f t="shared" si="34"/>
        <v/>
      </c>
      <c r="F407" t="str">
        <f t="shared" si="30"/>
        <v/>
      </c>
      <c r="G407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t="str">
        <f t="shared" si="34"/>
        <v/>
      </c>
      <c r="F408" t="str">
        <f t="shared" si="30"/>
        <v/>
      </c>
      <c r="G408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t="str">
        <f t="shared" si="34"/>
        <v/>
      </c>
      <c r="F409" t="str">
        <f t="shared" si="30"/>
        <v/>
      </c>
      <c r="G409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t="str">
        <f t="shared" si="34"/>
        <v/>
      </c>
      <c r="F410" t="str">
        <f t="shared" si="30"/>
        <v/>
      </c>
      <c r="G410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t="str">
        <f t="shared" si="34"/>
        <v/>
      </c>
      <c r="F411" t="str">
        <f t="shared" si="30"/>
        <v/>
      </c>
      <c r="G411" t="str">
        <f t="shared" si="31"/>
        <v/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t="str">
        <f t="shared" si="34"/>
        <v/>
      </c>
      <c r="F412" t="str">
        <f t="shared" si="30"/>
        <v/>
      </c>
      <c r="G412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t="str">
        <f t="shared" si="34"/>
        <v/>
      </c>
      <c r="F413" t="str">
        <f t="shared" si="30"/>
        <v/>
      </c>
      <c r="G41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t="str">
        <f t="shared" si="34"/>
        <v/>
      </c>
      <c r="F414" t="str">
        <f t="shared" si="30"/>
        <v/>
      </c>
      <c r="G414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t="str">
        <f t="shared" si="34"/>
        <v/>
      </c>
      <c r="F415" t="str">
        <f t="shared" si="30"/>
        <v/>
      </c>
      <c r="G415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t="str">
        <f t="shared" si="34"/>
        <v/>
      </c>
      <c r="F416" t="str">
        <f t="shared" si="30"/>
        <v/>
      </c>
      <c r="G416" t="str">
        <f t="shared" si="31"/>
        <v/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t="str">
        <f t="shared" si="34"/>
        <v/>
      </c>
      <c r="F417" t="str">
        <f t="shared" si="30"/>
        <v/>
      </c>
      <c r="G417" t="str">
        <f t="shared" si="31"/>
        <v/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t="str">
        <f t="shared" si="34"/>
        <v/>
      </c>
      <c r="F418" t="str">
        <f t="shared" si="30"/>
        <v/>
      </c>
      <c r="G418" t="str">
        <f t="shared" si="31"/>
        <v/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t="str">
        <f t="shared" si="34"/>
        <v/>
      </c>
      <c r="F419" t="str">
        <f t="shared" si="30"/>
        <v/>
      </c>
      <c r="G419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t="str">
        <f t="shared" si="34"/>
        <v/>
      </c>
      <c r="F420" t="str">
        <f t="shared" si="30"/>
        <v/>
      </c>
      <c r="G420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t="str">
        <f t="shared" si="34"/>
        <v/>
      </c>
      <c r="F421" t="str">
        <f t="shared" si="30"/>
        <v/>
      </c>
      <c r="G421" t="str">
        <f t="shared" si="31"/>
        <v/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t="str">
        <f t="shared" si="34"/>
        <v/>
      </c>
      <c r="F422" t="str">
        <f t="shared" si="30"/>
        <v/>
      </c>
      <c r="G422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t="str">
        <f t="shared" si="34"/>
        <v/>
      </c>
      <c r="F423" t="str">
        <f t="shared" si="30"/>
        <v/>
      </c>
      <c r="G42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t="str">
        <f t="shared" si="34"/>
        <v/>
      </c>
      <c r="F424" t="str">
        <f t="shared" si="30"/>
        <v/>
      </c>
      <c r="G424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t="str">
        <f t="shared" si="34"/>
        <v/>
      </c>
      <c r="F425" t="str">
        <f t="shared" si="30"/>
        <v/>
      </c>
      <c r="G425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t="str">
        <f t="shared" si="34"/>
        <v/>
      </c>
      <c r="F426" t="str">
        <f t="shared" si="30"/>
        <v/>
      </c>
      <c r="G426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t="str">
        <f t="shared" si="34"/>
        <v/>
      </c>
      <c r="F427" t="str">
        <f t="shared" si="30"/>
        <v/>
      </c>
      <c r="G427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t="str">
        <f t="shared" si="34"/>
        <v/>
      </c>
      <c r="F428" t="str">
        <f t="shared" si="30"/>
        <v/>
      </c>
      <c r="G428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t="str">
        <f t="shared" si="34"/>
        <v/>
      </c>
      <c r="F429" t="str">
        <f t="shared" si="30"/>
        <v/>
      </c>
      <c r="G429" t="str">
        <f t="shared" si="31"/>
        <v/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t="str">
        <f t="shared" si="34"/>
        <v/>
      </c>
      <c r="F430" t="str">
        <f t="shared" si="30"/>
        <v/>
      </c>
      <c r="G430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t="str">
        <f t="shared" si="34"/>
        <v/>
      </c>
      <c r="F431" t="str">
        <f t="shared" si="30"/>
        <v/>
      </c>
      <c r="G431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t="str">
        <f t="shared" si="34"/>
        <v/>
      </c>
      <c r="F432" t="str">
        <f t="shared" si="30"/>
        <v/>
      </c>
      <c r="G432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t="str">
        <f t="shared" si="34"/>
        <v/>
      </c>
      <c r="F433" t="str">
        <f t="shared" si="30"/>
        <v/>
      </c>
      <c r="G43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t="str">
        <f t="shared" si="34"/>
        <v/>
      </c>
      <c r="F434" t="str">
        <f t="shared" si="30"/>
        <v/>
      </c>
      <c r="G434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t="str">
        <f t="shared" si="34"/>
        <v/>
      </c>
      <c r="F435" t="str">
        <f t="shared" si="30"/>
        <v/>
      </c>
      <c r="G435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t="str">
        <f t="shared" si="34"/>
        <v/>
      </c>
      <c r="F436" t="str">
        <f t="shared" si="30"/>
        <v/>
      </c>
      <c r="G436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t="str">
        <f t="shared" si="34"/>
        <v/>
      </c>
      <c r="F437" t="str">
        <f t="shared" si="30"/>
        <v/>
      </c>
      <c r="G437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t="str">
        <f t="shared" si="34"/>
        <v/>
      </c>
      <c r="F438" t="str">
        <f t="shared" si="30"/>
        <v/>
      </c>
      <c r="G438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t="str">
        <f t="shared" si="34"/>
        <v/>
      </c>
      <c r="F439" t="str">
        <f t="shared" si="30"/>
        <v/>
      </c>
      <c r="G439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t="str">
        <f t="shared" si="34"/>
        <v/>
      </c>
      <c r="F440" t="str">
        <f t="shared" si="30"/>
        <v/>
      </c>
      <c r="G440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t="str">
        <f t="shared" si="34"/>
        <v/>
      </c>
      <c r="F441" t="str">
        <f t="shared" si="30"/>
        <v/>
      </c>
      <c r="G441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t="str">
        <f t="shared" si="34"/>
        <v/>
      </c>
      <c r="F442" t="str">
        <f t="shared" si="30"/>
        <v/>
      </c>
      <c r="G442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t="str">
        <f t="shared" si="34"/>
        <v/>
      </c>
      <c r="F443" t="str">
        <f t="shared" si="30"/>
        <v/>
      </c>
      <c r="G443" t="str">
        <f t="shared" si="31"/>
        <v/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t="str">
        <f t="shared" si="34"/>
        <v/>
      </c>
      <c r="F444" t="str">
        <f t="shared" si="30"/>
        <v/>
      </c>
      <c r="G444" t="str">
        <f t="shared" si="31"/>
        <v/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t="str">
        <f t="shared" si="34"/>
        <v/>
      </c>
      <c r="F445" t="str">
        <f t="shared" si="30"/>
        <v/>
      </c>
      <c r="G445" t="str">
        <f t="shared" si="31"/>
        <v/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t="str">
        <f t="shared" si="34"/>
        <v/>
      </c>
      <c r="F446" t="str">
        <f t="shared" si="30"/>
        <v/>
      </c>
      <c r="G446" t="str">
        <f t="shared" si="31"/>
        <v/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t="str">
        <f t="shared" si="34"/>
        <v/>
      </c>
      <c r="F447" t="str">
        <f t="shared" si="30"/>
        <v/>
      </c>
      <c r="G447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t="str">
        <f t="shared" si="34"/>
        <v/>
      </c>
      <c r="F448" t="str">
        <f t="shared" si="30"/>
        <v/>
      </c>
      <c r="G448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t="str">
        <f t="shared" si="34"/>
        <v/>
      </c>
      <c r="F449" t="str">
        <f t="shared" si="30"/>
        <v/>
      </c>
      <c r="G449" t="str">
        <f t="shared" si="31"/>
        <v/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t="str">
        <f t="shared" si="34"/>
        <v/>
      </c>
      <c r="F450" t="str">
        <f t="shared" si="30"/>
        <v/>
      </c>
      <c r="G450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t="str">
        <f t="shared" si="34"/>
        <v/>
      </c>
      <c r="F451" t="str">
        <f t="shared" ref="F451:F514" si="35">IF(E451="6-Day Down Streak", C451, "")</f>
        <v/>
      </c>
      <c r="G451" t="str">
        <f t="shared" ref="G451:G514" si="36">IF(E451="6-Day Down Streak",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t="str">
        <f t="shared" si="34"/>
        <v/>
      </c>
      <c r="F452" t="str">
        <f t="shared" si="35"/>
        <v/>
      </c>
      <c r="G452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t="str">
        <f t="shared" si="34"/>
        <v/>
      </c>
      <c r="F453" t="str">
        <f t="shared" si="35"/>
        <v/>
      </c>
      <c r="G45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t="str">
        <f t="shared" si="34"/>
        <v/>
      </c>
      <c r="F454" t="str">
        <f t="shared" si="35"/>
        <v/>
      </c>
      <c r="G454" t="str">
        <f t="shared" si="36"/>
        <v/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t="str">
        <f t="shared" si="34"/>
        <v/>
      </c>
      <c r="F455" t="str">
        <f t="shared" si="35"/>
        <v/>
      </c>
      <c r="G455" t="str">
        <f t="shared" si="36"/>
        <v/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t="str">
        <f t="shared" si="34"/>
        <v/>
      </c>
      <c r="F456" t="str">
        <f t="shared" si="35"/>
        <v/>
      </c>
      <c r="G456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t="str">
        <f t="shared" si="34"/>
        <v/>
      </c>
      <c r="F457" t="str">
        <f t="shared" si="35"/>
        <v/>
      </c>
      <c r="G457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t="str">
        <f t="shared" ref="E458:E521" si="39">IF(AND(D452="Down", D453="Down", D454="Down", D455="Down", D456="Down", D457="Down"), "6-Day Down Streak", "")</f>
        <v/>
      </c>
      <c r="F458" t="str">
        <f t="shared" si="35"/>
        <v/>
      </c>
      <c r="G458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t="str">
        <f t="shared" si="39"/>
        <v/>
      </c>
      <c r="F459" t="str">
        <f t="shared" si="35"/>
        <v/>
      </c>
      <c r="G459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t="str">
        <f t="shared" si="39"/>
        <v/>
      </c>
      <c r="F460" t="str">
        <f t="shared" si="35"/>
        <v/>
      </c>
      <c r="G460" t="str">
        <f t="shared" si="36"/>
        <v/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t="str">
        <f t="shared" si="39"/>
        <v/>
      </c>
      <c r="F461" t="str">
        <f t="shared" si="35"/>
        <v/>
      </c>
      <c r="G461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t="str">
        <f t="shared" si="39"/>
        <v/>
      </c>
      <c r="F462" t="str">
        <f t="shared" si="35"/>
        <v/>
      </c>
      <c r="G462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t="str">
        <f t="shared" si="39"/>
        <v/>
      </c>
      <c r="F463" t="str">
        <f t="shared" si="35"/>
        <v/>
      </c>
      <c r="G463" t="str">
        <f t="shared" si="36"/>
        <v/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t="str">
        <f t="shared" si="39"/>
        <v/>
      </c>
      <c r="F464" t="str">
        <f t="shared" si="35"/>
        <v/>
      </c>
      <c r="G464" t="str">
        <f t="shared" si="36"/>
        <v/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t="str">
        <f t="shared" si="39"/>
        <v/>
      </c>
      <c r="F465" t="str">
        <f t="shared" si="35"/>
        <v/>
      </c>
      <c r="G465" t="str">
        <f t="shared" si="36"/>
        <v/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t="str">
        <f t="shared" si="39"/>
        <v/>
      </c>
      <c r="F466" t="str">
        <f t="shared" si="35"/>
        <v/>
      </c>
      <c r="G466" t="str">
        <f t="shared" si="36"/>
        <v/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t="str">
        <f t="shared" si="39"/>
        <v>6-Day Down Streak</v>
      </c>
      <c r="F467">
        <f t="shared" si="35"/>
        <v>-4.7781049917219716E-2</v>
      </c>
      <c r="G467" t="str">
        <f t="shared" si="36"/>
        <v>No</v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t="str">
        <f t="shared" si="39"/>
        <v>6-Day Down Streak</v>
      </c>
      <c r="F468">
        <f t="shared" si="35"/>
        <v>2.5261648392566491E-2</v>
      </c>
      <c r="G468" t="str">
        <f t="shared" si="36"/>
        <v>Yes</v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t="str">
        <f t="shared" si="39"/>
        <v/>
      </c>
      <c r="F469" t="str">
        <f t="shared" si="35"/>
        <v/>
      </c>
      <c r="G469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t="str">
        <f t="shared" si="39"/>
        <v/>
      </c>
      <c r="F470" t="str">
        <f t="shared" si="35"/>
        <v/>
      </c>
      <c r="G470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t="str">
        <f t="shared" si="39"/>
        <v/>
      </c>
      <c r="F471" t="str">
        <f t="shared" si="35"/>
        <v/>
      </c>
      <c r="G471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t="str">
        <f t="shared" si="39"/>
        <v/>
      </c>
      <c r="F472" t="str">
        <f t="shared" si="35"/>
        <v/>
      </c>
      <c r="G472" t="str">
        <f t="shared" si="36"/>
        <v/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t="str">
        <f t="shared" si="39"/>
        <v/>
      </c>
      <c r="F473" t="str">
        <f t="shared" si="35"/>
        <v/>
      </c>
      <c r="G473" t="str">
        <f t="shared" si="36"/>
        <v/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t="str">
        <f t="shared" si="39"/>
        <v/>
      </c>
      <c r="F474" t="str">
        <f t="shared" si="35"/>
        <v/>
      </c>
      <c r="G474" t="str">
        <f t="shared" si="36"/>
        <v/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t="str">
        <f t="shared" si="39"/>
        <v/>
      </c>
      <c r="F475" t="str">
        <f t="shared" si="35"/>
        <v/>
      </c>
      <c r="G475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t="str">
        <f t="shared" si="39"/>
        <v/>
      </c>
      <c r="F476" t="str">
        <f t="shared" si="35"/>
        <v/>
      </c>
      <c r="G476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t="str">
        <f t="shared" si="39"/>
        <v/>
      </c>
      <c r="F477" t="str">
        <f t="shared" si="35"/>
        <v/>
      </c>
      <c r="G477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t="str">
        <f t="shared" si="39"/>
        <v/>
      </c>
      <c r="F478" t="str">
        <f t="shared" si="35"/>
        <v/>
      </c>
      <c r="G478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t="str">
        <f t="shared" si="39"/>
        <v/>
      </c>
      <c r="F479" t="str">
        <f t="shared" si="35"/>
        <v/>
      </c>
      <c r="G479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t="str">
        <f t="shared" si="39"/>
        <v/>
      </c>
      <c r="F480" t="str">
        <f t="shared" si="35"/>
        <v/>
      </c>
      <c r="G480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t="str">
        <f t="shared" si="39"/>
        <v/>
      </c>
      <c r="F481" t="str">
        <f t="shared" si="35"/>
        <v/>
      </c>
      <c r="G481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t="str">
        <f t="shared" si="39"/>
        <v/>
      </c>
      <c r="F482" t="str">
        <f t="shared" si="35"/>
        <v/>
      </c>
      <c r="G482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t="str">
        <f t="shared" si="39"/>
        <v/>
      </c>
      <c r="F483" t="str">
        <f t="shared" si="35"/>
        <v/>
      </c>
      <c r="G48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t="str">
        <f t="shared" si="39"/>
        <v/>
      </c>
      <c r="F484" t="str">
        <f t="shared" si="35"/>
        <v/>
      </c>
      <c r="G484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t="str">
        <f t="shared" si="39"/>
        <v/>
      </c>
      <c r="F485" t="str">
        <f t="shared" si="35"/>
        <v/>
      </c>
      <c r="G485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t="str">
        <f t="shared" si="39"/>
        <v/>
      </c>
      <c r="F486" t="str">
        <f t="shared" si="35"/>
        <v/>
      </c>
      <c r="G486" t="str">
        <f t="shared" si="36"/>
        <v/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t="str">
        <f t="shared" si="39"/>
        <v/>
      </c>
      <c r="F487" t="str">
        <f t="shared" si="35"/>
        <v/>
      </c>
      <c r="G487" t="str">
        <f t="shared" si="36"/>
        <v/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t="str">
        <f t="shared" si="39"/>
        <v/>
      </c>
      <c r="F488" t="str">
        <f t="shared" si="35"/>
        <v/>
      </c>
      <c r="G488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t="str">
        <f t="shared" si="39"/>
        <v/>
      </c>
      <c r="F489" t="str">
        <f t="shared" si="35"/>
        <v/>
      </c>
      <c r="G489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t="str">
        <f t="shared" si="39"/>
        <v/>
      </c>
      <c r="F490" t="str">
        <f t="shared" si="35"/>
        <v/>
      </c>
      <c r="G490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t="str">
        <f t="shared" si="39"/>
        <v/>
      </c>
      <c r="F491" t="str">
        <f t="shared" si="35"/>
        <v/>
      </c>
      <c r="G491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t="str">
        <f t="shared" si="39"/>
        <v/>
      </c>
      <c r="F492" t="str">
        <f t="shared" si="35"/>
        <v/>
      </c>
      <c r="G492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t="str">
        <f t="shared" si="39"/>
        <v/>
      </c>
      <c r="F493" t="str">
        <f t="shared" si="35"/>
        <v/>
      </c>
      <c r="G49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t="str">
        <f t="shared" si="39"/>
        <v/>
      </c>
      <c r="F494" t="str">
        <f t="shared" si="35"/>
        <v/>
      </c>
      <c r="G494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t="str">
        <f t="shared" si="39"/>
        <v/>
      </c>
      <c r="F495" t="str">
        <f t="shared" si="35"/>
        <v/>
      </c>
      <c r="G495" t="str">
        <f t="shared" si="36"/>
        <v/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t="str">
        <f t="shared" si="39"/>
        <v/>
      </c>
      <c r="F496" t="str">
        <f t="shared" si="35"/>
        <v/>
      </c>
      <c r="G496" t="str">
        <f t="shared" si="36"/>
        <v/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t="str">
        <f t="shared" si="39"/>
        <v/>
      </c>
      <c r="F497" t="str">
        <f t="shared" si="35"/>
        <v/>
      </c>
      <c r="G497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t="str">
        <f t="shared" si="39"/>
        <v/>
      </c>
      <c r="F498" t="str">
        <f t="shared" si="35"/>
        <v/>
      </c>
      <c r="G498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t="str">
        <f t="shared" si="39"/>
        <v/>
      </c>
      <c r="F499" t="str">
        <f t="shared" si="35"/>
        <v/>
      </c>
      <c r="G499" t="str">
        <f t="shared" si="36"/>
        <v/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t="str">
        <f t="shared" si="39"/>
        <v/>
      </c>
      <c r="F500" t="str">
        <f t="shared" si="35"/>
        <v/>
      </c>
      <c r="G500" t="str">
        <f t="shared" si="36"/>
        <v/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t="str">
        <f t="shared" si="39"/>
        <v/>
      </c>
      <c r="F501" t="str">
        <f t="shared" si="35"/>
        <v/>
      </c>
      <c r="G501" t="str">
        <f t="shared" si="36"/>
        <v/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t="str">
        <f t="shared" si="39"/>
        <v/>
      </c>
      <c r="F502" t="str">
        <f t="shared" si="35"/>
        <v/>
      </c>
      <c r="G502" t="str">
        <f t="shared" si="36"/>
        <v/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t="str">
        <f t="shared" si="39"/>
        <v/>
      </c>
      <c r="F503" t="str">
        <f t="shared" si="35"/>
        <v/>
      </c>
      <c r="G50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t="str">
        <f t="shared" si="39"/>
        <v/>
      </c>
      <c r="F504" t="str">
        <f t="shared" si="35"/>
        <v/>
      </c>
      <c r="G504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t="str">
        <f t="shared" si="39"/>
        <v/>
      </c>
      <c r="F505" t="str">
        <f t="shared" si="35"/>
        <v/>
      </c>
      <c r="G505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t="str">
        <f t="shared" si="39"/>
        <v/>
      </c>
      <c r="F506" t="str">
        <f t="shared" si="35"/>
        <v/>
      </c>
      <c r="G506" t="str">
        <f t="shared" si="36"/>
        <v/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t="str">
        <f t="shared" si="39"/>
        <v/>
      </c>
      <c r="F507" t="str">
        <f t="shared" si="35"/>
        <v/>
      </c>
      <c r="G507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t="str">
        <f t="shared" si="39"/>
        <v/>
      </c>
      <c r="F508" t="str">
        <f t="shared" si="35"/>
        <v/>
      </c>
      <c r="G508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t="str">
        <f t="shared" si="39"/>
        <v/>
      </c>
      <c r="F509" t="str">
        <f t="shared" si="35"/>
        <v/>
      </c>
      <c r="G509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t="str">
        <f t="shared" si="39"/>
        <v/>
      </c>
      <c r="F510" t="str">
        <f t="shared" si="35"/>
        <v/>
      </c>
      <c r="G510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t="str">
        <f t="shared" si="39"/>
        <v/>
      </c>
      <c r="F511" t="str">
        <f t="shared" si="35"/>
        <v/>
      </c>
      <c r="G511" t="str">
        <f t="shared" si="36"/>
        <v/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t="str">
        <f t="shared" si="39"/>
        <v/>
      </c>
      <c r="F512" t="str">
        <f t="shared" si="35"/>
        <v/>
      </c>
      <c r="G512" t="str">
        <f t="shared" si="36"/>
        <v/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t="str">
        <f t="shared" si="39"/>
        <v/>
      </c>
      <c r="F513" t="str">
        <f t="shared" si="35"/>
        <v/>
      </c>
      <c r="G51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t="str">
        <f t="shared" si="39"/>
        <v/>
      </c>
      <c r="F514" t="str">
        <f t="shared" si="35"/>
        <v/>
      </c>
      <c r="G514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t="str">
        <f t="shared" si="39"/>
        <v/>
      </c>
      <c r="F515" t="str">
        <f t="shared" ref="F515:F578" si="40">IF(E515="6-Day Down Streak", C515, "")</f>
        <v/>
      </c>
      <c r="G515" t="str">
        <f t="shared" ref="G515:G578" si="41">IF(E515="6-Day Down Streak",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t="str">
        <f t="shared" si="39"/>
        <v/>
      </c>
      <c r="F516" t="str">
        <f t="shared" si="40"/>
        <v/>
      </c>
      <c r="G516" t="str">
        <f t="shared" si="41"/>
        <v/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t="str">
        <f t="shared" si="39"/>
        <v/>
      </c>
      <c r="F517" t="str">
        <f t="shared" si="40"/>
        <v/>
      </c>
      <c r="G517" t="str">
        <f t="shared" si="41"/>
        <v/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t="str">
        <f t="shared" si="39"/>
        <v/>
      </c>
      <c r="F518" t="str">
        <f t="shared" si="40"/>
        <v/>
      </c>
      <c r="G518" t="str">
        <f t="shared" si="41"/>
        <v/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t="str">
        <f t="shared" si="39"/>
        <v>6-Day Down Streak</v>
      </c>
      <c r="F519">
        <f t="shared" si="40"/>
        <v>3.8112677930446509E-3</v>
      </c>
      <c r="G519" t="str">
        <f t="shared" si="41"/>
        <v>Yes</v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t="str">
        <f t="shared" si="39"/>
        <v/>
      </c>
      <c r="F520" t="str">
        <f t="shared" si="40"/>
        <v/>
      </c>
      <c r="G520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t="str">
        <f t="shared" si="39"/>
        <v/>
      </c>
      <c r="F521" t="str">
        <f t="shared" si="40"/>
        <v/>
      </c>
      <c r="G521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t="str">
        <f t="shared" ref="E522:E585" si="44">IF(AND(D516="Down", D517="Down", D518="Down", D519="Down", D520="Down", D521="Down"), "6-Day Down Streak", "")</f>
        <v/>
      </c>
      <c r="F522" t="str">
        <f t="shared" si="40"/>
        <v/>
      </c>
      <c r="G522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t="str">
        <f t="shared" si="44"/>
        <v/>
      </c>
      <c r="F523" t="str">
        <f t="shared" si="40"/>
        <v/>
      </c>
      <c r="G523" t="str">
        <f t="shared" si="41"/>
        <v/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t="str">
        <f t="shared" si="44"/>
        <v/>
      </c>
      <c r="F524" t="str">
        <f t="shared" si="40"/>
        <v/>
      </c>
      <c r="G524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t="str">
        <f t="shared" si="44"/>
        <v/>
      </c>
      <c r="F525" t="str">
        <f t="shared" si="40"/>
        <v/>
      </c>
      <c r="G525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t="str">
        <f t="shared" si="44"/>
        <v/>
      </c>
      <c r="F526" t="str">
        <f t="shared" si="40"/>
        <v/>
      </c>
      <c r="G526" t="str">
        <f t="shared" si="41"/>
        <v/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t="str">
        <f t="shared" si="44"/>
        <v/>
      </c>
      <c r="F527" t="str">
        <f t="shared" si="40"/>
        <v/>
      </c>
      <c r="G527" t="str">
        <f t="shared" si="41"/>
        <v/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t="str">
        <f t="shared" si="44"/>
        <v/>
      </c>
      <c r="F528" t="str">
        <f t="shared" si="40"/>
        <v/>
      </c>
      <c r="G528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t="str">
        <f t="shared" si="44"/>
        <v/>
      </c>
      <c r="F529" t="str">
        <f t="shared" si="40"/>
        <v/>
      </c>
      <c r="G529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t="str">
        <f t="shared" si="44"/>
        <v/>
      </c>
      <c r="F530" t="str">
        <f t="shared" si="40"/>
        <v/>
      </c>
      <c r="G530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t="str">
        <f t="shared" si="44"/>
        <v/>
      </c>
      <c r="F531" t="str">
        <f t="shared" si="40"/>
        <v/>
      </c>
      <c r="G531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t="str">
        <f t="shared" si="44"/>
        <v/>
      </c>
      <c r="F532" t="str">
        <f t="shared" si="40"/>
        <v/>
      </c>
      <c r="G532" t="str">
        <f t="shared" si="41"/>
        <v/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t="str">
        <f t="shared" si="44"/>
        <v/>
      </c>
      <c r="F533" t="str">
        <f t="shared" si="40"/>
        <v/>
      </c>
      <c r="G53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t="str">
        <f t="shared" si="44"/>
        <v/>
      </c>
      <c r="F534" t="str">
        <f t="shared" si="40"/>
        <v/>
      </c>
      <c r="G534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t="str">
        <f t="shared" si="44"/>
        <v/>
      </c>
      <c r="F535" t="str">
        <f t="shared" si="40"/>
        <v/>
      </c>
      <c r="G535" t="str">
        <f t="shared" si="41"/>
        <v/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t="str">
        <f t="shared" si="44"/>
        <v/>
      </c>
      <c r="F536" t="str">
        <f t="shared" si="40"/>
        <v/>
      </c>
      <c r="G536" t="str">
        <f t="shared" si="41"/>
        <v/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t="str">
        <f t="shared" si="44"/>
        <v/>
      </c>
      <c r="F537" t="str">
        <f t="shared" si="40"/>
        <v/>
      </c>
      <c r="G537" t="str">
        <f t="shared" si="41"/>
        <v/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t="str">
        <f t="shared" si="44"/>
        <v/>
      </c>
      <c r="F538" t="str">
        <f t="shared" si="40"/>
        <v/>
      </c>
      <c r="G538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t="str">
        <f t="shared" si="44"/>
        <v/>
      </c>
      <c r="F539" t="str">
        <f t="shared" si="40"/>
        <v/>
      </c>
      <c r="G539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t="str">
        <f t="shared" si="44"/>
        <v/>
      </c>
      <c r="F540" t="str">
        <f t="shared" si="40"/>
        <v/>
      </c>
      <c r="G540" t="str">
        <f t="shared" si="41"/>
        <v/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t="str">
        <f t="shared" si="44"/>
        <v/>
      </c>
      <c r="F541" t="str">
        <f t="shared" si="40"/>
        <v/>
      </c>
      <c r="G541" t="str">
        <f t="shared" si="41"/>
        <v/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t="str">
        <f t="shared" si="44"/>
        <v/>
      </c>
      <c r="F542" t="str">
        <f t="shared" si="40"/>
        <v/>
      </c>
      <c r="G542" t="str">
        <f t="shared" si="41"/>
        <v/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t="str">
        <f t="shared" si="44"/>
        <v/>
      </c>
      <c r="F543" t="str">
        <f t="shared" si="40"/>
        <v/>
      </c>
      <c r="G543" t="str">
        <f t="shared" si="41"/>
        <v/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t="str">
        <f t="shared" si="44"/>
        <v>6-Day Down Streak</v>
      </c>
      <c r="F544">
        <f t="shared" si="40"/>
        <v>3.7041880537483007E-3</v>
      </c>
      <c r="G544" t="str">
        <f t="shared" si="41"/>
        <v>Yes</v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t="str">
        <f t="shared" si="44"/>
        <v/>
      </c>
      <c r="F545" t="str">
        <f t="shared" si="40"/>
        <v/>
      </c>
      <c r="G545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t="str">
        <f t="shared" si="44"/>
        <v/>
      </c>
      <c r="F546" t="str">
        <f t="shared" si="40"/>
        <v/>
      </c>
      <c r="G546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t="str">
        <f t="shared" si="44"/>
        <v/>
      </c>
      <c r="F547" t="str">
        <f t="shared" si="40"/>
        <v/>
      </c>
      <c r="G547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t="str">
        <f t="shared" si="44"/>
        <v/>
      </c>
      <c r="F548" t="str">
        <f t="shared" si="40"/>
        <v/>
      </c>
      <c r="G548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t="str">
        <f t="shared" si="44"/>
        <v/>
      </c>
      <c r="F549" t="str">
        <f t="shared" si="40"/>
        <v/>
      </c>
      <c r="G549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t="str">
        <f t="shared" si="44"/>
        <v/>
      </c>
      <c r="F550" t="str">
        <f t="shared" si="40"/>
        <v/>
      </c>
      <c r="G550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t="str">
        <f t="shared" si="44"/>
        <v/>
      </c>
      <c r="F551" t="str">
        <f t="shared" si="40"/>
        <v/>
      </c>
      <c r="G551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t="str">
        <f t="shared" si="44"/>
        <v/>
      </c>
      <c r="F552" t="str">
        <f t="shared" si="40"/>
        <v/>
      </c>
      <c r="G552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t="str">
        <f t="shared" si="44"/>
        <v/>
      </c>
      <c r="F553" t="str">
        <f t="shared" si="40"/>
        <v/>
      </c>
      <c r="G553" t="str">
        <f t="shared" si="41"/>
        <v/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t="str">
        <f t="shared" si="44"/>
        <v/>
      </c>
      <c r="F554" t="str">
        <f t="shared" si="40"/>
        <v/>
      </c>
      <c r="G554" t="str">
        <f t="shared" si="41"/>
        <v/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t="str">
        <f t="shared" si="44"/>
        <v/>
      </c>
      <c r="F555" t="str">
        <f t="shared" si="40"/>
        <v/>
      </c>
      <c r="G555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t="str">
        <f t="shared" si="44"/>
        <v/>
      </c>
      <c r="F556" t="str">
        <f t="shared" si="40"/>
        <v/>
      </c>
      <c r="G556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t="str">
        <f t="shared" si="44"/>
        <v/>
      </c>
      <c r="F557" t="str">
        <f t="shared" si="40"/>
        <v/>
      </c>
      <c r="G557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t="str">
        <f t="shared" si="44"/>
        <v/>
      </c>
      <c r="F558" t="str">
        <f t="shared" si="40"/>
        <v/>
      </c>
      <c r="G558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t="str">
        <f t="shared" si="44"/>
        <v/>
      </c>
      <c r="F559" t="str">
        <f t="shared" si="40"/>
        <v/>
      </c>
      <c r="G559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t="str">
        <f t="shared" si="44"/>
        <v/>
      </c>
      <c r="F560" t="str">
        <f t="shared" si="40"/>
        <v/>
      </c>
      <c r="G560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t="str">
        <f t="shared" si="44"/>
        <v/>
      </c>
      <c r="F561" t="str">
        <f t="shared" si="40"/>
        <v/>
      </c>
      <c r="G561" t="str">
        <f t="shared" si="41"/>
        <v/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t="str">
        <f t="shared" si="44"/>
        <v/>
      </c>
      <c r="F562" t="str">
        <f t="shared" si="40"/>
        <v/>
      </c>
      <c r="G562" t="str">
        <f t="shared" si="41"/>
        <v/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t="str">
        <f t="shared" si="44"/>
        <v/>
      </c>
      <c r="F563" t="str">
        <f t="shared" si="40"/>
        <v/>
      </c>
      <c r="G563" t="str">
        <f t="shared" si="41"/>
        <v/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t="str">
        <f t="shared" si="44"/>
        <v/>
      </c>
      <c r="F564" t="str">
        <f t="shared" si="40"/>
        <v/>
      </c>
      <c r="G564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t="str">
        <f t="shared" si="44"/>
        <v/>
      </c>
      <c r="F565" t="str">
        <f t="shared" si="40"/>
        <v/>
      </c>
      <c r="G565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t="str">
        <f t="shared" si="44"/>
        <v/>
      </c>
      <c r="F566" t="str">
        <f t="shared" si="40"/>
        <v/>
      </c>
      <c r="G566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t="str">
        <f t="shared" si="44"/>
        <v/>
      </c>
      <c r="F567" t="str">
        <f t="shared" si="40"/>
        <v/>
      </c>
      <c r="G567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t="str">
        <f t="shared" si="44"/>
        <v/>
      </c>
      <c r="F568" t="str">
        <f t="shared" si="40"/>
        <v/>
      </c>
      <c r="G568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t="str">
        <f t="shared" si="44"/>
        <v/>
      </c>
      <c r="F569" t="str">
        <f t="shared" si="40"/>
        <v/>
      </c>
      <c r="G569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t="str">
        <f t="shared" si="44"/>
        <v/>
      </c>
      <c r="F570" t="str">
        <f t="shared" si="40"/>
        <v/>
      </c>
      <c r="G570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t="str">
        <f t="shared" si="44"/>
        <v/>
      </c>
      <c r="F571" t="str">
        <f t="shared" si="40"/>
        <v/>
      </c>
      <c r="G571" t="str">
        <f t="shared" si="41"/>
        <v/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t="str">
        <f t="shared" si="44"/>
        <v/>
      </c>
      <c r="F572" t="str">
        <f t="shared" si="40"/>
        <v/>
      </c>
      <c r="G572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t="str">
        <f t="shared" si="44"/>
        <v/>
      </c>
      <c r="F573" t="str">
        <f t="shared" si="40"/>
        <v/>
      </c>
      <c r="G57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t="str">
        <f t="shared" si="44"/>
        <v/>
      </c>
      <c r="F574" t="str">
        <f t="shared" si="40"/>
        <v/>
      </c>
      <c r="G574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t="str">
        <f t="shared" si="44"/>
        <v/>
      </c>
      <c r="F575" t="str">
        <f t="shared" si="40"/>
        <v/>
      </c>
      <c r="G575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t="str">
        <f t="shared" si="44"/>
        <v/>
      </c>
      <c r="F576" t="str">
        <f t="shared" si="40"/>
        <v/>
      </c>
      <c r="G576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t="str">
        <f t="shared" si="44"/>
        <v/>
      </c>
      <c r="F577" t="str">
        <f t="shared" si="40"/>
        <v/>
      </c>
      <c r="G577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t="str">
        <f t="shared" si="44"/>
        <v/>
      </c>
      <c r="F578" t="str">
        <f t="shared" si="40"/>
        <v/>
      </c>
      <c r="G578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t="str">
        <f t="shared" si="44"/>
        <v/>
      </c>
      <c r="F579" t="str">
        <f t="shared" ref="F579:F642" si="45">IF(E579="6-Day Down Streak", C579, "")</f>
        <v/>
      </c>
      <c r="G579" t="str">
        <f t="shared" ref="G579:G642" si="46">IF(E579="6-Day Down Streak",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t="str">
        <f t="shared" si="44"/>
        <v/>
      </c>
      <c r="F580" t="str">
        <f t="shared" si="45"/>
        <v/>
      </c>
      <c r="G580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t="str">
        <f t="shared" si="44"/>
        <v/>
      </c>
      <c r="F581" t="str">
        <f t="shared" si="45"/>
        <v/>
      </c>
      <c r="G581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t="str">
        <f t="shared" si="44"/>
        <v/>
      </c>
      <c r="F582" t="str">
        <f t="shared" si="45"/>
        <v/>
      </c>
      <c r="G582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t="str">
        <f t="shared" si="44"/>
        <v/>
      </c>
      <c r="F583" t="str">
        <f t="shared" si="45"/>
        <v/>
      </c>
      <c r="G58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t="str">
        <f t="shared" si="44"/>
        <v/>
      </c>
      <c r="F584" t="str">
        <f t="shared" si="45"/>
        <v/>
      </c>
      <c r="G584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t="str">
        <f t="shared" si="44"/>
        <v/>
      </c>
      <c r="F585" t="str">
        <f t="shared" si="45"/>
        <v/>
      </c>
      <c r="G585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t="str">
        <f t="shared" ref="E586:E649" si="49">IF(AND(D580="Down", D581="Down", D582="Down", D583="Down", D584="Down", D585="Down"), "6-Day Down Streak", "")</f>
        <v/>
      </c>
      <c r="F586" t="str">
        <f t="shared" si="45"/>
        <v/>
      </c>
      <c r="G586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t="str">
        <f t="shared" si="49"/>
        <v/>
      </c>
      <c r="F587" t="str">
        <f t="shared" si="45"/>
        <v/>
      </c>
      <c r="G587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t="str">
        <f t="shared" si="49"/>
        <v/>
      </c>
      <c r="F588" t="str">
        <f t="shared" si="45"/>
        <v/>
      </c>
      <c r="G588" t="str">
        <f t="shared" si="46"/>
        <v/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t="str">
        <f t="shared" si="49"/>
        <v/>
      </c>
      <c r="F589" t="str">
        <f t="shared" si="45"/>
        <v/>
      </c>
      <c r="G589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t="str">
        <f t="shared" si="49"/>
        <v/>
      </c>
      <c r="F590" t="str">
        <f t="shared" si="45"/>
        <v/>
      </c>
      <c r="G590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t="str">
        <f t="shared" si="49"/>
        <v/>
      </c>
      <c r="F591" t="str">
        <f t="shared" si="45"/>
        <v/>
      </c>
      <c r="G591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t="str">
        <f t="shared" si="49"/>
        <v/>
      </c>
      <c r="F592" t="str">
        <f t="shared" si="45"/>
        <v/>
      </c>
      <c r="G592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t="str">
        <f t="shared" si="49"/>
        <v/>
      </c>
      <c r="F593" t="str">
        <f t="shared" si="45"/>
        <v/>
      </c>
      <c r="G59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t="str">
        <f t="shared" si="49"/>
        <v/>
      </c>
      <c r="F594" t="str">
        <f t="shared" si="45"/>
        <v/>
      </c>
      <c r="G594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t="str">
        <f t="shared" si="49"/>
        <v/>
      </c>
      <c r="F595" t="str">
        <f t="shared" si="45"/>
        <v/>
      </c>
      <c r="G595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t="str">
        <f t="shared" si="49"/>
        <v/>
      </c>
      <c r="F596" t="str">
        <f t="shared" si="45"/>
        <v/>
      </c>
      <c r="G596" t="str">
        <f t="shared" si="46"/>
        <v/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t="str">
        <f t="shared" si="49"/>
        <v/>
      </c>
      <c r="F597" t="str">
        <f t="shared" si="45"/>
        <v/>
      </c>
      <c r="G597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t="str">
        <f t="shared" si="49"/>
        <v/>
      </c>
      <c r="F598" t="str">
        <f t="shared" si="45"/>
        <v/>
      </c>
      <c r="G598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t="str">
        <f t="shared" si="49"/>
        <v/>
      </c>
      <c r="F599" t="str">
        <f t="shared" si="45"/>
        <v/>
      </c>
      <c r="G599" t="str">
        <f t="shared" si="46"/>
        <v/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t="str">
        <f t="shared" si="49"/>
        <v/>
      </c>
      <c r="F600" t="str">
        <f t="shared" si="45"/>
        <v/>
      </c>
      <c r="G600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t="str">
        <f t="shared" si="49"/>
        <v/>
      </c>
      <c r="F601" t="str">
        <f t="shared" si="45"/>
        <v/>
      </c>
      <c r="G601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t="str">
        <f t="shared" si="49"/>
        <v/>
      </c>
      <c r="F602" t="str">
        <f t="shared" si="45"/>
        <v/>
      </c>
      <c r="G602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t="str">
        <f t="shared" si="49"/>
        <v/>
      </c>
      <c r="F603" t="str">
        <f t="shared" si="45"/>
        <v/>
      </c>
      <c r="G60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t="str">
        <f t="shared" si="49"/>
        <v/>
      </c>
      <c r="F604" t="str">
        <f t="shared" si="45"/>
        <v/>
      </c>
      <c r="G604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t="str">
        <f t="shared" si="49"/>
        <v/>
      </c>
      <c r="F605" t="str">
        <f t="shared" si="45"/>
        <v/>
      </c>
      <c r="G605" t="str">
        <f t="shared" si="46"/>
        <v/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t="str">
        <f t="shared" si="49"/>
        <v/>
      </c>
      <c r="F606" t="str">
        <f t="shared" si="45"/>
        <v/>
      </c>
      <c r="G606" t="str">
        <f t="shared" si="46"/>
        <v/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t="str">
        <f t="shared" si="49"/>
        <v/>
      </c>
      <c r="F607" t="str">
        <f t="shared" si="45"/>
        <v/>
      </c>
      <c r="G607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t="str">
        <f t="shared" si="49"/>
        <v/>
      </c>
      <c r="F608" t="str">
        <f t="shared" si="45"/>
        <v/>
      </c>
      <c r="G608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t="str">
        <f t="shared" si="49"/>
        <v/>
      </c>
      <c r="F609" t="str">
        <f t="shared" si="45"/>
        <v/>
      </c>
      <c r="G609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t="str">
        <f t="shared" si="49"/>
        <v/>
      </c>
      <c r="F610" t="str">
        <f t="shared" si="45"/>
        <v/>
      </c>
      <c r="G610" t="str">
        <f t="shared" si="46"/>
        <v/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t="str">
        <f t="shared" si="49"/>
        <v/>
      </c>
      <c r="F611" t="str">
        <f t="shared" si="45"/>
        <v/>
      </c>
      <c r="G611" t="str">
        <f t="shared" si="46"/>
        <v/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t="str">
        <f t="shared" si="49"/>
        <v/>
      </c>
      <c r="F612" t="str">
        <f t="shared" si="45"/>
        <v/>
      </c>
      <c r="G612" t="str">
        <f t="shared" si="46"/>
        <v/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t="str">
        <f t="shared" si="49"/>
        <v/>
      </c>
      <c r="F613" t="str">
        <f t="shared" si="45"/>
        <v/>
      </c>
      <c r="G613" t="str">
        <f t="shared" si="46"/>
        <v/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t="str">
        <f t="shared" si="49"/>
        <v>6-Day Down Streak</v>
      </c>
      <c r="F614">
        <f t="shared" si="45"/>
        <v>-2.4023347134400248E-3</v>
      </c>
      <c r="G614" t="str">
        <f t="shared" si="46"/>
        <v>No</v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t="str">
        <f t="shared" si="49"/>
        <v>6-Day Down Streak</v>
      </c>
      <c r="F615">
        <f t="shared" si="45"/>
        <v>1.6425755584756899E-2</v>
      </c>
      <c r="G615" t="str">
        <f t="shared" si="46"/>
        <v>Yes</v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t="str">
        <f t="shared" si="49"/>
        <v/>
      </c>
      <c r="F616" t="str">
        <f t="shared" si="45"/>
        <v/>
      </c>
      <c r="G616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t="str">
        <f t="shared" si="49"/>
        <v/>
      </c>
      <c r="F617" t="str">
        <f t="shared" si="45"/>
        <v/>
      </c>
      <c r="G617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t="str">
        <f t="shared" si="49"/>
        <v/>
      </c>
      <c r="F618" t="str">
        <f t="shared" si="45"/>
        <v/>
      </c>
      <c r="G618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t="str">
        <f t="shared" si="49"/>
        <v/>
      </c>
      <c r="F619" t="str">
        <f t="shared" si="45"/>
        <v/>
      </c>
      <c r="G619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t="str">
        <f t="shared" si="49"/>
        <v/>
      </c>
      <c r="F620" t="str">
        <f t="shared" si="45"/>
        <v/>
      </c>
      <c r="G620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t="str">
        <f t="shared" si="49"/>
        <v/>
      </c>
      <c r="F621" t="str">
        <f t="shared" si="45"/>
        <v/>
      </c>
      <c r="G621" t="str">
        <f t="shared" si="46"/>
        <v/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t="str">
        <f t="shared" si="49"/>
        <v/>
      </c>
      <c r="F622" t="str">
        <f t="shared" si="45"/>
        <v/>
      </c>
      <c r="G622" t="str">
        <f t="shared" si="46"/>
        <v/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t="str">
        <f t="shared" si="49"/>
        <v/>
      </c>
      <c r="F623" t="str">
        <f t="shared" si="45"/>
        <v/>
      </c>
      <c r="G62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t="str">
        <f t="shared" si="49"/>
        <v/>
      </c>
      <c r="F624" t="str">
        <f t="shared" si="45"/>
        <v/>
      </c>
      <c r="G624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t="str">
        <f t="shared" si="49"/>
        <v/>
      </c>
      <c r="F625" t="str">
        <f t="shared" si="45"/>
        <v/>
      </c>
      <c r="G625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t="str">
        <f t="shared" si="49"/>
        <v/>
      </c>
      <c r="F626" t="str">
        <f t="shared" si="45"/>
        <v/>
      </c>
      <c r="G626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t="str">
        <f t="shared" si="49"/>
        <v/>
      </c>
      <c r="F627" t="str">
        <f t="shared" si="45"/>
        <v/>
      </c>
      <c r="G627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t="str">
        <f t="shared" si="49"/>
        <v/>
      </c>
      <c r="F628" t="str">
        <f t="shared" si="45"/>
        <v/>
      </c>
      <c r="G628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t="str">
        <f t="shared" si="49"/>
        <v/>
      </c>
      <c r="F629" t="str">
        <f t="shared" si="45"/>
        <v/>
      </c>
      <c r="G629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t="str">
        <f t="shared" si="49"/>
        <v/>
      </c>
      <c r="F630" t="str">
        <f t="shared" si="45"/>
        <v/>
      </c>
      <c r="G630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t="str">
        <f t="shared" si="49"/>
        <v/>
      </c>
      <c r="F631" t="str">
        <f t="shared" si="45"/>
        <v/>
      </c>
      <c r="G631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t="str">
        <f t="shared" si="49"/>
        <v/>
      </c>
      <c r="F632" t="str">
        <f t="shared" si="45"/>
        <v/>
      </c>
      <c r="G632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t="str">
        <f t="shared" si="49"/>
        <v/>
      </c>
      <c r="F633" t="str">
        <f t="shared" si="45"/>
        <v/>
      </c>
      <c r="G63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t="str">
        <f t="shared" si="49"/>
        <v/>
      </c>
      <c r="F634" t="str">
        <f t="shared" si="45"/>
        <v/>
      </c>
      <c r="G634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t="str">
        <f t="shared" si="49"/>
        <v/>
      </c>
      <c r="F635" t="str">
        <f t="shared" si="45"/>
        <v/>
      </c>
      <c r="G635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t="str">
        <f t="shared" si="49"/>
        <v/>
      </c>
      <c r="F636" t="str">
        <f t="shared" si="45"/>
        <v/>
      </c>
      <c r="G636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t="str">
        <f t="shared" si="49"/>
        <v/>
      </c>
      <c r="F637" t="str">
        <f t="shared" si="45"/>
        <v/>
      </c>
      <c r="G637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t="str">
        <f t="shared" si="49"/>
        <v/>
      </c>
      <c r="F638" t="str">
        <f t="shared" si="45"/>
        <v/>
      </c>
      <c r="G638" t="str">
        <f t="shared" si="46"/>
        <v/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t="str">
        <f t="shared" si="49"/>
        <v/>
      </c>
      <c r="F639" t="str">
        <f t="shared" si="45"/>
        <v/>
      </c>
      <c r="G639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t="str">
        <f t="shared" si="49"/>
        <v/>
      </c>
      <c r="F640" t="str">
        <f t="shared" si="45"/>
        <v/>
      </c>
      <c r="G640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t="str">
        <f t="shared" si="49"/>
        <v/>
      </c>
      <c r="F641" t="str">
        <f t="shared" si="45"/>
        <v/>
      </c>
      <c r="G641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t="str">
        <f t="shared" si="49"/>
        <v/>
      </c>
      <c r="F642" t="str">
        <f t="shared" si="45"/>
        <v/>
      </c>
      <c r="G642" t="str">
        <f t="shared" si="46"/>
        <v/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t="str">
        <f t="shared" si="49"/>
        <v/>
      </c>
      <c r="F643" t="str">
        <f t="shared" ref="F643:F706" si="50">IF(E643="6-Day Down Streak", C643, "")</f>
        <v/>
      </c>
      <c r="G643" t="str">
        <f t="shared" ref="G643:G706" si="51">IF(E643="6-Day Down Streak",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t="str">
        <f t="shared" si="49"/>
        <v/>
      </c>
      <c r="F644" t="str">
        <f t="shared" si="50"/>
        <v/>
      </c>
      <c r="G644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t="str">
        <f t="shared" si="49"/>
        <v/>
      </c>
      <c r="F645" t="str">
        <f t="shared" si="50"/>
        <v/>
      </c>
      <c r="G645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t="str">
        <f t="shared" si="49"/>
        <v/>
      </c>
      <c r="F646" t="str">
        <f t="shared" si="50"/>
        <v/>
      </c>
      <c r="G646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t="str">
        <f t="shared" si="49"/>
        <v/>
      </c>
      <c r="F647" t="str">
        <f t="shared" si="50"/>
        <v/>
      </c>
      <c r="G647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t="str">
        <f t="shared" si="49"/>
        <v/>
      </c>
      <c r="F648" t="str">
        <f t="shared" si="50"/>
        <v/>
      </c>
      <c r="G648" t="str">
        <f t="shared" si="51"/>
        <v/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t="str">
        <f t="shared" si="49"/>
        <v/>
      </c>
      <c r="F649" t="str">
        <f t="shared" si="50"/>
        <v/>
      </c>
      <c r="G649" t="str">
        <f t="shared" si="51"/>
        <v/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t="str">
        <f t="shared" ref="E650:E713" si="54">IF(AND(D644="Down", D645="Down", D646="Down", D647="Down", D648="Down", D649="Down"), "6-Day Down Streak", "")</f>
        <v/>
      </c>
      <c r="F650" t="str">
        <f t="shared" si="50"/>
        <v/>
      </c>
      <c r="G650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t="str">
        <f t="shared" si="54"/>
        <v/>
      </c>
      <c r="F651" t="str">
        <f t="shared" si="50"/>
        <v/>
      </c>
      <c r="G651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t="str">
        <f t="shared" si="54"/>
        <v/>
      </c>
      <c r="F652" t="str">
        <f t="shared" si="50"/>
        <v/>
      </c>
      <c r="G652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t="str">
        <f t="shared" si="54"/>
        <v/>
      </c>
      <c r="F653" t="str">
        <f t="shared" si="50"/>
        <v/>
      </c>
      <c r="G65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t="str">
        <f t="shared" si="54"/>
        <v/>
      </c>
      <c r="F654" t="str">
        <f t="shared" si="50"/>
        <v/>
      </c>
      <c r="G654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t="str">
        <f t="shared" si="54"/>
        <v/>
      </c>
      <c r="F655" t="str">
        <f t="shared" si="50"/>
        <v/>
      </c>
      <c r="G655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t="str">
        <f t="shared" si="54"/>
        <v/>
      </c>
      <c r="F656" t="str">
        <f t="shared" si="50"/>
        <v/>
      </c>
      <c r="G656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t="str">
        <f t="shared" si="54"/>
        <v/>
      </c>
      <c r="F657" t="str">
        <f t="shared" si="50"/>
        <v/>
      </c>
      <c r="G657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t="str">
        <f t="shared" si="54"/>
        <v/>
      </c>
      <c r="F658" t="str">
        <f t="shared" si="50"/>
        <v/>
      </c>
      <c r="G658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t="str">
        <f t="shared" si="54"/>
        <v/>
      </c>
      <c r="F659" t="str">
        <f t="shared" si="50"/>
        <v/>
      </c>
      <c r="G659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t="str">
        <f t="shared" si="54"/>
        <v/>
      </c>
      <c r="F660" t="str">
        <f t="shared" si="50"/>
        <v/>
      </c>
      <c r="G660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t="str">
        <f t="shared" si="54"/>
        <v/>
      </c>
      <c r="F661" t="str">
        <f t="shared" si="50"/>
        <v/>
      </c>
      <c r="G661" t="str">
        <f t="shared" si="51"/>
        <v/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t="str">
        <f t="shared" si="54"/>
        <v/>
      </c>
      <c r="F662" t="str">
        <f t="shared" si="50"/>
        <v/>
      </c>
      <c r="G662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t="str">
        <f t="shared" si="54"/>
        <v/>
      </c>
      <c r="F663" t="str">
        <f t="shared" si="50"/>
        <v/>
      </c>
      <c r="G66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t="str">
        <f t="shared" si="54"/>
        <v/>
      </c>
      <c r="F664" t="str">
        <f t="shared" si="50"/>
        <v/>
      </c>
      <c r="G664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t="str">
        <f t="shared" si="54"/>
        <v/>
      </c>
      <c r="F665" t="str">
        <f t="shared" si="50"/>
        <v/>
      </c>
      <c r="G665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t="str">
        <f t="shared" si="54"/>
        <v/>
      </c>
      <c r="F666" t="str">
        <f t="shared" si="50"/>
        <v/>
      </c>
      <c r="G666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t="str">
        <f t="shared" si="54"/>
        <v/>
      </c>
      <c r="F667" t="str">
        <f t="shared" si="50"/>
        <v/>
      </c>
      <c r="G667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t="str">
        <f t="shared" si="54"/>
        <v/>
      </c>
      <c r="F668" t="str">
        <f t="shared" si="50"/>
        <v/>
      </c>
      <c r="G668" t="str">
        <f t="shared" si="51"/>
        <v/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t="str">
        <f t="shared" si="54"/>
        <v/>
      </c>
      <c r="F669" t="str">
        <f t="shared" si="50"/>
        <v/>
      </c>
      <c r="G669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t="str">
        <f t="shared" si="54"/>
        <v/>
      </c>
      <c r="F670" t="str">
        <f t="shared" si="50"/>
        <v/>
      </c>
      <c r="G670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t="str">
        <f t="shared" si="54"/>
        <v/>
      </c>
      <c r="F671" t="str">
        <f t="shared" si="50"/>
        <v/>
      </c>
      <c r="G671" t="str">
        <f t="shared" si="51"/>
        <v/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t="str">
        <f t="shared" si="54"/>
        <v/>
      </c>
      <c r="F672" t="str">
        <f t="shared" si="50"/>
        <v/>
      </c>
      <c r="G672" t="str">
        <f t="shared" si="51"/>
        <v/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t="str">
        <f t="shared" si="54"/>
        <v/>
      </c>
      <c r="F673" t="str">
        <f t="shared" si="50"/>
        <v/>
      </c>
      <c r="G673" t="str">
        <f t="shared" si="51"/>
        <v/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t="str">
        <f t="shared" si="54"/>
        <v/>
      </c>
      <c r="F674" t="str">
        <f t="shared" si="50"/>
        <v/>
      </c>
      <c r="G674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t="str">
        <f t="shared" si="54"/>
        <v/>
      </c>
      <c r="F675" t="str">
        <f t="shared" si="50"/>
        <v/>
      </c>
      <c r="G675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t="str">
        <f t="shared" si="54"/>
        <v/>
      </c>
      <c r="F676" t="str">
        <f t="shared" si="50"/>
        <v/>
      </c>
      <c r="G676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t="str">
        <f t="shared" si="54"/>
        <v/>
      </c>
      <c r="F677" t="str">
        <f t="shared" si="50"/>
        <v/>
      </c>
      <c r="G677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t="str">
        <f t="shared" si="54"/>
        <v/>
      </c>
      <c r="F678" t="str">
        <f t="shared" si="50"/>
        <v/>
      </c>
      <c r="G678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t="str">
        <f t="shared" si="54"/>
        <v/>
      </c>
      <c r="F679" t="str">
        <f t="shared" si="50"/>
        <v/>
      </c>
      <c r="G679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t="str">
        <f t="shared" si="54"/>
        <v/>
      </c>
      <c r="F680" t="str">
        <f t="shared" si="50"/>
        <v/>
      </c>
      <c r="G680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t="str">
        <f t="shared" si="54"/>
        <v/>
      </c>
      <c r="F681" t="str">
        <f t="shared" si="50"/>
        <v/>
      </c>
      <c r="G681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t="str">
        <f t="shared" si="54"/>
        <v/>
      </c>
      <c r="F682" t="str">
        <f t="shared" si="50"/>
        <v/>
      </c>
      <c r="G682" t="str">
        <f t="shared" si="51"/>
        <v/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t="str">
        <f t="shared" si="54"/>
        <v/>
      </c>
      <c r="F683" t="str">
        <f t="shared" si="50"/>
        <v/>
      </c>
      <c r="G683" t="str">
        <f t="shared" si="51"/>
        <v/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t="str">
        <f t="shared" si="54"/>
        <v/>
      </c>
      <c r="F684" t="str">
        <f t="shared" si="50"/>
        <v/>
      </c>
      <c r="G684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t="str">
        <f t="shared" si="54"/>
        <v/>
      </c>
      <c r="F685" t="str">
        <f t="shared" si="50"/>
        <v/>
      </c>
      <c r="G685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t="str">
        <f t="shared" si="54"/>
        <v/>
      </c>
      <c r="F686" t="str">
        <f t="shared" si="50"/>
        <v/>
      </c>
      <c r="G686" t="str">
        <f t="shared" si="51"/>
        <v/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t="str">
        <f t="shared" si="54"/>
        <v/>
      </c>
      <c r="F687" t="str">
        <f t="shared" si="50"/>
        <v/>
      </c>
      <c r="G687" t="str">
        <f t="shared" si="51"/>
        <v/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t="str">
        <f t="shared" si="54"/>
        <v/>
      </c>
      <c r="F688" t="str">
        <f t="shared" si="50"/>
        <v/>
      </c>
      <c r="G688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t="str">
        <f t="shared" si="54"/>
        <v/>
      </c>
      <c r="F689" t="str">
        <f t="shared" si="50"/>
        <v/>
      </c>
      <c r="G689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t="str">
        <f t="shared" si="54"/>
        <v/>
      </c>
      <c r="F690" t="str">
        <f t="shared" si="50"/>
        <v/>
      </c>
      <c r="G690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t="str">
        <f t="shared" si="54"/>
        <v/>
      </c>
      <c r="F691" t="str">
        <f t="shared" si="50"/>
        <v/>
      </c>
      <c r="G691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t="str">
        <f t="shared" si="54"/>
        <v/>
      </c>
      <c r="F692" t="str">
        <f t="shared" si="50"/>
        <v/>
      </c>
      <c r="G692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t="str">
        <f t="shared" si="54"/>
        <v/>
      </c>
      <c r="F693" t="str">
        <f t="shared" si="50"/>
        <v/>
      </c>
      <c r="G693" t="str">
        <f t="shared" si="51"/>
        <v/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t="str">
        <f t="shared" si="54"/>
        <v/>
      </c>
      <c r="F694" t="str">
        <f t="shared" si="50"/>
        <v/>
      </c>
      <c r="G694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t="str">
        <f t="shared" si="54"/>
        <v/>
      </c>
      <c r="F695" t="str">
        <f t="shared" si="50"/>
        <v/>
      </c>
      <c r="G695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t="str">
        <f t="shared" si="54"/>
        <v/>
      </c>
      <c r="F696" t="str">
        <f t="shared" si="50"/>
        <v/>
      </c>
      <c r="G696" t="str">
        <f t="shared" si="51"/>
        <v/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t="str">
        <f t="shared" si="54"/>
        <v/>
      </c>
      <c r="F697" t="str">
        <f t="shared" si="50"/>
        <v/>
      </c>
      <c r="G697" t="str">
        <f t="shared" si="51"/>
        <v/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t="str">
        <f t="shared" si="54"/>
        <v/>
      </c>
      <c r="F698" t="str">
        <f t="shared" si="50"/>
        <v/>
      </c>
      <c r="G698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t="str">
        <f t="shared" si="54"/>
        <v/>
      </c>
      <c r="F699" t="str">
        <f t="shared" si="50"/>
        <v/>
      </c>
      <c r="G699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t="str">
        <f t="shared" si="54"/>
        <v/>
      </c>
      <c r="F700" t="str">
        <f t="shared" si="50"/>
        <v/>
      </c>
      <c r="G700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t="str">
        <f t="shared" si="54"/>
        <v/>
      </c>
      <c r="F701" t="str">
        <f t="shared" si="50"/>
        <v/>
      </c>
      <c r="G701" t="str">
        <f t="shared" si="51"/>
        <v/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t="str">
        <f t="shared" si="54"/>
        <v/>
      </c>
      <c r="F702" t="str">
        <f t="shared" si="50"/>
        <v/>
      </c>
      <c r="G702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t="str">
        <f t="shared" si="54"/>
        <v/>
      </c>
      <c r="F703" t="str">
        <f t="shared" si="50"/>
        <v/>
      </c>
      <c r="G70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t="str">
        <f t="shared" si="54"/>
        <v/>
      </c>
      <c r="F704" t="str">
        <f t="shared" si="50"/>
        <v/>
      </c>
      <c r="G704" t="str">
        <f t="shared" si="51"/>
        <v/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t="str">
        <f t="shared" si="54"/>
        <v/>
      </c>
      <c r="F705" t="str">
        <f t="shared" si="50"/>
        <v/>
      </c>
      <c r="G705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t="str">
        <f t="shared" si="54"/>
        <v/>
      </c>
      <c r="F706" t="str">
        <f t="shared" si="50"/>
        <v/>
      </c>
      <c r="G706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t="str">
        <f t="shared" si="54"/>
        <v/>
      </c>
      <c r="F707" t="str">
        <f t="shared" ref="F707:F770" si="55">IF(E707="6-Day Down Streak", C707, "")</f>
        <v/>
      </c>
      <c r="G707" t="str">
        <f t="shared" ref="G707:G770" si="56">IF(E707="6-Day Down Streak",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t="str">
        <f t="shared" si="54"/>
        <v/>
      </c>
      <c r="F708" t="str">
        <f t="shared" si="55"/>
        <v/>
      </c>
      <c r="G708" t="str">
        <f t="shared" si="56"/>
        <v/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t="str">
        <f t="shared" si="54"/>
        <v/>
      </c>
      <c r="F709" t="str">
        <f t="shared" si="55"/>
        <v/>
      </c>
      <c r="G709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t="str">
        <f t="shared" si="54"/>
        <v/>
      </c>
      <c r="F710" t="str">
        <f t="shared" si="55"/>
        <v/>
      </c>
      <c r="G710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t="str">
        <f t="shared" si="54"/>
        <v/>
      </c>
      <c r="F711" t="str">
        <f t="shared" si="55"/>
        <v/>
      </c>
      <c r="G711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t="str">
        <f t="shared" si="54"/>
        <v/>
      </c>
      <c r="F712" t="str">
        <f t="shared" si="55"/>
        <v/>
      </c>
      <c r="G712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t="str">
        <f t="shared" si="54"/>
        <v/>
      </c>
      <c r="F713" t="str">
        <f t="shared" si="55"/>
        <v/>
      </c>
      <c r="G713" t="str">
        <f t="shared" si="56"/>
        <v/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t="str">
        <f t="shared" ref="E714:E777" si="59">IF(AND(D708="Down", D709="Down", D710="Down", D711="Down", D712="Down", D713="Down"), "6-Day Down Streak", "")</f>
        <v/>
      </c>
      <c r="F714" t="str">
        <f t="shared" si="55"/>
        <v/>
      </c>
      <c r="G714" t="str">
        <f t="shared" si="56"/>
        <v/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t="str">
        <f t="shared" si="59"/>
        <v/>
      </c>
      <c r="F715" t="str">
        <f t="shared" si="55"/>
        <v/>
      </c>
      <c r="G715" t="str">
        <f t="shared" si="56"/>
        <v/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t="str">
        <f t="shared" si="59"/>
        <v/>
      </c>
      <c r="F716" t="str">
        <f t="shared" si="55"/>
        <v/>
      </c>
      <c r="G716" t="str">
        <f t="shared" si="56"/>
        <v/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t="str">
        <f t="shared" si="59"/>
        <v>6-Day Down Streak</v>
      </c>
      <c r="F717">
        <f t="shared" si="55"/>
        <v>-4.1853221724741235E-3</v>
      </c>
      <c r="G717" t="str">
        <f t="shared" si="56"/>
        <v>No</v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t="str">
        <f t="shared" si="59"/>
        <v>6-Day Down Streak</v>
      </c>
      <c r="F718">
        <f t="shared" si="55"/>
        <v>-5.1027155070805562E-3</v>
      </c>
      <c r="G718" t="str">
        <f t="shared" si="56"/>
        <v>No</v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t="str">
        <f t="shared" si="59"/>
        <v>6-Day Down Streak</v>
      </c>
      <c r="F719">
        <f t="shared" si="55"/>
        <v>8.4922806642414427E-3</v>
      </c>
      <c r="G719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t="str">
        <f t="shared" si="59"/>
        <v/>
      </c>
      <c r="F720" t="str">
        <f t="shared" si="55"/>
        <v/>
      </c>
      <c r="G720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t="str">
        <f t="shared" si="59"/>
        <v/>
      </c>
      <c r="F721" t="str">
        <f t="shared" si="55"/>
        <v/>
      </c>
      <c r="G721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t="str">
        <f t="shared" si="59"/>
        <v/>
      </c>
      <c r="F722" t="str">
        <f t="shared" si="55"/>
        <v/>
      </c>
      <c r="G722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t="str">
        <f t="shared" si="59"/>
        <v/>
      </c>
      <c r="F723" t="str">
        <f t="shared" si="55"/>
        <v/>
      </c>
      <c r="G72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t="str">
        <f t="shared" si="59"/>
        <v/>
      </c>
      <c r="F724" t="str">
        <f t="shared" si="55"/>
        <v/>
      </c>
      <c r="G724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t="str">
        <f t="shared" si="59"/>
        <v/>
      </c>
      <c r="F725" t="str">
        <f t="shared" si="55"/>
        <v/>
      </c>
      <c r="G725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t="str">
        <f t="shared" si="59"/>
        <v/>
      </c>
      <c r="F726" t="str">
        <f t="shared" si="55"/>
        <v/>
      </c>
      <c r="G726" t="str">
        <f t="shared" si="56"/>
        <v/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t="str">
        <f t="shared" si="59"/>
        <v/>
      </c>
      <c r="F727" t="str">
        <f t="shared" si="55"/>
        <v/>
      </c>
      <c r="G727" t="str">
        <f t="shared" si="56"/>
        <v/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t="str">
        <f t="shared" si="59"/>
        <v/>
      </c>
      <c r="F728" t="str">
        <f t="shared" si="55"/>
        <v/>
      </c>
      <c r="G728" t="str">
        <f t="shared" si="56"/>
        <v/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t="str">
        <f t="shared" si="59"/>
        <v/>
      </c>
      <c r="F729" t="str">
        <f t="shared" si="55"/>
        <v/>
      </c>
      <c r="G729" t="str">
        <f t="shared" si="56"/>
        <v/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t="str">
        <f t="shared" si="59"/>
        <v/>
      </c>
      <c r="F730" t="str">
        <f t="shared" si="55"/>
        <v/>
      </c>
      <c r="G730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t="str">
        <f t="shared" si="59"/>
        <v/>
      </c>
      <c r="F731" t="str">
        <f t="shared" si="55"/>
        <v/>
      </c>
      <c r="G731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t="str">
        <f t="shared" si="59"/>
        <v/>
      </c>
      <c r="F732" t="str">
        <f t="shared" si="55"/>
        <v/>
      </c>
      <c r="G732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t="str">
        <f t="shared" si="59"/>
        <v/>
      </c>
      <c r="F733" t="str">
        <f t="shared" si="55"/>
        <v/>
      </c>
      <c r="G73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t="str">
        <f t="shared" si="59"/>
        <v/>
      </c>
      <c r="F734" t="str">
        <f t="shared" si="55"/>
        <v/>
      </c>
      <c r="G734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t="str">
        <f t="shared" si="59"/>
        <v/>
      </c>
      <c r="F735" t="str">
        <f t="shared" si="55"/>
        <v/>
      </c>
      <c r="G735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t="str">
        <f t="shared" si="59"/>
        <v/>
      </c>
      <c r="F736" t="str">
        <f t="shared" si="55"/>
        <v/>
      </c>
      <c r="G736" t="str">
        <f t="shared" si="56"/>
        <v/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t="str">
        <f t="shared" si="59"/>
        <v/>
      </c>
      <c r="F737" t="str">
        <f t="shared" si="55"/>
        <v/>
      </c>
      <c r="G737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t="str">
        <f t="shared" si="59"/>
        <v/>
      </c>
      <c r="F738" t="str">
        <f t="shared" si="55"/>
        <v/>
      </c>
      <c r="G738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t="str">
        <f t="shared" si="59"/>
        <v/>
      </c>
      <c r="F739" t="str">
        <f t="shared" si="55"/>
        <v/>
      </c>
      <c r="G739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t="str">
        <f t="shared" si="59"/>
        <v/>
      </c>
      <c r="F740" t="str">
        <f t="shared" si="55"/>
        <v/>
      </c>
      <c r="G740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t="str">
        <f t="shared" si="59"/>
        <v/>
      </c>
      <c r="F741" t="str">
        <f t="shared" si="55"/>
        <v/>
      </c>
      <c r="G741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t="str">
        <f t="shared" si="59"/>
        <v/>
      </c>
      <c r="F742" t="str">
        <f t="shared" si="55"/>
        <v/>
      </c>
      <c r="G742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t="str">
        <f t="shared" si="59"/>
        <v/>
      </c>
      <c r="F743" t="str">
        <f t="shared" si="55"/>
        <v/>
      </c>
      <c r="G74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t="str">
        <f t="shared" si="59"/>
        <v/>
      </c>
      <c r="F744" t="str">
        <f t="shared" si="55"/>
        <v/>
      </c>
      <c r="G744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t="str">
        <f t="shared" si="59"/>
        <v/>
      </c>
      <c r="F745" t="str">
        <f t="shared" si="55"/>
        <v/>
      </c>
      <c r="G745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t="str">
        <f t="shared" si="59"/>
        <v/>
      </c>
      <c r="F746" t="str">
        <f t="shared" si="55"/>
        <v/>
      </c>
      <c r="G746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t="str">
        <f t="shared" si="59"/>
        <v/>
      </c>
      <c r="F747" t="str">
        <f t="shared" si="55"/>
        <v/>
      </c>
      <c r="G747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t="str">
        <f t="shared" si="59"/>
        <v/>
      </c>
      <c r="F748" t="str">
        <f t="shared" si="55"/>
        <v/>
      </c>
      <c r="G748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t="str">
        <f t="shared" si="59"/>
        <v/>
      </c>
      <c r="F749" t="str">
        <f t="shared" si="55"/>
        <v/>
      </c>
      <c r="G749" t="str">
        <f t="shared" si="56"/>
        <v/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t="str">
        <f t="shared" si="59"/>
        <v/>
      </c>
      <c r="F750" t="str">
        <f t="shared" si="55"/>
        <v/>
      </c>
      <c r="G750" t="str">
        <f t="shared" si="56"/>
        <v/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t="str">
        <f t="shared" si="59"/>
        <v/>
      </c>
      <c r="F751" t="str">
        <f t="shared" si="55"/>
        <v/>
      </c>
      <c r="G751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t="str">
        <f t="shared" si="59"/>
        <v/>
      </c>
      <c r="F752" t="str">
        <f t="shared" si="55"/>
        <v/>
      </c>
      <c r="G752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t="str">
        <f t="shared" si="59"/>
        <v/>
      </c>
      <c r="F753" t="str">
        <f t="shared" si="55"/>
        <v/>
      </c>
      <c r="G75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t="str">
        <f t="shared" si="59"/>
        <v/>
      </c>
      <c r="F754" t="str">
        <f t="shared" si="55"/>
        <v/>
      </c>
      <c r="G754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t="str">
        <f t="shared" si="59"/>
        <v/>
      </c>
      <c r="F755" t="str">
        <f t="shared" si="55"/>
        <v/>
      </c>
      <c r="G755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t="str">
        <f t="shared" si="59"/>
        <v/>
      </c>
      <c r="F756" t="str">
        <f t="shared" si="55"/>
        <v/>
      </c>
      <c r="G756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t="str">
        <f t="shared" si="59"/>
        <v/>
      </c>
      <c r="F757" t="str">
        <f t="shared" si="55"/>
        <v/>
      </c>
      <c r="G757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t="str">
        <f t="shared" si="59"/>
        <v/>
      </c>
      <c r="F758" t="str">
        <f t="shared" si="55"/>
        <v/>
      </c>
      <c r="G758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t="str">
        <f t="shared" si="59"/>
        <v/>
      </c>
      <c r="F759" t="str">
        <f t="shared" si="55"/>
        <v/>
      </c>
      <c r="G759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t="str">
        <f t="shared" si="59"/>
        <v/>
      </c>
      <c r="F760" t="str">
        <f t="shared" si="55"/>
        <v/>
      </c>
      <c r="G760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t="str">
        <f t="shared" si="59"/>
        <v/>
      </c>
      <c r="F761" t="str">
        <f t="shared" si="55"/>
        <v/>
      </c>
      <c r="G761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t="str">
        <f t="shared" si="59"/>
        <v/>
      </c>
      <c r="F762" t="str">
        <f t="shared" si="55"/>
        <v/>
      </c>
      <c r="G762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t="str">
        <f t="shared" si="59"/>
        <v/>
      </c>
      <c r="F763" t="str">
        <f t="shared" si="55"/>
        <v/>
      </c>
      <c r="G76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t="str">
        <f t="shared" si="59"/>
        <v/>
      </c>
      <c r="F764" t="str">
        <f t="shared" si="55"/>
        <v/>
      </c>
      <c r="G764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t="str">
        <f t="shared" si="59"/>
        <v/>
      </c>
      <c r="F765" t="str">
        <f t="shared" si="55"/>
        <v/>
      </c>
      <c r="G765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t="str">
        <f t="shared" si="59"/>
        <v/>
      </c>
      <c r="F766" t="str">
        <f t="shared" si="55"/>
        <v/>
      </c>
      <c r="G766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t="str">
        <f t="shared" si="59"/>
        <v/>
      </c>
      <c r="F767" t="str">
        <f t="shared" si="55"/>
        <v/>
      </c>
      <c r="G767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t="str">
        <f t="shared" si="59"/>
        <v/>
      </c>
      <c r="F768" t="str">
        <f t="shared" si="55"/>
        <v/>
      </c>
      <c r="G768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t="str">
        <f t="shared" si="59"/>
        <v/>
      </c>
      <c r="F769" t="str">
        <f t="shared" si="55"/>
        <v/>
      </c>
      <c r="G769" t="str">
        <f t="shared" si="56"/>
        <v/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t="str">
        <f t="shared" si="59"/>
        <v/>
      </c>
      <c r="F770" t="str">
        <f t="shared" si="55"/>
        <v/>
      </c>
      <c r="G770" t="str">
        <f t="shared" si="56"/>
        <v/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t="str">
        <f t="shared" si="59"/>
        <v/>
      </c>
      <c r="F771" t="str">
        <f t="shared" ref="F771:F834" si="60">IF(E771="6-Day Down Streak", C771, "")</f>
        <v/>
      </c>
      <c r="G771" t="str">
        <f t="shared" ref="G771:G834" si="61">IF(E771="6-Day Down Streak",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t="str">
        <f t="shared" si="59"/>
        <v/>
      </c>
      <c r="F772" t="str">
        <f t="shared" si="60"/>
        <v/>
      </c>
      <c r="G772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t="str">
        <f t="shared" si="59"/>
        <v/>
      </c>
      <c r="F773" t="str">
        <f t="shared" si="60"/>
        <v/>
      </c>
      <c r="G77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t="str">
        <f t="shared" si="59"/>
        <v/>
      </c>
      <c r="F774" t="str">
        <f t="shared" si="60"/>
        <v/>
      </c>
      <c r="G774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t="str">
        <f t="shared" si="59"/>
        <v/>
      </c>
      <c r="F775" t="str">
        <f t="shared" si="60"/>
        <v/>
      </c>
      <c r="G775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t="str">
        <f t="shared" si="59"/>
        <v/>
      </c>
      <c r="F776" t="str">
        <f t="shared" si="60"/>
        <v/>
      </c>
      <c r="G776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t="str">
        <f t="shared" si="59"/>
        <v/>
      </c>
      <c r="F777" t="str">
        <f t="shared" si="60"/>
        <v/>
      </c>
      <c r="G777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t="str">
        <f t="shared" ref="E778:E841" si="64">IF(AND(D772="Down", D773="Down", D774="Down", D775="Down", D776="Down", D777="Down"), "6-Day Down Streak", "")</f>
        <v/>
      </c>
      <c r="F778" t="str">
        <f t="shared" si="60"/>
        <v/>
      </c>
      <c r="G778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t="str">
        <f t="shared" si="64"/>
        <v/>
      </c>
      <c r="F779" t="str">
        <f t="shared" si="60"/>
        <v/>
      </c>
      <c r="G779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t="str">
        <f t="shared" si="64"/>
        <v/>
      </c>
      <c r="F780" t="str">
        <f t="shared" si="60"/>
        <v/>
      </c>
      <c r="G780" t="str">
        <f t="shared" si="61"/>
        <v/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t="str">
        <f t="shared" si="64"/>
        <v/>
      </c>
      <c r="F781" t="str">
        <f t="shared" si="60"/>
        <v/>
      </c>
      <c r="G781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t="str">
        <f t="shared" si="64"/>
        <v/>
      </c>
      <c r="F782" t="str">
        <f t="shared" si="60"/>
        <v/>
      </c>
      <c r="G782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t="str">
        <f t="shared" si="64"/>
        <v/>
      </c>
      <c r="F783" t="str">
        <f t="shared" si="60"/>
        <v/>
      </c>
      <c r="G78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t="str">
        <f t="shared" si="64"/>
        <v/>
      </c>
      <c r="F784" t="str">
        <f t="shared" si="60"/>
        <v/>
      </c>
      <c r="G784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t="str">
        <f t="shared" si="64"/>
        <v/>
      </c>
      <c r="F785" t="str">
        <f t="shared" si="60"/>
        <v/>
      </c>
      <c r="G785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t="str">
        <f t="shared" si="64"/>
        <v/>
      </c>
      <c r="F786" t="str">
        <f t="shared" si="60"/>
        <v/>
      </c>
      <c r="G786" t="str">
        <f t="shared" si="61"/>
        <v/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t="str">
        <f t="shared" si="64"/>
        <v/>
      </c>
      <c r="F787" t="str">
        <f t="shared" si="60"/>
        <v/>
      </c>
      <c r="G787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t="str">
        <f t="shared" si="64"/>
        <v/>
      </c>
      <c r="F788" t="str">
        <f t="shared" si="60"/>
        <v/>
      </c>
      <c r="G788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t="str">
        <f t="shared" si="64"/>
        <v/>
      </c>
      <c r="F789" t="str">
        <f t="shared" si="60"/>
        <v/>
      </c>
      <c r="G789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t="str">
        <f t="shared" si="64"/>
        <v/>
      </c>
      <c r="F790" t="str">
        <f t="shared" si="60"/>
        <v/>
      </c>
      <c r="G790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t="str">
        <f t="shared" si="64"/>
        <v/>
      </c>
      <c r="F791" t="str">
        <f t="shared" si="60"/>
        <v/>
      </c>
      <c r="G791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t="str">
        <f t="shared" si="64"/>
        <v/>
      </c>
      <c r="F792" t="str">
        <f t="shared" si="60"/>
        <v/>
      </c>
      <c r="G792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t="str">
        <f t="shared" si="64"/>
        <v/>
      </c>
      <c r="F793" t="str">
        <f t="shared" si="60"/>
        <v/>
      </c>
      <c r="G79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t="str">
        <f t="shared" si="64"/>
        <v/>
      </c>
      <c r="F794" t="str">
        <f t="shared" si="60"/>
        <v/>
      </c>
      <c r="G794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t="str">
        <f t="shared" si="64"/>
        <v/>
      </c>
      <c r="F795" t="str">
        <f t="shared" si="60"/>
        <v/>
      </c>
      <c r="G795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t="str">
        <f t="shared" si="64"/>
        <v/>
      </c>
      <c r="F796" t="str">
        <f t="shared" si="60"/>
        <v/>
      </c>
      <c r="G796" t="str">
        <f t="shared" si="61"/>
        <v/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t="str">
        <f t="shared" si="64"/>
        <v/>
      </c>
      <c r="F797" t="str">
        <f t="shared" si="60"/>
        <v/>
      </c>
      <c r="G797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t="str">
        <f t="shared" si="64"/>
        <v/>
      </c>
      <c r="F798" t="str">
        <f t="shared" si="60"/>
        <v/>
      </c>
      <c r="G798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t="str">
        <f t="shared" si="64"/>
        <v/>
      </c>
      <c r="F799" t="str">
        <f t="shared" si="60"/>
        <v/>
      </c>
      <c r="G799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t="str">
        <f t="shared" si="64"/>
        <v/>
      </c>
      <c r="F800" t="str">
        <f t="shared" si="60"/>
        <v/>
      </c>
      <c r="G800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t="str">
        <f t="shared" si="64"/>
        <v/>
      </c>
      <c r="F801" t="str">
        <f t="shared" si="60"/>
        <v/>
      </c>
      <c r="G801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t="str">
        <f t="shared" si="64"/>
        <v/>
      </c>
      <c r="F802" t="str">
        <f t="shared" si="60"/>
        <v/>
      </c>
      <c r="G802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t="str">
        <f t="shared" si="64"/>
        <v/>
      </c>
      <c r="F803" t="str">
        <f t="shared" si="60"/>
        <v/>
      </c>
      <c r="G80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t="str">
        <f t="shared" si="64"/>
        <v/>
      </c>
      <c r="F804" t="str">
        <f t="shared" si="60"/>
        <v/>
      </c>
      <c r="G804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t="str">
        <f t="shared" si="64"/>
        <v/>
      </c>
      <c r="F805" t="str">
        <f t="shared" si="60"/>
        <v/>
      </c>
      <c r="G805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t="str">
        <f t="shared" si="64"/>
        <v/>
      </c>
      <c r="F806" t="str">
        <f t="shared" si="60"/>
        <v/>
      </c>
      <c r="G806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t="str">
        <f t="shared" si="64"/>
        <v/>
      </c>
      <c r="F807" t="str">
        <f t="shared" si="60"/>
        <v/>
      </c>
      <c r="G807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t="str">
        <f t="shared" si="64"/>
        <v/>
      </c>
      <c r="F808" t="str">
        <f t="shared" si="60"/>
        <v/>
      </c>
      <c r="G808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t="str">
        <f t="shared" si="64"/>
        <v/>
      </c>
      <c r="F809" t="str">
        <f t="shared" si="60"/>
        <v/>
      </c>
      <c r="G809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t="str">
        <f t="shared" si="64"/>
        <v/>
      </c>
      <c r="F810" t="str">
        <f t="shared" si="60"/>
        <v/>
      </c>
      <c r="G810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t="str">
        <f t="shared" si="64"/>
        <v/>
      </c>
      <c r="F811" t="str">
        <f t="shared" si="60"/>
        <v/>
      </c>
      <c r="G811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t="str">
        <f t="shared" si="64"/>
        <v/>
      </c>
      <c r="F812" t="str">
        <f t="shared" si="60"/>
        <v/>
      </c>
      <c r="G812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t="str">
        <f t="shared" si="64"/>
        <v/>
      </c>
      <c r="F813" t="str">
        <f t="shared" si="60"/>
        <v/>
      </c>
      <c r="G81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t="str">
        <f t="shared" si="64"/>
        <v/>
      </c>
      <c r="F814" t="str">
        <f t="shared" si="60"/>
        <v/>
      </c>
      <c r="G814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t="str">
        <f t="shared" si="64"/>
        <v/>
      </c>
      <c r="F815" t="str">
        <f t="shared" si="60"/>
        <v/>
      </c>
      <c r="G815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t="str">
        <f t="shared" si="64"/>
        <v/>
      </c>
      <c r="F816" t="str">
        <f t="shared" si="60"/>
        <v/>
      </c>
      <c r="G816" t="str">
        <f t="shared" si="61"/>
        <v/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t="str">
        <f t="shared" si="64"/>
        <v/>
      </c>
      <c r="F817" t="str">
        <f t="shared" si="60"/>
        <v/>
      </c>
      <c r="G817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t="str">
        <f t="shared" si="64"/>
        <v/>
      </c>
      <c r="F818" t="str">
        <f t="shared" si="60"/>
        <v/>
      </c>
      <c r="G818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t="str">
        <f t="shared" si="64"/>
        <v/>
      </c>
      <c r="F819" t="str">
        <f t="shared" si="60"/>
        <v/>
      </c>
      <c r="G819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t="str">
        <f t="shared" si="64"/>
        <v/>
      </c>
      <c r="F820" t="str">
        <f t="shared" si="60"/>
        <v/>
      </c>
      <c r="G820" t="str">
        <f t="shared" si="61"/>
        <v/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t="str">
        <f t="shared" si="64"/>
        <v/>
      </c>
      <c r="F821" t="str">
        <f t="shared" si="60"/>
        <v/>
      </c>
      <c r="G821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t="str">
        <f t="shared" si="64"/>
        <v/>
      </c>
      <c r="F822" t="str">
        <f t="shared" si="60"/>
        <v/>
      </c>
      <c r="G822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t="str">
        <f t="shared" si="64"/>
        <v/>
      </c>
      <c r="F823" t="str">
        <f t="shared" si="60"/>
        <v/>
      </c>
      <c r="G823" t="str">
        <f t="shared" si="61"/>
        <v/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t="str">
        <f t="shared" si="64"/>
        <v/>
      </c>
      <c r="F824" t="str">
        <f t="shared" si="60"/>
        <v/>
      </c>
      <c r="G824" t="str">
        <f t="shared" si="61"/>
        <v/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t="str">
        <f t="shared" si="64"/>
        <v/>
      </c>
      <c r="F825" t="str">
        <f t="shared" si="60"/>
        <v/>
      </c>
      <c r="G825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t="str">
        <f t="shared" si="64"/>
        <v/>
      </c>
      <c r="F826" t="str">
        <f t="shared" si="60"/>
        <v/>
      </c>
      <c r="G826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t="str">
        <f t="shared" si="64"/>
        <v/>
      </c>
      <c r="F827" t="str">
        <f t="shared" si="60"/>
        <v/>
      </c>
      <c r="G827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t="str">
        <f t="shared" si="64"/>
        <v/>
      </c>
      <c r="F828" t="str">
        <f t="shared" si="60"/>
        <v/>
      </c>
      <c r="G828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t="str">
        <f t="shared" si="64"/>
        <v/>
      </c>
      <c r="F829" t="str">
        <f t="shared" si="60"/>
        <v/>
      </c>
      <c r="G829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t="str">
        <f t="shared" si="64"/>
        <v/>
      </c>
      <c r="F830" t="str">
        <f t="shared" si="60"/>
        <v/>
      </c>
      <c r="G830" t="str">
        <f t="shared" si="61"/>
        <v/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t="str">
        <f t="shared" si="64"/>
        <v/>
      </c>
      <c r="F831" t="str">
        <f t="shared" si="60"/>
        <v/>
      </c>
      <c r="G831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t="str">
        <f t="shared" si="64"/>
        <v/>
      </c>
      <c r="F832" t="str">
        <f t="shared" si="60"/>
        <v/>
      </c>
      <c r="G832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t="str">
        <f t="shared" si="64"/>
        <v/>
      </c>
      <c r="F833" t="str">
        <f t="shared" si="60"/>
        <v/>
      </c>
      <c r="G83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t="str">
        <f t="shared" si="64"/>
        <v/>
      </c>
      <c r="F834" t="str">
        <f t="shared" si="60"/>
        <v/>
      </c>
      <c r="G834" t="str">
        <f t="shared" si="61"/>
        <v/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t="str">
        <f t="shared" si="64"/>
        <v/>
      </c>
      <c r="F835" t="str">
        <f t="shared" ref="F835:F898" si="65">IF(E835="6-Day Down Streak", C835, "")</f>
        <v/>
      </c>
      <c r="G835" t="str">
        <f t="shared" ref="G835:G898" si="66">IF(E835="6-Day Down Streak",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t="str">
        <f t="shared" si="64"/>
        <v/>
      </c>
      <c r="F836" t="str">
        <f t="shared" si="65"/>
        <v/>
      </c>
      <c r="G836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t="str">
        <f t="shared" si="64"/>
        <v/>
      </c>
      <c r="F837" t="str">
        <f t="shared" si="65"/>
        <v/>
      </c>
      <c r="G837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t="str">
        <f t="shared" si="64"/>
        <v/>
      </c>
      <c r="F838" t="str">
        <f t="shared" si="65"/>
        <v/>
      </c>
      <c r="G838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t="str">
        <f t="shared" si="64"/>
        <v/>
      </c>
      <c r="F839" t="str">
        <f t="shared" si="65"/>
        <v/>
      </c>
      <c r="G839" t="str">
        <f t="shared" si="66"/>
        <v/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t="str">
        <f t="shared" si="64"/>
        <v/>
      </c>
      <c r="F840" t="str">
        <f t="shared" si="65"/>
        <v/>
      </c>
      <c r="G840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t="str">
        <f t="shared" si="64"/>
        <v/>
      </c>
      <c r="F841" t="str">
        <f t="shared" si="65"/>
        <v/>
      </c>
      <c r="G841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t="str">
        <f t="shared" ref="E842:E905" si="69">IF(AND(D836="Down", D837="Down", D838="Down", D839="Down", D840="Down", D841="Down"), "6-Day Down Streak", "")</f>
        <v/>
      </c>
      <c r="F842" t="str">
        <f t="shared" si="65"/>
        <v/>
      </c>
      <c r="G842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t="str">
        <f t="shared" si="69"/>
        <v/>
      </c>
      <c r="F843" t="str">
        <f t="shared" si="65"/>
        <v/>
      </c>
      <c r="G84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t="str">
        <f t="shared" si="69"/>
        <v/>
      </c>
      <c r="F844" t="str">
        <f t="shared" si="65"/>
        <v/>
      </c>
      <c r="G844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t="str">
        <f t="shared" si="69"/>
        <v/>
      </c>
      <c r="F845" t="str">
        <f t="shared" si="65"/>
        <v/>
      </c>
      <c r="G845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t="str">
        <f t="shared" si="69"/>
        <v/>
      </c>
      <c r="F846" t="str">
        <f t="shared" si="65"/>
        <v/>
      </c>
      <c r="G846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t="str">
        <f t="shared" si="69"/>
        <v/>
      </c>
      <c r="F847" t="str">
        <f t="shared" si="65"/>
        <v/>
      </c>
      <c r="G847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t="str">
        <f t="shared" si="69"/>
        <v/>
      </c>
      <c r="F848" t="str">
        <f t="shared" si="65"/>
        <v/>
      </c>
      <c r="G848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t="str">
        <f t="shared" si="69"/>
        <v/>
      </c>
      <c r="F849" t="str">
        <f t="shared" si="65"/>
        <v/>
      </c>
      <c r="G849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t="str">
        <f t="shared" si="69"/>
        <v/>
      </c>
      <c r="F850" t="str">
        <f t="shared" si="65"/>
        <v/>
      </c>
      <c r="G850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t="str">
        <f t="shared" si="69"/>
        <v/>
      </c>
      <c r="F851" t="str">
        <f t="shared" si="65"/>
        <v/>
      </c>
      <c r="G851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t="str">
        <f t="shared" si="69"/>
        <v/>
      </c>
      <c r="F852" t="str">
        <f t="shared" si="65"/>
        <v/>
      </c>
      <c r="G852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t="str">
        <f t="shared" si="69"/>
        <v/>
      </c>
      <c r="F853" t="str">
        <f t="shared" si="65"/>
        <v/>
      </c>
      <c r="G85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t="str">
        <f t="shared" si="69"/>
        <v/>
      </c>
      <c r="F854" t="str">
        <f t="shared" si="65"/>
        <v/>
      </c>
      <c r="G854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t="str">
        <f t="shared" si="69"/>
        <v/>
      </c>
      <c r="F855" t="str">
        <f t="shared" si="65"/>
        <v/>
      </c>
      <c r="G855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t="str">
        <f t="shared" si="69"/>
        <v/>
      </c>
      <c r="F856" t="str">
        <f t="shared" si="65"/>
        <v/>
      </c>
      <c r="G856" t="str">
        <f t="shared" si="66"/>
        <v/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t="str">
        <f t="shared" si="69"/>
        <v/>
      </c>
      <c r="F857" t="str">
        <f t="shared" si="65"/>
        <v/>
      </c>
      <c r="G857" t="str">
        <f t="shared" si="66"/>
        <v/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t="str">
        <f t="shared" si="69"/>
        <v/>
      </c>
      <c r="F858" t="str">
        <f t="shared" si="65"/>
        <v/>
      </c>
      <c r="G858" t="str">
        <f t="shared" si="66"/>
        <v/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t="str">
        <f t="shared" si="69"/>
        <v/>
      </c>
      <c r="F859" t="str">
        <f t="shared" si="65"/>
        <v/>
      </c>
      <c r="G859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t="str">
        <f t="shared" si="69"/>
        <v/>
      </c>
      <c r="F860" t="str">
        <f t="shared" si="65"/>
        <v/>
      </c>
      <c r="G860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t="str">
        <f t="shared" si="69"/>
        <v/>
      </c>
      <c r="F861" t="str">
        <f t="shared" si="65"/>
        <v/>
      </c>
      <c r="G861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t="str">
        <f t="shared" si="69"/>
        <v/>
      </c>
      <c r="F862" t="str">
        <f t="shared" si="65"/>
        <v/>
      </c>
      <c r="G862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t="str">
        <f t="shared" si="69"/>
        <v/>
      </c>
      <c r="F863" t="str">
        <f t="shared" si="65"/>
        <v/>
      </c>
      <c r="G86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t="str">
        <f t="shared" si="69"/>
        <v/>
      </c>
      <c r="F864" t="str">
        <f t="shared" si="65"/>
        <v/>
      </c>
      <c r="G864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t="str">
        <f t="shared" si="69"/>
        <v/>
      </c>
      <c r="F865" t="str">
        <f t="shared" si="65"/>
        <v/>
      </c>
      <c r="G865" t="str">
        <f t="shared" si="66"/>
        <v/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t="str">
        <f t="shared" si="69"/>
        <v/>
      </c>
      <c r="F866" t="str">
        <f t="shared" si="65"/>
        <v/>
      </c>
      <c r="G866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t="str">
        <f t="shared" si="69"/>
        <v/>
      </c>
      <c r="F867" t="str">
        <f t="shared" si="65"/>
        <v/>
      </c>
      <c r="G867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t="str">
        <f t="shared" si="69"/>
        <v/>
      </c>
      <c r="F868" t="str">
        <f t="shared" si="65"/>
        <v/>
      </c>
      <c r="G868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t="str">
        <f t="shared" si="69"/>
        <v/>
      </c>
      <c r="F869" t="str">
        <f t="shared" si="65"/>
        <v/>
      </c>
      <c r="G869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t="str">
        <f t="shared" si="69"/>
        <v/>
      </c>
      <c r="F870" t="str">
        <f t="shared" si="65"/>
        <v/>
      </c>
      <c r="G870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t="str">
        <f t="shared" si="69"/>
        <v/>
      </c>
      <c r="F871" t="str">
        <f t="shared" si="65"/>
        <v/>
      </c>
      <c r="G871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t="str">
        <f t="shared" si="69"/>
        <v/>
      </c>
      <c r="F872" t="str">
        <f t="shared" si="65"/>
        <v/>
      </c>
      <c r="G872" t="str">
        <f t="shared" si="66"/>
        <v/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t="str">
        <f t="shared" si="69"/>
        <v/>
      </c>
      <c r="F873" t="str">
        <f t="shared" si="65"/>
        <v/>
      </c>
      <c r="G873" t="str">
        <f t="shared" si="66"/>
        <v/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t="str">
        <f t="shared" si="69"/>
        <v/>
      </c>
      <c r="F874" t="str">
        <f t="shared" si="65"/>
        <v/>
      </c>
      <c r="G874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t="str">
        <f t="shared" si="69"/>
        <v/>
      </c>
      <c r="F875" t="str">
        <f t="shared" si="65"/>
        <v/>
      </c>
      <c r="G875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t="str">
        <f t="shared" si="69"/>
        <v/>
      </c>
      <c r="F876" t="str">
        <f t="shared" si="65"/>
        <v/>
      </c>
      <c r="G876" t="str">
        <f t="shared" si="66"/>
        <v/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t="str">
        <f t="shared" si="69"/>
        <v/>
      </c>
      <c r="F877" t="str">
        <f t="shared" si="65"/>
        <v/>
      </c>
      <c r="G877" t="str">
        <f t="shared" si="66"/>
        <v/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t="str">
        <f t="shared" si="69"/>
        <v/>
      </c>
      <c r="F878" t="str">
        <f t="shared" si="65"/>
        <v/>
      </c>
      <c r="G878" t="str">
        <f t="shared" si="66"/>
        <v/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t="str">
        <f t="shared" si="69"/>
        <v/>
      </c>
      <c r="F879" t="str">
        <f t="shared" si="65"/>
        <v/>
      </c>
      <c r="G879" t="str">
        <f t="shared" si="66"/>
        <v/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t="str">
        <f t="shared" si="69"/>
        <v>6-Day Down Streak</v>
      </c>
      <c r="F880">
        <f t="shared" si="65"/>
        <v>1.007570032746026E-2</v>
      </c>
      <c r="G880" t="str">
        <f t="shared" si="66"/>
        <v>Yes</v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t="str">
        <f t="shared" si="69"/>
        <v/>
      </c>
      <c r="F881" t="str">
        <f t="shared" si="65"/>
        <v/>
      </c>
      <c r="G881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t="str">
        <f t="shared" si="69"/>
        <v/>
      </c>
      <c r="F882" t="str">
        <f t="shared" si="65"/>
        <v/>
      </c>
      <c r="G882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t="str">
        <f t="shared" si="69"/>
        <v/>
      </c>
      <c r="F883" t="str">
        <f t="shared" si="65"/>
        <v/>
      </c>
      <c r="G88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t="str">
        <f t="shared" si="69"/>
        <v/>
      </c>
      <c r="F884" t="str">
        <f t="shared" si="65"/>
        <v/>
      </c>
      <c r="G884" t="str">
        <f t="shared" si="66"/>
        <v/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t="str">
        <f t="shared" si="69"/>
        <v/>
      </c>
      <c r="F885" t="str">
        <f t="shared" si="65"/>
        <v/>
      </c>
      <c r="G885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t="str">
        <f t="shared" si="69"/>
        <v/>
      </c>
      <c r="F886" t="str">
        <f t="shared" si="65"/>
        <v/>
      </c>
      <c r="G886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t="str">
        <f t="shared" si="69"/>
        <v/>
      </c>
      <c r="F887" t="str">
        <f t="shared" si="65"/>
        <v/>
      </c>
      <c r="G887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t="str">
        <f t="shared" si="69"/>
        <v/>
      </c>
      <c r="F888" t="str">
        <f t="shared" si="65"/>
        <v/>
      </c>
      <c r="G888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t="str">
        <f t="shared" si="69"/>
        <v/>
      </c>
      <c r="F889" t="str">
        <f t="shared" si="65"/>
        <v/>
      </c>
      <c r="G889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t="str">
        <f t="shared" si="69"/>
        <v/>
      </c>
      <c r="F890" t="str">
        <f t="shared" si="65"/>
        <v/>
      </c>
      <c r="G890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t="str">
        <f t="shared" si="69"/>
        <v/>
      </c>
      <c r="F891" t="str">
        <f t="shared" si="65"/>
        <v/>
      </c>
      <c r="G891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t="str">
        <f t="shared" si="69"/>
        <v/>
      </c>
      <c r="F892" t="str">
        <f t="shared" si="65"/>
        <v/>
      </c>
      <c r="G892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t="str">
        <f t="shared" si="69"/>
        <v/>
      </c>
      <c r="F893" t="str">
        <f t="shared" si="65"/>
        <v/>
      </c>
      <c r="G89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t="str">
        <f t="shared" si="69"/>
        <v/>
      </c>
      <c r="F894" t="str">
        <f t="shared" si="65"/>
        <v/>
      </c>
      <c r="G894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t="str">
        <f t="shared" si="69"/>
        <v/>
      </c>
      <c r="F895" t="str">
        <f t="shared" si="65"/>
        <v/>
      </c>
      <c r="G895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t="str">
        <f t="shared" si="69"/>
        <v/>
      </c>
      <c r="F896" t="str">
        <f t="shared" si="65"/>
        <v/>
      </c>
      <c r="G896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t="str">
        <f t="shared" si="69"/>
        <v/>
      </c>
      <c r="F897" t="str">
        <f t="shared" si="65"/>
        <v/>
      </c>
      <c r="G897" t="str">
        <f t="shared" si="66"/>
        <v/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t="str">
        <f t="shared" si="69"/>
        <v/>
      </c>
      <c r="F898" t="str">
        <f t="shared" si="65"/>
        <v/>
      </c>
      <c r="G898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t="str">
        <f t="shared" si="69"/>
        <v/>
      </c>
      <c r="F899" t="str">
        <f t="shared" ref="F899:F962" si="70">IF(E899="6-Day Down Streak", C899, "")</f>
        <v/>
      </c>
      <c r="G899" t="str">
        <f t="shared" ref="G899:G962" si="71">IF(E899="6-Day Down Streak",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t="str">
        <f t="shared" si="69"/>
        <v/>
      </c>
      <c r="F900" t="str">
        <f t="shared" si="70"/>
        <v/>
      </c>
      <c r="G900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t="str">
        <f t="shared" si="69"/>
        <v/>
      </c>
      <c r="F901" t="str">
        <f t="shared" si="70"/>
        <v/>
      </c>
      <c r="G901" t="str">
        <f t="shared" si="71"/>
        <v/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t="str">
        <f t="shared" si="69"/>
        <v/>
      </c>
      <c r="F902" t="str">
        <f t="shared" si="70"/>
        <v/>
      </c>
      <c r="G902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t="str">
        <f t="shared" si="69"/>
        <v/>
      </c>
      <c r="F903" t="str">
        <f t="shared" si="70"/>
        <v/>
      </c>
      <c r="G90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t="str">
        <f t="shared" si="69"/>
        <v/>
      </c>
      <c r="F904" t="str">
        <f t="shared" si="70"/>
        <v/>
      </c>
      <c r="G904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t="str">
        <f t="shared" si="69"/>
        <v/>
      </c>
      <c r="F905" t="str">
        <f t="shared" si="70"/>
        <v/>
      </c>
      <c r="G905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t="str">
        <f t="shared" ref="E906:E969" si="74">IF(AND(D900="Down", D901="Down", D902="Down", D903="Down", D904="Down", D905="Down"), "6-Day Down Streak", "")</f>
        <v/>
      </c>
      <c r="F906" t="str">
        <f t="shared" si="70"/>
        <v/>
      </c>
      <c r="G906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t="str">
        <f t="shared" si="74"/>
        <v/>
      </c>
      <c r="F907" t="str">
        <f t="shared" si="70"/>
        <v/>
      </c>
      <c r="G907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t="str">
        <f t="shared" si="74"/>
        <v/>
      </c>
      <c r="F908" t="str">
        <f t="shared" si="70"/>
        <v/>
      </c>
      <c r="G908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t="str">
        <f t="shared" si="74"/>
        <v/>
      </c>
      <c r="F909" t="str">
        <f t="shared" si="70"/>
        <v/>
      </c>
      <c r="G909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t="str">
        <f t="shared" si="74"/>
        <v/>
      </c>
      <c r="F910" t="str">
        <f t="shared" si="70"/>
        <v/>
      </c>
      <c r="G910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t="str">
        <f t="shared" si="74"/>
        <v/>
      </c>
      <c r="F911" t="str">
        <f t="shared" si="70"/>
        <v/>
      </c>
      <c r="G911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t="str">
        <f t="shared" si="74"/>
        <v/>
      </c>
      <c r="F912" t="str">
        <f t="shared" si="70"/>
        <v/>
      </c>
      <c r="G912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t="str">
        <f t="shared" si="74"/>
        <v/>
      </c>
      <c r="F913" t="str">
        <f t="shared" si="70"/>
        <v/>
      </c>
      <c r="G91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t="str">
        <f t="shared" si="74"/>
        <v/>
      </c>
      <c r="F914" t="str">
        <f t="shared" si="70"/>
        <v/>
      </c>
      <c r="G914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t="str">
        <f t="shared" si="74"/>
        <v/>
      </c>
      <c r="F915" t="str">
        <f t="shared" si="70"/>
        <v/>
      </c>
      <c r="G915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t="str">
        <f t="shared" si="74"/>
        <v/>
      </c>
      <c r="F916" t="str">
        <f t="shared" si="70"/>
        <v/>
      </c>
      <c r="G916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t="str">
        <f t="shared" si="74"/>
        <v/>
      </c>
      <c r="F917" t="str">
        <f t="shared" si="70"/>
        <v/>
      </c>
      <c r="G917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t="str">
        <f t="shared" si="74"/>
        <v/>
      </c>
      <c r="F918" t="str">
        <f t="shared" si="70"/>
        <v/>
      </c>
      <c r="G918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t="str">
        <f t="shared" si="74"/>
        <v/>
      </c>
      <c r="F919" t="str">
        <f t="shared" si="70"/>
        <v/>
      </c>
      <c r="G919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t="str">
        <f t="shared" si="74"/>
        <v/>
      </c>
      <c r="F920" t="str">
        <f t="shared" si="70"/>
        <v/>
      </c>
      <c r="G920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t="str">
        <f t="shared" si="74"/>
        <v/>
      </c>
      <c r="F921" t="str">
        <f t="shared" si="70"/>
        <v/>
      </c>
      <c r="G921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t="str">
        <f t="shared" si="74"/>
        <v/>
      </c>
      <c r="F922" t="str">
        <f t="shared" si="70"/>
        <v/>
      </c>
      <c r="G922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t="str">
        <f t="shared" si="74"/>
        <v/>
      </c>
      <c r="F923" t="str">
        <f t="shared" si="70"/>
        <v/>
      </c>
      <c r="G92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t="str">
        <f t="shared" si="74"/>
        <v/>
      </c>
      <c r="F924" t="str">
        <f t="shared" si="70"/>
        <v/>
      </c>
      <c r="G924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t="str">
        <f t="shared" si="74"/>
        <v/>
      </c>
      <c r="F925" t="str">
        <f t="shared" si="70"/>
        <v/>
      </c>
      <c r="G925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t="str">
        <f t="shared" si="74"/>
        <v/>
      </c>
      <c r="F926" t="str">
        <f t="shared" si="70"/>
        <v/>
      </c>
      <c r="G926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t="str">
        <f t="shared" si="74"/>
        <v/>
      </c>
      <c r="F927" t="str">
        <f t="shared" si="70"/>
        <v/>
      </c>
      <c r="G927" t="str">
        <f t="shared" si="71"/>
        <v/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t="str">
        <f t="shared" si="74"/>
        <v/>
      </c>
      <c r="F928" t="str">
        <f t="shared" si="70"/>
        <v/>
      </c>
      <c r="G928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t="str">
        <f t="shared" si="74"/>
        <v/>
      </c>
      <c r="F929" t="str">
        <f t="shared" si="70"/>
        <v/>
      </c>
      <c r="G929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t="str">
        <f t="shared" si="74"/>
        <v/>
      </c>
      <c r="F930" t="str">
        <f t="shared" si="70"/>
        <v/>
      </c>
      <c r="G930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t="str">
        <f t="shared" si="74"/>
        <v/>
      </c>
      <c r="F931" t="str">
        <f t="shared" si="70"/>
        <v/>
      </c>
      <c r="G931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t="str">
        <f t="shared" si="74"/>
        <v/>
      </c>
      <c r="F932" t="str">
        <f t="shared" si="70"/>
        <v/>
      </c>
      <c r="G932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t="str">
        <f t="shared" si="74"/>
        <v/>
      </c>
      <c r="F933" t="str">
        <f t="shared" si="70"/>
        <v/>
      </c>
      <c r="G93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t="str">
        <f t="shared" si="74"/>
        <v/>
      </c>
      <c r="F934" t="str">
        <f t="shared" si="70"/>
        <v/>
      </c>
      <c r="G934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t="str">
        <f t="shared" si="74"/>
        <v/>
      </c>
      <c r="F935" t="str">
        <f t="shared" si="70"/>
        <v/>
      </c>
      <c r="G935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t="str">
        <f t="shared" si="74"/>
        <v/>
      </c>
      <c r="F936" t="str">
        <f t="shared" si="70"/>
        <v/>
      </c>
      <c r="G936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t="str">
        <f t="shared" si="74"/>
        <v/>
      </c>
      <c r="F937" t="str">
        <f t="shared" si="70"/>
        <v/>
      </c>
      <c r="G937" t="str">
        <f t="shared" si="71"/>
        <v/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t="str">
        <f t="shared" si="74"/>
        <v/>
      </c>
      <c r="F938" t="str">
        <f t="shared" si="70"/>
        <v/>
      </c>
      <c r="G938" t="str">
        <f t="shared" si="71"/>
        <v/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t="str">
        <f t="shared" si="74"/>
        <v/>
      </c>
      <c r="F939" t="str">
        <f t="shared" si="70"/>
        <v/>
      </c>
      <c r="G939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t="str">
        <f t="shared" si="74"/>
        <v/>
      </c>
      <c r="F940" t="str">
        <f t="shared" si="70"/>
        <v/>
      </c>
      <c r="G940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t="str">
        <f t="shared" si="74"/>
        <v/>
      </c>
      <c r="F941" t="str">
        <f t="shared" si="70"/>
        <v/>
      </c>
      <c r="G941" t="str">
        <f t="shared" si="71"/>
        <v/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t="str">
        <f t="shared" si="74"/>
        <v/>
      </c>
      <c r="F942" t="str">
        <f t="shared" si="70"/>
        <v/>
      </c>
      <c r="G942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t="str">
        <f t="shared" si="74"/>
        <v/>
      </c>
      <c r="F943" t="str">
        <f t="shared" si="70"/>
        <v/>
      </c>
      <c r="G94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t="str">
        <f t="shared" si="74"/>
        <v/>
      </c>
      <c r="F944" t="str">
        <f t="shared" si="70"/>
        <v/>
      </c>
      <c r="G944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t="str">
        <f t="shared" si="74"/>
        <v/>
      </c>
      <c r="F945" t="str">
        <f t="shared" si="70"/>
        <v/>
      </c>
      <c r="G945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t="str">
        <f t="shared" si="74"/>
        <v/>
      </c>
      <c r="F946" t="str">
        <f t="shared" si="70"/>
        <v/>
      </c>
      <c r="G946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t="str">
        <f t="shared" si="74"/>
        <v/>
      </c>
      <c r="F947" t="str">
        <f t="shared" si="70"/>
        <v/>
      </c>
      <c r="G947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t="str">
        <f t="shared" si="74"/>
        <v/>
      </c>
      <c r="F948" t="str">
        <f t="shared" si="70"/>
        <v/>
      </c>
      <c r="G948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t="str">
        <f t="shared" si="74"/>
        <v/>
      </c>
      <c r="F949" t="str">
        <f t="shared" si="70"/>
        <v/>
      </c>
      <c r="G949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t="str">
        <f t="shared" si="74"/>
        <v/>
      </c>
      <c r="F950" t="str">
        <f t="shared" si="70"/>
        <v/>
      </c>
      <c r="G950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t="str">
        <f t="shared" si="74"/>
        <v/>
      </c>
      <c r="F951" t="str">
        <f t="shared" si="70"/>
        <v/>
      </c>
      <c r="G951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t="str">
        <f t="shared" si="74"/>
        <v/>
      </c>
      <c r="F952" t="str">
        <f t="shared" si="70"/>
        <v/>
      </c>
      <c r="G952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t="str">
        <f t="shared" si="74"/>
        <v/>
      </c>
      <c r="F953" t="str">
        <f t="shared" si="70"/>
        <v/>
      </c>
      <c r="G95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t="str">
        <f t="shared" si="74"/>
        <v/>
      </c>
      <c r="F954" t="str">
        <f t="shared" si="70"/>
        <v/>
      </c>
      <c r="G954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t="str">
        <f t="shared" si="74"/>
        <v/>
      </c>
      <c r="F955" t="str">
        <f t="shared" si="70"/>
        <v/>
      </c>
      <c r="G955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t="str">
        <f t="shared" si="74"/>
        <v/>
      </c>
      <c r="F956" t="str">
        <f t="shared" si="70"/>
        <v/>
      </c>
      <c r="G956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t="str">
        <f t="shared" si="74"/>
        <v/>
      </c>
      <c r="F957" t="str">
        <f t="shared" si="70"/>
        <v/>
      </c>
      <c r="G957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t="str">
        <f t="shared" si="74"/>
        <v/>
      </c>
      <c r="F958" t="str">
        <f t="shared" si="70"/>
        <v/>
      </c>
      <c r="G958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t="str">
        <f t="shared" si="74"/>
        <v/>
      </c>
      <c r="F959" t="str">
        <f t="shared" si="70"/>
        <v/>
      </c>
      <c r="G959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t="str">
        <f t="shared" si="74"/>
        <v/>
      </c>
      <c r="F960" t="str">
        <f t="shared" si="70"/>
        <v/>
      </c>
      <c r="G960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t="str">
        <f t="shared" si="74"/>
        <v/>
      </c>
      <c r="F961" t="str">
        <f t="shared" si="70"/>
        <v/>
      </c>
      <c r="G961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t="str">
        <f t="shared" si="74"/>
        <v/>
      </c>
      <c r="F962" t="str">
        <f t="shared" si="70"/>
        <v/>
      </c>
      <c r="G962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t="str">
        <f t="shared" si="74"/>
        <v/>
      </c>
      <c r="F963" t="str">
        <f t="shared" ref="F963:F1026" si="75">IF(E963="6-Day Down Streak", C963, "")</f>
        <v/>
      </c>
      <c r="G963" t="str">
        <f t="shared" ref="G963:G1026" si="76">IF(E963="6-Day Down Streak",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t="str">
        <f t="shared" si="74"/>
        <v/>
      </c>
      <c r="F964" t="str">
        <f t="shared" si="75"/>
        <v/>
      </c>
      <c r="G964" t="str">
        <f t="shared" si="76"/>
        <v/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t="str">
        <f t="shared" si="74"/>
        <v/>
      </c>
      <c r="F965" t="str">
        <f t="shared" si="75"/>
        <v/>
      </c>
      <c r="G965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t="str">
        <f t="shared" si="74"/>
        <v/>
      </c>
      <c r="F966" t="str">
        <f t="shared" si="75"/>
        <v/>
      </c>
      <c r="G966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t="str">
        <f t="shared" si="74"/>
        <v/>
      </c>
      <c r="F967" t="str">
        <f t="shared" si="75"/>
        <v/>
      </c>
      <c r="G967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t="str">
        <f t="shared" si="74"/>
        <v/>
      </c>
      <c r="F968" t="str">
        <f t="shared" si="75"/>
        <v/>
      </c>
      <c r="G968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t="str">
        <f t="shared" si="74"/>
        <v/>
      </c>
      <c r="F969" t="str">
        <f t="shared" si="75"/>
        <v/>
      </c>
      <c r="G969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t="str">
        <f t="shared" ref="E970:E1033" si="79">IF(AND(D964="Down", D965="Down", D966="Down", D967="Down", D968="Down", D969="Down"), "6-Day Down Streak", "")</f>
        <v/>
      </c>
      <c r="F970" t="str">
        <f t="shared" si="75"/>
        <v/>
      </c>
      <c r="G970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t="str">
        <f t="shared" si="79"/>
        <v/>
      </c>
      <c r="F971" t="str">
        <f t="shared" si="75"/>
        <v/>
      </c>
      <c r="G971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t="str">
        <f t="shared" si="79"/>
        <v/>
      </c>
      <c r="F972" t="str">
        <f t="shared" si="75"/>
        <v/>
      </c>
      <c r="G972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t="str">
        <f t="shared" si="79"/>
        <v/>
      </c>
      <c r="F973" t="str">
        <f t="shared" si="75"/>
        <v/>
      </c>
      <c r="G97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t="str">
        <f t="shared" si="79"/>
        <v/>
      </c>
      <c r="F974" t="str">
        <f t="shared" si="75"/>
        <v/>
      </c>
      <c r="G974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t="str">
        <f t="shared" si="79"/>
        <v/>
      </c>
      <c r="F975" t="str">
        <f t="shared" si="75"/>
        <v/>
      </c>
      <c r="G975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t="str">
        <f t="shared" si="79"/>
        <v/>
      </c>
      <c r="F976" t="str">
        <f t="shared" si="75"/>
        <v/>
      </c>
      <c r="G976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t="str">
        <f t="shared" si="79"/>
        <v/>
      </c>
      <c r="F977" t="str">
        <f t="shared" si="75"/>
        <v/>
      </c>
      <c r="G977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t="str">
        <f t="shared" si="79"/>
        <v/>
      </c>
      <c r="F978" t="str">
        <f t="shared" si="75"/>
        <v/>
      </c>
      <c r="G978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t="str">
        <f t="shared" si="79"/>
        <v/>
      </c>
      <c r="F979" t="str">
        <f t="shared" si="75"/>
        <v/>
      </c>
      <c r="G979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t="str">
        <f t="shared" si="79"/>
        <v/>
      </c>
      <c r="F980" t="str">
        <f t="shared" si="75"/>
        <v/>
      </c>
      <c r="G980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t="str">
        <f t="shared" si="79"/>
        <v/>
      </c>
      <c r="F981" t="str">
        <f t="shared" si="75"/>
        <v/>
      </c>
      <c r="G981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t="str">
        <f t="shared" si="79"/>
        <v/>
      </c>
      <c r="F982" t="str">
        <f t="shared" si="75"/>
        <v/>
      </c>
      <c r="G982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t="str">
        <f t="shared" si="79"/>
        <v/>
      </c>
      <c r="F983" t="str">
        <f t="shared" si="75"/>
        <v/>
      </c>
      <c r="G98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t="str">
        <f t="shared" si="79"/>
        <v/>
      </c>
      <c r="F984" t="str">
        <f t="shared" si="75"/>
        <v/>
      </c>
      <c r="G984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t="str">
        <f t="shared" si="79"/>
        <v/>
      </c>
      <c r="F985" t="str">
        <f t="shared" si="75"/>
        <v/>
      </c>
      <c r="G985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t="str">
        <f t="shared" si="79"/>
        <v/>
      </c>
      <c r="F986" t="str">
        <f t="shared" si="75"/>
        <v/>
      </c>
      <c r="G986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t="str">
        <f t="shared" si="79"/>
        <v/>
      </c>
      <c r="F987" t="str">
        <f t="shared" si="75"/>
        <v/>
      </c>
      <c r="G987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t="str">
        <f t="shared" si="79"/>
        <v/>
      </c>
      <c r="F988" t="str">
        <f t="shared" si="75"/>
        <v/>
      </c>
      <c r="G988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t="str">
        <f t="shared" si="79"/>
        <v/>
      </c>
      <c r="F989" t="str">
        <f t="shared" si="75"/>
        <v/>
      </c>
      <c r="G989" t="str">
        <f t="shared" si="76"/>
        <v/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t="str">
        <f t="shared" si="79"/>
        <v/>
      </c>
      <c r="F990" t="str">
        <f t="shared" si="75"/>
        <v/>
      </c>
      <c r="G990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t="str">
        <f t="shared" si="79"/>
        <v/>
      </c>
      <c r="F991" t="str">
        <f t="shared" si="75"/>
        <v/>
      </c>
      <c r="G991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t="str">
        <f t="shared" si="79"/>
        <v/>
      </c>
      <c r="F992" t="str">
        <f t="shared" si="75"/>
        <v/>
      </c>
      <c r="G992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t="str">
        <f t="shared" si="79"/>
        <v/>
      </c>
      <c r="F993" t="str">
        <f t="shared" si="75"/>
        <v/>
      </c>
      <c r="G99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t="str">
        <f t="shared" si="79"/>
        <v/>
      </c>
      <c r="F994" t="str">
        <f t="shared" si="75"/>
        <v/>
      </c>
      <c r="G994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t="str">
        <f t="shared" si="79"/>
        <v/>
      </c>
      <c r="F995" t="str">
        <f t="shared" si="75"/>
        <v/>
      </c>
      <c r="G995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t="str">
        <f t="shared" si="79"/>
        <v/>
      </c>
      <c r="F996" t="str">
        <f t="shared" si="75"/>
        <v/>
      </c>
      <c r="G996" t="str">
        <f t="shared" si="76"/>
        <v/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t="str">
        <f t="shared" si="79"/>
        <v/>
      </c>
      <c r="F997" t="str">
        <f t="shared" si="75"/>
        <v/>
      </c>
      <c r="G997" t="str">
        <f t="shared" si="76"/>
        <v/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t="str">
        <f t="shared" si="79"/>
        <v/>
      </c>
      <c r="F998" t="str">
        <f t="shared" si="75"/>
        <v/>
      </c>
      <c r="G998" t="str">
        <f t="shared" si="76"/>
        <v/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t="str">
        <f t="shared" si="79"/>
        <v/>
      </c>
      <c r="F999" t="str">
        <f t="shared" si="75"/>
        <v/>
      </c>
      <c r="G999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t="str">
        <f t="shared" si="79"/>
        <v/>
      </c>
      <c r="F1000" t="str">
        <f t="shared" si="75"/>
        <v/>
      </c>
      <c r="G1000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t="str">
        <f t="shared" si="79"/>
        <v/>
      </c>
      <c r="F1001" t="str">
        <f t="shared" si="75"/>
        <v/>
      </c>
      <c r="G1001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t="str">
        <f t="shared" si="79"/>
        <v/>
      </c>
      <c r="F1002" t="str">
        <f t="shared" si="75"/>
        <v/>
      </c>
      <c r="G1002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t="str">
        <f t="shared" si="79"/>
        <v/>
      </c>
      <c r="F1003" t="str">
        <f t="shared" si="75"/>
        <v/>
      </c>
      <c r="G100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t="str">
        <f t="shared" si="79"/>
        <v/>
      </c>
      <c r="F1004" t="str">
        <f t="shared" si="75"/>
        <v/>
      </c>
      <c r="G1004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t="str">
        <f t="shared" si="79"/>
        <v/>
      </c>
      <c r="F1005" t="str">
        <f t="shared" si="75"/>
        <v/>
      </c>
      <c r="G1005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t="str">
        <f t="shared" si="79"/>
        <v/>
      </c>
      <c r="F1006" t="str">
        <f t="shared" si="75"/>
        <v/>
      </c>
      <c r="G1006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t="str">
        <f t="shared" si="79"/>
        <v/>
      </c>
      <c r="F1007" t="str">
        <f t="shared" si="75"/>
        <v/>
      </c>
      <c r="G1007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t="str">
        <f t="shared" si="79"/>
        <v/>
      </c>
      <c r="F1008" t="str">
        <f t="shared" si="75"/>
        <v/>
      </c>
      <c r="G1008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t="str">
        <f t="shared" si="79"/>
        <v/>
      </c>
      <c r="F1009" t="str">
        <f t="shared" si="75"/>
        <v/>
      </c>
      <c r="G1009" t="str">
        <f t="shared" si="76"/>
        <v/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t="str">
        <f t="shared" si="79"/>
        <v/>
      </c>
      <c r="F1010" t="str">
        <f t="shared" si="75"/>
        <v/>
      </c>
      <c r="G1010" t="str">
        <f t="shared" si="76"/>
        <v/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t="str">
        <f t="shared" si="79"/>
        <v/>
      </c>
      <c r="F1011" t="str">
        <f t="shared" si="75"/>
        <v/>
      </c>
      <c r="G1011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t="str">
        <f t="shared" si="79"/>
        <v/>
      </c>
      <c r="F1012" t="str">
        <f t="shared" si="75"/>
        <v/>
      </c>
      <c r="G1012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t="str">
        <f t="shared" si="79"/>
        <v/>
      </c>
      <c r="F1013" t="str">
        <f t="shared" si="75"/>
        <v/>
      </c>
      <c r="G101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t="str">
        <f t="shared" si="79"/>
        <v/>
      </c>
      <c r="F1014" t="str">
        <f t="shared" si="75"/>
        <v/>
      </c>
      <c r="G1014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t="str">
        <f t="shared" si="79"/>
        <v/>
      </c>
      <c r="F1015" t="str">
        <f t="shared" si="75"/>
        <v/>
      </c>
      <c r="G1015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t="str">
        <f t="shared" si="79"/>
        <v/>
      </c>
      <c r="F1016" t="str">
        <f t="shared" si="75"/>
        <v/>
      </c>
      <c r="G1016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t="str">
        <f t="shared" si="79"/>
        <v/>
      </c>
      <c r="F1017" t="str">
        <f t="shared" si="75"/>
        <v/>
      </c>
      <c r="G1017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t="str">
        <f t="shared" si="79"/>
        <v/>
      </c>
      <c r="F1018" t="str">
        <f t="shared" si="75"/>
        <v/>
      </c>
      <c r="G1018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t="str">
        <f t="shared" si="79"/>
        <v/>
      </c>
      <c r="F1019" t="str">
        <f t="shared" si="75"/>
        <v/>
      </c>
      <c r="G1019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t="str">
        <f t="shared" si="79"/>
        <v/>
      </c>
      <c r="F1020" t="str">
        <f t="shared" si="75"/>
        <v/>
      </c>
      <c r="G1020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t="str">
        <f t="shared" si="79"/>
        <v/>
      </c>
      <c r="F1021" t="str">
        <f t="shared" si="75"/>
        <v/>
      </c>
      <c r="G1021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t="str">
        <f t="shared" si="79"/>
        <v/>
      </c>
      <c r="F1022" t="str">
        <f t="shared" si="75"/>
        <v/>
      </c>
      <c r="G1022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t="str">
        <f t="shared" si="79"/>
        <v/>
      </c>
      <c r="F1023" t="str">
        <f t="shared" si="75"/>
        <v/>
      </c>
      <c r="G102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t="str">
        <f t="shared" si="79"/>
        <v/>
      </c>
      <c r="F1024" t="str">
        <f t="shared" si="75"/>
        <v/>
      </c>
      <c r="G1024" t="str">
        <f t="shared" si="76"/>
        <v/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t="str">
        <f t="shared" si="79"/>
        <v/>
      </c>
      <c r="F1025" t="str">
        <f t="shared" si="75"/>
        <v/>
      </c>
      <c r="G1025" t="str">
        <f t="shared" si="76"/>
        <v/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t="str">
        <f t="shared" si="79"/>
        <v/>
      </c>
      <c r="F1026" t="str">
        <f t="shared" si="75"/>
        <v/>
      </c>
      <c r="G1026" t="str">
        <f t="shared" si="76"/>
        <v/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t="str">
        <f t="shared" si="79"/>
        <v/>
      </c>
      <c r="F1027" t="str">
        <f t="shared" ref="F1027:F1090" si="80">IF(E1027="6-Day Down Streak", C1027, "")</f>
        <v/>
      </c>
      <c r="G1027" t="str">
        <f t="shared" ref="G1027:G1090" si="81">IF(E1027="6-Day Down Streak", IF(F1027&gt;0, "Yes", "No"), "")</f>
        <v/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t="str">
        <f t="shared" si="79"/>
        <v/>
      </c>
      <c r="F1028" t="str">
        <f t="shared" si="80"/>
        <v/>
      </c>
      <c r="G1028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t="str">
        <f t="shared" si="79"/>
        <v/>
      </c>
      <c r="F1029" t="str">
        <f t="shared" si="80"/>
        <v/>
      </c>
      <c r="G1029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t="str">
        <f t="shared" si="79"/>
        <v/>
      </c>
      <c r="F1030" t="str">
        <f t="shared" si="80"/>
        <v/>
      </c>
      <c r="G1030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t="str">
        <f t="shared" si="79"/>
        <v/>
      </c>
      <c r="F1031" t="str">
        <f t="shared" si="80"/>
        <v/>
      </c>
      <c r="G1031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t="str">
        <f t="shared" si="79"/>
        <v/>
      </c>
      <c r="F1032" t="str">
        <f t="shared" si="80"/>
        <v/>
      </c>
      <c r="G1032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t="str">
        <f t="shared" si="79"/>
        <v/>
      </c>
      <c r="F1033" t="str">
        <f t="shared" si="80"/>
        <v/>
      </c>
      <c r="G103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t="str">
        <f t="shared" ref="E1034:E1097" si="84">IF(AND(D1028="Down", D1029="Down", D1030="Down", D1031="Down", D1032="Down", D1033="Down"), "6-Day Down Streak", "")</f>
        <v/>
      </c>
      <c r="F1034" t="str">
        <f t="shared" si="80"/>
        <v/>
      </c>
      <c r="G1034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t="str">
        <f t="shared" si="84"/>
        <v/>
      </c>
      <c r="F1035" t="str">
        <f t="shared" si="80"/>
        <v/>
      </c>
      <c r="G1035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t="str">
        <f t="shared" si="84"/>
        <v/>
      </c>
      <c r="F1036" t="str">
        <f t="shared" si="80"/>
        <v/>
      </c>
      <c r="G1036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t="str">
        <f t="shared" si="84"/>
        <v/>
      </c>
      <c r="F1037" t="str">
        <f t="shared" si="80"/>
        <v/>
      </c>
      <c r="G1037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t="str">
        <f t="shared" si="84"/>
        <v/>
      </c>
      <c r="F1038" t="str">
        <f t="shared" si="80"/>
        <v/>
      </c>
      <c r="G1038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t="str">
        <f t="shared" si="84"/>
        <v/>
      </c>
      <c r="F1039" t="str">
        <f t="shared" si="80"/>
        <v/>
      </c>
      <c r="G1039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t="str">
        <f t="shared" si="84"/>
        <v/>
      </c>
      <c r="F1040" t="str">
        <f t="shared" si="80"/>
        <v/>
      </c>
      <c r="G1040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t="str">
        <f t="shared" si="84"/>
        <v/>
      </c>
      <c r="F1041" t="str">
        <f t="shared" si="80"/>
        <v/>
      </c>
      <c r="G1041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t="str">
        <f t="shared" si="84"/>
        <v/>
      </c>
      <c r="F1042" t="str">
        <f t="shared" si="80"/>
        <v/>
      </c>
      <c r="G1042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t="str">
        <f t="shared" si="84"/>
        <v/>
      </c>
      <c r="F1043" t="str">
        <f t="shared" si="80"/>
        <v/>
      </c>
      <c r="G104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t="str">
        <f t="shared" si="84"/>
        <v/>
      </c>
      <c r="F1044" t="str">
        <f t="shared" si="80"/>
        <v/>
      </c>
      <c r="G1044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t="str">
        <f t="shared" si="84"/>
        <v/>
      </c>
      <c r="F1045" t="str">
        <f t="shared" si="80"/>
        <v/>
      </c>
      <c r="G1045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t="str">
        <f t="shared" si="84"/>
        <v/>
      </c>
      <c r="F1046" t="str">
        <f t="shared" si="80"/>
        <v/>
      </c>
      <c r="G1046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t="str">
        <f t="shared" si="84"/>
        <v/>
      </c>
      <c r="F1047" t="str">
        <f t="shared" si="80"/>
        <v/>
      </c>
      <c r="G1047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t="str">
        <f t="shared" si="84"/>
        <v/>
      </c>
      <c r="F1048" t="str">
        <f t="shared" si="80"/>
        <v/>
      </c>
      <c r="G1048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t="str">
        <f t="shared" si="84"/>
        <v/>
      </c>
      <c r="F1049" t="str">
        <f t="shared" si="80"/>
        <v/>
      </c>
      <c r="G1049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t="str">
        <f t="shared" si="84"/>
        <v/>
      </c>
      <c r="F1050" t="str">
        <f t="shared" si="80"/>
        <v/>
      </c>
      <c r="G1050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t="str">
        <f t="shared" si="84"/>
        <v/>
      </c>
      <c r="F1051" t="str">
        <f t="shared" si="80"/>
        <v/>
      </c>
      <c r="G1051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t="str">
        <f t="shared" si="84"/>
        <v/>
      </c>
      <c r="F1052" t="str">
        <f t="shared" si="80"/>
        <v/>
      </c>
      <c r="G1052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t="str">
        <f t="shared" si="84"/>
        <v/>
      </c>
      <c r="F1053" t="str">
        <f t="shared" si="80"/>
        <v/>
      </c>
      <c r="G105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t="str">
        <f t="shared" si="84"/>
        <v/>
      </c>
      <c r="F1054" t="str">
        <f t="shared" si="80"/>
        <v/>
      </c>
      <c r="G1054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t="str">
        <f t="shared" si="84"/>
        <v/>
      </c>
      <c r="F1055" t="str">
        <f t="shared" si="80"/>
        <v/>
      </c>
      <c r="G1055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t="str">
        <f t="shared" si="84"/>
        <v/>
      </c>
      <c r="F1056" t="str">
        <f t="shared" si="80"/>
        <v/>
      </c>
      <c r="G1056" t="str">
        <f t="shared" si="81"/>
        <v/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t="str">
        <f t="shared" si="84"/>
        <v/>
      </c>
      <c r="F1057" t="str">
        <f t="shared" si="80"/>
        <v/>
      </c>
      <c r="G1057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t="str">
        <f t="shared" si="84"/>
        <v/>
      </c>
      <c r="F1058" t="str">
        <f t="shared" si="80"/>
        <v/>
      </c>
      <c r="G1058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t="str">
        <f t="shared" si="84"/>
        <v/>
      </c>
      <c r="F1059" t="str">
        <f t="shared" si="80"/>
        <v/>
      </c>
      <c r="G1059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t="str">
        <f t="shared" si="84"/>
        <v/>
      </c>
      <c r="F1060" t="str">
        <f t="shared" si="80"/>
        <v/>
      </c>
      <c r="G1060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t="str">
        <f t="shared" si="84"/>
        <v/>
      </c>
      <c r="F1061" t="str">
        <f t="shared" si="80"/>
        <v/>
      </c>
      <c r="G1061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t="str">
        <f t="shared" si="84"/>
        <v/>
      </c>
      <c r="F1062" t="str">
        <f t="shared" si="80"/>
        <v/>
      </c>
      <c r="G1062" t="str">
        <f t="shared" si="81"/>
        <v/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t="str">
        <f t="shared" si="84"/>
        <v/>
      </c>
      <c r="F1063" t="str">
        <f t="shared" si="80"/>
        <v/>
      </c>
      <c r="G1063" t="str">
        <f t="shared" si="81"/>
        <v/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t="str">
        <f t="shared" si="84"/>
        <v/>
      </c>
      <c r="F1064" t="str">
        <f t="shared" si="80"/>
        <v/>
      </c>
      <c r="G1064" t="str">
        <f t="shared" si="81"/>
        <v/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t="str">
        <f t="shared" si="84"/>
        <v/>
      </c>
      <c r="F1065" t="str">
        <f t="shared" si="80"/>
        <v/>
      </c>
      <c r="G1065" t="str">
        <f t="shared" si="81"/>
        <v/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t="str">
        <f t="shared" si="84"/>
        <v/>
      </c>
      <c r="F1066" t="str">
        <f t="shared" si="80"/>
        <v/>
      </c>
      <c r="G1066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t="str">
        <f t="shared" si="84"/>
        <v/>
      </c>
      <c r="F1067" t="str">
        <f t="shared" si="80"/>
        <v/>
      </c>
      <c r="G1067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t="str">
        <f t="shared" si="84"/>
        <v/>
      </c>
      <c r="F1068" t="str">
        <f t="shared" si="80"/>
        <v/>
      </c>
      <c r="G1068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t="str">
        <f t="shared" si="84"/>
        <v/>
      </c>
      <c r="F1069" t="str">
        <f t="shared" si="80"/>
        <v/>
      </c>
      <c r="G1069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t="str">
        <f t="shared" si="84"/>
        <v/>
      </c>
      <c r="F1070" t="str">
        <f t="shared" si="80"/>
        <v/>
      </c>
      <c r="G1070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t="str">
        <f t="shared" si="84"/>
        <v/>
      </c>
      <c r="F1071" t="str">
        <f t="shared" si="80"/>
        <v/>
      </c>
      <c r="G1071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t="str">
        <f t="shared" si="84"/>
        <v/>
      </c>
      <c r="F1072" t="str">
        <f t="shared" si="80"/>
        <v/>
      </c>
      <c r="G1072" t="str">
        <f t="shared" si="81"/>
        <v/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t="str">
        <f t="shared" si="84"/>
        <v/>
      </c>
      <c r="F1073" t="str">
        <f t="shared" si="80"/>
        <v/>
      </c>
      <c r="G1073" t="str">
        <f t="shared" si="81"/>
        <v/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t="str">
        <f t="shared" si="84"/>
        <v/>
      </c>
      <c r="F1074" t="str">
        <f t="shared" si="80"/>
        <v/>
      </c>
      <c r="G1074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t="str">
        <f t="shared" si="84"/>
        <v/>
      </c>
      <c r="F1075" t="str">
        <f t="shared" si="80"/>
        <v/>
      </c>
      <c r="G1075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t="str">
        <f t="shared" si="84"/>
        <v/>
      </c>
      <c r="F1076" t="str">
        <f t="shared" si="80"/>
        <v/>
      </c>
      <c r="G1076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t="str">
        <f t="shared" si="84"/>
        <v/>
      </c>
      <c r="F1077" t="str">
        <f t="shared" si="80"/>
        <v/>
      </c>
      <c r="G1077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t="str">
        <f t="shared" si="84"/>
        <v/>
      </c>
      <c r="F1078" t="str">
        <f t="shared" si="80"/>
        <v/>
      </c>
      <c r="G1078" t="str">
        <f t="shared" si="81"/>
        <v/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t="str">
        <f t="shared" si="84"/>
        <v/>
      </c>
      <c r="F1079" t="str">
        <f t="shared" si="80"/>
        <v/>
      </c>
      <c r="G1079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t="str">
        <f t="shared" si="84"/>
        <v/>
      </c>
      <c r="F1080" t="str">
        <f t="shared" si="80"/>
        <v/>
      </c>
      <c r="G1080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t="str">
        <f t="shared" si="84"/>
        <v/>
      </c>
      <c r="F1081" t="str">
        <f t="shared" si="80"/>
        <v/>
      </c>
      <c r="G1081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t="str">
        <f t="shared" si="84"/>
        <v/>
      </c>
      <c r="F1082" t="str">
        <f t="shared" si="80"/>
        <v/>
      </c>
      <c r="G1082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t="str">
        <f t="shared" si="84"/>
        <v/>
      </c>
      <c r="F1083" t="str">
        <f t="shared" si="80"/>
        <v/>
      </c>
      <c r="G108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t="str">
        <f t="shared" si="84"/>
        <v/>
      </c>
      <c r="F1084" t="str">
        <f t="shared" si="80"/>
        <v/>
      </c>
      <c r="G1084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t="str">
        <f t="shared" si="84"/>
        <v/>
      </c>
      <c r="F1085" t="str">
        <f t="shared" si="80"/>
        <v/>
      </c>
      <c r="G1085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t="str">
        <f t="shared" si="84"/>
        <v/>
      </c>
      <c r="F1086" t="str">
        <f t="shared" si="80"/>
        <v/>
      </c>
      <c r="G1086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t="str">
        <f t="shared" si="84"/>
        <v/>
      </c>
      <c r="F1087" t="str">
        <f t="shared" si="80"/>
        <v/>
      </c>
      <c r="G1087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t="str">
        <f t="shared" si="84"/>
        <v/>
      </c>
      <c r="F1088" t="str">
        <f t="shared" si="80"/>
        <v/>
      </c>
      <c r="G1088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t="str">
        <f t="shared" si="84"/>
        <v/>
      </c>
      <c r="F1089" t="str">
        <f t="shared" si="80"/>
        <v/>
      </c>
      <c r="G1089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t="str">
        <f t="shared" si="84"/>
        <v/>
      </c>
      <c r="F1090" t="str">
        <f t="shared" si="80"/>
        <v/>
      </c>
      <c r="G1090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t="str">
        <f t="shared" si="84"/>
        <v/>
      </c>
      <c r="F1091" t="str">
        <f t="shared" ref="F1091:F1154" si="85">IF(E1091="6-Day Down Streak", C1091, "")</f>
        <v/>
      </c>
      <c r="G1091" t="str">
        <f t="shared" ref="G1091:G1154" si="86">IF(E1091="6-Day Down Streak",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t="str">
        <f t="shared" si="84"/>
        <v/>
      </c>
      <c r="F1092" t="str">
        <f t="shared" si="85"/>
        <v/>
      </c>
      <c r="G1092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t="str">
        <f t="shared" si="84"/>
        <v/>
      </c>
      <c r="F1093" t="str">
        <f t="shared" si="85"/>
        <v/>
      </c>
      <c r="G109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t="str">
        <f t="shared" si="84"/>
        <v/>
      </c>
      <c r="F1094" t="str">
        <f t="shared" si="85"/>
        <v/>
      </c>
      <c r="G1094" t="str">
        <f t="shared" si="86"/>
        <v/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t="str">
        <f t="shared" si="84"/>
        <v/>
      </c>
      <c r="F1095" t="str">
        <f t="shared" si="85"/>
        <v/>
      </c>
      <c r="G1095" t="str">
        <f t="shared" si="86"/>
        <v/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t="str">
        <f t="shared" si="84"/>
        <v/>
      </c>
      <c r="F1096" t="str">
        <f t="shared" si="85"/>
        <v/>
      </c>
      <c r="G1096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t="str">
        <f t="shared" si="84"/>
        <v/>
      </c>
      <c r="F1097" t="str">
        <f t="shared" si="85"/>
        <v/>
      </c>
      <c r="G1097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t="str">
        <f t="shared" ref="E1098:E1161" si="89">IF(AND(D1092="Down", D1093="Down", D1094="Down", D1095="Down", D1096="Down", D1097="Down"), "6-Day Down Streak", "")</f>
        <v/>
      </c>
      <c r="F1098" t="str">
        <f t="shared" si="85"/>
        <v/>
      </c>
      <c r="G1098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t="str">
        <f t="shared" si="89"/>
        <v/>
      </c>
      <c r="F1099" t="str">
        <f t="shared" si="85"/>
        <v/>
      </c>
      <c r="G1099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t="str">
        <f t="shared" si="89"/>
        <v/>
      </c>
      <c r="F1100" t="str">
        <f t="shared" si="85"/>
        <v/>
      </c>
      <c r="G1100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t="str">
        <f t="shared" si="89"/>
        <v/>
      </c>
      <c r="F1101" t="str">
        <f t="shared" si="85"/>
        <v/>
      </c>
      <c r="G1101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t="str">
        <f t="shared" si="89"/>
        <v/>
      </c>
      <c r="F1102" t="str">
        <f t="shared" si="85"/>
        <v/>
      </c>
      <c r="G1102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t="str">
        <f t="shared" si="89"/>
        <v/>
      </c>
      <c r="F1103" t="str">
        <f t="shared" si="85"/>
        <v/>
      </c>
      <c r="G110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t="str">
        <f t="shared" si="89"/>
        <v/>
      </c>
      <c r="F1104" t="str">
        <f t="shared" si="85"/>
        <v/>
      </c>
      <c r="G1104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t="str">
        <f t="shared" si="89"/>
        <v/>
      </c>
      <c r="F1105" t="str">
        <f t="shared" si="85"/>
        <v/>
      </c>
      <c r="G1105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t="str">
        <f t="shared" si="89"/>
        <v/>
      </c>
      <c r="F1106" t="str">
        <f t="shared" si="85"/>
        <v/>
      </c>
      <c r="G1106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t="str">
        <f t="shared" si="89"/>
        <v/>
      </c>
      <c r="F1107" t="str">
        <f t="shared" si="85"/>
        <v/>
      </c>
      <c r="G1107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t="str">
        <f t="shared" si="89"/>
        <v/>
      </c>
      <c r="F1108" t="str">
        <f t="shared" si="85"/>
        <v/>
      </c>
      <c r="G1108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t="str">
        <f t="shared" si="89"/>
        <v/>
      </c>
      <c r="F1109" t="str">
        <f t="shared" si="85"/>
        <v/>
      </c>
      <c r="G1109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t="str">
        <f t="shared" si="89"/>
        <v/>
      </c>
      <c r="F1110" t="str">
        <f t="shared" si="85"/>
        <v/>
      </c>
      <c r="G1110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t="str">
        <f t="shared" si="89"/>
        <v/>
      </c>
      <c r="F1111" t="str">
        <f t="shared" si="85"/>
        <v/>
      </c>
      <c r="G1111" t="str">
        <f t="shared" si="86"/>
        <v/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t="str">
        <f t="shared" si="89"/>
        <v/>
      </c>
      <c r="F1112" t="str">
        <f t="shared" si="85"/>
        <v/>
      </c>
      <c r="G1112" t="str">
        <f t="shared" si="86"/>
        <v/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t="str">
        <f t="shared" si="89"/>
        <v/>
      </c>
      <c r="F1113" t="str">
        <f t="shared" si="85"/>
        <v/>
      </c>
      <c r="G1113" t="str">
        <f t="shared" si="86"/>
        <v/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t="str">
        <f t="shared" si="89"/>
        <v/>
      </c>
      <c r="F1114" t="str">
        <f t="shared" si="85"/>
        <v/>
      </c>
      <c r="G1114" t="str">
        <f t="shared" si="86"/>
        <v/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t="str">
        <f t="shared" si="89"/>
        <v>6-Day Down Streak</v>
      </c>
      <c r="F1115">
        <f t="shared" si="85"/>
        <v>8.7676315497616109E-3</v>
      </c>
      <c r="G1115" t="str">
        <f t="shared" si="86"/>
        <v>Yes</v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t="str">
        <f t="shared" si="89"/>
        <v/>
      </c>
      <c r="F1116" t="str">
        <f t="shared" si="85"/>
        <v/>
      </c>
      <c r="G1116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t="str">
        <f t="shared" si="89"/>
        <v/>
      </c>
      <c r="F1117" t="str">
        <f t="shared" si="85"/>
        <v/>
      </c>
      <c r="G1117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t="str">
        <f t="shared" si="89"/>
        <v/>
      </c>
      <c r="F1118" t="str">
        <f t="shared" si="85"/>
        <v/>
      </c>
      <c r="G1118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t="str">
        <f t="shared" si="89"/>
        <v/>
      </c>
      <c r="F1119" t="str">
        <f t="shared" si="85"/>
        <v/>
      </c>
      <c r="G1119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t="str">
        <f t="shared" si="89"/>
        <v/>
      </c>
      <c r="F1120" t="str">
        <f t="shared" si="85"/>
        <v/>
      </c>
      <c r="G1120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t="str">
        <f t="shared" si="89"/>
        <v/>
      </c>
      <c r="F1121" t="str">
        <f t="shared" si="85"/>
        <v/>
      </c>
      <c r="G1121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t="str">
        <f t="shared" si="89"/>
        <v/>
      </c>
      <c r="F1122" t="str">
        <f t="shared" si="85"/>
        <v/>
      </c>
      <c r="G1122" t="str">
        <f t="shared" si="86"/>
        <v/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t="str">
        <f t="shared" si="89"/>
        <v/>
      </c>
      <c r="F1123" t="str">
        <f t="shared" si="85"/>
        <v/>
      </c>
      <c r="G1123" t="str">
        <f t="shared" si="86"/>
        <v/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t="str">
        <f t="shared" si="89"/>
        <v/>
      </c>
      <c r="F1124" t="str">
        <f t="shared" si="85"/>
        <v/>
      </c>
      <c r="G1124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t="str">
        <f t="shared" si="89"/>
        <v/>
      </c>
      <c r="F1125" t="str">
        <f t="shared" si="85"/>
        <v/>
      </c>
      <c r="G1125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t="str">
        <f t="shared" si="89"/>
        <v/>
      </c>
      <c r="F1126" t="str">
        <f t="shared" si="85"/>
        <v/>
      </c>
      <c r="G1126" t="str">
        <f t="shared" si="86"/>
        <v/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t="str">
        <f t="shared" si="89"/>
        <v/>
      </c>
      <c r="F1127" t="str">
        <f t="shared" si="85"/>
        <v/>
      </c>
      <c r="G1127" t="str">
        <f t="shared" si="86"/>
        <v/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t="str">
        <f t="shared" si="89"/>
        <v/>
      </c>
      <c r="F1128" t="str">
        <f t="shared" si="85"/>
        <v/>
      </c>
      <c r="G1128" t="str">
        <f t="shared" si="86"/>
        <v/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t="str">
        <f t="shared" si="89"/>
        <v/>
      </c>
      <c r="F1129" t="str">
        <f t="shared" si="85"/>
        <v/>
      </c>
      <c r="G1129" t="str">
        <f t="shared" si="86"/>
        <v/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t="str">
        <f t="shared" si="89"/>
        <v/>
      </c>
      <c r="F1130" t="str">
        <f t="shared" si="85"/>
        <v/>
      </c>
      <c r="G1130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t="str">
        <f t="shared" si="89"/>
        <v/>
      </c>
      <c r="F1131" t="str">
        <f t="shared" si="85"/>
        <v/>
      </c>
      <c r="G1131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t="str">
        <f t="shared" si="89"/>
        <v/>
      </c>
      <c r="F1132" t="str">
        <f t="shared" si="85"/>
        <v/>
      </c>
      <c r="G1132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t="str">
        <f t="shared" si="89"/>
        <v/>
      </c>
      <c r="F1133" t="str">
        <f t="shared" si="85"/>
        <v/>
      </c>
      <c r="G1133" t="str">
        <f t="shared" si="86"/>
        <v/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t="str">
        <f t="shared" si="89"/>
        <v/>
      </c>
      <c r="F1134" t="str">
        <f t="shared" si="85"/>
        <v/>
      </c>
      <c r="G1134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t="str">
        <f t="shared" si="89"/>
        <v/>
      </c>
      <c r="F1135" t="str">
        <f t="shared" si="85"/>
        <v/>
      </c>
      <c r="G1135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t="str">
        <f t="shared" si="89"/>
        <v/>
      </c>
      <c r="F1136" t="str">
        <f t="shared" si="85"/>
        <v/>
      </c>
      <c r="G1136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t="str">
        <f t="shared" si="89"/>
        <v/>
      </c>
      <c r="F1137" t="str">
        <f t="shared" si="85"/>
        <v/>
      </c>
      <c r="G1137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t="str">
        <f t="shared" si="89"/>
        <v/>
      </c>
      <c r="F1138" t="str">
        <f t="shared" si="85"/>
        <v/>
      </c>
      <c r="G1138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t="str">
        <f t="shared" si="89"/>
        <v/>
      </c>
      <c r="F1139" t="str">
        <f t="shared" si="85"/>
        <v/>
      </c>
      <c r="G1139" t="str">
        <f t="shared" si="86"/>
        <v/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t="str">
        <f t="shared" si="89"/>
        <v/>
      </c>
      <c r="F1140" t="str">
        <f t="shared" si="85"/>
        <v/>
      </c>
      <c r="G1140" t="str">
        <f t="shared" si="86"/>
        <v/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t="str">
        <f t="shared" si="89"/>
        <v/>
      </c>
      <c r="F1141" t="str">
        <f t="shared" si="85"/>
        <v/>
      </c>
      <c r="G1141" t="str">
        <f t="shared" si="86"/>
        <v/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t="str">
        <f t="shared" si="89"/>
        <v/>
      </c>
      <c r="F1142" t="str">
        <f t="shared" si="85"/>
        <v/>
      </c>
      <c r="G1142" t="str">
        <f t="shared" si="86"/>
        <v/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t="str">
        <f t="shared" si="89"/>
        <v>6-Day Down Streak</v>
      </c>
      <c r="F1143">
        <f t="shared" si="85"/>
        <v>-3.3527814487925929E-3</v>
      </c>
      <c r="G1143" t="str">
        <f t="shared" si="86"/>
        <v>No</v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t="str">
        <f t="shared" si="89"/>
        <v>6-Day Down Streak</v>
      </c>
      <c r="F1144">
        <f t="shared" si="85"/>
        <v>2.7586148086877491E-3</v>
      </c>
      <c r="G1144" t="str">
        <f t="shared" si="86"/>
        <v>Yes</v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t="str">
        <f t="shared" si="89"/>
        <v/>
      </c>
      <c r="F1145" t="str">
        <f t="shared" si="85"/>
        <v/>
      </c>
      <c r="G1145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t="str">
        <f t="shared" si="89"/>
        <v/>
      </c>
      <c r="F1146" t="str">
        <f t="shared" si="85"/>
        <v/>
      </c>
      <c r="G1146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t="str">
        <f t="shared" si="89"/>
        <v/>
      </c>
      <c r="F1147" t="str">
        <f t="shared" si="85"/>
        <v/>
      </c>
      <c r="G1147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t="str">
        <f t="shared" si="89"/>
        <v/>
      </c>
      <c r="F1148" t="str">
        <f t="shared" si="85"/>
        <v/>
      </c>
      <c r="G1148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t="str">
        <f t="shared" si="89"/>
        <v/>
      </c>
      <c r="F1149" t="str">
        <f t="shared" si="85"/>
        <v/>
      </c>
      <c r="G1149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t="str">
        <f t="shared" si="89"/>
        <v/>
      </c>
      <c r="F1150" t="str">
        <f t="shared" si="85"/>
        <v/>
      </c>
      <c r="G1150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t="str">
        <f t="shared" si="89"/>
        <v/>
      </c>
      <c r="F1151" t="str">
        <f t="shared" si="85"/>
        <v/>
      </c>
      <c r="G1151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t="str">
        <f t="shared" si="89"/>
        <v/>
      </c>
      <c r="F1152" t="str">
        <f t="shared" si="85"/>
        <v/>
      </c>
      <c r="G1152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t="str">
        <f t="shared" si="89"/>
        <v/>
      </c>
      <c r="F1153" t="str">
        <f t="shared" si="85"/>
        <v/>
      </c>
      <c r="G115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t="str">
        <f t="shared" si="89"/>
        <v/>
      </c>
      <c r="F1154" t="str">
        <f t="shared" si="85"/>
        <v/>
      </c>
      <c r="G1154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t="str">
        <f t="shared" si="89"/>
        <v/>
      </c>
      <c r="F1155" t="str">
        <f t="shared" ref="F1155:F1218" si="90">IF(E1155="6-Day Down Streak", C1155, "")</f>
        <v/>
      </c>
      <c r="G1155" t="str">
        <f t="shared" ref="G1155:G1218" si="91">IF(E1155="6-Day Down Streak",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t="str">
        <f t="shared" si="89"/>
        <v/>
      </c>
      <c r="F1156" t="str">
        <f t="shared" si="90"/>
        <v/>
      </c>
      <c r="G1156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t="str">
        <f t="shared" si="89"/>
        <v/>
      </c>
      <c r="F1157" t="str">
        <f t="shared" si="90"/>
        <v/>
      </c>
      <c r="G1157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t="str">
        <f t="shared" si="89"/>
        <v/>
      </c>
      <c r="F1158" t="str">
        <f t="shared" si="90"/>
        <v/>
      </c>
      <c r="G1158" t="str">
        <f t="shared" si="91"/>
        <v/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t="str">
        <f t="shared" si="89"/>
        <v/>
      </c>
      <c r="F1159" t="str">
        <f t="shared" si="90"/>
        <v/>
      </c>
      <c r="G1159" t="str">
        <f t="shared" si="91"/>
        <v/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t="str">
        <f t="shared" si="89"/>
        <v/>
      </c>
      <c r="F1160" t="str">
        <f t="shared" si="90"/>
        <v/>
      </c>
      <c r="G1160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t="str">
        <f t="shared" si="89"/>
        <v/>
      </c>
      <c r="F1161" t="str">
        <f t="shared" si="90"/>
        <v/>
      </c>
      <c r="G1161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t="str">
        <f t="shared" ref="E1162:E1225" si="94">IF(AND(D1156="Down", D1157="Down", D1158="Down", D1159="Down", D1160="Down", D1161="Down"), "6-Day Down Streak", "")</f>
        <v/>
      </c>
      <c r="F1162" t="str">
        <f t="shared" si="90"/>
        <v/>
      </c>
      <c r="G1162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t="str">
        <f t="shared" si="94"/>
        <v/>
      </c>
      <c r="F1163" t="str">
        <f t="shared" si="90"/>
        <v/>
      </c>
      <c r="G116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t="str">
        <f t="shared" si="94"/>
        <v/>
      </c>
      <c r="F1164" t="str">
        <f t="shared" si="90"/>
        <v/>
      </c>
      <c r="G1164" t="str">
        <f t="shared" si="91"/>
        <v/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t="str">
        <f t="shared" si="94"/>
        <v/>
      </c>
      <c r="F1165" t="str">
        <f t="shared" si="90"/>
        <v/>
      </c>
      <c r="G1165" t="str">
        <f t="shared" si="91"/>
        <v/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t="str">
        <f t="shared" si="94"/>
        <v/>
      </c>
      <c r="F1166" t="str">
        <f t="shared" si="90"/>
        <v/>
      </c>
      <c r="G1166" t="str">
        <f t="shared" si="91"/>
        <v/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t="str">
        <f t="shared" si="94"/>
        <v/>
      </c>
      <c r="F1167" t="str">
        <f t="shared" si="90"/>
        <v/>
      </c>
      <c r="G1167" t="str">
        <f t="shared" si="91"/>
        <v/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t="str">
        <f t="shared" si="94"/>
        <v/>
      </c>
      <c r="F1168" t="str">
        <f t="shared" si="90"/>
        <v/>
      </c>
      <c r="G1168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t="str">
        <f t="shared" si="94"/>
        <v/>
      </c>
      <c r="F1169" t="str">
        <f t="shared" si="90"/>
        <v/>
      </c>
      <c r="G1169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t="str">
        <f t="shared" si="94"/>
        <v/>
      </c>
      <c r="F1170" t="str">
        <f t="shared" si="90"/>
        <v/>
      </c>
      <c r="G1170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t="str">
        <f t="shared" si="94"/>
        <v/>
      </c>
      <c r="F1171" t="str">
        <f t="shared" si="90"/>
        <v/>
      </c>
      <c r="G1171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t="str">
        <f t="shared" si="94"/>
        <v/>
      </c>
      <c r="F1172" t="str">
        <f t="shared" si="90"/>
        <v/>
      </c>
      <c r="G1172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t="str">
        <f t="shared" si="94"/>
        <v/>
      </c>
      <c r="F1173" t="str">
        <f t="shared" si="90"/>
        <v/>
      </c>
      <c r="G1173" t="str">
        <f t="shared" si="91"/>
        <v/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t="str">
        <f t="shared" si="94"/>
        <v/>
      </c>
      <c r="F1174" t="str">
        <f t="shared" si="90"/>
        <v/>
      </c>
      <c r="G1174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t="str">
        <f t="shared" si="94"/>
        <v/>
      </c>
      <c r="F1175" t="str">
        <f t="shared" si="90"/>
        <v/>
      </c>
      <c r="G1175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t="str">
        <f t="shared" si="94"/>
        <v/>
      </c>
      <c r="F1176" t="str">
        <f t="shared" si="90"/>
        <v/>
      </c>
      <c r="G1176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t="str">
        <f t="shared" si="94"/>
        <v/>
      </c>
      <c r="F1177" t="str">
        <f t="shared" si="90"/>
        <v/>
      </c>
      <c r="G1177" t="str">
        <f t="shared" si="91"/>
        <v/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t="str">
        <f t="shared" si="94"/>
        <v/>
      </c>
      <c r="F1178" t="str">
        <f t="shared" si="90"/>
        <v/>
      </c>
      <c r="G1178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t="str">
        <f t="shared" si="94"/>
        <v/>
      </c>
      <c r="F1179" t="str">
        <f t="shared" si="90"/>
        <v/>
      </c>
      <c r="G1179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t="str">
        <f t="shared" si="94"/>
        <v/>
      </c>
      <c r="F1180" t="str">
        <f t="shared" si="90"/>
        <v/>
      </c>
      <c r="G1180" t="str">
        <f t="shared" si="91"/>
        <v/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t="str">
        <f t="shared" si="94"/>
        <v/>
      </c>
      <c r="F1181" t="str">
        <f t="shared" si="90"/>
        <v/>
      </c>
      <c r="G1181" t="str">
        <f t="shared" si="91"/>
        <v/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t="str">
        <f t="shared" si="94"/>
        <v/>
      </c>
      <c r="F1182" t="str">
        <f t="shared" si="90"/>
        <v/>
      </c>
      <c r="G1182" t="str">
        <f t="shared" si="91"/>
        <v/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t="str">
        <f t="shared" si="94"/>
        <v/>
      </c>
      <c r="F1183" t="str">
        <f t="shared" si="90"/>
        <v/>
      </c>
      <c r="G118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t="str">
        <f t="shared" si="94"/>
        <v/>
      </c>
      <c r="F1184" t="str">
        <f t="shared" si="90"/>
        <v/>
      </c>
      <c r="G1184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t="str">
        <f t="shared" si="94"/>
        <v/>
      </c>
      <c r="F1185" t="str">
        <f t="shared" si="90"/>
        <v/>
      </c>
      <c r="G1185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t="str">
        <f t="shared" si="94"/>
        <v/>
      </c>
      <c r="F1186" t="str">
        <f t="shared" si="90"/>
        <v/>
      </c>
      <c r="G1186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t="str">
        <f t="shared" si="94"/>
        <v/>
      </c>
      <c r="F1187" t="str">
        <f t="shared" si="90"/>
        <v/>
      </c>
      <c r="G1187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t="str">
        <f t="shared" si="94"/>
        <v/>
      </c>
      <c r="F1188" t="str">
        <f t="shared" si="90"/>
        <v/>
      </c>
      <c r="G1188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t="str">
        <f t="shared" si="94"/>
        <v/>
      </c>
      <c r="F1189" t="str">
        <f t="shared" si="90"/>
        <v/>
      </c>
      <c r="G1189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t="str">
        <f t="shared" si="94"/>
        <v/>
      </c>
      <c r="F1190" t="str">
        <f t="shared" si="90"/>
        <v/>
      </c>
      <c r="G1190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t="str">
        <f t="shared" si="94"/>
        <v/>
      </c>
      <c r="F1191" t="str">
        <f t="shared" si="90"/>
        <v/>
      </c>
      <c r="G1191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t="str">
        <f t="shared" si="94"/>
        <v/>
      </c>
      <c r="F1192" t="str">
        <f t="shared" si="90"/>
        <v/>
      </c>
      <c r="G1192" t="str">
        <f t="shared" si="91"/>
        <v/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t="str">
        <f t="shared" si="94"/>
        <v/>
      </c>
      <c r="F1193" t="str">
        <f t="shared" si="90"/>
        <v/>
      </c>
      <c r="G119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t="str">
        <f t="shared" si="94"/>
        <v/>
      </c>
      <c r="F1194" t="str">
        <f t="shared" si="90"/>
        <v/>
      </c>
      <c r="G1194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t="str">
        <f t="shared" si="94"/>
        <v/>
      </c>
      <c r="F1195" t="str">
        <f t="shared" si="90"/>
        <v/>
      </c>
      <c r="G1195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t="str">
        <f t="shared" si="94"/>
        <v/>
      </c>
      <c r="F1196" t="str">
        <f t="shared" si="90"/>
        <v/>
      </c>
      <c r="G1196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t="str">
        <f t="shared" si="94"/>
        <v/>
      </c>
      <c r="F1197" t="str">
        <f t="shared" si="90"/>
        <v/>
      </c>
      <c r="G1197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t="str">
        <f t="shared" si="94"/>
        <v/>
      </c>
      <c r="F1198" t="str">
        <f t="shared" si="90"/>
        <v/>
      </c>
      <c r="G1198" t="str">
        <f t="shared" si="91"/>
        <v/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t="str">
        <f t="shared" si="94"/>
        <v/>
      </c>
      <c r="F1199" t="str">
        <f t="shared" si="90"/>
        <v/>
      </c>
      <c r="G1199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t="str">
        <f t="shared" si="94"/>
        <v/>
      </c>
      <c r="F1200" t="str">
        <f t="shared" si="90"/>
        <v/>
      </c>
      <c r="G1200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t="str">
        <f t="shared" si="94"/>
        <v/>
      </c>
      <c r="F1201" t="str">
        <f t="shared" si="90"/>
        <v/>
      </c>
      <c r="G1201" t="str">
        <f t="shared" si="91"/>
        <v/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t="str">
        <f t="shared" si="94"/>
        <v/>
      </c>
      <c r="F1202" t="str">
        <f t="shared" si="90"/>
        <v/>
      </c>
      <c r="G1202" t="str">
        <f t="shared" si="91"/>
        <v/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t="str">
        <f t="shared" si="94"/>
        <v/>
      </c>
      <c r="F1203" t="str">
        <f t="shared" si="90"/>
        <v/>
      </c>
      <c r="G1203" t="str">
        <f t="shared" si="91"/>
        <v/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t="str">
        <f t="shared" si="94"/>
        <v/>
      </c>
      <c r="F1204" t="str">
        <f t="shared" si="90"/>
        <v/>
      </c>
      <c r="G1204" t="str">
        <f t="shared" si="91"/>
        <v/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t="str">
        <f t="shared" si="94"/>
        <v>6-Day Down Streak</v>
      </c>
      <c r="F1205">
        <f t="shared" si="90"/>
        <v>-6.0099152753814971E-4</v>
      </c>
      <c r="G1205" t="str">
        <f t="shared" si="91"/>
        <v>No</v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t="str">
        <f t="shared" si="94"/>
        <v>6-Day Down Streak</v>
      </c>
      <c r="F1206">
        <f t="shared" si="90"/>
        <v>-4.4352492683901734E-3</v>
      </c>
      <c r="G1206" t="str">
        <f t="shared" si="91"/>
        <v>No</v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t="str">
        <f t="shared" si="94"/>
        <v>6-Day Down Streak</v>
      </c>
      <c r="F1207">
        <f t="shared" si="90"/>
        <v>1.3192755977626831E-3</v>
      </c>
      <c r="G1207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t="str">
        <f t="shared" si="94"/>
        <v/>
      </c>
      <c r="F1208" t="str">
        <f t="shared" si="90"/>
        <v/>
      </c>
      <c r="G1208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t="str">
        <f t="shared" si="94"/>
        <v/>
      </c>
      <c r="F1209" t="str">
        <f t="shared" si="90"/>
        <v/>
      </c>
      <c r="G1209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t="str">
        <f t="shared" si="94"/>
        <v/>
      </c>
      <c r="F1210" t="str">
        <f t="shared" si="90"/>
        <v/>
      </c>
      <c r="G1210" t="str">
        <f t="shared" si="91"/>
        <v/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t="str">
        <f t="shared" si="94"/>
        <v/>
      </c>
      <c r="F1211" t="str">
        <f t="shared" si="90"/>
        <v/>
      </c>
      <c r="G1211" t="str">
        <f t="shared" si="91"/>
        <v/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t="str">
        <f t="shared" si="94"/>
        <v/>
      </c>
      <c r="F1212" t="str">
        <f t="shared" si="90"/>
        <v/>
      </c>
      <c r="G1212" t="str">
        <f t="shared" si="91"/>
        <v/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t="str">
        <f t="shared" si="94"/>
        <v/>
      </c>
      <c r="F1213" t="str">
        <f t="shared" si="90"/>
        <v/>
      </c>
      <c r="G1213" t="str">
        <f t="shared" si="91"/>
        <v/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t="str">
        <f t="shared" si="94"/>
        <v>6-Day Down Streak</v>
      </c>
      <c r="F1214">
        <f t="shared" si="90"/>
        <v>-1.1087679149175853E-4</v>
      </c>
      <c r="G1214" t="str">
        <f t="shared" si="91"/>
        <v>No</v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t="str">
        <f t="shared" si="94"/>
        <v>6-Day Down Streak</v>
      </c>
      <c r="F1215">
        <f t="shared" si="90"/>
        <v>-1.8644891007116797E-2</v>
      </c>
      <c r="G1215" t="str">
        <f t="shared" si="91"/>
        <v>No</v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t="str">
        <f t="shared" si="94"/>
        <v>6-Day Down Streak</v>
      </c>
      <c r="F1216">
        <f t="shared" si="90"/>
        <v>-2.4407110604896133E-4</v>
      </c>
      <c r="G1216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t="str">
        <f t="shared" si="94"/>
        <v>6-Day Down Streak</v>
      </c>
      <c r="F1217">
        <f t="shared" si="90"/>
        <v>-1.656924043708337E-3</v>
      </c>
      <c r="G1217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t="str">
        <f t="shared" si="94"/>
        <v>6-Day Down Streak</v>
      </c>
      <c r="F1218">
        <f t="shared" si="90"/>
        <v>1.1531677583985519E-2</v>
      </c>
      <c r="G1218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t="str">
        <f t="shared" si="94"/>
        <v/>
      </c>
      <c r="F1219" t="str">
        <f t="shared" ref="F1219:F1245" si="95">IF(E1219="6-Day Down Streak", C1219, "")</f>
        <v/>
      </c>
      <c r="G1219" t="str">
        <f t="shared" ref="G1219:G1245" si="96">IF(E1219="6-Day Down Streak",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t="str">
        <f t="shared" si="94"/>
        <v/>
      </c>
      <c r="F1220" t="str">
        <f t="shared" si="95"/>
        <v/>
      </c>
      <c r="G1220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t="str">
        <f t="shared" si="94"/>
        <v/>
      </c>
      <c r="F1221" t="str">
        <f t="shared" si="95"/>
        <v/>
      </c>
      <c r="G1221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t="str">
        <f t="shared" si="94"/>
        <v/>
      </c>
      <c r="F1222" t="str">
        <f t="shared" si="95"/>
        <v/>
      </c>
      <c r="G1222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t="str">
        <f t="shared" si="94"/>
        <v/>
      </c>
      <c r="F1223" t="str">
        <f t="shared" si="95"/>
        <v/>
      </c>
      <c r="G122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t="str">
        <f t="shared" si="94"/>
        <v/>
      </c>
      <c r="F1224" t="str">
        <f t="shared" si="95"/>
        <v/>
      </c>
      <c r="G1224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t="str">
        <f t="shared" si="94"/>
        <v/>
      </c>
      <c r="F1225" t="str">
        <f t="shared" si="95"/>
        <v/>
      </c>
      <c r="G1225" t="str">
        <f t="shared" si="96"/>
        <v/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t="str">
        <f t="shared" ref="E1226:E1245" si="99">IF(AND(D1220="Down", D1221="Down", D1222="Down", D1223="Down", D1224="Down", D1225="Down"), "6-Day Down Streak", "")</f>
        <v/>
      </c>
      <c r="F1226" t="str">
        <f t="shared" si="95"/>
        <v/>
      </c>
      <c r="G1226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t="str">
        <f t="shared" si="99"/>
        <v/>
      </c>
      <c r="F1227" t="str">
        <f t="shared" si="95"/>
        <v/>
      </c>
      <c r="G1227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t="str">
        <f t="shared" si="99"/>
        <v/>
      </c>
      <c r="F1228" t="str">
        <f t="shared" si="95"/>
        <v/>
      </c>
      <c r="G1228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t="str">
        <f t="shared" si="99"/>
        <v/>
      </c>
      <c r="F1229" t="str">
        <f t="shared" si="95"/>
        <v/>
      </c>
      <c r="G1229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t="str">
        <f t="shared" si="99"/>
        <v/>
      </c>
      <c r="F1230" t="str">
        <f t="shared" si="95"/>
        <v/>
      </c>
      <c r="G1230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t="str">
        <f t="shared" si="99"/>
        <v/>
      </c>
      <c r="F1231" t="str">
        <f t="shared" si="95"/>
        <v/>
      </c>
      <c r="G1231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t="str">
        <f t="shared" si="99"/>
        <v/>
      </c>
      <c r="F1232" t="str">
        <f t="shared" si="95"/>
        <v/>
      </c>
      <c r="G1232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t="str">
        <f t="shared" si="99"/>
        <v/>
      </c>
      <c r="F1233" t="str">
        <f t="shared" si="95"/>
        <v/>
      </c>
      <c r="G123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t="str">
        <f t="shared" si="99"/>
        <v/>
      </c>
      <c r="F1234" t="str">
        <f t="shared" si="95"/>
        <v/>
      </c>
      <c r="G1234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t="str">
        <f t="shared" si="99"/>
        <v/>
      </c>
      <c r="F1235" t="str">
        <f t="shared" si="95"/>
        <v/>
      </c>
      <c r="G1235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t="str">
        <f t="shared" si="99"/>
        <v/>
      </c>
      <c r="F1236" t="str">
        <f t="shared" si="95"/>
        <v/>
      </c>
      <c r="G1236" t="str">
        <f t="shared" si="96"/>
        <v/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t="str">
        <f t="shared" si="99"/>
        <v/>
      </c>
      <c r="F1237" t="str">
        <f t="shared" si="95"/>
        <v/>
      </c>
      <c r="G1237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t="str">
        <f t="shared" si="99"/>
        <v/>
      </c>
      <c r="F1238" t="str">
        <f t="shared" si="95"/>
        <v/>
      </c>
      <c r="G1238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t="str">
        <f t="shared" si="99"/>
        <v/>
      </c>
      <c r="F1239" t="str">
        <f t="shared" si="95"/>
        <v/>
      </c>
      <c r="G1239" t="str">
        <f t="shared" si="96"/>
        <v/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t="str">
        <f t="shared" si="99"/>
        <v/>
      </c>
      <c r="F1240" t="str">
        <f t="shared" si="95"/>
        <v/>
      </c>
      <c r="G1240" t="str">
        <f t="shared" si="96"/>
        <v/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t="str">
        <f t="shared" si="99"/>
        <v/>
      </c>
      <c r="F1241" t="str">
        <f t="shared" si="95"/>
        <v/>
      </c>
      <c r="G1241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t="str">
        <f t="shared" si="99"/>
        <v/>
      </c>
      <c r="F1242" t="str">
        <f t="shared" si="95"/>
        <v/>
      </c>
      <c r="G1242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t="str">
        <f t="shared" si="99"/>
        <v/>
      </c>
      <c r="F1243" t="str">
        <f t="shared" si="95"/>
        <v/>
      </c>
      <c r="G124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t="str">
        <f t="shared" si="99"/>
        <v/>
      </c>
      <c r="F1244" t="str">
        <f t="shared" si="95"/>
        <v/>
      </c>
      <c r="G1244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t="str">
        <f t="shared" si="99"/>
        <v/>
      </c>
      <c r="F1245" t="str">
        <f t="shared" si="95"/>
        <v/>
      </c>
      <c r="G1245" t="str">
        <f t="shared" si="96"/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8BA9-E488-457C-BC72-6FD088990235}">
  <dimension ref="A1:L1245"/>
  <sheetViews>
    <sheetView workbookViewId="0">
      <selection activeCell="L12" sqref="L12"/>
    </sheetView>
  </sheetViews>
  <sheetFormatPr defaultRowHeight="14.5" x14ac:dyDescent="0.35"/>
  <cols>
    <col min="1" max="1" width="14.36328125" customWidth="1"/>
    <col min="3" max="3" width="15.453125" customWidth="1"/>
    <col min="5" max="5" width="19.6328125" customWidth="1"/>
    <col min="6" max="6" width="19" customWidth="1"/>
    <col min="7" max="7" width="17.36328125" customWidth="1"/>
    <col min="11" max="11" width="41.453125" customWidth="1"/>
  </cols>
  <sheetData>
    <row r="1" spans="1:12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136</v>
      </c>
      <c r="F1" s="2" t="s">
        <v>137</v>
      </c>
      <c r="G1" s="2" t="s">
        <v>138</v>
      </c>
    </row>
    <row r="2" spans="1:12" x14ac:dyDescent="0.35">
      <c r="A2" s="30">
        <v>43938</v>
      </c>
      <c r="B2" s="3">
        <v>9266.75</v>
      </c>
      <c r="C2" s="3"/>
      <c r="D2" s="3"/>
      <c r="F2" t="str">
        <f>IF(E2="7-Day Down Streak", C2, "")</f>
        <v/>
      </c>
      <c r="G2" t="str">
        <f>IF(E2="7-Day Down Streak", IF(F2&gt;0, "Yes", "No"), "")</f>
        <v/>
      </c>
    </row>
    <row r="3" spans="1:12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F3" t="str">
        <f t="shared" ref="F3:F66" si="0">IF(E3="7-Day Down Streak", C3, "")</f>
        <v/>
      </c>
      <c r="G3" t="str">
        <f t="shared" ref="G3:G66" si="1">IF(E3="7-Day Down Streak", IF(F3&gt;0, "Yes", "No"), "")</f>
        <v/>
      </c>
    </row>
    <row r="4" spans="1:12" x14ac:dyDescent="0.35">
      <c r="A4" s="30">
        <v>43942</v>
      </c>
      <c r="B4" s="3">
        <v>8981.4500000000007</v>
      </c>
      <c r="C4" s="22">
        <f t="shared" ref="C4:C67" si="2">(B4-B3)/B3</f>
        <v>-3.0274729130789164E-2</v>
      </c>
      <c r="D4" s="3" t="str">
        <f t="shared" ref="D4:D67" si="3">IF(C4&gt;0, "Up", IF(C4&lt;0, "Down", "Flat"))</f>
        <v>Down</v>
      </c>
      <c r="F4" t="str">
        <f t="shared" si="0"/>
        <v/>
      </c>
      <c r="G4" t="str">
        <f t="shared" si="1"/>
        <v/>
      </c>
    </row>
    <row r="5" spans="1:12" x14ac:dyDescent="0.35">
      <c r="A5" s="30">
        <v>43943</v>
      </c>
      <c r="B5" s="3">
        <v>9187.2999999999993</v>
      </c>
      <c r="C5" s="22">
        <f t="shared" si="2"/>
        <v>2.2919461779556588E-2</v>
      </c>
      <c r="D5" s="3" t="str">
        <f t="shared" si="3"/>
        <v>Up</v>
      </c>
      <c r="F5" t="str">
        <f t="shared" si="0"/>
        <v/>
      </c>
      <c r="G5" t="str">
        <f t="shared" si="1"/>
        <v/>
      </c>
    </row>
    <row r="6" spans="1:12" x14ac:dyDescent="0.35">
      <c r="A6" s="30">
        <v>43944</v>
      </c>
      <c r="B6" s="3">
        <v>9313.9</v>
      </c>
      <c r="C6" s="22">
        <f t="shared" si="2"/>
        <v>1.3779891807168631E-2</v>
      </c>
      <c r="D6" s="3" t="str">
        <f t="shared" si="3"/>
        <v>Up</v>
      </c>
      <c r="F6" t="str">
        <f t="shared" si="0"/>
        <v/>
      </c>
      <c r="G6" t="str">
        <f t="shared" si="1"/>
        <v/>
      </c>
    </row>
    <row r="7" spans="1:12" x14ac:dyDescent="0.35">
      <c r="A7" s="30">
        <v>43945</v>
      </c>
      <c r="B7" s="3">
        <v>9154.4</v>
      </c>
      <c r="C7" s="22">
        <f t="shared" si="2"/>
        <v>-1.7124942290554977E-2</v>
      </c>
      <c r="D7" s="3" t="str">
        <f t="shared" si="3"/>
        <v>Down</v>
      </c>
      <c r="F7" t="str">
        <f t="shared" si="0"/>
        <v/>
      </c>
      <c r="G7" t="str">
        <f t="shared" si="1"/>
        <v/>
      </c>
    </row>
    <row r="8" spans="1:12" x14ac:dyDescent="0.35">
      <c r="A8" s="30">
        <v>43948</v>
      </c>
      <c r="B8" s="3">
        <v>9282.2999999999993</v>
      </c>
      <c r="C8" s="22">
        <f t="shared" si="2"/>
        <v>1.3971423577733073E-2</v>
      </c>
      <c r="D8" s="3" t="str">
        <f t="shared" si="3"/>
        <v>Up</v>
      </c>
      <c r="F8" t="str">
        <f t="shared" si="0"/>
        <v/>
      </c>
      <c r="G8" t="str">
        <f t="shared" si="1"/>
        <v/>
      </c>
      <c r="K8" s="38" t="s">
        <v>139</v>
      </c>
      <c r="L8" s="2">
        <f>COUNTIF(E:E, "7-Day Down STreak")</f>
        <v>12</v>
      </c>
    </row>
    <row r="9" spans="1:12" x14ac:dyDescent="0.35">
      <c r="A9" s="30">
        <v>43949</v>
      </c>
      <c r="B9" s="3">
        <v>9380.9</v>
      </c>
      <c r="C9" s="22">
        <f t="shared" si="2"/>
        <v>1.0622367301207716E-2</v>
      </c>
      <c r="D9" s="3" t="str">
        <f t="shared" si="3"/>
        <v>Up</v>
      </c>
      <c r="F9" t="str">
        <f t="shared" si="0"/>
        <v/>
      </c>
      <c r="G9" t="str">
        <f t="shared" si="1"/>
        <v/>
      </c>
      <c r="K9" s="38" t="s">
        <v>141</v>
      </c>
      <c r="L9" s="2">
        <f>COUNTIF(G:G, "Yes")</f>
        <v>6</v>
      </c>
    </row>
    <row r="10" spans="1:12" x14ac:dyDescent="0.35">
      <c r="A10" s="30">
        <v>43950</v>
      </c>
      <c r="B10" s="3">
        <v>9553.35</v>
      </c>
      <c r="C10" s="22">
        <f t="shared" si="2"/>
        <v>1.8383097570595652E-2</v>
      </c>
      <c r="D10" s="3" t="str">
        <f t="shared" si="3"/>
        <v>Up</v>
      </c>
      <c r="E10" t="str">
        <f>IF(AND(D3="Down", D4="Down", D5="Down", D6="Down", D7="Down", D8="Down", D9="Down"), "7-Day Down Streak", "")</f>
        <v/>
      </c>
      <c r="F10" t="str">
        <f t="shared" si="0"/>
        <v/>
      </c>
      <c r="G10" t="str">
        <f t="shared" si="1"/>
        <v/>
      </c>
      <c r="K10" s="38" t="s">
        <v>106</v>
      </c>
      <c r="L10" s="21">
        <f>L9/L8</f>
        <v>0.5</v>
      </c>
    </row>
    <row r="11" spans="1:12" x14ac:dyDescent="0.35">
      <c r="A11" s="30">
        <v>43951</v>
      </c>
      <c r="B11" s="3">
        <v>9859.9</v>
      </c>
      <c r="C11" s="22">
        <f t="shared" si="2"/>
        <v>3.2088220362490566E-2</v>
      </c>
      <c r="D11" s="3" t="str">
        <f t="shared" si="3"/>
        <v>Up</v>
      </c>
      <c r="E11" t="str">
        <f t="shared" ref="E11:E74" si="4">IF(AND(D4="Down", D5="Down", D6="Down", D7="Down", D8="Down", D9="Down", D10="Down"), "7-Day Down Streak", "")</f>
        <v/>
      </c>
      <c r="F11" t="str">
        <f t="shared" si="0"/>
        <v/>
      </c>
      <c r="G11" t="str">
        <f t="shared" si="1"/>
        <v/>
      </c>
      <c r="K11" s="38" t="s">
        <v>144</v>
      </c>
      <c r="L11" s="2">
        <f>AVERAGEIFS(F:F, G:G, "Yes")</f>
        <v>1.0964875438666796E-2</v>
      </c>
    </row>
    <row r="12" spans="1:12" x14ac:dyDescent="0.35">
      <c r="A12" s="30">
        <v>43955</v>
      </c>
      <c r="B12" s="3">
        <v>9293.5</v>
      </c>
      <c r="C12" s="22">
        <f t="shared" si="2"/>
        <v>-5.7444801671416509E-2</v>
      </c>
      <c r="D12" s="3" t="str">
        <f t="shared" si="3"/>
        <v>Down</v>
      </c>
      <c r="E12" t="str">
        <f t="shared" si="4"/>
        <v/>
      </c>
      <c r="F12" t="str">
        <f t="shared" si="0"/>
        <v/>
      </c>
      <c r="G12" t="str">
        <f t="shared" si="1"/>
        <v/>
      </c>
      <c r="K12" s="38" t="s">
        <v>145</v>
      </c>
      <c r="L12" s="2">
        <f>AVERAGEIF(E:E, "7-Day Down Streak", F:F)</f>
        <v>3.2459456090596322E-3</v>
      </c>
    </row>
    <row r="13" spans="1:12" x14ac:dyDescent="0.35">
      <c r="A13" s="30">
        <v>43956</v>
      </c>
      <c r="B13" s="3">
        <v>9205.6</v>
      </c>
      <c r="C13" s="22">
        <f t="shared" si="2"/>
        <v>-9.4582234895356585E-3</v>
      </c>
      <c r="D13" s="3" t="str">
        <f t="shared" si="3"/>
        <v>Down</v>
      </c>
      <c r="E13" t="str">
        <f t="shared" si="4"/>
        <v/>
      </c>
      <c r="F13" t="str">
        <f t="shared" si="0"/>
        <v/>
      </c>
      <c r="G13" t="str">
        <f t="shared" si="1"/>
        <v/>
      </c>
      <c r="K13" s="38"/>
      <c r="L13" s="2"/>
    </row>
    <row r="14" spans="1:12" x14ac:dyDescent="0.35">
      <c r="A14" s="30">
        <v>43957</v>
      </c>
      <c r="B14" s="3">
        <v>9270.9</v>
      </c>
      <c r="C14" s="22">
        <f t="shared" si="2"/>
        <v>7.0935082992960013E-3</v>
      </c>
      <c r="D14" s="3" t="str">
        <f t="shared" si="3"/>
        <v>Up</v>
      </c>
      <c r="E14" t="str">
        <f t="shared" si="4"/>
        <v/>
      </c>
      <c r="F14" t="str">
        <f t="shared" si="0"/>
        <v/>
      </c>
      <c r="G14" t="str">
        <f t="shared" si="1"/>
        <v/>
      </c>
      <c r="K14" s="38" t="s">
        <v>109</v>
      </c>
      <c r="L14" s="2">
        <f>COUNTIF(G:G, "Yes")</f>
        <v>6</v>
      </c>
    </row>
    <row r="15" spans="1:12" x14ac:dyDescent="0.35">
      <c r="A15" s="30">
        <v>43958</v>
      </c>
      <c r="B15" s="3">
        <v>9199.0499999999993</v>
      </c>
      <c r="C15" s="22">
        <f t="shared" si="2"/>
        <v>-7.7500566288063047E-3</v>
      </c>
      <c r="D15" s="3" t="str">
        <f t="shared" si="3"/>
        <v>Down</v>
      </c>
      <c r="E15" t="str">
        <f t="shared" si="4"/>
        <v/>
      </c>
      <c r="F15" t="str">
        <f t="shared" si="0"/>
        <v/>
      </c>
      <c r="G15" t="str">
        <f t="shared" si="1"/>
        <v/>
      </c>
      <c r="K15" s="38" t="s">
        <v>110</v>
      </c>
      <c r="L15" s="2">
        <f>COUNTIF(G:G, "No")</f>
        <v>5</v>
      </c>
    </row>
    <row r="16" spans="1:12" x14ac:dyDescent="0.35">
      <c r="A16" s="30">
        <v>43959</v>
      </c>
      <c r="B16" s="3">
        <v>9251.5</v>
      </c>
      <c r="C16" s="22">
        <f t="shared" si="2"/>
        <v>5.7016757165142852E-3</v>
      </c>
      <c r="D16" s="3" t="str">
        <f t="shared" si="3"/>
        <v>Up</v>
      </c>
      <c r="E16" t="str">
        <f t="shared" si="4"/>
        <v/>
      </c>
      <c r="F16" t="str">
        <f t="shared" si="0"/>
        <v/>
      </c>
      <c r="G16" t="str">
        <f t="shared" si="1"/>
        <v/>
      </c>
    </row>
    <row r="17" spans="1:7" x14ac:dyDescent="0.35">
      <c r="A17" s="30">
        <v>43962</v>
      </c>
      <c r="B17" s="3">
        <v>9239.2000000000007</v>
      </c>
      <c r="C17" s="22">
        <f t="shared" si="2"/>
        <v>-1.329514132843244E-3</v>
      </c>
      <c r="D17" s="3" t="str">
        <f t="shared" si="3"/>
        <v>Down</v>
      </c>
      <c r="E17" t="str">
        <f t="shared" si="4"/>
        <v/>
      </c>
      <c r="F17" t="str">
        <f t="shared" si="0"/>
        <v/>
      </c>
      <c r="G17" t="str">
        <f t="shared" si="1"/>
        <v/>
      </c>
    </row>
    <row r="18" spans="1:7" x14ac:dyDescent="0.35">
      <c r="A18" s="30">
        <v>43963</v>
      </c>
      <c r="B18" s="3">
        <v>9196.5499999999993</v>
      </c>
      <c r="C18" s="22">
        <f t="shared" si="2"/>
        <v>-4.6162005368431741E-3</v>
      </c>
      <c r="D18" s="3" t="str">
        <f t="shared" si="3"/>
        <v>Down</v>
      </c>
      <c r="E18" t="str">
        <f t="shared" si="4"/>
        <v/>
      </c>
      <c r="F18" t="str">
        <f t="shared" si="0"/>
        <v/>
      </c>
      <c r="G18" t="str">
        <f t="shared" si="1"/>
        <v/>
      </c>
    </row>
    <row r="19" spans="1:7" x14ac:dyDescent="0.35">
      <c r="A19" s="30">
        <v>43964</v>
      </c>
      <c r="B19" s="3">
        <v>9383.5499999999993</v>
      </c>
      <c r="C19" s="22">
        <f t="shared" si="2"/>
        <v>2.03337120985587E-2</v>
      </c>
      <c r="D19" s="3" t="str">
        <f t="shared" si="3"/>
        <v>Up</v>
      </c>
      <c r="E19" t="str">
        <f t="shared" si="4"/>
        <v/>
      </c>
      <c r="F19" t="str">
        <f t="shared" si="0"/>
        <v/>
      </c>
      <c r="G19" t="str">
        <f t="shared" si="1"/>
        <v/>
      </c>
    </row>
    <row r="20" spans="1:7" x14ac:dyDescent="0.35">
      <c r="A20" s="30">
        <v>43965</v>
      </c>
      <c r="B20" s="3">
        <v>9142.75</v>
      </c>
      <c r="C20" s="22">
        <f t="shared" si="2"/>
        <v>-2.5661929653489277E-2</v>
      </c>
      <c r="D20" s="3" t="str">
        <f t="shared" si="3"/>
        <v>Down</v>
      </c>
      <c r="E20" t="str">
        <f t="shared" si="4"/>
        <v/>
      </c>
      <c r="F20" t="str">
        <f t="shared" si="0"/>
        <v/>
      </c>
      <c r="G20" t="str">
        <f t="shared" si="1"/>
        <v/>
      </c>
    </row>
    <row r="21" spans="1:7" x14ac:dyDescent="0.35">
      <c r="A21" s="30">
        <v>43966</v>
      </c>
      <c r="B21" s="3">
        <v>9136.85</v>
      </c>
      <c r="C21" s="22">
        <f t="shared" si="2"/>
        <v>-6.4532006234444082E-4</v>
      </c>
      <c r="D21" s="3" t="str">
        <f t="shared" si="3"/>
        <v>Down</v>
      </c>
      <c r="E21" t="str">
        <f t="shared" si="4"/>
        <v/>
      </c>
      <c r="F21" t="str">
        <f t="shared" si="0"/>
        <v/>
      </c>
      <c r="G21" t="str">
        <f t="shared" si="1"/>
        <v/>
      </c>
    </row>
    <row r="22" spans="1:7" x14ac:dyDescent="0.35">
      <c r="A22" s="30">
        <v>43969</v>
      </c>
      <c r="B22" s="3">
        <v>8823.25</v>
      </c>
      <c r="C22" s="22">
        <f t="shared" si="2"/>
        <v>-3.4322550988579253E-2</v>
      </c>
      <c r="D22" s="3" t="str">
        <f t="shared" si="3"/>
        <v>Down</v>
      </c>
      <c r="E22" t="str">
        <f t="shared" si="4"/>
        <v/>
      </c>
      <c r="F22" t="str">
        <f t="shared" si="0"/>
        <v/>
      </c>
      <c r="G22" t="str">
        <f t="shared" si="1"/>
        <v/>
      </c>
    </row>
    <row r="23" spans="1:7" x14ac:dyDescent="0.35">
      <c r="A23" s="30">
        <v>43970</v>
      </c>
      <c r="B23" s="3">
        <v>8879.1</v>
      </c>
      <c r="C23" s="22">
        <f t="shared" si="2"/>
        <v>6.3298671124586026E-3</v>
      </c>
      <c r="D23" s="3" t="str">
        <f t="shared" si="3"/>
        <v>Up</v>
      </c>
      <c r="E23" t="str">
        <f t="shared" si="4"/>
        <v/>
      </c>
      <c r="F23" t="str">
        <f t="shared" si="0"/>
        <v/>
      </c>
      <c r="G23" t="str">
        <f t="shared" si="1"/>
        <v/>
      </c>
    </row>
    <row r="24" spans="1:7" x14ac:dyDescent="0.35">
      <c r="A24" s="30">
        <v>43971</v>
      </c>
      <c r="B24" s="3">
        <v>9066.5499999999993</v>
      </c>
      <c r="C24" s="22">
        <f t="shared" si="2"/>
        <v>2.111137390050781E-2</v>
      </c>
      <c r="D24" s="3" t="str">
        <f t="shared" si="3"/>
        <v>Up</v>
      </c>
      <c r="E24" t="str">
        <f t="shared" si="4"/>
        <v/>
      </c>
      <c r="F24" t="str">
        <f t="shared" si="0"/>
        <v/>
      </c>
      <c r="G24" t="str">
        <f t="shared" si="1"/>
        <v/>
      </c>
    </row>
    <row r="25" spans="1:7" x14ac:dyDescent="0.35">
      <c r="A25" s="30">
        <v>43972</v>
      </c>
      <c r="B25" s="3">
        <v>9106.25</v>
      </c>
      <c r="C25" s="22">
        <f t="shared" si="2"/>
        <v>4.3787328145767392E-3</v>
      </c>
      <c r="D25" s="3" t="str">
        <f t="shared" si="3"/>
        <v>Up</v>
      </c>
      <c r="E25" t="str">
        <f t="shared" si="4"/>
        <v/>
      </c>
      <c r="F25" t="str">
        <f t="shared" si="0"/>
        <v/>
      </c>
      <c r="G25" t="str">
        <f t="shared" si="1"/>
        <v/>
      </c>
    </row>
    <row r="26" spans="1:7" x14ac:dyDescent="0.35">
      <c r="A26" s="30">
        <v>43973</v>
      </c>
      <c r="B26" s="3">
        <v>9039.25</v>
      </c>
      <c r="C26" s="22">
        <f t="shared" si="2"/>
        <v>-7.3575840768702813E-3</v>
      </c>
      <c r="D26" s="3" t="str">
        <f t="shared" si="3"/>
        <v>Down</v>
      </c>
      <c r="E26" t="str">
        <f t="shared" si="4"/>
        <v/>
      </c>
      <c r="F26" t="str">
        <f t="shared" si="0"/>
        <v/>
      </c>
      <c r="G26" t="str">
        <f t="shared" si="1"/>
        <v/>
      </c>
    </row>
    <row r="27" spans="1:7" x14ac:dyDescent="0.35">
      <c r="A27" s="30">
        <v>43977</v>
      </c>
      <c r="B27" s="3">
        <v>9029.0499999999993</v>
      </c>
      <c r="C27" s="22">
        <f t="shared" si="2"/>
        <v>-1.1284122023398765E-3</v>
      </c>
      <c r="D27" s="3" t="str">
        <f t="shared" si="3"/>
        <v>Down</v>
      </c>
      <c r="E27" t="str">
        <f t="shared" si="4"/>
        <v/>
      </c>
      <c r="F27" t="str">
        <f t="shared" si="0"/>
        <v/>
      </c>
      <c r="G27" t="str">
        <f t="shared" si="1"/>
        <v/>
      </c>
    </row>
    <row r="28" spans="1:7" x14ac:dyDescent="0.35">
      <c r="A28" s="30">
        <v>43978</v>
      </c>
      <c r="B28" s="3">
        <v>9314.9500000000007</v>
      </c>
      <c r="C28" s="22">
        <f t="shared" si="2"/>
        <v>3.1664460823674856E-2</v>
      </c>
      <c r="D28" s="3" t="str">
        <f t="shared" si="3"/>
        <v>Up</v>
      </c>
      <c r="E28" t="str">
        <f t="shared" si="4"/>
        <v/>
      </c>
      <c r="F28" t="str">
        <f t="shared" si="0"/>
        <v/>
      </c>
      <c r="G28" t="str">
        <f t="shared" si="1"/>
        <v/>
      </c>
    </row>
    <row r="29" spans="1:7" x14ac:dyDescent="0.35">
      <c r="A29" s="30">
        <v>43979</v>
      </c>
      <c r="B29" s="3">
        <v>9490.1</v>
      </c>
      <c r="C29" s="22">
        <f t="shared" si="2"/>
        <v>1.8803106833638356E-2</v>
      </c>
      <c r="D29" s="3" t="str">
        <f t="shared" si="3"/>
        <v>Up</v>
      </c>
      <c r="E29" t="str">
        <f t="shared" si="4"/>
        <v/>
      </c>
      <c r="F29" t="str">
        <f t="shared" si="0"/>
        <v/>
      </c>
      <c r="G29" t="str">
        <f t="shared" si="1"/>
        <v/>
      </c>
    </row>
    <row r="30" spans="1:7" x14ac:dyDescent="0.35">
      <c r="A30" s="30">
        <v>43980</v>
      </c>
      <c r="B30" s="3">
        <v>9580.2999999999993</v>
      </c>
      <c r="C30" s="22">
        <f t="shared" si="2"/>
        <v>9.5046416792234963E-3</v>
      </c>
      <c r="D30" s="3" t="str">
        <f t="shared" si="3"/>
        <v>Up</v>
      </c>
      <c r="E30" t="str">
        <f t="shared" si="4"/>
        <v/>
      </c>
      <c r="F30" t="str">
        <f t="shared" si="0"/>
        <v/>
      </c>
      <c r="G30" t="str">
        <f t="shared" si="1"/>
        <v/>
      </c>
    </row>
    <row r="31" spans="1:7" x14ac:dyDescent="0.35">
      <c r="A31" s="30">
        <v>43983</v>
      </c>
      <c r="B31" s="3">
        <v>9826.15</v>
      </c>
      <c r="C31" s="22">
        <f t="shared" si="2"/>
        <v>2.5662035635627318E-2</v>
      </c>
      <c r="D31" s="3" t="str">
        <f t="shared" si="3"/>
        <v>Up</v>
      </c>
      <c r="E31" t="str">
        <f t="shared" si="4"/>
        <v/>
      </c>
      <c r="F31" t="str">
        <f t="shared" si="0"/>
        <v/>
      </c>
      <c r="G31" t="str">
        <f t="shared" si="1"/>
        <v/>
      </c>
    </row>
    <row r="32" spans="1:7" x14ac:dyDescent="0.35">
      <c r="A32" s="30">
        <v>43984</v>
      </c>
      <c r="B32" s="3">
        <v>9979.1</v>
      </c>
      <c r="C32" s="22">
        <f t="shared" si="2"/>
        <v>1.5565608096762286E-2</v>
      </c>
      <c r="D32" s="3" t="str">
        <f t="shared" si="3"/>
        <v>Up</v>
      </c>
      <c r="E32" t="str">
        <f t="shared" si="4"/>
        <v/>
      </c>
      <c r="F32" t="str">
        <f t="shared" si="0"/>
        <v/>
      </c>
      <c r="G32" t="str">
        <f t="shared" si="1"/>
        <v/>
      </c>
    </row>
    <row r="33" spans="1:7" x14ac:dyDescent="0.35">
      <c r="A33" s="30">
        <v>43985</v>
      </c>
      <c r="B33" s="3">
        <v>10061.549999999999</v>
      </c>
      <c r="C33" s="22">
        <f t="shared" si="2"/>
        <v>8.2622681404133543E-3</v>
      </c>
      <c r="D33" s="3" t="str">
        <f t="shared" si="3"/>
        <v>Up</v>
      </c>
      <c r="E33" t="str">
        <f t="shared" si="4"/>
        <v/>
      </c>
      <c r="F33" t="str">
        <f t="shared" si="0"/>
        <v/>
      </c>
      <c r="G33" t="str">
        <f t="shared" si="1"/>
        <v/>
      </c>
    </row>
    <row r="34" spans="1:7" x14ac:dyDescent="0.35">
      <c r="A34" s="30">
        <v>43986</v>
      </c>
      <c r="B34" s="3">
        <v>10029.1</v>
      </c>
      <c r="C34" s="22">
        <f t="shared" si="2"/>
        <v>-3.2251492066330645E-3</v>
      </c>
      <c r="D34" s="3" t="str">
        <f t="shared" si="3"/>
        <v>Down</v>
      </c>
      <c r="E34" t="str">
        <f t="shared" si="4"/>
        <v/>
      </c>
      <c r="F34" t="str">
        <f t="shared" si="0"/>
        <v/>
      </c>
      <c r="G34" t="str">
        <f t="shared" si="1"/>
        <v/>
      </c>
    </row>
    <row r="35" spans="1:7" x14ac:dyDescent="0.35">
      <c r="A35" s="30">
        <v>43987</v>
      </c>
      <c r="B35" s="3">
        <v>10142.15</v>
      </c>
      <c r="C35" s="22">
        <f t="shared" si="2"/>
        <v>1.1272197904098998E-2</v>
      </c>
      <c r="D35" s="3" t="str">
        <f t="shared" si="3"/>
        <v>Up</v>
      </c>
      <c r="E35" t="str">
        <f t="shared" si="4"/>
        <v/>
      </c>
      <c r="F35" t="str">
        <f t="shared" si="0"/>
        <v/>
      </c>
      <c r="G35" t="str">
        <f t="shared" si="1"/>
        <v/>
      </c>
    </row>
    <row r="36" spans="1:7" x14ac:dyDescent="0.35">
      <c r="A36" s="30">
        <v>43990</v>
      </c>
      <c r="B36" s="3">
        <v>10167.450000000001</v>
      </c>
      <c r="C36" s="22">
        <f t="shared" si="2"/>
        <v>2.4945401123037119E-3</v>
      </c>
      <c r="D36" s="3" t="str">
        <f t="shared" si="3"/>
        <v>Up</v>
      </c>
      <c r="E36" t="str">
        <f t="shared" si="4"/>
        <v/>
      </c>
      <c r="F36" t="str">
        <f t="shared" si="0"/>
        <v/>
      </c>
      <c r="G36" t="str">
        <f t="shared" si="1"/>
        <v/>
      </c>
    </row>
    <row r="37" spans="1:7" x14ac:dyDescent="0.35">
      <c r="A37" s="30">
        <v>43991</v>
      </c>
      <c r="B37" s="3">
        <v>10046.65</v>
      </c>
      <c r="C37" s="22">
        <f t="shared" si="2"/>
        <v>-1.1881051787813176E-2</v>
      </c>
      <c r="D37" s="3" t="str">
        <f t="shared" si="3"/>
        <v>Down</v>
      </c>
      <c r="E37" t="str">
        <f t="shared" si="4"/>
        <v/>
      </c>
      <c r="F37" t="str">
        <f t="shared" si="0"/>
        <v/>
      </c>
      <c r="G37" t="str">
        <f t="shared" si="1"/>
        <v/>
      </c>
    </row>
    <row r="38" spans="1:7" x14ac:dyDescent="0.35">
      <c r="A38" s="30">
        <v>43992</v>
      </c>
      <c r="B38" s="3">
        <v>10116.15</v>
      </c>
      <c r="C38" s="22">
        <f t="shared" si="2"/>
        <v>6.9177287951705298E-3</v>
      </c>
      <c r="D38" s="3" t="str">
        <f t="shared" si="3"/>
        <v>Up</v>
      </c>
      <c r="E38" t="str">
        <f t="shared" si="4"/>
        <v/>
      </c>
      <c r="F38" t="str">
        <f t="shared" si="0"/>
        <v/>
      </c>
      <c r="G38" t="str">
        <f t="shared" si="1"/>
        <v/>
      </c>
    </row>
    <row r="39" spans="1:7" x14ac:dyDescent="0.35">
      <c r="A39" s="30">
        <v>43993</v>
      </c>
      <c r="B39" s="3">
        <v>9902</v>
      </c>
      <c r="C39" s="22">
        <f t="shared" si="2"/>
        <v>-2.1169120663493489E-2</v>
      </c>
      <c r="D39" s="3" t="str">
        <f t="shared" si="3"/>
        <v>Down</v>
      </c>
      <c r="E39" t="str">
        <f t="shared" si="4"/>
        <v/>
      </c>
      <c r="F39" t="str">
        <f t="shared" si="0"/>
        <v/>
      </c>
      <c r="G39" t="str">
        <f t="shared" si="1"/>
        <v/>
      </c>
    </row>
    <row r="40" spans="1:7" x14ac:dyDescent="0.35">
      <c r="A40" s="30">
        <v>43994</v>
      </c>
      <c r="B40" s="3">
        <v>9972.9</v>
      </c>
      <c r="C40" s="22">
        <f t="shared" si="2"/>
        <v>7.1601696626943682E-3</v>
      </c>
      <c r="D40" s="3" t="str">
        <f t="shared" si="3"/>
        <v>Up</v>
      </c>
      <c r="E40" t="str">
        <f t="shared" si="4"/>
        <v/>
      </c>
      <c r="F40" t="str">
        <f t="shared" si="0"/>
        <v/>
      </c>
      <c r="G40" t="str">
        <f t="shared" si="1"/>
        <v/>
      </c>
    </row>
    <row r="41" spans="1:7" x14ac:dyDescent="0.35">
      <c r="A41" s="30">
        <v>43997</v>
      </c>
      <c r="B41" s="3">
        <v>9813.7000000000007</v>
      </c>
      <c r="C41" s="22">
        <f t="shared" si="2"/>
        <v>-1.5963260435780859E-2</v>
      </c>
      <c r="D41" s="3" t="str">
        <f t="shared" si="3"/>
        <v>Down</v>
      </c>
      <c r="E41" t="str">
        <f t="shared" si="4"/>
        <v/>
      </c>
      <c r="F41" t="str">
        <f t="shared" si="0"/>
        <v/>
      </c>
      <c r="G41" t="str">
        <f t="shared" si="1"/>
        <v/>
      </c>
    </row>
    <row r="42" spans="1:7" x14ac:dyDescent="0.35">
      <c r="A42" s="30">
        <v>43998</v>
      </c>
      <c r="B42" s="3">
        <v>9914</v>
      </c>
      <c r="C42" s="22">
        <f t="shared" si="2"/>
        <v>1.022040616688907E-2</v>
      </c>
      <c r="D42" s="3" t="str">
        <f t="shared" si="3"/>
        <v>Up</v>
      </c>
      <c r="E42" t="str">
        <f t="shared" si="4"/>
        <v/>
      </c>
      <c r="F42" t="str">
        <f t="shared" si="0"/>
        <v/>
      </c>
      <c r="G42" t="str">
        <f t="shared" si="1"/>
        <v/>
      </c>
    </row>
    <row r="43" spans="1:7" x14ac:dyDescent="0.35">
      <c r="A43" s="30">
        <v>43999</v>
      </c>
      <c r="B43" s="3">
        <v>9881.15</v>
      </c>
      <c r="C43" s="22">
        <f t="shared" si="2"/>
        <v>-3.3134960661690906E-3</v>
      </c>
      <c r="D43" s="3" t="str">
        <f t="shared" si="3"/>
        <v>Down</v>
      </c>
      <c r="E43" t="str">
        <f t="shared" si="4"/>
        <v/>
      </c>
      <c r="F43" t="str">
        <f t="shared" si="0"/>
        <v/>
      </c>
      <c r="G43" t="str">
        <f t="shared" si="1"/>
        <v/>
      </c>
    </row>
    <row r="44" spans="1:7" x14ac:dyDescent="0.35">
      <c r="A44" s="30">
        <v>44000</v>
      </c>
      <c r="B44" s="3">
        <v>10091.65</v>
      </c>
      <c r="C44" s="22">
        <f t="shared" si="2"/>
        <v>2.1303188394063446E-2</v>
      </c>
      <c r="D44" s="3" t="str">
        <f t="shared" si="3"/>
        <v>Up</v>
      </c>
      <c r="E44" t="str">
        <f t="shared" si="4"/>
        <v/>
      </c>
      <c r="F44" t="str">
        <f t="shared" si="0"/>
        <v/>
      </c>
      <c r="G44" t="str">
        <f t="shared" si="1"/>
        <v/>
      </c>
    </row>
    <row r="45" spans="1:7" x14ac:dyDescent="0.35">
      <c r="A45" s="30">
        <v>44001</v>
      </c>
      <c r="B45" s="3">
        <v>10244.4</v>
      </c>
      <c r="C45" s="22">
        <f t="shared" si="2"/>
        <v>1.513627603018337E-2</v>
      </c>
      <c r="D45" s="3" t="str">
        <f t="shared" si="3"/>
        <v>Up</v>
      </c>
      <c r="E45" t="str">
        <f t="shared" si="4"/>
        <v/>
      </c>
      <c r="F45" t="str">
        <f t="shared" si="0"/>
        <v/>
      </c>
      <c r="G45" t="str">
        <f t="shared" si="1"/>
        <v/>
      </c>
    </row>
    <row r="46" spans="1:7" x14ac:dyDescent="0.35">
      <c r="A46" s="30">
        <v>44004</v>
      </c>
      <c r="B46" s="3">
        <v>10311.200000000001</v>
      </c>
      <c r="C46" s="22">
        <f t="shared" si="2"/>
        <v>6.5206356643630762E-3</v>
      </c>
      <c r="D46" s="3" t="str">
        <f t="shared" si="3"/>
        <v>Up</v>
      </c>
      <c r="E46" t="str">
        <f t="shared" si="4"/>
        <v/>
      </c>
      <c r="F46" t="str">
        <f t="shared" si="0"/>
        <v/>
      </c>
      <c r="G46" t="str">
        <f t="shared" si="1"/>
        <v/>
      </c>
    </row>
    <row r="47" spans="1:7" x14ac:dyDescent="0.35">
      <c r="A47" s="30">
        <v>44005</v>
      </c>
      <c r="B47" s="3">
        <v>10471</v>
      </c>
      <c r="C47" s="22">
        <f t="shared" si="2"/>
        <v>1.5497711226627285E-2</v>
      </c>
      <c r="D47" s="3" t="str">
        <f t="shared" si="3"/>
        <v>Up</v>
      </c>
      <c r="E47" t="str">
        <f t="shared" si="4"/>
        <v/>
      </c>
      <c r="F47" t="str">
        <f t="shared" si="0"/>
        <v/>
      </c>
      <c r="G47" t="str">
        <f t="shared" si="1"/>
        <v/>
      </c>
    </row>
    <row r="48" spans="1:7" x14ac:dyDescent="0.35">
      <c r="A48" s="30">
        <v>44006</v>
      </c>
      <c r="B48" s="3">
        <v>10305.299999999999</v>
      </c>
      <c r="C48" s="22">
        <f t="shared" si="2"/>
        <v>-1.5824658580842397E-2</v>
      </c>
      <c r="D48" s="3" t="str">
        <f t="shared" si="3"/>
        <v>Down</v>
      </c>
      <c r="E48" t="str">
        <f t="shared" si="4"/>
        <v/>
      </c>
      <c r="F48" t="str">
        <f t="shared" si="0"/>
        <v/>
      </c>
      <c r="G48" t="str">
        <f t="shared" si="1"/>
        <v/>
      </c>
    </row>
    <row r="49" spans="1:7" x14ac:dyDescent="0.35">
      <c r="A49" s="30">
        <v>44007</v>
      </c>
      <c r="B49" s="3">
        <v>10288.9</v>
      </c>
      <c r="C49" s="22">
        <f t="shared" si="2"/>
        <v>-1.5914141267114627E-3</v>
      </c>
      <c r="D49" s="3" t="str">
        <f t="shared" si="3"/>
        <v>Down</v>
      </c>
      <c r="E49" t="str">
        <f t="shared" si="4"/>
        <v/>
      </c>
      <c r="F49" t="str">
        <f t="shared" si="0"/>
        <v/>
      </c>
      <c r="G49" t="str">
        <f t="shared" si="1"/>
        <v/>
      </c>
    </row>
    <row r="50" spans="1:7" x14ac:dyDescent="0.35">
      <c r="A50" s="30">
        <v>44008</v>
      </c>
      <c r="B50" s="3">
        <v>10383</v>
      </c>
      <c r="C50" s="22">
        <f t="shared" si="2"/>
        <v>9.1457784602824756E-3</v>
      </c>
      <c r="D50" s="3" t="str">
        <f t="shared" si="3"/>
        <v>Up</v>
      </c>
      <c r="E50" t="str">
        <f t="shared" si="4"/>
        <v/>
      </c>
      <c r="F50" t="str">
        <f t="shared" si="0"/>
        <v/>
      </c>
      <c r="G50" t="str">
        <f t="shared" si="1"/>
        <v/>
      </c>
    </row>
    <row r="51" spans="1:7" x14ac:dyDescent="0.35">
      <c r="A51" s="30">
        <v>44011</v>
      </c>
      <c r="B51" s="3">
        <v>10312.4</v>
      </c>
      <c r="C51" s="22">
        <f t="shared" si="2"/>
        <v>-6.7995762303766118E-3</v>
      </c>
      <c r="D51" s="3" t="str">
        <f t="shared" si="3"/>
        <v>Down</v>
      </c>
      <c r="E51" t="str">
        <f t="shared" si="4"/>
        <v/>
      </c>
      <c r="F51" t="str">
        <f t="shared" si="0"/>
        <v/>
      </c>
      <c r="G51" t="str">
        <f t="shared" si="1"/>
        <v/>
      </c>
    </row>
    <row r="52" spans="1:7" x14ac:dyDescent="0.35">
      <c r="A52" s="30">
        <v>44012</v>
      </c>
      <c r="B52" s="3">
        <v>10302.1</v>
      </c>
      <c r="C52" s="22">
        <f t="shared" si="2"/>
        <v>-9.987975640975207E-4</v>
      </c>
      <c r="D52" s="3" t="str">
        <f t="shared" si="3"/>
        <v>Down</v>
      </c>
      <c r="E52" t="str">
        <f t="shared" si="4"/>
        <v/>
      </c>
      <c r="F52" t="str">
        <f t="shared" si="0"/>
        <v/>
      </c>
      <c r="G52" t="str">
        <f t="shared" si="1"/>
        <v/>
      </c>
    </row>
    <row r="53" spans="1:7" x14ac:dyDescent="0.35">
      <c r="A53" s="30">
        <v>44013</v>
      </c>
      <c r="B53" s="3">
        <v>10430.049999999999</v>
      </c>
      <c r="C53" s="22">
        <f t="shared" si="2"/>
        <v>1.2419797905281341E-2</v>
      </c>
      <c r="D53" s="3" t="str">
        <f t="shared" si="3"/>
        <v>Up</v>
      </c>
      <c r="E53" t="str">
        <f t="shared" si="4"/>
        <v/>
      </c>
      <c r="F53" t="str">
        <f t="shared" si="0"/>
        <v/>
      </c>
      <c r="G53" t="str">
        <f t="shared" si="1"/>
        <v/>
      </c>
    </row>
    <row r="54" spans="1:7" x14ac:dyDescent="0.35">
      <c r="A54" s="30">
        <v>44014</v>
      </c>
      <c r="B54" s="3">
        <v>10551.7</v>
      </c>
      <c r="C54" s="22">
        <f t="shared" si="2"/>
        <v>1.1663414844607789E-2</v>
      </c>
      <c r="D54" s="3" t="str">
        <f t="shared" si="3"/>
        <v>Up</v>
      </c>
      <c r="E54" t="str">
        <f t="shared" si="4"/>
        <v/>
      </c>
      <c r="F54" t="str">
        <f t="shared" si="0"/>
        <v/>
      </c>
      <c r="G54" t="str">
        <f t="shared" si="1"/>
        <v/>
      </c>
    </row>
    <row r="55" spans="1:7" x14ac:dyDescent="0.35">
      <c r="A55" s="30">
        <v>44015</v>
      </c>
      <c r="B55" s="3">
        <v>10607.35</v>
      </c>
      <c r="C55" s="22">
        <f t="shared" si="2"/>
        <v>5.2740316726214388E-3</v>
      </c>
      <c r="D55" s="3" t="str">
        <f t="shared" si="3"/>
        <v>Up</v>
      </c>
      <c r="E55" t="str">
        <f t="shared" si="4"/>
        <v/>
      </c>
      <c r="F55" t="str">
        <f t="shared" si="0"/>
        <v/>
      </c>
      <c r="G55" t="str">
        <f t="shared" si="1"/>
        <v/>
      </c>
    </row>
    <row r="56" spans="1:7" x14ac:dyDescent="0.35">
      <c r="A56" s="30">
        <v>44018</v>
      </c>
      <c r="B56" s="3">
        <v>10763.65</v>
      </c>
      <c r="C56" s="22">
        <f t="shared" si="2"/>
        <v>1.4735065779860123E-2</v>
      </c>
      <c r="D56" s="3" t="str">
        <f t="shared" si="3"/>
        <v>Up</v>
      </c>
      <c r="E56" t="str">
        <f t="shared" si="4"/>
        <v/>
      </c>
      <c r="F56" t="str">
        <f t="shared" si="0"/>
        <v/>
      </c>
      <c r="G56" t="str">
        <f t="shared" si="1"/>
        <v/>
      </c>
    </row>
    <row r="57" spans="1:7" x14ac:dyDescent="0.35">
      <c r="A57" s="30">
        <v>44019</v>
      </c>
      <c r="B57" s="3">
        <v>10799.65</v>
      </c>
      <c r="C57" s="22">
        <f t="shared" si="2"/>
        <v>3.3445903573601893E-3</v>
      </c>
      <c r="D57" s="3" t="str">
        <f t="shared" si="3"/>
        <v>Up</v>
      </c>
      <c r="E57" t="str">
        <f t="shared" si="4"/>
        <v/>
      </c>
      <c r="F57" t="str">
        <f t="shared" si="0"/>
        <v/>
      </c>
      <c r="G57" t="str">
        <f t="shared" si="1"/>
        <v/>
      </c>
    </row>
    <row r="58" spans="1:7" x14ac:dyDescent="0.35">
      <c r="A58" s="30">
        <v>44020</v>
      </c>
      <c r="B58" s="3">
        <v>10705.75</v>
      </c>
      <c r="C58" s="22">
        <f t="shared" si="2"/>
        <v>-8.6947262179792525E-3</v>
      </c>
      <c r="D58" s="3" t="str">
        <f t="shared" si="3"/>
        <v>Down</v>
      </c>
      <c r="E58" t="str">
        <f t="shared" si="4"/>
        <v/>
      </c>
      <c r="F58" t="str">
        <f t="shared" si="0"/>
        <v/>
      </c>
      <c r="G58" t="str">
        <f t="shared" si="1"/>
        <v/>
      </c>
    </row>
    <row r="59" spans="1:7" x14ac:dyDescent="0.35">
      <c r="A59" s="30">
        <v>44021</v>
      </c>
      <c r="B59" s="3">
        <v>10813.45</v>
      </c>
      <c r="C59" s="22">
        <f t="shared" si="2"/>
        <v>1.0060014478201035E-2</v>
      </c>
      <c r="D59" s="3" t="str">
        <f t="shared" si="3"/>
        <v>Up</v>
      </c>
      <c r="E59" t="str">
        <f t="shared" si="4"/>
        <v/>
      </c>
      <c r="F59" t="str">
        <f t="shared" si="0"/>
        <v/>
      </c>
      <c r="G59" t="str">
        <f t="shared" si="1"/>
        <v/>
      </c>
    </row>
    <row r="60" spans="1:7" x14ac:dyDescent="0.35">
      <c r="A60" s="30">
        <v>44022</v>
      </c>
      <c r="B60" s="3">
        <v>10768.05</v>
      </c>
      <c r="C60" s="22">
        <f t="shared" si="2"/>
        <v>-4.1984750472792171E-3</v>
      </c>
      <c r="D60" s="3" t="str">
        <f t="shared" si="3"/>
        <v>Down</v>
      </c>
      <c r="E60" t="str">
        <f t="shared" si="4"/>
        <v/>
      </c>
      <c r="F60" t="str">
        <f t="shared" si="0"/>
        <v/>
      </c>
      <c r="G60" t="str">
        <f t="shared" si="1"/>
        <v/>
      </c>
    </row>
    <row r="61" spans="1:7" x14ac:dyDescent="0.35">
      <c r="A61" s="30">
        <v>44025</v>
      </c>
      <c r="B61" s="3">
        <v>10802.7</v>
      </c>
      <c r="C61" s="22">
        <f t="shared" si="2"/>
        <v>3.2178528145765909E-3</v>
      </c>
      <c r="D61" s="3" t="str">
        <f t="shared" si="3"/>
        <v>Up</v>
      </c>
      <c r="E61" t="str">
        <f t="shared" si="4"/>
        <v/>
      </c>
      <c r="F61" t="str">
        <f t="shared" si="0"/>
        <v/>
      </c>
      <c r="G61" t="str">
        <f t="shared" si="1"/>
        <v/>
      </c>
    </row>
    <row r="62" spans="1:7" x14ac:dyDescent="0.35">
      <c r="A62" s="30">
        <v>44026</v>
      </c>
      <c r="B62" s="3">
        <v>10607.35</v>
      </c>
      <c r="C62" s="22">
        <f t="shared" si="2"/>
        <v>-1.8083442102437387E-2</v>
      </c>
      <c r="D62" s="3" t="str">
        <f t="shared" si="3"/>
        <v>Down</v>
      </c>
      <c r="E62" t="str">
        <f t="shared" si="4"/>
        <v/>
      </c>
      <c r="F62" t="str">
        <f t="shared" si="0"/>
        <v/>
      </c>
      <c r="G62" t="str">
        <f t="shared" si="1"/>
        <v/>
      </c>
    </row>
    <row r="63" spans="1:7" x14ac:dyDescent="0.35">
      <c r="A63" s="30">
        <v>44027</v>
      </c>
      <c r="B63" s="3">
        <v>10618.2</v>
      </c>
      <c r="C63" s="22">
        <f t="shared" si="2"/>
        <v>1.0228756475463112E-3</v>
      </c>
      <c r="D63" s="3" t="str">
        <f t="shared" si="3"/>
        <v>Up</v>
      </c>
      <c r="E63" t="str">
        <f t="shared" si="4"/>
        <v/>
      </c>
      <c r="F63" t="str">
        <f t="shared" si="0"/>
        <v/>
      </c>
      <c r="G63" t="str">
        <f t="shared" si="1"/>
        <v/>
      </c>
    </row>
    <row r="64" spans="1:7" x14ac:dyDescent="0.35">
      <c r="A64" s="30">
        <v>44028</v>
      </c>
      <c r="B64" s="3">
        <v>10739.95</v>
      </c>
      <c r="C64" s="22">
        <f t="shared" si="2"/>
        <v>1.1466161873010491E-2</v>
      </c>
      <c r="D64" s="3" t="str">
        <f t="shared" si="3"/>
        <v>Up</v>
      </c>
      <c r="E64" t="str">
        <f t="shared" si="4"/>
        <v/>
      </c>
      <c r="F64" t="str">
        <f t="shared" si="0"/>
        <v/>
      </c>
      <c r="G64" t="str">
        <f t="shared" si="1"/>
        <v/>
      </c>
    </row>
    <row r="65" spans="1:7" x14ac:dyDescent="0.35">
      <c r="A65" s="30">
        <v>44029</v>
      </c>
      <c r="B65" s="3">
        <v>10901.7</v>
      </c>
      <c r="C65" s="22">
        <f t="shared" si="2"/>
        <v>1.5060591529755724E-2</v>
      </c>
      <c r="D65" s="3" t="str">
        <f t="shared" si="3"/>
        <v>Up</v>
      </c>
      <c r="E65" t="str">
        <f t="shared" si="4"/>
        <v/>
      </c>
      <c r="F65" t="str">
        <f t="shared" si="0"/>
        <v/>
      </c>
      <c r="G65" t="str">
        <f t="shared" si="1"/>
        <v/>
      </c>
    </row>
    <row r="66" spans="1:7" x14ac:dyDescent="0.35">
      <c r="A66" s="30">
        <v>44032</v>
      </c>
      <c r="B66" s="3">
        <v>11022.2</v>
      </c>
      <c r="C66" s="22">
        <f t="shared" si="2"/>
        <v>1.1053321958960529E-2</v>
      </c>
      <c r="D66" s="3" t="str">
        <f t="shared" si="3"/>
        <v>Up</v>
      </c>
      <c r="E66" t="str">
        <f t="shared" si="4"/>
        <v/>
      </c>
      <c r="F66" t="str">
        <f t="shared" si="0"/>
        <v/>
      </c>
      <c r="G66" t="str">
        <f t="shared" si="1"/>
        <v/>
      </c>
    </row>
    <row r="67" spans="1:7" x14ac:dyDescent="0.35">
      <c r="A67" s="30">
        <v>44033</v>
      </c>
      <c r="B67" s="3">
        <v>11162.25</v>
      </c>
      <c r="C67" s="22">
        <f t="shared" si="2"/>
        <v>1.2706174810836246E-2</v>
      </c>
      <c r="D67" s="3" t="str">
        <f t="shared" si="3"/>
        <v>Up</v>
      </c>
      <c r="E67" t="str">
        <f t="shared" si="4"/>
        <v/>
      </c>
      <c r="F67" t="str">
        <f t="shared" ref="F67:F130" si="5">IF(E67="7-Day Down Streak", C67, "")</f>
        <v/>
      </c>
      <c r="G67" t="str">
        <f t="shared" ref="G67:G130" si="6">IF(E67="7-Day Down Streak",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t="str">
        <f t="shared" si="4"/>
        <v/>
      </c>
      <c r="F68" t="str">
        <f t="shared" si="5"/>
        <v/>
      </c>
      <c r="G68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t="str">
        <f t="shared" si="4"/>
        <v/>
      </c>
      <c r="F69" t="str">
        <f t="shared" si="5"/>
        <v/>
      </c>
      <c r="G69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t="str">
        <f t="shared" si="4"/>
        <v/>
      </c>
      <c r="F70" t="str">
        <f t="shared" si="5"/>
        <v/>
      </c>
      <c r="G70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t="str">
        <f t="shared" si="4"/>
        <v/>
      </c>
      <c r="F71" t="str">
        <f t="shared" si="5"/>
        <v/>
      </c>
      <c r="G71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t="str">
        <f t="shared" si="4"/>
        <v/>
      </c>
      <c r="F72" t="str">
        <f t="shared" si="5"/>
        <v/>
      </c>
      <c r="G72" t="str">
        <f t="shared" si="6"/>
        <v/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t="str">
        <f t="shared" si="4"/>
        <v/>
      </c>
      <c r="F73" t="str">
        <f t="shared" si="5"/>
        <v/>
      </c>
      <c r="G7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t="str">
        <f t="shared" si="4"/>
        <v/>
      </c>
      <c r="F74" t="str">
        <f t="shared" si="5"/>
        <v/>
      </c>
      <c r="G74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t="str">
        <f t="shared" ref="E75:E138" si="9">IF(AND(D68="Down", D69="Down", D70="Down", D71="Down", D72="Down", D73="Down", D74="Down"), "7-Day Down Streak", "")</f>
        <v/>
      </c>
      <c r="F75" t="str">
        <f t="shared" si="5"/>
        <v/>
      </c>
      <c r="G75" t="str">
        <f t="shared" si="6"/>
        <v/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t="str">
        <f t="shared" si="9"/>
        <v/>
      </c>
      <c r="F76" t="str">
        <f t="shared" si="5"/>
        <v/>
      </c>
      <c r="G76" t="str">
        <f t="shared" si="6"/>
        <v/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t="str">
        <f t="shared" si="9"/>
        <v/>
      </c>
      <c r="F77" t="str">
        <f t="shared" si="5"/>
        <v/>
      </c>
      <c r="G77" t="str">
        <f t="shared" si="6"/>
        <v/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t="str">
        <f t="shared" si="9"/>
        <v/>
      </c>
      <c r="F78" t="str">
        <f t="shared" si="5"/>
        <v/>
      </c>
      <c r="G78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t="str">
        <f t="shared" si="9"/>
        <v/>
      </c>
      <c r="F79" t="str">
        <f t="shared" si="5"/>
        <v/>
      </c>
      <c r="G79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t="str">
        <f t="shared" si="9"/>
        <v/>
      </c>
      <c r="F80" t="str">
        <f t="shared" si="5"/>
        <v/>
      </c>
      <c r="G80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t="str">
        <f t="shared" si="9"/>
        <v/>
      </c>
      <c r="F81" t="str">
        <f t="shared" si="5"/>
        <v/>
      </c>
      <c r="G81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t="str">
        <f t="shared" si="9"/>
        <v/>
      </c>
      <c r="F82" t="str">
        <f t="shared" si="5"/>
        <v/>
      </c>
      <c r="G82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t="str">
        <f t="shared" si="9"/>
        <v/>
      </c>
      <c r="F83" t="str">
        <f t="shared" si="5"/>
        <v/>
      </c>
      <c r="G8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t="str">
        <f t="shared" si="9"/>
        <v/>
      </c>
      <c r="F84" t="str">
        <f t="shared" si="5"/>
        <v/>
      </c>
      <c r="G84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t="str">
        <f t="shared" si="9"/>
        <v/>
      </c>
      <c r="F85" t="str">
        <f t="shared" si="5"/>
        <v/>
      </c>
      <c r="G85" t="str">
        <f t="shared" si="6"/>
        <v/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t="str">
        <f t="shared" si="9"/>
        <v/>
      </c>
      <c r="F86" t="str">
        <f t="shared" si="5"/>
        <v/>
      </c>
      <c r="G86" t="str">
        <f t="shared" si="6"/>
        <v/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t="str">
        <f t="shared" si="9"/>
        <v/>
      </c>
      <c r="F87" t="str">
        <f t="shared" si="5"/>
        <v/>
      </c>
      <c r="G87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t="str">
        <f t="shared" si="9"/>
        <v/>
      </c>
      <c r="F88" t="str">
        <f t="shared" si="5"/>
        <v/>
      </c>
      <c r="G88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t="str">
        <f t="shared" si="9"/>
        <v/>
      </c>
      <c r="F89" t="str">
        <f t="shared" si="5"/>
        <v/>
      </c>
      <c r="G89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t="str">
        <f t="shared" si="9"/>
        <v/>
      </c>
      <c r="F90" t="str">
        <f t="shared" si="5"/>
        <v/>
      </c>
      <c r="G90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t="str">
        <f t="shared" si="9"/>
        <v/>
      </c>
      <c r="F91" t="str">
        <f t="shared" si="5"/>
        <v/>
      </c>
      <c r="G91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t="str">
        <f t="shared" si="9"/>
        <v/>
      </c>
      <c r="F92" t="str">
        <f t="shared" si="5"/>
        <v/>
      </c>
      <c r="G92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t="str">
        <f t="shared" si="9"/>
        <v/>
      </c>
      <c r="F93" t="str">
        <f t="shared" si="5"/>
        <v/>
      </c>
      <c r="G9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t="str">
        <f t="shared" si="9"/>
        <v/>
      </c>
      <c r="F94" t="str">
        <f t="shared" si="5"/>
        <v/>
      </c>
      <c r="G94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t="str">
        <f t="shared" si="9"/>
        <v/>
      </c>
      <c r="F95" t="str">
        <f t="shared" si="5"/>
        <v/>
      </c>
      <c r="G95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t="str">
        <f t="shared" si="9"/>
        <v/>
      </c>
      <c r="F96" t="str">
        <f t="shared" si="5"/>
        <v/>
      </c>
      <c r="G96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t="str">
        <f t="shared" si="9"/>
        <v/>
      </c>
      <c r="F97" t="str">
        <f t="shared" si="5"/>
        <v/>
      </c>
      <c r="G97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t="str">
        <f t="shared" si="9"/>
        <v/>
      </c>
      <c r="F98" t="str">
        <f t="shared" si="5"/>
        <v/>
      </c>
      <c r="G98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t="str">
        <f t="shared" si="9"/>
        <v/>
      </c>
      <c r="F99" t="str">
        <f t="shared" si="5"/>
        <v/>
      </c>
      <c r="G99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t="str">
        <f t="shared" si="9"/>
        <v/>
      </c>
      <c r="F100" t="str">
        <f t="shared" si="5"/>
        <v/>
      </c>
      <c r="G100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t="str">
        <f t="shared" si="9"/>
        <v/>
      </c>
      <c r="F101" t="str">
        <f t="shared" si="5"/>
        <v/>
      </c>
      <c r="G101" t="str">
        <f t="shared" si="6"/>
        <v/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t="str">
        <f t="shared" si="9"/>
        <v/>
      </c>
      <c r="F102" t="str">
        <f t="shared" si="5"/>
        <v/>
      </c>
      <c r="G102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t="str">
        <f t="shared" si="9"/>
        <v/>
      </c>
      <c r="F103" t="str">
        <f t="shared" si="5"/>
        <v/>
      </c>
      <c r="G10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t="str">
        <f t="shared" si="9"/>
        <v/>
      </c>
      <c r="F104" t="str">
        <f t="shared" si="5"/>
        <v/>
      </c>
      <c r="G104" t="str">
        <f t="shared" si="6"/>
        <v/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t="str">
        <f t="shared" si="9"/>
        <v/>
      </c>
      <c r="F105" t="str">
        <f t="shared" si="5"/>
        <v/>
      </c>
      <c r="G105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t="str">
        <f t="shared" si="9"/>
        <v/>
      </c>
      <c r="F106" t="str">
        <f t="shared" si="5"/>
        <v/>
      </c>
      <c r="G106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t="str">
        <f t="shared" si="9"/>
        <v/>
      </c>
      <c r="F107" t="str">
        <f t="shared" si="5"/>
        <v/>
      </c>
      <c r="G107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t="str">
        <f t="shared" si="9"/>
        <v/>
      </c>
      <c r="F108" t="str">
        <f t="shared" si="5"/>
        <v/>
      </c>
      <c r="G108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t="str">
        <f t="shared" si="9"/>
        <v/>
      </c>
      <c r="F109" t="str">
        <f t="shared" si="5"/>
        <v/>
      </c>
      <c r="G109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t="str">
        <f t="shared" si="9"/>
        <v/>
      </c>
      <c r="F110" t="str">
        <f t="shared" si="5"/>
        <v/>
      </c>
      <c r="G110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t="str">
        <f t="shared" si="9"/>
        <v/>
      </c>
      <c r="F111" t="str">
        <f t="shared" si="5"/>
        <v/>
      </c>
      <c r="G111" t="str">
        <f t="shared" si="6"/>
        <v/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t="str">
        <f t="shared" si="9"/>
        <v/>
      </c>
      <c r="F112" t="str">
        <f t="shared" si="5"/>
        <v/>
      </c>
      <c r="G112" t="str">
        <f t="shared" si="6"/>
        <v/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t="str">
        <f t="shared" si="9"/>
        <v/>
      </c>
      <c r="F113" t="str">
        <f t="shared" si="5"/>
        <v/>
      </c>
      <c r="G113" t="str">
        <f t="shared" si="6"/>
        <v/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t="str">
        <f t="shared" si="9"/>
        <v/>
      </c>
      <c r="F114" t="str">
        <f t="shared" si="5"/>
        <v/>
      </c>
      <c r="G114" t="str">
        <f t="shared" si="6"/>
        <v/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t="str">
        <f t="shared" si="9"/>
        <v/>
      </c>
      <c r="F115" t="str">
        <f t="shared" si="5"/>
        <v/>
      </c>
      <c r="G115" t="str">
        <f t="shared" si="6"/>
        <v/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t="str">
        <f t="shared" si="9"/>
        <v/>
      </c>
      <c r="F116" t="str">
        <f t="shared" si="5"/>
        <v/>
      </c>
      <c r="G116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t="str">
        <f t="shared" si="9"/>
        <v/>
      </c>
      <c r="F117" t="str">
        <f t="shared" si="5"/>
        <v/>
      </c>
      <c r="G117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t="str">
        <f t="shared" si="9"/>
        <v/>
      </c>
      <c r="F118" t="str">
        <f t="shared" si="5"/>
        <v/>
      </c>
      <c r="G118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t="str">
        <f t="shared" si="9"/>
        <v/>
      </c>
      <c r="F119" t="str">
        <f t="shared" si="5"/>
        <v/>
      </c>
      <c r="G119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t="str">
        <f t="shared" si="9"/>
        <v/>
      </c>
      <c r="F120" t="str">
        <f t="shared" si="5"/>
        <v/>
      </c>
      <c r="G120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t="str">
        <f t="shared" si="9"/>
        <v/>
      </c>
      <c r="F121" t="str">
        <f t="shared" si="5"/>
        <v/>
      </c>
      <c r="G121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t="str">
        <f t="shared" si="9"/>
        <v/>
      </c>
      <c r="F122" t="str">
        <f t="shared" si="5"/>
        <v/>
      </c>
      <c r="G122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t="str">
        <f t="shared" si="9"/>
        <v/>
      </c>
      <c r="F123" t="str">
        <f t="shared" si="5"/>
        <v/>
      </c>
      <c r="G12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t="str">
        <f t="shared" si="9"/>
        <v/>
      </c>
      <c r="F124" t="str">
        <f t="shared" si="5"/>
        <v/>
      </c>
      <c r="G124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t="str">
        <f t="shared" si="9"/>
        <v/>
      </c>
      <c r="F125" t="str">
        <f t="shared" si="5"/>
        <v/>
      </c>
      <c r="G125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t="str">
        <f t="shared" si="9"/>
        <v/>
      </c>
      <c r="F126" t="str">
        <f t="shared" si="5"/>
        <v/>
      </c>
      <c r="G126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t="str">
        <f t="shared" si="9"/>
        <v/>
      </c>
      <c r="F127" t="str">
        <f t="shared" si="5"/>
        <v/>
      </c>
      <c r="G127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t="str">
        <f t="shared" si="9"/>
        <v/>
      </c>
      <c r="F128" t="str">
        <f t="shared" si="5"/>
        <v/>
      </c>
      <c r="G128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t="str">
        <f t="shared" si="9"/>
        <v/>
      </c>
      <c r="F129" t="str">
        <f t="shared" si="5"/>
        <v/>
      </c>
      <c r="G129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t="str">
        <f t="shared" si="9"/>
        <v/>
      </c>
      <c r="F130" t="str">
        <f t="shared" si="5"/>
        <v/>
      </c>
      <c r="G130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t="str">
        <f t="shared" si="9"/>
        <v/>
      </c>
      <c r="F131" t="str">
        <f t="shared" ref="F131:F194" si="10">IF(E131="7-Day Down Streak", C131, "")</f>
        <v/>
      </c>
      <c r="G131" t="str">
        <f t="shared" ref="G131:G194" si="11">IF(E131="7-Day Down Streak",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t="str">
        <f t="shared" si="9"/>
        <v/>
      </c>
      <c r="F132" t="str">
        <f t="shared" si="10"/>
        <v/>
      </c>
      <c r="G132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t="str">
        <f t="shared" si="9"/>
        <v/>
      </c>
      <c r="F133" t="str">
        <f t="shared" si="10"/>
        <v/>
      </c>
      <c r="G13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t="str">
        <f t="shared" si="9"/>
        <v/>
      </c>
      <c r="F134" t="str">
        <f t="shared" si="10"/>
        <v/>
      </c>
      <c r="G134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t="str">
        <f t="shared" si="9"/>
        <v/>
      </c>
      <c r="F135" t="str">
        <f t="shared" si="10"/>
        <v/>
      </c>
      <c r="G135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t="str">
        <f t="shared" si="9"/>
        <v/>
      </c>
      <c r="F136" t="str">
        <f t="shared" si="10"/>
        <v/>
      </c>
      <c r="G136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t="str">
        <f t="shared" si="9"/>
        <v/>
      </c>
      <c r="F137" t="str">
        <f t="shared" si="10"/>
        <v/>
      </c>
      <c r="G137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t="str">
        <f t="shared" si="9"/>
        <v/>
      </c>
      <c r="F138" t="str">
        <f t="shared" si="10"/>
        <v/>
      </c>
      <c r="G138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t="str">
        <f t="shared" ref="E139:E202" si="14">IF(AND(D132="Down", D133="Down", D134="Down", D135="Down", D136="Down", D137="Down", D138="Down"), "7-Day Down Streak", "")</f>
        <v/>
      </c>
      <c r="F139" t="str">
        <f t="shared" si="10"/>
        <v/>
      </c>
      <c r="G139" t="str">
        <f t="shared" si="11"/>
        <v/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t="str">
        <f t="shared" si="14"/>
        <v/>
      </c>
      <c r="F140" t="str">
        <f t="shared" si="10"/>
        <v/>
      </c>
      <c r="G140" t="str">
        <f t="shared" si="11"/>
        <v/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t="str">
        <f t="shared" si="14"/>
        <v/>
      </c>
      <c r="F141" t="str">
        <f t="shared" si="10"/>
        <v/>
      </c>
      <c r="G141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t="str">
        <f t="shared" si="14"/>
        <v/>
      </c>
      <c r="F142" t="str">
        <f t="shared" si="10"/>
        <v/>
      </c>
      <c r="G142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t="str">
        <f t="shared" si="14"/>
        <v/>
      </c>
      <c r="F143" t="str">
        <f t="shared" si="10"/>
        <v/>
      </c>
      <c r="G14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t="str">
        <f t="shared" si="14"/>
        <v/>
      </c>
      <c r="F144" t="str">
        <f t="shared" si="10"/>
        <v/>
      </c>
      <c r="G144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t="str">
        <f t="shared" si="14"/>
        <v/>
      </c>
      <c r="F145" t="str">
        <f t="shared" si="10"/>
        <v/>
      </c>
      <c r="G145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t="str">
        <f t="shared" si="14"/>
        <v/>
      </c>
      <c r="F146" t="str">
        <f t="shared" si="10"/>
        <v/>
      </c>
      <c r="G146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t="str">
        <f t="shared" si="14"/>
        <v/>
      </c>
      <c r="F147" t="str">
        <f t="shared" si="10"/>
        <v/>
      </c>
      <c r="G147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t="str">
        <f t="shared" si="14"/>
        <v/>
      </c>
      <c r="F148" t="str">
        <f t="shared" si="10"/>
        <v/>
      </c>
      <c r="G148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t="str">
        <f t="shared" si="14"/>
        <v/>
      </c>
      <c r="F149" t="str">
        <f t="shared" si="10"/>
        <v/>
      </c>
      <c r="G149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t="str">
        <f t="shared" si="14"/>
        <v/>
      </c>
      <c r="F150" t="str">
        <f t="shared" si="10"/>
        <v/>
      </c>
      <c r="G150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t="str">
        <f t="shared" si="14"/>
        <v/>
      </c>
      <c r="F151" t="str">
        <f t="shared" si="10"/>
        <v/>
      </c>
      <c r="G151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t="str">
        <f t="shared" si="14"/>
        <v/>
      </c>
      <c r="F152" t="str">
        <f t="shared" si="10"/>
        <v/>
      </c>
      <c r="G152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t="str">
        <f t="shared" si="14"/>
        <v/>
      </c>
      <c r="F153" t="str">
        <f t="shared" si="10"/>
        <v/>
      </c>
      <c r="G15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t="str">
        <f t="shared" si="14"/>
        <v/>
      </c>
      <c r="F154" t="str">
        <f t="shared" si="10"/>
        <v/>
      </c>
      <c r="G154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t="str">
        <f t="shared" si="14"/>
        <v/>
      </c>
      <c r="F155" t="str">
        <f t="shared" si="10"/>
        <v/>
      </c>
      <c r="G155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t="str">
        <f t="shared" si="14"/>
        <v/>
      </c>
      <c r="F156" t="str">
        <f t="shared" si="10"/>
        <v/>
      </c>
      <c r="G156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t="str">
        <f t="shared" si="14"/>
        <v/>
      </c>
      <c r="F157" t="str">
        <f t="shared" si="10"/>
        <v/>
      </c>
      <c r="G157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t="str">
        <f t="shared" si="14"/>
        <v/>
      </c>
      <c r="F158" t="str">
        <f t="shared" si="10"/>
        <v/>
      </c>
      <c r="G158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t="str">
        <f t="shared" si="14"/>
        <v/>
      </c>
      <c r="F159" t="str">
        <f t="shared" si="10"/>
        <v/>
      </c>
      <c r="G159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t="str">
        <f t="shared" si="14"/>
        <v/>
      </c>
      <c r="F160" t="str">
        <f t="shared" si="10"/>
        <v/>
      </c>
      <c r="G160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t="str">
        <f t="shared" si="14"/>
        <v/>
      </c>
      <c r="F161" t="str">
        <f t="shared" si="10"/>
        <v/>
      </c>
      <c r="G161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t="str">
        <f t="shared" si="14"/>
        <v/>
      </c>
      <c r="F162" t="str">
        <f t="shared" si="10"/>
        <v/>
      </c>
      <c r="G162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t="str">
        <f t="shared" si="14"/>
        <v/>
      </c>
      <c r="F163" t="str">
        <f t="shared" si="10"/>
        <v/>
      </c>
      <c r="G16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t="str">
        <f t="shared" si="14"/>
        <v/>
      </c>
      <c r="F164" t="str">
        <f t="shared" si="10"/>
        <v/>
      </c>
      <c r="G164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t="str">
        <f t="shared" si="14"/>
        <v/>
      </c>
      <c r="F165" t="str">
        <f t="shared" si="10"/>
        <v/>
      </c>
      <c r="G165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t="str">
        <f t="shared" si="14"/>
        <v/>
      </c>
      <c r="F166" t="str">
        <f t="shared" si="10"/>
        <v/>
      </c>
      <c r="G166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t="str">
        <f t="shared" si="14"/>
        <v/>
      </c>
      <c r="F167" t="str">
        <f t="shared" si="10"/>
        <v/>
      </c>
      <c r="G167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t="str">
        <f t="shared" si="14"/>
        <v/>
      </c>
      <c r="F168" t="str">
        <f t="shared" si="10"/>
        <v/>
      </c>
      <c r="G168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t="str">
        <f t="shared" si="14"/>
        <v/>
      </c>
      <c r="F169" t="str">
        <f t="shared" si="10"/>
        <v/>
      </c>
      <c r="G169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t="str">
        <f t="shared" si="14"/>
        <v/>
      </c>
      <c r="F170" t="str">
        <f t="shared" si="10"/>
        <v/>
      </c>
      <c r="G170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t="str">
        <f t="shared" si="14"/>
        <v/>
      </c>
      <c r="F171" t="str">
        <f t="shared" si="10"/>
        <v/>
      </c>
      <c r="G171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t="str">
        <f t="shared" si="14"/>
        <v/>
      </c>
      <c r="F172" t="str">
        <f t="shared" si="10"/>
        <v/>
      </c>
      <c r="G172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t="str">
        <f t="shared" si="14"/>
        <v/>
      </c>
      <c r="F173" t="str">
        <f t="shared" si="10"/>
        <v/>
      </c>
      <c r="G17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t="str">
        <f t="shared" si="14"/>
        <v/>
      </c>
      <c r="F174" t="str">
        <f t="shared" si="10"/>
        <v/>
      </c>
      <c r="G174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t="str">
        <f t="shared" si="14"/>
        <v/>
      </c>
      <c r="F175" t="str">
        <f t="shared" si="10"/>
        <v/>
      </c>
      <c r="G175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t="str">
        <f t="shared" si="14"/>
        <v/>
      </c>
      <c r="F176" t="str">
        <f t="shared" si="10"/>
        <v/>
      </c>
      <c r="G176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t="str">
        <f t="shared" si="14"/>
        <v/>
      </c>
      <c r="F177" t="str">
        <f t="shared" si="10"/>
        <v/>
      </c>
      <c r="G177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t="str">
        <f t="shared" si="14"/>
        <v/>
      </c>
      <c r="F178" t="str">
        <f t="shared" si="10"/>
        <v/>
      </c>
      <c r="G178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t="str">
        <f t="shared" si="14"/>
        <v/>
      </c>
      <c r="F179" t="str">
        <f t="shared" si="10"/>
        <v/>
      </c>
      <c r="G179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t="str">
        <f t="shared" si="14"/>
        <v/>
      </c>
      <c r="F180" t="str">
        <f t="shared" si="10"/>
        <v/>
      </c>
      <c r="G180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t="str">
        <f t="shared" si="14"/>
        <v/>
      </c>
      <c r="F181" t="str">
        <f t="shared" si="10"/>
        <v/>
      </c>
      <c r="G181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t="str">
        <f t="shared" si="14"/>
        <v/>
      </c>
      <c r="F182" t="str">
        <f t="shared" si="10"/>
        <v/>
      </c>
      <c r="G182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t="str">
        <f t="shared" si="14"/>
        <v/>
      </c>
      <c r="F183" t="str">
        <f t="shared" si="10"/>
        <v/>
      </c>
      <c r="G18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t="str">
        <f t="shared" si="14"/>
        <v/>
      </c>
      <c r="F184" t="str">
        <f t="shared" si="10"/>
        <v/>
      </c>
      <c r="G184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t="str">
        <f t="shared" si="14"/>
        <v/>
      </c>
      <c r="F185" t="str">
        <f t="shared" si="10"/>
        <v/>
      </c>
      <c r="G185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t="str">
        <f t="shared" si="14"/>
        <v/>
      </c>
      <c r="F186" t="str">
        <f t="shared" si="10"/>
        <v/>
      </c>
      <c r="G186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t="str">
        <f t="shared" si="14"/>
        <v/>
      </c>
      <c r="F187" t="str">
        <f t="shared" si="10"/>
        <v/>
      </c>
      <c r="G187" t="str">
        <f t="shared" si="11"/>
        <v/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t="str">
        <f t="shared" si="14"/>
        <v/>
      </c>
      <c r="F188" t="str">
        <f t="shared" si="10"/>
        <v/>
      </c>
      <c r="G188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t="str">
        <f t="shared" si="14"/>
        <v/>
      </c>
      <c r="F189" t="str">
        <f t="shared" si="10"/>
        <v/>
      </c>
      <c r="G189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t="str">
        <f t="shared" si="14"/>
        <v/>
      </c>
      <c r="F190" t="str">
        <f t="shared" si="10"/>
        <v/>
      </c>
      <c r="G190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t="str">
        <f t="shared" si="14"/>
        <v/>
      </c>
      <c r="F191" t="str">
        <f t="shared" si="10"/>
        <v/>
      </c>
      <c r="G191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t="str">
        <f t="shared" si="14"/>
        <v/>
      </c>
      <c r="F192" t="str">
        <f t="shared" si="10"/>
        <v/>
      </c>
      <c r="G192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t="str">
        <f t="shared" si="14"/>
        <v/>
      </c>
      <c r="F193" t="str">
        <f t="shared" si="10"/>
        <v/>
      </c>
      <c r="G19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t="str">
        <f t="shared" si="14"/>
        <v/>
      </c>
      <c r="F194" t="str">
        <f t="shared" si="10"/>
        <v/>
      </c>
      <c r="G194" t="str">
        <f t="shared" si="11"/>
        <v/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t="str">
        <f t="shared" si="14"/>
        <v/>
      </c>
      <c r="F195" t="str">
        <f t="shared" ref="F195:F258" si="15">IF(E195="7-Day Down Streak", C195, "")</f>
        <v/>
      </c>
      <c r="G195" t="str">
        <f t="shared" ref="G195:G258" si="16">IF(E195="7-Day Down Streak",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t="str">
        <f t="shared" si="14"/>
        <v/>
      </c>
      <c r="F196" t="str">
        <f t="shared" si="15"/>
        <v/>
      </c>
      <c r="G196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t="str">
        <f t="shared" si="14"/>
        <v/>
      </c>
      <c r="F197" t="str">
        <f t="shared" si="15"/>
        <v/>
      </c>
      <c r="G197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t="str">
        <f t="shared" si="14"/>
        <v/>
      </c>
      <c r="F198" t="str">
        <f t="shared" si="15"/>
        <v/>
      </c>
      <c r="G198" t="str">
        <f t="shared" si="16"/>
        <v/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t="str">
        <f t="shared" si="14"/>
        <v/>
      </c>
      <c r="F199" t="str">
        <f t="shared" si="15"/>
        <v/>
      </c>
      <c r="G199" t="str">
        <f t="shared" si="16"/>
        <v/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t="str">
        <f t="shared" si="14"/>
        <v/>
      </c>
      <c r="F200" t="str">
        <f t="shared" si="15"/>
        <v/>
      </c>
      <c r="G200" t="str">
        <f t="shared" si="16"/>
        <v/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t="str">
        <f t="shared" si="14"/>
        <v/>
      </c>
      <c r="F201" t="str">
        <f t="shared" si="15"/>
        <v/>
      </c>
      <c r="G201" t="str">
        <f t="shared" si="16"/>
        <v/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t="str">
        <f t="shared" si="14"/>
        <v/>
      </c>
      <c r="F202" t="str">
        <f t="shared" si="15"/>
        <v/>
      </c>
      <c r="G202" t="str">
        <f t="shared" si="16"/>
        <v/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t="str">
        <f t="shared" ref="E203:E266" si="19">IF(AND(D196="Down", D197="Down", D198="Down", D199="Down", D200="Down", D201="Down", D202="Down"), "7-Day Down Streak", "")</f>
        <v/>
      </c>
      <c r="F203" t="str">
        <f t="shared" si="15"/>
        <v/>
      </c>
      <c r="G20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t="str">
        <f t="shared" si="19"/>
        <v/>
      </c>
      <c r="F204" t="str">
        <f t="shared" si="15"/>
        <v/>
      </c>
      <c r="G204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t="str">
        <f t="shared" si="19"/>
        <v/>
      </c>
      <c r="F205" t="str">
        <f t="shared" si="15"/>
        <v/>
      </c>
      <c r="G205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t="str">
        <f t="shared" si="19"/>
        <v/>
      </c>
      <c r="F206" t="str">
        <f t="shared" si="15"/>
        <v/>
      </c>
      <c r="G206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t="str">
        <f t="shared" si="19"/>
        <v/>
      </c>
      <c r="F207" t="str">
        <f t="shared" si="15"/>
        <v/>
      </c>
      <c r="G207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t="str">
        <f t="shared" si="19"/>
        <v/>
      </c>
      <c r="F208" t="str">
        <f t="shared" si="15"/>
        <v/>
      </c>
      <c r="G208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t="str">
        <f t="shared" si="19"/>
        <v/>
      </c>
      <c r="F209" t="str">
        <f t="shared" si="15"/>
        <v/>
      </c>
      <c r="G209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t="str">
        <f t="shared" si="19"/>
        <v/>
      </c>
      <c r="F210" t="str">
        <f t="shared" si="15"/>
        <v/>
      </c>
      <c r="G210" t="str">
        <f t="shared" si="16"/>
        <v/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t="str">
        <f t="shared" si="19"/>
        <v/>
      </c>
      <c r="F211" t="str">
        <f t="shared" si="15"/>
        <v/>
      </c>
      <c r="G211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t="str">
        <f t="shared" si="19"/>
        <v/>
      </c>
      <c r="F212" t="str">
        <f t="shared" si="15"/>
        <v/>
      </c>
      <c r="G212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t="str">
        <f t="shared" si="19"/>
        <v/>
      </c>
      <c r="F213" t="str">
        <f t="shared" si="15"/>
        <v/>
      </c>
      <c r="G21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t="str">
        <f t="shared" si="19"/>
        <v/>
      </c>
      <c r="F214" t="str">
        <f t="shared" si="15"/>
        <v/>
      </c>
      <c r="G214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t="str">
        <f t="shared" si="19"/>
        <v/>
      </c>
      <c r="F215" t="str">
        <f t="shared" si="15"/>
        <v/>
      </c>
      <c r="G215" t="str">
        <f t="shared" si="16"/>
        <v/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t="str">
        <f t="shared" si="19"/>
        <v/>
      </c>
      <c r="F216" t="str">
        <f t="shared" si="15"/>
        <v/>
      </c>
      <c r="G216" t="str">
        <f t="shared" si="16"/>
        <v/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t="str">
        <f t="shared" si="19"/>
        <v/>
      </c>
      <c r="F217" t="str">
        <f t="shared" si="15"/>
        <v/>
      </c>
      <c r="G217" t="str">
        <f t="shared" si="16"/>
        <v/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t="str">
        <f t="shared" si="19"/>
        <v/>
      </c>
      <c r="F218" t="str">
        <f t="shared" si="15"/>
        <v/>
      </c>
      <c r="G218" t="str">
        <f t="shared" si="16"/>
        <v/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t="str">
        <f t="shared" si="19"/>
        <v/>
      </c>
      <c r="F219" t="str">
        <f t="shared" si="15"/>
        <v/>
      </c>
      <c r="G219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t="str">
        <f t="shared" si="19"/>
        <v/>
      </c>
      <c r="F220" t="str">
        <f t="shared" si="15"/>
        <v/>
      </c>
      <c r="G220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t="str">
        <f t="shared" si="19"/>
        <v/>
      </c>
      <c r="F221" t="str">
        <f t="shared" si="15"/>
        <v/>
      </c>
      <c r="G221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t="str">
        <f t="shared" si="19"/>
        <v/>
      </c>
      <c r="F222" t="str">
        <f t="shared" si="15"/>
        <v/>
      </c>
      <c r="G222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t="str">
        <f t="shared" si="19"/>
        <v/>
      </c>
      <c r="F223" t="str">
        <f t="shared" si="15"/>
        <v/>
      </c>
      <c r="G22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t="str">
        <f t="shared" si="19"/>
        <v/>
      </c>
      <c r="F224" t="str">
        <f t="shared" si="15"/>
        <v/>
      </c>
      <c r="G224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t="str">
        <f t="shared" si="19"/>
        <v/>
      </c>
      <c r="F225" t="str">
        <f t="shared" si="15"/>
        <v/>
      </c>
      <c r="G225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t="str">
        <f t="shared" si="19"/>
        <v/>
      </c>
      <c r="F226" t="str">
        <f t="shared" si="15"/>
        <v/>
      </c>
      <c r="G226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t="str">
        <f t="shared" si="19"/>
        <v/>
      </c>
      <c r="F227" t="str">
        <f t="shared" si="15"/>
        <v/>
      </c>
      <c r="G227" t="str">
        <f t="shared" si="16"/>
        <v/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t="str">
        <f t="shared" si="19"/>
        <v/>
      </c>
      <c r="F228" t="str">
        <f t="shared" si="15"/>
        <v/>
      </c>
      <c r="G228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t="str">
        <f t="shared" si="19"/>
        <v/>
      </c>
      <c r="F229" t="str">
        <f t="shared" si="15"/>
        <v/>
      </c>
      <c r="G229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t="str">
        <f t="shared" si="19"/>
        <v/>
      </c>
      <c r="F230" t="str">
        <f t="shared" si="15"/>
        <v/>
      </c>
      <c r="G230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t="str">
        <f t="shared" si="19"/>
        <v/>
      </c>
      <c r="F231" t="str">
        <f t="shared" si="15"/>
        <v/>
      </c>
      <c r="G231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t="str">
        <f t="shared" si="19"/>
        <v/>
      </c>
      <c r="F232" t="str">
        <f t="shared" si="15"/>
        <v/>
      </c>
      <c r="G232" t="str">
        <f t="shared" si="16"/>
        <v/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t="str">
        <f t="shared" si="19"/>
        <v/>
      </c>
      <c r="F233" t="str">
        <f t="shared" si="15"/>
        <v/>
      </c>
      <c r="G233" t="str">
        <f t="shared" si="16"/>
        <v/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t="str">
        <f t="shared" si="19"/>
        <v/>
      </c>
      <c r="F234" t="str">
        <f t="shared" si="15"/>
        <v/>
      </c>
      <c r="G234" t="str">
        <f t="shared" si="16"/>
        <v/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t="str">
        <f t="shared" si="19"/>
        <v/>
      </c>
      <c r="F235" t="str">
        <f t="shared" si="15"/>
        <v/>
      </c>
      <c r="G235" t="str">
        <f t="shared" si="16"/>
        <v/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t="str">
        <f t="shared" si="19"/>
        <v/>
      </c>
      <c r="F236" t="str">
        <f t="shared" si="15"/>
        <v/>
      </c>
      <c r="G236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t="str">
        <f t="shared" si="19"/>
        <v/>
      </c>
      <c r="F237" t="str">
        <f t="shared" si="15"/>
        <v/>
      </c>
      <c r="G237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t="str">
        <f t="shared" si="19"/>
        <v/>
      </c>
      <c r="F238" t="str">
        <f t="shared" si="15"/>
        <v/>
      </c>
      <c r="G238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t="str">
        <f t="shared" si="19"/>
        <v/>
      </c>
      <c r="F239" t="str">
        <f t="shared" si="15"/>
        <v/>
      </c>
      <c r="G239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t="str">
        <f t="shared" si="19"/>
        <v/>
      </c>
      <c r="F240" t="str">
        <f t="shared" si="15"/>
        <v/>
      </c>
      <c r="G240" t="str">
        <f t="shared" si="16"/>
        <v/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t="str">
        <f t="shared" si="19"/>
        <v/>
      </c>
      <c r="F241" t="str">
        <f t="shared" si="15"/>
        <v/>
      </c>
      <c r="G241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t="str">
        <f t="shared" si="19"/>
        <v/>
      </c>
      <c r="F242" t="str">
        <f t="shared" si="15"/>
        <v/>
      </c>
      <c r="G242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t="str">
        <f t="shared" si="19"/>
        <v/>
      </c>
      <c r="F243" t="str">
        <f t="shared" si="15"/>
        <v/>
      </c>
      <c r="G24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t="str">
        <f t="shared" si="19"/>
        <v/>
      </c>
      <c r="F244" t="str">
        <f t="shared" si="15"/>
        <v/>
      </c>
      <c r="G244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t="str">
        <f t="shared" si="19"/>
        <v/>
      </c>
      <c r="F245" t="str">
        <f t="shared" si="15"/>
        <v/>
      </c>
      <c r="G245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t="str">
        <f t="shared" si="19"/>
        <v/>
      </c>
      <c r="F246" t="str">
        <f t="shared" si="15"/>
        <v/>
      </c>
      <c r="G246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t="str">
        <f t="shared" si="19"/>
        <v/>
      </c>
      <c r="F247" t="str">
        <f t="shared" si="15"/>
        <v/>
      </c>
      <c r="G247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t="str">
        <f t="shared" si="19"/>
        <v/>
      </c>
      <c r="F248" t="str">
        <f t="shared" si="15"/>
        <v/>
      </c>
      <c r="G248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t="str">
        <f t="shared" si="19"/>
        <v/>
      </c>
      <c r="F249" t="str">
        <f t="shared" si="15"/>
        <v/>
      </c>
      <c r="G249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t="str">
        <f t="shared" si="19"/>
        <v/>
      </c>
      <c r="F250" t="str">
        <f t="shared" si="15"/>
        <v/>
      </c>
      <c r="G250" t="str">
        <f t="shared" si="16"/>
        <v/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t="str">
        <f t="shared" si="19"/>
        <v/>
      </c>
      <c r="F251" t="str">
        <f t="shared" si="15"/>
        <v/>
      </c>
      <c r="G251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t="str">
        <f t="shared" si="19"/>
        <v/>
      </c>
      <c r="F252" t="str">
        <f t="shared" si="15"/>
        <v/>
      </c>
      <c r="G252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t="str">
        <f t="shared" si="19"/>
        <v/>
      </c>
      <c r="F253" t="str">
        <f t="shared" si="15"/>
        <v/>
      </c>
      <c r="G25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t="str">
        <f t="shared" si="19"/>
        <v/>
      </c>
      <c r="F254" t="str">
        <f t="shared" si="15"/>
        <v/>
      </c>
      <c r="G254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t="str">
        <f t="shared" si="19"/>
        <v/>
      </c>
      <c r="F255" t="str">
        <f t="shared" si="15"/>
        <v/>
      </c>
      <c r="G255" t="str">
        <f t="shared" si="16"/>
        <v/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t="str">
        <f t="shared" si="19"/>
        <v/>
      </c>
      <c r="F256" t="str">
        <f t="shared" si="15"/>
        <v/>
      </c>
      <c r="G256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t="str">
        <f t="shared" si="19"/>
        <v/>
      </c>
      <c r="F257" t="str">
        <f t="shared" si="15"/>
        <v/>
      </c>
      <c r="G257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t="str">
        <f t="shared" si="19"/>
        <v/>
      </c>
      <c r="F258" t="str">
        <f t="shared" si="15"/>
        <v/>
      </c>
      <c r="G258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t="str">
        <f t="shared" si="19"/>
        <v/>
      </c>
      <c r="F259" t="str">
        <f t="shared" ref="F259:F322" si="20">IF(E259="7-Day Down Streak", C259, "")</f>
        <v/>
      </c>
      <c r="G259" t="str">
        <f t="shared" ref="G259:G322" si="21">IF(E259="7-Day Down Streak",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t="str">
        <f t="shared" si="19"/>
        <v/>
      </c>
      <c r="F260" t="str">
        <f t="shared" si="20"/>
        <v/>
      </c>
      <c r="G260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t="str">
        <f t="shared" si="19"/>
        <v/>
      </c>
      <c r="F261" t="str">
        <f t="shared" si="20"/>
        <v/>
      </c>
      <c r="G261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t="str">
        <f t="shared" si="19"/>
        <v/>
      </c>
      <c r="F262" t="str">
        <f t="shared" si="20"/>
        <v/>
      </c>
      <c r="G262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t="str">
        <f t="shared" si="19"/>
        <v/>
      </c>
      <c r="F263" t="str">
        <f t="shared" si="20"/>
        <v/>
      </c>
      <c r="G26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t="str">
        <f t="shared" si="19"/>
        <v/>
      </c>
      <c r="F264" t="str">
        <f t="shared" si="20"/>
        <v/>
      </c>
      <c r="G264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t="str">
        <f t="shared" si="19"/>
        <v/>
      </c>
      <c r="F265" t="str">
        <f t="shared" si="20"/>
        <v/>
      </c>
      <c r="G265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t="str">
        <f t="shared" si="19"/>
        <v/>
      </c>
      <c r="F266" t="str">
        <f t="shared" si="20"/>
        <v/>
      </c>
      <c r="G266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t="str">
        <f t="shared" ref="E267:E330" si="24">IF(AND(D260="Down", D261="Down", D262="Down", D263="Down", D264="Down", D265="Down", D266="Down"), "7-Day Down Streak", "")</f>
        <v/>
      </c>
      <c r="F267" t="str">
        <f t="shared" si="20"/>
        <v/>
      </c>
      <c r="G267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t="str">
        <f t="shared" si="24"/>
        <v/>
      </c>
      <c r="F268" t="str">
        <f t="shared" si="20"/>
        <v/>
      </c>
      <c r="G268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t="str">
        <f t="shared" si="24"/>
        <v/>
      </c>
      <c r="F269" t="str">
        <f t="shared" si="20"/>
        <v/>
      </c>
      <c r="G269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t="str">
        <f t="shared" si="24"/>
        <v/>
      </c>
      <c r="F270" t="str">
        <f t="shared" si="20"/>
        <v/>
      </c>
      <c r="G270" t="str">
        <f t="shared" si="21"/>
        <v/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t="str">
        <f t="shared" si="24"/>
        <v/>
      </c>
      <c r="F271" t="str">
        <f t="shared" si="20"/>
        <v/>
      </c>
      <c r="G271" t="str">
        <f t="shared" si="21"/>
        <v/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t="str">
        <f t="shared" si="24"/>
        <v/>
      </c>
      <c r="F272" t="str">
        <f t="shared" si="20"/>
        <v/>
      </c>
      <c r="G272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t="str">
        <f t="shared" si="24"/>
        <v/>
      </c>
      <c r="F273" t="str">
        <f t="shared" si="20"/>
        <v/>
      </c>
      <c r="G27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t="str">
        <f t="shared" si="24"/>
        <v/>
      </c>
      <c r="F274" t="str">
        <f t="shared" si="20"/>
        <v/>
      </c>
      <c r="G274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t="str">
        <f t="shared" si="24"/>
        <v/>
      </c>
      <c r="F275" t="str">
        <f t="shared" si="20"/>
        <v/>
      </c>
      <c r="G275" t="str">
        <f t="shared" si="21"/>
        <v/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t="str">
        <f t="shared" si="24"/>
        <v/>
      </c>
      <c r="F276" t="str">
        <f t="shared" si="20"/>
        <v/>
      </c>
      <c r="G276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t="str">
        <f t="shared" si="24"/>
        <v/>
      </c>
      <c r="F277" t="str">
        <f t="shared" si="20"/>
        <v/>
      </c>
      <c r="G277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t="str">
        <f t="shared" si="24"/>
        <v/>
      </c>
      <c r="F278" t="str">
        <f t="shared" si="20"/>
        <v/>
      </c>
      <c r="G278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t="str">
        <f t="shared" si="24"/>
        <v/>
      </c>
      <c r="F279" t="str">
        <f t="shared" si="20"/>
        <v/>
      </c>
      <c r="G279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t="str">
        <f t="shared" si="24"/>
        <v/>
      </c>
      <c r="F280" t="str">
        <f t="shared" si="20"/>
        <v/>
      </c>
      <c r="G280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t="str">
        <f t="shared" si="24"/>
        <v/>
      </c>
      <c r="F281" t="str">
        <f t="shared" si="20"/>
        <v/>
      </c>
      <c r="G281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t="str">
        <f t="shared" si="24"/>
        <v/>
      </c>
      <c r="F282" t="str">
        <f t="shared" si="20"/>
        <v/>
      </c>
      <c r="G282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t="str">
        <f t="shared" si="24"/>
        <v/>
      </c>
      <c r="F283" t="str">
        <f t="shared" si="20"/>
        <v/>
      </c>
      <c r="G28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t="str">
        <f t="shared" si="24"/>
        <v/>
      </c>
      <c r="F284" t="str">
        <f t="shared" si="20"/>
        <v/>
      </c>
      <c r="G284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t="str">
        <f t="shared" si="24"/>
        <v/>
      </c>
      <c r="F285" t="str">
        <f t="shared" si="20"/>
        <v/>
      </c>
      <c r="G285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t="str">
        <f t="shared" si="24"/>
        <v/>
      </c>
      <c r="F286" t="str">
        <f t="shared" si="20"/>
        <v/>
      </c>
      <c r="G286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t="str">
        <f t="shared" si="24"/>
        <v/>
      </c>
      <c r="F287" t="str">
        <f t="shared" si="20"/>
        <v/>
      </c>
      <c r="G287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t="str">
        <f t="shared" si="24"/>
        <v/>
      </c>
      <c r="F288" t="str">
        <f t="shared" si="20"/>
        <v/>
      </c>
      <c r="G288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t="str">
        <f t="shared" si="24"/>
        <v/>
      </c>
      <c r="F289" t="str">
        <f t="shared" si="20"/>
        <v/>
      </c>
      <c r="G289" t="str">
        <f t="shared" si="21"/>
        <v/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t="str">
        <f t="shared" si="24"/>
        <v/>
      </c>
      <c r="F290" t="str">
        <f t="shared" si="20"/>
        <v/>
      </c>
      <c r="G290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t="str">
        <f t="shared" si="24"/>
        <v/>
      </c>
      <c r="F291" t="str">
        <f t="shared" si="20"/>
        <v/>
      </c>
      <c r="G291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t="str">
        <f t="shared" si="24"/>
        <v/>
      </c>
      <c r="F292" t="str">
        <f t="shared" si="20"/>
        <v/>
      </c>
      <c r="G292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t="str">
        <f t="shared" si="24"/>
        <v/>
      </c>
      <c r="F293" t="str">
        <f t="shared" si="20"/>
        <v/>
      </c>
      <c r="G29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t="str">
        <f t="shared" si="24"/>
        <v/>
      </c>
      <c r="F294" t="str">
        <f t="shared" si="20"/>
        <v/>
      </c>
      <c r="G294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t="str">
        <f t="shared" si="24"/>
        <v/>
      </c>
      <c r="F295" t="str">
        <f t="shared" si="20"/>
        <v/>
      </c>
      <c r="G295" t="str">
        <f t="shared" si="21"/>
        <v/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t="str">
        <f t="shared" si="24"/>
        <v/>
      </c>
      <c r="F296" t="str">
        <f t="shared" si="20"/>
        <v/>
      </c>
      <c r="G296" t="str">
        <f t="shared" si="21"/>
        <v/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t="str">
        <f t="shared" si="24"/>
        <v/>
      </c>
      <c r="F297" t="str">
        <f t="shared" si="20"/>
        <v/>
      </c>
      <c r="G297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t="str">
        <f t="shared" si="24"/>
        <v/>
      </c>
      <c r="F298" t="str">
        <f t="shared" si="20"/>
        <v/>
      </c>
      <c r="G298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t="str">
        <f t="shared" si="24"/>
        <v/>
      </c>
      <c r="F299" t="str">
        <f t="shared" si="20"/>
        <v/>
      </c>
      <c r="G299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t="str">
        <f t="shared" si="24"/>
        <v/>
      </c>
      <c r="F300" t="str">
        <f t="shared" si="20"/>
        <v/>
      </c>
      <c r="G300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t="str">
        <f t="shared" si="24"/>
        <v/>
      </c>
      <c r="F301" t="str">
        <f t="shared" si="20"/>
        <v/>
      </c>
      <c r="G301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t="str">
        <f t="shared" si="24"/>
        <v/>
      </c>
      <c r="F302" t="str">
        <f t="shared" si="20"/>
        <v/>
      </c>
      <c r="G302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t="str">
        <f t="shared" si="24"/>
        <v/>
      </c>
      <c r="F303" t="str">
        <f t="shared" si="20"/>
        <v/>
      </c>
      <c r="G303" t="str">
        <f t="shared" si="21"/>
        <v/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t="str">
        <f t="shared" si="24"/>
        <v/>
      </c>
      <c r="F304" t="str">
        <f t="shared" si="20"/>
        <v/>
      </c>
      <c r="G304" t="str">
        <f t="shared" si="21"/>
        <v/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t="str">
        <f t="shared" si="24"/>
        <v/>
      </c>
      <c r="F305" t="str">
        <f t="shared" si="20"/>
        <v/>
      </c>
      <c r="G305" t="str">
        <f t="shared" si="21"/>
        <v/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t="str">
        <f t="shared" si="24"/>
        <v/>
      </c>
      <c r="F306" t="str">
        <f t="shared" si="20"/>
        <v/>
      </c>
      <c r="G306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t="str">
        <f t="shared" si="24"/>
        <v/>
      </c>
      <c r="F307" t="str">
        <f t="shared" si="20"/>
        <v/>
      </c>
      <c r="G307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t="str">
        <f t="shared" si="24"/>
        <v/>
      </c>
      <c r="F308" t="str">
        <f t="shared" si="20"/>
        <v/>
      </c>
      <c r="G308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t="str">
        <f t="shared" si="24"/>
        <v/>
      </c>
      <c r="F309" t="str">
        <f t="shared" si="20"/>
        <v/>
      </c>
      <c r="G309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t="str">
        <f t="shared" si="24"/>
        <v/>
      </c>
      <c r="F310" t="str">
        <f t="shared" si="20"/>
        <v/>
      </c>
      <c r="G310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t="str">
        <f t="shared" si="24"/>
        <v/>
      </c>
      <c r="F311" t="str">
        <f t="shared" si="20"/>
        <v/>
      </c>
      <c r="G311" t="str">
        <f t="shared" si="21"/>
        <v/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t="str">
        <f t="shared" si="24"/>
        <v/>
      </c>
      <c r="F312" t="str">
        <f t="shared" si="20"/>
        <v/>
      </c>
      <c r="G312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t="str">
        <f t="shared" si="24"/>
        <v/>
      </c>
      <c r="F313" t="str">
        <f t="shared" si="20"/>
        <v/>
      </c>
      <c r="G31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t="str">
        <f t="shared" si="24"/>
        <v/>
      </c>
      <c r="F314" t="str">
        <f t="shared" si="20"/>
        <v/>
      </c>
      <c r="G314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t="str">
        <f t="shared" si="24"/>
        <v/>
      </c>
      <c r="F315" t="str">
        <f t="shared" si="20"/>
        <v/>
      </c>
      <c r="G315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t="str">
        <f t="shared" si="24"/>
        <v/>
      </c>
      <c r="F316" t="str">
        <f t="shared" si="20"/>
        <v/>
      </c>
      <c r="G316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t="str">
        <f t="shared" si="24"/>
        <v/>
      </c>
      <c r="F317" t="str">
        <f t="shared" si="20"/>
        <v/>
      </c>
      <c r="G317" t="str">
        <f t="shared" si="21"/>
        <v/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t="str">
        <f t="shared" si="24"/>
        <v/>
      </c>
      <c r="F318" t="str">
        <f t="shared" si="20"/>
        <v/>
      </c>
      <c r="G318" t="str">
        <f t="shared" si="21"/>
        <v/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t="str">
        <f t="shared" si="24"/>
        <v/>
      </c>
      <c r="F319" t="str">
        <f t="shared" si="20"/>
        <v/>
      </c>
      <c r="G319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t="str">
        <f t="shared" si="24"/>
        <v/>
      </c>
      <c r="F320" t="str">
        <f t="shared" si="20"/>
        <v/>
      </c>
      <c r="G320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t="str">
        <f t="shared" si="24"/>
        <v/>
      </c>
      <c r="F321" t="str">
        <f t="shared" si="20"/>
        <v/>
      </c>
      <c r="G321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t="str">
        <f t="shared" si="24"/>
        <v/>
      </c>
      <c r="F322" t="str">
        <f t="shared" si="20"/>
        <v/>
      </c>
      <c r="G322" t="str">
        <f t="shared" si="21"/>
        <v/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t="str">
        <f t="shared" si="24"/>
        <v/>
      </c>
      <c r="F323" t="str">
        <f t="shared" ref="F323:F386" si="25">IF(E323="7-Day Down Streak", C323, "")</f>
        <v/>
      </c>
      <c r="G323" t="str">
        <f t="shared" ref="G323:G386" si="26">IF(E323="7-Day Down Streak", IF(F323&gt;0, "Yes", "No"), "")</f>
        <v/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t="str">
        <f t="shared" si="24"/>
        <v/>
      </c>
      <c r="F324" t="str">
        <f t="shared" si="25"/>
        <v/>
      </c>
      <c r="G324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t="str">
        <f t="shared" si="24"/>
        <v/>
      </c>
      <c r="F325" t="str">
        <f t="shared" si="25"/>
        <v/>
      </c>
      <c r="G325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t="str">
        <f t="shared" si="24"/>
        <v/>
      </c>
      <c r="F326" t="str">
        <f t="shared" si="25"/>
        <v/>
      </c>
      <c r="G326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t="str">
        <f t="shared" si="24"/>
        <v/>
      </c>
      <c r="F327" t="str">
        <f t="shared" si="25"/>
        <v/>
      </c>
      <c r="G327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t="str">
        <f t="shared" si="24"/>
        <v/>
      </c>
      <c r="F328" t="str">
        <f t="shared" si="25"/>
        <v/>
      </c>
      <c r="G328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t="str">
        <f t="shared" si="24"/>
        <v/>
      </c>
      <c r="F329" t="str">
        <f t="shared" si="25"/>
        <v/>
      </c>
      <c r="G329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t="str">
        <f t="shared" si="24"/>
        <v/>
      </c>
      <c r="F330" t="str">
        <f t="shared" si="25"/>
        <v/>
      </c>
      <c r="G330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t="str">
        <f t="shared" ref="E331:E394" si="29">IF(AND(D324="Down", D325="Down", D326="Down", D327="Down", D328="Down", D329="Down", D330="Down"), "7-Day Down Streak", "")</f>
        <v/>
      </c>
      <c r="F331" t="str">
        <f t="shared" si="25"/>
        <v/>
      </c>
      <c r="G331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t="str">
        <f t="shared" si="29"/>
        <v/>
      </c>
      <c r="F332" t="str">
        <f t="shared" si="25"/>
        <v/>
      </c>
      <c r="G332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t="str">
        <f t="shared" si="29"/>
        <v/>
      </c>
      <c r="F333" t="str">
        <f t="shared" si="25"/>
        <v/>
      </c>
      <c r="G33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t="str">
        <f t="shared" si="29"/>
        <v/>
      </c>
      <c r="F334" t="str">
        <f t="shared" si="25"/>
        <v/>
      </c>
      <c r="G334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t="str">
        <f t="shared" si="29"/>
        <v/>
      </c>
      <c r="F335" t="str">
        <f t="shared" si="25"/>
        <v/>
      </c>
      <c r="G335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t="str">
        <f t="shared" si="29"/>
        <v/>
      </c>
      <c r="F336" t="str">
        <f t="shared" si="25"/>
        <v/>
      </c>
      <c r="G336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t="str">
        <f t="shared" si="29"/>
        <v/>
      </c>
      <c r="F337" t="str">
        <f t="shared" si="25"/>
        <v/>
      </c>
      <c r="G337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t="str">
        <f t="shared" si="29"/>
        <v/>
      </c>
      <c r="F338" t="str">
        <f t="shared" si="25"/>
        <v/>
      </c>
      <c r="G338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t="str">
        <f t="shared" si="29"/>
        <v/>
      </c>
      <c r="F339" t="str">
        <f t="shared" si="25"/>
        <v/>
      </c>
      <c r="G339" t="str">
        <f t="shared" si="26"/>
        <v/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t="str">
        <f t="shared" si="29"/>
        <v/>
      </c>
      <c r="F340" t="str">
        <f t="shared" si="25"/>
        <v/>
      </c>
      <c r="G340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t="str">
        <f t="shared" si="29"/>
        <v/>
      </c>
      <c r="F341" t="str">
        <f t="shared" si="25"/>
        <v/>
      </c>
      <c r="G341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t="str">
        <f t="shared" si="29"/>
        <v/>
      </c>
      <c r="F342" t="str">
        <f t="shared" si="25"/>
        <v/>
      </c>
      <c r="G342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t="str">
        <f t="shared" si="29"/>
        <v/>
      </c>
      <c r="F343" t="str">
        <f t="shared" si="25"/>
        <v/>
      </c>
      <c r="G34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t="str">
        <f t="shared" si="29"/>
        <v/>
      </c>
      <c r="F344" t="str">
        <f t="shared" si="25"/>
        <v/>
      </c>
      <c r="G344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t="str">
        <f t="shared" si="29"/>
        <v/>
      </c>
      <c r="F345" t="str">
        <f t="shared" si="25"/>
        <v/>
      </c>
      <c r="G345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t="str">
        <f t="shared" si="29"/>
        <v/>
      </c>
      <c r="F346" t="str">
        <f t="shared" si="25"/>
        <v/>
      </c>
      <c r="G346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t="str">
        <f t="shared" si="29"/>
        <v/>
      </c>
      <c r="F347" t="str">
        <f t="shared" si="25"/>
        <v/>
      </c>
      <c r="G347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t="str">
        <f t="shared" si="29"/>
        <v/>
      </c>
      <c r="F348" t="str">
        <f t="shared" si="25"/>
        <v/>
      </c>
      <c r="G348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t="str">
        <f t="shared" si="29"/>
        <v/>
      </c>
      <c r="F349" t="str">
        <f t="shared" si="25"/>
        <v/>
      </c>
      <c r="G349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t="str">
        <f t="shared" si="29"/>
        <v/>
      </c>
      <c r="F350" t="str">
        <f t="shared" si="25"/>
        <v/>
      </c>
      <c r="G350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t="str">
        <f t="shared" si="29"/>
        <v/>
      </c>
      <c r="F351" t="str">
        <f t="shared" si="25"/>
        <v/>
      </c>
      <c r="G351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t="str">
        <f t="shared" si="29"/>
        <v/>
      </c>
      <c r="F352" t="str">
        <f t="shared" si="25"/>
        <v/>
      </c>
      <c r="G352" t="str">
        <f t="shared" si="26"/>
        <v/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t="str">
        <f t="shared" si="29"/>
        <v/>
      </c>
      <c r="F353" t="str">
        <f t="shared" si="25"/>
        <v/>
      </c>
      <c r="G35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t="str">
        <f t="shared" si="29"/>
        <v/>
      </c>
      <c r="F354" t="str">
        <f t="shared" si="25"/>
        <v/>
      </c>
      <c r="G354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t="str">
        <f t="shared" si="29"/>
        <v/>
      </c>
      <c r="F355" t="str">
        <f t="shared" si="25"/>
        <v/>
      </c>
      <c r="G355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t="str">
        <f t="shared" si="29"/>
        <v/>
      </c>
      <c r="F356" t="str">
        <f t="shared" si="25"/>
        <v/>
      </c>
      <c r="G356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t="str">
        <f t="shared" si="29"/>
        <v/>
      </c>
      <c r="F357" t="str">
        <f t="shared" si="25"/>
        <v/>
      </c>
      <c r="G357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t="str">
        <f t="shared" si="29"/>
        <v/>
      </c>
      <c r="F358" t="str">
        <f t="shared" si="25"/>
        <v/>
      </c>
      <c r="G358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t="str">
        <f t="shared" si="29"/>
        <v/>
      </c>
      <c r="F359" t="str">
        <f t="shared" si="25"/>
        <v/>
      </c>
      <c r="G359" t="str">
        <f t="shared" si="26"/>
        <v/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t="str">
        <f t="shared" si="29"/>
        <v/>
      </c>
      <c r="F360" t="str">
        <f t="shared" si="25"/>
        <v/>
      </c>
      <c r="G360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t="str">
        <f t="shared" si="29"/>
        <v/>
      </c>
      <c r="F361" t="str">
        <f t="shared" si="25"/>
        <v/>
      </c>
      <c r="G361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t="str">
        <f t="shared" si="29"/>
        <v/>
      </c>
      <c r="F362" t="str">
        <f t="shared" si="25"/>
        <v/>
      </c>
      <c r="G362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t="str">
        <f t="shared" si="29"/>
        <v/>
      </c>
      <c r="F363" t="str">
        <f t="shared" si="25"/>
        <v/>
      </c>
      <c r="G36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t="str">
        <f t="shared" si="29"/>
        <v/>
      </c>
      <c r="F364" t="str">
        <f t="shared" si="25"/>
        <v/>
      </c>
      <c r="G364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t="str">
        <f t="shared" si="29"/>
        <v/>
      </c>
      <c r="F365" t="str">
        <f t="shared" si="25"/>
        <v/>
      </c>
      <c r="G365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t="str">
        <f t="shared" si="29"/>
        <v/>
      </c>
      <c r="F366" t="str">
        <f t="shared" si="25"/>
        <v/>
      </c>
      <c r="G366" t="str">
        <f t="shared" si="26"/>
        <v/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t="str">
        <f t="shared" si="29"/>
        <v/>
      </c>
      <c r="F367" t="str">
        <f t="shared" si="25"/>
        <v/>
      </c>
      <c r="G367" t="str">
        <f t="shared" si="26"/>
        <v/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t="str">
        <f t="shared" si="29"/>
        <v/>
      </c>
      <c r="F368" t="str">
        <f t="shared" si="25"/>
        <v/>
      </c>
      <c r="G368" t="str">
        <f t="shared" si="26"/>
        <v/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t="str">
        <f t="shared" si="29"/>
        <v/>
      </c>
      <c r="F369" t="str">
        <f t="shared" si="25"/>
        <v/>
      </c>
      <c r="G369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t="str">
        <f t="shared" si="29"/>
        <v/>
      </c>
      <c r="F370" t="str">
        <f t="shared" si="25"/>
        <v/>
      </c>
      <c r="G370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t="str">
        <f t="shared" si="29"/>
        <v/>
      </c>
      <c r="F371" t="str">
        <f t="shared" si="25"/>
        <v/>
      </c>
      <c r="G371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t="str">
        <f t="shared" si="29"/>
        <v/>
      </c>
      <c r="F372" t="str">
        <f t="shared" si="25"/>
        <v/>
      </c>
      <c r="G372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t="str">
        <f t="shared" si="29"/>
        <v/>
      </c>
      <c r="F373" t="str">
        <f t="shared" si="25"/>
        <v/>
      </c>
      <c r="G37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t="str">
        <f t="shared" si="29"/>
        <v/>
      </c>
      <c r="F374" t="str">
        <f t="shared" si="25"/>
        <v/>
      </c>
      <c r="G374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t="str">
        <f t="shared" si="29"/>
        <v/>
      </c>
      <c r="F375" t="str">
        <f t="shared" si="25"/>
        <v/>
      </c>
      <c r="G375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t="str">
        <f t="shared" si="29"/>
        <v/>
      </c>
      <c r="F376" t="str">
        <f t="shared" si="25"/>
        <v/>
      </c>
      <c r="G376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t="str">
        <f t="shared" si="29"/>
        <v/>
      </c>
      <c r="F377" t="str">
        <f t="shared" si="25"/>
        <v/>
      </c>
      <c r="G377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t="str">
        <f t="shared" si="29"/>
        <v/>
      </c>
      <c r="F378" t="str">
        <f t="shared" si="25"/>
        <v/>
      </c>
      <c r="G378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t="str">
        <f t="shared" si="29"/>
        <v/>
      </c>
      <c r="F379" t="str">
        <f t="shared" si="25"/>
        <v/>
      </c>
      <c r="G379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t="str">
        <f t="shared" si="29"/>
        <v/>
      </c>
      <c r="F380" t="str">
        <f t="shared" si="25"/>
        <v/>
      </c>
      <c r="G380" t="str">
        <f t="shared" si="26"/>
        <v/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t="str">
        <f t="shared" si="29"/>
        <v/>
      </c>
      <c r="F381" t="str">
        <f t="shared" si="25"/>
        <v/>
      </c>
      <c r="G381" t="str">
        <f t="shared" si="26"/>
        <v/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t="str">
        <f t="shared" si="29"/>
        <v/>
      </c>
      <c r="F382" t="str">
        <f t="shared" si="25"/>
        <v/>
      </c>
      <c r="G382" t="str">
        <f t="shared" si="26"/>
        <v/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t="str">
        <f t="shared" si="29"/>
        <v/>
      </c>
      <c r="F383" t="str">
        <f t="shared" si="25"/>
        <v/>
      </c>
      <c r="G38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t="str">
        <f t="shared" si="29"/>
        <v/>
      </c>
      <c r="F384" t="str">
        <f t="shared" si="25"/>
        <v/>
      </c>
      <c r="G384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t="str">
        <f t="shared" si="29"/>
        <v/>
      </c>
      <c r="F385" t="str">
        <f t="shared" si="25"/>
        <v/>
      </c>
      <c r="G385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t="str">
        <f t="shared" si="29"/>
        <v/>
      </c>
      <c r="F386" t="str">
        <f t="shared" si="25"/>
        <v/>
      </c>
      <c r="G386" t="str">
        <f t="shared" si="26"/>
        <v/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t="str">
        <f t="shared" si="29"/>
        <v/>
      </c>
      <c r="F387" t="str">
        <f t="shared" ref="F387:F450" si="30">IF(E387="7-Day Down Streak", C387, "")</f>
        <v/>
      </c>
      <c r="G387" t="str">
        <f t="shared" ref="G387:G450" si="31">IF(E387="7-Day Down Streak", IF(F387&gt;0, "Yes", "No"), "")</f>
        <v/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t="str">
        <f t="shared" si="29"/>
        <v/>
      </c>
      <c r="F388" t="str">
        <f t="shared" si="30"/>
        <v/>
      </c>
      <c r="G388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t="str">
        <f t="shared" si="29"/>
        <v/>
      </c>
      <c r="F389" t="str">
        <f t="shared" si="30"/>
        <v/>
      </c>
      <c r="G389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t="str">
        <f t="shared" si="29"/>
        <v/>
      </c>
      <c r="F390" t="str">
        <f t="shared" si="30"/>
        <v/>
      </c>
      <c r="G390" t="str">
        <f t="shared" si="31"/>
        <v/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t="str">
        <f t="shared" si="29"/>
        <v/>
      </c>
      <c r="F391" t="str">
        <f t="shared" si="30"/>
        <v/>
      </c>
      <c r="G391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t="str">
        <f t="shared" si="29"/>
        <v/>
      </c>
      <c r="F392" t="str">
        <f t="shared" si="30"/>
        <v/>
      </c>
      <c r="G392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t="str">
        <f t="shared" si="29"/>
        <v/>
      </c>
      <c r="F393" t="str">
        <f t="shared" si="30"/>
        <v/>
      </c>
      <c r="G39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t="str">
        <f t="shared" si="29"/>
        <v/>
      </c>
      <c r="F394" t="str">
        <f t="shared" si="30"/>
        <v/>
      </c>
      <c r="G394" t="str">
        <f t="shared" si="31"/>
        <v/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t="str">
        <f t="shared" ref="E395:E458" si="34">IF(AND(D388="Down", D389="Down", D390="Down", D391="Down", D392="Down", D393="Down", D394="Down"), "7-Day Down Streak", "")</f>
        <v/>
      </c>
      <c r="F395" t="str">
        <f t="shared" si="30"/>
        <v/>
      </c>
      <c r="G395" t="str">
        <f t="shared" si="31"/>
        <v/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t="str">
        <f t="shared" si="34"/>
        <v/>
      </c>
      <c r="F396" t="str">
        <f t="shared" si="30"/>
        <v/>
      </c>
      <c r="G396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t="str">
        <f t="shared" si="34"/>
        <v/>
      </c>
      <c r="F397" t="str">
        <f t="shared" si="30"/>
        <v/>
      </c>
      <c r="G397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t="str">
        <f t="shared" si="34"/>
        <v/>
      </c>
      <c r="F398" t="str">
        <f t="shared" si="30"/>
        <v/>
      </c>
      <c r="G398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t="str">
        <f t="shared" si="34"/>
        <v/>
      </c>
      <c r="F399" t="str">
        <f t="shared" si="30"/>
        <v/>
      </c>
      <c r="G399" t="str">
        <f t="shared" si="31"/>
        <v/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t="str">
        <f t="shared" si="34"/>
        <v/>
      </c>
      <c r="F400" t="str">
        <f t="shared" si="30"/>
        <v/>
      </c>
      <c r="G400" t="str">
        <f t="shared" si="31"/>
        <v/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t="str">
        <f t="shared" si="34"/>
        <v/>
      </c>
      <c r="F401" t="str">
        <f t="shared" si="30"/>
        <v/>
      </c>
      <c r="G401" t="str">
        <f t="shared" si="31"/>
        <v/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t="str">
        <f t="shared" si="34"/>
        <v/>
      </c>
      <c r="F402" t="str">
        <f t="shared" si="30"/>
        <v/>
      </c>
      <c r="G402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t="str">
        <f t="shared" si="34"/>
        <v/>
      </c>
      <c r="F403" t="str">
        <f t="shared" si="30"/>
        <v/>
      </c>
      <c r="G40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t="str">
        <f t="shared" si="34"/>
        <v/>
      </c>
      <c r="F404" t="str">
        <f t="shared" si="30"/>
        <v/>
      </c>
      <c r="G404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t="str">
        <f t="shared" si="34"/>
        <v/>
      </c>
      <c r="F405" t="str">
        <f t="shared" si="30"/>
        <v/>
      </c>
      <c r="G405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t="str">
        <f t="shared" si="34"/>
        <v/>
      </c>
      <c r="F406" t="str">
        <f t="shared" si="30"/>
        <v/>
      </c>
      <c r="G406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t="str">
        <f t="shared" si="34"/>
        <v/>
      </c>
      <c r="F407" t="str">
        <f t="shared" si="30"/>
        <v/>
      </c>
      <c r="G407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t="str">
        <f t="shared" si="34"/>
        <v/>
      </c>
      <c r="F408" t="str">
        <f t="shared" si="30"/>
        <v/>
      </c>
      <c r="G408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t="str">
        <f t="shared" si="34"/>
        <v/>
      </c>
      <c r="F409" t="str">
        <f t="shared" si="30"/>
        <v/>
      </c>
      <c r="G409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t="str">
        <f t="shared" si="34"/>
        <v/>
      </c>
      <c r="F410" t="str">
        <f t="shared" si="30"/>
        <v/>
      </c>
      <c r="G410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t="str">
        <f t="shared" si="34"/>
        <v/>
      </c>
      <c r="F411" t="str">
        <f t="shared" si="30"/>
        <v/>
      </c>
      <c r="G411" t="str">
        <f t="shared" si="31"/>
        <v/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t="str">
        <f t="shared" si="34"/>
        <v/>
      </c>
      <c r="F412" t="str">
        <f t="shared" si="30"/>
        <v/>
      </c>
      <c r="G412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t="str">
        <f t="shared" si="34"/>
        <v/>
      </c>
      <c r="F413" t="str">
        <f t="shared" si="30"/>
        <v/>
      </c>
      <c r="G41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t="str">
        <f t="shared" si="34"/>
        <v/>
      </c>
      <c r="F414" t="str">
        <f t="shared" si="30"/>
        <v/>
      </c>
      <c r="G414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t="str">
        <f t="shared" si="34"/>
        <v/>
      </c>
      <c r="F415" t="str">
        <f t="shared" si="30"/>
        <v/>
      </c>
      <c r="G415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t="str">
        <f t="shared" si="34"/>
        <v/>
      </c>
      <c r="F416" t="str">
        <f t="shared" si="30"/>
        <v/>
      </c>
      <c r="G416" t="str">
        <f t="shared" si="31"/>
        <v/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t="str">
        <f t="shared" si="34"/>
        <v/>
      </c>
      <c r="F417" t="str">
        <f t="shared" si="30"/>
        <v/>
      </c>
      <c r="G417" t="str">
        <f t="shared" si="31"/>
        <v/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t="str">
        <f t="shared" si="34"/>
        <v/>
      </c>
      <c r="F418" t="str">
        <f t="shared" si="30"/>
        <v/>
      </c>
      <c r="G418" t="str">
        <f t="shared" si="31"/>
        <v/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t="str">
        <f t="shared" si="34"/>
        <v/>
      </c>
      <c r="F419" t="str">
        <f t="shared" si="30"/>
        <v/>
      </c>
      <c r="G419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t="str">
        <f t="shared" si="34"/>
        <v/>
      </c>
      <c r="F420" t="str">
        <f t="shared" si="30"/>
        <v/>
      </c>
      <c r="G420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t="str">
        <f t="shared" si="34"/>
        <v/>
      </c>
      <c r="F421" t="str">
        <f t="shared" si="30"/>
        <v/>
      </c>
      <c r="G421" t="str">
        <f t="shared" si="31"/>
        <v/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t="str">
        <f t="shared" si="34"/>
        <v/>
      </c>
      <c r="F422" t="str">
        <f t="shared" si="30"/>
        <v/>
      </c>
      <c r="G422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t="str">
        <f t="shared" si="34"/>
        <v/>
      </c>
      <c r="F423" t="str">
        <f t="shared" si="30"/>
        <v/>
      </c>
      <c r="G42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t="str">
        <f t="shared" si="34"/>
        <v/>
      </c>
      <c r="F424" t="str">
        <f t="shared" si="30"/>
        <v/>
      </c>
      <c r="G424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t="str">
        <f t="shared" si="34"/>
        <v/>
      </c>
      <c r="F425" t="str">
        <f t="shared" si="30"/>
        <v/>
      </c>
      <c r="G425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t="str">
        <f t="shared" si="34"/>
        <v/>
      </c>
      <c r="F426" t="str">
        <f t="shared" si="30"/>
        <v/>
      </c>
      <c r="G426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t="str">
        <f t="shared" si="34"/>
        <v/>
      </c>
      <c r="F427" t="str">
        <f t="shared" si="30"/>
        <v/>
      </c>
      <c r="G427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t="str">
        <f t="shared" si="34"/>
        <v/>
      </c>
      <c r="F428" t="str">
        <f t="shared" si="30"/>
        <v/>
      </c>
      <c r="G428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t="str">
        <f t="shared" si="34"/>
        <v/>
      </c>
      <c r="F429" t="str">
        <f t="shared" si="30"/>
        <v/>
      </c>
      <c r="G429" t="str">
        <f t="shared" si="31"/>
        <v/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t="str">
        <f t="shared" si="34"/>
        <v/>
      </c>
      <c r="F430" t="str">
        <f t="shared" si="30"/>
        <v/>
      </c>
      <c r="G430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t="str">
        <f t="shared" si="34"/>
        <v/>
      </c>
      <c r="F431" t="str">
        <f t="shared" si="30"/>
        <v/>
      </c>
      <c r="G431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t="str">
        <f t="shared" si="34"/>
        <v/>
      </c>
      <c r="F432" t="str">
        <f t="shared" si="30"/>
        <v/>
      </c>
      <c r="G432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t="str">
        <f t="shared" si="34"/>
        <v/>
      </c>
      <c r="F433" t="str">
        <f t="shared" si="30"/>
        <v/>
      </c>
      <c r="G43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t="str">
        <f t="shared" si="34"/>
        <v/>
      </c>
      <c r="F434" t="str">
        <f t="shared" si="30"/>
        <v/>
      </c>
      <c r="G434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t="str">
        <f t="shared" si="34"/>
        <v/>
      </c>
      <c r="F435" t="str">
        <f t="shared" si="30"/>
        <v/>
      </c>
      <c r="G435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t="str">
        <f t="shared" si="34"/>
        <v/>
      </c>
      <c r="F436" t="str">
        <f t="shared" si="30"/>
        <v/>
      </c>
      <c r="G436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t="str">
        <f t="shared" si="34"/>
        <v/>
      </c>
      <c r="F437" t="str">
        <f t="shared" si="30"/>
        <v/>
      </c>
      <c r="G437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t="str">
        <f t="shared" si="34"/>
        <v/>
      </c>
      <c r="F438" t="str">
        <f t="shared" si="30"/>
        <v/>
      </c>
      <c r="G438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t="str">
        <f t="shared" si="34"/>
        <v/>
      </c>
      <c r="F439" t="str">
        <f t="shared" si="30"/>
        <v/>
      </c>
      <c r="G439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t="str">
        <f t="shared" si="34"/>
        <v/>
      </c>
      <c r="F440" t="str">
        <f t="shared" si="30"/>
        <v/>
      </c>
      <c r="G440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t="str">
        <f t="shared" si="34"/>
        <v/>
      </c>
      <c r="F441" t="str">
        <f t="shared" si="30"/>
        <v/>
      </c>
      <c r="G441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t="str">
        <f t="shared" si="34"/>
        <v/>
      </c>
      <c r="F442" t="str">
        <f t="shared" si="30"/>
        <v/>
      </c>
      <c r="G442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t="str">
        <f t="shared" si="34"/>
        <v/>
      </c>
      <c r="F443" t="str">
        <f t="shared" si="30"/>
        <v/>
      </c>
      <c r="G443" t="str">
        <f t="shared" si="31"/>
        <v/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t="str">
        <f t="shared" si="34"/>
        <v/>
      </c>
      <c r="F444" t="str">
        <f t="shared" si="30"/>
        <v/>
      </c>
      <c r="G444" t="str">
        <f t="shared" si="31"/>
        <v/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t="str">
        <f t="shared" si="34"/>
        <v/>
      </c>
      <c r="F445" t="str">
        <f t="shared" si="30"/>
        <v/>
      </c>
      <c r="G445" t="str">
        <f t="shared" si="31"/>
        <v/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t="str">
        <f t="shared" si="34"/>
        <v/>
      </c>
      <c r="F446" t="str">
        <f t="shared" si="30"/>
        <v/>
      </c>
      <c r="G446" t="str">
        <f t="shared" si="31"/>
        <v/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t="str">
        <f t="shared" si="34"/>
        <v/>
      </c>
      <c r="F447" t="str">
        <f t="shared" si="30"/>
        <v/>
      </c>
      <c r="G447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t="str">
        <f t="shared" si="34"/>
        <v/>
      </c>
      <c r="F448" t="str">
        <f t="shared" si="30"/>
        <v/>
      </c>
      <c r="G448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t="str">
        <f t="shared" si="34"/>
        <v/>
      </c>
      <c r="F449" t="str">
        <f t="shared" si="30"/>
        <v/>
      </c>
      <c r="G449" t="str">
        <f t="shared" si="31"/>
        <v/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t="str">
        <f t="shared" si="34"/>
        <v/>
      </c>
      <c r="F450" t="str">
        <f t="shared" si="30"/>
        <v/>
      </c>
      <c r="G450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t="str">
        <f t="shared" si="34"/>
        <v/>
      </c>
      <c r="F451" t="str">
        <f t="shared" ref="F451:F514" si="35">IF(E451="7-Day Down Streak", C451, "")</f>
        <v/>
      </c>
      <c r="G451" t="str">
        <f t="shared" ref="G451:G514" si="36">IF(E451="7-Day Down Streak",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t="str">
        <f t="shared" si="34"/>
        <v/>
      </c>
      <c r="F452" t="str">
        <f t="shared" si="35"/>
        <v/>
      </c>
      <c r="G452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t="str">
        <f t="shared" si="34"/>
        <v/>
      </c>
      <c r="F453" t="str">
        <f t="shared" si="35"/>
        <v/>
      </c>
      <c r="G45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t="str">
        <f t="shared" si="34"/>
        <v/>
      </c>
      <c r="F454" t="str">
        <f t="shared" si="35"/>
        <v/>
      </c>
      <c r="G454" t="str">
        <f t="shared" si="36"/>
        <v/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t="str">
        <f t="shared" si="34"/>
        <v/>
      </c>
      <c r="F455" t="str">
        <f t="shared" si="35"/>
        <v/>
      </c>
      <c r="G455" t="str">
        <f t="shared" si="36"/>
        <v/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t="str">
        <f t="shared" si="34"/>
        <v/>
      </c>
      <c r="F456" t="str">
        <f t="shared" si="35"/>
        <v/>
      </c>
      <c r="G456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t="str">
        <f t="shared" si="34"/>
        <v/>
      </c>
      <c r="F457" t="str">
        <f t="shared" si="35"/>
        <v/>
      </c>
      <c r="G457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t="str">
        <f t="shared" si="34"/>
        <v/>
      </c>
      <c r="F458" t="str">
        <f t="shared" si="35"/>
        <v/>
      </c>
      <c r="G458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t="str">
        <f t="shared" ref="E459:E522" si="39">IF(AND(D452="Down", D453="Down", D454="Down", D455="Down", D456="Down", D457="Down", D458="Down"), "7-Day Down Streak", "")</f>
        <v/>
      </c>
      <c r="F459" t="str">
        <f t="shared" si="35"/>
        <v/>
      </c>
      <c r="G459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t="str">
        <f t="shared" si="39"/>
        <v/>
      </c>
      <c r="F460" t="str">
        <f t="shared" si="35"/>
        <v/>
      </c>
      <c r="G460" t="str">
        <f t="shared" si="36"/>
        <v/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t="str">
        <f t="shared" si="39"/>
        <v/>
      </c>
      <c r="F461" t="str">
        <f t="shared" si="35"/>
        <v/>
      </c>
      <c r="G461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t="str">
        <f t="shared" si="39"/>
        <v/>
      </c>
      <c r="F462" t="str">
        <f t="shared" si="35"/>
        <v/>
      </c>
      <c r="G462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t="str">
        <f t="shared" si="39"/>
        <v/>
      </c>
      <c r="F463" t="str">
        <f t="shared" si="35"/>
        <v/>
      </c>
      <c r="G463" t="str">
        <f t="shared" si="36"/>
        <v/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t="str">
        <f t="shared" si="39"/>
        <v/>
      </c>
      <c r="F464" t="str">
        <f t="shared" si="35"/>
        <v/>
      </c>
      <c r="G464" t="str">
        <f t="shared" si="36"/>
        <v/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t="str">
        <f t="shared" si="39"/>
        <v/>
      </c>
      <c r="F465" t="str">
        <f t="shared" si="35"/>
        <v/>
      </c>
      <c r="G465" t="str">
        <f t="shared" si="36"/>
        <v/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t="str">
        <f t="shared" si="39"/>
        <v/>
      </c>
      <c r="F466" t="str">
        <f t="shared" si="35"/>
        <v/>
      </c>
      <c r="G466" t="str">
        <f t="shared" si="36"/>
        <v/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t="str">
        <f t="shared" si="39"/>
        <v/>
      </c>
      <c r="F467" t="str">
        <f t="shared" si="35"/>
        <v/>
      </c>
      <c r="G467" t="str">
        <f t="shared" si="36"/>
        <v/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t="str">
        <f t="shared" si="39"/>
        <v>7-Day Down Streak</v>
      </c>
      <c r="F468">
        <f t="shared" si="35"/>
        <v>2.5261648392566491E-2</v>
      </c>
      <c r="G468" t="str">
        <f t="shared" si="36"/>
        <v>Yes</v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t="str">
        <f t="shared" si="39"/>
        <v/>
      </c>
      <c r="F469" t="str">
        <f t="shared" si="35"/>
        <v/>
      </c>
      <c r="G469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t="str">
        <f t="shared" si="39"/>
        <v/>
      </c>
      <c r="F470" t="str">
        <f t="shared" si="35"/>
        <v/>
      </c>
      <c r="G470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t="str">
        <f t="shared" si="39"/>
        <v/>
      </c>
      <c r="F471" t="str">
        <f t="shared" si="35"/>
        <v/>
      </c>
      <c r="G471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t="str">
        <f t="shared" si="39"/>
        <v/>
      </c>
      <c r="F472" t="str">
        <f t="shared" si="35"/>
        <v/>
      </c>
      <c r="G472" t="str">
        <f t="shared" si="36"/>
        <v/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t="str">
        <f t="shared" si="39"/>
        <v/>
      </c>
      <c r="F473" t="str">
        <f t="shared" si="35"/>
        <v/>
      </c>
      <c r="G473" t="str">
        <f t="shared" si="36"/>
        <v/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t="str">
        <f t="shared" si="39"/>
        <v/>
      </c>
      <c r="F474" t="str">
        <f t="shared" si="35"/>
        <v/>
      </c>
      <c r="G474" t="str">
        <f t="shared" si="36"/>
        <v/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t="str">
        <f t="shared" si="39"/>
        <v/>
      </c>
      <c r="F475" t="str">
        <f t="shared" si="35"/>
        <v/>
      </c>
      <c r="G475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t="str">
        <f t="shared" si="39"/>
        <v/>
      </c>
      <c r="F476" t="str">
        <f t="shared" si="35"/>
        <v/>
      </c>
      <c r="G476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t="str">
        <f t="shared" si="39"/>
        <v/>
      </c>
      <c r="F477" t="str">
        <f t="shared" si="35"/>
        <v/>
      </c>
      <c r="G477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t="str">
        <f t="shared" si="39"/>
        <v/>
      </c>
      <c r="F478" t="str">
        <f t="shared" si="35"/>
        <v/>
      </c>
      <c r="G478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t="str">
        <f t="shared" si="39"/>
        <v/>
      </c>
      <c r="F479" t="str">
        <f t="shared" si="35"/>
        <v/>
      </c>
      <c r="G479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t="str">
        <f t="shared" si="39"/>
        <v/>
      </c>
      <c r="F480" t="str">
        <f t="shared" si="35"/>
        <v/>
      </c>
      <c r="G480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t="str">
        <f t="shared" si="39"/>
        <v/>
      </c>
      <c r="F481" t="str">
        <f t="shared" si="35"/>
        <v/>
      </c>
      <c r="G481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t="str">
        <f t="shared" si="39"/>
        <v/>
      </c>
      <c r="F482" t="str">
        <f t="shared" si="35"/>
        <v/>
      </c>
      <c r="G482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t="str">
        <f t="shared" si="39"/>
        <v/>
      </c>
      <c r="F483" t="str">
        <f t="shared" si="35"/>
        <v/>
      </c>
      <c r="G48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t="str">
        <f t="shared" si="39"/>
        <v/>
      </c>
      <c r="F484" t="str">
        <f t="shared" si="35"/>
        <v/>
      </c>
      <c r="G484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t="str">
        <f t="shared" si="39"/>
        <v/>
      </c>
      <c r="F485" t="str">
        <f t="shared" si="35"/>
        <v/>
      </c>
      <c r="G485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t="str">
        <f t="shared" si="39"/>
        <v/>
      </c>
      <c r="F486" t="str">
        <f t="shared" si="35"/>
        <v/>
      </c>
      <c r="G486" t="str">
        <f t="shared" si="36"/>
        <v/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t="str">
        <f t="shared" si="39"/>
        <v/>
      </c>
      <c r="F487" t="str">
        <f t="shared" si="35"/>
        <v/>
      </c>
      <c r="G487" t="str">
        <f t="shared" si="36"/>
        <v/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t="str">
        <f t="shared" si="39"/>
        <v/>
      </c>
      <c r="F488" t="str">
        <f t="shared" si="35"/>
        <v/>
      </c>
      <c r="G488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t="str">
        <f t="shared" si="39"/>
        <v/>
      </c>
      <c r="F489" t="str">
        <f t="shared" si="35"/>
        <v/>
      </c>
      <c r="G489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t="str">
        <f t="shared" si="39"/>
        <v/>
      </c>
      <c r="F490" t="str">
        <f t="shared" si="35"/>
        <v/>
      </c>
      <c r="G490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t="str">
        <f t="shared" si="39"/>
        <v/>
      </c>
      <c r="F491" t="str">
        <f t="shared" si="35"/>
        <v/>
      </c>
      <c r="G491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t="str">
        <f t="shared" si="39"/>
        <v/>
      </c>
      <c r="F492" t="str">
        <f t="shared" si="35"/>
        <v/>
      </c>
      <c r="G492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t="str">
        <f t="shared" si="39"/>
        <v/>
      </c>
      <c r="F493" t="str">
        <f t="shared" si="35"/>
        <v/>
      </c>
      <c r="G49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t="str">
        <f t="shared" si="39"/>
        <v/>
      </c>
      <c r="F494" t="str">
        <f t="shared" si="35"/>
        <v/>
      </c>
      <c r="G494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t="str">
        <f t="shared" si="39"/>
        <v/>
      </c>
      <c r="F495" t="str">
        <f t="shared" si="35"/>
        <v/>
      </c>
      <c r="G495" t="str">
        <f t="shared" si="36"/>
        <v/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t="str">
        <f t="shared" si="39"/>
        <v/>
      </c>
      <c r="F496" t="str">
        <f t="shared" si="35"/>
        <v/>
      </c>
      <c r="G496" t="str">
        <f t="shared" si="36"/>
        <v/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t="str">
        <f t="shared" si="39"/>
        <v/>
      </c>
      <c r="F497" t="str">
        <f t="shared" si="35"/>
        <v/>
      </c>
      <c r="G497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t="str">
        <f t="shared" si="39"/>
        <v/>
      </c>
      <c r="F498" t="str">
        <f t="shared" si="35"/>
        <v/>
      </c>
      <c r="G498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t="str">
        <f t="shared" si="39"/>
        <v/>
      </c>
      <c r="F499" t="str">
        <f t="shared" si="35"/>
        <v/>
      </c>
      <c r="G499" t="str">
        <f t="shared" si="36"/>
        <v/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t="str">
        <f t="shared" si="39"/>
        <v/>
      </c>
      <c r="F500" t="str">
        <f t="shared" si="35"/>
        <v/>
      </c>
      <c r="G500" t="str">
        <f t="shared" si="36"/>
        <v/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t="str">
        <f t="shared" si="39"/>
        <v/>
      </c>
      <c r="F501" t="str">
        <f t="shared" si="35"/>
        <v/>
      </c>
      <c r="G501" t="str">
        <f t="shared" si="36"/>
        <v/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t="str">
        <f t="shared" si="39"/>
        <v/>
      </c>
      <c r="F502" t="str">
        <f t="shared" si="35"/>
        <v/>
      </c>
      <c r="G502" t="str">
        <f t="shared" si="36"/>
        <v/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t="str">
        <f t="shared" si="39"/>
        <v/>
      </c>
      <c r="F503" t="str">
        <f t="shared" si="35"/>
        <v/>
      </c>
      <c r="G50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t="str">
        <f t="shared" si="39"/>
        <v/>
      </c>
      <c r="F504" t="str">
        <f t="shared" si="35"/>
        <v/>
      </c>
      <c r="G504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t="str">
        <f t="shared" si="39"/>
        <v/>
      </c>
      <c r="F505" t="str">
        <f t="shared" si="35"/>
        <v/>
      </c>
      <c r="G505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t="str">
        <f t="shared" si="39"/>
        <v/>
      </c>
      <c r="F506" t="str">
        <f t="shared" si="35"/>
        <v/>
      </c>
      <c r="G506" t="str">
        <f t="shared" si="36"/>
        <v/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t="str">
        <f t="shared" si="39"/>
        <v/>
      </c>
      <c r="F507" t="str">
        <f t="shared" si="35"/>
        <v/>
      </c>
      <c r="G507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t="str">
        <f t="shared" si="39"/>
        <v/>
      </c>
      <c r="F508" t="str">
        <f t="shared" si="35"/>
        <v/>
      </c>
      <c r="G508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t="str">
        <f t="shared" si="39"/>
        <v/>
      </c>
      <c r="F509" t="str">
        <f t="shared" si="35"/>
        <v/>
      </c>
      <c r="G509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t="str">
        <f t="shared" si="39"/>
        <v/>
      </c>
      <c r="F510" t="str">
        <f t="shared" si="35"/>
        <v/>
      </c>
      <c r="G510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t="str">
        <f t="shared" si="39"/>
        <v/>
      </c>
      <c r="F511" t="str">
        <f t="shared" si="35"/>
        <v/>
      </c>
      <c r="G511" t="str">
        <f t="shared" si="36"/>
        <v/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t="str">
        <f t="shared" si="39"/>
        <v/>
      </c>
      <c r="F512" t="str">
        <f t="shared" si="35"/>
        <v/>
      </c>
      <c r="G512" t="str">
        <f t="shared" si="36"/>
        <v/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t="str">
        <f t="shared" si="39"/>
        <v/>
      </c>
      <c r="F513" t="str">
        <f t="shared" si="35"/>
        <v/>
      </c>
      <c r="G51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t="str">
        <f t="shared" si="39"/>
        <v/>
      </c>
      <c r="F514" t="str">
        <f t="shared" si="35"/>
        <v/>
      </c>
      <c r="G514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t="str">
        <f t="shared" si="39"/>
        <v/>
      </c>
      <c r="F515" t="str">
        <f t="shared" ref="F515:F578" si="40">IF(E515="7-Day Down Streak", C515, "")</f>
        <v/>
      </c>
      <c r="G515" t="str">
        <f t="shared" ref="G515:G578" si="41">IF(E515="7-Day Down Streak",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t="str">
        <f t="shared" si="39"/>
        <v/>
      </c>
      <c r="F516" t="str">
        <f t="shared" si="40"/>
        <v/>
      </c>
      <c r="G516" t="str">
        <f t="shared" si="41"/>
        <v/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t="str">
        <f t="shared" si="39"/>
        <v/>
      </c>
      <c r="F517" t="str">
        <f t="shared" si="40"/>
        <v/>
      </c>
      <c r="G517" t="str">
        <f t="shared" si="41"/>
        <v/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t="str">
        <f t="shared" si="39"/>
        <v/>
      </c>
      <c r="F518" t="str">
        <f t="shared" si="40"/>
        <v/>
      </c>
      <c r="G518" t="str">
        <f t="shared" si="41"/>
        <v/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t="str">
        <f t="shared" si="39"/>
        <v/>
      </c>
      <c r="F519" t="str">
        <f t="shared" si="40"/>
        <v/>
      </c>
      <c r="G519" t="str">
        <f t="shared" si="41"/>
        <v/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t="str">
        <f t="shared" si="39"/>
        <v/>
      </c>
      <c r="F520" t="str">
        <f t="shared" si="40"/>
        <v/>
      </c>
      <c r="G520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t="str">
        <f t="shared" si="39"/>
        <v/>
      </c>
      <c r="F521" t="str">
        <f t="shared" si="40"/>
        <v/>
      </c>
      <c r="G521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t="str">
        <f t="shared" si="39"/>
        <v/>
      </c>
      <c r="F522" t="str">
        <f t="shared" si="40"/>
        <v/>
      </c>
      <c r="G522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t="str">
        <f t="shared" ref="E523:E586" si="44">IF(AND(D516="Down", D517="Down", D518="Down", D519="Down", D520="Down", D521="Down", D522="Down"), "7-Day Down Streak", "")</f>
        <v/>
      </c>
      <c r="F523" t="str">
        <f t="shared" si="40"/>
        <v/>
      </c>
      <c r="G523" t="str">
        <f t="shared" si="41"/>
        <v/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t="str">
        <f t="shared" si="44"/>
        <v/>
      </c>
      <c r="F524" t="str">
        <f t="shared" si="40"/>
        <v/>
      </c>
      <c r="G524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t="str">
        <f t="shared" si="44"/>
        <v/>
      </c>
      <c r="F525" t="str">
        <f t="shared" si="40"/>
        <v/>
      </c>
      <c r="G525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t="str">
        <f t="shared" si="44"/>
        <v/>
      </c>
      <c r="F526" t="str">
        <f t="shared" si="40"/>
        <v/>
      </c>
      <c r="G526" t="str">
        <f t="shared" si="41"/>
        <v/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t="str">
        <f t="shared" si="44"/>
        <v/>
      </c>
      <c r="F527" t="str">
        <f t="shared" si="40"/>
        <v/>
      </c>
      <c r="G527" t="str">
        <f t="shared" si="41"/>
        <v/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t="str">
        <f t="shared" si="44"/>
        <v/>
      </c>
      <c r="F528" t="str">
        <f t="shared" si="40"/>
        <v/>
      </c>
      <c r="G528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t="str">
        <f t="shared" si="44"/>
        <v/>
      </c>
      <c r="F529" t="str">
        <f t="shared" si="40"/>
        <v/>
      </c>
      <c r="G529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t="str">
        <f t="shared" si="44"/>
        <v/>
      </c>
      <c r="F530" t="str">
        <f t="shared" si="40"/>
        <v/>
      </c>
      <c r="G530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t="str">
        <f t="shared" si="44"/>
        <v/>
      </c>
      <c r="F531" t="str">
        <f t="shared" si="40"/>
        <v/>
      </c>
      <c r="G531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t="str">
        <f t="shared" si="44"/>
        <v/>
      </c>
      <c r="F532" t="str">
        <f t="shared" si="40"/>
        <v/>
      </c>
      <c r="G532" t="str">
        <f t="shared" si="41"/>
        <v/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t="str">
        <f t="shared" si="44"/>
        <v/>
      </c>
      <c r="F533" t="str">
        <f t="shared" si="40"/>
        <v/>
      </c>
      <c r="G53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t="str">
        <f t="shared" si="44"/>
        <v/>
      </c>
      <c r="F534" t="str">
        <f t="shared" si="40"/>
        <v/>
      </c>
      <c r="G534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t="str">
        <f t="shared" si="44"/>
        <v/>
      </c>
      <c r="F535" t="str">
        <f t="shared" si="40"/>
        <v/>
      </c>
      <c r="G535" t="str">
        <f t="shared" si="41"/>
        <v/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t="str">
        <f t="shared" si="44"/>
        <v/>
      </c>
      <c r="F536" t="str">
        <f t="shared" si="40"/>
        <v/>
      </c>
      <c r="G536" t="str">
        <f t="shared" si="41"/>
        <v/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t="str">
        <f t="shared" si="44"/>
        <v/>
      </c>
      <c r="F537" t="str">
        <f t="shared" si="40"/>
        <v/>
      </c>
      <c r="G537" t="str">
        <f t="shared" si="41"/>
        <v/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t="str">
        <f t="shared" si="44"/>
        <v/>
      </c>
      <c r="F538" t="str">
        <f t="shared" si="40"/>
        <v/>
      </c>
      <c r="G538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t="str">
        <f t="shared" si="44"/>
        <v/>
      </c>
      <c r="F539" t="str">
        <f t="shared" si="40"/>
        <v/>
      </c>
      <c r="G539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t="str">
        <f t="shared" si="44"/>
        <v/>
      </c>
      <c r="F540" t="str">
        <f t="shared" si="40"/>
        <v/>
      </c>
      <c r="G540" t="str">
        <f t="shared" si="41"/>
        <v/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t="str">
        <f t="shared" si="44"/>
        <v/>
      </c>
      <c r="F541" t="str">
        <f t="shared" si="40"/>
        <v/>
      </c>
      <c r="G541" t="str">
        <f t="shared" si="41"/>
        <v/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t="str">
        <f t="shared" si="44"/>
        <v/>
      </c>
      <c r="F542" t="str">
        <f t="shared" si="40"/>
        <v/>
      </c>
      <c r="G542" t="str">
        <f t="shared" si="41"/>
        <v/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t="str">
        <f t="shared" si="44"/>
        <v/>
      </c>
      <c r="F543" t="str">
        <f t="shared" si="40"/>
        <v/>
      </c>
      <c r="G543" t="str">
        <f t="shared" si="41"/>
        <v/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t="str">
        <f t="shared" si="44"/>
        <v/>
      </c>
      <c r="F544" t="str">
        <f t="shared" si="40"/>
        <v/>
      </c>
      <c r="G544" t="str">
        <f t="shared" si="41"/>
        <v/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t="str">
        <f t="shared" si="44"/>
        <v/>
      </c>
      <c r="F545" t="str">
        <f t="shared" si="40"/>
        <v/>
      </c>
      <c r="G545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t="str">
        <f t="shared" si="44"/>
        <v/>
      </c>
      <c r="F546" t="str">
        <f t="shared" si="40"/>
        <v/>
      </c>
      <c r="G546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t="str">
        <f t="shared" si="44"/>
        <v/>
      </c>
      <c r="F547" t="str">
        <f t="shared" si="40"/>
        <v/>
      </c>
      <c r="G547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t="str">
        <f t="shared" si="44"/>
        <v/>
      </c>
      <c r="F548" t="str">
        <f t="shared" si="40"/>
        <v/>
      </c>
      <c r="G548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t="str">
        <f t="shared" si="44"/>
        <v/>
      </c>
      <c r="F549" t="str">
        <f t="shared" si="40"/>
        <v/>
      </c>
      <c r="G549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t="str">
        <f t="shared" si="44"/>
        <v/>
      </c>
      <c r="F550" t="str">
        <f t="shared" si="40"/>
        <v/>
      </c>
      <c r="G550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t="str">
        <f t="shared" si="44"/>
        <v/>
      </c>
      <c r="F551" t="str">
        <f t="shared" si="40"/>
        <v/>
      </c>
      <c r="G551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t="str">
        <f t="shared" si="44"/>
        <v/>
      </c>
      <c r="F552" t="str">
        <f t="shared" si="40"/>
        <v/>
      </c>
      <c r="G552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t="str">
        <f t="shared" si="44"/>
        <v/>
      </c>
      <c r="F553" t="str">
        <f t="shared" si="40"/>
        <v/>
      </c>
      <c r="G553" t="str">
        <f t="shared" si="41"/>
        <v/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t="str">
        <f t="shared" si="44"/>
        <v/>
      </c>
      <c r="F554" t="str">
        <f t="shared" si="40"/>
        <v/>
      </c>
      <c r="G554" t="str">
        <f t="shared" si="41"/>
        <v/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t="str">
        <f t="shared" si="44"/>
        <v/>
      </c>
      <c r="F555" t="str">
        <f t="shared" si="40"/>
        <v/>
      </c>
      <c r="G555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t="str">
        <f t="shared" si="44"/>
        <v/>
      </c>
      <c r="F556" t="str">
        <f t="shared" si="40"/>
        <v/>
      </c>
      <c r="G556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t="str">
        <f t="shared" si="44"/>
        <v/>
      </c>
      <c r="F557" t="str">
        <f t="shared" si="40"/>
        <v/>
      </c>
      <c r="G557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t="str">
        <f t="shared" si="44"/>
        <v/>
      </c>
      <c r="F558" t="str">
        <f t="shared" si="40"/>
        <v/>
      </c>
      <c r="G558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t="str">
        <f t="shared" si="44"/>
        <v/>
      </c>
      <c r="F559" t="str">
        <f t="shared" si="40"/>
        <v/>
      </c>
      <c r="G559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t="str">
        <f t="shared" si="44"/>
        <v/>
      </c>
      <c r="F560" t="str">
        <f t="shared" si="40"/>
        <v/>
      </c>
      <c r="G560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t="str">
        <f t="shared" si="44"/>
        <v/>
      </c>
      <c r="F561" t="str">
        <f t="shared" si="40"/>
        <v/>
      </c>
      <c r="G561" t="str">
        <f t="shared" si="41"/>
        <v/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t="str">
        <f t="shared" si="44"/>
        <v/>
      </c>
      <c r="F562" t="str">
        <f t="shared" si="40"/>
        <v/>
      </c>
      <c r="G562" t="str">
        <f t="shared" si="41"/>
        <v/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t="str">
        <f t="shared" si="44"/>
        <v/>
      </c>
      <c r="F563" t="str">
        <f t="shared" si="40"/>
        <v/>
      </c>
      <c r="G563" t="str">
        <f t="shared" si="41"/>
        <v/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t="str">
        <f t="shared" si="44"/>
        <v/>
      </c>
      <c r="F564" t="str">
        <f t="shared" si="40"/>
        <v/>
      </c>
      <c r="G564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t="str">
        <f t="shared" si="44"/>
        <v/>
      </c>
      <c r="F565" t="str">
        <f t="shared" si="40"/>
        <v/>
      </c>
      <c r="G565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t="str">
        <f t="shared" si="44"/>
        <v/>
      </c>
      <c r="F566" t="str">
        <f t="shared" si="40"/>
        <v/>
      </c>
      <c r="G566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t="str">
        <f t="shared" si="44"/>
        <v/>
      </c>
      <c r="F567" t="str">
        <f t="shared" si="40"/>
        <v/>
      </c>
      <c r="G567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t="str">
        <f t="shared" si="44"/>
        <v/>
      </c>
      <c r="F568" t="str">
        <f t="shared" si="40"/>
        <v/>
      </c>
      <c r="G568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t="str">
        <f t="shared" si="44"/>
        <v/>
      </c>
      <c r="F569" t="str">
        <f t="shared" si="40"/>
        <v/>
      </c>
      <c r="G569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t="str">
        <f t="shared" si="44"/>
        <v/>
      </c>
      <c r="F570" t="str">
        <f t="shared" si="40"/>
        <v/>
      </c>
      <c r="G570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t="str">
        <f t="shared" si="44"/>
        <v/>
      </c>
      <c r="F571" t="str">
        <f t="shared" si="40"/>
        <v/>
      </c>
      <c r="G571" t="str">
        <f t="shared" si="41"/>
        <v/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t="str">
        <f t="shared" si="44"/>
        <v/>
      </c>
      <c r="F572" t="str">
        <f t="shared" si="40"/>
        <v/>
      </c>
      <c r="G572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t="str">
        <f t="shared" si="44"/>
        <v/>
      </c>
      <c r="F573" t="str">
        <f t="shared" si="40"/>
        <v/>
      </c>
      <c r="G57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t="str">
        <f t="shared" si="44"/>
        <v/>
      </c>
      <c r="F574" t="str">
        <f t="shared" si="40"/>
        <v/>
      </c>
      <c r="G574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t="str">
        <f t="shared" si="44"/>
        <v/>
      </c>
      <c r="F575" t="str">
        <f t="shared" si="40"/>
        <v/>
      </c>
      <c r="G575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t="str">
        <f t="shared" si="44"/>
        <v/>
      </c>
      <c r="F576" t="str">
        <f t="shared" si="40"/>
        <v/>
      </c>
      <c r="G576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t="str">
        <f t="shared" si="44"/>
        <v/>
      </c>
      <c r="F577" t="str">
        <f t="shared" si="40"/>
        <v/>
      </c>
      <c r="G577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t="str">
        <f t="shared" si="44"/>
        <v/>
      </c>
      <c r="F578" t="str">
        <f t="shared" si="40"/>
        <v/>
      </c>
      <c r="G578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t="str">
        <f t="shared" si="44"/>
        <v/>
      </c>
      <c r="F579" t="str">
        <f t="shared" ref="F579:F642" si="45">IF(E579="7-Day Down Streak", C579, "")</f>
        <v/>
      </c>
      <c r="G579" t="str">
        <f t="shared" ref="G579:G642" si="46">IF(E579="7-Day Down Streak",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t="str">
        <f t="shared" si="44"/>
        <v/>
      </c>
      <c r="F580" t="str">
        <f t="shared" si="45"/>
        <v/>
      </c>
      <c r="G580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t="str">
        <f t="shared" si="44"/>
        <v/>
      </c>
      <c r="F581" t="str">
        <f t="shared" si="45"/>
        <v/>
      </c>
      <c r="G581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t="str">
        <f t="shared" si="44"/>
        <v/>
      </c>
      <c r="F582" t="str">
        <f t="shared" si="45"/>
        <v/>
      </c>
      <c r="G582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t="str">
        <f t="shared" si="44"/>
        <v/>
      </c>
      <c r="F583" t="str">
        <f t="shared" si="45"/>
        <v/>
      </c>
      <c r="G58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t="str">
        <f t="shared" si="44"/>
        <v/>
      </c>
      <c r="F584" t="str">
        <f t="shared" si="45"/>
        <v/>
      </c>
      <c r="G584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t="str">
        <f t="shared" si="44"/>
        <v/>
      </c>
      <c r="F585" t="str">
        <f t="shared" si="45"/>
        <v/>
      </c>
      <c r="G585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t="str">
        <f t="shared" si="44"/>
        <v/>
      </c>
      <c r="F586" t="str">
        <f t="shared" si="45"/>
        <v/>
      </c>
      <c r="G586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t="str">
        <f t="shared" ref="E587:E650" si="49">IF(AND(D580="Down", D581="Down", D582="Down", D583="Down", D584="Down", D585="Down", D586="Down"), "7-Day Down Streak", "")</f>
        <v/>
      </c>
      <c r="F587" t="str">
        <f t="shared" si="45"/>
        <v/>
      </c>
      <c r="G587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t="str">
        <f t="shared" si="49"/>
        <v/>
      </c>
      <c r="F588" t="str">
        <f t="shared" si="45"/>
        <v/>
      </c>
      <c r="G588" t="str">
        <f t="shared" si="46"/>
        <v/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t="str">
        <f t="shared" si="49"/>
        <v/>
      </c>
      <c r="F589" t="str">
        <f t="shared" si="45"/>
        <v/>
      </c>
      <c r="G589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t="str">
        <f t="shared" si="49"/>
        <v/>
      </c>
      <c r="F590" t="str">
        <f t="shared" si="45"/>
        <v/>
      </c>
      <c r="G590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t="str">
        <f t="shared" si="49"/>
        <v/>
      </c>
      <c r="F591" t="str">
        <f t="shared" si="45"/>
        <v/>
      </c>
      <c r="G591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t="str">
        <f t="shared" si="49"/>
        <v/>
      </c>
      <c r="F592" t="str">
        <f t="shared" si="45"/>
        <v/>
      </c>
      <c r="G592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t="str">
        <f t="shared" si="49"/>
        <v/>
      </c>
      <c r="F593" t="str">
        <f t="shared" si="45"/>
        <v/>
      </c>
      <c r="G59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t="str">
        <f t="shared" si="49"/>
        <v/>
      </c>
      <c r="F594" t="str">
        <f t="shared" si="45"/>
        <v/>
      </c>
      <c r="G594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t="str">
        <f t="shared" si="49"/>
        <v/>
      </c>
      <c r="F595" t="str">
        <f t="shared" si="45"/>
        <v/>
      </c>
      <c r="G595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t="str">
        <f t="shared" si="49"/>
        <v/>
      </c>
      <c r="F596" t="str">
        <f t="shared" si="45"/>
        <v/>
      </c>
      <c r="G596" t="str">
        <f t="shared" si="46"/>
        <v/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t="str">
        <f t="shared" si="49"/>
        <v/>
      </c>
      <c r="F597" t="str">
        <f t="shared" si="45"/>
        <v/>
      </c>
      <c r="G597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t="str">
        <f t="shared" si="49"/>
        <v/>
      </c>
      <c r="F598" t="str">
        <f t="shared" si="45"/>
        <v/>
      </c>
      <c r="G598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t="str">
        <f t="shared" si="49"/>
        <v/>
      </c>
      <c r="F599" t="str">
        <f t="shared" si="45"/>
        <v/>
      </c>
      <c r="G599" t="str">
        <f t="shared" si="46"/>
        <v/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t="str">
        <f t="shared" si="49"/>
        <v/>
      </c>
      <c r="F600" t="str">
        <f t="shared" si="45"/>
        <v/>
      </c>
      <c r="G600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t="str">
        <f t="shared" si="49"/>
        <v/>
      </c>
      <c r="F601" t="str">
        <f t="shared" si="45"/>
        <v/>
      </c>
      <c r="G601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t="str">
        <f t="shared" si="49"/>
        <v/>
      </c>
      <c r="F602" t="str">
        <f t="shared" si="45"/>
        <v/>
      </c>
      <c r="G602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t="str">
        <f t="shared" si="49"/>
        <v/>
      </c>
      <c r="F603" t="str">
        <f t="shared" si="45"/>
        <v/>
      </c>
      <c r="G60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t="str">
        <f t="shared" si="49"/>
        <v/>
      </c>
      <c r="F604" t="str">
        <f t="shared" si="45"/>
        <v/>
      </c>
      <c r="G604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t="str">
        <f t="shared" si="49"/>
        <v/>
      </c>
      <c r="F605" t="str">
        <f t="shared" si="45"/>
        <v/>
      </c>
      <c r="G605" t="str">
        <f t="shared" si="46"/>
        <v/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t="str">
        <f t="shared" si="49"/>
        <v/>
      </c>
      <c r="F606" t="str">
        <f t="shared" si="45"/>
        <v/>
      </c>
      <c r="G606" t="str">
        <f t="shared" si="46"/>
        <v/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t="str">
        <f t="shared" si="49"/>
        <v/>
      </c>
      <c r="F607" t="str">
        <f t="shared" si="45"/>
        <v/>
      </c>
      <c r="G607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t="str">
        <f t="shared" si="49"/>
        <v/>
      </c>
      <c r="F608" t="str">
        <f t="shared" si="45"/>
        <v/>
      </c>
      <c r="G608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t="str">
        <f t="shared" si="49"/>
        <v/>
      </c>
      <c r="F609" t="str">
        <f t="shared" si="45"/>
        <v/>
      </c>
      <c r="G609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t="str">
        <f t="shared" si="49"/>
        <v/>
      </c>
      <c r="F610" t="str">
        <f t="shared" si="45"/>
        <v/>
      </c>
      <c r="G610" t="str">
        <f t="shared" si="46"/>
        <v/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t="str">
        <f t="shared" si="49"/>
        <v/>
      </c>
      <c r="F611" t="str">
        <f t="shared" si="45"/>
        <v/>
      </c>
      <c r="G611" t="str">
        <f t="shared" si="46"/>
        <v/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t="str">
        <f t="shared" si="49"/>
        <v/>
      </c>
      <c r="F612" t="str">
        <f t="shared" si="45"/>
        <v/>
      </c>
      <c r="G612" t="str">
        <f t="shared" si="46"/>
        <v/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t="str">
        <f t="shared" si="49"/>
        <v/>
      </c>
      <c r="F613" t="str">
        <f t="shared" si="45"/>
        <v/>
      </c>
      <c r="G613" t="str">
        <f t="shared" si="46"/>
        <v/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t="str">
        <f t="shared" si="49"/>
        <v/>
      </c>
      <c r="F614" t="str">
        <f t="shared" si="45"/>
        <v/>
      </c>
      <c r="G614" t="str">
        <f t="shared" si="46"/>
        <v/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t="str">
        <f t="shared" si="49"/>
        <v>7-Day Down Streak</v>
      </c>
      <c r="F615">
        <f t="shared" si="45"/>
        <v>1.6425755584756899E-2</v>
      </c>
      <c r="G615" t="str">
        <f t="shared" si="46"/>
        <v>Yes</v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t="str">
        <f t="shared" si="49"/>
        <v/>
      </c>
      <c r="F616" t="str">
        <f t="shared" si="45"/>
        <v/>
      </c>
      <c r="G616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t="str">
        <f t="shared" si="49"/>
        <v/>
      </c>
      <c r="F617" t="str">
        <f t="shared" si="45"/>
        <v/>
      </c>
      <c r="G617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t="str">
        <f t="shared" si="49"/>
        <v/>
      </c>
      <c r="F618" t="str">
        <f t="shared" si="45"/>
        <v/>
      </c>
      <c r="G618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t="str">
        <f t="shared" si="49"/>
        <v/>
      </c>
      <c r="F619" t="str">
        <f t="shared" si="45"/>
        <v/>
      </c>
      <c r="G619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t="str">
        <f t="shared" si="49"/>
        <v/>
      </c>
      <c r="F620" t="str">
        <f t="shared" si="45"/>
        <v/>
      </c>
      <c r="G620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t="str">
        <f t="shared" si="49"/>
        <v/>
      </c>
      <c r="F621" t="str">
        <f t="shared" si="45"/>
        <v/>
      </c>
      <c r="G621" t="str">
        <f t="shared" si="46"/>
        <v/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t="str">
        <f t="shared" si="49"/>
        <v/>
      </c>
      <c r="F622" t="str">
        <f t="shared" si="45"/>
        <v/>
      </c>
      <c r="G622" t="str">
        <f t="shared" si="46"/>
        <v/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t="str">
        <f t="shared" si="49"/>
        <v/>
      </c>
      <c r="F623" t="str">
        <f t="shared" si="45"/>
        <v/>
      </c>
      <c r="G62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t="str">
        <f t="shared" si="49"/>
        <v/>
      </c>
      <c r="F624" t="str">
        <f t="shared" si="45"/>
        <v/>
      </c>
      <c r="G624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t="str">
        <f t="shared" si="49"/>
        <v/>
      </c>
      <c r="F625" t="str">
        <f t="shared" si="45"/>
        <v/>
      </c>
      <c r="G625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t="str">
        <f t="shared" si="49"/>
        <v/>
      </c>
      <c r="F626" t="str">
        <f t="shared" si="45"/>
        <v/>
      </c>
      <c r="G626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t="str">
        <f t="shared" si="49"/>
        <v/>
      </c>
      <c r="F627" t="str">
        <f t="shared" si="45"/>
        <v/>
      </c>
      <c r="G627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t="str">
        <f t="shared" si="49"/>
        <v/>
      </c>
      <c r="F628" t="str">
        <f t="shared" si="45"/>
        <v/>
      </c>
      <c r="G628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t="str">
        <f t="shared" si="49"/>
        <v/>
      </c>
      <c r="F629" t="str">
        <f t="shared" si="45"/>
        <v/>
      </c>
      <c r="G629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t="str">
        <f t="shared" si="49"/>
        <v/>
      </c>
      <c r="F630" t="str">
        <f t="shared" si="45"/>
        <v/>
      </c>
      <c r="G630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t="str">
        <f t="shared" si="49"/>
        <v/>
      </c>
      <c r="F631" t="str">
        <f t="shared" si="45"/>
        <v/>
      </c>
      <c r="G631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t="str">
        <f t="shared" si="49"/>
        <v/>
      </c>
      <c r="F632" t="str">
        <f t="shared" si="45"/>
        <v/>
      </c>
      <c r="G632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t="str">
        <f t="shared" si="49"/>
        <v/>
      </c>
      <c r="F633" t="str">
        <f t="shared" si="45"/>
        <v/>
      </c>
      <c r="G63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t="str">
        <f t="shared" si="49"/>
        <v/>
      </c>
      <c r="F634" t="str">
        <f t="shared" si="45"/>
        <v/>
      </c>
      <c r="G634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t="str">
        <f t="shared" si="49"/>
        <v/>
      </c>
      <c r="F635" t="str">
        <f t="shared" si="45"/>
        <v/>
      </c>
      <c r="G635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t="str">
        <f t="shared" si="49"/>
        <v/>
      </c>
      <c r="F636" t="str">
        <f t="shared" si="45"/>
        <v/>
      </c>
      <c r="G636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t="str">
        <f t="shared" si="49"/>
        <v/>
      </c>
      <c r="F637" t="str">
        <f t="shared" si="45"/>
        <v/>
      </c>
      <c r="G637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t="str">
        <f t="shared" si="49"/>
        <v/>
      </c>
      <c r="F638" t="str">
        <f t="shared" si="45"/>
        <v/>
      </c>
      <c r="G638" t="str">
        <f t="shared" si="46"/>
        <v/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t="str">
        <f t="shared" si="49"/>
        <v/>
      </c>
      <c r="F639" t="str">
        <f t="shared" si="45"/>
        <v/>
      </c>
      <c r="G639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t="str">
        <f t="shared" si="49"/>
        <v/>
      </c>
      <c r="F640" t="str">
        <f t="shared" si="45"/>
        <v/>
      </c>
      <c r="G640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t="str">
        <f t="shared" si="49"/>
        <v/>
      </c>
      <c r="F641" t="str">
        <f t="shared" si="45"/>
        <v/>
      </c>
      <c r="G641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t="str">
        <f t="shared" si="49"/>
        <v/>
      </c>
      <c r="F642" t="str">
        <f t="shared" si="45"/>
        <v/>
      </c>
      <c r="G642" t="str">
        <f t="shared" si="46"/>
        <v/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t="str">
        <f t="shared" si="49"/>
        <v/>
      </c>
      <c r="F643" t="str">
        <f t="shared" ref="F643:F706" si="50">IF(E643="7-Day Down Streak", C643, "")</f>
        <v/>
      </c>
      <c r="G643" t="str">
        <f t="shared" ref="G643:G706" si="51">IF(E643="7-Day Down Streak",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t="str">
        <f t="shared" si="49"/>
        <v/>
      </c>
      <c r="F644" t="str">
        <f t="shared" si="50"/>
        <v/>
      </c>
      <c r="G644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t="str">
        <f t="shared" si="49"/>
        <v/>
      </c>
      <c r="F645" t="str">
        <f t="shared" si="50"/>
        <v/>
      </c>
      <c r="G645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t="str">
        <f t="shared" si="49"/>
        <v/>
      </c>
      <c r="F646" t="str">
        <f t="shared" si="50"/>
        <v/>
      </c>
      <c r="G646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t="str">
        <f t="shared" si="49"/>
        <v/>
      </c>
      <c r="F647" t="str">
        <f t="shared" si="50"/>
        <v/>
      </c>
      <c r="G647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t="str">
        <f t="shared" si="49"/>
        <v/>
      </c>
      <c r="F648" t="str">
        <f t="shared" si="50"/>
        <v/>
      </c>
      <c r="G648" t="str">
        <f t="shared" si="51"/>
        <v/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t="str">
        <f t="shared" si="49"/>
        <v/>
      </c>
      <c r="F649" t="str">
        <f t="shared" si="50"/>
        <v/>
      </c>
      <c r="G649" t="str">
        <f t="shared" si="51"/>
        <v/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t="str">
        <f t="shared" si="49"/>
        <v/>
      </c>
      <c r="F650" t="str">
        <f t="shared" si="50"/>
        <v/>
      </c>
      <c r="G650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t="str">
        <f t="shared" ref="E651:E714" si="54">IF(AND(D644="Down", D645="Down", D646="Down", D647="Down", D648="Down", D649="Down", D650="Down"), "7-Day Down Streak", "")</f>
        <v/>
      </c>
      <c r="F651" t="str">
        <f t="shared" si="50"/>
        <v/>
      </c>
      <c r="G651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t="str">
        <f t="shared" si="54"/>
        <v/>
      </c>
      <c r="F652" t="str">
        <f t="shared" si="50"/>
        <v/>
      </c>
      <c r="G652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t="str">
        <f t="shared" si="54"/>
        <v/>
      </c>
      <c r="F653" t="str">
        <f t="shared" si="50"/>
        <v/>
      </c>
      <c r="G65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t="str">
        <f t="shared" si="54"/>
        <v/>
      </c>
      <c r="F654" t="str">
        <f t="shared" si="50"/>
        <v/>
      </c>
      <c r="G654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t="str">
        <f t="shared" si="54"/>
        <v/>
      </c>
      <c r="F655" t="str">
        <f t="shared" si="50"/>
        <v/>
      </c>
      <c r="G655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t="str">
        <f t="shared" si="54"/>
        <v/>
      </c>
      <c r="F656" t="str">
        <f t="shared" si="50"/>
        <v/>
      </c>
      <c r="G656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t="str">
        <f t="shared" si="54"/>
        <v/>
      </c>
      <c r="F657" t="str">
        <f t="shared" si="50"/>
        <v/>
      </c>
      <c r="G657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t="str">
        <f t="shared" si="54"/>
        <v/>
      </c>
      <c r="F658" t="str">
        <f t="shared" si="50"/>
        <v/>
      </c>
      <c r="G658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t="str">
        <f t="shared" si="54"/>
        <v/>
      </c>
      <c r="F659" t="str">
        <f t="shared" si="50"/>
        <v/>
      </c>
      <c r="G659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t="str">
        <f t="shared" si="54"/>
        <v/>
      </c>
      <c r="F660" t="str">
        <f t="shared" si="50"/>
        <v/>
      </c>
      <c r="G660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t="str">
        <f t="shared" si="54"/>
        <v/>
      </c>
      <c r="F661" t="str">
        <f t="shared" si="50"/>
        <v/>
      </c>
      <c r="G661" t="str">
        <f t="shared" si="51"/>
        <v/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t="str">
        <f t="shared" si="54"/>
        <v/>
      </c>
      <c r="F662" t="str">
        <f t="shared" si="50"/>
        <v/>
      </c>
      <c r="G662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t="str">
        <f t="shared" si="54"/>
        <v/>
      </c>
      <c r="F663" t="str">
        <f t="shared" si="50"/>
        <v/>
      </c>
      <c r="G66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t="str">
        <f t="shared" si="54"/>
        <v/>
      </c>
      <c r="F664" t="str">
        <f t="shared" si="50"/>
        <v/>
      </c>
      <c r="G664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t="str">
        <f t="shared" si="54"/>
        <v/>
      </c>
      <c r="F665" t="str">
        <f t="shared" si="50"/>
        <v/>
      </c>
      <c r="G665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t="str">
        <f t="shared" si="54"/>
        <v/>
      </c>
      <c r="F666" t="str">
        <f t="shared" si="50"/>
        <v/>
      </c>
      <c r="G666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t="str">
        <f t="shared" si="54"/>
        <v/>
      </c>
      <c r="F667" t="str">
        <f t="shared" si="50"/>
        <v/>
      </c>
      <c r="G667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t="str">
        <f t="shared" si="54"/>
        <v/>
      </c>
      <c r="F668" t="str">
        <f t="shared" si="50"/>
        <v/>
      </c>
      <c r="G668" t="str">
        <f t="shared" si="51"/>
        <v/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t="str">
        <f t="shared" si="54"/>
        <v/>
      </c>
      <c r="F669" t="str">
        <f t="shared" si="50"/>
        <v/>
      </c>
      <c r="G669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t="str">
        <f t="shared" si="54"/>
        <v/>
      </c>
      <c r="F670" t="str">
        <f t="shared" si="50"/>
        <v/>
      </c>
      <c r="G670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t="str">
        <f t="shared" si="54"/>
        <v/>
      </c>
      <c r="F671" t="str">
        <f t="shared" si="50"/>
        <v/>
      </c>
      <c r="G671" t="str">
        <f t="shared" si="51"/>
        <v/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t="str">
        <f t="shared" si="54"/>
        <v/>
      </c>
      <c r="F672" t="str">
        <f t="shared" si="50"/>
        <v/>
      </c>
      <c r="G672" t="str">
        <f t="shared" si="51"/>
        <v/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t="str">
        <f t="shared" si="54"/>
        <v/>
      </c>
      <c r="F673" t="str">
        <f t="shared" si="50"/>
        <v/>
      </c>
      <c r="G673" t="str">
        <f t="shared" si="51"/>
        <v/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t="str">
        <f t="shared" si="54"/>
        <v/>
      </c>
      <c r="F674" t="str">
        <f t="shared" si="50"/>
        <v/>
      </c>
      <c r="G674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t="str">
        <f t="shared" si="54"/>
        <v/>
      </c>
      <c r="F675" t="str">
        <f t="shared" si="50"/>
        <v/>
      </c>
      <c r="G675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t="str">
        <f t="shared" si="54"/>
        <v/>
      </c>
      <c r="F676" t="str">
        <f t="shared" si="50"/>
        <v/>
      </c>
      <c r="G676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t="str">
        <f t="shared" si="54"/>
        <v/>
      </c>
      <c r="F677" t="str">
        <f t="shared" si="50"/>
        <v/>
      </c>
      <c r="G677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t="str">
        <f t="shared" si="54"/>
        <v/>
      </c>
      <c r="F678" t="str">
        <f t="shared" si="50"/>
        <v/>
      </c>
      <c r="G678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t="str">
        <f t="shared" si="54"/>
        <v/>
      </c>
      <c r="F679" t="str">
        <f t="shared" si="50"/>
        <v/>
      </c>
      <c r="G679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t="str">
        <f t="shared" si="54"/>
        <v/>
      </c>
      <c r="F680" t="str">
        <f t="shared" si="50"/>
        <v/>
      </c>
      <c r="G680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t="str">
        <f t="shared" si="54"/>
        <v/>
      </c>
      <c r="F681" t="str">
        <f t="shared" si="50"/>
        <v/>
      </c>
      <c r="G681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t="str">
        <f t="shared" si="54"/>
        <v/>
      </c>
      <c r="F682" t="str">
        <f t="shared" si="50"/>
        <v/>
      </c>
      <c r="G682" t="str">
        <f t="shared" si="51"/>
        <v/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t="str">
        <f t="shared" si="54"/>
        <v/>
      </c>
      <c r="F683" t="str">
        <f t="shared" si="50"/>
        <v/>
      </c>
      <c r="G683" t="str">
        <f t="shared" si="51"/>
        <v/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t="str">
        <f t="shared" si="54"/>
        <v/>
      </c>
      <c r="F684" t="str">
        <f t="shared" si="50"/>
        <v/>
      </c>
      <c r="G684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t="str">
        <f t="shared" si="54"/>
        <v/>
      </c>
      <c r="F685" t="str">
        <f t="shared" si="50"/>
        <v/>
      </c>
      <c r="G685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t="str">
        <f t="shared" si="54"/>
        <v/>
      </c>
      <c r="F686" t="str">
        <f t="shared" si="50"/>
        <v/>
      </c>
      <c r="G686" t="str">
        <f t="shared" si="51"/>
        <v/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t="str">
        <f t="shared" si="54"/>
        <v/>
      </c>
      <c r="F687" t="str">
        <f t="shared" si="50"/>
        <v/>
      </c>
      <c r="G687" t="str">
        <f t="shared" si="51"/>
        <v/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t="str">
        <f t="shared" si="54"/>
        <v/>
      </c>
      <c r="F688" t="str">
        <f t="shared" si="50"/>
        <v/>
      </c>
      <c r="G688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t="str">
        <f t="shared" si="54"/>
        <v/>
      </c>
      <c r="F689" t="str">
        <f t="shared" si="50"/>
        <v/>
      </c>
      <c r="G689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t="str">
        <f t="shared" si="54"/>
        <v/>
      </c>
      <c r="F690" t="str">
        <f t="shared" si="50"/>
        <v/>
      </c>
      <c r="G690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t="str">
        <f t="shared" si="54"/>
        <v/>
      </c>
      <c r="F691" t="str">
        <f t="shared" si="50"/>
        <v/>
      </c>
      <c r="G691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t="str">
        <f t="shared" si="54"/>
        <v/>
      </c>
      <c r="F692" t="str">
        <f t="shared" si="50"/>
        <v/>
      </c>
      <c r="G692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t="str">
        <f t="shared" si="54"/>
        <v/>
      </c>
      <c r="F693" t="str">
        <f t="shared" si="50"/>
        <v/>
      </c>
      <c r="G693" t="str">
        <f t="shared" si="51"/>
        <v/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t="str">
        <f t="shared" si="54"/>
        <v/>
      </c>
      <c r="F694" t="str">
        <f t="shared" si="50"/>
        <v/>
      </c>
      <c r="G694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t="str">
        <f t="shared" si="54"/>
        <v/>
      </c>
      <c r="F695" t="str">
        <f t="shared" si="50"/>
        <v/>
      </c>
      <c r="G695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t="str">
        <f t="shared" si="54"/>
        <v/>
      </c>
      <c r="F696" t="str">
        <f t="shared" si="50"/>
        <v/>
      </c>
      <c r="G696" t="str">
        <f t="shared" si="51"/>
        <v/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t="str">
        <f t="shared" si="54"/>
        <v/>
      </c>
      <c r="F697" t="str">
        <f t="shared" si="50"/>
        <v/>
      </c>
      <c r="G697" t="str">
        <f t="shared" si="51"/>
        <v/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t="str">
        <f t="shared" si="54"/>
        <v/>
      </c>
      <c r="F698" t="str">
        <f t="shared" si="50"/>
        <v/>
      </c>
      <c r="G698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t="str">
        <f t="shared" si="54"/>
        <v/>
      </c>
      <c r="F699" t="str">
        <f t="shared" si="50"/>
        <v/>
      </c>
      <c r="G699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t="str">
        <f t="shared" si="54"/>
        <v/>
      </c>
      <c r="F700" t="str">
        <f t="shared" si="50"/>
        <v/>
      </c>
      <c r="G700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t="str">
        <f t="shared" si="54"/>
        <v/>
      </c>
      <c r="F701" t="str">
        <f t="shared" si="50"/>
        <v/>
      </c>
      <c r="G701" t="str">
        <f t="shared" si="51"/>
        <v/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t="str">
        <f t="shared" si="54"/>
        <v/>
      </c>
      <c r="F702" t="str">
        <f t="shared" si="50"/>
        <v/>
      </c>
      <c r="G702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t="str">
        <f t="shared" si="54"/>
        <v/>
      </c>
      <c r="F703" t="str">
        <f t="shared" si="50"/>
        <v/>
      </c>
      <c r="G70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t="str">
        <f t="shared" si="54"/>
        <v/>
      </c>
      <c r="F704" t="str">
        <f t="shared" si="50"/>
        <v/>
      </c>
      <c r="G704" t="str">
        <f t="shared" si="51"/>
        <v/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t="str">
        <f t="shared" si="54"/>
        <v/>
      </c>
      <c r="F705" t="str">
        <f t="shared" si="50"/>
        <v/>
      </c>
      <c r="G705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t="str">
        <f t="shared" si="54"/>
        <v/>
      </c>
      <c r="F706" t="str">
        <f t="shared" si="50"/>
        <v/>
      </c>
      <c r="G706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t="str">
        <f t="shared" si="54"/>
        <v/>
      </c>
      <c r="F707" t="str">
        <f t="shared" ref="F707:F770" si="55">IF(E707="7-Day Down Streak", C707, "")</f>
        <v/>
      </c>
      <c r="G707" t="str">
        <f t="shared" ref="G707:G770" si="56">IF(E707="7-Day Down Streak",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t="str">
        <f t="shared" si="54"/>
        <v/>
      </c>
      <c r="F708" t="str">
        <f t="shared" si="55"/>
        <v/>
      </c>
      <c r="G708" t="str">
        <f t="shared" si="56"/>
        <v/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t="str">
        <f t="shared" si="54"/>
        <v/>
      </c>
      <c r="F709" t="str">
        <f t="shared" si="55"/>
        <v/>
      </c>
      <c r="G709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t="str">
        <f t="shared" si="54"/>
        <v/>
      </c>
      <c r="F710" t="str">
        <f t="shared" si="55"/>
        <v/>
      </c>
      <c r="G710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t="str">
        <f t="shared" si="54"/>
        <v/>
      </c>
      <c r="F711" t="str">
        <f t="shared" si="55"/>
        <v/>
      </c>
      <c r="G711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t="str">
        <f t="shared" si="54"/>
        <v/>
      </c>
      <c r="F712" t="str">
        <f t="shared" si="55"/>
        <v/>
      </c>
      <c r="G712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t="str">
        <f t="shared" si="54"/>
        <v/>
      </c>
      <c r="F713" t="str">
        <f t="shared" si="55"/>
        <v/>
      </c>
      <c r="G713" t="str">
        <f t="shared" si="56"/>
        <v/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t="str">
        <f t="shared" si="54"/>
        <v/>
      </c>
      <c r="F714" t="str">
        <f t="shared" si="55"/>
        <v/>
      </c>
      <c r="G714" t="str">
        <f t="shared" si="56"/>
        <v/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t="str">
        <f t="shared" ref="E715:E778" si="59">IF(AND(D708="Down", D709="Down", D710="Down", D711="Down", D712="Down", D713="Down", D714="Down"), "7-Day Down Streak", "")</f>
        <v/>
      </c>
      <c r="F715" t="str">
        <f t="shared" si="55"/>
        <v/>
      </c>
      <c r="G715" t="str">
        <f t="shared" si="56"/>
        <v/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t="str">
        <f t="shared" si="59"/>
        <v/>
      </c>
      <c r="F716" t="str">
        <f t="shared" si="55"/>
        <v/>
      </c>
      <c r="G716" t="str">
        <f t="shared" si="56"/>
        <v/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t="str">
        <f t="shared" si="59"/>
        <v/>
      </c>
      <c r="F717" t="str">
        <f t="shared" si="55"/>
        <v/>
      </c>
      <c r="G717" t="str">
        <f t="shared" si="56"/>
        <v/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t="str">
        <f t="shared" si="59"/>
        <v>7-Day Down Streak</v>
      </c>
      <c r="F718">
        <f t="shared" si="55"/>
        <v>-5.1027155070805562E-3</v>
      </c>
      <c r="G718" t="str">
        <f t="shared" si="56"/>
        <v>No</v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t="str">
        <f t="shared" si="59"/>
        <v>7-Day Down Streak</v>
      </c>
      <c r="F719">
        <f t="shared" si="55"/>
        <v>8.4922806642414427E-3</v>
      </c>
      <c r="G719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t="str">
        <f t="shared" si="59"/>
        <v/>
      </c>
      <c r="F720" t="str">
        <f t="shared" si="55"/>
        <v/>
      </c>
      <c r="G720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t="str">
        <f t="shared" si="59"/>
        <v/>
      </c>
      <c r="F721" t="str">
        <f t="shared" si="55"/>
        <v/>
      </c>
      <c r="G721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t="str">
        <f t="shared" si="59"/>
        <v/>
      </c>
      <c r="F722" t="str">
        <f t="shared" si="55"/>
        <v/>
      </c>
      <c r="G722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t="str">
        <f t="shared" si="59"/>
        <v/>
      </c>
      <c r="F723" t="str">
        <f t="shared" si="55"/>
        <v/>
      </c>
      <c r="G72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t="str">
        <f t="shared" si="59"/>
        <v/>
      </c>
      <c r="F724" t="str">
        <f t="shared" si="55"/>
        <v/>
      </c>
      <c r="G724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t="str">
        <f t="shared" si="59"/>
        <v/>
      </c>
      <c r="F725" t="str">
        <f t="shared" si="55"/>
        <v/>
      </c>
      <c r="G725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t="str">
        <f t="shared" si="59"/>
        <v/>
      </c>
      <c r="F726" t="str">
        <f t="shared" si="55"/>
        <v/>
      </c>
      <c r="G726" t="str">
        <f t="shared" si="56"/>
        <v/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t="str">
        <f t="shared" si="59"/>
        <v/>
      </c>
      <c r="F727" t="str">
        <f t="shared" si="55"/>
        <v/>
      </c>
      <c r="G727" t="str">
        <f t="shared" si="56"/>
        <v/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t="str">
        <f t="shared" si="59"/>
        <v/>
      </c>
      <c r="F728" t="str">
        <f t="shared" si="55"/>
        <v/>
      </c>
      <c r="G728" t="str">
        <f t="shared" si="56"/>
        <v/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t="str">
        <f t="shared" si="59"/>
        <v/>
      </c>
      <c r="F729" t="str">
        <f t="shared" si="55"/>
        <v/>
      </c>
      <c r="G729" t="str">
        <f t="shared" si="56"/>
        <v/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t="str">
        <f t="shared" si="59"/>
        <v/>
      </c>
      <c r="F730" t="str">
        <f t="shared" si="55"/>
        <v/>
      </c>
      <c r="G730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t="str">
        <f t="shared" si="59"/>
        <v/>
      </c>
      <c r="F731" t="str">
        <f t="shared" si="55"/>
        <v/>
      </c>
      <c r="G731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t="str">
        <f t="shared" si="59"/>
        <v/>
      </c>
      <c r="F732" t="str">
        <f t="shared" si="55"/>
        <v/>
      </c>
      <c r="G732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t="str">
        <f t="shared" si="59"/>
        <v/>
      </c>
      <c r="F733" t="str">
        <f t="shared" si="55"/>
        <v/>
      </c>
      <c r="G73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t="str">
        <f t="shared" si="59"/>
        <v/>
      </c>
      <c r="F734" t="str">
        <f t="shared" si="55"/>
        <v/>
      </c>
      <c r="G734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t="str">
        <f t="shared" si="59"/>
        <v/>
      </c>
      <c r="F735" t="str">
        <f t="shared" si="55"/>
        <v/>
      </c>
      <c r="G735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t="str">
        <f t="shared" si="59"/>
        <v/>
      </c>
      <c r="F736" t="str">
        <f t="shared" si="55"/>
        <v/>
      </c>
      <c r="G736" t="str">
        <f t="shared" si="56"/>
        <v/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t="str">
        <f t="shared" si="59"/>
        <v/>
      </c>
      <c r="F737" t="str">
        <f t="shared" si="55"/>
        <v/>
      </c>
      <c r="G737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t="str">
        <f t="shared" si="59"/>
        <v/>
      </c>
      <c r="F738" t="str">
        <f t="shared" si="55"/>
        <v/>
      </c>
      <c r="G738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t="str">
        <f t="shared" si="59"/>
        <v/>
      </c>
      <c r="F739" t="str">
        <f t="shared" si="55"/>
        <v/>
      </c>
      <c r="G739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t="str">
        <f t="shared" si="59"/>
        <v/>
      </c>
      <c r="F740" t="str">
        <f t="shared" si="55"/>
        <v/>
      </c>
      <c r="G740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t="str">
        <f t="shared" si="59"/>
        <v/>
      </c>
      <c r="F741" t="str">
        <f t="shared" si="55"/>
        <v/>
      </c>
      <c r="G741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t="str">
        <f t="shared" si="59"/>
        <v/>
      </c>
      <c r="F742" t="str">
        <f t="shared" si="55"/>
        <v/>
      </c>
      <c r="G742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t="str">
        <f t="shared" si="59"/>
        <v/>
      </c>
      <c r="F743" t="str">
        <f t="shared" si="55"/>
        <v/>
      </c>
      <c r="G74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t="str">
        <f t="shared" si="59"/>
        <v/>
      </c>
      <c r="F744" t="str">
        <f t="shared" si="55"/>
        <v/>
      </c>
      <c r="G744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t="str">
        <f t="shared" si="59"/>
        <v/>
      </c>
      <c r="F745" t="str">
        <f t="shared" si="55"/>
        <v/>
      </c>
      <c r="G745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t="str">
        <f t="shared" si="59"/>
        <v/>
      </c>
      <c r="F746" t="str">
        <f t="shared" si="55"/>
        <v/>
      </c>
      <c r="G746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t="str">
        <f t="shared" si="59"/>
        <v/>
      </c>
      <c r="F747" t="str">
        <f t="shared" si="55"/>
        <v/>
      </c>
      <c r="G747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t="str">
        <f t="shared" si="59"/>
        <v/>
      </c>
      <c r="F748" t="str">
        <f t="shared" si="55"/>
        <v/>
      </c>
      <c r="G748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t="str">
        <f t="shared" si="59"/>
        <v/>
      </c>
      <c r="F749" t="str">
        <f t="shared" si="55"/>
        <v/>
      </c>
      <c r="G749" t="str">
        <f t="shared" si="56"/>
        <v/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t="str">
        <f t="shared" si="59"/>
        <v/>
      </c>
      <c r="F750" t="str">
        <f t="shared" si="55"/>
        <v/>
      </c>
      <c r="G750" t="str">
        <f t="shared" si="56"/>
        <v/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t="str">
        <f t="shared" si="59"/>
        <v/>
      </c>
      <c r="F751" t="str">
        <f t="shared" si="55"/>
        <v/>
      </c>
      <c r="G751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t="str">
        <f t="shared" si="59"/>
        <v/>
      </c>
      <c r="F752" t="str">
        <f t="shared" si="55"/>
        <v/>
      </c>
      <c r="G752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t="str">
        <f t="shared" si="59"/>
        <v/>
      </c>
      <c r="F753" t="str">
        <f t="shared" si="55"/>
        <v/>
      </c>
      <c r="G75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t="str">
        <f t="shared" si="59"/>
        <v/>
      </c>
      <c r="F754" t="str">
        <f t="shared" si="55"/>
        <v/>
      </c>
      <c r="G754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t="str">
        <f t="shared" si="59"/>
        <v/>
      </c>
      <c r="F755" t="str">
        <f t="shared" si="55"/>
        <v/>
      </c>
      <c r="G755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t="str">
        <f t="shared" si="59"/>
        <v/>
      </c>
      <c r="F756" t="str">
        <f t="shared" si="55"/>
        <v/>
      </c>
      <c r="G756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t="str">
        <f t="shared" si="59"/>
        <v/>
      </c>
      <c r="F757" t="str">
        <f t="shared" si="55"/>
        <v/>
      </c>
      <c r="G757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t="str">
        <f t="shared" si="59"/>
        <v/>
      </c>
      <c r="F758" t="str">
        <f t="shared" si="55"/>
        <v/>
      </c>
      <c r="G758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t="str">
        <f t="shared" si="59"/>
        <v/>
      </c>
      <c r="F759" t="str">
        <f t="shared" si="55"/>
        <v/>
      </c>
      <c r="G759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t="str">
        <f t="shared" si="59"/>
        <v/>
      </c>
      <c r="F760" t="str">
        <f t="shared" si="55"/>
        <v/>
      </c>
      <c r="G760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t="str">
        <f t="shared" si="59"/>
        <v/>
      </c>
      <c r="F761" t="str">
        <f t="shared" si="55"/>
        <v/>
      </c>
      <c r="G761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t="str">
        <f t="shared" si="59"/>
        <v/>
      </c>
      <c r="F762" t="str">
        <f t="shared" si="55"/>
        <v/>
      </c>
      <c r="G762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t="str">
        <f t="shared" si="59"/>
        <v/>
      </c>
      <c r="F763" t="str">
        <f t="shared" si="55"/>
        <v/>
      </c>
      <c r="G76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t="str">
        <f t="shared" si="59"/>
        <v/>
      </c>
      <c r="F764" t="str">
        <f t="shared" si="55"/>
        <v/>
      </c>
      <c r="G764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t="str">
        <f t="shared" si="59"/>
        <v/>
      </c>
      <c r="F765" t="str">
        <f t="shared" si="55"/>
        <v/>
      </c>
      <c r="G765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t="str">
        <f t="shared" si="59"/>
        <v/>
      </c>
      <c r="F766" t="str">
        <f t="shared" si="55"/>
        <v/>
      </c>
      <c r="G766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t="str">
        <f t="shared" si="59"/>
        <v/>
      </c>
      <c r="F767" t="str">
        <f t="shared" si="55"/>
        <v/>
      </c>
      <c r="G767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t="str">
        <f t="shared" si="59"/>
        <v/>
      </c>
      <c r="F768" t="str">
        <f t="shared" si="55"/>
        <v/>
      </c>
      <c r="G768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t="str">
        <f t="shared" si="59"/>
        <v/>
      </c>
      <c r="F769" t="str">
        <f t="shared" si="55"/>
        <v/>
      </c>
      <c r="G769" t="str">
        <f t="shared" si="56"/>
        <v/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t="str">
        <f t="shared" si="59"/>
        <v/>
      </c>
      <c r="F770" t="str">
        <f t="shared" si="55"/>
        <v/>
      </c>
      <c r="G770" t="str">
        <f t="shared" si="56"/>
        <v/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t="str">
        <f t="shared" si="59"/>
        <v/>
      </c>
      <c r="F771" t="str">
        <f t="shared" ref="F771:F834" si="60">IF(E771="7-Day Down Streak", C771, "")</f>
        <v/>
      </c>
      <c r="G771" t="str">
        <f t="shared" ref="G771:G834" si="61">IF(E771="7-Day Down Streak",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t="str">
        <f t="shared" si="59"/>
        <v/>
      </c>
      <c r="F772" t="str">
        <f t="shared" si="60"/>
        <v/>
      </c>
      <c r="G772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t="str">
        <f t="shared" si="59"/>
        <v/>
      </c>
      <c r="F773" t="str">
        <f t="shared" si="60"/>
        <v/>
      </c>
      <c r="G77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t="str">
        <f t="shared" si="59"/>
        <v/>
      </c>
      <c r="F774" t="str">
        <f t="shared" si="60"/>
        <v/>
      </c>
      <c r="G774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t="str">
        <f t="shared" si="59"/>
        <v/>
      </c>
      <c r="F775" t="str">
        <f t="shared" si="60"/>
        <v/>
      </c>
      <c r="G775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t="str">
        <f t="shared" si="59"/>
        <v/>
      </c>
      <c r="F776" t="str">
        <f t="shared" si="60"/>
        <v/>
      </c>
      <c r="G776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t="str">
        <f t="shared" si="59"/>
        <v/>
      </c>
      <c r="F777" t="str">
        <f t="shared" si="60"/>
        <v/>
      </c>
      <c r="G777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t="str">
        <f t="shared" si="59"/>
        <v/>
      </c>
      <c r="F778" t="str">
        <f t="shared" si="60"/>
        <v/>
      </c>
      <c r="G778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t="str">
        <f t="shared" ref="E779:E842" si="64">IF(AND(D772="Down", D773="Down", D774="Down", D775="Down", D776="Down", D777="Down", D778="Down"), "7-Day Down Streak", "")</f>
        <v/>
      </c>
      <c r="F779" t="str">
        <f t="shared" si="60"/>
        <v/>
      </c>
      <c r="G779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t="str">
        <f t="shared" si="64"/>
        <v/>
      </c>
      <c r="F780" t="str">
        <f t="shared" si="60"/>
        <v/>
      </c>
      <c r="G780" t="str">
        <f t="shared" si="61"/>
        <v/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t="str">
        <f t="shared" si="64"/>
        <v/>
      </c>
      <c r="F781" t="str">
        <f t="shared" si="60"/>
        <v/>
      </c>
      <c r="G781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t="str">
        <f t="shared" si="64"/>
        <v/>
      </c>
      <c r="F782" t="str">
        <f t="shared" si="60"/>
        <v/>
      </c>
      <c r="G782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t="str">
        <f t="shared" si="64"/>
        <v/>
      </c>
      <c r="F783" t="str">
        <f t="shared" si="60"/>
        <v/>
      </c>
      <c r="G78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t="str">
        <f t="shared" si="64"/>
        <v/>
      </c>
      <c r="F784" t="str">
        <f t="shared" si="60"/>
        <v/>
      </c>
      <c r="G784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t="str">
        <f t="shared" si="64"/>
        <v/>
      </c>
      <c r="F785" t="str">
        <f t="shared" si="60"/>
        <v/>
      </c>
      <c r="G785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t="str">
        <f t="shared" si="64"/>
        <v/>
      </c>
      <c r="F786" t="str">
        <f t="shared" si="60"/>
        <v/>
      </c>
      <c r="G786" t="str">
        <f t="shared" si="61"/>
        <v/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t="str">
        <f t="shared" si="64"/>
        <v/>
      </c>
      <c r="F787" t="str">
        <f t="shared" si="60"/>
        <v/>
      </c>
      <c r="G787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t="str">
        <f t="shared" si="64"/>
        <v/>
      </c>
      <c r="F788" t="str">
        <f t="shared" si="60"/>
        <v/>
      </c>
      <c r="G788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t="str">
        <f t="shared" si="64"/>
        <v/>
      </c>
      <c r="F789" t="str">
        <f t="shared" si="60"/>
        <v/>
      </c>
      <c r="G789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t="str">
        <f t="shared" si="64"/>
        <v/>
      </c>
      <c r="F790" t="str">
        <f t="shared" si="60"/>
        <v/>
      </c>
      <c r="G790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t="str">
        <f t="shared" si="64"/>
        <v/>
      </c>
      <c r="F791" t="str">
        <f t="shared" si="60"/>
        <v/>
      </c>
      <c r="G791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t="str">
        <f t="shared" si="64"/>
        <v/>
      </c>
      <c r="F792" t="str">
        <f t="shared" si="60"/>
        <v/>
      </c>
      <c r="G792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t="str">
        <f t="shared" si="64"/>
        <v/>
      </c>
      <c r="F793" t="str">
        <f t="shared" si="60"/>
        <v/>
      </c>
      <c r="G79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t="str">
        <f t="shared" si="64"/>
        <v/>
      </c>
      <c r="F794" t="str">
        <f t="shared" si="60"/>
        <v/>
      </c>
      <c r="G794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t="str">
        <f t="shared" si="64"/>
        <v/>
      </c>
      <c r="F795" t="str">
        <f t="shared" si="60"/>
        <v/>
      </c>
      <c r="G795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t="str">
        <f t="shared" si="64"/>
        <v/>
      </c>
      <c r="F796" t="str">
        <f t="shared" si="60"/>
        <v/>
      </c>
      <c r="G796" t="str">
        <f t="shared" si="61"/>
        <v/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t="str">
        <f t="shared" si="64"/>
        <v/>
      </c>
      <c r="F797" t="str">
        <f t="shared" si="60"/>
        <v/>
      </c>
      <c r="G797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t="str">
        <f t="shared" si="64"/>
        <v/>
      </c>
      <c r="F798" t="str">
        <f t="shared" si="60"/>
        <v/>
      </c>
      <c r="G798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t="str">
        <f t="shared" si="64"/>
        <v/>
      </c>
      <c r="F799" t="str">
        <f t="shared" si="60"/>
        <v/>
      </c>
      <c r="G799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t="str">
        <f t="shared" si="64"/>
        <v/>
      </c>
      <c r="F800" t="str">
        <f t="shared" si="60"/>
        <v/>
      </c>
      <c r="G800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t="str">
        <f t="shared" si="64"/>
        <v/>
      </c>
      <c r="F801" t="str">
        <f t="shared" si="60"/>
        <v/>
      </c>
      <c r="G801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t="str">
        <f t="shared" si="64"/>
        <v/>
      </c>
      <c r="F802" t="str">
        <f t="shared" si="60"/>
        <v/>
      </c>
      <c r="G802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t="str">
        <f t="shared" si="64"/>
        <v/>
      </c>
      <c r="F803" t="str">
        <f t="shared" si="60"/>
        <v/>
      </c>
      <c r="G80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t="str">
        <f t="shared" si="64"/>
        <v/>
      </c>
      <c r="F804" t="str">
        <f t="shared" si="60"/>
        <v/>
      </c>
      <c r="G804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t="str">
        <f t="shared" si="64"/>
        <v/>
      </c>
      <c r="F805" t="str">
        <f t="shared" si="60"/>
        <v/>
      </c>
      <c r="G805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t="str">
        <f t="shared" si="64"/>
        <v/>
      </c>
      <c r="F806" t="str">
        <f t="shared" si="60"/>
        <v/>
      </c>
      <c r="G806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t="str">
        <f t="shared" si="64"/>
        <v/>
      </c>
      <c r="F807" t="str">
        <f t="shared" si="60"/>
        <v/>
      </c>
      <c r="G807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t="str">
        <f t="shared" si="64"/>
        <v/>
      </c>
      <c r="F808" t="str">
        <f t="shared" si="60"/>
        <v/>
      </c>
      <c r="G808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t="str">
        <f t="shared" si="64"/>
        <v/>
      </c>
      <c r="F809" t="str">
        <f t="shared" si="60"/>
        <v/>
      </c>
      <c r="G809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t="str">
        <f t="shared" si="64"/>
        <v/>
      </c>
      <c r="F810" t="str">
        <f t="shared" si="60"/>
        <v/>
      </c>
      <c r="G810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t="str">
        <f t="shared" si="64"/>
        <v/>
      </c>
      <c r="F811" t="str">
        <f t="shared" si="60"/>
        <v/>
      </c>
      <c r="G811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t="str">
        <f t="shared" si="64"/>
        <v/>
      </c>
      <c r="F812" t="str">
        <f t="shared" si="60"/>
        <v/>
      </c>
      <c r="G812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t="str">
        <f t="shared" si="64"/>
        <v/>
      </c>
      <c r="F813" t="str">
        <f t="shared" si="60"/>
        <v/>
      </c>
      <c r="G81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t="str">
        <f t="shared" si="64"/>
        <v/>
      </c>
      <c r="F814" t="str">
        <f t="shared" si="60"/>
        <v/>
      </c>
      <c r="G814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t="str">
        <f t="shared" si="64"/>
        <v/>
      </c>
      <c r="F815" t="str">
        <f t="shared" si="60"/>
        <v/>
      </c>
      <c r="G815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t="str">
        <f t="shared" si="64"/>
        <v/>
      </c>
      <c r="F816" t="str">
        <f t="shared" si="60"/>
        <v/>
      </c>
      <c r="G816" t="str">
        <f t="shared" si="61"/>
        <v/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t="str">
        <f t="shared" si="64"/>
        <v/>
      </c>
      <c r="F817" t="str">
        <f t="shared" si="60"/>
        <v/>
      </c>
      <c r="G817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t="str">
        <f t="shared" si="64"/>
        <v/>
      </c>
      <c r="F818" t="str">
        <f t="shared" si="60"/>
        <v/>
      </c>
      <c r="G818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t="str">
        <f t="shared" si="64"/>
        <v/>
      </c>
      <c r="F819" t="str">
        <f t="shared" si="60"/>
        <v/>
      </c>
      <c r="G819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t="str">
        <f t="shared" si="64"/>
        <v/>
      </c>
      <c r="F820" t="str">
        <f t="shared" si="60"/>
        <v/>
      </c>
      <c r="G820" t="str">
        <f t="shared" si="61"/>
        <v/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t="str">
        <f t="shared" si="64"/>
        <v/>
      </c>
      <c r="F821" t="str">
        <f t="shared" si="60"/>
        <v/>
      </c>
      <c r="G821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t="str">
        <f t="shared" si="64"/>
        <v/>
      </c>
      <c r="F822" t="str">
        <f t="shared" si="60"/>
        <v/>
      </c>
      <c r="G822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t="str">
        <f t="shared" si="64"/>
        <v/>
      </c>
      <c r="F823" t="str">
        <f t="shared" si="60"/>
        <v/>
      </c>
      <c r="G823" t="str">
        <f t="shared" si="61"/>
        <v/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t="str">
        <f t="shared" si="64"/>
        <v/>
      </c>
      <c r="F824" t="str">
        <f t="shared" si="60"/>
        <v/>
      </c>
      <c r="G824" t="str">
        <f t="shared" si="61"/>
        <v/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t="str">
        <f t="shared" si="64"/>
        <v/>
      </c>
      <c r="F825" t="str">
        <f t="shared" si="60"/>
        <v/>
      </c>
      <c r="G825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t="str">
        <f t="shared" si="64"/>
        <v/>
      </c>
      <c r="F826" t="str">
        <f t="shared" si="60"/>
        <v/>
      </c>
      <c r="G826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t="str">
        <f t="shared" si="64"/>
        <v/>
      </c>
      <c r="F827" t="str">
        <f t="shared" si="60"/>
        <v/>
      </c>
      <c r="G827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t="str">
        <f t="shared" si="64"/>
        <v/>
      </c>
      <c r="F828" t="str">
        <f t="shared" si="60"/>
        <v/>
      </c>
      <c r="G828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t="str">
        <f t="shared" si="64"/>
        <v/>
      </c>
      <c r="F829" t="str">
        <f t="shared" si="60"/>
        <v/>
      </c>
      <c r="G829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t="str">
        <f t="shared" si="64"/>
        <v/>
      </c>
      <c r="F830" t="str">
        <f t="shared" si="60"/>
        <v/>
      </c>
      <c r="G830" t="str">
        <f t="shared" si="61"/>
        <v/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t="str">
        <f t="shared" si="64"/>
        <v/>
      </c>
      <c r="F831" t="str">
        <f t="shared" si="60"/>
        <v/>
      </c>
      <c r="G831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t="str">
        <f t="shared" si="64"/>
        <v/>
      </c>
      <c r="F832" t="str">
        <f t="shared" si="60"/>
        <v/>
      </c>
      <c r="G832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t="str">
        <f t="shared" si="64"/>
        <v/>
      </c>
      <c r="F833" t="str">
        <f t="shared" si="60"/>
        <v/>
      </c>
      <c r="G83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t="str">
        <f t="shared" si="64"/>
        <v/>
      </c>
      <c r="F834" t="str">
        <f t="shared" si="60"/>
        <v/>
      </c>
      <c r="G834" t="str">
        <f t="shared" si="61"/>
        <v/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t="str">
        <f t="shared" si="64"/>
        <v/>
      </c>
      <c r="F835" t="str">
        <f t="shared" ref="F835:F898" si="65">IF(E835="7-Day Down Streak", C835, "")</f>
        <v/>
      </c>
      <c r="G835" t="str">
        <f t="shared" ref="G835:G898" si="66">IF(E835="7-Day Down Streak",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t="str">
        <f t="shared" si="64"/>
        <v/>
      </c>
      <c r="F836" t="str">
        <f t="shared" si="65"/>
        <v/>
      </c>
      <c r="G836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t="str">
        <f t="shared" si="64"/>
        <v/>
      </c>
      <c r="F837" t="str">
        <f t="shared" si="65"/>
        <v/>
      </c>
      <c r="G837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t="str">
        <f t="shared" si="64"/>
        <v/>
      </c>
      <c r="F838" t="str">
        <f t="shared" si="65"/>
        <v/>
      </c>
      <c r="G838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t="str">
        <f t="shared" si="64"/>
        <v/>
      </c>
      <c r="F839" t="str">
        <f t="shared" si="65"/>
        <v/>
      </c>
      <c r="G839" t="str">
        <f t="shared" si="66"/>
        <v/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t="str">
        <f t="shared" si="64"/>
        <v/>
      </c>
      <c r="F840" t="str">
        <f t="shared" si="65"/>
        <v/>
      </c>
      <c r="G840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t="str">
        <f t="shared" si="64"/>
        <v/>
      </c>
      <c r="F841" t="str">
        <f t="shared" si="65"/>
        <v/>
      </c>
      <c r="G841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t="str">
        <f t="shared" si="64"/>
        <v/>
      </c>
      <c r="F842" t="str">
        <f t="shared" si="65"/>
        <v/>
      </c>
      <c r="G842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t="str">
        <f t="shared" ref="E843:E906" si="69">IF(AND(D836="Down", D837="Down", D838="Down", D839="Down", D840="Down", D841="Down", D842="Down"), "7-Day Down Streak", "")</f>
        <v/>
      </c>
      <c r="F843" t="str">
        <f t="shared" si="65"/>
        <v/>
      </c>
      <c r="G84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t="str">
        <f t="shared" si="69"/>
        <v/>
      </c>
      <c r="F844" t="str">
        <f t="shared" si="65"/>
        <v/>
      </c>
      <c r="G844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t="str">
        <f t="shared" si="69"/>
        <v/>
      </c>
      <c r="F845" t="str">
        <f t="shared" si="65"/>
        <v/>
      </c>
      <c r="G845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t="str">
        <f t="shared" si="69"/>
        <v/>
      </c>
      <c r="F846" t="str">
        <f t="shared" si="65"/>
        <v/>
      </c>
      <c r="G846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t="str">
        <f t="shared" si="69"/>
        <v/>
      </c>
      <c r="F847" t="str">
        <f t="shared" si="65"/>
        <v/>
      </c>
      <c r="G847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t="str">
        <f t="shared" si="69"/>
        <v/>
      </c>
      <c r="F848" t="str">
        <f t="shared" si="65"/>
        <v/>
      </c>
      <c r="G848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t="str">
        <f t="shared" si="69"/>
        <v/>
      </c>
      <c r="F849" t="str">
        <f t="shared" si="65"/>
        <v/>
      </c>
      <c r="G849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t="str">
        <f t="shared" si="69"/>
        <v/>
      </c>
      <c r="F850" t="str">
        <f t="shared" si="65"/>
        <v/>
      </c>
      <c r="G850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t="str">
        <f t="shared" si="69"/>
        <v/>
      </c>
      <c r="F851" t="str">
        <f t="shared" si="65"/>
        <v/>
      </c>
      <c r="G851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t="str">
        <f t="shared" si="69"/>
        <v/>
      </c>
      <c r="F852" t="str">
        <f t="shared" si="65"/>
        <v/>
      </c>
      <c r="G852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t="str">
        <f t="shared" si="69"/>
        <v/>
      </c>
      <c r="F853" t="str">
        <f t="shared" si="65"/>
        <v/>
      </c>
      <c r="G85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t="str">
        <f t="shared" si="69"/>
        <v/>
      </c>
      <c r="F854" t="str">
        <f t="shared" si="65"/>
        <v/>
      </c>
      <c r="G854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t="str">
        <f t="shared" si="69"/>
        <v/>
      </c>
      <c r="F855" t="str">
        <f t="shared" si="65"/>
        <v/>
      </c>
      <c r="G855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t="str">
        <f t="shared" si="69"/>
        <v/>
      </c>
      <c r="F856" t="str">
        <f t="shared" si="65"/>
        <v/>
      </c>
      <c r="G856" t="str">
        <f t="shared" si="66"/>
        <v/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t="str">
        <f t="shared" si="69"/>
        <v/>
      </c>
      <c r="F857" t="str">
        <f t="shared" si="65"/>
        <v/>
      </c>
      <c r="G857" t="str">
        <f t="shared" si="66"/>
        <v/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t="str">
        <f t="shared" si="69"/>
        <v/>
      </c>
      <c r="F858" t="str">
        <f t="shared" si="65"/>
        <v/>
      </c>
      <c r="G858" t="str">
        <f t="shared" si="66"/>
        <v/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t="str">
        <f t="shared" si="69"/>
        <v/>
      </c>
      <c r="F859" t="str">
        <f t="shared" si="65"/>
        <v/>
      </c>
      <c r="G859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t="str">
        <f t="shared" si="69"/>
        <v/>
      </c>
      <c r="F860" t="str">
        <f t="shared" si="65"/>
        <v/>
      </c>
      <c r="G860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t="str">
        <f t="shared" si="69"/>
        <v/>
      </c>
      <c r="F861" t="str">
        <f t="shared" si="65"/>
        <v/>
      </c>
      <c r="G861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t="str">
        <f t="shared" si="69"/>
        <v/>
      </c>
      <c r="F862" t="str">
        <f t="shared" si="65"/>
        <v/>
      </c>
      <c r="G862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t="str">
        <f t="shared" si="69"/>
        <v/>
      </c>
      <c r="F863" t="str">
        <f t="shared" si="65"/>
        <v/>
      </c>
      <c r="G86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t="str">
        <f t="shared" si="69"/>
        <v/>
      </c>
      <c r="F864" t="str">
        <f t="shared" si="65"/>
        <v/>
      </c>
      <c r="G864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t="str">
        <f t="shared" si="69"/>
        <v/>
      </c>
      <c r="F865" t="str">
        <f t="shared" si="65"/>
        <v/>
      </c>
      <c r="G865" t="str">
        <f t="shared" si="66"/>
        <v/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t="str">
        <f t="shared" si="69"/>
        <v/>
      </c>
      <c r="F866" t="str">
        <f t="shared" si="65"/>
        <v/>
      </c>
      <c r="G866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t="str">
        <f t="shared" si="69"/>
        <v/>
      </c>
      <c r="F867" t="str">
        <f t="shared" si="65"/>
        <v/>
      </c>
      <c r="G867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t="str">
        <f t="shared" si="69"/>
        <v/>
      </c>
      <c r="F868" t="str">
        <f t="shared" si="65"/>
        <v/>
      </c>
      <c r="G868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t="str">
        <f t="shared" si="69"/>
        <v/>
      </c>
      <c r="F869" t="str">
        <f t="shared" si="65"/>
        <v/>
      </c>
      <c r="G869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t="str">
        <f t="shared" si="69"/>
        <v/>
      </c>
      <c r="F870" t="str">
        <f t="shared" si="65"/>
        <v/>
      </c>
      <c r="G870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t="str">
        <f t="shared" si="69"/>
        <v/>
      </c>
      <c r="F871" t="str">
        <f t="shared" si="65"/>
        <v/>
      </c>
      <c r="G871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t="str">
        <f t="shared" si="69"/>
        <v/>
      </c>
      <c r="F872" t="str">
        <f t="shared" si="65"/>
        <v/>
      </c>
      <c r="G872" t="str">
        <f t="shared" si="66"/>
        <v/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t="str">
        <f t="shared" si="69"/>
        <v/>
      </c>
      <c r="F873" t="str">
        <f t="shared" si="65"/>
        <v/>
      </c>
      <c r="G873" t="str">
        <f t="shared" si="66"/>
        <v/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t="str">
        <f t="shared" si="69"/>
        <v/>
      </c>
      <c r="F874" t="str">
        <f t="shared" si="65"/>
        <v/>
      </c>
      <c r="G874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t="str">
        <f t="shared" si="69"/>
        <v/>
      </c>
      <c r="F875" t="str">
        <f t="shared" si="65"/>
        <v/>
      </c>
      <c r="G875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t="str">
        <f t="shared" si="69"/>
        <v/>
      </c>
      <c r="F876" t="str">
        <f t="shared" si="65"/>
        <v/>
      </c>
      <c r="G876" t="str">
        <f t="shared" si="66"/>
        <v/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t="str">
        <f t="shared" si="69"/>
        <v/>
      </c>
      <c r="F877" t="str">
        <f t="shared" si="65"/>
        <v/>
      </c>
      <c r="G877" t="str">
        <f t="shared" si="66"/>
        <v/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t="str">
        <f t="shared" si="69"/>
        <v/>
      </c>
      <c r="F878" t="str">
        <f t="shared" si="65"/>
        <v/>
      </c>
      <c r="G878" t="str">
        <f t="shared" si="66"/>
        <v/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t="str">
        <f t="shared" si="69"/>
        <v/>
      </c>
      <c r="F879" t="str">
        <f t="shared" si="65"/>
        <v/>
      </c>
      <c r="G879" t="str">
        <f t="shared" si="66"/>
        <v/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t="str">
        <f t="shared" si="69"/>
        <v/>
      </c>
      <c r="F880" t="str">
        <f t="shared" si="65"/>
        <v/>
      </c>
      <c r="G880" t="str">
        <f t="shared" si="66"/>
        <v/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t="str">
        <f t="shared" si="69"/>
        <v/>
      </c>
      <c r="F881" t="str">
        <f t="shared" si="65"/>
        <v/>
      </c>
      <c r="G881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t="str">
        <f t="shared" si="69"/>
        <v/>
      </c>
      <c r="F882" t="str">
        <f t="shared" si="65"/>
        <v/>
      </c>
      <c r="G882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t="str">
        <f t="shared" si="69"/>
        <v/>
      </c>
      <c r="F883" t="str">
        <f t="shared" si="65"/>
        <v/>
      </c>
      <c r="G88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t="str">
        <f t="shared" si="69"/>
        <v/>
      </c>
      <c r="F884" t="str">
        <f t="shared" si="65"/>
        <v/>
      </c>
      <c r="G884" t="str">
        <f t="shared" si="66"/>
        <v/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t="str">
        <f t="shared" si="69"/>
        <v/>
      </c>
      <c r="F885" t="str">
        <f t="shared" si="65"/>
        <v/>
      </c>
      <c r="G885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t="str">
        <f t="shared" si="69"/>
        <v/>
      </c>
      <c r="F886" t="str">
        <f t="shared" si="65"/>
        <v/>
      </c>
      <c r="G886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t="str">
        <f t="shared" si="69"/>
        <v/>
      </c>
      <c r="F887" t="str">
        <f t="shared" si="65"/>
        <v/>
      </c>
      <c r="G887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t="str">
        <f t="shared" si="69"/>
        <v/>
      </c>
      <c r="F888" t="str">
        <f t="shared" si="65"/>
        <v/>
      </c>
      <c r="G888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t="str">
        <f t="shared" si="69"/>
        <v/>
      </c>
      <c r="F889" t="str">
        <f t="shared" si="65"/>
        <v/>
      </c>
      <c r="G889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t="str">
        <f t="shared" si="69"/>
        <v/>
      </c>
      <c r="F890" t="str">
        <f t="shared" si="65"/>
        <v/>
      </c>
      <c r="G890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t="str">
        <f t="shared" si="69"/>
        <v/>
      </c>
      <c r="F891" t="str">
        <f t="shared" si="65"/>
        <v/>
      </c>
      <c r="G891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t="str">
        <f t="shared" si="69"/>
        <v/>
      </c>
      <c r="F892" t="str">
        <f t="shared" si="65"/>
        <v/>
      </c>
      <c r="G892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t="str">
        <f t="shared" si="69"/>
        <v/>
      </c>
      <c r="F893" t="str">
        <f t="shared" si="65"/>
        <v/>
      </c>
      <c r="G89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t="str">
        <f t="shared" si="69"/>
        <v/>
      </c>
      <c r="F894" t="str">
        <f t="shared" si="65"/>
        <v/>
      </c>
      <c r="G894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t="str">
        <f t="shared" si="69"/>
        <v/>
      </c>
      <c r="F895" t="str">
        <f t="shared" si="65"/>
        <v/>
      </c>
      <c r="G895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t="str">
        <f t="shared" si="69"/>
        <v/>
      </c>
      <c r="F896" t="str">
        <f t="shared" si="65"/>
        <v/>
      </c>
      <c r="G896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t="str">
        <f t="shared" si="69"/>
        <v/>
      </c>
      <c r="F897" t="str">
        <f t="shared" si="65"/>
        <v/>
      </c>
      <c r="G897" t="str">
        <f t="shared" si="66"/>
        <v/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t="str">
        <f t="shared" si="69"/>
        <v/>
      </c>
      <c r="F898" t="str">
        <f t="shared" si="65"/>
        <v/>
      </c>
      <c r="G898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t="str">
        <f t="shared" si="69"/>
        <v/>
      </c>
      <c r="F899" t="str">
        <f t="shared" ref="F899:F962" si="70">IF(E899="7-Day Down Streak", C899, "")</f>
        <v/>
      </c>
      <c r="G899" t="str">
        <f t="shared" ref="G899:G962" si="71">IF(E899="7-Day Down Streak",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t="str">
        <f t="shared" si="69"/>
        <v/>
      </c>
      <c r="F900" t="str">
        <f t="shared" si="70"/>
        <v/>
      </c>
      <c r="G900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t="str">
        <f t="shared" si="69"/>
        <v/>
      </c>
      <c r="F901" t="str">
        <f t="shared" si="70"/>
        <v/>
      </c>
      <c r="G901" t="str">
        <f t="shared" si="71"/>
        <v/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t="str">
        <f t="shared" si="69"/>
        <v/>
      </c>
      <c r="F902" t="str">
        <f t="shared" si="70"/>
        <v/>
      </c>
      <c r="G902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t="str">
        <f t="shared" si="69"/>
        <v/>
      </c>
      <c r="F903" t="str">
        <f t="shared" si="70"/>
        <v/>
      </c>
      <c r="G90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t="str">
        <f t="shared" si="69"/>
        <v/>
      </c>
      <c r="F904" t="str">
        <f t="shared" si="70"/>
        <v/>
      </c>
      <c r="G904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t="str">
        <f t="shared" si="69"/>
        <v/>
      </c>
      <c r="F905" t="str">
        <f t="shared" si="70"/>
        <v/>
      </c>
      <c r="G905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t="str">
        <f t="shared" si="69"/>
        <v/>
      </c>
      <c r="F906" t="str">
        <f t="shared" si="70"/>
        <v/>
      </c>
      <c r="G906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t="str">
        <f t="shared" ref="E907:E970" si="74">IF(AND(D900="Down", D901="Down", D902="Down", D903="Down", D904="Down", D905="Down", D906="Down"), "7-Day Down Streak", "")</f>
        <v/>
      </c>
      <c r="F907" t="str">
        <f t="shared" si="70"/>
        <v/>
      </c>
      <c r="G907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t="str">
        <f t="shared" si="74"/>
        <v/>
      </c>
      <c r="F908" t="str">
        <f t="shared" si="70"/>
        <v/>
      </c>
      <c r="G908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t="str">
        <f t="shared" si="74"/>
        <v/>
      </c>
      <c r="F909" t="str">
        <f t="shared" si="70"/>
        <v/>
      </c>
      <c r="G909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t="str">
        <f t="shared" si="74"/>
        <v/>
      </c>
      <c r="F910" t="str">
        <f t="shared" si="70"/>
        <v/>
      </c>
      <c r="G910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t="str">
        <f t="shared" si="74"/>
        <v/>
      </c>
      <c r="F911" t="str">
        <f t="shared" si="70"/>
        <v/>
      </c>
      <c r="G911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t="str">
        <f t="shared" si="74"/>
        <v/>
      </c>
      <c r="F912" t="str">
        <f t="shared" si="70"/>
        <v/>
      </c>
      <c r="G912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t="str">
        <f t="shared" si="74"/>
        <v/>
      </c>
      <c r="F913" t="str">
        <f t="shared" si="70"/>
        <v/>
      </c>
      <c r="G91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t="str">
        <f t="shared" si="74"/>
        <v/>
      </c>
      <c r="F914" t="str">
        <f t="shared" si="70"/>
        <v/>
      </c>
      <c r="G914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t="str">
        <f t="shared" si="74"/>
        <v/>
      </c>
      <c r="F915" t="str">
        <f t="shared" si="70"/>
        <v/>
      </c>
      <c r="G915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t="str">
        <f t="shared" si="74"/>
        <v/>
      </c>
      <c r="F916" t="str">
        <f t="shared" si="70"/>
        <v/>
      </c>
      <c r="G916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t="str">
        <f t="shared" si="74"/>
        <v/>
      </c>
      <c r="F917" t="str">
        <f t="shared" si="70"/>
        <v/>
      </c>
      <c r="G917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t="str">
        <f t="shared" si="74"/>
        <v/>
      </c>
      <c r="F918" t="str">
        <f t="shared" si="70"/>
        <v/>
      </c>
      <c r="G918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t="str">
        <f t="shared" si="74"/>
        <v/>
      </c>
      <c r="F919" t="str">
        <f t="shared" si="70"/>
        <v/>
      </c>
      <c r="G919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t="str">
        <f t="shared" si="74"/>
        <v/>
      </c>
      <c r="F920" t="str">
        <f t="shared" si="70"/>
        <v/>
      </c>
      <c r="G920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t="str">
        <f t="shared" si="74"/>
        <v/>
      </c>
      <c r="F921" t="str">
        <f t="shared" si="70"/>
        <v/>
      </c>
      <c r="G921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t="str">
        <f t="shared" si="74"/>
        <v/>
      </c>
      <c r="F922" t="str">
        <f t="shared" si="70"/>
        <v/>
      </c>
      <c r="G922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t="str">
        <f t="shared" si="74"/>
        <v/>
      </c>
      <c r="F923" t="str">
        <f t="shared" si="70"/>
        <v/>
      </c>
      <c r="G92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t="str">
        <f t="shared" si="74"/>
        <v/>
      </c>
      <c r="F924" t="str">
        <f t="shared" si="70"/>
        <v/>
      </c>
      <c r="G924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t="str">
        <f t="shared" si="74"/>
        <v/>
      </c>
      <c r="F925" t="str">
        <f t="shared" si="70"/>
        <v/>
      </c>
      <c r="G925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t="str">
        <f t="shared" si="74"/>
        <v/>
      </c>
      <c r="F926" t="str">
        <f t="shared" si="70"/>
        <v/>
      </c>
      <c r="G926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t="str">
        <f t="shared" si="74"/>
        <v/>
      </c>
      <c r="F927" t="str">
        <f t="shared" si="70"/>
        <v/>
      </c>
      <c r="G927" t="str">
        <f t="shared" si="71"/>
        <v/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t="str">
        <f t="shared" si="74"/>
        <v/>
      </c>
      <c r="F928" t="str">
        <f t="shared" si="70"/>
        <v/>
      </c>
      <c r="G928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t="str">
        <f t="shared" si="74"/>
        <v/>
      </c>
      <c r="F929" t="str">
        <f t="shared" si="70"/>
        <v/>
      </c>
      <c r="G929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t="str">
        <f t="shared" si="74"/>
        <v/>
      </c>
      <c r="F930" t="str">
        <f t="shared" si="70"/>
        <v/>
      </c>
      <c r="G930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t="str">
        <f t="shared" si="74"/>
        <v/>
      </c>
      <c r="F931" t="str">
        <f t="shared" si="70"/>
        <v/>
      </c>
      <c r="G931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t="str">
        <f t="shared" si="74"/>
        <v/>
      </c>
      <c r="F932" t="str">
        <f t="shared" si="70"/>
        <v/>
      </c>
      <c r="G932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t="str">
        <f t="shared" si="74"/>
        <v/>
      </c>
      <c r="F933" t="str">
        <f t="shared" si="70"/>
        <v/>
      </c>
      <c r="G93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t="str">
        <f t="shared" si="74"/>
        <v/>
      </c>
      <c r="F934" t="str">
        <f t="shared" si="70"/>
        <v/>
      </c>
      <c r="G934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t="str">
        <f t="shared" si="74"/>
        <v/>
      </c>
      <c r="F935" t="str">
        <f t="shared" si="70"/>
        <v/>
      </c>
      <c r="G935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t="str">
        <f t="shared" si="74"/>
        <v/>
      </c>
      <c r="F936" t="str">
        <f t="shared" si="70"/>
        <v/>
      </c>
      <c r="G936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t="str">
        <f t="shared" si="74"/>
        <v/>
      </c>
      <c r="F937" t="str">
        <f t="shared" si="70"/>
        <v/>
      </c>
      <c r="G937" t="str">
        <f t="shared" si="71"/>
        <v/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t="str">
        <f t="shared" si="74"/>
        <v/>
      </c>
      <c r="F938" t="str">
        <f t="shared" si="70"/>
        <v/>
      </c>
      <c r="G938" t="str">
        <f t="shared" si="71"/>
        <v/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t="str">
        <f t="shared" si="74"/>
        <v/>
      </c>
      <c r="F939" t="str">
        <f t="shared" si="70"/>
        <v/>
      </c>
      <c r="G939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t="str">
        <f t="shared" si="74"/>
        <v/>
      </c>
      <c r="F940" t="str">
        <f t="shared" si="70"/>
        <v/>
      </c>
      <c r="G940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t="str">
        <f t="shared" si="74"/>
        <v/>
      </c>
      <c r="F941" t="str">
        <f t="shared" si="70"/>
        <v/>
      </c>
      <c r="G941" t="str">
        <f t="shared" si="71"/>
        <v/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t="str">
        <f t="shared" si="74"/>
        <v/>
      </c>
      <c r="F942" t="str">
        <f t="shared" si="70"/>
        <v/>
      </c>
      <c r="G942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t="str">
        <f t="shared" si="74"/>
        <v/>
      </c>
      <c r="F943" t="str">
        <f t="shared" si="70"/>
        <v/>
      </c>
      <c r="G94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t="str">
        <f t="shared" si="74"/>
        <v/>
      </c>
      <c r="F944" t="str">
        <f t="shared" si="70"/>
        <v/>
      </c>
      <c r="G944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t="str">
        <f t="shared" si="74"/>
        <v/>
      </c>
      <c r="F945" t="str">
        <f t="shared" si="70"/>
        <v/>
      </c>
      <c r="G945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t="str">
        <f t="shared" si="74"/>
        <v/>
      </c>
      <c r="F946" t="str">
        <f t="shared" si="70"/>
        <v/>
      </c>
      <c r="G946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t="str">
        <f t="shared" si="74"/>
        <v/>
      </c>
      <c r="F947" t="str">
        <f t="shared" si="70"/>
        <v/>
      </c>
      <c r="G947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t="str">
        <f t="shared" si="74"/>
        <v/>
      </c>
      <c r="F948" t="str">
        <f t="shared" si="70"/>
        <v/>
      </c>
      <c r="G948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t="str">
        <f t="shared" si="74"/>
        <v/>
      </c>
      <c r="F949" t="str">
        <f t="shared" si="70"/>
        <v/>
      </c>
      <c r="G949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t="str">
        <f t="shared" si="74"/>
        <v/>
      </c>
      <c r="F950" t="str">
        <f t="shared" si="70"/>
        <v/>
      </c>
      <c r="G950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t="str">
        <f t="shared" si="74"/>
        <v/>
      </c>
      <c r="F951" t="str">
        <f t="shared" si="70"/>
        <v/>
      </c>
      <c r="G951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t="str">
        <f t="shared" si="74"/>
        <v/>
      </c>
      <c r="F952" t="str">
        <f t="shared" si="70"/>
        <v/>
      </c>
      <c r="G952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t="str">
        <f t="shared" si="74"/>
        <v/>
      </c>
      <c r="F953" t="str">
        <f t="shared" si="70"/>
        <v/>
      </c>
      <c r="G95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t="str">
        <f t="shared" si="74"/>
        <v/>
      </c>
      <c r="F954" t="str">
        <f t="shared" si="70"/>
        <v/>
      </c>
      <c r="G954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t="str">
        <f t="shared" si="74"/>
        <v/>
      </c>
      <c r="F955" t="str">
        <f t="shared" si="70"/>
        <v/>
      </c>
      <c r="G955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t="str">
        <f t="shared" si="74"/>
        <v/>
      </c>
      <c r="F956" t="str">
        <f t="shared" si="70"/>
        <v/>
      </c>
      <c r="G956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t="str">
        <f t="shared" si="74"/>
        <v/>
      </c>
      <c r="F957" t="str">
        <f t="shared" si="70"/>
        <v/>
      </c>
      <c r="G957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t="str">
        <f t="shared" si="74"/>
        <v/>
      </c>
      <c r="F958" t="str">
        <f t="shared" si="70"/>
        <v/>
      </c>
      <c r="G958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t="str">
        <f t="shared" si="74"/>
        <v/>
      </c>
      <c r="F959" t="str">
        <f t="shared" si="70"/>
        <v/>
      </c>
      <c r="G959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t="str">
        <f t="shared" si="74"/>
        <v/>
      </c>
      <c r="F960" t="str">
        <f t="shared" si="70"/>
        <v/>
      </c>
      <c r="G960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t="str">
        <f t="shared" si="74"/>
        <v/>
      </c>
      <c r="F961" t="str">
        <f t="shared" si="70"/>
        <v/>
      </c>
      <c r="G961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t="str">
        <f t="shared" si="74"/>
        <v/>
      </c>
      <c r="F962" t="str">
        <f t="shared" si="70"/>
        <v/>
      </c>
      <c r="G962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t="str">
        <f t="shared" si="74"/>
        <v/>
      </c>
      <c r="F963" t="str">
        <f t="shared" ref="F963:F1026" si="75">IF(E963="7-Day Down Streak", C963, "")</f>
        <v/>
      </c>
      <c r="G963" t="str">
        <f t="shared" ref="G963:G1026" si="76">IF(E963="7-Day Down Streak",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t="str">
        <f t="shared" si="74"/>
        <v/>
      </c>
      <c r="F964" t="str">
        <f t="shared" si="75"/>
        <v/>
      </c>
      <c r="G964" t="str">
        <f t="shared" si="76"/>
        <v/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t="str">
        <f t="shared" si="74"/>
        <v/>
      </c>
      <c r="F965" t="str">
        <f t="shared" si="75"/>
        <v/>
      </c>
      <c r="G965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t="str">
        <f t="shared" si="74"/>
        <v/>
      </c>
      <c r="F966" t="str">
        <f t="shared" si="75"/>
        <v/>
      </c>
      <c r="G966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t="str">
        <f t="shared" si="74"/>
        <v/>
      </c>
      <c r="F967" t="str">
        <f t="shared" si="75"/>
        <v/>
      </c>
      <c r="G967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t="str">
        <f t="shared" si="74"/>
        <v/>
      </c>
      <c r="F968" t="str">
        <f t="shared" si="75"/>
        <v/>
      </c>
      <c r="G968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t="str">
        <f t="shared" si="74"/>
        <v/>
      </c>
      <c r="F969" t="str">
        <f t="shared" si="75"/>
        <v/>
      </c>
      <c r="G969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t="str">
        <f t="shared" si="74"/>
        <v/>
      </c>
      <c r="F970" t="str">
        <f t="shared" si="75"/>
        <v/>
      </c>
      <c r="G970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t="str">
        <f t="shared" ref="E971:E1034" si="79">IF(AND(D964="Down", D965="Down", D966="Down", D967="Down", D968="Down", D969="Down", D970="Down"), "7-Day Down Streak", "")</f>
        <v/>
      </c>
      <c r="F971" t="str">
        <f t="shared" si="75"/>
        <v/>
      </c>
      <c r="G971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t="str">
        <f t="shared" si="79"/>
        <v/>
      </c>
      <c r="F972" t="str">
        <f t="shared" si="75"/>
        <v/>
      </c>
      <c r="G972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t="str">
        <f t="shared" si="79"/>
        <v/>
      </c>
      <c r="F973" t="str">
        <f t="shared" si="75"/>
        <v/>
      </c>
      <c r="G97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t="str">
        <f t="shared" si="79"/>
        <v/>
      </c>
      <c r="F974" t="str">
        <f t="shared" si="75"/>
        <v/>
      </c>
      <c r="G974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t="str">
        <f t="shared" si="79"/>
        <v/>
      </c>
      <c r="F975" t="str">
        <f t="shared" si="75"/>
        <v/>
      </c>
      <c r="G975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t="str">
        <f t="shared" si="79"/>
        <v/>
      </c>
      <c r="F976" t="str">
        <f t="shared" si="75"/>
        <v/>
      </c>
      <c r="G976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t="str">
        <f t="shared" si="79"/>
        <v/>
      </c>
      <c r="F977" t="str">
        <f t="shared" si="75"/>
        <v/>
      </c>
      <c r="G977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t="str">
        <f t="shared" si="79"/>
        <v/>
      </c>
      <c r="F978" t="str">
        <f t="shared" si="75"/>
        <v/>
      </c>
      <c r="G978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t="str">
        <f t="shared" si="79"/>
        <v/>
      </c>
      <c r="F979" t="str">
        <f t="shared" si="75"/>
        <v/>
      </c>
      <c r="G979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t="str">
        <f t="shared" si="79"/>
        <v/>
      </c>
      <c r="F980" t="str">
        <f t="shared" si="75"/>
        <v/>
      </c>
      <c r="G980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t="str">
        <f t="shared" si="79"/>
        <v/>
      </c>
      <c r="F981" t="str">
        <f t="shared" si="75"/>
        <v/>
      </c>
      <c r="G981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t="str">
        <f t="shared" si="79"/>
        <v/>
      </c>
      <c r="F982" t="str">
        <f t="shared" si="75"/>
        <v/>
      </c>
      <c r="G982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t="str">
        <f t="shared" si="79"/>
        <v/>
      </c>
      <c r="F983" t="str">
        <f t="shared" si="75"/>
        <v/>
      </c>
      <c r="G98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t="str">
        <f t="shared" si="79"/>
        <v/>
      </c>
      <c r="F984" t="str">
        <f t="shared" si="75"/>
        <v/>
      </c>
      <c r="G984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t="str">
        <f t="shared" si="79"/>
        <v/>
      </c>
      <c r="F985" t="str">
        <f t="shared" si="75"/>
        <v/>
      </c>
      <c r="G985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t="str">
        <f t="shared" si="79"/>
        <v/>
      </c>
      <c r="F986" t="str">
        <f t="shared" si="75"/>
        <v/>
      </c>
      <c r="G986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t="str">
        <f t="shared" si="79"/>
        <v/>
      </c>
      <c r="F987" t="str">
        <f t="shared" si="75"/>
        <v/>
      </c>
      <c r="G987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t="str">
        <f t="shared" si="79"/>
        <v/>
      </c>
      <c r="F988" t="str">
        <f t="shared" si="75"/>
        <v/>
      </c>
      <c r="G988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t="str">
        <f t="shared" si="79"/>
        <v/>
      </c>
      <c r="F989" t="str">
        <f t="shared" si="75"/>
        <v/>
      </c>
      <c r="G989" t="str">
        <f t="shared" si="76"/>
        <v/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t="str">
        <f t="shared" si="79"/>
        <v/>
      </c>
      <c r="F990" t="str">
        <f t="shared" si="75"/>
        <v/>
      </c>
      <c r="G990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t="str">
        <f t="shared" si="79"/>
        <v/>
      </c>
      <c r="F991" t="str">
        <f t="shared" si="75"/>
        <v/>
      </c>
      <c r="G991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t="str">
        <f t="shared" si="79"/>
        <v/>
      </c>
      <c r="F992" t="str">
        <f t="shared" si="75"/>
        <v/>
      </c>
      <c r="G992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t="str">
        <f t="shared" si="79"/>
        <v/>
      </c>
      <c r="F993" t="str">
        <f t="shared" si="75"/>
        <v/>
      </c>
      <c r="G99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t="str">
        <f t="shared" si="79"/>
        <v/>
      </c>
      <c r="F994" t="str">
        <f t="shared" si="75"/>
        <v/>
      </c>
      <c r="G994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t="str">
        <f t="shared" si="79"/>
        <v/>
      </c>
      <c r="F995" t="str">
        <f t="shared" si="75"/>
        <v/>
      </c>
      <c r="G995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t="str">
        <f t="shared" si="79"/>
        <v/>
      </c>
      <c r="F996" t="str">
        <f t="shared" si="75"/>
        <v/>
      </c>
      <c r="G996" t="str">
        <f t="shared" si="76"/>
        <v/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t="str">
        <f t="shared" si="79"/>
        <v/>
      </c>
      <c r="F997" t="str">
        <f t="shared" si="75"/>
        <v/>
      </c>
      <c r="G997" t="str">
        <f t="shared" si="76"/>
        <v/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t="str">
        <f t="shared" si="79"/>
        <v/>
      </c>
      <c r="F998" t="str">
        <f t="shared" si="75"/>
        <v/>
      </c>
      <c r="G998" t="str">
        <f t="shared" si="76"/>
        <v/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t="str">
        <f t="shared" si="79"/>
        <v/>
      </c>
      <c r="F999" t="str">
        <f t="shared" si="75"/>
        <v/>
      </c>
      <c r="G999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t="str">
        <f t="shared" si="79"/>
        <v/>
      </c>
      <c r="F1000" t="str">
        <f t="shared" si="75"/>
        <v/>
      </c>
      <c r="G1000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t="str">
        <f t="shared" si="79"/>
        <v/>
      </c>
      <c r="F1001" t="str">
        <f t="shared" si="75"/>
        <v/>
      </c>
      <c r="G1001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t="str">
        <f t="shared" si="79"/>
        <v/>
      </c>
      <c r="F1002" t="str">
        <f t="shared" si="75"/>
        <v/>
      </c>
      <c r="G1002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t="str">
        <f t="shared" si="79"/>
        <v/>
      </c>
      <c r="F1003" t="str">
        <f t="shared" si="75"/>
        <v/>
      </c>
      <c r="G100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t="str">
        <f t="shared" si="79"/>
        <v/>
      </c>
      <c r="F1004" t="str">
        <f t="shared" si="75"/>
        <v/>
      </c>
      <c r="G1004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t="str">
        <f t="shared" si="79"/>
        <v/>
      </c>
      <c r="F1005" t="str">
        <f t="shared" si="75"/>
        <v/>
      </c>
      <c r="G1005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t="str">
        <f t="shared" si="79"/>
        <v/>
      </c>
      <c r="F1006" t="str">
        <f t="shared" si="75"/>
        <v/>
      </c>
      <c r="G1006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t="str">
        <f t="shared" si="79"/>
        <v/>
      </c>
      <c r="F1007" t="str">
        <f t="shared" si="75"/>
        <v/>
      </c>
      <c r="G1007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t="str">
        <f t="shared" si="79"/>
        <v/>
      </c>
      <c r="F1008" t="str">
        <f t="shared" si="75"/>
        <v/>
      </c>
      <c r="G1008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t="str">
        <f t="shared" si="79"/>
        <v/>
      </c>
      <c r="F1009" t="str">
        <f t="shared" si="75"/>
        <v/>
      </c>
      <c r="G1009" t="str">
        <f t="shared" si="76"/>
        <v/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t="str">
        <f t="shared" si="79"/>
        <v/>
      </c>
      <c r="F1010" t="str">
        <f t="shared" si="75"/>
        <v/>
      </c>
      <c r="G1010" t="str">
        <f t="shared" si="76"/>
        <v/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t="str">
        <f t="shared" si="79"/>
        <v/>
      </c>
      <c r="F1011" t="str">
        <f t="shared" si="75"/>
        <v/>
      </c>
      <c r="G1011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t="str">
        <f t="shared" si="79"/>
        <v/>
      </c>
      <c r="F1012" t="str">
        <f t="shared" si="75"/>
        <v/>
      </c>
      <c r="G1012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t="str">
        <f t="shared" si="79"/>
        <v/>
      </c>
      <c r="F1013" t="str">
        <f t="shared" si="75"/>
        <v/>
      </c>
      <c r="G101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t="str">
        <f t="shared" si="79"/>
        <v/>
      </c>
      <c r="F1014" t="str">
        <f t="shared" si="75"/>
        <v/>
      </c>
      <c r="G1014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t="str">
        <f t="shared" si="79"/>
        <v/>
      </c>
      <c r="F1015" t="str">
        <f t="shared" si="75"/>
        <v/>
      </c>
      <c r="G1015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t="str">
        <f t="shared" si="79"/>
        <v/>
      </c>
      <c r="F1016" t="str">
        <f t="shared" si="75"/>
        <v/>
      </c>
      <c r="G1016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t="str">
        <f t="shared" si="79"/>
        <v/>
      </c>
      <c r="F1017" t="str">
        <f t="shared" si="75"/>
        <v/>
      </c>
      <c r="G1017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t="str">
        <f t="shared" si="79"/>
        <v/>
      </c>
      <c r="F1018" t="str">
        <f t="shared" si="75"/>
        <v/>
      </c>
      <c r="G1018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t="str">
        <f t="shared" si="79"/>
        <v/>
      </c>
      <c r="F1019" t="str">
        <f t="shared" si="75"/>
        <v/>
      </c>
      <c r="G1019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t="str">
        <f t="shared" si="79"/>
        <v/>
      </c>
      <c r="F1020" t="str">
        <f t="shared" si="75"/>
        <v/>
      </c>
      <c r="G1020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t="str">
        <f t="shared" si="79"/>
        <v/>
      </c>
      <c r="F1021" t="str">
        <f t="shared" si="75"/>
        <v/>
      </c>
      <c r="G1021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t="str">
        <f t="shared" si="79"/>
        <v/>
      </c>
      <c r="F1022" t="str">
        <f t="shared" si="75"/>
        <v/>
      </c>
      <c r="G1022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t="str">
        <f t="shared" si="79"/>
        <v/>
      </c>
      <c r="F1023" t="str">
        <f t="shared" si="75"/>
        <v/>
      </c>
      <c r="G102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t="str">
        <f t="shared" si="79"/>
        <v/>
      </c>
      <c r="F1024" t="str">
        <f t="shared" si="75"/>
        <v/>
      </c>
      <c r="G1024" t="str">
        <f t="shared" si="76"/>
        <v/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t="str">
        <f t="shared" si="79"/>
        <v/>
      </c>
      <c r="F1025" t="str">
        <f t="shared" si="75"/>
        <v/>
      </c>
      <c r="G1025" t="str">
        <f t="shared" si="76"/>
        <v/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t="str">
        <f t="shared" si="79"/>
        <v/>
      </c>
      <c r="F1026" t="str">
        <f t="shared" si="75"/>
        <v/>
      </c>
      <c r="G1026" t="str">
        <f t="shared" si="76"/>
        <v/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t="str">
        <f t="shared" si="79"/>
        <v/>
      </c>
      <c r="F1027" t="str">
        <f t="shared" ref="F1027:F1090" si="80">IF(E1027="7-Day Down Streak", C1027, "")</f>
        <v/>
      </c>
      <c r="G1027" t="str">
        <f t="shared" ref="G1027:G1090" si="81">IF(E1027="7-Day Down Streak", IF(F1027&gt;0, "Yes", "No"), "")</f>
        <v/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t="str">
        <f t="shared" si="79"/>
        <v/>
      </c>
      <c r="F1028" t="str">
        <f t="shared" si="80"/>
        <v/>
      </c>
      <c r="G1028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t="str">
        <f t="shared" si="79"/>
        <v/>
      </c>
      <c r="F1029" t="str">
        <f t="shared" si="80"/>
        <v/>
      </c>
      <c r="G1029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t="str">
        <f t="shared" si="79"/>
        <v/>
      </c>
      <c r="F1030" t="str">
        <f t="shared" si="80"/>
        <v/>
      </c>
      <c r="G1030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t="str">
        <f t="shared" si="79"/>
        <v/>
      </c>
      <c r="F1031" t="str">
        <f t="shared" si="80"/>
        <v/>
      </c>
      <c r="G1031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t="str">
        <f t="shared" si="79"/>
        <v/>
      </c>
      <c r="F1032" t="str">
        <f t="shared" si="80"/>
        <v/>
      </c>
      <c r="G1032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t="str">
        <f t="shared" si="79"/>
        <v/>
      </c>
      <c r="F1033" t="str">
        <f t="shared" si="80"/>
        <v/>
      </c>
      <c r="G103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t="str">
        <f t="shared" si="79"/>
        <v/>
      </c>
      <c r="F1034" t="str">
        <f t="shared" si="80"/>
        <v/>
      </c>
      <c r="G1034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t="str">
        <f t="shared" ref="E1035:E1098" si="84">IF(AND(D1028="Down", D1029="Down", D1030="Down", D1031="Down", D1032="Down", D1033="Down", D1034="Down"), "7-Day Down Streak", "")</f>
        <v/>
      </c>
      <c r="F1035" t="str">
        <f t="shared" si="80"/>
        <v/>
      </c>
      <c r="G1035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t="str">
        <f t="shared" si="84"/>
        <v/>
      </c>
      <c r="F1036" t="str">
        <f t="shared" si="80"/>
        <v/>
      </c>
      <c r="G1036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t="str">
        <f t="shared" si="84"/>
        <v/>
      </c>
      <c r="F1037" t="str">
        <f t="shared" si="80"/>
        <v/>
      </c>
      <c r="G1037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t="str">
        <f t="shared" si="84"/>
        <v/>
      </c>
      <c r="F1038" t="str">
        <f t="shared" si="80"/>
        <v/>
      </c>
      <c r="G1038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t="str">
        <f t="shared" si="84"/>
        <v/>
      </c>
      <c r="F1039" t="str">
        <f t="shared" si="80"/>
        <v/>
      </c>
      <c r="G1039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t="str">
        <f t="shared" si="84"/>
        <v/>
      </c>
      <c r="F1040" t="str">
        <f t="shared" si="80"/>
        <v/>
      </c>
      <c r="G1040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t="str">
        <f t="shared" si="84"/>
        <v/>
      </c>
      <c r="F1041" t="str">
        <f t="shared" si="80"/>
        <v/>
      </c>
      <c r="G1041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t="str">
        <f t="shared" si="84"/>
        <v/>
      </c>
      <c r="F1042" t="str">
        <f t="shared" si="80"/>
        <v/>
      </c>
      <c r="G1042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t="str">
        <f t="shared" si="84"/>
        <v/>
      </c>
      <c r="F1043" t="str">
        <f t="shared" si="80"/>
        <v/>
      </c>
      <c r="G104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t="str">
        <f t="shared" si="84"/>
        <v/>
      </c>
      <c r="F1044" t="str">
        <f t="shared" si="80"/>
        <v/>
      </c>
      <c r="G1044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t="str">
        <f t="shared" si="84"/>
        <v/>
      </c>
      <c r="F1045" t="str">
        <f t="shared" si="80"/>
        <v/>
      </c>
      <c r="G1045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t="str">
        <f t="shared" si="84"/>
        <v/>
      </c>
      <c r="F1046" t="str">
        <f t="shared" si="80"/>
        <v/>
      </c>
      <c r="G1046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t="str">
        <f t="shared" si="84"/>
        <v/>
      </c>
      <c r="F1047" t="str">
        <f t="shared" si="80"/>
        <v/>
      </c>
      <c r="G1047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t="str">
        <f t="shared" si="84"/>
        <v/>
      </c>
      <c r="F1048" t="str">
        <f t="shared" si="80"/>
        <v/>
      </c>
      <c r="G1048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t="str">
        <f t="shared" si="84"/>
        <v/>
      </c>
      <c r="F1049" t="str">
        <f t="shared" si="80"/>
        <v/>
      </c>
      <c r="G1049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t="str">
        <f t="shared" si="84"/>
        <v/>
      </c>
      <c r="F1050" t="str">
        <f t="shared" si="80"/>
        <v/>
      </c>
      <c r="G1050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t="str">
        <f t="shared" si="84"/>
        <v/>
      </c>
      <c r="F1051" t="str">
        <f t="shared" si="80"/>
        <v/>
      </c>
      <c r="G1051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t="str">
        <f t="shared" si="84"/>
        <v/>
      </c>
      <c r="F1052" t="str">
        <f t="shared" si="80"/>
        <v/>
      </c>
      <c r="G1052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t="str">
        <f t="shared" si="84"/>
        <v/>
      </c>
      <c r="F1053" t="str">
        <f t="shared" si="80"/>
        <v/>
      </c>
      <c r="G105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t="str">
        <f t="shared" si="84"/>
        <v/>
      </c>
      <c r="F1054" t="str">
        <f t="shared" si="80"/>
        <v/>
      </c>
      <c r="G1054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t="str">
        <f t="shared" si="84"/>
        <v/>
      </c>
      <c r="F1055" t="str">
        <f t="shared" si="80"/>
        <v/>
      </c>
      <c r="G1055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t="str">
        <f t="shared" si="84"/>
        <v/>
      </c>
      <c r="F1056" t="str">
        <f t="shared" si="80"/>
        <v/>
      </c>
      <c r="G1056" t="str">
        <f t="shared" si="81"/>
        <v/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t="str">
        <f t="shared" si="84"/>
        <v/>
      </c>
      <c r="F1057" t="str">
        <f t="shared" si="80"/>
        <v/>
      </c>
      <c r="G1057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t="str">
        <f t="shared" si="84"/>
        <v/>
      </c>
      <c r="F1058" t="str">
        <f t="shared" si="80"/>
        <v/>
      </c>
      <c r="G1058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t="str">
        <f t="shared" si="84"/>
        <v/>
      </c>
      <c r="F1059" t="str">
        <f t="shared" si="80"/>
        <v/>
      </c>
      <c r="G1059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t="str">
        <f t="shared" si="84"/>
        <v/>
      </c>
      <c r="F1060" t="str">
        <f t="shared" si="80"/>
        <v/>
      </c>
      <c r="G1060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t="str">
        <f t="shared" si="84"/>
        <v/>
      </c>
      <c r="F1061" t="str">
        <f t="shared" si="80"/>
        <v/>
      </c>
      <c r="G1061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t="str">
        <f t="shared" si="84"/>
        <v/>
      </c>
      <c r="F1062" t="str">
        <f t="shared" si="80"/>
        <v/>
      </c>
      <c r="G1062" t="str">
        <f t="shared" si="81"/>
        <v/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t="str">
        <f t="shared" si="84"/>
        <v/>
      </c>
      <c r="F1063" t="str">
        <f t="shared" si="80"/>
        <v/>
      </c>
      <c r="G1063" t="str">
        <f t="shared" si="81"/>
        <v/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t="str">
        <f t="shared" si="84"/>
        <v/>
      </c>
      <c r="F1064" t="str">
        <f t="shared" si="80"/>
        <v/>
      </c>
      <c r="G1064" t="str">
        <f t="shared" si="81"/>
        <v/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t="str">
        <f t="shared" si="84"/>
        <v/>
      </c>
      <c r="F1065" t="str">
        <f t="shared" si="80"/>
        <v/>
      </c>
      <c r="G1065" t="str">
        <f t="shared" si="81"/>
        <v/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t="str">
        <f t="shared" si="84"/>
        <v/>
      </c>
      <c r="F1066" t="str">
        <f t="shared" si="80"/>
        <v/>
      </c>
      <c r="G1066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t="str">
        <f t="shared" si="84"/>
        <v/>
      </c>
      <c r="F1067" t="str">
        <f t="shared" si="80"/>
        <v/>
      </c>
      <c r="G1067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t="str">
        <f t="shared" si="84"/>
        <v/>
      </c>
      <c r="F1068" t="str">
        <f t="shared" si="80"/>
        <v/>
      </c>
      <c r="G1068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t="str">
        <f t="shared" si="84"/>
        <v/>
      </c>
      <c r="F1069" t="str">
        <f t="shared" si="80"/>
        <v/>
      </c>
      <c r="G1069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t="str">
        <f t="shared" si="84"/>
        <v/>
      </c>
      <c r="F1070" t="str">
        <f t="shared" si="80"/>
        <v/>
      </c>
      <c r="G1070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t="str">
        <f t="shared" si="84"/>
        <v/>
      </c>
      <c r="F1071" t="str">
        <f t="shared" si="80"/>
        <v/>
      </c>
      <c r="G1071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t="str">
        <f t="shared" si="84"/>
        <v/>
      </c>
      <c r="F1072" t="str">
        <f t="shared" si="80"/>
        <v/>
      </c>
      <c r="G1072" t="str">
        <f t="shared" si="81"/>
        <v/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t="str">
        <f t="shared" si="84"/>
        <v/>
      </c>
      <c r="F1073" t="str">
        <f t="shared" si="80"/>
        <v/>
      </c>
      <c r="G1073" t="str">
        <f t="shared" si="81"/>
        <v/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t="str">
        <f t="shared" si="84"/>
        <v/>
      </c>
      <c r="F1074" t="str">
        <f t="shared" si="80"/>
        <v/>
      </c>
      <c r="G1074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t="str">
        <f t="shared" si="84"/>
        <v/>
      </c>
      <c r="F1075" t="str">
        <f t="shared" si="80"/>
        <v/>
      </c>
      <c r="G1075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t="str">
        <f t="shared" si="84"/>
        <v/>
      </c>
      <c r="F1076" t="str">
        <f t="shared" si="80"/>
        <v/>
      </c>
      <c r="G1076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t="str">
        <f t="shared" si="84"/>
        <v/>
      </c>
      <c r="F1077" t="str">
        <f t="shared" si="80"/>
        <v/>
      </c>
      <c r="G1077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t="str">
        <f t="shared" si="84"/>
        <v/>
      </c>
      <c r="F1078" t="str">
        <f t="shared" si="80"/>
        <v/>
      </c>
      <c r="G1078" t="str">
        <f t="shared" si="81"/>
        <v/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t="str">
        <f t="shared" si="84"/>
        <v/>
      </c>
      <c r="F1079" t="str">
        <f t="shared" si="80"/>
        <v/>
      </c>
      <c r="G1079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t="str">
        <f t="shared" si="84"/>
        <v/>
      </c>
      <c r="F1080" t="str">
        <f t="shared" si="80"/>
        <v/>
      </c>
      <c r="G1080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t="str">
        <f t="shared" si="84"/>
        <v/>
      </c>
      <c r="F1081" t="str">
        <f t="shared" si="80"/>
        <v/>
      </c>
      <c r="G1081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t="str">
        <f t="shared" si="84"/>
        <v/>
      </c>
      <c r="F1082" t="str">
        <f t="shared" si="80"/>
        <v/>
      </c>
      <c r="G1082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t="str">
        <f t="shared" si="84"/>
        <v/>
      </c>
      <c r="F1083" t="str">
        <f t="shared" si="80"/>
        <v/>
      </c>
      <c r="G108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t="str">
        <f t="shared" si="84"/>
        <v/>
      </c>
      <c r="F1084" t="str">
        <f t="shared" si="80"/>
        <v/>
      </c>
      <c r="G1084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t="str">
        <f t="shared" si="84"/>
        <v/>
      </c>
      <c r="F1085" t="str">
        <f t="shared" si="80"/>
        <v/>
      </c>
      <c r="G1085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t="str">
        <f t="shared" si="84"/>
        <v/>
      </c>
      <c r="F1086" t="str">
        <f t="shared" si="80"/>
        <v/>
      </c>
      <c r="G1086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t="str">
        <f t="shared" si="84"/>
        <v/>
      </c>
      <c r="F1087" t="str">
        <f t="shared" si="80"/>
        <v/>
      </c>
      <c r="G1087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t="str">
        <f t="shared" si="84"/>
        <v/>
      </c>
      <c r="F1088" t="str">
        <f t="shared" si="80"/>
        <v/>
      </c>
      <c r="G1088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t="str">
        <f t="shared" si="84"/>
        <v/>
      </c>
      <c r="F1089" t="str">
        <f t="shared" si="80"/>
        <v/>
      </c>
      <c r="G1089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t="str">
        <f t="shared" si="84"/>
        <v/>
      </c>
      <c r="F1090" t="str">
        <f t="shared" si="80"/>
        <v/>
      </c>
      <c r="G1090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t="str">
        <f t="shared" si="84"/>
        <v/>
      </c>
      <c r="F1091" t="str">
        <f t="shared" ref="F1091:F1154" si="85">IF(E1091="7-Day Down Streak", C1091, "")</f>
        <v/>
      </c>
      <c r="G1091" t="str">
        <f t="shared" ref="G1091:G1154" si="86">IF(E1091="7-Day Down Streak",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t="str">
        <f t="shared" si="84"/>
        <v/>
      </c>
      <c r="F1092" t="str">
        <f t="shared" si="85"/>
        <v/>
      </c>
      <c r="G1092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t="str">
        <f t="shared" si="84"/>
        <v/>
      </c>
      <c r="F1093" t="str">
        <f t="shared" si="85"/>
        <v/>
      </c>
      <c r="G109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t="str">
        <f t="shared" si="84"/>
        <v/>
      </c>
      <c r="F1094" t="str">
        <f t="shared" si="85"/>
        <v/>
      </c>
      <c r="G1094" t="str">
        <f t="shared" si="86"/>
        <v/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t="str">
        <f t="shared" si="84"/>
        <v/>
      </c>
      <c r="F1095" t="str">
        <f t="shared" si="85"/>
        <v/>
      </c>
      <c r="G1095" t="str">
        <f t="shared" si="86"/>
        <v/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t="str">
        <f t="shared" si="84"/>
        <v/>
      </c>
      <c r="F1096" t="str">
        <f t="shared" si="85"/>
        <v/>
      </c>
      <c r="G1096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t="str">
        <f t="shared" si="84"/>
        <v/>
      </c>
      <c r="F1097" t="str">
        <f t="shared" si="85"/>
        <v/>
      </c>
      <c r="G1097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t="str">
        <f t="shared" si="84"/>
        <v/>
      </c>
      <c r="F1098" t="str">
        <f t="shared" si="85"/>
        <v/>
      </c>
      <c r="G1098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t="str">
        <f t="shared" ref="E1099:E1162" si="89">IF(AND(D1092="Down", D1093="Down", D1094="Down", D1095="Down", D1096="Down", D1097="Down", D1098="Down"), "7-Day Down Streak", "")</f>
        <v/>
      </c>
      <c r="F1099" t="str">
        <f t="shared" si="85"/>
        <v/>
      </c>
      <c r="G1099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t="str">
        <f t="shared" si="89"/>
        <v/>
      </c>
      <c r="F1100" t="str">
        <f t="shared" si="85"/>
        <v/>
      </c>
      <c r="G1100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t="str">
        <f t="shared" si="89"/>
        <v/>
      </c>
      <c r="F1101" t="str">
        <f t="shared" si="85"/>
        <v/>
      </c>
      <c r="G1101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t="str">
        <f t="shared" si="89"/>
        <v/>
      </c>
      <c r="F1102" t="str">
        <f t="shared" si="85"/>
        <v/>
      </c>
      <c r="G1102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t="str">
        <f t="shared" si="89"/>
        <v/>
      </c>
      <c r="F1103" t="str">
        <f t="shared" si="85"/>
        <v/>
      </c>
      <c r="G110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t="str">
        <f t="shared" si="89"/>
        <v/>
      </c>
      <c r="F1104" t="str">
        <f t="shared" si="85"/>
        <v/>
      </c>
      <c r="G1104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t="str">
        <f t="shared" si="89"/>
        <v/>
      </c>
      <c r="F1105" t="str">
        <f t="shared" si="85"/>
        <v/>
      </c>
      <c r="G1105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t="str">
        <f t="shared" si="89"/>
        <v/>
      </c>
      <c r="F1106" t="str">
        <f t="shared" si="85"/>
        <v/>
      </c>
      <c r="G1106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t="str">
        <f t="shared" si="89"/>
        <v/>
      </c>
      <c r="F1107" t="str">
        <f t="shared" si="85"/>
        <v/>
      </c>
      <c r="G1107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t="str">
        <f t="shared" si="89"/>
        <v/>
      </c>
      <c r="F1108" t="str">
        <f t="shared" si="85"/>
        <v/>
      </c>
      <c r="G1108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t="str">
        <f t="shared" si="89"/>
        <v/>
      </c>
      <c r="F1109" t="str">
        <f t="shared" si="85"/>
        <v/>
      </c>
      <c r="G1109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t="str">
        <f t="shared" si="89"/>
        <v/>
      </c>
      <c r="F1110" t="str">
        <f t="shared" si="85"/>
        <v/>
      </c>
      <c r="G1110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t="str">
        <f t="shared" si="89"/>
        <v/>
      </c>
      <c r="F1111" t="str">
        <f t="shared" si="85"/>
        <v/>
      </c>
      <c r="G1111" t="str">
        <f t="shared" si="86"/>
        <v/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t="str">
        <f t="shared" si="89"/>
        <v/>
      </c>
      <c r="F1112" t="str">
        <f t="shared" si="85"/>
        <v/>
      </c>
      <c r="G1112" t="str">
        <f t="shared" si="86"/>
        <v/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t="str">
        <f t="shared" si="89"/>
        <v/>
      </c>
      <c r="F1113" t="str">
        <f t="shared" si="85"/>
        <v/>
      </c>
      <c r="G1113" t="str">
        <f t="shared" si="86"/>
        <v/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t="str">
        <f t="shared" si="89"/>
        <v/>
      </c>
      <c r="F1114" t="str">
        <f t="shared" si="85"/>
        <v/>
      </c>
      <c r="G1114" t="str">
        <f t="shared" si="86"/>
        <v/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t="str">
        <f t="shared" si="89"/>
        <v/>
      </c>
      <c r="F1115" t="str">
        <f t="shared" si="85"/>
        <v/>
      </c>
      <c r="G1115" t="str">
        <f t="shared" si="86"/>
        <v/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t="str">
        <f t="shared" si="89"/>
        <v/>
      </c>
      <c r="F1116" t="str">
        <f t="shared" si="85"/>
        <v/>
      </c>
      <c r="G1116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t="str">
        <f t="shared" si="89"/>
        <v/>
      </c>
      <c r="F1117" t="str">
        <f t="shared" si="85"/>
        <v/>
      </c>
      <c r="G1117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t="str">
        <f t="shared" si="89"/>
        <v/>
      </c>
      <c r="F1118" t="str">
        <f t="shared" si="85"/>
        <v/>
      </c>
      <c r="G1118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t="str">
        <f t="shared" si="89"/>
        <v/>
      </c>
      <c r="F1119" t="str">
        <f t="shared" si="85"/>
        <v/>
      </c>
      <c r="G1119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t="str">
        <f t="shared" si="89"/>
        <v/>
      </c>
      <c r="F1120" t="str">
        <f t="shared" si="85"/>
        <v/>
      </c>
      <c r="G1120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t="str">
        <f t="shared" si="89"/>
        <v/>
      </c>
      <c r="F1121" t="str">
        <f t="shared" si="85"/>
        <v/>
      </c>
      <c r="G1121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t="str">
        <f t="shared" si="89"/>
        <v/>
      </c>
      <c r="F1122" t="str">
        <f t="shared" si="85"/>
        <v/>
      </c>
      <c r="G1122" t="str">
        <f t="shared" si="86"/>
        <v/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t="str">
        <f t="shared" si="89"/>
        <v/>
      </c>
      <c r="F1123" t="str">
        <f t="shared" si="85"/>
        <v/>
      </c>
      <c r="G1123" t="str">
        <f t="shared" si="86"/>
        <v/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t="str">
        <f t="shared" si="89"/>
        <v/>
      </c>
      <c r="F1124" t="str">
        <f t="shared" si="85"/>
        <v/>
      </c>
      <c r="G1124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t="str">
        <f t="shared" si="89"/>
        <v/>
      </c>
      <c r="F1125" t="str">
        <f t="shared" si="85"/>
        <v/>
      </c>
      <c r="G1125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t="str">
        <f t="shared" si="89"/>
        <v/>
      </c>
      <c r="F1126" t="str">
        <f t="shared" si="85"/>
        <v/>
      </c>
      <c r="G1126" t="str">
        <f t="shared" si="86"/>
        <v/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t="str">
        <f t="shared" si="89"/>
        <v/>
      </c>
      <c r="F1127" t="str">
        <f t="shared" si="85"/>
        <v/>
      </c>
      <c r="G1127" t="str">
        <f t="shared" si="86"/>
        <v/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t="str">
        <f t="shared" si="89"/>
        <v/>
      </c>
      <c r="F1128" t="str">
        <f t="shared" si="85"/>
        <v/>
      </c>
      <c r="G1128" t="str">
        <f t="shared" si="86"/>
        <v/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t="str">
        <f t="shared" si="89"/>
        <v/>
      </c>
      <c r="F1129" t="str">
        <f t="shared" si="85"/>
        <v/>
      </c>
      <c r="G1129" t="str">
        <f t="shared" si="86"/>
        <v/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t="str">
        <f t="shared" si="89"/>
        <v/>
      </c>
      <c r="F1130" t="str">
        <f t="shared" si="85"/>
        <v/>
      </c>
      <c r="G1130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t="str">
        <f t="shared" si="89"/>
        <v/>
      </c>
      <c r="F1131" t="str">
        <f t="shared" si="85"/>
        <v/>
      </c>
      <c r="G1131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t="str">
        <f t="shared" si="89"/>
        <v/>
      </c>
      <c r="F1132" t="str">
        <f t="shared" si="85"/>
        <v/>
      </c>
      <c r="G1132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t="str">
        <f t="shared" si="89"/>
        <v/>
      </c>
      <c r="F1133" t="str">
        <f t="shared" si="85"/>
        <v/>
      </c>
      <c r="G1133" t="str">
        <f t="shared" si="86"/>
        <v/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t="str">
        <f t="shared" si="89"/>
        <v/>
      </c>
      <c r="F1134" t="str">
        <f t="shared" si="85"/>
        <v/>
      </c>
      <c r="G1134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t="str">
        <f t="shared" si="89"/>
        <v/>
      </c>
      <c r="F1135" t="str">
        <f t="shared" si="85"/>
        <v/>
      </c>
      <c r="G1135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t="str">
        <f t="shared" si="89"/>
        <v/>
      </c>
      <c r="F1136" t="str">
        <f t="shared" si="85"/>
        <v/>
      </c>
      <c r="G1136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t="str">
        <f t="shared" si="89"/>
        <v/>
      </c>
      <c r="F1137" t="str">
        <f t="shared" si="85"/>
        <v/>
      </c>
      <c r="G1137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t="str">
        <f t="shared" si="89"/>
        <v/>
      </c>
      <c r="F1138" t="str">
        <f t="shared" si="85"/>
        <v/>
      </c>
      <c r="G1138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t="str">
        <f t="shared" si="89"/>
        <v/>
      </c>
      <c r="F1139" t="str">
        <f t="shared" si="85"/>
        <v/>
      </c>
      <c r="G1139" t="str">
        <f t="shared" si="86"/>
        <v/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t="str">
        <f t="shared" si="89"/>
        <v/>
      </c>
      <c r="F1140" t="str">
        <f t="shared" si="85"/>
        <v/>
      </c>
      <c r="G1140" t="str">
        <f t="shared" si="86"/>
        <v/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t="str">
        <f t="shared" si="89"/>
        <v/>
      </c>
      <c r="F1141" t="str">
        <f t="shared" si="85"/>
        <v/>
      </c>
      <c r="G1141" t="str">
        <f t="shared" si="86"/>
        <v/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t="str">
        <f t="shared" si="89"/>
        <v/>
      </c>
      <c r="F1142" t="str">
        <f t="shared" si="85"/>
        <v/>
      </c>
      <c r="G1142" t="str">
        <f t="shared" si="86"/>
        <v/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t="str">
        <f t="shared" si="89"/>
        <v/>
      </c>
      <c r="F1143" t="str">
        <f t="shared" si="85"/>
        <v/>
      </c>
      <c r="G1143" t="str">
        <f t="shared" si="86"/>
        <v/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t="str">
        <f t="shared" si="89"/>
        <v>7-Day Down Streak</v>
      </c>
      <c r="F1144">
        <f t="shared" si="85"/>
        <v>2.7586148086877491E-3</v>
      </c>
      <c r="G1144" t="str">
        <f t="shared" si="86"/>
        <v>Yes</v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t="str">
        <f t="shared" si="89"/>
        <v/>
      </c>
      <c r="F1145" t="str">
        <f t="shared" si="85"/>
        <v/>
      </c>
      <c r="G1145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t="str">
        <f t="shared" si="89"/>
        <v/>
      </c>
      <c r="F1146" t="str">
        <f t="shared" si="85"/>
        <v/>
      </c>
      <c r="G1146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t="str">
        <f t="shared" si="89"/>
        <v/>
      </c>
      <c r="F1147" t="str">
        <f t="shared" si="85"/>
        <v/>
      </c>
      <c r="G1147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t="str">
        <f t="shared" si="89"/>
        <v/>
      </c>
      <c r="F1148" t="str">
        <f t="shared" si="85"/>
        <v/>
      </c>
      <c r="G1148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t="str">
        <f t="shared" si="89"/>
        <v/>
      </c>
      <c r="F1149" t="str">
        <f t="shared" si="85"/>
        <v/>
      </c>
      <c r="G1149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t="str">
        <f t="shared" si="89"/>
        <v/>
      </c>
      <c r="F1150" t="str">
        <f t="shared" si="85"/>
        <v/>
      </c>
      <c r="G1150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t="str">
        <f t="shared" si="89"/>
        <v/>
      </c>
      <c r="F1151" t="str">
        <f t="shared" si="85"/>
        <v/>
      </c>
      <c r="G1151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t="str">
        <f t="shared" si="89"/>
        <v/>
      </c>
      <c r="F1152" t="str">
        <f t="shared" si="85"/>
        <v/>
      </c>
      <c r="G1152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t="str">
        <f t="shared" si="89"/>
        <v/>
      </c>
      <c r="F1153" t="str">
        <f t="shared" si="85"/>
        <v/>
      </c>
      <c r="G115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t="str">
        <f t="shared" si="89"/>
        <v/>
      </c>
      <c r="F1154" t="str">
        <f t="shared" si="85"/>
        <v/>
      </c>
      <c r="G1154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t="str">
        <f t="shared" si="89"/>
        <v/>
      </c>
      <c r="F1155" t="str">
        <f t="shared" ref="F1155:F1218" si="90">IF(E1155="7-Day Down Streak", C1155, "")</f>
        <v/>
      </c>
      <c r="G1155" t="str">
        <f t="shared" ref="G1155:G1218" si="91">IF(E1155="7-Day Down Streak",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t="str">
        <f t="shared" si="89"/>
        <v/>
      </c>
      <c r="F1156" t="str">
        <f t="shared" si="90"/>
        <v/>
      </c>
      <c r="G1156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t="str">
        <f t="shared" si="89"/>
        <v/>
      </c>
      <c r="F1157" t="str">
        <f t="shared" si="90"/>
        <v/>
      </c>
      <c r="G1157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t="str">
        <f t="shared" si="89"/>
        <v/>
      </c>
      <c r="F1158" t="str">
        <f t="shared" si="90"/>
        <v/>
      </c>
      <c r="G1158" t="str">
        <f t="shared" si="91"/>
        <v/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t="str">
        <f t="shared" si="89"/>
        <v/>
      </c>
      <c r="F1159" t="str">
        <f t="shared" si="90"/>
        <v/>
      </c>
      <c r="G1159" t="str">
        <f t="shared" si="91"/>
        <v/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t="str">
        <f t="shared" si="89"/>
        <v/>
      </c>
      <c r="F1160" t="str">
        <f t="shared" si="90"/>
        <v/>
      </c>
      <c r="G1160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t="str">
        <f t="shared" si="89"/>
        <v/>
      </c>
      <c r="F1161" t="str">
        <f t="shared" si="90"/>
        <v/>
      </c>
      <c r="G1161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t="str">
        <f t="shared" si="89"/>
        <v/>
      </c>
      <c r="F1162" t="str">
        <f t="shared" si="90"/>
        <v/>
      </c>
      <c r="G1162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t="str">
        <f t="shared" ref="E1163:E1226" si="94">IF(AND(D1156="Down", D1157="Down", D1158="Down", D1159="Down", D1160="Down", D1161="Down", D1162="Down"), "7-Day Down Streak", "")</f>
        <v/>
      </c>
      <c r="F1163" t="str">
        <f t="shared" si="90"/>
        <v/>
      </c>
      <c r="G116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t="str">
        <f t="shared" si="94"/>
        <v/>
      </c>
      <c r="F1164" t="str">
        <f t="shared" si="90"/>
        <v/>
      </c>
      <c r="G1164" t="str">
        <f t="shared" si="91"/>
        <v/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t="str">
        <f t="shared" si="94"/>
        <v/>
      </c>
      <c r="F1165" t="str">
        <f t="shared" si="90"/>
        <v/>
      </c>
      <c r="G1165" t="str">
        <f t="shared" si="91"/>
        <v/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t="str">
        <f t="shared" si="94"/>
        <v/>
      </c>
      <c r="F1166" t="str">
        <f t="shared" si="90"/>
        <v/>
      </c>
      <c r="G1166" t="str">
        <f t="shared" si="91"/>
        <v/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t="str">
        <f t="shared" si="94"/>
        <v/>
      </c>
      <c r="F1167" t="str">
        <f t="shared" si="90"/>
        <v/>
      </c>
      <c r="G1167" t="str">
        <f t="shared" si="91"/>
        <v/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t="str">
        <f t="shared" si="94"/>
        <v/>
      </c>
      <c r="F1168" t="str">
        <f t="shared" si="90"/>
        <v/>
      </c>
      <c r="G1168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t="str">
        <f t="shared" si="94"/>
        <v/>
      </c>
      <c r="F1169" t="str">
        <f t="shared" si="90"/>
        <v/>
      </c>
      <c r="G1169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t="str">
        <f t="shared" si="94"/>
        <v/>
      </c>
      <c r="F1170" t="str">
        <f t="shared" si="90"/>
        <v/>
      </c>
      <c r="G1170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t="str">
        <f t="shared" si="94"/>
        <v/>
      </c>
      <c r="F1171" t="str">
        <f t="shared" si="90"/>
        <v/>
      </c>
      <c r="G1171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t="str">
        <f t="shared" si="94"/>
        <v/>
      </c>
      <c r="F1172" t="str">
        <f t="shared" si="90"/>
        <v/>
      </c>
      <c r="G1172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t="str">
        <f t="shared" si="94"/>
        <v/>
      </c>
      <c r="F1173" t="str">
        <f t="shared" si="90"/>
        <v/>
      </c>
      <c r="G1173" t="str">
        <f t="shared" si="91"/>
        <v/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t="str">
        <f t="shared" si="94"/>
        <v/>
      </c>
      <c r="F1174" t="str">
        <f t="shared" si="90"/>
        <v/>
      </c>
      <c r="G1174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t="str">
        <f t="shared" si="94"/>
        <v/>
      </c>
      <c r="F1175" t="str">
        <f t="shared" si="90"/>
        <v/>
      </c>
      <c r="G1175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t="str">
        <f t="shared" si="94"/>
        <v/>
      </c>
      <c r="F1176" t="str">
        <f t="shared" si="90"/>
        <v/>
      </c>
      <c r="G1176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t="str">
        <f t="shared" si="94"/>
        <v/>
      </c>
      <c r="F1177" t="str">
        <f t="shared" si="90"/>
        <v/>
      </c>
      <c r="G1177" t="str">
        <f t="shared" si="91"/>
        <v/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t="str">
        <f t="shared" si="94"/>
        <v/>
      </c>
      <c r="F1178" t="str">
        <f t="shared" si="90"/>
        <v/>
      </c>
      <c r="G1178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t="str">
        <f t="shared" si="94"/>
        <v/>
      </c>
      <c r="F1179" t="str">
        <f t="shared" si="90"/>
        <v/>
      </c>
      <c r="G1179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t="str">
        <f t="shared" si="94"/>
        <v/>
      </c>
      <c r="F1180" t="str">
        <f t="shared" si="90"/>
        <v/>
      </c>
      <c r="G1180" t="str">
        <f t="shared" si="91"/>
        <v/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t="str">
        <f t="shared" si="94"/>
        <v/>
      </c>
      <c r="F1181" t="str">
        <f t="shared" si="90"/>
        <v/>
      </c>
      <c r="G1181" t="str">
        <f t="shared" si="91"/>
        <v/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t="str">
        <f t="shared" si="94"/>
        <v/>
      </c>
      <c r="F1182" t="str">
        <f t="shared" si="90"/>
        <v/>
      </c>
      <c r="G1182" t="str">
        <f t="shared" si="91"/>
        <v/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t="str">
        <f t="shared" si="94"/>
        <v/>
      </c>
      <c r="F1183" t="str">
        <f t="shared" si="90"/>
        <v/>
      </c>
      <c r="G118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t="str">
        <f t="shared" si="94"/>
        <v/>
      </c>
      <c r="F1184" t="str">
        <f t="shared" si="90"/>
        <v/>
      </c>
      <c r="G1184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t="str">
        <f t="shared" si="94"/>
        <v/>
      </c>
      <c r="F1185" t="str">
        <f t="shared" si="90"/>
        <v/>
      </c>
      <c r="G1185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t="str">
        <f t="shared" si="94"/>
        <v/>
      </c>
      <c r="F1186" t="str">
        <f t="shared" si="90"/>
        <v/>
      </c>
      <c r="G1186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t="str">
        <f t="shared" si="94"/>
        <v/>
      </c>
      <c r="F1187" t="str">
        <f t="shared" si="90"/>
        <v/>
      </c>
      <c r="G1187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t="str">
        <f t="shared" si="94"/>
        <v/>
      </c>
      <c r="F1188" t="str">
        <f t="shared" si="90"/>
        <v/>
      </c>
      <c r="G1188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t="str">
        <f t="shared" si="94"/>
        <v/>
      </c>
      <c r="F1189" t="str">
        <f t="shared" si="90"/>
        <v/>
      </c>
      <c r="G1189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t="str">
        <f t="shared" si="94"/>
        <v/>
      </c>
      <c r="F1190" t="str">
        <f t="shared" si="90"/>
        <v/>
      </c>
      <c r="G1190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t="str">
        <f t="shared" si="94"/>
        <v/>
      </c>
      <c r="F1191" t="str">
        <f t="shared" si="90"/>
        <v/>
      </c>
      <c r="G1191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t="str">
        <f t="shared" si="94"/>
        <v/>
      </c>
      <c r="F1192" t="str">
        <f t="shared" si="90"/>
        <v/>
      </c>
      <c r="G1192" t="str">
        <f t="shared" si="91"/>
        <v/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t="str">
        <f t="shared" si="94"/>
        <v/>
      </c>
      <c r="F1193" t="str">
        <f t="shared" si="90"/>
        <v/>
      </c>
      <c r="G119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t="str">
        <f t="shared" si="94"/>
        <v/>
      </c>
      <c r="F1194" t="str">
        <f t="shared" si="90"/>
        <v/>
      </c>
      <c r="G1194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t="str">
        <f t="shared" si="94"/>
        <v/>
      </c>
      <c r="F1195" t="str">
        <f t="shared" si="90"/>
        <v/>
      </c>
      <c r="G1195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t="str">
        <f t="shared" si="94"/>
        <v/>
      </c>
      <c r="F1196" t="str">
        <f t="shared" si="90"/>
        <v/>
      </c>
      <c r="G1196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t="str">
        <f t="shared" si="94"/>
        <v/>
      </c>
      <c r="F1197" t="str">
        <f t="shared" si="90"/>
        <v/>
      </c>
      <c r="G1197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t="str">
        <f t="shared" si="94"/>
        <v/>
      </c>
      <c r="F1198" t="str">
        <f t="shared" si="90"/>
        <v/>
      </c>
      <c r="G1198" t="str">
        <f t="shared" si="91"/>
        <v/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t="str">
        <f t="shared" si="94"/>
        <v/>
      </c>
      <c r="F1199" t="str">
        <f t="shared" si="90"/>
        <v/>
      </c>
      <c r="G1199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t="str">
        <f t="shared" si="94"/>
        <v/>
      </c>
      <c r="F1200" t="str">
        <f t="shared" si="90"/>
        <v/>
      </c>
      <c r="G1200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t="str">
        <f t="shared" si="94"/>
        <v/>
      </c>
      <c r="F1201" t="str">
        <f t="shared" si="90"/>
        <v/>
      </c>
      <c r="G1201" t="str">
        <f t="shared" si="91"/>
        <v/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t="str">
        <f t="shared" si="94"/>
        <v/>
      </c>
      <c r="F1202" t="str">
        <f t="shared" si="90"/>
        <v/>
      </c>
      <c r="G1202" t="str">
        <f t="shared" si="91"/>
        <v/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t="str">
        <f t="shared" si="94"/>
        <v/>
      </c>
      <c r="F1203" t="str">
        <f t="shared" si="90"/>
        <v/>
      </c>
      <c r="G1203" t="str">
        <f t="shared" si="91"/>
        <v/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t="str">
        <f t="shared" si="94"/>
        <v/>
      </c>
      <c r="F1204" t="str">
        <f t="shared" si="90"/>
        <v/>
      </c>
      <c r="G1204" t="str">
        <f t="shared" si="91"/>
        <v/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t="str">
        <f t="shared" si="94"/>
        <v/>
      </c>
      <c r="F1205" t="str">
        <f t="shared" si="90"/>
        <v/>
      </c>
      <c r="G1205" t="str">
        <f t="shared" si="91"/>
        <v/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t="str">
        <f t="shared" si="94"/>
        <v>7-Day Down Streak</v>
      </c>
      <c r="F1206">
        <f t="shared" si="90"/>
        <v>-4.4352492683901734E-3</v>
      </c>
      <c r="G1206" t="str">
        <f t="shared" si="91"/>
        <v>No</v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t="str">
        <f t="shared" si="94"/>
        <v>7-Day Down Streak</v>
      </c>
      <c r="F1207">
        <f t="shared" si="90"/>
        <v>1.3192755977626831E-3</v>
      </c>
      <c r="G1207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t="str">
        <f t="shared" si="94"/>
        <v/>
      </c>
      <c r="F1208" t="str">
        <f t="shared" si="90"/>
        <v/>
      </c>
      <c r="G1208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t="str">
        <f t="shared" si="94"/>
        <v/>
      </c>
      <c r="F1209" t="str">
        <f t="shared" si="90"/>
        <v/>
      </c>
      <c r="G1209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t="str">
        <f t="shared" si="94"/>
        <v/>
      </c>
      <c r="F1210" t="str">
        <f t="shared" si="90"/>
        <v/>
      </c>
      <c r="G1210" t="str">
        <f t="shared" si="91"/>
        <v/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t="str">
        <f t="shared" si="94"/>
        <v/>
      </c>
      <c r="F1211" t="str">
        <f t="shared" si="90"/>
        <v/>
      </c>
      <c r="G1211" t="str">
        <f t="shared" si="91"/>
        <v/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t="str">
        <f t="shared" si="94"/>
        <v/>
      </c>
      <c r="F1212" t="str">
        <f t="shared" si="90"/>
        <v/>
      </c>
      <c r="G1212" t="str">
        <f t="shared" si="91"/>
        <v/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t="str">
        <f t="shared" si="94"/>
        <v/>
      </c>
      <c r="F1213" t="str">
        <f t="shared" si="90"/>
        <v/>
      </c>
      <c r="G1213" t="str">
        <f t="shared" si="91"/>
        <v/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t="str">
        <f t="shared" si="94"/>
        <v/>
      </c>
      <c r="F1214" t="str">
        <f t="shared" si="90"/>
        <v/>
      </c>
      <c r="G1214" t="str">
        <f t="shared" si="91"/>
        <v/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t="str">
        <f t="shared" si="94"/>
        <v>7-Day Down Streak</v>
      </c>
      <c r="F1215">
        <f t="shared" si="90"/>
        <v>-1.8644891007116797E-2</v>
      </c>
      <c r="G1215" t="str">
        <f t="shared" si="91"/>
        <v>No</v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t="str">
        <f t="shared" si="94"/>
        <v>7-Day Down Streak</v>
      </c>
      <c r="F1216">
        <f t="shared" si="90"/>
        <v>-2.4407110604896133E-4</v>
      </c>
      <c r="G1216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t="str">
        <f t="shared" si="94"/>
        <v>7-Day Down Streak</v>
      </c>
      <c r="F1217">
        <f t="shared" si="90"/>
        <v>-1.656924043708337E-3</v>
      </c>
      <c r="G1217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t="str">
        <f t="shared" si="94"/>
        <v>7-Day Down Streak</v>
      </c>
      <c r="F1218">
        <f t="shared" si="90"/>
        <v>1.1531677583985519E-2</v>
      </c>
      <c r="G1218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t="str">
        <f t="shared" si="94"/>
        <v/>
      </c>
      <c r="F1219" t="str">
        <f t="shared" ref="F1219:F1245" si="95">IF(E1219="7-Day Down Streak", C1219, "")</f>
        <v/>
      </c>
      <c r="G1219" t="str">
        <f t="shared" ref="G1219:G1245" si="96">IF(E1219="7-Day Down Streak",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t="str">
        <f t="shared" si="94"/>
        <v/>
      </c>
      <c r="F1220" t="str">
        <f t="shared" si="95"/>
        <v/>
      </c>
      <c r="G1220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t="str">
        <f t="shared" si="94"/>
        <v/>
      </c>
      <c r="F1221" t="str">
        <f t="shared" si="95"/>
        <v/>
      </c>
      <c r="G1221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t="str">
        <f t="shared" si="94"/>
        <v/>
      </c>
      <c r="F1222" t="str">
        <f t="shared" si="95"/>
        <v/>
      </c>
      <c r="G1222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t="str">
        <f t="shared" si="94"/>
        <v/>
      </c>
      <c r="F1223" t="str">
        <f t="shared" si="95"/>
        <v/>
      </c>
      <c r="G122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t="str">
        <f t="shared" si="94"/>
        <v/>
      </c>
      <c r="F1224" t="str">
        <f t="shared" si="95"/>
        <v/>
      </c>
      <c r="G1224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t="str">
        <f t="shared" si="94"/>
        <v/>
      </c>
      <c r="F1225" t="str">
        <f t="shared" si="95"/>
        <v/>
      </c>
      <c r="G1225" t="str">
        <f t="shared" si="96"/>
        <v/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t="str">
        <f t="shared" si="94"/>
        <v/>
      </c>
      <c r="F1226" t="str">
        <f t="shared" si="95"/>
        <v/>
      </c>
      <c r="G1226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t="str">
        <f t="shared" ref="E1227:E1245" si="99">IF(AND(D1220="Down", D1221="Down", D1222="Down", D1223="Down", D1224="Down", D1225="Down", D1226="Down"), "7-Day Down Streak", "")</f>
        <v/>
      </c>
      <c r="F1227" t="str">
        <f t="shared" si="95"/>
        <v/>
      </c>
      <c r="G1227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t="str">
        <f t="shared" si="99"/>
        <v/>
      </c>
      <c r="F1228" t="str">
        <f t="shared" si="95"/>
        <v/>
      </c>
      <c r="G1228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t="str">
        <f t="shared" si="99"/>
        <v/>
      </c>
      <c r="F1229" t="str">
        <f t="shared" si="95"/>
        <v/>
      </c>
      <c r="G1229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t="str">
        <f t="shared" si="99"/>
        <v/>
      </c>
      <c r="F1230" t="str">
        <f t="shared" si="95"/>
        <v/>
      </c>
      <c r="G1230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t="str">
        <f t="shared" si="99"/>
        <v/>
      </c>
      <c r="F1231" t="str">
        <f t="shared" si="95"/>
        <v/>
      </c>
      <c r="G1231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t="str">
        <f t="shared" si="99"/>
        <v/>
      </c>
      <c r="F1232" t="str">
        <f t="shared" si="95"/>
        <v/>
      </c>
      <c r="G1232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t="str">
        <f t="shared" si="99"/>
        <v/>
      </c>
      <c r="F1233" t="str">
        <f t="shared" si="95"/>
        <v/>
      </c>
      <c r="G123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t="str">
        <f t="shared" si="99"/>
        <v/>
      </c>
      <c r="F1234" t="str">
        <f t="shared" si="95"/>
        <v/>
      </c>
      <c r="G1234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t="str">
        <f t="shared" si="99"/>
        <v/>
      </c>
      <c r="F1235" t="str">
        <f t="shared" si="95"/>
        <v/>
      </c>
      <c r="G1235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t="str">
        <f t="shared" si="99"/>
        <v/>
      </c>
      <c r="F1236" t="str">
        <f t="shared" si="95"/>
        <v/>
      </c>
      <c r="G1236" t="str">
        <f t="shared" si="96"/>
        <v/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t="str">
        <f t="shared" si="99"/>
        <v/>
      </c>
      <c r="F1237" t="str">
        <f t="shared" si="95"/>
        <v/>
      </c>
      <c r="G1237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t="str">
        <f t="shared" si="99"/>
        <v/>
      </c>
      <c r="F1238" t="str">
        <f t="shared" si="95"/>
        <v/>
      </c>
      <c r="G1238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t="str">
        <f t="shared" si="99"/>
        <v/>
      </c>
      <c r="F1239" t="str">
        <f t="shared" si="95"/>
        <v/>
      </c>
      <c r="G1239" t="str">
        <f t="shared" si="96"/>
        <v/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t="str">
        <f t="shared" si="99"/>
        <v/>
      </c>
      <c r="F1240" t="str">
        <f t="shared" si="95"/>
        <v/>
      </c>
      <c r="G1240" t="str">
        <f t="shared" si="96"/>
        <v/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t="str">
        <f t="shared" si="99"/>
        <v/>
      </c>
      <c r="F1241" t="str">
        <f t="shared" si="95"/>
        <v/>
      </c>
      <c r="G1241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t="str">
        <f t="shared" si="99"/>
        <v/>
      </c>
      <c r="F1242" t="str">
        <f t="shared" si="95"/>
        <v/>
      </c>
      <c r="G1242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t="str">
        <f t="shared" si="99"/>
        <v/>
      </c>
      <c r="F1243" t="str">
        <f t="shared" si="95"/>
        <v/>
      </c>
      <c r="G124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t="str">
        <f t="shared" si="99"/>
        <v/>
      </c>
      <c r="F1244" t="str">
        <f t="shared" si="95"/>
        <v/>
      </c>
      <c r="G1244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t="str">
        <f t="shared" si="99"/>
        <v/>
      </c>
      <c r="F1245" t="str">
        <f t="shared" si="95"/>
        <v/>
      </c>
      <c r="G1245" t="str">
        <f t="shared" si="96"/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F617-6D2B-4CCA-AE40-8585DC4369E2}">
  <dimension ref="A1:M1245"/>
  <sheetViews>
    <sheetView workbookViewId="0">
      <selection activeCell="M16" sqref="M16"/>
    </sheetView>
  </sheetViews>
  <sheetFormatPr defaultRowHeight="14.5" x14ac:dyDescent="0.35"/>
  <cols>
    <col min="1" max="1" width="14.36328125" customWidth="1"/>
    <col min="3" max="3" width="15.453125" customWidth="1"/>
    <col min="5" max="5" width="19" customWidth="1"/>
    <col min="6" max="6" width="20.1796875" customWidth="1"/>
    <col min="7" max="7" width="19.36328125" customWidth="1"/>
    <col min="12" max="12" width="39.90625" customWidth="1"/>
  </cols>
  <sheetData>
    <row r="1" spans="1:13" x14ac:dyDescent="0.35">
      <c r="A1" s="2" t="s">
        <v>68</v>
      </c>
      <c r="B1" s="2" t="s">
        <v>67</v>
      </c>
      <c r="C1" s="2" t="s">
        <v>99</v>
      </c>
      <c r="D1" s="2" t="s">
        <v>100</v>
      </c>
      <c r="E1" s="2" t="s">
        <v>146</v>
      </c>
      <c r="F1" s="2" t="s">
        <v>147</v>
      </c>
      <c r="G1" s="2" t="s">
        <v>138</v>
      </c>
    </row>
    <row r="2" spans="1:13" x14ac:dyDescent="0.35">
      <c r="A2" s="30">
        <v>43938</v>
      </c>
      <c r="B2" s="3">
        <v>9266.75</v>
      </c>
      <c r="C2" s="3"/>
      <c r="D2" s="3"/>
      <c r="F2" t="str">
        <f>IF(E2="8-Day Down Streak", C2, "")</f>
        <v/>
      </c>
      <c r="G2" t="str">
        <f>IF(E2="8-Day Down Streak", IF(F2&gt;0, "Yes", "No"), "")</f>
        <v/>
      </c>
    </row>
    <row r="3" spans="1:13" x14ac:dyDescent="0.35">
      <c r="A3" s="30">
        <v>43941</v>
      </c>
      <c r="B3" s="3">
        <v>9261.85</v>
      </c>
      <c r="C3" s="22">
        <f>(B3-B2)/B2</f>
        <v>-5.287722232713342E-4</v>
      </c>
      <c r="D3" s="3" t="str">
        <f>IF(C3&gt;0, "Up", IF(C3&lt;0, "Down", "Flat"))</f>
        <v>Down</v>
      </c>
      <c r="F3" t="str">
        <f t="shared" ref="F3:F66" si="0">IF(E3="8-Day Down Streak", C3, "")</f>
        <v/>
      </c>
      <c r="G3" t="str">
        <f t="shared" ref="G3:G66" si="1">IF(E3="8-Day Down Streak", IF(F3&gt;0, "Yes", "No"), "")</f>
        <v/>
      </c>
    </row>
    <row r="4" spans="1:13" x14ac:dyDescent="0.35">
      <c r="A4" s="30">
        <v>43942</v>
      </c>
      <c r="B4" s="3">
        <v>8981.4500000000007</v>
      </c>
      <c r="C4" s="22">
        <f t="shared" ref="C4:C67" si="2">(B4-B3)/B3</f>
        <v>-3.0274729130789164E-2</v>
      </c>
      <c r="D4" s="3" t="str">
        <f t="shared" ref="D4:D67" si="3">IF(C4&gt;0, "Up", IF(C4&lt;0, "Down", "Flat"))</f>
        <v>Down</v>
      </c>
      <c r="F4" t="str">
        <f t="shared" si="0"/>
        <v/>
      </c>
      <c r="G4" t="str">
        <f t="shared" si="1"/>
        <v/>
      </c>
    </row>
    <row r="5" spans="1:13" x14ac:dyDescent="0.35">
      <c r="A5" s="30">
        <v>43943</v>
      </c>
      <c r="B5" s="3">
        <v>9187.2999999999993</v>
      </c>
      <c r="C5" s="22">
        <f t="shared" si="2"/>
        <v>2.2919461779556588E-2</v>
      </c>
      <c r="D5" s="3" t="str">
        <f t="shared" si="3"/>
        <v>Up</v>
      </c>
      <c r="F5" t="str">
        <f t="shared" si="0"/>
        <v/>
      </c>
      <c r="G5" t="str">
        <f t="shared" si="1"/>
        <v/>
      </c>
    </row>
    <row r="6" spans="1:13" x14ac:dyDescent="0.35">
      <c r="A6" s="30">
        <v>43944</v>
      </c>
      <c r="B6" s="3">
        <v>9313.9</v>
      </c>
      <c r="C6" s="22">
        <f t="shared" si="2"/>
        <v>1.3779891807168631E-2</v>
      </c>
      <c r="D6" s="3" t="str">
        <f t="shared" si="3"/>
        <v>Up</v>
      </c>
      <c r="F6" t="str">
        <f t="shared" si="0"/>
        <v/>
      </c>
      <c r="G6" t="str">
        <f t="shared" si="1"/>
        <v/>
      </c>
    </row>
    <row r="7" spans="1:13" x14ac:dyDescent="0.35">
      <c r="A7" s="30">
        <v>43945</v>
      </c>
      <c r="B7" s="3">
        <v>9154.4</v>
      </c>
      <c r="C7" s="22">
        <f t="shared" si="2"/>
        <v>-1.7124942290554977E-2</v>
      </c>
      <c r="D7" s="3" t="str">
        <f t="shared" si="3"/>
        <v>Down</v>
      </c>
      <c r="F7" t="str">
        <f t="shared" si="0"/>
        <v/>
      </c>
      <c r="G7" t="str">
        <f t="shared" si="1"/>
        <v/>
      </c>
    </row>
    <row r="8" spans="1:13" x14ac:dyDescent="0.35">
      <c r="A8" s="30">
        <v>43948</v>
      </c>
      <c r="B8" s="3">
        <v>9282.2999999999993</v>
      </c>
      <c r="C8" s="22">
        <f t="shared" si="2"/>
        <v>1.3971423577733073E-2</v>
      </c>
      <c r="D8" s="3" t="str">
        <f t="shared" si="3"/>
        <v>Up</v>
      </c>
      <c r="F8" t="str">
        <f t="shared" si="0"/>
        <v/>
      </c>
      <c r="G8" t="str">
        <f t="shared" si="1"/>
        <v/>
      </c>
    </row>
    <row r="9" spans="1:13" x14ac:dyDescent="0.35">
      <c r="A9" s="30">
        <v>43949</v>
      </c>
      <c r="B9" s="3">
        <v>9380.9</v>
      </c>
      <c r="C9" s="22">
        <f t="shared" si="2"/>
        <v>1.0622367301207716E-2</v>
      </c>
      <c r="D9" s="3" t="str">
        <f t="shared" si="3"/>
        <v>Up</v>
      </c>
      <c r="F9" t="str">
        <f t="shared" si="0"/>
        <v/>
      </c>
      <c r="G9" t="str">
        <f t="shared" si="1"/>
        <v/>
      </c>
      <c r="L9" s="38" t="s">
        <v>148</v>
      </c>
      <c r="M9" s="2">
        <f>COUNTIF(E:E, "8-Day Down STreak")</f>
        <v>6</v>
      </c>
    </row>
    <row r="10" spans="1:13" x14ac:dyDescent="0.35">
      <c r="A10" s="30">
        <v>43950</v>
      </c>
      <c r="B10" s="3">
        <v>9553.35</v>
      </c>
      <c r="C10" s="22">
        <f t="shared" si="2"/>
        <v>1.8383097570595652E-2</v>
      </c>
      <c r="D10" s="3" t="str">
        <f t="shared" si="3"/>
        <v>Up</v>
      </c>
      <c r="F10" t="str">
        <f t="shared" si="0"/>
        <v/>
      </c>
      <c r="G10" t="str">
        <f t="shared" si="1"/>
        <v/>
      </c>
      <c r="L10" s="38" t="s">
        <v>141</v>
      </c>
      <c r="M10" s="2">
        <f>COUNTIF(G:G, "Yes")</f>
        <v>3</v>
      </c>
    </row>
    <row r="11" spans="1:13" x14ac:dyDescent="0.35">
      <c r="A11" s="30">
        <v>43951</v>
      </c>
      <c r="B11" s="3">
        <v>9859.9</v>
      </c>
      <c r="C11" s="22">
        <f t="shared" si="2"/>
        <v>3.2088220362490566E-2</v>
      </c>
      <c r="D11" s="3" t="str">
        <f t="shared" si="3"/>
        <v>Up</v>
      </c>
      <c r="E11" t="str">
        <f>IF(AND(D3="Down", D4="Down", D5="Down", D6="Down", D7="Down", D8="Down", D9="Down", D10="Down"), "8-Day Down Streak", "")</f>
        <v/>
      </c>
      <c r="F11" t="str">
        <f t="shared" si="0"/>
        <v/>
      </c>
      <c r="G11" t="str">
        <f t="shared" si="1"/>
        <v/>
      </c>
      <c r="L11" s="38" t="s">
        <v>106</v>
      </c>
      <c r="M11" s="21">
        <f>M10/M9</f>
        <v>0.5</v>
      </c>
    </row>
    <row r="12" spans="1:13" x14ac:dyDescent="0.35">
      <c r="A12" s="30">
        <v>43955</v>
      </c>
      <c r="B12" s="3">
        <v>9293.5</v>
      </c>
      <c r="C12" s="22">
        <f t="shared" si="2"/>
        <v>-5.7444801671416509E-2</v>
      </c>
      <c r="D12" s="3" t="str">
        <f t="shared" si="3"/>
        <v>Down</v>
      </c>
      <c r="E12" t="str">
        <f t="shared" ref="E12:E75" si="4">IF(AND(D4="Down", D5="Down", D6="Down", D7="Down", D8="Down", D9="Down", D10="Down", D11="Down"), "8-Day Down Streak", "")</f>
        <v/>
      </c>
      <c r="F12" t="str">
        <f t="shared" si="0"/>
        <v/>
      </c>
      <c r="G12" t="str">
        <f t="shared" si="1"/>
        <v/>
      </c>
      <c r="L12" s="38" t="s">
        <v>144</v>
      </c>
      <c r="M12" s="2">
        <f>AVERAGEIFS(F:F,G:G,"Yes")</f>
        <v>7.1144112819965478E-3</v>
      </c>
    </row>
    <row r="13" spans="1:13" x14ac:dyDescent="0.35">
      <c r="A13" s="30">
        <v>43956</v>
      </c>
      <c r="B13" s="3">
        <v>9205.6</v>
      </c>
      <c r="C13" s="22">
        <f t="shared" si="2"/>
        <v>-9.4582234895356585E-3</v>
      </c>
      <c r="D13" s="3" t="str">
        <f t="shared" si="3"/>
        <v>Down</v>
      </c>
      <c r="E13" t="str">
        <f t="shared" si="4"/>
        <v/>
      </c>
      <c r="F13" t="str">
        <f t="shared" si="0"/>
        <v/>
      </c>
      <c r="G13" t="str">
        <f t="shared" si="1"/>
        <v/>
      </c>
      <c r="L13" s="38" t="s">
        <v>145</v>
      </c>
      <c r="M13" s="2">
        <f>AVERAGEIF(E:E, "8-Day Down Streak", F:F)</f>
        <v>3.8884477392464685E-3</v>
      </c>
    </row>
    <row r="14" spans="1:13" x14ac:dyDescent="0.35">
      <c r="A14" s="30">
        <v>43957</v>
      </c>
      <c r="B14" s="3">
        <v>9270.9</v>
      </c>
      <c r="C14" s="22">
        <f t="shared" si="2"/>
        <v>7.0935082992960013E-3</v>
      </c>
      <c r="D14" s="3" t="str">
        <f t="shared" si="3"/>
        <v>Up</v>
      </c>
      <c r="E14" t="str">
        <f t="shared" si="4"/>
        <v/>
      </c>
      <c r="F14" t="str">
        <f t="shared" si="0"/>
        <v/>
      </c>
      <c r="G14" t="str">
        <f t="shared" si="1"/>
        <v/>
      </c>
      <c r="L14" s="38"/>
      <c r="M14" s="2"/>
    </row>
    <row r="15" spans="1:13" x14ac:dyDescent="0.35">
      <c r="A15" s="30">
        <v>43958</v>
      </c>
      <c r="B15" s="3">
        <v>9199.0499999999993</v>
      </c>
      <c r="C15" s="22">
        <f t="shared" si="2"/>
        <v>-7.7500566288063047E-3</v>
      </c>
      <c r="D15" s="3" t="str">
        <f t="shared" si="3"/>
        <v>Down</v>
      </c>
      <c r="E15" t="str">
        <f t="shared" si="4"/>
        <v/>
      </c>
      <c r="F15" t="str">
        <f t="shared" si="0"/>
        <v/>
      </c>
      <c r="G15" t="str">
        <f t="shared" si="1"/>
        <v/>
      </c>
      <c r="L15" s="38" t="s">
        <v>109</v>
      </c>
      <c r="M15" s="2">
        <f>COUNTIF(G:G, "Yes")</f>
        <v>3</v>
      </c>
    </row>
    <row r="16" spans="1:13" x14ac:dyDescent="0.35">
      <c r="A16" s="30">
        <v>43959</v>
      </c>
      <c r="B16" s="3">
        <v>9251.5</v>
      </c>
      <c r="C16" s="22">
        <f t="shared" si="2"/>
        <v>5.7016757165142852E-3</v>
      </c>
      <c r="D16" s="3" t="str">
        <f t="shared" si="3"/>
        <v>Up</v>
      </c>
      <c r="E16" t="str">
        <f t="shared" si="4"/>
        <v/>
      </c>
      <c r="F16" t="str">
        <f t="shared" si="0"/>
        <v/>
      </c>
      <c r="G16" t="str">
        <f t="shared" si="1"/>
        <v/>
      </c>
      <c r="L16" s="38" t="s">
        <v>110</v>
      </c>
      <c r="M16" s="2">
        <f>COUNTIF(G:G, "No")</f>
        <v>2</v>
      </c>
    </row>
    <row r="17" spans="1:7" x14ac:dyDescent="0.35">
      <c r="A17" s="30">
        <v>43962</v>
      </c>
      <c r="B17" s="3">
        <v>9239.2000000000007</v>
      </c>
      <c r="C17" s="22">
        <f t="shared" si="2"/>
        <v>-1.329514132843244E-3</v>
      </c>
      <c r="D17" s="3" t="str">
        <f t="shared" si="3"/>
        <v>Down</v>
      </c>
      <c r="E17" t="str">
        <f t="shared" si="4"/>
        <v/>
      </c>
      <c r="F17" t="str">
        <f t="shared" si="0"/>
        <v/>
      </c>
      <c r="G17" t="str">
        <f t="shared" si="1"/>
        <v/>
      </c>
    </row>
    <row r="18" spans="1:7" x14ac:dyDescent="0.35">
      <c r="A18" s="30">
        <v>43963</v>
      </c>
      <c r="B18" s="3">
        <v>9196.5499999999993</v>
      </c>
      <c r="C18" s="22">
        <f t="shared" si="2"/>
        <v>-4.6162005368431741E-3</v>
      </c>
      <c r="D18" s="3" t="str">
        <f t="shared" si="3"/>
        <v>Down</v>
      </c>
      <c r="E18" t="str">
        <f t="shared" si="4"/>
        <v/>
      </c>
      <c r="F18" t="str">
        <f t="shared" si="0"/>
        <v/>
      </c>
      <c r="G18" t="str">
        <f t="shared" si="1"/>
        <v/>
      </c>
    </row>
    <row r="19" spans="1:7" x14ac:dyDescent="0.35">
      <c r="A19" s="30">
        <v>43964</v>
      </c>
      <c r="B19" s="3">
        <v>9383.5499999999993</v>
      </c>
      <c r="C19" s="22">
        <f t="shared" si="2"/>
        <v>2.03337120985587E-2</v>
      </c>
      <c r="D19" s="3" t="str">
        <f t="shared" si="3"/>
        <v>Up</v>
      </c>
      <c r="E19" t="str">
        <f t="shared" si="4"/>
        <v/>
      </c>
      <c r="F19" t="str">
        <f t="shared" si="0"/>
        <v/>
      </c>
      <c r="G19" t="str">
        <f t="shared" si="1"/>
        <v/>
      </c>
    </row>
    <row r="20" spans="1:7" x14ac:dyDescent="0.35">
      <c r="A20" s="30">
        <v>43965</v>
      </c>
      <c r="B20" s="3">
        <v>9142.75</v>
      </c>
      <c r="C20" s="22">
        <f t="shared" si="2"/>
        <v>-2.5661929653489277E-2</v>
      </c>
      <c r="D20" s="3" t="str">
        <f t="shared" si="3"/>
        <v>Down</v>
      </c>
      <c r="E20" t="str">
        <f t="shared" si="4"/>
        <v/>
      </c>
      <c r="F20" t="str">
        <f t="shared" si="0"/>
        <v/>
      </c>
      <c r="G20" t="str">
        <f t="shared" si="1"/>
        <v/>
      </c>
    </row>
    <row r="21" spans="1:7" x14ac:dyDescent="0.35">
      <c r="A21" s="30">
        <v>43966</v>
      </c>
      <c r="B21" s="3">
        <v>9136.85</v>
      </c>
      <c r="C21" s="22">
        <f t="shared" si="2"/>
        <v>-6.4532006234444082E-4</v>
      </c>
      <c r="D21" s="3" t="str">
        <f t="shared" si="3"/>
        <v>Down</v>
      </c>
      <c r="E21" t="str">
        <f t="shared" si="4"/>
        <v/>
      </c>
      <c r="F21" t="str">
        <f t="shared" si="0"/>
        <v/>
      </c>
      <c r="G21" t="str">
        <f t="shared" si="1"/>
        <v/>
      </c>
    </row>
    <row r="22" spans="1:7" x14ac:dyDescent="0.35">
      <c r="A22" s="30">
        <v>43969</v>
      </c>
      <c r="B22" s="3">
        <v>8823.25</v>
      </c>
      <c r="C22" s="22">
        <f t="shared" si="2"/>
        <v>-3.4322550988579253E-2</v>
      </c>
      <c r="D22" s="3" t="str">
        <f t="shared" si="3"/>
        <v>Down</v>
      </c>
      <c r="E22" t="str">
        <f t="shared" si="4"/>
        <v/>
      </c>
      <c r="F22" t="str">
        <f t="shared" si="0"/>
        <v/>
      </c>
      <c r="G22" t="str">
        <f t="shared" si="1"/>
        <v/>
      </c>
    </row>
    <row r="23" spans="1:7" x14ac:dyDescent="0.35">
      <c r="A23" s="30">
        <v>43970</v>
      </c>
      <c r="B23" s="3">
        <v>8879.1</v>
      </c>
      <c r="C23" s="22">
        <f t="shared" si="2"/>
        <v>6.3298671124586026E-3</v>
      </c>
      <c r="D23" s="3" t="str">
        <f t="shared" si="3"/>
        <v>Up</v>
      </c>
      <c r="E23" t="str">
        <f t="shared" si="4"/>
        <v/>
      </c>
      <c r="F23" t="str">
        <f t="shared" si="0"/>
        <v/>
      </c>
      <c r="G23" t="str">
        <f t="shared" si="1"/>
        <v/>
      </c>
    </row>
    <row r="24" spans="1:7" x14ac:dyDescent="0.35">
      <c r="A24" s="30">
        <v>43971</v>
      </c>
      <c r="B24" s="3">
        <v>9066.5499999999993</v>
      </c>
      <c r="C24" s="22">
        <f t="shared" si="2"/>
        <v>2.111137390050781E-2</v>
      </c>
      <c r="D24" s="3" t="str">
        <f t="shared" si="3"/>
        <v>Up</v>
      </c>
      <c r="E24" t="str">
        <f t="shared" si="4"/>
        <v/>
      </c>
      <c r="F24" t="str">
        <f t="shared" si="0"/>
        <v/>
      </c>
      <c r="G24" t="str">
        <f t="shared" si="1"/>
        <v/>
      </c>
    </row>
    <row r="25" spans="1:7" x14ac:dyDescent="0.35">
      <c r="A25" s="30">
        <v>43972</v>
      </c>
      <c r="B25" s="3">
        <v>9106.25</v>
      </c>
      <c r="C25" s="22">
        <f t="shared" si="2"/>
        <v>4.3787328145767392E-3</v>
      </c>
      <c r="D25" s="3" t="str">
        <f t="shared" si="3"/>
        <v>Up</v>
      </c>
      <c r="E25" t="str">
        <f t="shared" si="4"/>
        <v/>
      </c>
      <c r="F25" t="str">
        <f t="shared" si="0"/>
        <v/>
      </c>
      <c r="G25" t="str">
        <f t="shared" si="1"/>
        <v/>
      </c>
    </row>
    <row r="26" spans="1:7" x14ac:dyDescent="0.35">
      <c r="A26" s="30">
        <v>43973</v>
      </c>
      <c r="B26" s="3">
        <v>9039.25</v>
      </c>
      <c r="C26" s="22">
        <f t="shared" si="2"/>
        <v>-7.3575840768702813E-3</v>
      </c>
      <c r="D26" s="3" t="str">
        <f t="shared" si="3"/>
        <v>Down</v>
      </c>
      <c r="E26" t="str">
        <f t="shared" si="4"/>
        <v/>
      </c>
      <c r="F26" t="str">
        <f t="shared" si="0"/>
        <v/>
      </c>
      <c r="G26" t="str">
        <f t="shared" si="1"/>
        <v/>
      </c>
    </row>
    <row r="27" spans="1:7" x14ac:dyDescent="0.35">
      <c r="A27" s="30">
        <v>43977</v>
      </c>
      <c r="B27" s="3">
        <v>9029.0499999999993</v>
      </c>
      <c r="C27" s="22">
        <f t="shared" si="2"/>
        <v>-1.1284122023398765E-3</v>
      </c>
      <c r="D27" s="3" t="str">
        <f t="shared" si="3"/>
        <v>Down</v>
      </c>
      <c r="E27" t="str">
        <f t="shared" si="4"/>
        <v/>
      </c>
      <c r="F27" t="str">
        <f t="shared" si="0"/>
        <v/>
      </c>
      <c r="G27" t="str">
        <f t="shared" si="1"/>
        <v/>
      </c>
    </row>
    <row r="28" spans="1:7" x14ac:dyDescent="0.35">
      <c r="A28" s="30">
        <v>43978</v>
      </c>
      <c r="B28" s="3">
        <v>9314.9500000000007</v>
      </c>
      <c r="C28" s="22">
        <f t="shared" si="2"/>
        <v>3.1664460823674856E-2</v>
      </c>
      <c r="D28" s="3" t="str">
        <f t="shared" si="3"/>
        <v>Up</v>
      </c>
      <c r="E28" t="str">
        <f t="shared" si="4"/>
        <v/>
      </c>
      <c r="F28" t="str">
        <f t="shared" si="0"/>
        <v/>
      </c>
      <c r="G28" t="str">
        <f t="shared" si="1"/>
        <v/>
      </c>
    </row>
    <row r="29" spans="1:7" x14ac:dyDescent="0.35">
      <c r="A29" s="30">
        <v>43979</v>
      </c>
      <c r="B29" s="3">
        <v>9490.1</v>
      </c>
      <c r="C29" s="22">
        <f t="shared" si="2"/>
        <v>1.8803106833638356E-2</v>
      </c>
      <c r="D29" s="3" t="str">
        <f t="shared" si="3"/>
        <v>Up</v>
      </c>
      <c r="E29" t="str">
        <f t="shared" si="4"/>
        <v/>
      </c>
      <c r="F29" t="str">
        <f t="shared" si="0"/>
        <v/>
      </c>
      <c r="G29" t="str">
        <f t="shared" si="1"/>
        <v/>
      </c>
    </row>
    <row r="30" spans="1:7" x14ac:dyDescent="0.35">
      <c r="A30" s="30">
        <v>43980</v>
      </c>
      <c r="B30" s="3">
        <v>9580.2999999999993</v>
      </c>
      <c r="C30" s="22">
        <f t="shared" si="2"/>
        <v>9.5046416792234963E-3</v>
      </c>
      <c r="D30" s="3" t="str">
        <f t="shared" si="3"/>
        <v>Up</v>
      </c>
      <c r="E30" t="str">
        <f t="shared" si="4"/>
        <v/>
      </c>
      <c r="F30" t="str">
        <f t="shared" si="0"/>
        <v/>
      </c>
      <c r="G30" t="str">
        <f t="shared" si="1"/>
        <v/>
      </c>
    </row>
    <row r="31" spans="1:7" x14ac:dyDescent="0.35">
      <c r="A31" s="30">
        <v>43983</v>
      </c>
      <c r="B31" s="3">
        <v>9826.15</v>
      </c>
      <c r="C31" s="22">
        <f t="shared" si="2"/>
        <v>2.5662035635627318E-2</v>
      </c>
      <c r="D31" s="3" t="str">
        <f t="shared" si="3"/>
        <v>Up</v>
      </c>
      <c r="E31" t="str">
        <f t="shared" si="4"/>
        <v/>
      </c>
      <c r="F31" t="str">
        <f t="shared" si="0"/>
        <v/>
      </c>
      <c r="G31" t="str">
        <f t="shared" si="1"/>
        <v/>
      </c>
    </row>
    <row r="32" spans="1:7" x14ac:dyDescent="0.35">
      <c r="A32" s="30">
        <v>43984</v>
      </c>
      <c r="B32" s="3">
        <v>9979.1</v>
      </c>
      <c r="C32" s="22">
        <f t="shared" si="2"/>
        <v>1.5565608096762286E-2</v>
      </c>
      <c r="D32" s="3" t="str">
        <f t="shared" si="3"/>
        <v>Up</v>
      </c>
      <c r="E32" t="str">
        <f t="shared" si="4"/>
        <v/>
      </c>
      <c r="F32" t="str">
        <f t="shared" si="0"/>
        <v/>
      </c>
      <c r="G32" t="str">
        <f t="shared" si="1"/>
        <v/>
      </c>
    </row>
    <row r="33" spans="1:7" x14ac:dyDescent="0.35">
      <c r="A33" s="30">
        <v>43985</v>
      </c>
      <c r="B33" s="3">
        <v>10061.549999999999</v>
      </c>
      <c r="C33" s="22">
        <f t="shared" si="2"/>
        <v>8.2622681404133543E-3</v>
      </c>
      <c r="D33" s="3" t="str">
        <f t="shared" si="3"/>
        <v>Up</v>
      </c>
      <c r="E33" t="str">
        <f t="shared" si="4"/>
        <v/>
      </c>
      <c r="F33" t="str">
        <f t="shared" si="0"/>
        <v/>
      </c>
      <c r="G33" t="str">
        <f t="shared" si="1"/>
        <v/>
      </c>
    </row>
    <row r="34" spans="1:7" x14ac:dyDescent="0.35">
      <c r="A34" s="30">
        <v>43986</v>
      </c>
      <c r="B34" s="3">
        <v>10029.1</v>
      </c>
      <c r="C34" s="22">
        <f t="shared" si="2"/>
        <v>-3.2251492066330645E-3</v>
      </c>
      <c r="D34" s="3" t="str">
        <f t="shared" si="3"/>
        <v>Down</v>
      </c>
      <c r="E34" t="str">
        <f t="shared" si="4"/>
        <v/>
      </c>
      <c r="F34" t="str">
        <f t="shared" si="0"/>
        <v/>
      </c>
      <c r="G34" t="str">
        <f t="shared" si="1"/>
        <v/>
      </c>
    </row>
    <row r="35" spans="1:7" x14ac:dyDescent="0.35">
      <c r="A35" s="30">
        <v>43987</v>
      </c>
      <c r="B35" s="3">
        <v>10142.15</v>
      </c>
      <c r="C35" s="22">
        <f t="shared" si="2"/>
        <v>1.1272197904098998E-2</v>
      </c>
      <c r="D35" s="3" t="str">
        <f t="shared" si="3"/>
        <v>Up</v>
      </c>
      <c r="E35" t="str">
        <f t="shared" si="4"/>
        <v/>
      </c>
      <c r="F35" t="str">
        <f t="shared" si="0"/>
        <v/>
      </c>
      <c r="G35" t="str">
        <f t="shared" si="1"/>
        <v/>
      </c>
    </row>
    <row r="36" spans="1:7" x14ac:dyDescent="0.35">
      <c r="A36" s="30">
        <v>43990</v>
      </c>
      <c r="B36" s="3">
        <v>10167.450000000001</v>
      </c>
      <c r="C36" s="22">
        <f t="shared" si="2"/>
        <v>2.4945401123037119E-3</v>
      </c>
      <c r="D36" s="3" t="str">
        <f t="shared" si="3"/>
        <v>Up</v>
      </c>
      <c r="E36" t="str">
        <f t="shared" si="4"/>
        <v/>
      </c>
      <c r="F36" t="str">
        <f t="shared" si="0"/>
        <v/>
      </c>
      <c r="G36" t="str">
        <f t="shared" si="1"/>
        <v/>
      </c>
    </row>
    <row r="37" spans="1:7" x14ac:dyDescent="0.35">
      <c r="A37" s="30">
        <v>43991</v>
      </c>
      <c r="B37" s="3">
        <v>10046.65</v>
      </c>
      <c r="C37" s="22">
        <f t="shared" si="2"/>
        <v>-1.1881051787813176E-2</v>
      </c>
      <c r="D37" s="3" t="str">
        <f t="shared" si="3"/>
        <v>Down</v>
      </c>
      <c r="E37" t="str">
        <f t="shared" si="4"/>
        <v/>
      </c>
      <c r="F37" t="str">
        <f t="shared" si="0"/>
        <v/>
      </c>
      <c r="G37" t="str">
        <f t="shared" si="1"/>
        <v/>
      </c>
    </row>
    <row r="38" spans="1:7" x14ac:dyDescent="0.35">
      <c r="A38" s="30">
        <v>43992</v>
      </c>
      <c r="B38" s="3">
        <v>10116.15</v>
      </c>
      <c r="C38" s="22">
        <f t="shared" si="2"/>
        <v>6.9177287951705298E-3</v>
      </c>
      <c r="D38" s="3" t="str">
        <f t="shared" si="3"/>
        <v>Up</v>
      </c>
      <c r="E38" t="str">
        <f t="shared" si="4"/>
        <v/>
      </c>
      <c r="F38" t="str">
        <f t="shared" si="0"/>
        <v/>
      </c>
      <c r="G38" t="str">
        <f t="shared" si="1"/>
        <v/>
      </c>
    </row>
    <row r="39" spans="1:7" x14ac:dyDescent="0.35">
      <c r="A39" s="30">
        <v>43993</v>
      </c>
      <c r="B39" s="3">
        <v>9902</v>
      </c>
      <c r="C39" s="22">
        <f t="shared" si="2"/>
        <v>-2.1169120663493489E-2</v>
      </c>
      <c r="D39" s="3" t="str">
        <f t="shared" si="3"/>
        <v>Down</v>
      </c>
      <c r="E39" t="str">
        <f t="shared" si="4"/>
        <v/>
      </c>
      <c r="F39" t="str">
        <f t="shared" si="0"/>
        <v/>
      </c>
      <c r="G39" t="str">
        <f t="shared" si="1"/>
        <v/>
      </c>
    </row>
    <row r="40" spans="1:7" x14ac:dyDescent="0.35">
      <c r="A40" s="30">
        <v>43994</v>
      </c>
      <c r="B40" s="3">
        <v>9972.9</v>
      </c>
      <c r="C40" s="22">
        <f t="shared" si="2"/>
        <v>7.1601696626943682E-3</v>
      </c>
      <c r="D40" s="3" t="str">
        <f t="shared" si="3"/>
        <v>Up</v>
      </c>
      <c r="E40" t="str">
        <f t="shared" si="4"/>
        <v/>
      </c>
      <c r="F40" t="str">
        <f t="shared" si="0"/>
        <v/>
      </c>
      <c r="G40" t="str">
        <f t="shared" si="1"/>
        <v/>
      </c>
    </row>
    <row r="41" spans="1:7" x14ac:dyDescent="0.35">
      <c r="A41" s="30">
        <v>43997</v>
      </c>
      <c r="B41" s="3">
        <v>9813.7000000000007</v>
      </c>
      <c r="C41" s="22">
        <f t="shared" si="2"/>
        <v>-1.5963260435780859E-2</v>
      </c>
      <c r="D41" s="3" t="str">
        <f t="shared" si="3"/>
        <v>Down</v>
      </c>
      <c r="E41" t="str">
        <f t="shared" si="4"/>
        <v/>
      </c>
      <c r="F41" t="str">
        <f t="shared" si="0"/>
        <v/>
      </c>
      <c r="G41" t="str">
        <f t="shared" si="1"/>
        <v/>
      </c>
    </row>
    <row r="42" spans="1:7" x14ac:dyDescent="0.35">
      <c r="A42" s="30">
        <v>43998</v>
      </c>
      <c r="B42" s="3">
        <v>9914</v>
      </c>
      <c r="C42" s="22">
        <f t="shared" si="2"/>
        <v>1.022040616688907E-2</v>
      </c>
      <c r="D42" s="3" t="str">
        <f t="shared" si="3"/>
        <v>Up</v>
      </c>
      <c r="E42" t="str">
        <f t="shared" si="4"/>
        <v/>
      </c>
      <c r="F42" t="str">
        <f t="shared" si="0"/>
        <v/>
      </c>
      <c r="G42" t="str">
        <f t="shared" si="1"/>
        <v/>
      </c>
    </row>
    <row r="43" spans="1:7" x14ac:dyDescent="0.35">
      <c r="A43" s="30">
        <v>43999</v>
      </c>
      <c r="B43" s="3">
        <v>9881.15</v>
      </c>
      <c r="C43" s="22">
        <f t="shared" si="2"/>
        <v>-3.3134960661690906E-3</v>
      </c>
      <c r="D43" s="3" t="str">
        <f t="shared" si="3"/>
        <v>Down</v>
      </c>
      <c r="E43" t="str">
        <f t="shared" si="4"/>
        <v/>
      </c>
      <c r="F43" t="str">
        <f t="shared" si="0"/>
        <v/>
      </c>
      <c r="G43" t="str">
        <f t="shared" si="1"/>
        <v/>
      </c>
    </row>
    <row r="44" spans="1:7" x14ac:dyDescent="0.35">
      <c r="A44" s="30">
        <v>44000</v>
      </c>
      <c r="B44" s="3">
        <v>10091.65</v>
      </c>
      <c r="C44" s="22">
        <f t="shared" si="2"/>
        <v>2.1303188394063446E-2</v>
      </c>
      <c r="D44" s="3" t="str">
        <f t="shared" si="3"/>
        <v>Up</v>
      </c>
      <c r="E44" t="str">
        <f t="shared" si="4"/>
        <v/>
      </c>
      <c r="F44" t="str">
        <f t="shared" si="0"/>
        <v/>
      </c>
      <c r="G44" t="str">
        <f t="shared" si="1"/>
        <v/>
      </c>
    </row>
    <row r="45" spans="1:7" x14ac:dyDescent="0.35">
      <c r="A45" s="30">
        <v>44001</v>
      </c>
      <c r="B45" s="3">
        <v>10244.4</v>
      </c>
      <c r="C45" s="22">
        <f t="shared" si="2"/>
        <v>1.513627603018337E-2</v>
      </c>
      <c r="D45" s="3" t="str">
        <f t="shared" si="3"/>
        <v>Up</v>
      </c>
      <c r="E45" t="str">
        <f t="shared" si="4"/>
        <v/>
      </c>
      <c r="F45" t="str">
        <f t="shared" si="0"/>
        <v/>
      </c>
      <c r="G45" t="str">
        <f t="shared" si="1"/>
        <v/>
      </c>
    </row>
    <row r="46" spans="1:7" x14ac:dyDescent="0.35">
      <c r="A46" s="30">
        <v>44004</v>
      </c>
      <c r="B46" s="3">
        <v>10311.200000000001</v>
      </c>
      <c r="C46" s="22">
        <f t="shared" si="2"/>
        <v>6.5206356643630762E-3</v>
      </c>
      <c r="D46" s="3" t="str">
        <f t="shared" si="3"/>
        <v>Up</v>
      </c>
      <c r="E46" t="str">
        <f t="shared" si="4"/>
        <v/>
      </c>
      <c r="F46" t="str">
        <f t="shared" si="0"/>
        <v/>
      </c>
      <c r="G46" t="str">
        <f t="shared" si="1"/>
        <v/>
      </c>
    </row>
    <row r="47" spans="1:7" x14ac:dyDescent="0.35">
      <c r="A47" s="30">
        <v>44005</v>
      </c>
      <c r="B47" s="3">
        <v>10471</v>
      </c>
      <c r="C47" s="22">
        <f t="shared" si="2"/>
        <v>1.5497711226627285E-2</v>
      </c>
      <c r="D47" s="3" t="str">
        <f t="shared" si="3"/>
        <v>Up</v>
      </c>
      <c r="E47" t="str">
        <f t="shared" si="4"/>
        <v/>
      </c>
      <c r="F47" t="str">
        <f t="shared" si="0"/>
        <v/>
      </c>
      <c r="G47" t="str">
        <f t="shared" si="1"/>
        <v/>
      </c>
    </row>
    <row r="48" spans="1:7" x14ac:dyDescent="0.35">
      <c r="A48" s="30">
        <v>44006</v>
      </c>
      <c r="B48" s="3">
        <v>10305.299999999999</v>
      </c>
      <c r="C48" s="22">
        <f t="shared" si="2"/>
        <v>-1.5824658580842397E-2</v>
      </c>
      <c r="D48" s="3" t="str">
        <f t="shared" si="3"/>
        <v>Down</v>
      </c>
      <c r="E48" t="str">
        <f t="shared" si="4"/>
        <v/>
      </c>
      <c r="F48" t="str">
        <f t="shared" si="0"/>
        <v/>
      </c>
      <c r="G48" t="str">
        <f t="shared" si="1"/>
        <v/>
      </c>
    </row>
    <row r="49" spans="1:7" x14ac:dyDescent="0.35">
      <c r="A49" s="30">
        <v>44007</v>
      </c>
      <c r="B49" s="3">
        <v>10288.9</v>
      </c>
      <c r="C49" s="22">
        <f t="shared" si="2"/>
        <v>-1.5914141267114627E-3</v>
      </c>
      <c r="D49" s="3" t="str">
        <f t="shared" si="3"/>
        <v>Down</v>
      </c>
      <c r="E49" t="str">
        <f t="shared" si="4"/>
        <v/>
      </c>
      <c r="F49" t="str">
        <f t="shared" si="0"/>
        <v/>
      </c>
      <c r="G49" t="str">
        <f t="shared" si="1"/>
        <v/>
      </c>
    </row>
    <row r="50" spans="1:7" x14ac:dyDescent="0.35">
      <c r="A50" s="30">
        <v>44008</v>
      </c>
      <c r="B50" s="3">
        <v>10383</v>
      </c>
      <c r="C50" s="22">
        <f t="shared" si="2"/>
        <v>9.1457784602824756E-3</v>
      </c>
      <c r="D50" s="3" t="str">
        <f t="shared" si="3"/>
        <v>Up</v>
      </c>
      <c r="E50" t="str">
        <f t="shared" si="4"/>
        <v/>
      </c>
      <c r="F50" t="str">
        <f t="shared" si="0"/>
        <v/>
      </c>
      <c r="G50" t="str">
        <f t="shared" si="1"/>
        <v/>
      </c>
    </row>
    <row r="51" spans="1:7" x14ac:dyDescent="0.35">
      <c r="A51" s="30">
        <v>44011</v>
      </c>
      <c r="B51" s="3">
        <v>10312.4</v>
      </c>
      <c r="C51" s="22">
        <f t="shared" si="2"/>
        <v>-6.7995762303766118E-3</v>
      </c>
      <c r="D51" s="3" t="str">
        <f t="shared" si="3"/>
        <v>Down</v>
      </c>
      <c r="E51" t="str">
        <f t="shared" si="4"/>
        <v/>
      </c>
      <c r="F51" t="str">
        <f t="shared" si="0"/>
        <v/>
      </c>
      <c r="G51" t="str">
        <f t="shared" si="1"/>
        <v/>
      </c>
    </row>
    <row r="52" spans="1:7" x14ac:dyDescent="0.35">
      <c r="A52" s="30">
        <v>44012</v>
      </c>
      <c r="B52" s="3">
        <v>10302.1</v>
      </c>
      <c r="C52" s="22">
        <f t="shared" si="2"/>
        <v>-9.987975640975207E-4</v>
      </c>
      <c r="D52" s="3" t="str">
        <f t="shared" si="3"/>
        <v>Down</v>
      </c>
      <c r="E52" t="str">
        <f t="shared" si="4"/>
        <v/>
      </c>
      <c r="F52" t="str">
        <f t="shared" si="0"/>
        <v/>
      </c>
      <c r="G52" t="str">
        <f t="shared" si="1"/>
        <v/>
      </c>
    </row>
    <row r="53" spans="1:7" x14ac:dyDescent="0.35">
      <c r="A53" s="30">
        <v>44013</v>
      </c>
      <c r="B53" s="3">
        <v>10430.049999999999</v>
      </c>
      <c r="C53" s="22">
        <f t="shared" si="2"/>
        <v>1.2419797905281341E-2</v>
      </c>
      <c r="D53" s="3" t="str">
        <f t="shared" si="3"/>
        <v>Up</v>
      </c>
      <c r="E53" t="str">
        <f t="shared" si="4"/>
        <v/>
      </c>
      <c r="F53" t="str">
        <f t="shared" si="0"/>
        <v/>
      </c>
      <c r="G53" t="str">
        <f t="shared" si="1"/>
        <v/>
      </c>
    </row>
    <row r="54" spans="1:7" x14ac:dyDescent="0.35">
      <c r="A54" s="30">
        <v>44014</v>
      </c>
      <c r="B54" s="3">
        <v>10551.7</v>
      </c>
      <c r="C54" s="22">
        <f t="shared" si="2"/>
        <v>1.1663414844607789E-2</v>
      </c>
      <c r="D54" s="3" t="str">
        <f t="shared" si="3"/>
        <v>Up</v>
      </c>
      <c r="E54" t="str">
        <f t="shared" si="4"/>
        <v/>
      </c>
      <c r="F54" t="str">
        <f t="shared" si="0"/>
        <v/>
      </c>
      <c r="G54" t="str">
        <f t="shared" si="1"/>
        <v/>
      </c>
    </row>
    <row r="55" spans="1:7" x14ac:dyDescent="0.35">
      <c r="A55" s="30">
        <v>44015</v>
      </c>
      <c r="B55" s="3">
        <v>10607.35</v>
      </c>
      <c r="C55" s="22">
        <f t="shared" si="2"/>
        <v>5.2740316726214388E-3</v>
      </c>
      <c r="D55" s="3" t="str">
        <f t="shared" si="3"/>
        <v>Up</v>
      </c>
      <c r="E55" t="str">
        <f t="shared" si="4"/>
        <v/>
      </c>
      <c r="F55" t="str">
        <f t="shared" si="0"/>
        <v/>
      </c>
      <c r="G55" t="str">
        <f t="shared" si="1"/>
        <v/>
      </c>
    </row>
    <row r="56" spans="1:7" x14ac:dyDescent="0.35">
      <c r="A56" s="30">
        <v>44018</v>
      </c>
      <c r="B56" s="3">
        <v>10763.65</v>
      </c>
      <c r="C56" s="22">
        <f t="shared" si="2"/>
        <v>1.4735065779860123E-2</v>
      </c>
      <c r="D56" s="3" t="str">
        <f t="shared" si="3"/>
        <v>Up</v>
      </c>
      <c r="E56" t="str">
        <f t="shared" si="4"/>
        <v/>
      </c>
      <c r="F56" t="str">
        <f t="shared" si="0"/>
        <v/>
      </c>
      <c r="G56" t="str">
        <f t="shared" si="1"/>
        <v/>
      </c>
    </row>
    <row r="57" spans="1:7" x14ac:dyDescent="0.35">
      <c r="A57" s="30">
        <v>44019</v>
      </c>
      <c r="B57" s="3">
        <v>10799.65</v>
      </c>
      <c r="C57" s="22">
        <f t="shared" si="2"/>
        <v>3.3445903573601893E-3</v>
      </c>
      <c r="D57" s="3" t="str">
        <f t="shared" si="3"/>
        <v>Up</v>
      </c>
      <c r="E57" t="str">
        <f t="shared" si="4"/>
        <v/>
      </c>
      <c r="F57" t="str">
        <f t="shared" si="0"/>
        <v/>
      </c>
      <c r="G57" t="str">
        <f t="shared" si="1"/>
        <v/>
      </c>
    </row>
    <row r="58" spans="1:7" x14ac:dyDescent="0.35">
      <c r="A58" s="30">
        <v>44020</v>
      </c>
      <c r="B58" s="3">
        <v>10705.75</v>
      </c>
      <c r="C58" s="22">
        <f t="shared" si="2"/>
        <v>-8.6947262179792525E-3</v>
      </c>
      <c r="D58" s="3" t="str">
        <f t="shared" si="3"/>
        <v>Down</v>
      </c>
      <c r="E58" t="str">
        <f t="shared" si="4"/>
        <v/>
      </c>
      <c r="F58" t="str">
        <f t="shared" si="0"/>
        <v/>
      </c>
      <c r="G58" t="str">
        <f t="shared" si="1"/>
        <v/>
      </c>
    </row>
    <row r="59" spans="1:7" x14ac:dyDescent="0.35">
      <c r="A59" s="30">
        <v>44021</v>
      </c>
      <c r="B59" s="3">
        <v>10813.45</v>
      </c>
      <c r="C59" s="22">
        <f t="shared" si="2"/>
        <v>1.0060014478201035E-2</v>
      </c>
      <c r="D59" s="3" t="str">
        <f t="shared" si="3"/>
        <v>Up</v>
      </c>
      <c r="E59" t="str">
        <f t="shared" si="4"/>
        <v/>
      </c>
      <c r="F59" t="str">
        <f t="shared" si="0"/>
        <v/>
      </c>
      <c r="G59" t="str">
        <f t="shared" si="1"/>
        <v/>
      </c>
    </row>
    <row r="60" spans="1:7" x14ac:dyDescent="0.35">
      <c r="A60" s="30">
        <v>44022</v>
      </c>
      <c r="B60" s="3">
        <v>10768.05</v>
      </c>
      <c r="C60" s="22">
        <f t="shared" si="2"/>
        <v>-4.1984750472792171E-3</v>
      </c>
      <c r="D60" s="3" t="str">
        <f t="shared" si="3"/>
        <v>Down</v>
      </c>
      <c r="E60" t="str">
        <f t="shared" si="4"/>
        <v/>
      </c>
      <c r="F60" t="str">
        <f t="shared" si="0"/>
        <v/>
      </c>
      <c r="G60" t="str">
        <f t="shared" si="1"/>
        <v/>
      </c>
    </row>
    <row r="61" spans="1:7" x14ac:dyDescent="0.35">
      <c r="A61" s="30">
        <v>44025</v>
      </c>
      <c r="B61" s="3">
        <v>10802.7</v>
      </c>
      <c r="C61" s="22">
        <f t="shared" si="2"/>
        <v>3.2178528145765909E-3</v>
      </c>
      <c r="D61" s="3" t="str">
        <f t="shared" si="3"/>
        <v>Up</v>
      </c>
      <c r="E61" t="str">
        <f t="shared" si="4"/>
        <v/>
      </c>
      <c r="F61" t="str">
        <f t="shared" si="0"/>
        <v/>
      </c>
      <c r="G61" t="str">
        <f t="shared" si="1"/>
        <v/>
      </c>
    </row>
    <row r="62" spans="1:7" x14ac:dyDescent="0.35">
      <c r="A62" s="30">
        <v>44026</v>
      </c>
      <c r="B62" s="3">
        <v>10607.35</v>
      </c>
      <c r="C62" s="22">
        <f t="shared" si="2"/>
        <v>-1.8083442102437387E-2</v>
      </c>
      <c r="D62" s="3" t="str">
        <f t="shared" si="3"/>
        <v>Down</v>
      </c>
      <c r="E62" t="str">
        <f t="shared" si="4"/>
        <v/>
      </c>
      <c r="F62" t="str">
        <f t="shared" si="0"/>
        <v/>
      </c>
      <c r="G62" t="str">
        <f t="shared" si="1"/>
        <v/>
      </c>
    </row>
    <row r="63" spans="1:7" x14ac:dyDescent="0.35">
      <c r="A63" s="30">
        <v>44027</v>
      </c>
      <c r="B63" s="3">
        <v>10618.2</v>
      </c>
      <c r="C63" s="22">
        <f t="shared" si="2"/>
        <v>1.0228756475463112E-3</v>
      </c>
      <c r="D63" s="3" t="str">
        <f t="shared" si="3"/>
        <v>Up</v>
      </c>
      <c r="E63" t="str">
        <f t="shared" si="4"/>
        <v/>
      </c>
      <c r="F63" t="str">
        <f t="shared" si="0"/>
        <v/>
      </c>
      <c r="G63" t="str">
        <f t="shared" si="1"/>
        <v/>
      </c>
    </row>
    <row r="64" spans="1:7" x14ac:dyDescent="0.35">
      <c r="A64" s="30">
        <v>44028</v>
      </c>
      <c r="B64" s="3">
        <v>10739.95</v>
      </c>
      <c r="C64" s="22">
        <f t="shared" si="2"/>
        <v>1.1466161873010491E-2</v>
      </c>
      <c r="D64" s="3" t="str">
        <f t="shared" si="3"/>
        <v>Up</v>
      </c>
      <c r="E64" t="str">
        <f t="shared" si="4"/>
        <v/>
      </c>
      <c r="F64" t="str">
        <f t="shared" si="0"/>
        <v/>
      </c>
      <c r="G64" t="str">
        <f t="shared" si="1"/>
        <v/>
      </c>
    </row>
    <row r="65" spans="1:7" x14ac:dyDescent="0.35">
      <c r="A65" s="30">
        <v>44029</v>
      </c>
      <c r="B65" s="3">
        <v>10901.7</v>
      </c>
      <c r="C65" s="22">
        <f t="shared" si="2"/>
        <v>1.5060591529755724E-2</v>
      </c>
      <c r="D65" s="3" t="str">
        <f t="shared" si="3"/>
        <v>Up</v>
      </c>
      <c r="E65" t="str">
        <f t="shared" si="4"/>
        <v/>
      </c>
      <c r="F65" t="str">
        <f t="shared" si="0"/>
        <v/>
      </c>
      <c r="G65" t="str">
        <f t="shared" si="1"/>
        <v/>
      </c>
    </row>
    <row r="66" spans="1:7" x14ac:dyDescent="0.35">
      <c r="A66" s="30">
        <v>44032</v>
      </c>
      <c r="B66" s="3">
        <v>11022.2</v>
      </c>
      <c r="C66" s="22">
        <f t="shared" si="2"/>
        <v>1.1053321958960529E-2</v>
      </c>
      <c r="D66" s="3" t="str">
        <f t="shared" si="3"/>
        <v>Up</v>
      </c>
      <c r="E66" t="str">
        <f t="shared" si="4"/>
        <v/>
      </c>
      <c r="F66" t="str">
        <f t="shared" si="0"/>
        <v/>
      </c>
      <c r="G66" t="str">
        <f t="shared" si="1"/>
        <v/>
      </c>
    </row>
    <row r="67" spans="1:7" x14ac:dyDescent="0.35">
      <c r="A67" s="30">
        <v>44033</v>
      </c>
      <c r="B67" s="3">
        <v>11162.25</v>
      </c>
      <c r="C67" s="22">
        <f t="shared" si="2"/>
        <v>1.2706174810836246E-2</v>
      </c>
      <c r="D67" s="3" t="str">
        <f t="shared" si="3"/>
        <v>Up</v>
      </c>
      <c r="E67" t="str">
        <f t="shared" si="4"/>
        <v/>
      </c>
      <c r="F67" t="str">
        <f t="shared" ref="F67:F130" si="5">IF(E67="8-Day Down Streak", C67, "")</f>
        <v/>
      </c>
      <c r="G67" t="str">
        <f t="shared" ref="G67:G130" si="6">IF(E67="8-Day Down Streak", IF(F67&gt;0, "Yes", "No"), "")</f>
        <v/>
      </c>
    </row>
    <row r="68" spans="1:7" x14ac:dyDescent="0.35">
      <c r="A68" s="30">
        <v>44034</v>
      </c>
      <c r="B68" s="3">
        <v>11132.6</v>
      </c>
      <c r="C68" s="22">
        <f t="shared" ref="C68:C131" si="7">(B68-B67)/B67</f>
        <v>-2.6562744966292314E-3</v>
      </c>
      <c r="D68" s="3" t="str">
        <f t="shared" ref="D68:D131" si="8">IF(C68&gt;0, "Up", IF(C68&lt;0, "Down", "Flat"))</f>
        <v>Down</v>
      </c>
      <c r="E68" t="str">
        <f t="shared" si="4"/>
        <v/>
      </c>
      <c r="F68" t="str">
        <f t="shared" si="5"/>
        <v/>
      </c>
      <c r="G68" t="str">
        <f t="shared" si="6"/>
        <v/>
      </c>
    </row>
    <row r="69" spans="1:7" x14ac:dyDescent="0.35">
      <c r="A69" s="30">
        <v>44035</v>
      </c>
      <c r="B69" s="3">
        <v>11215.45</v>
      </c>
      <c r="C69" s="22">
        <f t="shared" si="7"/>
        <v>7.4421069651294724E-3</v>
      </c>
      <c r="D69" s="3" t="str">
        <f t="shared" si="8"/>
        <v>Up</v>
      </c>
      <c r="E69" t="str">
        <f t="shared" si="4"/>
        <v/>
      </c>
      <c r="F69" t="str">
        <f t="shared" si="5"/>
        <v/>
      </c>
      <c r="G69" t="str">
        <f t="shared" si="6"/>
        <v/>
      </c>
    </row>
    <row r="70" spans="1:7" x14ac:dyDescent="0.35">
      <c r="A70" s="30">
        <v>44036</v>
      </c>
      <c r="B70" s="3">
        <v>11194.15</v>
      </c>
      <c r="C70" s="22">
        <f t="shared" si="7"/>
        <v>-1.8991658827778725E-3</v>
      </c>
      <c r="D70" s="3" t="str">
        <f t="shared" si="8"/>
        <v>Down</v>
      </c>
      <c r="E70" t="str">
        <f t="shared" si="4"/>
        <v/>
      </c>
      <c r="F70" t="str">
        <f t="shared" si="5"/>
        <v/>
      </c>
      <c r="G70" t="str">
        <f t="shared" si="6"/>
        <v/>
      </c>
    </row>
    <row r="71" spans="1:7" x14ac:dyDescent="0.35">
      <c r="A71" s="30">
        <v>44039</v>
      </c>
      <c r="B71" s="3">
        <v>11131.8</v>
      </c>
      <c r="C71" s="22">
        <f t="shared" si="7"/>
        <v>-5.5698735500239287E-3</v>
      </c>
      <c r="D71" s="3" t="str">
        <f t="shared" si="8"/>
        <v>Down</v>
      </c>
      <c r="E71" t="str">
        <f t="shared" si="4"/>
        <v/>
      </c>
      <c r="F71" t="str">
        <f t="shared" si="5"/>
        <v/>
      </c>
      <c r="G71" t="str">
        <f t="shared" si="6"/>
        <v/>
      </c>
    </row>
    <row r="72" spans="1:7" x14ac:dyDescent="0.35">
      <c r="A72" s="30">
        <v>44040</v>
      </c>
      <c r="B72" s="3">
        <v>11300.55</v>
      </c>
      <c r="C72" s="22">
        <f t="shared" si="7"/>
        <v>1.5159273432868001E-2</v>
      </c>
      <c r="D72" s="3" t="str">
        <f t="shared" si="8"/>
        <v>Up</v>
      </c>
      <c r="E72" t="str">
        <f t="shared" si="4"/>
        <v/>
      </c>
      <c r="F72" t="str">
        <f t="shared" si="5"/>
        <v/>
      </c>
      <c r="G72" t="str">
        <f t="shared" si="6"/>
        <v/>
      </c>
    </row>
    <row r="73" spans="1:7" x14ac:dyDescent="0.35">
      <c r="A73" s="30">
        <v>44041</v>
      </c>
      <c r="B73" s="3">
        <v>11202.85</v>
      </c>
      <c r="C73" s="22">
        <f t="shared" si="7"/>
        <v>-8.6455968957262173E-3</v>
      </c>
      <c r="D73" s="3" t="str">
        <f t="shared" si="8"/>
        <v>Down</v>
      </c>
      <c r="E73" t="str">
        <f t="shared" si="4"/>
        <v/>
      </c>
      <c r="F73" t="str">
        <f t="shared" si="5"/>
        <v/>
      </c>
      <c r="G73" t="str">
        <f t="shared" si="6"/>
        <v/>
      </c>
    </row>
    <row r="74" spans="1:7" x14ac:dyDescent="0.35">
      <c r="A74" s="30">
        <v>44042</v>
      </c>
      <c r="B74" s="3">
        <v>11102.15</v>
      </c>
      <c r="C74" s="22">
        <f t="shared" si="7"/>
        <v>-8.9887841040450171E-3</v>
      </c>
      <c r="D74" s="3" t="str">
        <f t="shared" si="8"/>
        <v>Down</v>
      </c>
      <c r="E74" t="str">
        <f t="shared" si="4"/>
        <v/>
      </c>
      <c r="F74" t="str">
        <f t="shared" si="5"/>
        <v/>
      </c>
      <c r="G74" t="str">
        <f t="shared" si="6"/>
        <v/>
      </c>
    </row>
    <row r="75" spans="1:7" x14ac:dyDescent="0.35">
      <c r="A75" s="30">
        <v>44043</v>
      </c>
      <c r="B75" s="3">
        <v>11073.45</v>
      </c>
      <c r="C75" s="22">
        <f t="shared" si="7"/>
        <v>-2.5850848709483218E-3</v>
      </c>
      <c r="D75" s="3" t="str">
        <f t="shared" si="8"/>
        <v>Down</v>
      </c>
      <c r="E75" t="str">
        <f t="shared" si="4"/>
        <v/>
      </c>
      <c r="F75" t="str">
        <f t="shared" si="5"/>
        <v/>
      </c>
      <c r="G75" t="str">
        <f t="shared" si="6"/>
        <v/>
      </c>
    </row>
    <row r="76" spans="1:7" x14ac:dyDescent="0.35">
      <c r="A76" s="30">
        <v>44046</v>
      </c>
      <c r="B76" s="3">
        <v>10891.6</v>
      </c>
      <c r="C76" s="22">
        <f t="shared" si="7"/>
        <v>-1.6422162921221513E-2</v>
      </c>
      <c r="D76" s="3" t="str">
        <f t="shared" si="8"/>
        <v>Down</v>
      </c>
      <c r="E76" t="str">
        <f t="shared" ref="E76:E139" si="9">IF(AND(D68="Down", D69="Down", D70="Down", D71="Down", D72="Down", D73="Down", D74="Down", D75="Down"), "8-Day Down Streak", "")</f>
        <v/>
      </c>
      <c r="F76" t="str">
        <f t="shared" si="5"/>
        <v/>
      </c>
      <c r="G76" t="str">
        <f t="shared" si="6"/>
        <v/>
      </c>
    </row>
    <row r="77" spans="1:7" x14ac:dyDescent="0.35">
      <c r="A77" s="30">
        <v>44047</v>
      </c>
      <c r="B77" s="3">
        <v>11095.25</v>
      </c>
      <c r="C77" s="22">
        <f t="shared" si="7"/>
        <v>1.8697895625986966E-2</v>
      </c>
      <c r="D77" s="3" t="str">
        <f t="shared" si="8"/>
        <v>Up</v>
      </c>
      <c r="E77" t="str">
        <f t="shared" si="9"/>
        <v/>
      </c>
      <c r="F77" t="str">
        <f t="shared" si="5"/>
        <v/>
      </c>
      <c r="G77" t="str">
        <f t="shared" si="6"/>
        <v/>
      </c>
    </row>
    <row r="78" spans="1:7" x14ac:dyDescent="0.35">
      <c r="A78" s="30">
        <v>44048</v>
      </c>
      <c r="B78" s="3">
        <v>11101.65</v>
      </c>
      <c r="C78" s="22">
        <f t="shared" si="7"/>
        <v>5.7682341542548716E-4</v>
      </c>
      <c r="D78" s="3" t="str">
        <f t="shared" si="8"/>
        <v>Up</v>
      </c>
      <c r="E78" t="str">
        <f t="shared" si="9"/>
        <v/>
      </c>
      <c r="F78" t="str">
        <f t="shared" si="5"/>
        <v/>
      </c>
      <c r="G78" t="str">
        <f t="shared" si="6"/>
        <v/>
      </c>
    </row>
    <row r="79" spans="1:7" x14ac:dyDescent="0.35">
      <c r="A79" s="30">
        <v>44049</v>
      </c>
      <c r="B79" s="3">
        <v>11200.15</v>
      </c>
      <c r="C79" s="22">
        <f t="shared" si="7"/>
        <v>8.8725549805659526E-3</v>
      </c>
      <c r="D79" s="3" t="str">
        <f t="shared" si="8"/>
        <v>Up</v>
      </c>
      <c r="E79" t="str">
        <f t="shared" si="9"/>
        <v/>
      </c>
      <c r="F79" t="str">
        <f t="shared" si="5"/>
        <v/>
      </c>
      <c r="G79" t="str">
        <f t="shared" si="6"/>
        <v/>
      </c>
    </row>
    <row r="80" spans="1:7" x14ac:dyDescent="0.35">
      <c r="A80" s="30">
        <v>44050</v>
      </c>
      <c r="B80" s="3">
        <v>11214.05</v>
      </c>
      <c r="C80" s="22">
        <f t="shared" si="7"/>
        <v>1.2410548073016555E-3</v>
      </c>
      <c r="D80" s="3" t="str">
        <f t="shared" si="8"/>
        <v>Up</v>
      </c>
      <c r="E80" t="str">
        <f t="shared" si="9"/>
        <v/>
      </c>
      <c r="F80" t="str">
        <f t="shared" si="5"/>
        <v/>
      </c>
      <c r="G80" t="str">
        <f t="shared" si="6"/>
        <v/>
      </c>
    </row>
    <row r="81" spans="1:7" x14ac:dyDescent="0.35">
      <c r="A81" s="30">
        <v>44053</v>
      </c>
      <c r="B81" s="3">
        <v>11270.15</v>
      </c>
      <c r="C81" s="22">
        <f t="shared" si="7"/>
        <v>5.0026529220041256E-3</v>
      </c>
      <c r="D81" s="3" t="str">
        <f t="shared" si="8"/>
        <v>Up</v>
      </c>
      <c r="E81" t="str">
        <f t="shared" si="9"/>
        <v/>
      </c>
      <c r="F81" t="str">
        <f t="shared" si="5"/>
        <v/>
      </c>
      <c r="G81" t="str">
        <f t="shared" si="6"/>
        <v/>
      </c>
    </row>
    <row r="82" spans="1:7" x14ac:dyDescent="0.35">
      <c r="A82" s="30">
        <v>44054</v>
      </c>
      <c r="B82" s="3">
        <v>11322.5</v>
      </c>
      <c r="C82" s="22">
        <f t="shared" si="7"/>
        <v>4.6450135978669642E-3</v>
      </c>
      <c r="D82" s="3" t="str">
        <f t="shared" si="8"/>
        <v>Up</v>
      </c>
      <c r="E82" t="str">
        <f t="shared" si="9"/>
        <v/>
      </c>
      <c r="F82" t="str">
        <f t="shared" si="5"/>
        <v/>
      </c>
      <c r="G82" t="str">
        <f t="shared" si="6"/>
        <v/>
      </c>
    </row>
    <row r="83" spans="1:7" x14ac:dyDescent="0.35">
      <c r="A83" s="30">
        <v>44055</v>
      </c>
      <c r="B83" s="3">
        <v>11308.4</v>
      </c>
      <c r="C83" s="22">
        <f t="shared" si="7"/>
        <v>-1.2453080150143841E-3</v>
      </c>
      <c r="D83" s="3" t="str">
        <f t="shared" si="8"/>
        <v>Down</v>
      </c>
      <c r="E83" t="str">
        <f t="shared" si="9"/>
        <v/>
      </c>
      <c r="F83" t="str">
        <f t="shared" si="5"/>
        <v/>
      </c>
      <c r="G83" t="str">
        <f t="shared" si="6"/>
        <v/>
      </c>
    </row>
    <row r="84" spans="1:7" x14ac:dyDescent="0.35">
      <c r="A84" s="30">
        <v>44056</v>
      </c>
      <c r="B84" s="3">
        <v>11300.45</v>
      </c>
      <c r="C84" s="22">
        <f t="shared" si="7"/>
        <v>-7.0301722613268973E-4</v>
      </c>
      <c r="D84" s="3" t="str">
        <f t="shared" si="8"/>
        <v>Down</v>
      </c>
      <c r="E84" t="str">
        <f t="shared" si="9"/>
        <v/>
      </c>
      <c r="F84" t="str">
        <f t="shared" si="5"/>
        <v/>
      </c>
      <c r="G84" t="str">
        <f t="shared" si="6"/>
        <v/>
      </c>
    </row>
    <row r="85" spans="1:7" x14ac:dyDescent="0.35">
      <c r="A85" s="30">
        <v>44057</v>
      </c>
      <c r="B85" s="3">
        <v>11178.4</v>
      </c>
      <c r="C85" s="22">
        <f t="shared" si="7"/>
        <v>-1.0800454849143272E-2</v>
      </c>
      <c r="D85" s="3" t="str">
        <f t="shared" si="8"/>
        <v>Down</v>
      </c>
      <c r="E85" t="str">
        <f t="shared" si="9"/>
        <v/>
      </c>
      <c r="F85" t="str">
        <f t="shared" si="5"/>
        <v/>
      </c>
      <c r="G85" t="str">
        <f t="shared" si="6"/>
        <v/>
      </c>
    </row>
    <row r="86" spans="1:7" x14ac:dyDescent="0.35">
      <c r="A86" s="30">
        <v>44060</v>
      </c>
      <c r="B86" s="3">
        <v>11247.1</v>
      </c>
      <c r="C86" s="22">
        <f t="shared" si="7"/>
        <v>6.1457811493595442E-3</v>
      </c>
      <c r="D86" s="3" t="str">
        <f t="shared" si="8"/>
        <v>Up</v>
      </c>
      <c r="E86" t="str">
        <f t="shared" si="9"/>
        <v/>
      </c>
      <c r="F86" t="str">
        <f t="shared" si="5"/>
        <v/>
      </c>
      <c r="G86" t="str">
        <f t="shared" si="6"/>
        <v/>
      </c>
    </row>
    <row r="87" spans="1:7" x14ac:dyDescent="0.35">
      <c r="A87" s="30">
        <v>44061</v>
      </c>
      <c r="B87" s="3">
        <v>11385.35</v>
      </c>
      <c r="C87" s="22">
        <f t="shared" si="7"/>
        <v>1.2292057508157659E-2</v>
      </c>
      <c r="D87" s="3" t="str">
        <f t="shared" si="8"/>
        <v>Up</v>
      </c>
      <c r="E87" t="str">
        <f t="shared" si="9"/>
        <v/>
      </c>
      <c r="F87" t="str">
        <f t="shared" si="5"/>
        <v/>
      </c>
      <c r="G87" t="str">
        <f t="shared" si="6"/>
        <v/>
      </c>
    </row>
    <row r="88" spans="1:7" x14ac:dyDescent="0.35">
      <c r="A88" s="30">
        <v>44062</v>
      </c>
      <c r="B88" s="3">
        <v>11408.4</v>
      </c>
      <c r="C88" s="22">
        <f t="shared" si="7"/>
        <v>2.0245315251616572E-3</v>
      </c>
      <c r="D88" s="3" t="str">
        <f t="shared" si="8"/>
        <v>Up</v>
      </c>
      <c r="E88" t="str">
        <f t="shared" si="9"/>
        <v/>
      </c>
      <c r="F88" t="str">
        <f t="shared" si="5"/>
        <v/>
      </c>
      <c r="G88" t="str">
        <f t="shared" si="6"/>
        <v/>
      </c>
    </row>
    <row r="89" spans="1:7" x14ac:dyDescent="0.35">
      <c r="A89" s="30">
        <v>44063</v>
      </c>
      <c r="B89" s="3">
        <v>11312.2</v>
      </c>
      <c r="C89" s="22">
        <f t="shared" si="7"/>
        <v>-8.4323831562707219E-3</v>
      </c>
      <c r="D89" s="3" t="str">
        <f t="shared" si="8"/>
        <v>Down</v>
      </c>
      <c r="E89" t="str">
        <f t="shared" si="9"/>
        <v/>
      </c>
      <c r="F89" t="str">
        <f t="shared" si="5"/>
        <v/>
      </c>
      <c r="G89" t="str">
        <f t="shared" si="6"/>
        <v/>
      </c>
    </row>
    <row r="90" spans="1:7" x14ac:dyDescent="0.35">
      <c r="A90" s="30">
        <v>44064</v>
      </c>
      <c r="B90" s="3">
        <v>11371.6</v>
      </c>
      <c r="C90" s="22">
        <f t="shared" si="7"/>
        <v>5.2509679814712997E-3</v>
      </c>
      <c r="D90" s="3" t="str">
        <f t="shared" si="8"/>
        <v>Up</v>
      </c>
      <c r="E90" t="str">
        <f t="shared" si="9"/>
        <v/>
      </c>
      <c r="F90" t="str">
        <f t="shared" si="5"/>
        <v/>
      </c>
      <c r="G90" t="str">
        <f t="shared" si="6"/>
        <v/>
      </c>
    </row>
    <row r="91" spans="1:7" x14ac:dyDescent="0.35">
      <c r="A91" s="30">
        <v>44067</v>
      </c>
      <c r="B91" s="3">
        <v>11466.45</v>
      </c>
      <c r="C91" s="22">
        <f t="shared" si="7"/>
        <v>8.3409546589750215E-3</v>
      </c>
      <c r="D91" s="3" t="str">
        <f t="shared" si="8"/>
        <v>Up</v>
      </c>
      <c r="E91" t="str">
        <f t="shared" si="9"/>
        <v/>
      </c>
      <c r="F91" t="str">
        <f t="shared" si="5"/>
        <v/>
      </c>
      <c r="G91" t="str">
        <f t="shared" si="6"/>
        <v/>
      </c>
    </row>
    <row r="92" spans="1:7" x14ac:dyDescent="0.35">
      <c r="A92" s="30">
        <v>44068</v>
      </c>
      <c r="B92" s="3">
        <v>11472.25</v>
      </c>
      <c r="C92" s="22">
        <f t="shared" si="7"/>
        <v>5.0582351120000276E-4</v>
      </c>
      <c r="D92" s="3" t="str">
        <f t="shared" si="8"/>
        <v>Up</v>
      </c>
      <c r="E92" t="str">
        <f t="shared" si="9"/>
        <v/>
      </c>
      <c r="F92" t="str">
        <f t="shared" si="5"/>
        <v/>
      </c>
      <c r="G92" t="str">
        <f t="shared" si="6"/>
        <v/>
      </c>
    </row>
    <row r="93" spans="1:7" x14ac:dyDescent="0.35">
      <c r="A93" s="30">
        <v>44069</v>
      </c>
      <c r="B93" s="3">
        <v>11549.6</v>
      </c>
      <c r="C93" s="22">
        <f t="shared" si="7"/>
        <v>6.7423565560374259E-3</v>
      </c>
      <c r="D93" s="3" t="str">
        <f t="shared" si="8"/>
        <v>Up</v>
      </c>
      <c r="E93" t="str">
        <f t="shared" si="9"/>
        <v/>
      </c>
      <c r="F93" t="str">
        <f t="shared" si="5"/>
        <v/>
      </c>
      <c r="G93" t="str">
        <f t="shared" si="6"/>
        <v/>
      </c>
    </row>
    <row r="94" spans="1:7" x14ac:dyDescent="0.35">
      <c r="A94" s="30">
        <v>44070</v>
      </c>
      <c r="B94" s="3">
        <v>11559.25</v>
      </c>
      <c r="C94" s="22">
        <f t="shared" si="7"/>
        <v>8.3552677148989016E-4</v>
      </c>
      <c r="D94" s="3" t="str">
        <f t="shared" si="8"/>
        <v>Up</v>
      </c>
      <c r="E94" t="str">
        <f t="shared" si="9"/>
        <v/>
      </c>
      <c r="F94" t="str">
        <f t="shared" si="5"/>
        <v/>
      </c>
      <c r="G94" t="str">
        <f t="shared" si="6"/>
        <v/>
      </c>
    </row>
    <row r="95" spans="1:7" x14ac:dyDescent="0.35">
      <c r="A95" s="30">
        <v>44071</v>
      </c>
      <c r="B95" s="3">
        <v>11647.6</v>
      </c>
      <c r="C95" s="22">
        <f t="shared" si="7"/>
        <v>7.6432294482773853E-3</v>
      </c>
      <c r="D95" s="3" t="str">
        <f t="shared" si="8"/>
        <v>Up</v>
      </c>
      <c r="E95" t="str">
        <f t="shared" si="9"/>
        <v/>
      </c>
      <c r="F95" t="str">
        <f t="shared" si="5"/>
        <v/>
      </c>
      <c r="G95" t="str">
        <f t="shared" si="6"/>
        <v/>
      </c>
    </row>
    <row r="96" spans="1:7" x14ac:dyDescent="0.35">
      <c r="A96" s="30">
        <v>44074</v>
      </c>
      <c r="B96" s="3">
        <v>11387.5</v>
      </c>
      <c r="C96" s="22">
        <f t="shared" si="7"/>
        <v>-2.233078058999282E-2</v>
      </c>
      <c r="D96" s="3" t="str">
        <f t="shared" si="8"/>
        <v>Down</v>
      </c>
      <c r="E96" t="str">
        <f t="shared" si="9"/>
        <v/>
      </c>
      <c r="F96" t="str">
        <f t="shared" si="5"/>
        <v/>
      </c>
      <c r="G96" t="str">
        <f t="shared" si="6"/>
        <v/>
      </c>
    </row>
    <row r="97" spans="1:7" x14ac:dyDescent="0.35">
      <c r="A97" s="30">
        <v>44075</v>
      </c>
      <c r="B97" s="3">
        <v>11470.25</v>
      </c>
      <c r="C97" s="22">
        <f t="shared" si="7"/>
        <v>7.2667398463227223E-3</v>
      </c>
      <c r="D97" s="3" t="str">
        <f t="shared" si="8"/>
        <v>Up</v>
      </c>
      <c r="E97" t="str">
        <f t="shared" si="9"/>
        <v/>
      </c>
      <c r="F97" t="str">
        <f t="shared" si="5"/>
        <v/>
      </c>
      <c r="G97" t="str">
        <f t="shared" si="6"/>
        <v/>
      </c>
    </row>
    <row r="98" spans="1:7" x14ac:dyDescent="0.35">
      <c r="A98" s="30">
        <v>44076</v>
      </c>
      <c r="B98" s="3">
        <v>11535</v>
      </c>
      <c r="C98" s="22">
        <f t="shared" si="7"/>
        <v>5.6450382511279177E-3</v>
      </c>
      <c r="D98" s="3" t="str">
        <f t="shared" si="8"/>
        <v>Up</v>
      </c>
      <c r="E98" t="str">
        <f t="shared" si="9"/>
        <v/>
      </c>
      <c r="F98" t="str">
        <f t="shared" si="5"/>
        <v/>
      </c>
      <c r="G98" t="str">
        <f t="shared" si="6"/>
        <v/>
      </c>
    </row>
    <row r="99" spans="1:7" x14ac:dyDescent="0.35">
      <c r="A99" s="30">
        <v>44077</v>
      </c>
      <c r="B99" s="3">
        <v>11527.45</v>
      </c>
      <c r="C99" s="22">
        <f t="shared" si="7"/>
        <v>-6.5452969224094257E-4</v>
      </c>
      <c r="D99" s="3" t="str">
        <f t="shared" si="8"/>
        <v>Down</v>
      </c>
      <c r="E99" t="str">
        <f t="shared" si="9"/>
        <v/>
      </c>
      <c r="F99" t="str">
        <f t="shared" si="5"/>
        <v/>
      </c>
      <c r="G99" t="str">
        <f t="shared" si="6"/>
        <v/>
      </c>
    </row>
    <row r="100" spans="1:7" x14ac:dyDescent="0.35">
      <c r="A100" s="30">
        <v>44078</v>
      </c>
      <c r="B100" s="3">
        <v>11333.85</v>
      </c>
      <c r="C100" s="22">
        <f t="shared" si="7"/>
        <v>-1.679469440335897E-2</v>
      </c>
      <c r="D100" s="3" t="str">
        <f t="shared" si="8"/>
        <v>Down</v>
      </c>
      <c r="E100" t="str">
        <f t="shared" si="9"/>
        <v/>
      </c>
      <c r="F100" t="str">
        <f t="shared" si="5"/>
        <v/>
      </c>
      <c r="G100" t="str">
        <f t="shared" si="6"/>
        <v/>
      </c>
    </row>
    <row r="101" spans="1:7" x14ac:dyDescent="0.35">
      <c r="A101" s="30">
        <v>44081</v>
      </c>
      <c r="B101" s="3">
        <v>11355.05</v>
      </c>
      <c r="C101" s="22">
        <f t="shared" si="7"/>
        <v>1.8705029623648547E-3</v>
      </c>
      <c r="D101" s="3" t="str">
        <f t="shared" si="8"/>
        <v>Up</v>
      </c>
      <c r="E101" t="str">
        <f t="shared" si="9"/>
        <v/>
      </c>
      <c r="F101" t="str">
        <f t="shared" si="5"/>
        <v/>
      </c>
      <c r="G101" t="str">
        <f t="shared" si="6"/>
        <v/>
      </c>
    </row>
    <row r="102" spans="1:7" x14ac:dyDescent="0.35">
      <c r="A102" s="30">
        <v>44082</v>
      </c>
      <c r="B102" s="3">
        <v>11317.35</v>
      </c>
      <c r="C102" s="22">
        <f t="shared" si="7"/>
        <v>-3.3201086741140649E-3</v>
      </c>
      <c r="D102" s="3" t="str">
        <f t="shared" si="8"/>
        <v>Down</v>
      </c>
      <c r="E102" t="str">
        <f t="shared" si="9"/>
        <v/>
      </c>
      <c r="F102" t="str">
        <f t="shared" si="5"/>
        <v/>
      </c>
      <c r="G102" t="str">
        <f t="shared" si="6"/>
        <v/>
      </c>
    </row>
    <row r="103" spans="1:7" x14ac:dyDescent="0.35">
      <c r="A103" s="30">
        <v>44083</v>
      </c>
      <c r="B103" s="3">
        <v>11278</v>
      </c>
      <c r="C103" s="22">
        <f t="shared" si="7"/>
        <v>-3.4769623630974003E-3</v>
      </c>
      <c r="D103" s="3" t="str">
        <f t="shared" si="8"/>
        <v>Down</v>
      </c>
      <c r="E103" t="str">
        <f t="shared" si="9"/>
        <v/>
      </c>
      <c r="F103" t="str">
        <f t="shared" si="5"/>
        <v/>
      </c>
      <c r="G103" t="str">
        <f t="shared" si="6"/>
        <v/>
      </c>
    </row>
    <row r="104" spans="1:7" x14ac:dyDescent="0.35">
      <c r="A104" s="30">
        <v>44084</v>
      </c>
      <c r="B104" s="3">
        <v>11449.25</v>
      </c>
      <c r="C104" s="22">
        <f t="shared" si="7"/>
        <v>1.5184429863450966E-2</v>
      </c>
      <c r="D104" s="3" t="str">
        <f t="shared" si="8"/>
        <v>Up</v>
      </c>
      <c r="E104" t="str">
        <f t="shared" si="9"/>
        <v/>
      </c>
      <c r="F104" t="str">
        <f t="shared" si="5"/>
        <v/>
      </c>
      <c r="G104" t="str">
        <f t="shared" si="6"/>
        <v/>
      </c>
    </row>
    <row r="105" spans="1:7" x14ac:dyDescent="0.35">
      <c r="A105" s="30">
        <v>44085</v>
      </c>
      <c r="B105" s="3">
        <v>11464.45</v>
      </c>
      <c r="C105" s="22">
        <f t="shared" si="7"/>
        <v>1.3275978775902986E-3</v>
      </c>
      <c r="D105" s="3" t="str">
        <f t="shared" si="8"/>
        <v>Up</v>
      </c>
      <c r="E105" t="str">
        <f t="shared" si="9"/>
        <v/>
      </c>
      <c r="F105" t="str">
        <f t="shared" si="5"/>
        <v/>
      </c>
      <c r="G105" t="str">
        <f t="shared" si="6"/>
        <v/>
      </c>
    </row>
    <row r="106" spans="1:7" x14ac:dyDescent="0.35">
      <c r="A106" s="30">
        <v>44088</v>
      </c>
      <c r="B106" s="3">
        <v>11440.05</v>
      </c>
      <c r="C106" s="22">
        <f t="shared" si="7"/>
        <v>-2.1283184103905073E-3</v>
      </c>
      <c r="D106" s="3" t="str">
        <f t="shared" si="8"/>
        <v>Down</v>
      </c>
      <c r="E106" t="str">
        <f t="shared" si="9"/>
        <v/>
      </c>
      <c r="F106" t="str">
        <f t="shared" si="5"/>
        <v/>
      </c>
      <c r="G106" t="str">
        <f t="shared" si="6"/>
        <v/>
      </c>
    </row>
    <row r="107" spans="1:7" x14ac:dyDescent="0.35">
      <c r="A107" s="30">
        <v>44089</v>
      </c>
      <c r="B107" s="3">
        <v>11521.8</v>
      </c>
      <c r="C107" s="22">
        <f t="shared" si="7"/>
        <v>7.1459477886897356E-3</v>
      </c>
      <c r="D107" s="3" t="str">
        <f t="shared" si="8"/>
        <v>Up</v>
      </c>
      <c r="E107" t="str">
        <f t="shared" si="9"/>
        <v/>
      </c>
      <c r="F107" t="str">
        <f t="shared" si="5"/>
        <v/>
      </c>
      <c r="G107" t="str">
        <f t="shared" si="6"/>
        <v/>
      </c>
    </row>
    <row r="108" spans="1:7" x14ac:dyDescent="0.35">
      <c r="A108" s="30">
        <v>44090</v>
      </c>
      <c r="B108" s="3">
        <v>11604.55</v>
      </c>
      <c r="C108" s="22">
        <f t="shared" si="7"/>
        <v>7.1820375288583387E-3</v>
      </c>
      <c r="D108" s="3" t="str">
        <f t="shared" si="8"/>
        <v>Up</v>
      </c>
      <c r="E108" t="str">
        <f t="shared" si="9"/>
        <v/>
      </c>
      <c r="F108" t="str">
        <f t="shared" si="5"/>
        <v/>
      </c>
      <c r="G108" t="str">
        <f t="shared" si="6"/>
        <v/>
      </c>
    </row>
    <row r="109" spans="1:7" x14ac:dyDescent="0.35">
      <c r="A109" s="30">
        <v>44091</v>
      </c>
      <c r="B109" s="3">
        <v>11516.1</v>
      </c>
      <c r="C109" s="22">
        <f t="shared" si="7"/>
        <v>-7.6220103321541048E-3</v>
      </c>
      <c r="D109" s="3" t="str">
        <f t="shared" si="8"/>
        <v>Down</v>
      </c>
      <c r="E109" t="str">
        <f t="shared" si="9"/>
        <v/>
      </c>
      <c r="F109" t="str">
        <f t="shared" si="5"/>
        <v/>
      </c>
      <c r="G109" t="str">
        <f t="shared" si="6"/>
        <v/>
      </c>
    </row>
    <row r="110" spans="1:7" x14ac:dyDescent="0.35">
      <c r="A110" s="30">
        <v>44092</v>
      </c>
      <c r="B110" s="3">
        <v>11504.95</v>
      </c>
      <c r="C110" s="22">
        <f t="shared" si="7"/>
        <v>-9.6820972377798355E-4</v>
      </c>
      <c r="D110" s="3" t="str">
        <f t="shared" si="8"/>
        <v>Down</v>
      </c>
      <c r="E110" t="str">
        <f t="shared" si="9"/>
        <v/>
      </c>
      <c r="F110" t="str">
        <f t="shared" si="5"/>
        <v/>
      </c>
      <c r="G110" t="str">
        <f t="shared" si="6"/>
        <v/>
      </c>
    </row>
    <row r="111" spans="1:7" x14ac:dyDescent="0.35">
      <c r="A111" s="30">
        <v>44095</v>
      </c>
      <c r="B111" s="3">
        <v>11250.55</v>
      </c>
      <c r="C111" s="22">
        <f t="shared" si="7"/>
        <v>-2.2112221261283312E-2</v>
      </c>
      <c r="D111" s="3" t="str">
        <f t="shared" si="8"/>
        <v>Down</v>
      </c>
      <c r="E111" t="str">
        <f t="shared" si="9"/>
        <v/>
      </c>
      <c r="F111" t="str">
        <f t="shared" si="5"/>
        <v/>
      </c>
      <c r="G111" t="str">
        <f t="shared" si="6"/>
        <v/>
      </c>
    </row>
    <row r="112" spans="1:7" x14ac:dyDescent="0.35">
      <c r="A112" s="30">
        <v>44096</v>
      </c>
      <c r="B112" s="3">
        <v>11153.65</v>
      </c>
      <c r="C112" s="22">
        <f t="shared" si="7"/>
        <v>-8.6129122576229285E-3</v>
      </c>
      <c r="D112" s="3" t="str">
        <f t="shared" si="8"/>
        <v>Down</v>
      </c>
      <c r="E112" t="str">
        <f t="shared" si="9"/>
        <v/>
      </c>
      <c r="F112" t="str">
        <f t="shared" si="5"/>
        <v/>
      </c>
      <c r="G112" t="str">
        <f t="shared" si="6"/>
        <v/>
      </c>
    </row>
    <row r="113" spans="1:7" x14ac:dyDescent="0.35">
      <c r="A113" s="30">
        <v>44097</v>
      </c>
      <c r="B113" s="3">
        <v>11131.85</v>
      </c>
      <c r="C113" s="22">
        <f t="shared" si="7"/>
        <v>-1.9545171311632758E-3</v>
      </c>
      <c r="D113" s="3" t="str">
        <f t="shared" si="8"/>
        <v>Down</v>
      </c>
      <c r="E113" t="str">
        <f t="shared" si="9"/>
        <v/>
      </c>
      <c r="F113" t="str">
        <f t="shared" si="5"/>
        <v/>
      </c>
      <c r="G113" t="str">
        <f t="shared" si="6"/>
        <v/>
      </c>
    </row>
    <row r="114" spans="1:7" x14ac:dyDescent="0.35">
      <c r="A114" s="30">
        <v>44098</v>
      </c>
      <c r="B114" s="3">
        <v>10805.55</v>
      </c>
      <c r="C114" s="22">
        <f t="shared" si="7"/>
        <v>-2.9312288613303365E-2</v>
      </c>
      <c r="D114" s="3" t="str">
        <f t="shared" si="8"/>
        <v>Down</v>
      </c>
      <c r="E114" t="str">
        <f t="shared" si="9"/>
        <v/>
      </c>
      <c r="F114" t="str">
        <f t="shared" si="5"/>
        <v/>
      </c>
      <c r="G114" t="str">
        <f t="shared" si="6"/>
        <v/>
      </c>
    </row>
    <row r="115" spans="1:7" x14ac:dyDescent="0.35">
      <c r="A115" s="30">
        <v>44099</v>
      </c>
      <c r="B115" s="3">
        <v>11050.25</v>
      </c>
      <c r="C115" s="22">
        <f t="shared" si="7"/>
        <v>2.264576999782526E-2</v>
      </c>
      <c r="D115" s="3" t="str">
        <f t="shared" si="8"/>
        <v>Up</v>
      </c>
      <c r="E115" t="str">
        <f t="shared" si="9"/>
        <v/>
      </c>
      <c r="F115" t="str">
        <f t="shared" si="5"/>
        <v/>
      </c>
      <c r="G115" t="str">
        <f t="shared" si="6"/>
        <v/>
      </c>
    </row>
    <row r="116" spans="1:7" x14ac:dyDescent="0.35">
      <c r="A116" s="30">
        <v>44102</v>
      </c>
      <c r="B116" s="3">
        <v>11227.55</v>
      </c>
      <c r="C116" s="22">
        <f t="shared" si="7"/>
        <v>1.6044885862310742E-2</v>
      </c>
      <c r="D116" s="3" t="str">
        <f t="shared" si="8"/>
        <v>Up</v>
      </c>
      <c r="E116" t="str">
        <f t="shared" si="9"/>
        <v/>
      </c>
      <c r="F116" t="str">
        <f t="shared" si="5"/>
        <v/>
      </c>
      <c r="G116" t="str">
        <f t="shared" si="6"/>
        <v/>
      </c>
    </row>
    <row r="117" spans="1:7" x14ac:dyDescent="0.35">
      <c r="A117" s="30">
        <v>44103</v>
      </c>
      <c r="B117" s="3">
        <v>11222.4</v>
      </c>
      <c r="C117" s="22">
        <f t="shared" si="7"/>
        <v>-4.5869312539241746E-4</v>
      </c>
      <c r="D117" s="3" t="str">
        <f t="shared" si="8"/>
        <v>Down</v>
      </c>
      <c r="E117" t="str">
        <f t="shared" si="9"/>
        <v/>
      </c>
      <c r="F117" t="str">
        <f t="shared" si="5"/>
        <v/>
      </c>
      <c r="G117" t="str">
        <f t="shared" si="6"/>
        <v/>
      </c>
    </row>
    <row r="118" spans="1:7" x14ac:dyDescent="0.35">
      <c r="A118" s="30">
        <v>44104</v>
      </c>
      <c r="B118" s="3">
        <v>11247.55</v>
      </c>
      <c r="C118" s="22">
        <f t="shared" si="7"/>
        <v>2.2410536070715387E-3</v>
      </c>
      <c r="D118" s="3" t="str">
        <f t="shared" si="8"/>
        <v>Up</v>
      </c>
      <c r="E118" t="str">
        <f t="shared" si="9"/>
        <v/>
      </c>
      <c r="F118" t="str">
        <f t="shared" si="5"/>
        <v/>
      </c>
      <c r="G118" t="str">
        <f t="shared" si="6"/>
        <v/>
      </c>
    </row>
    <row r="119" spans="1:7" x14ac:dyDescent="0.35">
      <c r="A119" s="30">
        <v>44105</v>
      </c>
      <c r="B119" s="3">
        <v>11416.95</v>
      </c>
      <c r="C119" s="22">
        <f t="shared" si="7"/>
        <v>1.5061057741463827E-2</v>
      </c>
      <c r="D119" s="3" t="str">
        <f t="shared" si="8"/>
        <v>Up</v>
      </c>
      <c r="E119" t="str">
        <f t="shared" si="9"/>
        <v/>
      </c>
      <c r="F119" t="str">
        <f t="shared" si="5"/>
        <v/>
      </c>
      <c r="G119" t="str">
        <f t="shared" si="6"/>
        <v/>
      </c>
    </row>
    <row r="120" spans="1:7" x14ac:dyDescent="0.35">
      <c r="A120" s="30">
        <v>44109</v>
      </c>
      <c r="B120" s="3">
        <v>11503.35</v>
      </c>
      <c r="C120" s="22">
        <f t="shared" si="7"/>
        <v>7.5676954002601073E-3</v>
      </c>
      <c r="D120" s="3" t="str">
        <f t="shared" si="8"/>
        <v>Up</v>
      </c>
      <c r="E120" t="str">
        <f t="shared" si="9"/>
        <v/>
      </c>
      <c r="F120" t="str">
        <f t="shared" si="5"/>
        <v/>
      </c>
      <c r="G120" t="str">
        <f t="shared" si="6"/>
        <v/>
      </c>
    </row>
    <row r="121" spans="1:7" x14ac:dyDescent="0.35">
      <c r="A121" s="30">
        <v>44110</v>
      </c>
      <c r="B121" s="3">
        <v>11662.4</v>
      </c>
      <c r="C121" s="22">
        <f t="shared" si="7"/>
        <v>1.382640709010847E-2</v>
      </c>
      <c r="D121" s="3" t="str">
        <f t="shared" si="8"/>
        <v>Up</v>
      </c>
      <c r="E121" t="str">
        <f t="shared" si="9"/>
        <v/>
      </c>
      <c r="F121" t="str">
        <f t="shared" si="5"/>
        <v/>
      </c>
      <c r="G121" t="str">
        <f t="shared" si="6"/>
        <v/>
      </c>
    </row>
    <row r="122" spans="1:7" x14ac:dyDescent="0.35">
      <c r="A122" s="30">
        <v>44111</v>
      </c>
      <c r="B122" s="3">
        <v>11738.85</v>
      </c>
      <c r="C122" s="22">
        <f t="shared" si="7"/>
        <v>6.5552544930718142E-3</v>
      </c>
      <c r="D122" s="3" t="str">
        <f t="shared" si="8"/>
        <v>Up</v>
      </c>
      <c r="E122" t="str">
        <f t="shared" si="9"/>
        <v/>
      </c>
      <c r="F122" t="str">
        <f t="shared" si="5"/>
        <v/>
      </c>
      <c r="G122" t="str">
        <f t="shared" si="6"/>
        <v/>
      </c>
    </row>
    <row r="123" spans="1:7" x14ac:dyDescent="0.35">
      <c r="A123" s="30">
        <v>44112</v>
      </c>
      <c r="B123" s="3">
        <v>11834.6</v>
      </c>
      <c r="C123" s="22">
        <f t="shared" si="7"/>
        <v>8.15667633541616E-3</v>
      </c>
      <c r="D123" s="3" t="str">
        <f t="shared" si="8"/>
        <v>Up</v>
      </c>
      <c r="E123" t="str">
        <f t="shared" si="9"/>
        <v/>
      </c>
      <c r="F123" t="str">
        <f t="shared" si="5"/>
        <v/>
      </c>
      <c r="G123" t="str">
        <f t="shared" si="6"/>
        <v/>
      </c>
    </row>
    <row r="124" spans="1:7" x14ac:dyDescent="0.35">
      <c r="A124" s="30">
        <v>44113</v>
      </c>
      <c r="B124" s="3">
        <v>11914.2</v>
      </c>
      <c r="C124" s="22">
        <f t="shared" si="7"/>
        <v>6.7260405928379801E-3</v>
      </c>
      <c r="D124" s="3" t="str">
        <f t="shared" si="8"/>
        <v>Up</v>
      </c>
      <c r="E124" t="str">
        <f t="shared" si="9"/>
        <v/>
      </c>
      <c r="F124" t="str">
        <f t="shared" si="5"/>
        <v/>
      </c>
      <c r="G124" t="str">
        <f t="shared" si="6"/>
        <v/>
      </c>
    </row>
    <row r="125" spans="1:7" x14ac:dyDescent="0.35">
      <c r="A125" s="30">
        <v>44116</v>
      </c>
      <c r="B125" s="3">
        <v>11930.95</v>
      </c>
      <c r="C125" s="22">
        <f t="shared" si="7"/>
        <v>1.4058854140437461E-3</v>
      </c>
      <c r="D125" s="3" t="str">
        <f t="shared" si="8"/>
        <v>Up</v>
      </c>
      <c r="E125" t="str">
        <f t="shared" si="9"/>
        <v/>
      </c>
      <c r="F125" t="str">
        <f t="shared" si="5"/>
        <v/>
      </c>
      <c r="G125" t="str">
        <f t="shared" si="6"/>
        <v/>
      </c>
    </row>
    <row r="126" spans="1:7" x14ac:dyDescent="0.35">
      <c r="A126" s="30">
        <v>44117</v>
      </c>
      <c r="B126" s="3">
        <v>11934.5</v>
      </c>
      <c r="C126" s="22">
        <f t="shared" si="7"/>
        <v>2.9754545949813488E-4</v>
      </c>
      <c r="D126" s="3" t="str">
        <f t="shared" si="8"/>
        <v>Up</v>
      </c>
      <c r="E126" t="str">
        <f t="shared" si="9"/>
        <v/>
      </c>
      <c r="F126" t="str">
        <f t="shared" si="5"/>
        <v/>
      </c>
      <c r="G126" t="str">
        <f t="shared" si="6"/>
        <v/>
      </c>
    </row>
    <row r="127" spans="1:7" x14ac:dyDescent="0.35">
      <c r="A127" s="30">
        <v>44118</v>
      </c>
      <c r="B127" s="3">
        <v>11971.05</v>
      </c>
      <c r="C127" s="22">
        <f t="shared" si="7"/>
        <v>3.0625497507226337E-3</v>
      </c>
      <c r="D127" s="3" t="str">
        <f t="shared" si="8"/>
        <v>Up</v>
      </c>
      <c r="E127" t="str">
        <f t="shared" si="9"/>
        <v/>
      </c>
      <c r="F127" t="str">
        <f t="shared" si="5"/>
        <v/>
      </c>
      <c r="G127" t="str">
        <f t="shared" si="6"/>
        <v/>
      </c>
    </row>
    <row r="128" spans="1:7" x14ac:dyDescent="0.35">
      <c r="A128" s="30">
        <v>44119</v>
      </c>
      <c r="B128" s="3">
        <v>11680.35</v>
      </c>
      <c r="C128" s="22">
        <f t="shared" si="7"/>
        <v>-2.4283584146753953E-2</v>
      </c>
      <c r="D128" s="3" t="str">
        <f t="shared" si="8"/>
        <v>Down</v>
      </c>
      <c r="E128" t="str">
        <f t="shared" si="9"/>
        <v/>
      </c>
      <c r="F128" t="str">
        <f t="shared" si="5"/>
        <v/>
      </c>
      <c r="G128" t="str">
        <f t="shared" si="6"/>
        <v/>
      </c>
    </row>
    <row r="129" spans="1:7" x14ac:dyDescent="0.35">
      <c r="A129" s="30">
        <v>44120</v>
      </c>
      <c r="B129" s="3">
        <v>11762.45</v>
      </c>
      <c r="C129" s="22">
        <f t="shared" si="7"/>
        <v>7.0288989627879609E-3</v>
      </c>
      <c r="D129" s="3" t="str">
        <f t="shared" si="8"/>
        <v>Up</v>
      </c>
      <c r="E129" t="str">
        <f t="shared" si="9"/>
        <v/>
      </c>
      <c r="F129" t="str">
        <f t="shared" si="5"/>
        <v/>
      </c>
      <c r="G129" t="str">
        <f t="shared" si="6"/>
        <v/>
      </c>
    </row>
    <row r="130" spans="1:7" x14ac:dyDescent="0.35">
      <c r="A130" s="30">
        <v>44123</v>
      </c>
      <c r="B130" s="3">
        <v>11873.05</v>
      </c>
      <c r="C130" s="22">
        <f t="shared" si="7"/>
        <v>9.4028029874727234E-3</v>
      </c>
      <c r="D130" s="3" t="str">
        <f t="shared" si="8"/>
        <v>Up</v>
      </c>
      <c r="E130" t="str">
        <f t="shared" si="9"/>
        <v/>
      </c>
      <c r="F130" t="str">
        <f t="shared" si="5"/>
        <v/>
      </c>
      <c r="G130" t="str">
        <f t="shared" si="6"/>
        <v/>
      </c>
    </row>
    <row r="131" spans="1:7" x14ac:dyDescent="0.35">
      <c r="A131" s="30">
        <v>44124</v>
      </c>
      <c r="B131" s="3">
        <v>11896.8</v>
      </c>
      <c r="C131" s="22">
        <f t="shared" si="7"/>
        <v>2.0003284749916831E-3</v>
      </c>
      <c r="D131" s="3" t="str">
        <f t="shared" si="8"/>
        <v>Up</v>
      </c>
      <c r="E131" t="str">
        <f t="shared" si="9"/>
        <v/>
      </c>
      <c r="F131" t="str">
        <f t="shared" ref="F131:F194" si="10">IF(E131="8-Day Down Streak", C131, "")</f>
        <v/>
      </c>
      <c r="G131" t="str">
        <f t="shared" ref="G131:G194" si="11">IF(E131="8-Day Down Streak", IF(F131&gt;0, "Yes", "No"), "")</f>
        <v/>
      </c>
    </row>
    <row r="132" spans="1:7" x14ac:dyDescent="0.35">
      <c r="A132" s="30">
        <v>44125</v>
      </c>
      <c r="B132" s="3">
        <v>11937.65</v>
      </c>
      <c r="C132" s="22">
        <f t="shared" ref="C132:C195" si="12">(B132-B131)/B131</f>
        <v>3.4336964561899304E-3</v>
      </c>
      <c r="D132" s="3" t="str">
        <f t="shared" ref="D132:D195" si="13">IF(C132&gt;0, "Up", IF(C132&lt;0, "Down", "Flat"))</f>
        <v>Up</v>
      </c>
      <c r="E132" t="str">
        <f t="shared" si="9"/>
        <v/>
      </c>
      <c r="F132" t="str">
        <f t="shared" si="10"/>
        <v/>
      </c>
      <c r="G132" t="str">
        <f t="shared" si="11"/>
        <v/>
      </c>
    </row>
    <row r="133" spans="1:7" x14ac:dyDescent="0.35">
      <c r="A133" s="30">
        <v>44126</v>
      </c>
      <c r="B133" s="3">
        <v>11896.45</v>
      </c>
      <c r="C133" s="22">
        <f t="shared" si="12"/>
        <v>-3.4512655338361327E-3</v>
      </c>
      <c r="D133" s="3" t="str">
        <f t="shared" si="13"/>
        <v>Down</v>
      </c>
      <c r="E133" t="str">
        <f t="shared" si="9"/>
        <v/>
      </c>
      <c r="F133" t="str">
        <f t="shared" si="10"/>
        <v/>
      </c>
      <c r="G133" t="str">
        <f t="shared" si="11"/>
        <v/>
      </c>
    </row>
    <row r="134" spans="1:7" x14ac:dyDescent="0.35">
      <c r="A134" s="30">
        <v>44127</v>
      </c>
      <c r="B134" s="3">
        <v>11930.35</v>
      </c>
      <c r="C134" s="22">
        <f t="shared" si="12"/>
        <v>2.8495895834471322E-3</v>
      </c>
      <c r="D134" s="3" t="str">
        <f t="shared" si="13"/>
        <v>Up</v>
      </c>
      <c r="E134" t="str">
        <f t="shared" si="9"/>
        <v/>
      </c>
      <c r="F134" t="str">
        <f t="shared" si="10"/>
        <v/>
      </c>
      <c r="G134" t="str">
        <f t="shared" si="11"/>
        <v/>
      </c>
    </row>
    <row r="135" spans="1:7" x14ac:dyDescent="0.35">
      <c r="A135" s="30">
        <v>44130</v>
      </c>
      <c r="B135" s="3">
        <v>11767.75</v>
      </c>
      <c r="C135" s="22">
        <f t="shared" si="12"/>
        <v>-1.3629105600422482E-2</v>
      </c>
      <c r="D135" s="3" t="str">
        <f t="shared" si="13"/>
        <v>Down</v>
      </c>
      <c r="E135" t="str">
        <f t="shared" si="9"/>
        <v/>
      </c>
      <c r="F135" t="str">
        <f t="shared" si="10"/>
        <v/>
      </c>
      <c r="G135" t="str">
        <f t="shared" si="11"/>
        <v/>
      </c>
    </row>
    <row r="136" spans="1:7" x14ac:dyDescent="0.35">
      <c r="A136" s="30">
        <v>44131</v>
      </c>
      <c r="B136" s="3">
        <v>11889.4</v>
      </c>
      <c r="C136" s="22">
        <f t="shared" si="12"/>
        <v>1.0337575152429277E-2</v>
      </c>
      <c r="D136" s="3" t="str">
        <f t="shared" si="13"/>
        <v>Up</v>
      </c>
      <c r="E136" t="str">
        <f t="shared" si="9"/>
        <v/>
      </c>
      <c r="F136" t="str">
        <f t="shared" si="10"/>
        <v/>
      </c>
      <c r="G136" t="str">
        <f t="shared" si="11"/>
        <v/>
      </c>
    </row>
    <row r="137" spans="1:7" x14ac:dyDescent="0.35">
      <c r="A137" s="30">
        <v>44132</v>
      </c>
      <c r="B137" s="3">
        <v>11729.6</v>
      </c>
      <c r="C137" s="22">
        <f t="shared" si="12"/>
        <v>-1.3440543677561465E-2</v>
      </c>
      <c r="D137" s="3" t="str">
        <f t="shared" si="13"/>
        <v>Down</v>
      </c>
      <c r="E137" t="str">
        <f t="shared" si="9"/>
        <v/>
      </c>
      <c r="F137" t="str">
        <f t="shared" si="10"/>
        <v/>
      </c>
      <c r="G137" t="str">
        <f t="shared" si="11"/>
        <v/>
      </c>
    </row>
    <row r="138" spans="1:7" x14ac:dyDescent="0.35">
      <c r="A138" s="30">
        <v>44133</v>
      </c>
      <c r="B138" s="3">
        <v>11670.8</v>
      </c>
      <c r="C138" s="22">
        <f t="shared" si="12"/>
        <v>-5.0129586686673963E-3</v>
      </c>
      <c r="D138" s="3" t="str">
        <f t="shared" si="13"/>
        <v>Down</v>
      </c>
      <c r="E138" t="str">
        <f t="shared" si="9"/>
        <v/>
      </c>
      <c r="F138" t="str">
        <f t="shared" si="10"/>
        <v/>
      </c>
      <c r="G138" t="str">
        <f t="shared" si="11"/>
        <v/>
      </c>
    </row>
    <row r="139" spans="1:7" x14ac:dyDescent="0.35">
      <c r="A139" s="30">
        <v>44134</v>
      </c>
      <c r="B139" s="3">
        <v>11642.4</v>
      </c>
      <c r="C139" s="22">
        <f t="shared" si="12"/>
        <v>-2.4334235870719779E-3</v>
      </c>
      <c r="D139" s="3" t="str">
        <f t="shared" si="13"/>
        <v>Down</v>
      </c>
      <c r="E139" t="str">
        <f t="shared" si="9"/>
        <v/>
      </c>
      <c r="F139" t="str">
        <f t="shared" si="10"/>
        <v/>
      </c>
      <c r="G139" t="str">
        <f t="shared" si="11"/>
        <v/>
      </c>
    </row>
    <row r="140" spans="1:7" x14ac:dyDescent="0.35">
      <c r="A140" s="30">
        <v>44137</v>
      </c>
      <c r="B140" s="3">
        <v>11669.15</v>
      </c>
      <c r="C140" s="22">
        <f t="shared" si="12"/>
        <v>2.2976362262076546E-3</v>
      </c>
      <c r="D140" s="3" t="str">
        <f t="shared" si="13"/>
        <v>Up</v>
      </c>
      <c r="E140" t="str">
        <f t="shared" ref="E140:E203" si="14">IF(AND(D132="Down", D133="Down", D134="Down", D135="Down", D136="Down", D137="Down", D138="Down", D139="Down"), "8-Day Down Streak", "")</f>
        <v/>
      </c>
      <c r="F140" t="str">
        <f t="shared" si="10"/>
        <v/>
      </c>
      <c r="G140" t="str">
        <f t="shared" si="11"/>
        <v/>
      </c>
    </row>
    <row r="141" spans="1:7" x14ac:dyDescent="0.35">
      <c r="A141" s="30">
        <v>44138</v>
      </c>
      <c r="B141" s="3">
        <v>11813.5</v>
      </c>
      <c r="C141" s="22">
        <f t="shared" si="12"/>
        <v>1.2370224052308898E-2</v>
      </c>
      <c r="D141" s="3" t="str">
        <f t="shared" si="13"/>
        <v>Up</v>
      </c>
      <c r="E141" t="str">
        <f t="shared" si="14"/>
        <v/>
      </c>
      <c r="F141" t="str">
        <f t="shared" si="10"/>
        <v/>
      </c>
      <c r="G141" t="str">
        <f t="shared" si="11"/>
        <v/>
      </c>
    </row>
    <row r="142" spans="1:7" x14ac:dyDescent="0.35">
      <c r="A142" s="30">
        <v>44139</v>
      </c>
      <c r="B142" s="3">
        <v>11908.5</v>
      </c>
      <c r="C142" s="22">
        <f t="shared" si="12"/>
        <v>8.041647267956151E-3</v>
      </c>
      <c r="D142" s="3" t="str">
        <f t="shared" si="13"/>
        <v>Up</v>
      </c>
      <c r="E142" t="str">
        <f t="shared" si="14"/>
        <v/>
      </c>
      <c r="F142" t="str">
        <f t="shared" si="10"/>
        <v/>
      </c>
      <c r="G142" t="str">
        <f t="shared" si="11"/>
        <v/>
      </c>
    </row>
    <row r="143" spans="1:7" x14ac:dyDescent="0.35">
      <c r="A143" s="30">
        <v>44140</v>
      </c>
      <c r="B143" s="3">
        <v>12120.3</v>
      </c>
      <c r="C143" s="22">
        <f t="shared" si="12"/>
        <v>1.7785615316790467E-2</v>
      </c>
      <c r="D143" s="3" t="str">
        <f t="shared" si="13"/>
        <v>Up</v>
      </c>
      <c r="E143" t="str">
        <f t="shared" si="14"/>
        <v/>
      </c>
      <c r="F143" t="str">
        <f t="shared" si="10"/>
        <v/>
      </c>
      <c r="G143" t="str">
        <f t="shared" si="11"/>
        <v/>
      </c>
    </row>
    <row r="144" spans="1:7" x14ac:dyDescent="0.35">
      <c r="A144" s="30">
        <v>44141</v>
      </c>
      <c r="B144" s="3">
        <v>12263.55</v>
      </c>
      <c r="C144" s="22">
        <f t="shared" si="12"/>
        <v>1.1819014380832158E-2</v>
      </c>
      <c r="D144" s="3" t="str">
        <f t="shared" si="13"/>
        <v>Up</v>
      </c>
      <c r="E144" t="str">
        <f t="shared" si="14"/>
        <v/>
      </c>
      <c r="F144" t="str">
        <f t="shared" si="10"/>
        <v/>
      </c>
      <c r="G144" t="str">
        <f t="shared" si="11"/>
        <v/>
      </c>
    </row>
    <row r="145" spans="1:7" x14ac:dyDescent="0.35">
      <c r="A145" s="30">
        <v>44144</v>
      </c>
      <c r="B145" s="3">
        <v>12461.05</v>
      </c>
      <c r="C145" s="22">
        <f t="shared" si="12"/>
        <v>1.6104635280974923E-2</v>
      </c>
      <c r="D145" s="3" t="str">
        <f t="shared" si="13"/>
        <v>Up</v>
      </c>
      <c r="E145" t="str">
        <f t="shared" si="14"/>
        <v/>
      </c>
      <c r="F145" t="str">
        <f t="shared" si="10"/>
        <v/>
      </c>
      <c r="G145" t="str">
        <f t="shared" si="11"/>
        <v/>
      </c>
    </row>
    <row r="146" spans="1:7" x14ac:dyDescent="0.35">
      <c r="A146" s="30">
        <v>44145</v>
      </c>
      <c r="B146" s="3">
        <v>12631.1</v>
      </c>
      <c r="C146" s="22">
        <f t="shared" si="12"/>
        <v>1.364652256431048E-2</v>
      </c>
      <c r="D146" s="3" t="str">
        <f t="shared" si="13"/>
        <v>Up</v>
      </c>
      <c r="E146" t="str">
        <f t="shared" si="14"/>
        <v/>
      </c>
      <c r="F146" t="str">
        <f t="shared" si="10"/>
        <v/>
      </c>
      <c r="G146" t="str">
        <f t="shared" si="11"/>
        <v/>
      </c>
    </row>
    <row r="147" spans="1:7" x14ac:dyDescent="0.35">
      <c r="A147" s="30">
        <v>44146</v>
      </c>
      <c r="B147" s="3">
        <v>12749.15</v>
      </c>
      <c r="C147" s="22">
        <f t="shared" si="12"/>
        <v>9.3459793683843273E-3</v>
      </c>
      <c r="D147" s="3" t="str">
        <f t="shared" si="13"/>
        <v>Up</v>
      </c>
      <c r="E147" t="str">
        <f t="shared" si="14"/>
        <v/>
      </c>
      <c r="F147" t="str">
        <f t="shared" si="10"/>
        <v/>
      </c>
      <c r="G147" t="str">
        <f t="shared" si="11"/>
        <v/>
      </c>
    </row>
    <row r="148" spans="1:7" x14ac:dyDescent="0.35">
      <c r="A148" s="30">
        <v>44147</v>
      </c>
      <c r="B148" s="3">
        <v>12690.8</v>
      </c>
      <c r="C148" s="22">
        <f t="shared" si="12"/>
        <v>-4.5767757066157641E-3</v>
      </c>
      <c r="D148" s="3" t="str">
        <f t="shared" si="13"/>
        <v>Down</v>
      </c>
      <c r="E148" t="str">
        <f t="shared" si="14"/>
        <v/>
      </c>
      <c r="F148" t="str">
        <f t="shared" si="10"/>
        <v/>
      </c>
      <c r="G148" t="str">
        <f t="shared" si="11"/>
        <v/>
      </c>
    </row>
    <row r="149" spans="1:7" x14ac:dyDescent="0.35">
      <c r="A149" s="30">
        <v>44148</v>
      </c>
      <c r="B149" s="3">
        <v>12719.95</v>
      </c>
      <c r="C149" s="22">
        <f t="shared" si="12"/>
        <v>2.2969395152395008E-3</v>
      </c>
      <c r="D149" s="3" t="str">
        <f t="shared" si="13"/>
        <v>Up</v>
      </c>
      <c r="E149" t="str">
        <f t="shared" si="14"/>
        <v/>
      </c>
      <c r="F149" t="str">
        <f t="shared" si="10"/>
        <v/>
      </c>
      <c r="G149" t="str">
        <f t="shared" si="11"/>
        <v/>
      </c>
    </row>
    <row r="150" spans="1:7" x14ac:dyDescent="0.35">
      <c r="A150" s="30">
        <v>44149</v>
      </c>
      <c r="B150" s="3">
        <v>12780.25</v>
      </c>
      <c r="C150" s="22">
        <f t="shared" si="12"/>
        <v>4.7405846721095025E-3</v>
      </c>
      <c r="D150" s="3" t="str">
        <f t="shared" si="13"/>
        <v>Up</v>
      </c>
      <c r="E150" t="str">
        <f t="shared" si="14"/>
        <v/>
      </c>
      <c r="F150" t="str">
        <f t="shared" si="10"/>
        <v/>
      </c>
      <c r="G150" t="str">
        <f t="shared" si="11"/>
        <v/>
      </c>
    </row>
    <row r="151" spans="1:7" x14ac:dyDescent="0.35">
      <c r="A151" s="30">
        <v>44152</v>
      </c>
      <c r="B151" s="3">
        <v>12874.2</v>
      </c>
      <c r="C151" s="22">
        <f t="shared" si="12"/>
        <v>7.3511864008920583E-3</v>
      </c>
      <c r="D151" s="3" t="str">
        <f t="shared" si="13"/>
        <v>Up</v>
      </c>
      <c r="E151" t="str">
        <f t="shared" si="14"/>
        <v/>
      </c>
      <c r="F151" t="str">
        <f t="shared" si="10"/>
        <v/>
      </c>
      <c r="G151" t="str">
        <f t="shared" si="11"/>
        <v/>
      </c>
    </row>
    <row r="152" spans="1:7" x14ac:dyDescent="0.35">
      <c r="A152" s="30">
        <v>44153</v>
      </c>
      <c r="B152" s="3">
        <v>12938.25</v>
      </c>
      <c r="C152" s="22">
        <f t="shared" si="12"/>
        <v>4.9750664118934978E-3</v>
      </c>
      <c r="D152" s="3" t="str">
        <f t="shared" si="13"/>
        <v>Up</v>
      </c>
      <c r="E152" t="str">
        <f t="shared" si="14"/>
        <v/>
      </c>
      <c r="F152" t="str">
        <f t="shared" si="10"/>
        <v/>
      </c>
      <c r="G152" t="str">
        <f t="shared" si="11"/>
        <v/>
      </c>
    </row>
    <row r="153" spans="1:7" x14ac:dyDescent="0.35">
      <c r="A153" s="30">
        <v>44154</v>
      </c>
      <c r="B153" s="3">
        <v>12771.7</v>
      </c>
      <c r="C153" s="22">
        <f t="shared" si="12"/>
        <v>-1.2872683709156901E-2</v>
      </c>
      <c r="D153" s="3" t="str">
        <f t="shared" si="13"/>
        <v>Down</v>
      </c>
      <c r="E153" t="str">
        <f t="shared" si="14"/>
        <v/>
      </c>
      <c r="F153" t="str">
        <f t="shared" si="10"/>
        <v/>
      </c>
      <c r="G153" t="str">
        <f t="shared" si="11"/>
        <v/>
      </c>
    </row>
    <row r="154" spans="1:7" x14ac:dyDescent="0.35">
      <c r="A154" s="30">
        <v>44155</v>
      </c>
      <c r="B154" s="3">
        <v>12859.05</v>
      </c>
      <c r="C154" s="22">
        <f t="shared" si="12"/>
        <v>6.8393401035099898E-3</v>
      </c>
      <c r="D154" s="3" t="str">
        <f t="shared" si="13"/>
        <v>Up</v>
      </c>
      <c r="E154" t="str">
        <f t="shared" si="14"/>
        <v/>
      </c>
      <c r="F154" t="str">
        <f t="shared" si="10"/>
        <v/>
      </c>
      <c r="G154" t="str">
        <f t="shared" si="11"/>
        <v/>
      </c>
    </row>
    <row r="155" spans="1:7" x14ac:dyDescent="0.35">
      <c r="A155" s="30">
        <v>44158</v>
      </c>
      <c r="B155" s="3">
        <v>12926.45</v>
      </c>
      <c r="C155" s="22">
        <f t="shared" si="12"/>
        <v>5.2414447412523829E-3</v>
      </c>
      <c r="D155" s="3" t="str">
        <f t="shared" si="13"/>
        <v>Up</v>
      </c>
      <c r="E155" t="str">
        <f t="shared" si="14"/>
        <v/>
      </c>
      <c r="F155" t="str">
        <f t="shared" si="10"/>
        <v/>
      </c>
      <c r="G155" t="str">
        <f t="shared" si="11"/>
        <v/>
      </c>
    </row>
    <row r="156" spans="1:7" x14ac:dyDescent="0.35">
      <c r="A156" s="30">
        <v>44159</v>
      </c>
      <c r="B156" s="3">
        <v>13055.15</v>
      </c>
      <c r="C156" s="22">
        <f t="shared" si="12"/>
        <v>9.9563298508096882E-3</v>
      </c>
      <c r="D156" s="3" t="str">
        <f t="shared" si="13"/>
        <v>Up</v>
      </c>
      <c r="E156" t="str">
        <f t="shared" si="14"/>
        <v/>
      </c>
      <c r="F156" t="str">
        <f t="shared" si="10"/>
        <v/>
      </c>
      <c r="G156" t="str">
        <f t="shared" si="11"/>
        <v/>
      </c>
    </row>
    <row r="157" spans="1:7" x14ac:dyDescent="0.35">
      <c r="A157" s="30">
        <v>44160</v>
      </c>
      <c r="B157" s="3">
        <v>12858.4</v>
      </c>
      <c r="C157" s="22">
        <f t="shared" si="12"/>
        <v>-1.5070680919024294E-2</v>
      </c>
      <c r="D157" s="3" t="str">
        <f t="shared" si="13"/>
        <v>Down</v>
      </c>
      <c r="E157" t="str">
        <f t="shared" si="14"/>
        <v/>
      </c>
      <c r="F157" t="str">
        <f t="shared" si="10"/>
        <v/>
      </c>
      <c r="G157" t="str">
        <f t="shared" si="11"/>
        <v/>
      </c>
    </row>
    <row r="158" spans="1:7" x14ac:dyDescent="0.35">
      <c r="A158" s="30">
        <v>44161</v>
      </c>
      <c r="B158" s="3">
        <v>12987</v>
      </c>
      <c r="C158" s="22">
        <f t="shared" si="12"/>
        <v>1.0001244322777356E-2</v>
      </c>
      <c r="D158" s="3" t="str">
        <f t="shared" si="13"/>
        <v>Up</v>
      </c>
      <c r="E158" t="str">
        <f t="shared" si="14"/>
        <v/>
      </c>
      <c r="F158" t="str">
        <f t="shared" si="10"/>
        <v/>
      </c>
      <c r="G158" t="str">
        <f t="shared" si="11"/>
        <v/>
      </c>
    </row>
    <row r="159" spans="1:7" x14ac:dyDescent="0.35">
      <c r="A159" s="30">
        <v>44162</v>
      </c>
      <c r="B159" s="3">
        <v>12968.95</v>
      </c>
      <c r="C159" s="22">
        <f t="shared" si="12"/>
        <v>-1.3898513898513338E-3</v>
      </c>
      <c r="D159" s="3" t="str">
        <f t="shared" si="13"/>
        <v>Down</v>
      </c>
      <c r="E159" t="str">
        <f t="shared" si="14"/>
        <v/>
      </c>
      <c r="F159" t="str">
        <f t="shared" si="10"/>
        <v/>
      </c>
      <c r="G159" t="str">
        <f t="shared" si="11"/>
        <v/>
      </c>
    </row>
    <row r="160" spans="1:7" x14ac:dyDescent="0.35">
      <c r="A160" s="30">
        <v>44166</v>
      </c>
      <c r="B160" s="3">
        <v>13109.05</v>
      </c>
      <c r="C160" s="22">
        <f t="shared" si="12"/>
        <v>1.0802724970024446E-2</v>
      </c>
      <c r="D160" s="3" t="str">
        <f t="shared" si="13"/>
        <v>Up</v>
      </c>
      <c r="E160" t="str">
        <f t="shared" si="14"/>
        <v/>
      </c>
      <c r="F160" t="str">
        <f t="shared" si="10"/>
        <v/>
      </c>
      <c r="G160" t="str">
        <f t="shared" si="11"/>
        <v/>
      </c>
    </row>
    <row r="161" spans="1:7" x14ac:dyDescent="0.35">
      <c r="A161" s="30">
        <v>44167</v>
      </c>
      <c r="B161" s="3">
        <v>13113.75</v>
      </c>
      <c r="C161" s="22">
        <f t="shared" si="12"/>
        <v>3.5853093855014117E-4</v>
      </c>
      <c r="D161" s="3" t="str">
        <f t="shared" si="13"/>
        <v>Up</v>
      </c>
      <c r="E161" t="str">
        <f t="shared" si="14"/>
        <v/>
      </c>
      <c r="F161" t="str">
        <f t="shared" si="10"/>
        <v/>
      </c>
      <c r="G161" t="str">
        <f t="shared" si="11"/>
        <v/>
      </c>
    </row>
    <row r="162" spans="1:7" x14ac:dyDescent="0.35">
      <c r="A162" s="30">
        <v>44168</v>
      </c>
      <c r="B162" s="3">
        <v>13133.9</v>
      </c>
      <c r="C162" s="22">
        <f t="shared" si="12"/>
        <v>1.5365551425030701E-3</v>
      </c>
      <c r="D162" s="3" t="str">
        <f t="shared" si="13"/>
        <v>Up</v>
      </c>
      <c r="E162" t="str">
        <f t="shared" si="14"/>
        <v/>
      </c>
      <c r="F162" t="str">
        <f t="shared" si="10"/>
        <v/>
      </c>
      <c r="G162" t="str">
        <f t="shared" si="11"/>
        <v/>
      </c>
    </row>
    <row r="163" spans="1:7" x14ac:dyDescent="0.35">
      <c r="A163" s="30">
        <v>44169</v>
      </c>
      <c r="B163" s="3">
        <v>13258.55</v>
      </c>
      <c r="C163" s="22">
        <f t="shared" si="12"/>
        <v>9.4907072537479074E-3</v>
      </c>
      <c r="D163" s="3" t="str">
        <f t="shared" si="13"/>
        <v>Up</v>
      </c>
      <c r="E163" t="str">
        <f t="shared" si="14"/>
        <v/>
      </c>
      <c r="F163" t="str">
        <f t="shared" si="10"/>
        <v/>
      </c>
      <c r="G163" t="str">
        <f t="shared" si="11"/>
        <v/>
      </c>
    </row>
    <row r="164" spans="1:7" x14ac:dyDescent="0.35">
      <c r="A164" s="30">
        <v>44172</v>
      </c>
      <c r="B164" s="3">
        <v>13355.75</v>
      </c>
      <c r="C164" s="22">
        <f t="shared" si="12"/>
        <v>7.3311184103842979E-3</v>
      </c>
      <c r="D164" s="3" t="str">
        <f t="shared" si="13"/>
        <v>Up</v>
      </c>
      <c r="E164" t="str">
        <f t="shared" si="14"/>
        <v/>
      </c>
      <c r="F164" t="str">
        <f t="shared" si="10"/>
        <v/>
      </c>
      <c r="G164" t="str">
        <f t="shared" si="11"/>
        <v/>
      </c>
    </row>
    <row r="165" spans="1:7" x14ac:dyDescent="0.35">
      <c r="A165" s="30">
        <v>44173</v>
      </c>
      <c r="B165" s="3">
        <v>13392.95</v>
      </c>
      <c r="C165" s="22">
        <f t="shared" si="12"/>
        <v>2.7853171854819629E-3</v>
      </c>
      <c r="D165" s="3" t="str">
        <f t="shared" si="13"/>
        <v>Up</v>
      </c>
      <c r="E165" t="str">
        <f t="shared" si="14"/>
        <v/>
      </c>
      <c r="F165" t="str">
        <f t="shared" si="10"/>
        <v/>
      </c>
      <c r="G165" t="str">
        <f t="shared" si="11"/>
        <v/>
      </c>
    </row>
    <row r="166" spans="1:7" x14ac:dyDescent="0.35">
      <c r="A166" s="30">
        <v>44174</v>
      </c>
      <c r="B166" s="3">
        <v>13529.1</v>
      </c>
      <c r="C166" s="22">
        <f t="shared" si="12"/>
        <v>1.0165796183813098E-2</v>
      </c>
      <c r="D166" s="3" t="str">
        <f t="shared" si="13"/>
        <v>Up</v>
      </c>
      <c r="E166" t="str">
        <f t="shared" si="14"/>
        <v/>
      </c>
      <c r="F166" t="str">
        <f t="shared" si="10"/>
        <v/>
      </c>
      <c r="G166" t="str">
        <f t="shared" si="11"/>
        <v/>
      </c>
    </row>
    <row r="167" spans="1:7" x14ac:dyDescent="0.35">
      <c r="A167" s="30">
        <v>44175</v>
      </c>
      <c r="B167" s="3">
        <v>13478.3</v>
      </c>
      <c r="C167" s="22">
        <f t="shared" si="12"/>
        <v>-3.7548691339409929E-3</v>
      </c>
      <c r="D167" s="3" t="str">
        <f t="shared" si="13"/>
        <v>Down</v>
      </c>
      <c r="E167" t="str">
        <f t="shared" si="14"/>
        <v/>
      </c>
      <c r="F167" t="str">
        <f t="shared" si="10"/>
        <v/>
      </c>
      <c r="G167" t="str">
        <f t="shared" si="11"/>
        <v/>
      </c>
    </row>
    <row r="168" spans="1:7" x14ac:dyDescent="0.35">
      <c r="A168" s="30">
        <v>44176</v>
      </c>
      <c r="B168" s="3">
        <v>13513.85</v>
      </c>
      <c r="C168" s="22">
        <f t="shared" si="12"/>
        <v>2.6375729876914073E-3</v>
      </c>
      <c r="D168" s="3" t="str">
        <f t="shared" si="13"/>
        <v>Up</v>
      </c>
      <c r="E168" t="str">
        <f t="shared" si="14"/>
        <v/>
      </c>
      <c r="F168" t="str">
        <f t="shared" si="10"/>
        <v/>
      </c>
      <c r="G168" t="str">
        <f t="shared" si="11"/>
        <v/>
      </c>
    </row>
    <row r="169" spans="1:7" x14ac:dyDescent="0.35">
      <c r="A169" s="30">
        <v>44179</v>
      </c>
      <c r="B169" s="3">
        <v>13558.15</v>
      </c>
      <c r="C169" s="22">
        <f t="shared" si="12"/>
        <v>3.2781183748524121E-3</v>
      </c>
      <c r="D169" s="3" t="str">
        <f t="shared" si="13"/>
        <v>Up</v>
      </c>
      <c r="E169" t="str">
        <f t="shared" si="14"/>
        <v/>
      </c>
      <c r="F169" t="str">
        <f t="shared" si="10"/>
        <v/>
      </c>
      <c r="G169" t="str">
        <f t="shared" si="11"/>
        <v/>
      </c>
    </row>
    <row r="170" spans="1:7" x14ac:dyDescent="0.35">
      <c r="A170" s="30">
        <v>44180</v>
      </c>
      <c r="B170" s="3">
        <v>13567.85</v>
      </c>
      <c r="C170" s="22">
        <f t="shared" si="12"/>
        <v>7.1543684057196063E-4</v>
      </c>
      <c r="D170" s="3" t="str">
        <f t="shared" si="13"/>
        <v>Up</v>
      </c>
      <c r="E170" t="str">
        <f t="shared" si="14"/>
        <v/>
      </c>
      <c r="F170" t="str">
        <f t="shared" si="10"/>
        <v/>
      </c>
      <c r="G170" t="str">
        <f t="shared" si="11"/>
        <v/>
      </c>
    </row>
    <row r="171" spans="1:7" x14ac:dyDescent="0.35">
      <c r="A171" s="30">
        <v>44181</v>
      </c>
      <c r="B171" s="3">
        <v>13682.7</v>
      </c>
      <c r="C171" s="22">
        <f t="shared" si="12"/>
        <v>8.4648636298308398E-3</v>
      </c>
      <c r="D171" s="3" t="str">
        <f t="shared" si="13"/>
        <v>Up</v>
      </c>
      <c r="E171" t="str">
        <f t="shared" si="14"/>
        <v/>
      </c>
      <c r="F171" t="str">
        <f t="shared" si="10"/>
        <v/>
      </c>
      <c r="G171" t="str">
        <f t="shared" si="11"/>
        <v/>
      </c>
    </row>
    <row r="172" spans="1:7" x14ac:dyDescent="0.35">
      <c r="A172" s="30">
        <v>44182</v>
      </c>
      <c r="B172" s="3">
        <v>13740.7</v>
      </c>
      <c r="C172" s="22">
        <f t="shared" si="12"/>
        <v>4.2389294510586355E-3</v>
      </c>
      <c r="D172" s="3" t="str">
        <f t="shared" si="13"/>
        <v>Up</v>
      </c>
      <c r="E172" t="str">
        <f t="shared" si="14"/>
        <v/>
      </c>
      <c r="F172" t="str">
        <f t="shared" si="10"/>
        <v/>
      </c>
      <c r="G172" t="str">
        <f t="shared" si="11"/>
        <v/>
      </c>
    </row>
    <row r="173" spans="1:7" x14ac:dyDescent="0.35">
      <c r="A173" s="30">
        <v>44183</v>
      </c>
      <c r="B173" s="3">
        <v>13760.55</v>
      </c>
      <c r="C173" s="22">
        <f t="shared" si="12"/>
        <v>1.4446134476408439E-3</v>
      </c>
      <c r="D173" s="3" t="str">
        <f t="shared" si="13"/>
        <v>Up</v>
      </c>
      <c r="E173" t="str">
        <f t="shared" si="14"/>
        <v/>
      </c>
      <c r="F173" t="str">
        <f t="shared" si="10"/>
        <v/>
      </c>
      <c r="G173" t="str">
        <f t="shared" si="11"/>
        <v/>
      </c>
    </row>
    <row r="174" spans="1:7" x14ac:dyDescent="0.35">
      <c r="A174" s="30">
        <v>44186</v>
      </c>
      <c r="B174" s="3">
        <v>13328.4</v>
      </c>
      <c r="C174" s="22">
        <f t="shared" si="12"/>
        <v>-3.1404994713147345E-2</v>
      </c>
      <c r="D174" s="3" t="str">
        <f t="shared" si="13"/>
        <v>Down</v>
      </c>
      <c r="E174" t="str">
        <f t="shared" si="14"/>
        <v/>
      </c>
      <c r="F174" t="str">
        <f t="shared" si="10"/>
        <v/>
      </c>
      <c r="G174" t="str">
        <f t="shared" si="11"/>
        <v/>
      </c>
    </row>
    <row r="175" spans="1:7" x14ac:dyDescent="0.35">
      <c r="A175" s="30">
        <v>44187</v>
      </c>
      <c r="B175" s="3">
        <v>13466.3</v>
      </c>
      <c r="C175" s="22">
        <f t="shared" si="12"/>
        <v>1.0346328141412295E-2</v>
      </c>
      <c r="D175" s="3" t="str">
        <f t="shared" si="13"/>
        <v>Up</v>
      </c>
      <c r="E175" t="str">
        <f t="shared" si="14"/>
        <v/>
      </c>
      <c r="F175" t="str">
        <f t="shared" si="10"/>
        <v/>
      </c>
      <c r="G175" t="str">
        <f t="shared" si="11"/>
        <v/>
      </c>
    </row>
    <row r="176" spans="1:7" x14ac:dyDescent="0.35">
      <c r="A176" s="30">
        <v>44188</v>
      </c>
      <c r="B176" s="3">
        <v>13601.1</v>
      </c>
      <c r="C176" s="22">
        <f t="shared" si="12"/>
        <v>1.0010173544329259E-2</v>
      </c>
      <c r="D176" s="3" t="str">
        <f t="shared" si="13"/>
        <v>Up</v>
      </c>
      <c r="E176" t="str">
        <f t="shared" si="14"/>
        <v/>
      </c>
      <c r="F176" t="str">
        <f t="shared" si="10"/>
        <v/>
      </c>
      <c r="G176" t="str">
        <f t="shared" si="11"/>
        <v/>
      </c>
    </row>
    <row r="177" spans="1:7" x14ac:dyDescent="0.35">
      <c r="A177" s="30">
        <v>44189</v>
      </c>
      <c r="B177" s="3">
        <v>13749.25</v>
      </c>
      <c r="C177" s="22">
        <f t="shared" si="12"/>
        <v>1.089250134180321E-2</v>
      </c>
      <c r="D177" s="3" t="str">
        <f t="shared" si="13"/>
        <v>Up</v>
      </c>
      <c r="E177" t="str">
        <f t="shared" si="14"/>
        <v/>
      </c>
      <c r="F177" t="str">
        <f t="shared" si="10"/>
        <v/>
      </c>
      <c r="G177" t="str">
        <f t="shared" si="11"/>
        <v/>
      </c>
    </row>
    <row r="178" spans="1:7" x14ac:dyDescent="0.35">
      <c r="A178" s="30">
        <v>44193</v>
      </c>
      <c r="B178" s="3">
        <v>13873.2</v>
      </c>
      <c r="C178" s="22">
        <f t="shared" si="12"/>
        <v>9.0150371838464451E-3</v>
      </c>
      <c r="D178" s="3" t="str">
        <f t="shared" si="13"/>
        <v>Up</v>
      </c>
      <c r="E178" t="str">
        <f t="shared" si="14"/>
        <v/>
      </c>
      <c r="F178" t="str">
        <f t="shared" si="10"/>
        <v/>
      </c>
      <c r="G178" t="str">
        <f t="shared" si="11"/>
        <v/>
      </c>
    </row>
    <row r="179" spans="1:7" x14ac:dyDescent="0.35">
      <c r="A179" s="30">
        <v>44194</v>
      </c>
      <c r="B179" s="3">
        <v>13932.6</v>
      </c>
      <c r="C179" s="22">
        <f t="shared" si="12"/>
        <v>4.281636536631753E-3</v>
      </c>
      <c r="D179" s="3" t="str">
        <f t="shared" si="13"/>
        <v>Up</v>
      </c>
      <c r="E179" t="str">
        <f t="shared" si="14"/>
        <v/>
      </c>
      <c r="F179" t="str">
        <f t="shared" si="10"/>
        <v/>
      </c>
      <c r="G179" t="str">
        <f t="shared" si="11"/>
        <v/>
      </c>
    </row>
    <row r="180" spans="1:7" x14ac:dyDescent="0.35">
      <c r="A180" s="30">
        <v>44195</v>
      </c>
      <c r="B180" s="3">
        <v>13981.95</v>
      </c>
      <c r="C180" s="22">
        <f t="shared" si="12"/>
        <v>3.5420524525214504E-3</v>
      </c>
      <c r="D180" s="3" t="str">
        <f t="shared" si="13"/>
        <v>Up</v>
      </c>
      <c r="E180" t="str">
        <f t="shared" si="14"/>
        <v/>
      </c>
      <c r="F180" t="str">
        <f t="shared" si="10"/>
        <v/>
      </c>
      <c r="G180" t="str">
        <f t="shared" si="11"/>
        <v/>
      </c>
    </row>
    <row r="181" spans="1:7" x14ac:dyDescent="0.35">
      <c r="A181" s="30">
        <v>44196</v>
      </c>
      <c r="B181" s="3">
        <v>13981.75</v>
      </c>
      <c r="C181" s="22">
        <f t="shared" si="12"/>
        <v>-1.4304156430306758E-5</v>
      </c>
      <c r="D181" s="3" t="str">
        <f t="shared" si="13"/>
        <v>Down</v>
      </c>
      <c r="E181" t="str">
        <f t="shared" si="14"/>
        <v/>
      </c>
      <c r="F181" t="str">
        <f t="shared" si="10"/>
        <v/>
      </c>
      <c r="G181" t="str">
        <f t="shared" si="11"/>
        <v/>
      </c>
    </row>
    <row r="182" spans="1:7" x14ac:dyDescent="0.35">
      <c r="A182" s="30">
        <v>44197</v>
      </c>
      <c r="B182" s="3">
        <v>14018.5</v>
      </c>
      <c r="C182" s="22">
        <f t="shared" si="12"/>
        <v>2.6284263414808589E-3</v>
      </c>
      <c r="D182" s="3" t="str">
        <f t="shared" si="13"/>
        <v>Up</v>
      </c>
      <c r="E182" t="str">
        <f t="shared" si="14"/>
        <v/>
      </c>
      <c r="F182" t="str">
        <f t="shared" si="10"/>
        <v/>
      </c>
      <c r="G182" t="str">
        <f t="shared" si="11"/>
        <v/>
      </c>
    </row>
    <row r="183" spans="1:7" x14ac:dyDescent="0.35">
      <c r="A183" s="30">
        <v>44200</v>
      </c>
      <c r="B183" s="3">
        <v>14132.9</v>
      </c>
      <c r="C183" s="22">
        <f t="shared" si="12"/>
        <v>8.1606448621464236E-3</v>
      </c>
      <c r="D183" s="3" t="str">
        <f t="shared" si="13"/>
        <v>Up</v>
      </c>
      <c r="E183" t="str">
        <f t="shared" si="14"/>
        <v/>
      </c>
      <c r="F183" t="str">
        <f t="shared" si="10"/>
        <v/>
      </c>
      <c r="G183" t="str">
        <f t="shared" si="11"/>
        <v/>
      </c>
    </row>
    <row r="184" spans="1:7" x14ac:dyDescent="0.35">
      <c r="A184" s="30">
        <v>44201</v>
      </c>
      <c r="B184" s="3">
        <v>14199.5</v>
      </c>
      <c r="C184" s="22">
        <f t="shared" si="12"/>
        <v>4.7124086351704435E-3</v>
      </c>
      <c r="D184" s="3" t="str">
        <f t="shared" si="13"/>
        <v>Up</v>
      </c>
      <c r="E184" t="str">
        <f t="shared" si="14"/>
        <v/>
      </c>
      <c r="F184" t="str">
        <f t="shared" si="10"/>
        <v/>
      </c>
      <c r="G184" t="str">
        <f t="shared" si="11"/>
        <v/>
      </c>
    </row>
    <row r="185" spans="1:7" x14ac:dyDescent="0.35">
      <c r="A185" s="30">
        <v>44202</v>
      </c>
      <c r="B185" s="3">
        <v>14146.25</v>
      </c>
      <c r="C185" s="22">
        <f t="shared" si="12"/>
        <v>-3.7501320469030598E-3</v>
      </c>
      <c r="D185" s="3" t="str">
        <f t="shared" si="13"/>
        <v>Down</v>
      </c>
      <c r="E185" t="str">
        <f t="shared" si="14"/>
        <v/>
      </c>
      <c r="F185" t="str">
        <f t="shared" si="10"/>
        <v/>
      </c>
      <c r="G185" t="str">
        <f t="shared" si="11"/>
        <v/>
      </c>
    </row>
    <row r="186" spans="1:7" x14ac:dyDescent="0.35">
      <c r="A186" s="30">
        <v>44203</v>
      </c>
      <c r="B186" s="3">
        <v>14137.35</v>
      </c>
      <c r="C186" s="22">
        <f t="shared" si="12"/>
        <v>-6.2914199876289731E-4</v>
      </c>
      <c r="D186" s="3" t="str">
        <f t="shared" si="13"/>
        <v>Down</v>
      </c>
      <c r="E186" t="str">
        <f t="shared" si="14"/>
        <v/>
      </c>
      <c r="F186" t="str">
        <f t="shared" si="10"/>
        <v/>
      </c>
      <c r="G186" t="str">
        <f t="shared" si="11"/>
        <v/>
      </c>
    </row>
    <row r="187" spans="1:7" x14ac:dyDescent="0.35">
      <c r="A187" s="30">
        <v>44204</v>
      </c>
      <c r="B187" s="3">
        <v>14347.25</v>
      </c>
      <c r="C187" s="22">
        <f t="shared" si="12"/>
        <v>1.484719554937804E-2</v>
      </c>
      <c r="D187" s="3" t="str">
        <f t="shared" si="13"/>
        <v>Up</v>
      </c>
      <c r="E187" t="str">
        <f t="shared" si="14"/>
        <v/>
      </c>
      <c r="F187" t="str">
        <f t="shared" si="10"/>
        <v/>
      </c>
      <c r="G187" t="str">
        <f t="shared" si="11"/>
        <v/>
      </c>
    </row>
    <row r="188" spans="1:7" x14ac:dyDescent="0.35">
      <c r="A188" s="30">
        <v>44207</v>
      </c>
      <c r="B188" s="3">
        <v>14484.75</v>
      </c>
      <c r="C188" s="22">
        <f t="shared" si="12"/>
        <v>9.5837181341372046E-3</v>
      </c>
      <c r="D188" s="3" t="str">
        <f t="shared" si="13"/>
        <v>Up</v>
      </c>
      <c r="E188" t="str">
        <f t="shared" si="14"/>
        <v/>
      </c>
      <c r="F188" t="str">
        <f t="shared" si="10"/>
        <v/>
      </c>
      <c r="G188" t="str">
        <f t="shared" si="11"/>
        <v/>
      </c>
    </row>
    <row r="189" spans="1:7" x14ac:dyDescent="0.35">
      <c r="A189" s="30">
        <v>44208</v>
      </c>
      <c r="B189" s="3">
        <v>14563.45</v>
      </c>
      <c r="C189" s="22">
        <f t="shared" si="12"/>
        <v>5.4333005402233889E-3</v>
      </c>
      <c r="D189" s="3" t="str">
        <f t="shared" si="13"/>
        <v>Up</v>
      </c>
      <c r="E189" t="str">
        <f t="shared" si="14"/>
        <v/>
      </c>
      <c r="F189" t="str">
        <f t="shared" si="10"/>
        <v/>
      </c>
      <c r="G189" t="str">
        <f t="shared" si="11"/>
        <v/>
      </c>
    </row>
    <row r="190" spans="1:7" x14ac:dyDescent="0.35">
      <c r="A190" s="30">
        <v>44209</v>
      </c>
      <c r="B190" s="3">
        <v>14564.85</v>
      </c>
      <c r="C190" s="22">
        <f t="shared" si="12"/>
        <v>9.6131067844476149E-5</v>
      </c>
      <c r="D190" s="3" t="str">
        <f t="shared" si="13"/>
        <v>Up</v>
      </c>
      <c r="E190" t="str">
        <f t="shared" si="14"/>
        <v/>
      </c>
      <c r="F190" t="str">
        <f t="shared" si="10"/>
        <v/>
      </c>
      <c r="G190" t="str">
        <f t="shared" si="11"/>
        <v/>
      </c>
    </row>
    <row r="191" spans="1:7" x14ac:dyDescent="0.35">
      <c r="A191" s="30">
        <v>44210</v>
      </c>
      <c r="B191" s="3">
        <v>14595.6</v>
      </c>
      <c r="C191" s="22">
        <f t="shared" si="12"/>
        <v>2.1112472837001412E-3</v>
      </c>
      <c r="D191" s="3" t="str">
        <f t="shared" si="13"/>
        <v>Up</v>
      </c>
      <c r="E191" t="str">
        <f t="shared" si="14"/>
        <v/>
      </c>
      <c r="F191" t="str">
        <f t="shared" si="10"/>
        <v/>
      </c>
      <c r="G191" t="str">
        <f t="shared" si="11"/>
        <v/>
      </c>
    </row>
    <row r="192" spans="1:7" x14ac:dyDescent="0.35">
      <c r="A192" s="30">
        <v>44211</v>
      </c>
      <c r="B192" s="3">
        <v>14433.7</v>
      </c>
      <c r="C192" s="22">
        <f t="shared" si="12"/>
        <v>-1.1092384006138812E-2</v>
      </c>
      <c r="D192" s="3" t="str">
        <f t="shared" si="13"/>
        <v>Down</v>
      </c>
      <c r="E192" t="str">
        <f t="shared" si="14"/>
        <v/>
      </c>
      <c r="F192" t="str">
        <f t="shared" si="10"/>
        <v/>
      </c>
      <c r="G192" t="str">
        <f t="shared" si="11"/>
        <v/>
      </c>
    </row>
    <row r="193" spans="1:7" x14ac:dyDescent="0.35">
      <c r="A193" s="30">
        <v>44214</v>
      </c>
      <c r="B193" s="3">
        <v>14281.3</v>
      </c>
      <c r="C193" s="22">
        <f t="shared" si="12"/>
        <v>-1.0558623222042958E-2</v>
      </c>
      <c r="D193" s="3" t="str">
        <f t="shared" si="13"/>
        <v>Down</v>
      </c>
      <c r="E193" t="str">
        <f t="shared" si="14"/>
        <v/>
      </c>
      <c r="F193" t="str">
        <f t="shared" si="10"/>
        <v/>
      </c>
      <c r="G193" t="str">
        <f t="shared" si="11"/>
        <v/>
      </c>
    </row>
    <row r="194" spans="1:7" x14ac:dyDescent="0.35">
      <c r="A194" s="30">
        <v>44215</v>
      </c>
      <c r="B194" s="3">
        <v>14521.15</v>
      </c>
      <c r="C194" s="22">
        <f t="shared" si="12"/>
        <v>1.6794689559073778E-2</v>
      </c>
      <c r="D194" s="3" t="str">
        <f t="shared" si="13"/>
        <v>Up</v>
      </c>
      <c r="E194" t="str">
        <f t="shared" si="14"/>
        <v/>
      </c>
      <c r="F194" t="str">
        <f t="shared" si="10"/>
        <v/>
      </c>
      <c r="G194" t="str">
        <f t="shared" si="11"/>
        <v/>
      </c>
    </row>
    <row r="195" spans="1:7" x14ac:dyDescent="0.35">
      <c r="A195" s="30">
        <v>44216</v>
      </c>
      <c r="B195" s="3">
        <v>14644.7</v>
      </c>
      <c r="C195" s="22">
        <f t="shared" si="12"/>
        <v>8.5082793029478444E-3</v>
      </c>
      <c r="D195" s="3" t="str">
        <f t="shared" si="13"/>
        <v>Up</v>
      </c>
      <c r="E195" t="str">
        <f t="shared" si="14"/>
        <v/>
      </c>
      <c r="F195" t="str">
        <f t="shared" ref="F195:F258" si="15">IF(E195="8-Day Down Streak", C195, "")</f>
        <v/>
      </c>
      <c r="G195" t="str">
        <f t="shared" ref="G195:G258" si="16">IF(E195="8-Day Down Streak", IF(F195&gt;0, "Yes", "No"), "")</f>
        <v/>
      </c>
    </row>
    <row r="196" spans="1:7" x14ac:dyDescent="0.35">
      <c r="A196" s="30">
        <v>44217</v>
      </c>
      <c r="B196" s="3">
        <v>14590.35</v>
      </c>
      <c r="C196" s="22">
        <f t="shared" ref="C196:C259" si="17">(B196-B195)/B195</f>
        <v>-3.7112402439107911E-3</v>
      </c>
      <c r="D196" s="3" t="str">
        <f t="shared" ref="D196:D259" si="18">IF(C196&gt;0, "Up", IF(C196&lt;0, "Down", "Flat"))</f>
        <v>Down</v>
      </c>
      <c r="E196" t="str">
        <f t="shared" si="14"/>
        <v/>
      </c>
      <c r="F196" t="str">
        <f t="shared" si="15"/>
        <v/>
      </c>
      <c r="G196" t="str">
        <f t="shared" si="16"/>
        <v/>
      </c>
    </row>
    <row r="197" spans="1:7" x14ac:dyDescent="0.35">
      <c r="A197" s="30">
        <v>44218</v>
      </c>
      <c r="B197" s="3">
        <v>14371.9</v>
      </c>
      <c r="C197" s="22">
        <f t="shared" si="17"/>
        <v>-1.4972224792414213E-2</v>
      </c>
      <c r="D197" s="3" t="str">
        <f t="shared" si="18"/>
        <v>Down</v>
      </c>
      <c r="E197" t="str">
        <f t="shared" si="14"/>
        <v/>
      </c>
      <c r="F197" t="str">
        <f t="shared" si="15"/>
        <v/>
      </c>
      <c r="G197" t="str">
        <f t="shared" si="16"/>
        <v/>
      </c>
    </row>
    <row r="198" spans="1:7" x14ac:dyDescent="0.35">
      <c r="A198" s="30">
        <v>44221</v>
      </c>
      <c r="B198" s="3">
        <v>14238.9</v>
      </c>
      <c r="C198" s="22">
        <f t="shared" si="17"/>
        <v>-9.2541695948343654E-3</v>
      </c>
      <c r="D198" s="3" t="str">
        <f t="shared" si="18"/>
        <v>Down</v>
      </c>
      <c r="E198" t="str">
        <f t="shared" si="14"/>
        <v/>
      </c>
      <c r="F198" t="str">
        <f t="shared" si="15"/>
        <v/>
      </c>
      <c r="G198" t="str">
        <f t="shared" si="16"/>
        <v/>
      </c>
    </row>
    <row r="199" spans="1:7" x14ac:dyDescent="0.35">
      <c r="A199" s="30">
        <v>44223</v>
      </c>
      <c r="B199" s="3">
        <v>13967.5</v>
      </c>
      <c r="C199" s="22">
        <f t="shared" si="17"/>
        <v>-1.9060461131126676E-2</v>
      </c>
      <c r="D199" s="3" t="str">
        <f t="shared" si="18"/>
        <v>Down</v>
      </c>
      <c r="E199" t="str">
        <f t="shared" si="14"/>
        <v/>
      </c>
      <c r="F199" t="str">
        <f t="shared" si="15"/>
        <v/>
      </c>
      <c r="G199" t="str">
        <f t="shared" si="16"/>
        <v/>
      </c>
    </row>
    <row r="200" spans="1:7" x14ac:dyDescent="0.35">
      <c r="A200" s="30">
        <v>44224</v>
      </c>
      <c r="B200" s="3">
        <v>13817.55</v>
      </c>
      <c r="C200" s="22">
        <f t="shared" si="17"/>
        <v>-1.0735636298550257E-2</v>
      </c>
      <c r="D200" s="3" t="str">
        <f t="shared" si="18"/>
        <v>Down</v>
      </c>
      <c r="E200" t="str">
        <f t="shared" si="14"/>
        <v/>
      </c>
      <c r="F200" t="str">
        <f t="shared" si="15"/>
        <v/>
      </c>
      <c r="G200" t="str">
        <f t="shared" si="16"/>
        <v/>
      </c>
    </row>
    <row r="201" spans="1:7" x14ac:dyDescent="0.35">
      <c r="A201" s="30">
        <v>44225</v>
      </c>
      <c r="B201" s="3">
        <v>13634.6</v>
      </c>
      <c r="C201" s="22">
        <f t="shared" si="17"/>
        <v>-1.3240408031814534E-2</v>
      </c>
      <c r="D201" s="3" t="str">
        <f t="shared" si="18"/>
        <v>Down</v>
      </c>
      <c r="E201" t="str">
        <f t="shared" si="14"/>
        <v/>
      </c>
      <c r="F201" t="str">
        <f t="shared" si="15"/>
        <v/>
      </c>
      <c r="G201" t="str">
        <f t="shared" si="16"/>
        <v/>
      </c>
    </row>
    <row r="202" spans="1:7" x14ac:dyDescent="0.35">
      <c r="A202" s="30">
        <v>44228</v>
      </c>
      <c r="B202" s="3">
        <v>14281.2</v>
      </c>
      <c r="C202" s="22">
        <f t="shared" si="17"/>
        <v>4.7423466768368734E-2</v>
      </c>
      <c r="D202" s="3" t="str">
        <f t="shared" si="18"/>
        <v>Up</v>
      </c>
      <c r="E202" t="str">
        <f t="shared" si="14"/>
        <v/>
      </c>
      <c r="F202" t="str">
        <f t="shared" si="15"/>
        <v/>
      </c>
      <c r="G202" t="str">
        <f t="shared" si="16"/>
        <v/>
      </c>
    </row>
    <row r="203" spans="1:7" x14ac:dyDescent="0.35">
      <c r="A203" s="30">
        <v>44229</v>
      </c>
      <c r="B203" s="3">
        <v>14647.85</v>
      </c>
      <c r="C203" s="22">
        <f t="shared" si="17"/>
        <v>2.5673612861664259E-2</v>
      </c>
      <c r="D203" s="3" t="str">
        <f t="shared" si="18"/>
        <v>Up</v>
      </c>
      <c r="E203" t="str">
        <f t="shared" si="14"/>
        <v/>
      </c>
      <c r="F203" t="str">
        <f t="shared" si="15"/>
        <v/>
      </c>
      <c r="G203" t="str">
        <f t="shared" si="16"/>
        <v/>
      </c>
    </row>
    <row r="204" spans="1:7" x14ac:dyDescent="0.35">
      <c r="A204" s="30">
        <v>44230</v>
      </c>
      <c r="B204" s="3">
        <v>14789.95</v>
      </c>
      <c r="C204" s="22">
        <f t="shared" si="17"/>
        <v>9.701082411411939E-3</v>
      </c>
      <c r="D204" s="3" t="str">
        <f t="shared" si="18"/>
        <v>Up</v>
      </c>
      <c r="E204" t="str">
        <f t="shared" ref="E204:E267" si="19">IF(AND(D196="Down", D197="Down", D198="Down", D199="Down", D200="Down", D201="Down", D202="Down", D203="Down"), "8-Day Down Streak", "")</f>
        <v/>
      </c>
      <c r="F204" t="str">
        <f t="shared" si="15"/>
        <v/>
      </c>
      <c r="G204" t="str">
        <f t="shared" si="16"/>
        <v/>
      </c>
    </row>
    <row r="205" spans="1:7" x14ac:dyDescent="0.35">
      <c r="A205" s="30">
        <v>44231</v>
      </c>
      <c r="B205" s="3">
        <v>14895.65</v>
      </c>
      <c r="C205" s="22">
        <f t="shared" si="17"/>
        <v>7.1467449180016773E-3</v>
      </c>
      <c r="D205" s="3" t="str">
        <f t="shared" si="18"/>
        <v>Up</v>
      </c>
      <c r="E205" t="str">
        <f t="shared" si="19"/>
        <v/>
      </c>
      <c r="F205" t="str">
        <f t="shared" si="15"/>
        <v/>
      </c>
      <c r="G205" t="str">
        <f t="shared" si="16"/>
        <v/>
      </c>
    </row>
    <row r="206" spans="1:7" x14ac:dyDescent="0.35">
      <c r="A206" s="30">
        <v>44232</v>
      </c>
      <c r="B206" s="3">
        <v>14924.25</v>
      </c>
      <c r="C206" s="22">
        <f t="shared" si="17"/>
        <v>1.920023631060099E-3</v>
      </c>
      <c r="D206" s="3" t="str">
        <f t="shared" si="18"/>
        <v>Up</v>
      </c>
      <c r="E206" t="str">
        <f t="shared" si="19"/>
        <v/>
      </c>
      <c r="F206" t="str">
        <f t="shared" si="15"/>
        <v/>
      </c>
      <c r="G206" t="str">
        <f t="shared" si="16"/>
        <v/>
      </c>
    </row>
    <row r="207" spans="1:7" x14ac:dyDescent="0.35">
      <c r="A207" s="30">
        <v>44235</v>
      </c>
      <c r="B207" s="3">
        <v>15115.8</v>
      </c>
      <c r="C207" s="22">
        <f t="shared" si="17"/>
        <v>1.2834815819890398E-2</v>
      </c>
      <c r="D207" s="3" t="str">
        <f t="shared" si="18"/>
        <v>Up</v>
      </c>
      <c r="E207" t="str">
        <f t="shared" si="19"/>
        <v/>
      </c>
      <c r="F207" t="str">
        <f t="shared" si="15"/>
        <v/>
      </c>
      <c r="G207" t="str">
        <f t="shared" si="16"/>
        <v/>
      </c>
    </row>
    <row r="208" spans="1:7" x14ac:dyDescent="0.35">
      <c r="A208" s="30">
        <v>44236</v>
      </c>
      <c r="B208" s="3">
        <v>15109.3</v>
      </c>
      <c r="C208" s="22">
        <f t="shared" si="17"/>
        <v>-4.300136281242144E-4</v>
      </c>
      <c r="D208" s="3" t="str">
        <f t="shared" si="18"/>
        <v>Down</v>
      </c>
      <c r="E208" t="str">
        <f t="shared" si="19"/>
        <v/>
      </c>
      <c r="F208" t="str">
        <f t="shared" si="15"/>
        <v/>
      </c>
      <c r="G208" t="str">
        <f t="shared" si="16"/>
        <v/>
      </c>
    </row>
    <row r="209" spans="1:7" x14ac:dyDescent="0.35">
      <c r="A209" s="30">
        <v>44237</v>
      </c>
      <c r="B209" s="3">
        <v>15106.5</v>
      </c>
      <c r="C209" s="22">
        <f t="shared" si="17"/>
        <v>-1.8531632835401193E-4</v>
      </c>
      <c r="D209" s="3" t="str">
        <f t="shared" si="18"/>
        <v>Down</v>
      </c>
      <c r="E209" t="str">
        <f t="shared" si="19"/>
        <v/>
      </c>
      <c r="F209" t="str">
        <f t="shared" si="15"/>
        <v/>
      </c>
      <c r="G209" t="str">
        <f t="shared" si="16"/>
        <v/>
      </c>
    </row>
    <row r="210" spans="1:7" x14ac:dyDescent="0.35">
      <c r="A210" s="30">
        <v>44238</v>
      </c>
      <c r="B210" s="3">
        <v>15173.3</v>
      </c>
      <c r="C210" s="22">
        <f t="shared" si="17"/>
        <v>4.4219375765398522E-3</v>
      </c>
      <c r="D210" s="3" t="str">
        <f t="shared" si="18"/>
        <v>Up</v>
      </c>
      <c r="E210" t="str">
        <f t="shared" si="19"/>
        <v/>
      </c>
      <c r="F210" t="str">
        <f t="shared" si="15"/>
        <v/>
      </c>
      <c r="G210" t="str">
        <f t="shared" si="16"/>
        <v/>
      </c>
    </row>
    <row r="211" spans="1:7" x14ac:dyDescent="0.35">
      <c r="A211" s="30">
        <v>44239</v>
      </c>
      <c r="B211" s="3">
        <v>15163.3</v>
      </c>
      <c r="C211" s="22">
        <f t="shared" si="17"/>
        <v>-6.5905241443852032E-4</v>
      </c>
      <c r="D211" s="3" t="str">
        <f t="shared" si="18"/>
        <v>Down</v>
      </c>
      <c r="E211" t="str">
        <f t="shared" si="19"/>
        <v/>
      </c>
      <c r="F211" t="str">
        <f t="shared" si="15"/>
        <v/>
      </c>
      <c r="G211" t="str">
        <f t="shared" si="16"/>
        <v/>
      </c>
    </row>
    <row r="212" spans="1:7" x14ac:dyDescent="0.35">
      <c r="A212" s="30">
        <v>44242</v>
      </c>
      <c r="B212" s="3">
        <v>15314.7</v>
      </c>
      <c r="C212" s="22">
        <f t="shared" si="17"/>
        <v>9.9846339517124551E-3</v>
      </c>
      <c r="D212" s="3" t="str">
        <f t="shared" si="18"/>
        <v>Up</v>
      </c>
      <c r="E212" t="str">
        <f t="shared" si="19"/>
        <v/>
      </c>
      <c r="F212" t="str">
        <f t="shared" si="15"/>
        <v/>
      </c>
      <c r="G212" t="str">
        <f t="shared" si="16"/>
        <v/>
      </c>
    </row>
    <row r="213" spans="1:7" x14ac:dyDescent="0.35">
      <c r="A213" s="30">
        <v>44243</v>
      </c>
      <c r="B213" s="3">
        <v>15313.45</v>
      </c>
      <c r="C213" s="22">
        <f t="shared" si="17"/>
        <v>-8.1620926299568388E-5</v>
      </c>
      <c r="D213" s="3" t="str">
        <f t="shared" si="18"/>
        <v>Down</v>
      </c>
      <c r="E213" t="str">
        <f t="shared" si="19"/>
        <v/>
      </c>
      <c r="F213" t="str">
        <f t="shared" si="15"/>
        <v/>
      </c>
      <c r="G213" t="str">
        <f t="shared" si="16"/>
        <v/>
      </c>
    </row>
    <row r="214" spans="1:7" x14ac:dyDescent="0.35">
      <c r="A214" s="30">
        <v>44244</v>
      </c>
      <c r="B214" s="3">
        <v>15208.9</v>
      </c>
      <c r="C214" s="22">
        <f t="shared" si="17"/>
        <v>-6.8273315288195071E-3</v>
      </c>
      <c r="D214" s="3" t="str">
        <f t="shared" si="18"/>
        <v>Down</v>
      </c>
      <c r="E214" t="str">
        <f t="shared" si="19"/>
        <v/>
      </c>
      <c r="F214" t="str">
        <f t="shared" si="15"/>
        <v/>
      </c>
      <c r="G214" t="str">
        <f t="shared" si="16"/>
        <v/>
      </c>
    </row>
    <row r="215" spans="1:7" x14ac:dyDescent="0.35">
      <c r="A215" s="30">
        <v>44245</v>
      </c>
      <c r="B215" s="3">
        <v>15118.95</v>
      </c>
      <c r="C215" s="22">
        <f t="shared" si="17"/>
        <v>-5.9143001795000892E-3</v>
      </c>
      <c r="D215" s="3" t="str">
        <f t="shared" si="18"/>
        <v>Down</v>
      </c>
      <c r="E215" t="str">
        <f t="shared" si="19"/>
        <v/>
      </c>
      <c r="F215" t="str">
        <f t="shared" si="15"/>
        <v/>
      </c>
      <c r="G215" t="str">
        <f t="shared" si="16"/>
        <v/>
      </c>
    </row>
    <row r="216" spans="1:7" x14ac:dyDescent="0.35">
      <c r="A216" s="30">
        <v>44246</v>
      </c>
      <c r="B216" s="3">
        <v>14981.75</v>
      </c>
      <c r="C216" s="22">
        <f t="shared" si="17"/>
        <v>-9.0747042618700858E-3</v>
      </c>
      <c r="D216" s="3" t="str">
        <f t="shared" si="18"/>
        <v>Down</v>
      </c>
      <c r="E216" t="str">
        <f t="shared" si="19"/>
        <v/>
      </c>
      <c r="F216" t="str">
        <f t="shared" si="15"/>
        <v/>
      </c>
      <c r="G216" t="str">
        <f t="shared" si="16"/>
        <v/>
      </c>
    </row>
    <row r="217" spans="1:7" x14ac:dyDescent="0.35">
      <c r="A217" s="30">
        <v>44249</v>
      </c>
      <c r="B217" s="3">
        <v>14675.7</v>
      </c>
      <c r="C217" s="22">
        <f t="shared" si="17"/>
        <v>-2.0428187628281028E-2</v>
      </c>
      <c r="D217" s="3" t="str">
        <f t="shared" si="18"/>
        <v>Down</v>
      </c>
      <c r="E217" t="str">
        <f t="shared" si="19"/>
        <v/>
      </c>
      <c r="F217" t="str">
        <f t="shared" si="15"/>
        <v/>
      </c>
      <c r="G217" t="str">
        <f t="shared" si="16"/>
        <v/>
      </c>
    </row>
    <row r="218" spans="1:7" x14ac:dyDescent="0.35">
      <c r="A218" s="30">
        <v>44250</v>
      </c>
      <c r="B218" s="3">
        <v>14707.8</v>
      </c>
      <c r="C218" s="22">
        <f t="shared" si="17"/>
        <v>2.1872891923382558E-3</v>
      </c>
      <c r="D218" s="3" t="str">
        <f t="shared" si="18"/>
        <v>Up</v>
      </c>
      <c r="E218" t="str">
        <f t="shared" si="19"/>
        <v/>
      </c>
      <c r="F218" t="str">
        <f t="shared" si="15"/>
        <v/>
      </c>
      <c r="G218" t="str">
        <f t="shared" si="16"/>
        <v/>
      </c>
    </row>
    <row r="219" spans="1:7" x14ac:dyDescent="0.35">
      <c r="A219" s="30">
        <v>44251</v>
      </c>
      <c r="B219" s="3">
        <v>14982</v>
      </c>
      <c r="C219" s="22">
        <f t="shared" si="17"/>
        <v>1.8643168930771479E-2</v>
      </c>
      <c r="D219" s="3" t="str">
        <f t="shared" si="18"/>
        <v>Up</v>
      </c>
      <c r="E219" t="str">
        <f t="shared" si="19"/>
        <v/>
      </c>
      <c r="F219" t="str">
        <f t="shared" si="15"/>
        <v/>
      </c>
      <c r="G219" t="str">
        <f t="shared" si="16"/>
        <v/>
      </c>
    </row>
    <row r="220" spans="1:7" x14ac:dyDescent="0.35">
      <c r="A220" s="30">
        <v>44252</v>
      </c>
      <c r="B220" s="3">
        <v>15097.35</v>
      </c>
      <c r="C220" s="22">
        <f t="shared" si="17"/>
        <v>7.6992390869043094E-3</v>
      </c>
      <c r="D220" s="3" t="str">
        <f t="shared" si="18"/>
        <v>Up</v>
      </c>
      <c r="E220" t="str">
        <f t="shared" si="19"/>
        <v/>
      </c>
      <c r="F220" t="str">
        <f t="shared" si="15"/>
        <v/>
      </c>
      <c r="G220" t="str">
        <f t="shared" si="16"/>
        <v/>
      </c>
    </row>
    <row r="221" spans="1:7" x14ac:dyDescent="0.35">
      <c r="A221" s="30">
        <v>44253</v>
      </c>
      <c r="B221" s="3">
        <v>14529.15</v>
      </c>
      <c r="C221" s="22">
        <f t="shared" si="17"/>
        <v>-3.7635744021301799E-2</v>
      </c>
      <c r="D221" s="3" t="str">
        <f t="shared" si="18"/>
        <v>Down</v>
      </c>
      <c r="E221" t="str">
        <f t="shared" si="19"/>
        <v/>
      </c>
      <c r="F221" t="str">
        <f t="shared" si="15"/>
        <v/>
      </c>
      <c r="G221" t="str">
        <f t="shared" si="16"/>
        <v/>
      </c>
    </row>
    <row r="222" spans="1:7" x14ac:dyDescent="0.35">
      <c r="A222" s="30">
        <v>44256</v>
      </c>
      <c r="B222" s="3">
        <v>14761.55</v>
      </c>
      <c r="C222" s="22">
        <f t="shared" si="17"/>
        <v>1.5995429877177926E-2</v>
      </c>
      <c r="D222" s="3" t="str">
        <f t="shared" si="18"/>
        <v>Up</v>
      </c>
      <c r="E222" t="str">
        <f t="shared" si="19"/>
        <v/>
      </c>
      <c r="F222" t="str">
        <f t="shared" si="15"/>
        <v/>
      </c>
      <c r="G222" t="str">
        <f t="shared" si="16"/>
        <v/>
      </c>
    </row>
    <row r="223" spans="1:7" x14ac:dyDescent="0.35">
      <c r="A223" s="30">
        <v>44257</v>
      </c>
      <c r="B223" s="3">
        <v>14919.1</v>
      </c>
      <c r="C223" s="22">
        <f t="shared" si="17"/>
        <v>1.0672998431736578E-2</v>
      </c>
      <c r="D223" s="3" t="str">
        <f t="shared" si="18"/>
        <v>Up</v>
      </c>
      <c r="E223" t="str">
        <f t="shared" si="19"/>
        <v/>
      </c>
      <c r="F223" t="str">
        <f t="shared" si="15"/>
        <v/>
      </c>
      <c r="G223" t="str">
        <f t="shared" si="16"/>
        <v/>
      </c>
    </row>
    <row r="224" spans="1:7" x14ac:dyDescent="0.35">
      <c r="A224" s="30">
        <v>44258</v>
      </c>
      <c r="B224" s="3">
        <v>15245.6</v>
      </c>
      <c r="C224" s="22">
        <f t="shared" si="17"/>
        <v>2.1884698138627666E-2</v>
      </c>
      <c r="D224" s="3" t="str">
        <f t="shared" si="18"/>
        <v>Up</v>
      </c>
      <c r="E224" t="str">
        <f t="shared" si="19"/>
        <v/>
      </c>
      <c r="F224" t="str">
        <f t="shared" si="15"/>
        <v/>
      </c>
      <c r="G224" t="str">
        <f t="shared" si="16"/>
        <v/>
      </c>
    </row>
    <row r="225" spans="1:7" x14ac:dyDescent="0.35">
      <c r="A225" s="30">
        <v>44259</v>
      </c>
      <c r="B225" s="3">
        <v>15080.75</v>
      </c>
      <c r="C225" s="22">
        <f t="shared" si="17"/>
        <v>-1.0812955869234425E-2</v>
      </c>
      <c r="D225" s="3" t="str">
        <f t="shared" si="18"/>
        <v>Down</v>
      </c>
      <c r="E225" t="str">
        <f t="shared" si="19"/>
        <v/>
      </c>
      <c r="F225" t="str">
        <f t="shared" si="15"/>
        <v/>
      </c>
      <c r="G225" t="str">
        <f t="shared" si="16"/>
        <v/>
      </c>
    </row>
    <row r="226" spans="1:7" x14ac:dyDescent="0.35">
      <c r="A226" s="30">
        <v>44260</v>
      </c>
      <c r="B226" s="3">
        <v>14938.1</v>
      </c>
      <c r="C226" s="22">
        <f t="shared" si="17"/>
        <v>-9.4590786267261008E-3</v>
      </c>
      <c r="D226" s="3" t="str">
        <f t="shared" si="18"/>
        <v>Down</v>
      </c>
      <c r="E226" t="str">
        <f t="shared" si="19"/>
        <v/>
      </c>
      <c r="F226" t="str">
        <f t="shared" si="15"/>
        <v/>
      </c>
      <c r="G226" t="str">
        <f t="shared" si="16"/>
        <v/>
      </c>
    </row>
    <row r="227" spans="1:7" x14ac:dyDescent="0.35">
      <c r="A227" s="30">
        <v>44263</v>
      </c>
      <c r="B227" s="3">
        <v>14956.2</v>
      </c>
      <c r="C227" s="22">
        <f t="shared" si="17"/>
        <v>1.2116668117096794E-3</v>
      </c>
      <c r="D227" s="3" t="str">
        <f t="shared" si="18"/>
        <v>Up</v>
      </c>
      <c r="E227" t="str">
        <f t="shared" si="19"/>
        <v/>
      </c>
      <c r="F227" t="str">
        <f t="shared" si="15"/>
        <v/>
      </c>
      <c r="G227" t="str">
        <f t="shared" si="16"/>
        <v/>
      </c>
    </row>
    <row r="228" spans="1:7" x14ac:dyDescent="0.35">
      <c r="A228" s="30">
        <v>44264</v>
      </c>
      <c r="B228" s="3">
        <v>15098.4</v>
      </c>
      <c r="C228" s="22">
        <f t="shared" si="17"/>
        <v>9.5077626669875306E-3</v>
      </c>
      <c r="D228" s="3" t="str">
        <f t="shared" si="18"/>
        <v>Up</v>
      </c>
      <c r="E228" t="str">
        <f t="shared" si="19"/>
        <v/>
      </c>
      <c r="F228" t="str">
        <f t="shared" si="15"/>
        <v/>
      </c>
      <c r="G228" t="str">
        <f t="shared" si="16"/>
        <v/>
      </c>
    </row>
    <row r="229" spans="1:7" x14ac:dyDescent="0.35">
      <c r="A229" s="30">
        <v>44265</v>
      </c>
      <c r="B229" s="3">
        <v>15174.8</v>
      </c>
      <c r="C229" s="22">
        <f t="shared" si="17"/>
        <v>5.0601388226566811E-3</v>
      </c>
      <c r="D229" s="3" t="str">
        <f t="shared" si="18"/>
        <v>Up</v>
      </c>
      <c r="E229" t="str">
        <f t="shared" si="19"/>
        <v/>
      </c>
      <c r="F229" t="str">
        <f t="shared" si="15"/>
        <v/>
      </c>
      <c r="G229" t="str">
        <f t="shared" si="16"/>
        <v/>
      </c>
    </row>
    <row r="230" spans="1:7" x14ac:dyDescent="0.35">
      <c r="A230" s="30">
        <v>44267</v>
      </c>
      <c r="B230" s="3">
        <v>15030.95</v>
      </c>
      <c r="C230" s="22">
        <f t="shared" si="17"/>
        <v>-9.4795318554444577E-3</v>
      </c>
      <c r="D230" s="3" t="str">
        <f t="shared" si="18"/>
        <v>Down</v>
      </c>
      <c r="E230" t="str">
        <f t="shared" si="19"/>
        <v/>
      </c>
      <c r="F230" t="str">
        <f t="shared" si="15"/>
        <v/>
      </c>
      <c r="G230" t="str">
        <f t="shared" si="16"/>
        <v/>
      </c>
    </row>
    <row r="231" spans="1:7" x14ac:dyDescent="0.35">
      <c r="A231" s="30">
        <v>44270</v>
      </c>
      <c r="B231" s="3">
        <v>14929.5</v>
      </c>
      <c r="C231" s="22">
        <f t="shared" si="17"/>
        <v>-6.7494070567729065E-3</v>
      </c>
      <c r="D231" s="3" t="str">
        <f t="shared" si="18"/>
        <v>Down</v>
      </c>
      <c r="E231" t="str">
        <f t="shared" si="19"/>
        <v/>
      </c>
      <c r="F231" t="str">
        <f t="shared" si="15"/>
        <v/>
      </c>
      <c r="G231" t="str">
        <f t="shared" si="16"/>
        <v/>
      </c>
    </row>
    <row r="232" spans="1:7" x14ac:dyDescent="0.35">
      <c r="A232" s="30">
        <v>44271</v>
      </c>
      <c r="B232" s="3">
        <v>14910.45</v>
      </c>
      <c r="C232" s="22">
        <f t="shared" si="17"/>
        <v>-1.2759971867778073E-3</v>
      </c>
      <c r="D232" s="3" t="str">
        <f t="shared" si="18"/>
        <v>Down</v>
      </c>
      <c r="E232" t="str">
        <f t="shared" si="19"/>
        <v/>
      </c>
      <c r="F232" t="str">
        <f t="shared" si="15"/>
        <v/>
      </c>
      <c r="G232" t="str">
        <f t="shared" si="16"/>
        <v/>
      </c>
    </row>
    <row r="233" spans="1:7" x14ac:dyDescent="0.35">
      <c r="A233" s="30">
        <v>44272</v>
      </c>
      <c r="B233" s="3">
        <v>14721.3</v>
      </c>
      <c r="C233" s="22">
        <f t="shared" si="17"/>
        <v>-1.2685733830970993E-2</v>
      </c>
      <c r="D233" s="3" t="str">
        <f t="shared" si="18"/>
        <v>Down</v>
      </c>
      <c r="E233" t="str">
        <f t="shared" si="19"/>
        <v/>
      </c>
      <c r="F233" t="str">
        <f t="shared" si="15"/>
        <v/>
      </c>
      <c r="G233" t="str">
        <f t="shared" si="16"/>
        <v/>
      </c>
    </row>
    <row r="234" spans="1:7" x14ac:dyDescent="0.35">
      <c r="A234" s="30">
        <v>44273</v>
      </c>
      <c r="B234" s="3">
        <v>14557.85</v>
      </c>
      <c r="C234" s="22">
        <f t="shared" si="17"/>
        <v>-1.1102959657095427E-2</v>
      </c>
      <c r="D234" s="3" t="str">
        <f t="shared" si="18"/>
        <v>Down</v>
      </c>
      <c r="E234" t="str">
        <f t="shared" si="19"/>
        <v/>
      </c>
      <c r="F234" t="str">
        <f t="shared" si="15"/>
        <v/>
      </c>
      <c r="G234" t="str">
        <f t="shared" si="16"/>
        <v/>
      </c>
    </row>
    <row r="235" spans="1:7" x14ac:dyDescent="0.35">
      <c r="A235" s="30">
        <v>44274</v>
      </c>
      <c r="B235" s="3">
        <v>14744</v>
      </c>
      <c r="C235" s="22">
        <f t="shared" si="17"/>
        <v>1.2786915650319218E-2</v>
      </c>
      <c r="D235" s="3" t="str">
        <f t="shared" si="18"/>
        <v>Up</v>
      </c>
      <c r="E235" t="str">
        <f t="shared" si="19"/>
        <v/>
      </c>
      <c r="F235" t="str">
        <f t="shared" si="15"/>
        <v/>
      </c>
      <c r="G235" t="str">
        <f t="shared" si="16"/>
        <v/>
      </c>
    </row>
    <row r="236" spans="1:7" x14ac:dyDescent="0.35">
      <c r="A236" s="30">
        <v>44277</v>
      </c>
      <c r="B236" s="3">
        <v>14736.4</v>
      </c>
      <c r="C236" s="22">
        <f t="shared" si="17"/>
        <v>-5.1546391752579782E-4</v>
      </c>
      <c r="D236" s="3" t="str">
        <f t="shared" si="18"/>
        <v>Down</v>
      </c>
      <c r="E236" t="str">
        <f t="shared" si="19"/>
        <v/>
      </c>
      <c r="F236" t="str">
        <f t="shared" si="15"/>
        <v/>
      </c>
      <c r="G236" t="str">
        <f t="shared" si="16"/>
        <v/>
      </c>
    </row>
    <row r="237" spans="1:7" x14ac:dyDescent="0.35">
      <c r="A237" s="30">
        <v>44278</v>
      </c>
      <c r="B237" s="3">
        <v>14814.75</v>
      </c>
      <c r="C237" s="22">
        <f t="shared" si="17"/>
        <v>5.3167666458565433E-3</v>
      </c>
      <c r="D237" s="3" t="str">
        <f t="shared" si="18"/>
        <v>Up</v>
      </c>
      <c r="E237" t="str">
        <f t="shared" si="19"/>
        <v/>
      </c>
      <c r="F237" t="str">
        <f t="shared" si="15"/>
        <v/>
      </c>
      <c r="G237" t="str">
        <f t="shared" si="16"/>
        <v/>
      </c>
    </row>
    <row r="238" spans="1:7" x14ac:dyDescent="0.35">
      <c r="A238" s="30">
        <v>44279</v>
      </c>
      <c r="B238" s="3">
        <v>14549.4</v>
      </c>
      <c r="C238" s="22">
        <f t="shared" si="17"/>
        <v>-1.7911203361514732E-2</v>
      </c>
      <c r="D238" s="3" t="str">
        <f t="shared" si="18"/>
        <v>Down</v>
      </c>
      <c r="E238" t="str">
        <f t="shared" si="19"/>
        <v/>
      </c>
      <c r="F238" t="str">
        <f t="shared" si="15"/>
        <v/>
      </c>
      <c r="G238" t="str">
        <f t="shared" si="16"/>
        <v/>
      </c>
    </row>
    <row r="239" spans="1:7" x14ac:dyDescent="0.35">
      <c r="A239" s="30">
        <v>44280</v>
      </c>
      <c r="B239" s="3">
        <v>14324.9</v>
      </c>
      <c r="C239" s="22">
        <f t="shared" si="17"/>
        <v>-1.5430189561081557E-2</v>
      </c>
      <c r="D239" s="3" t="str">
        <f t="shared" si="18"/>
        <v>Down</v>
      </c>
      <c r="E239" t="str">
        <f t="shared" si="19"/>
        <v/>
      </c>
      <c r="F239" t="str">
        <f t="shared" si="15"/>
        <v/>
      </c>
      <c r="G239" t="str">
        <f t="shared" si="16"/>
        <v/>
      </c>
    </row>
    <row r="240" spans="1:7" x14ac:dyDescent="0.35">
      <c r="A240" s="30">
        <v>44281</v>
      </c>
      <c r="B240" s="3">
        <v>14507.3</v>
      </c>
      <c r="C240" s="22">
        <f t="shared" si="17"/>
        <v>1.2733073180266504E-2</v>
      </c>
      <c r="D240" s="3" t="str">
        <f t="shared" si="18"/>
        <v>Up</v>
      </c>
      <c r="E240" t="str">
        <f t="shared" si="19"/>
        <v/>
      </c>
      <c r="F240" t="str">
        <f t="shared" si="15"/>
        <v/>
      </c>
      <c r="G240" t="str">
        <f t="shared" si="16"/>
        <v/>
      </c>
    </row>
    <row r="241" spans="1:7" x14ac:dyDescent="0.35">
      <c r="A241" s="30">
        <v>44285</v>
      </c>
      <c r="B241" s="3">
        <v>14845.1</v>
      </c>
      <c r="C241" s="22">
        <f t="shared" si="17"/>
        <v>2.3284829017115597E-2</v>
      </c>
      <c r="D241" s="3" t="str">
        <f t="shared" si="18"/>
        <v>Up</v>
      </c>
      <c r="E241" t="str">
        <f t="shared" si="19"/>
        <v/>
      </c>
      <c r="F241" t="str">
        <f t="shared" si="15"/>
        <v/>
      </c>
      <c r="G241" t="str">
        <f t="shared" si="16"/>
        <v/>
      </c>
    </row>
    <row r="242" spans="1:7" x14ac:dyDescent="0.35">
      <c r="A242" s="30">
        <v>44286</v>
      </c>
      <c r="B242" s="3">
        <v>14690.7</v>
      </c>
      <c r="C242" s="22">
        <f t="shared" si="17"/>
        <v>-1.0400738290749112E-2</v>
      </c>
      <c r="D242" s="3" t="str">
        <f t="shared" si="18"/>
        <v>Down</v>
      </c>
      <c r="E242" t="str">
        <f t="shared" si="19"/>
        <v/>
      </c>
      <c r="F242" t="str">
        <f t="shared" si="15"/>
        <v/>
      </c>
      <c r="G242" t="str">
        <f t="shared" si="16"/>
        <v/>
      </c>
    </row>
    <row r="243" spans="1:7" x14ac:dyDescent="0.35">
      <c r="A243" s="30">
        <v>44287</v>
      </c>
      <c r="B243" s="3">
        <v>14867.35</v>
      </c>
      <c r="C243" s="22">
        <f t="shared" si="17"/>
        <v>1.2024614211712146E-2</v>
      </c>
      <c r="D243" s="3" t="str">
        <f t="shared" si="18"/>
        <v>Up</v>
      </c>
      <c r="E243" t="str">
        <f t="shared" si="19"/>
        <v/>
      </c>
      <c r="F243" t="str">
        <f t="shared" si="15"/>
        <v/>
      </c>
      <c r="G243" t="str">
        <f t="shared" si="16"/>
        <v/>
      </c>
    </row>
    <row r="244" spans="1:7" x14ac:dyDescent="0.35">
      <c r="A244" s="30">
        <v>44291</v>
      </c>
      <c r="B244" s="3">
        <v>14637.8</v>
      </c>
      <c r="C244" s="22">
        <f t="shared" si="17"/>
        <v>-1.5439873279367277E-2</v>
      </c>
      <c r="D244" s="3" t="str">
        <f t="shared" si="18"/>
        <v>Down</v>
      </c>
      <c r="E244" t="str">
        <f t="shared" si="19"/>
        <v/>
      </c>
      <c r="F244" t="str">
        <f t="shared" si="15"/>
        <v/>
      </c>
      <c r="G244" t="str">
        <f t="shared" si="16"/>
        <v/>
      </c>
    </row>
    <row r="245" spans="1:7" x14ac:dyDescent="0.35">
      <c r="A245" s="30">
        <v>44292</v>
      </c>
      <c r="B245" s="3">
        <v>14683.5</v>
      </c>
      <c r="C245" s="22">
        <f t="shared" si="17"/>
        <v>3.1220538605528651E-3</v>
      </c>
      <c r="D245" s="3" t="str">
        <f t="shared" si="18"/>
        <v>Up</v>
      </c>
      <c r="E245" t="str">
        <f t="shared" si="19"/>
        <v/>
      </c>
      <c r="F245" t="str">
        <f t="shared" si="15"/>
        <v/>
      </c>
      <c r="G245" t="str">
        <f t="shared" si="16"/>
        <v/>
      </c>
    </row>
    <row r="246" spans="1:7" x14ac:dyDescent="0.35">
      <c r="A246" s="30">
        <v>44293</v>
      </c>
      <c r="B246" s="3">
        <v>14819.05</v>
      </c>
      <c r="C246" s="22">
        <f t="shared" si="17"/>
        <v>9.2314502673067917E-3</v>
      </c>
      <c r="D246" s="3" t="str">
        <f t="shared" si="18"/>
        <v>Up</v>
      </c>
      <c r="E246" t="str">
        <f t="shared" si="19"/>
        <v/>
      </c>
      <c r="F246" t="str">
        <f t="shared" si="15"/>
        <v/>
      </c>
      <c r="G246" t="str">
        <f t="shared" si="16"/>
        <v/>
      </c>
    </row>
    <row r="247" spans="1:7" x14ac:dyDescent="0.35">
      <c r="A247" s="30">
        <v>44294</v>
      </c>
      <c r="B247" s="3">
        <v>14873.8</v>
      </c>
      <c r="C247" s="22">
        <f t="shared" si="17"/>
        <v>3.6945688151399721E-3</v>
      </c>
      <c r="D247" s="3" t="str">
        <f t="shared" si="18"/>
        <v>Up</v>
      </c>
      <c r="E247" t="str">
        <f t="shared" si="19"/>
        <v/>
      </c>
      <c r="F247" t="str">
        <f t="shared" si="15"/>
        <v/>
      </c>
      <c r="G247" t="str">
        <f t="shared" si="16"/>
        <v/>
      </c>
    </row>
    <row r="248" spans="1:7" x14ac:dyDescent="0.35">
      <c r="A248" s="30">
        <v>44295</v>
      </c>
      <c r="B248" s="3">
        <v>14834.85</v>
      </c>
      <c r="C248" s="22">
        <f t="shared" si="17"/>
        <v>-2.618698651319697E-3</v>
      </c>
      <c r="D248" s="3" t="str">
        <f t="shared" si="18"/>
        <v>Down</v>
      </c>
      <c r="E248" t="str">
        <f t="shared" si="19"/>
        <v/>
      </c>
      <c r="F248" t="str">
        <f t="shared" si="15"/>
        <v/>
      </c>
      <c r="G248" t="str">
        <f t="shared" si="16"/>
        <v/>
      </c>
    </row>
    <row r="249" spans="1:7" x14ac:dyDescent="0.35">
      <c r="A249" s="30">
        <v>44298</v>
      </c>
      <c r="B249" s="3">
        <v>14310.8</v>
      </c>
      <c r="C249" s="22">
        <f t="shared" si="17"/>
        <v>-3.5325601539617932E-2</v>
      </c>
      <c r="D249" s="3" t="str">
        <f t="shared" si="18"/>
        <v>Down</v>
      </c>
      <c r="E249" t="str">
        <f t="shared" si="19"/>
        <v/>
      </c>
      <c r="F249" t="str">
        <f t="shared" si="15"/>
        <v/>
      </c>
      <c r="G249" t="str">
        <f t="shared" si="16"/>
        <v/>
      </c>
    </row>
    <row r="250" spans="1:7" x14ac:dyDescent="0.35">
      <c r="A250" s="30">
        <v>44299</v>
      </c>
      <c r="B250" s="3">
        <v>14504.8</v>
      </c>
      <c r="C250" s="22">
        <f t="shared" si="17"/>
        <v>1.3556195321016297E-2</v>
      </c>
      <c r="D250" s="3" t="str">
        <f t="shared" si="18"/>
        <v>Up</v>
      </c>
      <c r="E250" t="str">
        <f t="shared" si="19"/>
        <v/>
      </c>
      <c r="F250" t="str">
        <f t="shared" si="15"/>
        <v/>
      </c>
      <c r="G250" t="str">
        <f t="shared" si="16"/>
        <v/>
      </c>
    </row>
    <row r="251" spans="1:7" x14ac:dyDescent="0.35">
      <c r="A251" s="30">
        <v>44301</v>
      </c>
      <c r="B251" s="3">
        <v>14581.45</v>
      </c>
      <c r="C251" s="22">
        <f t="shared" si="17"/>
        <v>5.2844575588771618E-3</v>
      </c>
      <c r="D251" s="3" t="str">
        <f t="shared" si="18"/>
        <v>Up</v>
      </c>
      <c r="E251" t="str">
        <f t="shared" si="19"/>
        <v/>
      </c>
      <c r="F251" t="str">
        <f t="shared" si="15"/>
        <v/>
      </c>
      <c r="G251" t="str">
        <f t="shared" si="16"/>
        <v/>
      </c>
    </row>
    <row r="252" spans="1:7" x14ac:dyDescent="0.35">
      <c r="A252" s="30">
        <v>44302</v>
      </c>
      <c r="B252" s="3">
        <v>14617.85</v>
      </c>
      <c r="C252" s="22">
        <f t="shared" si="17"/>
        <v>2.4963223822047627E-3</v>
      </c>
      <c r="D252" s="3" t="str">
        <f t="shared" si="18"/>
        <v>Up</v>
      </c>
      <c r="E252" t="str">
        <f t="shared" si="19"/>
        <v/>
      </c>
      <c r="F252" t="str">
        <f t="shared" si="15"/>
        <v/>
      </c>
      <c r="G252" t="str">
        <f t="shared" si="16"/>
        <v/>
      </c>
    </row>
    <row r="253" spans="1:7" x14ac:dyDescent="0.35">
      <c r="A253" s="30">
        <v>44305</v>
      </c>
      <c r="B253" s="3">
        <v>14359.45</v>
      </c>
      <c r="C253" s="22">
        <f t="shared" si="17"/>
        <v>-1.7677018166146159E-2</v>
      </c>
      <c r="D253" s="3" t="str">
        <f t="shared" si="18"/>
        <v>Down</v>
      </c>
      <c r="E253" t="str">
        <f t="shared" si="19"/>
        <v/>
      </c>
      <c r="F253" t="str">
        <f t="shared" si="15"/>
        <v/>
      </c>
      <c r="G253" t="str">
        <f t="shared" si="16"/>
        <v/>
      </c>
    </row>
    <row r="254" spans="1:7" x14ac:dyDescent="0.35">
      <c r="A254" s="30">
        <v>44306</v>
      </c>
      <c r="B254" s="3">
        <v>14296.4</v>
      </c>
      <c r="C254" s="22">
        <f t="shared" si="17"/>
        <v>-4.3908366963916505E-3</v>
      </c>
      <c r="D254" s="3" t="str">
        <f t="shared" si="18"/>
        <v>Down</v>
      </c>
      <c r="E254" t="str">
        <f t="shared" si="19"/>
        <v/>
      </c>
      <c r="F254" t="str">
        <f t="shared" si="15"/>
        <v/>
      </c>
      <c r="G254" t="str">
        <f t="shared" si="16"/>
        <v/>
      </c>
    </row>
    <row r="255" spans="1:7" x14ac:dyDescent="0.35">
      <c r="A255" s="30">
        <v>44308</v>
      </c>
      <c r="B255" s="3">
        <v>14406.15</v>
      </c>
      <c r="C255" s="22">
        <f t="shared" si="17"/>
        <v>7.6767577851766878E-3</v>
      </c>
      <c r="D255" s="3" t="str">
        <f t="shared" si="18"/>
        <v>Up</v>
      </c>
      <c r="E255" t="str">
        <f t="shared" si="19"/>
        <v/>
      </c>
      <c r="F255" t="str">
        <f t="shared" si="15"/>
        <v/>
      </c>
      <c r="G255" t="str">
        <f t="shared" si="16"/>
        <v/>
      </c>
    </row>
    <row r="256" spans="1:7" x14ac:dyDescent="0.35">
      <c r="A256" s="30">
        <v>44309</v>
      </c>
      <c r="B256" s="3">
        <v>14341.35</v>
      </c>
      <c r="C256" s="22">
        <f t="shared" si="17"/>
        <v>-4.49807894545033E-3</v>
      </c>
      <c r="D256" s="3" t="str">
        <f t="shared" si="18"/>
        <v>Down</v>
      </c>
      <c r="E256" t="str">
        <f t="shared" si="19"/>
        <v/>
      </c>
      <c r="F256" t="str">
        <f t="shared" si="15"/>
        <v/>
      </c>
      <c r="G256" t="str">
        <f t="shared" si="16"/>
        <v/>
      </c>
    </row>
    <row r="257" spans="1:7" x14ac:dyDescent="0.35">
      <c r="A257" s="30">
        <v>44312</v>
      </c>
      <c r="B257" s="3">
        <v>14485</v>
      </c>
      <c r="C257" s="22">
        <f t="shared" si="17"/>
        <v>1.0016490776670233E-2</v>
      </c>
      <c r="D257" s="3" t="str">
        <f t="shared" si="18"/>
        <v>Up</v>
      </c>
      <c r="E257" t="str">
        <f t="shared" si="19"/>
        <v/>
      </c>
      <c r="F257" t="str">
        <f t="shared" si="15"/>
        <v/>
      </c>
      <c r="G257" t="str">
        <f t="shared" si="16"/>
        <v/>
      </c>
    </row>
    <row r="258" spans="1:7" x14ac:dyDescent="0.35">
      <c r="A258" s="30">
        <v>44313</v>
      </c>
      <c r="B258" s="3">
        <v>14653.05</v>
      </c>
      <c r="C258" s="22">
        <f t="shared" si="17"/>
        <v>1.1601656886434192E-2</v>
      </c>
      <c r="D258" s="3" t="str">
        <f t="shared" si="18"/>
        <v>Up</v>
      </c>
      <c r="E258" t="str">
        <f t="shared" si="19"/>
        <v/>
      </c>
      <c r="F258" t="str">
        <f t="shared" si="15"/>
        <v/>
      </c>
      <c r="G258" t="str">
        <f t="shared" si="16"/>
        <v/>
      </c>
    </row>
    <row r="259" spans="1:7" x14ac:dyDescent="0.35">
      <c r="A259" s="30">
        <v>44314</v>
      </c>
      <c r="B259" s="3">
        <v>14864.55</v>
      </c>
      <c r="C259" s="22">
        <f t="shared" si="17"/>
        <v>1.4433855067716278E-2</v>
      </c>
      <c r="D259" s="3" t="str">
        <f t="shared" si="18"/>
        <v>Up</v>
      </c>
      <c r="E259" t="str">
        <f t="shared" si="19"/>
        <v/>
      </c>
      <c r="F259" t="str">
        <f t="shared" ref="F259:F322" si="20">IF(E259="8-Day Down Streak", C259, "")</f>
        <v/>
      </c>
      <c r="G259" t="str">
        <f t="shared" ref="G259:G322" si="21">IF(E259="8-Day Down Streak", IF(F259&gt;0, "Yes", "No"), "")</f>
        <v/>
      </c>
    </row>
    <row r="260" spans="1:7" x14ac:dyDescent="0.35">
      <c r="A260" s="30">
        <v>44315</v>
      </c>
      <c r="B260" s="3">
        <v>14894.9</v>
      </c>
      <c r="C260" s="22">
        <f t="shared" ref="C260:C323" si="22">(B260-B259)/B259</f>
        <v>2.0417705211392451E-3</v>
      </c>
      <c r="D260" s="3" t="str">
        <f t="shared" ref="D260:D323" si="23">IF(C260&gt;0, "Up", IF(C260&lt;0, "Down", "Flat"))</f>
        <v>Up</v>
      </c>
      <c r="E260" t="str">
        <f t="shared" si="19"/>
        <v/>
      </c>
      <c r="F260" t="str">
        <f t="shared" si="20"/>
        <v/>
      </c>
      <c r="G260" t="str">
        <f t="shared" si="21"/>
        <v/>
      </c>
    </row>
    <row r="261" spans="1:7" x14ac:dyDescent="0.35">
      <c r="A261" s="30">
        <v>44316</v>
      </c>
      <c r="B261" s="3">
        <v>14631.1</v>
      </c>
      <c r="C261" s="22">
        <f t="shared" si="22"/>
        <v>-1.7710760058812027E-2</v>
      </c>
      <c r="D261" s="3" t="str">
        <f t="shared" si="23"/>
        <v>Down</v>
      </c>
      <c r="E261" t="str">
        <f t="shared" si="19"/>
        <v/>
      </c>
      <c r="F261" t="str">
        <f t="shared" si="20"/>
        <v/>
      </c>
      <c r="G261" t="str">
        <f t="shared" si="21"/>
        <v/>
      </c>
    </row>
    <row r="262" spans="1:7" x14ac:dyDescent="0.35">
      <c r="A262" s="30">
        <v>44319</v>
      </c>
      <c r="B262" s="3">
        <v>14634.15</v>
      </c>
      <c r="C262" s="22">
        <f t="shared" si="22"/>
        <v>2.0846006110266982E-4</v>
      </c>
      <c r="D262" s="3" t="str">
        <f t="shared" si="23"/>
        <v>Up</v>
      </c>
      <c r="E262" t="str">
        <f t="shared" si="19"/>
        <v/>
      </c>
      <c r="F262" t="str">
        <f t="shared" si="20"/>
        <v/>
      </c>
      <c r="G262" t="str">
        <f t="shared" si="21"/>
        <v/>
      </c>
    </row>
    <row r="263" spans="1:7" x14ac:dyDescent="0.35">
      <c r="A263" s="30">
        <v>44320</v>
      </c>
      <c r="B263" s="3">
        <v>14496.5</v>
      </c>
      <c r="C263" s="22">
        <f t="shared" si="22"/>
        <v>-9.4060809818130638E-3</v>
      </c>
      <c r="D263" s="3" t="str">
        <f t="shared" si="23"/>
        <v>Down</v>
      </c>
      <c r="E263" t="str">
        <f t="shared" si="19"/>
        <v/>
      </c>
      <c r="F263" t="str">
        <f t="shared" si="20"/>
        <v/>
      </c>
      <c r="G263" t="str">
        <f t="shared" si="21"/>
        <v/>
      </c>
    </row>
    <row r="264" spans="1:7" x14ac:dyDescent="0.35">
      <c r="A264" s="30">
        <v>44321</v>
      </c>
      <c r="B264" s="3">
        <v>14617.85</v>
      </c>
      <c r="C264" s="22">
        <f t="shared" si="22"/>
        <v>8.3709861000931512E-3</v>
      </c>
      <c r="D264" s="3" t="str">
        <f t="shared" si="23"/>
        <v>Up</v>
      </c>
      <c r="E264" t="str">
        <f t="shared" si="19"/>
        <v/>
      </c>
      <c r="F264" t="str">
        <f t="shared" si="20"/>
        <v/>
      </c>
      <c r="G264" t="str">
        <f t="shared" si="21"/>
        <v/>
      </c>
    </row>
    <row r="265" spans="1:7" x14ac:dyDescent="0.35">
      <c r="A265" s="30">
        <v>44322</v>
      </c>
      <c r="B265" s="3">
        <v>14724.8</v>
      </c>
      <c r="C265" s="22">
        <f t="shared" si="22"/>
        <v>7.3163974182249032E-3</v>
      </c>
      <c r="D265" s="3" t="str">
        <f t="shared" si="23"/>
        <v>Up</v>
      </c>
      <c r="E265" t="str">
        <f t="shared" si="19"/>
        <v/>
      </c>
      <c r="F265" t="str">
        <f t="shared" si="20"/>
        <v/>
      </c>
      <c r="G265" t="str">
        <f t="shared" si="21"/>
        <v/>
      </c>
    </row>
    <row r="266" spans="1:7" x14ac:dyDescent="0.35">
      <c r="A266" s="30">
        <v>44323</v>
      </c>
      <c r="B266" s="3">
        <v>14823.15</v>
      </c>
      <c r="C266" s="22">
        <f t="shared" si="22"/>
        <v>6.6792078669999167E-3</v>
      </c>
      <c r="D266" s="3" t="str">
        <f t="shared" si="23"/>
        <v>Up</v>
      </c>
      <c r="E266" t="str">
        <f t="shared" si="19"/>
        <v/>
      </c>
      <c r="F266" t="str">
        <f t="shared" si="20"/>
        <v/>
      </c>
      <c r="G266" t="str">
        <f t="shared" si="21"/>
        <v/>
      </c>
    </row>
    <row r="267" spans="1:7" x14ac:dyDescent="0.35">
      <c r="A267" s="30">
        <v>44326</v>
      </c>
      <c r="B267" s="3">
        <v>14942.35</v>
      </c>
      <c r="C267" s="22">
        <f t="shared" si="22"/>
        <v>8.0414756647541677E-3</v>
      </c>
      <c r="D267" s="3" t="str">
        <f t="shared" si="23"/>
        <v>Up</v>
      </c>
      <c r="E267" t="str">
        <f t="shared" si="19"/>
        <v/>
      </c>
      <c r="F267" t="str">
        <f t="shared" si="20"/>
        <v/>
      </c>
      <c r="G267" t="str">
        <f t="shared" si="21"/>
        <v/>
      </c>
    </row>
    <row r="268" spans="1:7" x14ac:dyDescent="0.35">
      <c r="A268" s="30">
        <v>44327</v>
      </c>
      <c r="B268" s="3">
        <v>14850.75</v>
      </c>
      <c r="C268" s="22">
        <f t="shared" si="22"/>
        <v>-6.1302271731019792E-3</v>
      </c>
      <c r="D268" s="3" t="str">
        <f t="shared" si="23"/>
        <v>Down</v>
      </c>
      <c r="E268" t="str">
        <f t="shared" ref="E268:E331" si="24">IF(AND(D260="Down", D261="Down", D262="Down", D263="Down", D264="Down", D265="Down", D266="Down", D267="Down"), "8-Day Down Streak", "")</f>
        <v/>
      </c>
      <c r="F268" t="str">
        <f t="shared" si="20"/>
        <v/>
      </c>
      <c r="G268" t="str">
        <f t="shared" si="21"/>
        <v/>
      </c>
    </row>
    <row r="269" spans="1:7" x14ac:dyDescent="0.35">
      <c r="A269" s="30">
        <v>44328</v>
      </c>
      <c r="B269" s="3">
        <v>14696.5</v>
      </c>
      <c r="C269" s="22">
        <f t="shared" si="22"/>
        <v>-1.0386680807366631E-2</v>
      </c>
      <c r="D269" s="3" t="str">
        <f t="shared" si="23"/>
        <v>Down</v>
      </c>
      <c r="E269" t="str">
        <f t="shared" si="24"/>
        <v/>
      </c>
      <c r="F269" t="str">
        <f t="shared" si="20"/>
        <v/>
      </c>
      <c r="G269" t="str">
        <f t="shared" si="21"/>
        <v/>
      </c>
    </row>
    <row r="270" spans="1:7" x14ac:dyDescent="0.35">
      <c r="A270" s="30">
        <v>44330</v>
      </c>
      <c r="B270" s="3">
        <v>14677.8</v>
      </c>
      <c r="C270" s="22">
        <f t="shared" si="22"/>
        <v>-1.2724117987276376E-3</v>
      </c>
      <c r="D270" s="3" t="str">
        <f t="shared" si="23"/>
        <v>Down</v>
      </c>
      <c r="E270" t="str">
        <f t="shared" si="24"/>
        <v/>
      </c>
      <c r="F270" t="str">
        <f t="shared" si="20"/>
        <v/>
      </c>
      <c r="G270" t="str">
        <f t="shared" si="21"/>
        <v/>
      </c>
    </row>
    <row r="271" spans="1:7" x14ac:dyDescent="0.35">
      <c r="A271" s="30">
        <v>44333</v>
      </c>
      <c r="B271" s="3">
        <v>14923.15</v>
      </c>
      <c r="C271" s="22">
        <f t="shared" si="22"/>
        <v>1.6715720339560449E-2</v>
      </c>
      <c r="D271" s="3" t="str">
        <f t="shared" si="23"/>
        <v>Up</v>
      </c>
      <c r="E271" t="str">
        <f t="shared" si="24"/>
        <v/>
      </c>
      <c r="F271" t="str">
        <f t="shared" si="20"/>
        <v/>
      </c>
      <c r="G271" t="str">
        <f t="shared" si="21"/>
        <v/>
      </c>
    </row>
    <row r="272" spans="1:7" x14ac:dyDescent="0.35">
      <c r="A272" s="30">
        <v>44334</v>
      </c>
      <c r="B272" s="3">
        <v>15108.1</v>
      </c>
      <c r="C272" s="22">
        <f t="shared" si="22"/>
        <v>1.2393496011230921E-2</v>
      </c>
      <c r="D272" s="3" t="str">
        <f t="shared" si="23"/>
        <v>Up</v>
      </c>
      <c r="E272" t="str">
        <f t="shared" si="24"/>
        <v/>
      </c>
      <c r="F272" t="str">
        <f t="shared" si="20"/>
        <v/>
      </c>
      <c r="G272" t="str">
        <f t="shared" si="21"/>
        <v/>
      </c>
    </row>
    <row r="273" spans="1:7" x14ac:dyDescent="0.35">
      <c r="A273" s="30">
        <v>44335</v>
      </c>
      <c r="B273" s="3">
        <v>15030.15</v>
      </c>
      <c r="C273" s="22">
        <f t="shared" si="22"/>
        <v>-5.159483985411847E-3</v>
      </c>
      <c r="D273" s="3" t="str">
        <f t="shared" si="23"/>
        <v>Down</v>
      </c>
      <c r="E273" t="str">
        <f t="shared" si="24"/>
        <v/>
      </c>
      <c r="F273" t="str">
        <f t="shared" si="20"/>
        <v/>
      </c>
      <c r="G273" t="str">
        <f t="shared" si="21"/>
        <v/>
      </c>
    </row>
    <row r="274" spans="1:7" x14ac:dyDescent="0.35">
      <c r="A274" s="30">
        <v>44336</v>
      </c>
      <c r="B274" s="3">
        <v>14906.05</v>
      </c>
      <c r="C274" s="22">
        <f t="shared" si="22"/>
        <v>-8.2567372913776894E-3</v>
      </c>
      <c r="D274" s="3" t="str">
        <f t="shared" si="23"/>
        <v>Down</v>
      </c>
      <c r="E274" t="str">
        <f t="shared" si="24"/>
        <v/>
      </c>
      <c r="F274" t="str">
        <f t="shared" si="20"/>
        <v/>
      </c>
      <c r="G274" t="str">
        <f t="shared" si="21"/>
        <v/>
      </c>
    </row>
    <row r="275" spans="1:7" x14ac:dyDescent="0.35">
      <c r="A275" s="30">
        <v>44337</v>
      </c>
      <c r="B275" s="3">
        <v>15175.3</v>
      </c>
      <c r="C275" s="22">
        <f t="shared" si="22"/>
        <v>1.8063135438295189E-2</v>
      </c>
      <c r="D275" s="3" t="str">
        <f t="shared" si="23"/>
        <v>Up</v>
      </c>
      <c r="E275" t="str">
        <f t="shared" si="24"/>
        <v/>
      </c>
      <c r="F275" t="str">
        <f t="shared" si="20"/>
        <v/>
      </c>
      <c r="G275" t="str">
        <f t="shared" si="21"/>
        <v/>
      </c>
    </row>
    <row r="276" spans="1:7" x14ac:dyDescent="0.35">
      <c r="A276" s="30">
        <v>44340</v>
      </c>
      <c r="B276" s="3">
        <v>15197.7</v>
      </c>
      <c r="C276" s="22">
        <f t="shared" si="22"/>
        <v>1.4760828451497799E-3</v>
      </c>
      <c r="D276" s="3" t="str">
        <f t="shared" si="23"/>
        <v>Up</v>
      </c>
      <c r="E276" t="str">
        <f t="shared" si="24"/>
        <v/>
      </c>
      <c r="F276" t="str">
        <f t="shared" si="20"/>
        <v/>
      </c>
      <c r="G276" t="str">
        <f t="shared" si="21"/>
        <v/>
      </c>
    </row>
    <row r="277" spans="1:7" x14ac:dyDescent="0.35">
      <c r="A277" s="30">
        <v>44341</v>
      </c>
      <c r="B277" s="3">
        <v>15208.45</v>
      </c>
      <c r="C277" s="22">
        <f t="shared" si="22"/>
        <v>7.0734387440204766E-4</v>
      </c>
      <c r="D277" s="3" t="str">
        <f t="shared" si="23"/>
        <v>Up</v>
      </c>
      <c r="E277" t="str">
        <f t="shared" si="24"/>
        <v/>
      </c>
      <c r="F277" t="str">
        <f t="shared" si="20"/>
        <v/>
      </c>
      <c r="G277" t="str">
        <f t="shared" si="21"/>
        <v/>
      </c>
    </row>
    <row r="278" spans="1:7" x14ac:dyDescent="0.35">
      <c r="A278" s="30">
        <v>44342</v>
      </c>
      <c r="B278" s="3">
        <v>15301.45</v>
      </c>
      <c r="C278" s="22">
        <f t="shared" si="22"/>
        <v>6.1150215833960719E-3</v>
      </c>
      <c r="D278" s="3" t="str">
        <f t="shared" si="23"/>
        <v>Up</v>
      </c>
      <c r="E278" t="str">
        <f t="shared" si="24"/>
        <v/>
      </c>
      <c r="F278" t="str">
        <f t="shared" si="20"/>
        <v/>
      </c>
      <c r="G278" t="str">
        <f t="shared" si="21"/>
        <v/>
      </c>
    </row>
    <row r="279" spans="1:7" x14ac:dyDescent="0.35">
      <c r="A279" s="30">
        <v>44343</v>
      </c>
      <c r="B279" s="3">
        <v>15337.85</v>
      </c>
      <c r="C279" s="22">
        <f t="shared" si="22"/>
        <v>2.3788595198494023E-3</v>
      </c>
      <c r="D279" s="3" t="str">
        <f t="shared" si="23"/>
        <v>Up</v>
      </c>
      <c r="E279" t="str">
        <f t="shared" si="24"/>
        <v/>
      </c>
      <c r="F279" t="str">
        <f t="shared" si="20"/>
        <v/>
      </c>
      <c r="G279" t="str">
        <f t="shared" si="21"/>
        <v/>
      </c>
    </row>
    <row r="280" spans="1:7" x14ac:dyDescent="0.35">
      <c r="A280" s="30">
        <v>44344</v>
      </c>
      <c r="B280" s="3">
        <v>15435.65</v>
      </c>
      <c r="C280" s="22">
        <f t="shared" si="22"/>
        <v>6.3763826090357687E-3</v>
      </c>
      <c r="D280" s="3" t="str">
        <f t="shared" si="23"/>
        <v>Up</v>
      </c>
      <c r="E280" t="str">
        <f t="shared" si="24"/>
        <v/>
      </c>
      <c r="F280" t="str">
        <f t="shared" si="20"/>
        <v/>
      </c>
      <c r="G280" t="str">
        <f t="shared" si="21"/>
        <v/>
      </c>
    </row>
    <row r="281" spans="1:7" x14ac:dyDescent="0.35">
      <c r="A281" s="30">
        <v>44347</v>
      </c>
      <c r="B281" s="3">
        <v>15582.8</v>
      </c>
      <c r="C281" s="22">
        <f t="shared" si="22"/>
        <v>9.5331262369903209E-3</v>
      </c>
      <c r="D281" s="3" t="str">
        <f t="shared" si="23"/>
        <v>Up</v>
      </c>
      <c r="E281" t="str">
        <f t="shared" si="24"/>
        <v/>
      </c>
      <c r="F281" t="str">
        <f t="shared" si="20"/>
        <v/>
      </c>
      <c r="G281" t="str">
        <f t="shared" si="21"/>
        <v/>
      </c>
    </row>
    <row r="282" spans="1:7" x14ac:dyDescent="0.35">
      <c r="A282" s="30">
        <v>44348</v>
      </c>
      <c r="B282" s="3">
        <v>15574.85</v>
      </c>
      <c r="C282" s="22">
        <f t="shared" si="22"/>
        <v>-5.1017788844103169E-4</v>
      </c>
      <c r="D282" s="3" t="str">
        <f t="shared" si="23"/>
        <v>Down</v>
      </c>
      <c r="E282" t="str">
        <f t="shared" si="24"/>
        <v/>
      </c>
      <c r="F282" t="str">
        <f t="shared" si="20"/>
        <v/>
      </c>
      <c r="G282" t="str">
        <f t="shared" si="21"/>
        <v/>
      </c>
    </row>
    <row r="283" spans="1:7" x14ac:dyDescent="0.35">
      <c r="A283" s="30">
        <v>44349</v>
      </c>
      <c r="B283" s="3">
        <v>15576.2</v>
      </c>
      <c r="C283" s="22">
        <f t="shared" si="22"/>
        <v>8.667820235831252E-5</v>
      </c>
      <c r="D283" s="3" t="str">
        <f t="shared" si="23"/>
        <v>Up</v>
      </c>
      <c r="E283" t="str">
        <f t="shared" si="24"/>
        <v/>
      </c>
      <c r="F283" t="str">
        <f t="shared" si="20"/>
        <v/>
      </c>
      <c r="G283" t="str">
        <f t="shared" si="21"/>
        <v/>
      </c>
    </row>
    <row r="284" spans="1:7" x14ac:dyDescent="0.35">
      <c r="A284" s="30">
        <v>44350</v>
      </c>
      <c r="B284" s="3">
        <v>15690.35</v>
      </c>
      <c r="C284" s="22">
        <f t="shared" si="22"/>
        <v>7.3284883347671213E-3</v>
      </c>
      <c r="D284" s="3" t="str">
        <f t="shared" si="23"/>
        <v>Up</v>
      </c>
      <c r="E284" t="str">
        <f t="shared" si="24"/>
        <v/>
      </c>
      <c r="F284" t="str">
        <f t="shared" si="20"/>
        <v/>
      </c>
      <c r="G284" t="str">
        <f t="shared" si="21"/>
        <v/>
      </c>
    </row>
    <row r="285" spans="1:7" x14ac:dyDescent="0.35">
      <c r="A285" s="30">
        <v>44351</v>
      </c>
      <c r="B285" s="3">
        <v>15670.25</v>
      </c>
      <c r="C285" s="22">
        <f t="shared" si="22"/>
        <v>-1.2810421692314297E-3</v>
      </c>
      <c r="D285" s="3" t="str">
        <f t="shared" si="23"/>
        <v>Down</v>
      </c>
      <c r="E285" t="str">
        <f t="shared" si="24"/>
        <v/>
      </c>
      <c r="F285" t="str">
        <f t="shared" si="20"/>
        <v/>
      </c>
      <c r="G285" t="str">
        <f t="shared" si="21"/>
        <v/>
      </c>
    </row>
    <row r="286" spans="1:7" x14ac:dyDescent="0.35">
      <c r="A286" s="30">
        <v>44354</v>
      </c>
      <c r="B286" s="3">
        <v>15751.65</v>
      </c>
      <c r="C286" s="22">
        <f t="shared" si="22"/>
        <v>5.1945565641900822E-3</v>
      </c>
      <c r="D286" s="3" t="str">
        <f t="shared" si="23"/>
        <v>Up</v>
      </c>
      <c r="E286" t="str">
        <f t="shared" si="24"/>
        <v/>
      </c>
      <c r="F286" t="str">
        <f t="shared" si="20"/>
        <v/>
      </c>
      <c r="G286" t="str">
        <f t="shared" si="21"/>
        <v/>
      </c>
    </row>
    <row r="287" spans="1:7" x14ac:dyDescent="0.35">
      <c r="A287" s="30">
        <v>44355</v>
      </c>
      <c r="B287" s="3">
        <v>15740.1</v>
      </c>
      <c r="C287" s="22">
        <f t="shared" si="22"/>
        <v>-7.3325651598399354E-4</v>
      </c>
      <c r="D287" s="3" t="str">
        <f t="shared" si="23"/>
        <v>Down</v>
      </c>
      <c r="E287" t="str">
        <f t="shared" si="24"/>
        <v/>
      </c>
      <c r="F287" t="str">
        <f t="shared" si="20"/>
        <v/>
      </c>
      <c r="G287" t="str">
        <f t="shared" si="21"/>
        <v/>
      </c>
    </row>
    <row r="288" spans="1:7" x14ac:dyDescent="0.35">
      <c r="A288" s="30">
        <v>44356</v>
      </c>
      <c r="B288" s="3">
        <v>15635.35</v>
      </c>
      <c r="C288" s="22">
        <f t="shared" si="22"/>
        <v>-6.6549767790547712E-3</v>
      </c>
      <c r="D288" s="3" t="str">
        <f t="shared" si="23"/>
        <v>Down</v>
      </c>
      <c r="E288" t="str">
        <f t="shared" si="24"/>
        <v/>
      </c>
      <c r="F288" t="str">
        <f t="shared" si="20"/>
        <v/>
      </c>
      <c r="G288" t="str">
        <f t="shared" si="21"/>
        <v/>
      </c>
    </row>
    <row r="289" spans="1:7" x14ac:dyDescent="0.35">
      <c r="A289" s="30">
        <v>44357</v>
      </c>
      <c r="B289" s="3">
        <v>15737.75</v>
      </c>
      <c r="C289" s="22">
        <f t="shared" si="22"/>
        <v>6.5492617690041883E-3</v>
      </c>
      <c r="D289" s="3" t="str">
        <f t="shared" si="23"/>
        <v>Up</v>
      </c>
      <c r="E289" t="str">
        <f t="shared" si="24"/>
        <v/>
      </c>
      <c r="F289" t="str">
        <f t="shared" si="20"/>
        <v/>
      </c>
      <c r="G289" t="str">
        <f t="shared" si="21"/>
        <v/>
      </c>
    </row>
    <row r="290" spans="1:7" x14ac:dyDescent="0.35">
      <c r="A290" s="30">
        <v>44358</v>
      </c>
      <c r="B290" s="3">
        <v>15799.35</v>
      </c>
      <c r="C290" s="22">
        <f t="shared" si="22"/>
        <v>3.9141554542422114E-3</v>
      </c>
      <c r="D290" s="3" t="str">
        <f t="shared" si="23"/>
        <v>Up</v>
      </c>
      <c r="E290" t="str">
        <f t="shared" si="24"/>
        <v/>
      </c>
      <c r="F290" t="str">
        <f t="shared" si="20"/>
        <v/>
      </c>
      <c r="G290" t="str">
        <f t="shared" si="21"/>
        <v/>
      </c>
    </row>
    <row r="291" spans="1:7" x14ac:dyDescent="0.35">
      <c r="A291" s="30">
        <v>44361</v>
      </c>
      <c r="B291" s="3">
        <v>15811.85</v>
      </c>
      <c r="C291" s="22">
        <f t="shared" si="22"/>
        <v>7.9117178871282673E-4</v>
      </c>
      <c r="D291" s="3" t="str">
        <f t="shared" si="23"/>
        <v>Up</v>
      </c>
      <c r="E291" t="str">
        <f t="shared" si="24"/>
        <v/>
      </c>
      <c r="F291" t="str">
        <f t="shared" si="20"/>
        <v/>
      </c>
      <c r="G291" t="str">
        <f t="shared" si="21"/>
        <v/>
      </c>
    </row>
    <row r="292" spans="1:7" x14ac:dyDescent="0.35">
      <c r="A292" s="30">
        <v>44362</v>
      </c>
      <c r="B292" s="3">
        <v>15869.25</v>
      </c>
      <c r="C292" s="22">
        <f t="shared" si="22"/>
        <v>3.630188750841909E-3</v>
      </c>
      <c r="D292" s="3" t="str">
        <f t="shared" si="23"/>
        <v>Up</v>
      </c>
      <c r="E292" t="str">
        <f t="shared" si="24"/>
        <v/>
      </c>
      <c r="F292" t="str">
        <f t="shared" si="20"/>
        <v/>
      </c>
      <c r="G292" t="str">
        <f t="shared" si="21"/>
        <v/>
      </c>
    </row>
    <row r="293" spans="1:7" x14ac:dyDescent="0.35">
      <c r="A293" s="30">
        <v>44363</v>
      </c>
      <c r="B293" s="3">
        <v>15767.55</v>
      </c>
      <c r="C293" s="22">
        <f t="shared" si="22"/>
        <v>-6.40862044520067E-3</v>
      </c>
      <c r="D293" s="3" t="str">
        <f t="shared" si="23"/>
        <v>Down</v>
      </c>
      <c r="E293" t="str">
        <f t="shared" si="24"/>
        <v/>
      </c>
      <c r="F293" t="str">
        <f t="shared" si="20"/>
        <v/>
      </c>
      <c r="G293" t="str">
        <f t="shared" si="21"/>
        <v/>
      </c>
    </row>
    <row r="294" spans="1:7" x14ac:dyDescent="0.35">
      <c r="A294" s="30">
        <v>44364</v>
      </c>
      <c r="B294" s="3">
        <v>15691.4</v>
      </c>
      <c r="C294" s="22">
        <f t="shared" si="22"/>
        <v>-4.8295391484409209E-3</v>
      </c>
      <c r="D294" s="3" t="str">
        <f t="shared" si="23"/>
        <v>Down</v>
      </c>
      <c r="E294" t="str">
        <f t="shared" si="24"/>
        <v/>
      </c>
      <c r="F294" t="str">
        <f t="shared" si="20"/>
        <v/>
      </c>
      <c r="G294" t="str">
        <f t="shared" si="21"/>
        <v/>
      </c>
    </row>
    <row r="295" spans="1:7" x14ac:dyDescent="0.35">
      <c r="A295" s="30">
        <v>44365</v>
      </c>
      <c r="B295" s="3">
        <v>15683.35</v>
      </c>
      <c r="C295" s="22">
        <f t="shared" si="22"/>
        <v>-5.1301987075718367E-4</v>
      </c>
      <c r="D295" s="3" t="str">
        <f t="shared" si="23"/>
        <v>Down</v>
      </c>
      <c r="E295" t="str">
        <f t="shared" si="24"/>
        <v/>
      </c>
      <c r="F295" t="str">
        <f t="shared" si="20"/>
        <v/>
      </c>
      <c r="G295" t="str">
        <f t="shared" si="21"/>
        <v/>
      </c>
    </row>
    <row r="296" spans="1:7" x14ac:dyDescent="0.35">
      <c r="A296" s="30">
        <v>44368</v>
      </c>
      <c r="B296" s="3">
        <v>15746.5</v>
      </c>
      <c r="C296" s="22">
        <f t="shared" si="22"/>
        <v>4.02656320237702E-3</v>
      </c>
      <c r="D296" s="3" t="str">
        <f t="shared" si="23"/>
        <v>Up</v>
      </c>
      <c r="E296" t="str">
        <f t="shared" si="24"/>
        <v/>
      </c>
      <c r="F296" t="str">
        <f t="shared" si="20"/>
        <v/>
      </c>
      <c r="G296" t="str">
        <f t="shared" si="21"/>
        <v/>
      </c>
    </row>
    <row r="297" spans="1:7" x14ac:dyDescent="0.35">
      <c r="A297" s="30">
        <v>44369</v>
      </c>
      <c r="B297" s="3">
        <v>15772.75</v>
      </c>
      <c r="C297" s="22">
        <f t="shared" si="22"/>
        <v>1.6670371193598578E-3</v>
      </c>
      <c r="D297" s="3" t="str">
        <f t="shared" si="23"/>
        <v>Up</v>
      </c>
      <c r="E297" t="str">
        <f t="shared" si="24"/>
        <v/>
      </c>
      <c r="F297" t="str">
        <f t="shared" si="20"/>
        <v/>
      </c>
      <c r="G297" t="str">
        <f t="shared" si="21"/>
        <v/>
      </c>
    </row>
    <row r="298" spans="1:7" x14ac:dyDescent="0.35">
      <c r="A298" s="30">
        <v>44370</v>
      </c>
      <c r="B298" s="3">
        <v>15686.95</v>
      </c>
      <c r="C298" s="22">
        <f t="shared" si="22"/>
        <v>-5.4397616141763023E-3</v>
      </c>
      <c r="D298" s="3" t="str">
        <f t="shared" si="23"/>
        <v>Down</v>
      </c>
      <c r="E298" t="str">
        <f t="shared" si="24"/>
        <v/>
      </c>
      <c r="F298" t="str">
        <f t="shared" si="20"/>
        <v/>
      </c>
      <c r="G298" t="str">
        <f t="shared" si="21"/>
        <v/>
      </c>
    </row>
    <row r="299" spans="1:7" x14ac:dyDescent="0.35">
      <c r="A299" s="30">
        <v>44371</v>
      </c>
      <c r="B299" s="3">
        <v>15790.45</v>
      </c>
      <c r="C299" s="22">
        <f t="shared" si="22"/>
        <v>6.5978408804770843E-3</v>
      </c>
      <c r="D299" s="3" t="str">
        <f t="shared" si="23"/>
        <v>Up</v>
      </c>
      <c r="E299" t="str">
        <f t="shared" si="24"/>
        <v/>
      </c>
      <c r="F299" t="str">
        <f t="shared" si="20"/>
        <v/>
      </c>
      <c r="G299" t="str">
        <f t="shared" si="21"/>
        <v/>
      </c>
    </row>
    <row r="300" spans="1:7" x14ac:dyDescent="0.35">
      <c r="A300" s="30">
        <v>44372</v>
      </c>
      <c r="B300" s="3">
        <v>15860.35</v>
      </c>
      <c r="C300" s="22">
        <f t="shared" si="22"/>
        <v>4.4267262807582836E-3</v>
      </c>
      <c r="D300" s="3" t="str">
        <f t="shared" si="23"/>
        <v>Up</v>
      </c>
      <c r="E300" t="str">
        <f t="shared" si="24"/>
        <v/>
      </c>
      <c r="F300" t="str">
        <f t="shared" si="20"/>
        <v/>
      </c>
      <c r="G300" t="str">
        <f t="shared" si="21"/>
        <v/>
      </c>
    </row>
    <row r="301" spans="1:7" x14ac:dyDescent="0.35">
      <c r="A301" s="30">
        <v>44375</v>
      </c>
      <c r="B301" s="3">
        <v>15814.7</v>
      </c>
      <c r="C301" s="22">
        <f t="shared" si="22"/>
        <v>-2.8782466969518097E-3</v>
      </c>
      <c r="D301" s="3" t="str">
        <f t="shared" si="23"/>
        <v>Down</v>
      </c>
      <c r="E301" t="str">
        <f t="shared" si="24"/>
        <v/>
      </c>
      <c r="F301" t="str">
        <f t="shared" si="20"/>
        <v/>
      </c>
      <c r="G301" t="str">
        <f t="shared" si="21"/>
        <v/>
      </c>
    </row>
    <row r="302" spans="1:7" x14ac:dyDescent="0.35">
      <c r="A302" s="30">
        <v>44376</v>
      </c>
      <c r="B302" s="3">
        <v>15748.45</v>
      </c>
      <c r="C302" s="22">
        <f t="shared" si="22"/>
        <v>-4.1891404832213068E-3</v>
      </c>
      <c r="D302" s="3" t="str">
        <f t="shared" si="23"/>
        <v>Down</v>
      </c>
      <c r="E302" t="str">
        <f t="shared" si="24"/>
        <v/>
      </c>
      <c r="F302" t="str">
        <f t="shared" si="20"/>
        <v/>
      </c>
      <c r="G302" t="str">
        <f t="shared" si="21"/>
        <v/>
      </c>
    </row>
    <row r="303" spans="1:7" x14ac:dyDescent="0.35">
      <c r="A303" s="30">
        <v>44377</v>
      </c>
      <c r="B303" s="3">
        <v>15721.5</v>
      </c>
      <c r="C303" s="22">
        <f t="shared" si="22"/>
        <v>-1.7112795227467292E-3</v>
      </c>
      <c r="D303" s="3" t="str">
        <f t="shared" si="23"/>
        <v>Down</v>
      </c>
      <c r="E303" t="str">
        <f t="shared" si="24"/>
        <v/>
      </c>
      <c r="F303" t="str">
        <f t="shared" si="20"/>
        <v/>
      </c>
      <c r="G303" t="str">
        <f t="shared" si="21"/>
        <v/>
      </c>
    </row>
    <row r="304" spans="1:7" x14ac:dyDescent="0.35">
      <c r="A304" s="30">
        <v>44378</v>
      </c>
      <c r="B304" s="3">
        <v>15680</v>
      </c>
      <c r="C304" s="22">
        <f t="shared" si="22"/>
        <v>-2.6396972299080877E-3</v>
      </c>
      <c r="D304" s="3" t="str">
        <f t="shared" si="23"/>
        <v>Down</v>
      </c>
      <c r="E304" t="str">
        <f t="shared" si="24"/>
        <v/>
      </c>
      <c r="F304" t="str">
        <f t="shared" si="20"/>
        <v/>
      </c>
      <c r="G304" t="str">
        <f t="shared" si="21"/>
        <v/>
      </c>
    </row>
    <row r="305" spans="1:7" x14ac:dyDescent="0.35">
      <c r="A305" s="30">
        <v>44379</v>
      </c>
      <c r="B305" s="3">
        <v>15722.2</v>
      </c>
      <c r="C305" s="22">
        <f t="shared" si="22"/>
        <v>2.6913265306122915E-3</v>
      </c>
      <c r="D305" s="3" t="str">
        <f t="shared" si="23"/>
        <v>Up</v>
      </c>
      <c r="E305" t="str">
        <f t="shared" si="24"/>
        <v/>
      </c>
      <c r="F305" t="str">
        <f t="shared" si="20"/>
        <v/>
      </c>
      <c r="G305" t="str">
        <f t="shared" si="21"/>
        <v/>
      </c>
    </row>
    <row r="306" spans="1:7" x14ac:dyDescent="0.35">
      <c r="A306" s="30">
        <v>44382</v>
      </c>
      <c r="B306" s="3">
        <v>15834.35</v>
      </c>
      <c r="C306" s="22">
        <f t="shared" si="22"/>
        <v>7.1332256300008666E-3</v>
      </c>
      <c r="D306" s="3" t="str">
        <f t="shared" si="23"/>
        <v>Up</v>
      </c>
      <c r="E306" t="str">
        <f t="shared" si="24"/>
        <v/>
      </c>
      <c r="F306" t="str">
        <f t="shared" si="20"/>
        <v/>
      </c>
      <c r="G306" t="str">
        <f t="shared" si="21"/>
        <v/>
      </c>
    </row>
    <row r="307" spans="1:7" x14ac:dyDescent="0.35">
      <c r="A307" s="30">
        <v>44383</v>
      </c>
      <c r="B307" s="3">
        <v>15818.25</v>
      </c>
      <c r="C307" s="22">
        <f t="shared" si="22"/>
        <v>-1.0167768174885843E-3</v>
      </c>
      <c r="D307" s="3" t="str">
        <f t="shared" si="23"/>
        <v>Down</v>
      </c>
      <c r="E307" t="str">
        <f t="shared" si="24"/>
        <v/>
      </c>
      <c r="F307" t="str">
        <f t="shared" si="20"/>
        <v/>
      </c>
      <c r="G307" t="str">
        <f t="shared" si="21"/>
        <v/>
      </c>
    </row>
    <row r="308" spans="1:7" x14ac:dyDescent="0.35">
      <c r="A308" s="30">
        <v>44384</v>
      </c>
      <c r="B308" s="3">
        <v>15879.65</v>
      </c>
      <c r="C308" s="22">
        <f t="shared" si="22"/>
        <v>3.881592464400274E-3</v>
      </c>
      <c r="D308" s="3" t="str">
        <f t="shared" si="23"/>
        <v>Up</v>
      </c>
      <c r="E308" t="str">
        <f t="shared" si="24"/>
        <v/>
      </c>
      <c r="F308" t="str">
        <f t="shared" si="20"/>
        <v/>
      </c>
      <c r="G308" t="str">
        <f t="shared" si="21"/>
        <v/>
      </c>
    </row>
    <row r="309" spans="1:7" x14ac:dyDescent="0.35">
      <c r="A309" s="30">
        <v>44385</v>
      </c>
      <c r="B309" s="3">
        <v>15727.9</v>
      </c>
      <c r="C309" s="22">
        <f t="shared" si="22"/>
        <v>-9.5562559628203387E-3</v>
      </c>
      <c r="D309" s="3" t="str">
        <f t="shared" si="23"/>
        <v>Down</v>
      </c>
      <c r="E309" t="str">
        <f t="shared" si="24"/>
        <v/>
      </c>
      <c r="F309" t="str">
        <f t="shared" si="20"/>
        <v/>
      </c>
      <c r="G309" t="str">
        <f t="shared" si="21"/>
        <v/>
      </c>
    </row>
    <row r="310" spans="1:7" x14ac:dyDescent="0.35">
      <c r="A310" s="30">
        <v>44386</v>
      </c>
      <c r="B310" s="3">
        <v>15689.8</v>
      </c>
      <c r="C310" s="22">
        <f t="shared" si="22"/>
        <v>-2.4224467347834337E-3</v>
      </c>
      <c r="D310" s="3" t="str">
        <f t="shared" si="23"/>
        <v>Down</v>
      </c>
      <c r="E310" t="str">
        <f t="shared" si="24"/>
        <v/>
      </c>
      <c r="F310" t="str">
        <f t="shared" si="20"/>
        <v/>
      </c>
      <c r="G310" t="str">
        <f t="shared" si="21"/>
        <v/>
      </c>
    </row>
    <row r="311" spans="1:7" x14ac:dyDescent="0.35">
      <c r="A311" s="30">
        <v>44389</v>
      </c>
      <c r="B311" s="3">
        <v>15692.6</v>
      </c>
      <c r="C311" s="22">
        <f t="shared" si="22"/>
        <v>1.7845989113953598E-4</v>
      </c>
      <c r="D311" s="3" t="str">
        <f t="shared" si="23"/>
        <v>Up</v>
      </c>
      <c r="E311" t="str">
        <f t="shared" si="24"/>
        <v/>
      </c>
      <c r="F311" t="str">
        <f t="shared" si="20"/>
        <v/>
      </c>
      <c r="G311" t="str">
        <f t="shared" si="21"/>
        <v/>
      </c>
    </row>
    <row r="312" spans="1:7" x14ac:dyDescent="0.35">
      <c r="A312" s="30">
        <v>44390</v>
      </c>
      <c r="B312" s="3">
        <v>15812.35</v>
      </c>
      <c r="C312" s="22">
        <f t="shared" si="22"/>
        <v>7.6309853051756875E-3</v>
      </c>
      <c r="D312" s="3" t="str">
        <f t="shared" si="23"/>
        <v>Up</v>
      </c>
      <c r="E312" t="str">
        <f t="shared" si="24"/>
        <v/>
      </c>
      <c r="F312" t="str">
        <f t="shared" si="20"/>
        <v/>
      </c>
      <c r="G312" t="str">
        <f t="shared" si="21"/>
        <v/>
      </c>
    </row>
    <row r="313" spans="1:7" x14ac:dyDescent="0.35">
      <c r="A313" s="30">
        <v>44391</v>
      </c>
      <c r="B313" s="3">
        <v>15853.95</v>
      </c>
      <c r="C313" s="22">
        <f t="shared" si="22"/>
        <v>2.6308549962529518E-3</v>
      </c>
      <c r="D313" s="3" t="str">
        <f t="shared" si="23"/>
        <v>Up</v>
      </c>
      <c r="E313" t="str">
        <f t="shared" si="24"/>
        <v/>
      </c>
      <c r="F313" t="str">
        <f t="shared" si="20"/>
        <v/>
      </c>
      <c r="G313" t="str">
        <f t="shared" si="21"/>
        <v/>
      </c>
    </row>
    <row r="314" spans="1:7" x14ac:dyDescent="0.35">
      <c r="A314" s="30">
        <v>44392</v>
      </c>
      <c r="B314" s="3">
        <v>15924.2</v>
      </c>
      <c r="C314" s="22">
        <f t="shared" si="22"/>
        <v>4.4310723825923505E-3</v>
      </c>
      <c r="D314" s="3" t="str">
        <f t="shared" si="23"/>
        <v>Up</v>
      </c>
      <c r="E314" t="str">
        <f t="shared" si="24"/>
        <v/>
      </c>
      <c r="F314" t="str">
        <f t="shared" si="20"/>
        <v/>
      </c>
      <c r="G314" t="str">
        <f t="shared" si="21"/>
        <v/>
      </c>
    </row>
    <row r="315" spans="1:7" x14ac:dyDescent="0.35">
      <c r="A315" s="30">
        <v>44393</v>
      </c>
      <c r="B315" s="3">
        <v>15923.4</v>
      </c>
      <c r="C315" s="22">
        <f t="shared" si="22"/>
        <v>-5.0238002537087662E-5</v>
      </c>
      <c r="D315" s="3" t="str">
        <f t="shared" si="23"/>
        <v>Down</v>
      </c>
      <c r="E315" t="str">
        <f t="shared" si="24"/>
        <v/>
      </c>
      <c r="F315" t="str">
        <f t="shared" si="20"/>
        <v/>
      </c>
      <c r="G315" t="str">
        <f t="shared" si="21"/>
        <v/>
      </c>
    </row>
    <row r="316" spans="1:7" x14ac:dyDescent="0.35">
      <c r="A316" s="30">
        <v>44396</v>
      </c>
      <c r="B316" s="3">
        <v>15752.4</v>
      </c>
      <c r="C316" s="22">
        <f t="shared" si="22"/>
        <v>-1.0738912543803459E-2</v>
      </c>
      <c r="D316" s="3" t="str">
        <f t="shared" si="23"/>
        <v>Down</v>
      </c>
      <c r="E316" t="str">
        <f t="shared" si="24"/>
        <v/>
      </c>
      <c r="F316" t="str">
        <f t="shared" si="20"/>
        <v/>
      </c>
      <c r="G316" t="str">
        <f t="shared" si="21"/>
        <v/>
      </c>
    </row>
    <row r="317" spans="1:7" x14ac:dyDescent="0.35">
      <c r="A317" s="30">
        <v>44397</v>
      </c>
      <c r="B317" s="3">
        <v>15632.1</v>
      </c>
      <c r="C317" s="22">
        <f t="shared" si="22"/>
        <v>-7.6369315151976385E-3</v>
      </c>
      <c r="D317" s="3" t="str">
        <f t="shared" si="23"/>
        <v>Down</v>
      </c>
      <c r="E317" t="str">
        <f t="shared" si="24"/>
        <v/>
      </c>
      <c r="F317" t="str">
        <f t="shared" si="20"/>
        <v/>
      </c>
      <c r="G317" t="str">
        <f t="shared" si="21"/>
        <v/>
      </c>
    </row>
    <row r="318" spans="1:7" x14ac:dyDescent="0.35">
      <c r="A318" s="30">
        <v>44399</v>
      </c>
      <c r="B318" s="3">
        <v>15824.05</v>
      </c>
      <c r="C318" s="22">
        <f t="shared" si="22"/>
        <v>1.2279220322285483E-2</v>
      </c>
      <c r="D318" s="3" t="str">
        <f t="shared" si="23"/>
        <v>Up</v>
      </c>
      <c r="E318" t="str">
        <f t="shared" si="24"/>
        <v/>
      </c>
      <c r="F318" t="str">
        <f t="shared" si="20"/>
        <v/>
      </c>
      <c r="G318" t="str">
        <f t="shared" si="21"/>
        <v/>
      </c>
    </row>
    <row r="319" spans="1:7" x14ac:dyDescent="0.35">
      <c r="A319" s="30">
        <v>44400</v>
      </c>
      <c r="B319" s="3">
        <v>15856.05</v>
      </c>
      <c r="C319" s="22">
        <f t="shared" si="22"/>
        <v>2.0222383018253863E-3</v>
      </c>
      <c r="D319" s="3" t="str">
        <f t="shared" si="23"/>
        <v>Up</v>
      </c>
      <c r="E319" t="str">
        <f t="shared" si="24"/>
        <v/>
      </c>
      <c r="F319" t="str">
        <f t="shared" si="20"/>
        <v/>
      </c>
      <c r="G319" t="str">
        <f t="shared" si="21"/>
        <v/>
      </c>
    </row>
    <row r="320" spans="1:7" x14ac:dyDescent="0.35">
      <c r="A320" s="30">
        <v>44403</v>
      </c>
      <c r="B320" s="3">
        <v>15824.45</v>
      </c>
      <c r="C320" s="22">
        <f t="shared" si="22"/>
        <v>-1.9929301433836638E-3</v>
      </c>
      <c r="D320" s="3" t="str">
        <f t="shared" si="23"/>
        <v>Down</v>
      </c>
      <c r="E320" t="str">
        <f t="shared" si="24"/>
        <v/>
      </c>
      <c r="F320" t="str">
        <f t="shared" si="20"/>
        <v/>
      </c>
      <c r="G320" t="str">
        <f t="shared" si="21"/>
        <v/>
      </c>
    </row>
    <row r="321" spans="1:7" x14ac:dyDescent="0.35">
      <c r="A321" s="30">
        <v>44404</v>
      </c>
      <c r="B321" s="3">
        <v>15746.45</v>
      </c>
      <c r="C321" s="22">
        <f t="shared" si="22"/>
        <v>-4.9290812634878306E-3</v>
      </c>
      <c r="D321" s="3" t="str">
        <f t="shared" si="23"/>
        <v>Down</v>
      </c>
      <c r="E321" t="str">
        <f t="shared" si="24"/>
        <v/>
      </c>
      <c r="F321" t="str">
        <f t="shared" si="20"/>
        <v/>
      </c>
      <c r="G321" t="str">
        <f t="shared" si="21"/>
        <v/>
      </c>
    </row>
    <row r="322" spans="1:7" x14ac:dyDescent="0.35">
      <c r="A322" s="30">
        <v>44405</v>
      </c>
      <c r="B322" s="3">
        <v>15709.4</v>
      </c>
      <c r="C322" s="22">
        <f t="shared" si="22"/>
        <v>-2.3529112911164795E-3</v>
      </c>
      <c r="D322" s="3" t="str">
        <f t="shared" si="23"/>
        <v>Down</v>
      </c>
      <c r="E322" t="str">
        <f t="shared" si="24"/>
        <v/>
      </c>
      <c r="F322" t="str">
        <f t="shared" si="20"/>
        <v/>
      </c>
      <c r="G322" t="str">
        <f t="shared" si="21"/>
        <v/>
      </c>
    </row>
    <row r="323" spans="1:7" x14ac:dyDescent="0.35">
      <c r="A323" s="30">
        <v>44406</v>
      </c>
      <c r="B323" s="3">
        <v>15778.45</v>
      </c>
      <c r="C323" s="22">
        <f t="shared" si="22"/>
        <v>4.3954574967854342E-3</v>
      </c>
      <c r="D323" s="3" t="str">
        <f t="shared" si="23"/>
        <v>Up</v>
      </c>
      <c r="E323" t="str">
        <f t="shared" si="24"/>
        <v/>
      </c>
      <c r="F323" t="str">
        <f t="shared" ref="F323:F386" si="25">IF(E323="8-Day Down Streak", C323, "")</f>
        <v/>
      </c>
      <c r="G323" t="str">
        <f t="shared" ref="G323:G386" si="26">IF(E323="8-Day Down Streak", IF(F323&gt;0, "Yes", "No"), "")</f>
        <v/>
      </c>
    </row>
    <row r="324" spans="1:7" x14ac:dyDescent="0.35">
      <c r="A324" s="30">
        <v>44407</v>
      </c>
      <c r="B324" s="3">
        <v>15763.05</v>
      </c>
      <c r="C324" s="22">
        <f t="shared" ref="C324:C387" si="27">(B324-B323)/B323</f>
        <v>-9.7601475430105335E-4</v>
      </c>
      <c r="D324" s="3" t="str">
        <f t="shared" ref="D324:D387" si="28">IF(C324&gt;0, "Up", IF(C324&lt;0, "Down", "Flat"))</f>
        <v>Down</v>
      </c>
      <c r="E324" t="str">
        <f t="shared" si="24"/>
        <v/>
      </c>
      <c r="F324" t="str">
        <f t="shared" si="25"/>
        <v/>
      </c>
      <c r="G324" t="str">
        <f t="shared" si="26"/>
        <v/>
      </c>
    </row>
    <row r="325" spans="1:7" x14ac:dyDescent="0.35">
      <c r="A325" s="30">
        <v>44410</v>
      </c>
      <c r="B325" s="3">
        <v>15885.15</v>
      </c>
      <c r="C325" s="22">
        <f t="shared" si="27"/>
        <v>7.7459628688610624E-3</v>
      </c>
      <c r="D325" s="3" t="str">
        <f t="shared" si="28"/>
        <v>Up</v>
      </c>
      <c r="E325" t="str">
        <f t="shared" si="24"/>
        <v/>
      </c>
      <c r="F325" t="str">
        <f t="shared" si="25"/>
        <v/>
      </c>
      <c r="G325" t="str">
        <f t="shared" si="26"/>
        <v/>
      </c>
    </row>
    <row r="326" spans="1:7" x14ac:dyDescent="0.35">
      <c r="A326" s="30">
        <v>44411</v>
      </c>
      <c r="B326" s="3">
        <v>16130.75</v>
      </c>
      <c r="C326" s="22">
        <f t="shared" si="27"/>
        <v>1.5460980853186805E-2</v>
      </c>
      <c r="D326" s="3" t="str">
        <f t="shared" si="28"/>
        <v>Up</v>
      </c>
      <c r="E326" t="str">
        <f t="shared" si="24"/>
        <v/>
      </c>
      <c r="F326" t="str">
        <f t="shared" si="25"/>
        <v/>
      </c>
      <c r="G326" t="str">
        <f t="shared" si="26"/>
        <v/>
      </c>
    </row>
    <row r="327" spans="1:7" x14ac:dyDescent="0.35">
      <c r="A327" s="30">
        <v>44412</v>
      </c>
      <c r="B327" s="3">
        <v>16258.8</v>
      </c>
      <c r="C327" s="22">
        <f t="shared" si="27"/>
        <v>7.9382545758876228E-3</v>
      </c>
      <c r="D327" s="3" t="str">
        <f t="shared" si="28"/>
        <v>Up</v>
      </c>
      <c r="E327" t="str">
        <f t="shared" si="24"/>
        <v/>
      </c>
      <c r="F327" t="str">
        <f t="shared" si="25"/>
        <v/>
      </c>
      <c r="G327" t="str">
        <f t="shared" si="26"/>
        <v/>
      </c>
    </row>
    <row r="328" spans="1:7" x14ac:dyDescent="0.35">
      <c r="A328" s="30">
        <v>44413</v>
      </c>
      <c r="B328" s="3">
        <v>16294.6</v>
      </c>
      <c r="C328" s="22">
        <f t="shared" si="27"/>
        <v>2.201884517922669E-3</v>
      </c>
      <c r="D328" s="3" t="str">
        <f t="shared" si="28"/>
        <v>Up</v>
      </c>
      <c r="E328" t="str">
        <f t="shared" si="24"/>
        <v/>
      </c>
      <c r="F328" t="str">
        <f t="shared" si="25"/>
        <v/>
      </c>
      <c r="G328" t="str">
        <f t="shared" si="26"/>
        <v/>
      </c>
    </row>
    <row r="329" spans="1:7" x14ac:dyDescent="0.35">
      <c r="A329" s="30">
        <v>44414</v>
      </c>
      <c r="B329" s="3">
        <v>16238.2</v>
      </c>
      <c r="C329" s="22">
        <f t="shared" si="27"/>
        <v>-3.46126937758519E-3</v>
      </c>
      <c r="D329" s="3" t="str">
        <f t="shared" si="28"/>
        <v>Down</v>
      </c>
      <c r="E329" t="str">
        <f t="shared" si="24"/>
        <v/>
      </c>
      <c r="F329" t="str">
        <f t="shared" si="25"/>
        <v/>
      </c>
      <c r="G329" t="str">
        <f t="shared" si="26"/>
        <v/>
      </c>
    </row>
    <row r="330" spans="1:7" x14ac:dyDescent="0.35">
      <c r="A330" s="30">
        <v>44417</v>
      </c>
      <c r="B330" s="3">
        <v>16258.25</v>
      </c>
      <c r="C330" s="22">
        <f t="shared" si="27"/>
        <v>1.2347427670554168E-3</v>
      </c>
      <c r="D330" s="3" t="str">
        <f t="shared" si="28"/>
        <v>Up</v>
      </c>
      <c r="E330" t="str">
        <f t="shared" si="24"/>
        <v/>
      </c>
      <c r="F330" t="str">
        <f t="shared" si="25"/>
        <v/>
      </c>
      <c r="G330" t="str">
        <f t="shared" si="26"/>
        <v/>
      </c>
    </row>
    <row r="331" spans="1:7" x14ac:dyDescent="0.35">
      <c r="A331" s="30">
        <v>44418</v>
      </c>
      <c r="B331" s="3">
        <v>16280.1</v>
      </c>
      <c r="C331" s="22">
        <f t="shared" si="27"/>
        <v>1.3439330801285725E-3</v>
      </c>
      <c r="D331" s="3" t="str">
        <f t="shared" si="28"/>
        <v>Up</v>
      </c>
      <c r="E331" t="str">
        <f t="shared" si="24"/>
        <v/>
      </c>
      <c r="F331" t="str">
        <f t="shared" si="25"/>
        <v/>
      </c>
      <c r="G331" t="str">
        <f t="shared" si="26"/>
        <v/>
      </c>
    </row>
    <row r="332" spans="1:7" x14ac:dyDescent="0.35">
      <c r="A332" s="30">
        <v>44419</v>
      </c>
      <c r="B332" s="3">
        <v>16282.25</v>
      </c>
      <c r="C332" s="22">
        <f t="shared" si="27"/>
        <v>1.3206307086563573E-4</v>
      </c>
      <c r="D332" s="3" t="str">
        <f t="shared" si="28"/>
        <v>Up</v>
      </c>
      <c r="E332" t="str">
        <f t="shared" ref="E332:E395" si="29">IF(AND(D324="Down", D325="Down", D326="Down", D327="Down", D328="Down", D329="Down", D330="Down", D331="Down"), "8-Day Down Streak", "")</f>
        <v/>
      </c>
      <c r="F332" t="str">
        <f t="shared" si="25"/>
        <v/>
      </c>
      <c r="G332" t="str">
        <f t="shared" si="26"/>
        <v/>
      </c>
    </row>
    <row r="333" spans="1:7" x14ac:dyDescent="0.35">
      <c r="A333" s="30">
        <v>44420</v>
      </c>
      <c r="B333" s="3">
        <v>16364.4</v>
      </c>
      <c r="C333" s="22">
        <f t="shared" si="27"/>
        <v>5.045371493497498E-3</v>
      </c>
      <c r="D333" s="3" t="str">
        <f t="shared" si="28"/>
        <v>Up</v>
      </c>
      <c r="E333" t="str">
        <f t="shared" si="29"/>
        <v/>
      </c>
      <c r="F333" t="str">
        <f t="shared" si="25"/>
        <v/>
      </c>
      <c r="G333" t="str">
        <f t="shared" si="26"/>
        <v/>
      </c>
    </row>
    <row r="334" spans="1:7" x14ac:dyDescent="0.35">
      <c r="A334" s="30">
        <v>44421</v>
      </c>
      <c r="B334" s="3">
        <v>16529.099999999999</v>
      </c>
      <c r="C334" s="22">
        <f t="shared" si="27"/>
        <v>1.0064530321918244E-2</v>
      </c>
      <c r="D334" s="3" t="str">
        <f t="shared" si="28"/>
        <v>Up</v>
      </c>
      <c r="E334" t="str">
        <f t="shared" si="29"/>
        <v/>
      </c>
      <c r="F334" t="str">
        <f t="shared" si="25"/>
        <v/>
      </c>
      <c r="G334" t="str">
        <f t="shared" si="26"/>
        <v/>
      </c>
    </row>
    <row r="335" spans="1:7" x14ac:dyDescent="0.35">
      <c r="A335" s="30">
        <v>44424</v>
      </c>
      <c r="B335" s="3">
        <v>16563.05</v>
      </c>
      <c r="C335" s="22">
        <f t="shared" si="27"/>
        <v>2.0539533307924042E-3</v>
      </c>
      <c r="D335" s="3" t="str">
        <f t="shared" si="28"/>
        <v>Up</v>
      </c>
      <c r="E335" t="str">
        <f t="shared" si="29"/>
        <v/>
      </c>
      <c r="F335" t="str">
        <f t="shared" si="25"/>
        <v/>
      </c>
      <c r="G335" t="str">
        <f t="shared" si="26"/>
        <v/>
      </c>
    </row>
    <row r="336" spans="1:7" x14ac:dyDescent="0.35">
      <c r="A336" s="30">
        <v>44425</v>
      </c>
      <c r="B336" s="3">
        <v>16614.599999999999</v>
      </c>
      <c r="C336" s="22">
        <f t="shared" si="27"/>
        <v>3.1123494766965793E-3</v>
      </c>
      <c r="D336" s="3" t="str">
        <f t="shared" si="28"/>
        <v>Up</v>
      </c>
      <c r="E336" t="str">
        <f t="shared" si="29"/>
        <v/>
      </c>
      <c r="F336" t="str">
        <f t="shared" si="25"/>
        <v/>
      </c>
      <c r="G336" t="str">
        <f t="shared" si="26"/>
        <v/>
      </c>
    </row>
    <row r="337" spans="1:7" x14ac:dyDescent="0.35">
      <c r="A337" s="30">
        <v>44426</v>
      </c>
      <c r="B337" s="3">
        <v>16568.849999999999</v>
      </c>
      <c r="C337" s="22">
        <f t="shared" si="27"/>
        <v>-2.7536022534397461E-3</v>
      </c>
      <c r="D337" s="3" t="str">
        <f t="shared" si="28"/>
        <v>Down</v>
      </c>
      <c r="E337" t="str">
        <f t="shared" si="29"/>
        <v/>
      </c>
      <c r="F337" t="str">
        <f t="shared" si="25"/>
        <v/>
      </c>
      <c r="G337" t="str">
        <f t="shared" si="26"/>
        <v/>
      </c>
    </row>
    <row r="338" spans="1:7" x14ac:dyDescent="0.35">
      <c r="A338" s="30">
        <v>44428</v>
      </c>
      <c r="B338" s="3">
        <v>16450.5</v>
      </c>
      <c r="C338" s="22">
        <f t="shared" si="27"/>
        <v>-7.1429218080916032E-3</v>
      </c>
      <c r="D338" s="3" t="str">
        <f t="shared" si="28"/>
        <v>Down</v>
      </c>
      <c r="E338" t="str">
        <f t="shared" si="29"/>
        <v/>
      </c>
      <c r="F338" t="str">
        <f t="shared" si="25"/>
        <v/>
      </c>
      <c r="G338" t="str">
        <f t="shared" si="26"/>
        <v/>
      </c>
    </row>
    <row r="339" spans="1:7" x14ac:dyDescent="0.35">
      <c r="A339" s="30">
        <v>44431</v>
      </c>
      <c r="B339" s="3">
        <v>16496.45</v>
      </c>
      <c r="C339" s="22">
        <f t="shared" si="27"/>
        <v>2.7932281693565987E-3</v>
      </c>
      <c r="D339" s="3" t="str">
        <f t="shared" si="28"/>
        <v>Up</v>
      </c>
      <c r="E339" t="str">
        <f t="shared" si="29"/>
        <v/>
      </c>
      <c r="F339" t="str">
        <f t="shared" si="25"/>
        <v/>
      </c>
      <c r="G339" t="str">
        <f t="shared" si="26"/>
        <v/>
      </c>
    </row>
    <row r="340" spans="1:7" x14ac:dyDescent="0.35">
      <c r="A340" s="30">
        <v>44432</v>
      </c>
      <c r="B340" s="3">
        <v>16624.599999999999</v>
      </c>
      <c r="C340" s="22">
        <f t="shared" si="27"/>
        <v>7.7683380363652672E-3</v>
      </c>
      <c r="D340" s="3" t="str">
        <f t="shared" si="28"/>
        <v>Up</v>
      </c>
      <c r="E340" t="str">
        <f t="shared" si="29"/>
        <v/>
      </c>
      <c r="F340" t="str">
        <f t="shared" si="25"/>
        <v/>
      </c>
      <c r="G340" t="str">
        <f t="shared" si="26"/>
        <v/>
      </c>
    </row>
    <row r="341" spans="1:7" x14ac:dyDescent="0.35">
      <c r="A341" s="30">
        <v>44433</v>
      </c>
      <c r="B341" s="3">
        <v>16634.650000000001</v>
      </c>
      <c r="C341" s="22">
        <f t="shared" si="27"/>
        <v>6.0452582317787565E-4</v>
      </c>
      <c r="D341" s="3" t="str">
        <f t="shared" si="28"/>
        <v>Up</v>
      </c>
      <c r="E341" t="str">
        <f t="shared" si="29"/>
        <v/>
      </c>
      <c r="F341" t="str">
        <f t="shared" si="25"/>
        <v/>
      </c>
      <c r="G341" t="str">
        <f t="shared" si="26"/>
        <v/>
      </c>
    </row>
    <row r="342" spans="1:7" x14ac:dyDescent="0.35">
      <c r="A342" s="30">
        <v>44434</v>
      </c>
      <c r="B342" s="3">
        <v>16636.900000000001</v>
      </c>
      <c r="C342" s="22">
        <f t="shared" si="27"/>
        <v>1.3525983414138559E-4</v>
      </c>
      <c r="D342" s="3" t="str">
        <f t="shared" si="28"/>
        <v>Up</v>
      </c>
      <c r="E342" t="str">
        <f t="shared" si="29"/>
        <v/>
      </c>
      <c r="F342" t="str">
        <f t="shared" si="25"/>
        <v/>
      </c>
      <c r="G342" t="str">
        <f t="shared" si="26"/>
        <v/>
      </c>
    </row>
    <row r="343" spans="1:7" x14ac:dyDescent="0.35">
      <c r="A343" s="30">
        <v>44435</v>
      </c>
      <c r="B343" s="3">
        <v>16705.2</v>
      </c>
      <c r="C343" s="22">
        <f t="shared" si="27"/>
        <v>4.1053321231719411E-3</v>
      </c>
      <c r="D343" s="3" t="str">
        <f t="shared" si="28"/>
        <v>Up</v>
      </c>
      <c r="E343" t="str">
        <f t="shared" si="29"/>
        <v/>
      </c>
      <c r="F343" t="str">
        <f t="shared" si="25"/>
        <v/>
      </c>
      <c r="G343" t="str">
        <f t="shared" si="26"/>
        <v/>
      </c>
    </row>
    <row r="344" spans="1:7" x14ac:dyDescent="0.35">
      <c r="A344" s="30">
        <v>44438</v>
      </c>
      <c r="B344" s="3">
        <v>16931.05</v>
      </c>
      <c r="C344" s="22">
        <f t="shared" si="27"/>
        <v>1.3519742355673594E-2</v>
      </c>
      <c r="D344" s="3" t="str">
        <f t="shared" si="28"/>
        <v>Up</v>
      </c>
      <c r="E344" t="str">
        <f t="shared" si="29"/>
        <v/>
      </c>
      <c r="F344" t="str">
        <f t="shared" si="25"/>
        <v/>
      </c>
      <c r="G344" t="str">
        <f t="shared" si="26"/>
        <v/>
      </c>
    </row>
    <row r="345" spans="1:7" x14ac:dyDescent="0.35">
      <c r="A345" s="30">
        <v>44439</v>
      </c>
      <c r="B345" s="3">
        <v>17132.2</v>
      </c>
      <c r="C345" s="22">
        <f t="shared" si="27"/>
        <v>1.1880539009689385E-2</v>
      </c>
      <c r="D345" s="3" t="str">
        <f t="shared" si="28"/>
        <v>Up</v>
      </c>
      <c r="E345" t="str">
        <f t="shared" si="29"/>
        <v/>
      </c>
      <c r="F345" t="str">
        <f t="shared" si="25"/>
        <v/>
      </c>
      <c r="G345" t="str">
        <f t="shared" si="26"/>
        <v/>
      </c>
    </row>
    <row r="346" spans="1:7" x14ac:dyDescent="0.35">
      <c r="A346" s="30">
        <v>44440</v>
      </c>
      <c r="B346" s="3">
        <v>17076.25</v>
      </c>
      <c r="C346" s="22">
        <f t="shared" si="27"/>
        <v>-3.2657802267076455E-3</v>
      </c>
      <c r="D346" s="3" t="str">
        <f t="shared" si="28"/>
        <v>Down</v>
      </c>
      <c r="E346" t="str">
        <f t="shared" si="29"/>
        <v/>
      </c>
      <c r="F346" t="str">
        <f t="shared" si="25"/>
        <v/>
      </c>
      <c r="G346" t="str">
        <f t="shared" si="26"/>
        <v/>
      </c>
    </row>
    <row r="347" spans="1:7" x14ac:dyDescent="0.35">
      <c r="A347" s="30">
        <v>44441</v>
      </c>
      <c r="B347" s="3">
        <v>17234.150000000001</v>
      </c>
      <c r="C347" s="22">
        <f t="shared" si="27"/>
        <v>9.246760852060696E-3</v>
      </c>
      <c r="D347" s="3" t="str">
        <f t="shared" si="28"/>
        <v>Up</v>
      </c>
      <c r="E347" t="str">
        <f t="shared" si="29"/>
        <v/>
      </c>
      <c r="F347" t="str">
        <f t="shared" si="25"/>
        <v/>
      </c>
      <c r="G347" t="str">
        <f t="shared" si="26"/>
        <v/>
      </c>
    </row>
    <row r="348" spans="1:7" x14ac:dyDescent="0.35">
      <c r="A348" s="30">
        <v>44442</v>
      </c>
      <c r="B348" s="3">
        <v>17323.599999999999</v>
      </c>
      <c r="C348" s="22">
        <f t="shared" si="27"/>
        <v>5.1902762828452279E-3</v>
      </c>
      <c r="D348" s="3" t="str">
        <f t="shared" si="28"/>
        <v>Up</v>
      </c>
      <c r="E348" t="str">
        <f t="shared" si="29"/>
        <v/>
      </c>
      <c r="F348" t="str">
        <f t="shared" si="25"/>
        <v/>
      </c>
      <c r="G348" t="str">
        <f t="shared" si="26"/>
        <v/>
      </c>
    </row>
    <row r="349" spans="1:7" x14ac:dyDescent="0.35">
      <c r="A349" s="30">
        <v>44445</v>
      </c>
      <c r="B349" s="3">
        <v>17377.8</v>
      </c>
      <c r="C349" s="22">
        <f t="shared" si="27"/>
        <v>3.1286799510494775E-3</v>
      </c>
      <c r="D349" s="3" t="str">
        <f t="shared" si="28"/>
        <v>Up</v>
      </c>
      <c r="E349" t="str">
        <f t="shared" si="29"/>
        <v/>
      </c>
      <c r="F349" t="str">
        <f t="shared" si="25"/>
        <v/>
      </c>
      <c r="G349" t="str">
        <f t="shared" si="26"/>
        <v/>
      </c>
    </row>
    <row r="350" spans="1:7" x14ac:dyDescent="0.35">
      <c r="A350" s="30">
        <v>44446</v>
      </c>
      <c r="B350" s="3">
        <v>17362.099999999999</v>
      </c>
      <c r="C350" s="22">
        <f t="shared" si="27"/>
        <v>-9.034515301131747E-4</v>
      </c>
      <c r="D350" s="3" t="str">
        <f t="shared" si="28"/>
        <v>Down</v>
      </c>
      <c r="E350" t="str">
        <f t="shared" si="29"/>
        <v/>
      </c>
      <c r="F350" t="str">
        <f t="shared" si="25"/>
        <v/>
      </c>
      <c r="G350" t="str">
        <f t="shared" si="26"/>
        <v/>
      </c>
    </row>
    <row r="351" spans="1:7" x14ac:dyDescent="0.35">
      <c r="A351" s="30">
        <v>44447</v>
      </c>
      <c r="B351" s="3">
        <v>17353.5</v>
      </c>
      <c r="C351" s="22">
        <f t="shared" si="27"/>
        <v>-4.9533178590139128E-4</v>
      </c>
      <c r="D351" s="3" t="str">
        <f t="shared" si="28"/>
        <v>Down</v>
      </c>
      <c r="E351" t="str">
        <f t="shared" si="29"/>
        <v/>
      </c>
      <c r="F351" t="str">
        <f t="shared" si="25"/>
        <v/>
      </c>
      <c r="G351" t="str">
        <f t="shared" si="26"/>
        <v/>
      </c>
    </row>
    <row r="352" spans="1:7" x14ac:dyDescent="0.35">
      <c r="A352" s="30">
        <v>44448</v>
      </c>
      <c r="B352" s="3">
        <v>17369.25</v>
      </c>
      <c r="C352" s="22">
        <f t="shared" si="27"/>
        <v>9.0759789091537728E-4</v>
      </c>
      <c r="D352" s="3" t="str">
        <f t="shared" si="28"/>
        <v>Up</v>
      </c>
      <c r="E352" t="str">
        <f t="shared" si="29"/>
        <v/>
      </c>
      <c r="F352" t="str">
        <f t="shared" si="25"/>
        <v/>
      </c>
      <c r="G352" t="str">
        <f t="shared" si="26"/>
        <v/>
      </c>
    </row>
    <row r="353" spans="1:7" x14ac:dyDescent="0.35">
      <c r="A353" s="30">
        <v>44452</v>
      </c>
      <c r="B353" s="3">
        <v>17355.3</v>
      </c>
      <c r="C353" s="22">
        <f t="shared" si="27"/>
        <v>-8.0314348633364868E-4</v>
      </c>
      <c r="D353" s="3" t="str">
        <f t="shared" si="28"/>
        <v>Down</v>
      </c>
      <c r="E353" t="str">
        <f t="shared" si="29"/>
        <v/>
      </c>
      <c r="F353" t="str">
        <f t="shared" si="25"/>
        <v/>
      </c>
      <c r="G353" t="str">
        <f t="shared" si="26"/>
        <v/>
      </c>
    </row>
    <row r="354" spans="1:7" x14ac:dyDescent="0.35">
      <c r="A354" s="30">
        <v>44453</v>
      </c>
      <c r="B354" s="3">
        <v>17380</v>
      </c>
      <c r="C354" s="22">
        <f t="shared" si="27"/>
        <v>1.4231963722897748E-3</v>
      </c>
      <c r="D354" s="3" t="str">
        <f t="shared" si="28"/>
        <v>Up</v>
      </c>
      <c r="E354" t="str">
        <f t="shared" si="29"/>
        <v/>
      </c>
      <c r="F354" t="str">
        <f t="shared" si="25"/>
        <v/>
      </c>
      <c r="G354" t="str">
        <f t="shared" si="26"/>
        <v/>
      </c>
    </row>
    <row r="355" spans="1:7" x14ac:dyDescent="0.35">
      <c r="A355" s="30">
        <v>44454</v>
      </c>
      <c r="B355" s="3">
        <v>17519.45</v>
      </c>
      <c r="C355" s="22">
        <f t="shared" si="27"/>
        <v>8.0235903337169574E-3</v>
      </c>
      <c r="D355" s="3" t="str">
        <f t="shared" si="28"/>
        <v>Up</v>
      </c>
      <c r="E355" t="str">
        <f t="shared" si="29"/>
        <v/>
      </c>
      <c r="F355" t="str">
        <f t="shared" si="25"/>
        <v/>
      </c>
      <c r="G355" t="str">
        <f t="shared" si="26"/>
        <v/>
      </c>
    </row>
    <row r="356" spans="1:7" x14ac:dyDescent="0.35">
      <c r="A356" s="30">
        <v>44455</v>
      </c>
      <c r="B356" s="3">
        <v>17629.5</v>
      </c>
      <c r="C356" s="22">
        <f t="shared" si="27"/>
        <v>6.2815898900935403E-3</v>
      </c>
      <c r="D356" s="3" t="str">
        <f t="shared" si="28"/>
        <v>Up</v>
      </c>
      <c r="E356" t="str">
        <f t="shared" si="29"/>
        <v/>
      </c>
      <c r="F356" t="str">
        <f t="shared" si="25"/>
        <v/>
      </c>
      <c r="G356" t="str">
        <f t="shared" si="26"/>
        <v/>
      </c>
    </row>
    <row r="357" spans="1:7" x14ac:dyDescent="0.35">
      <c r="A357" s="30">
        <v>44456</v>
      </c>
      <c r="B357" s="3">
        <v>17585.150000000001</v>
      </c>
      <c r="C357" s="22">
        <f t="shared" si="27"/>
        <v>-2.5156697580758698E-3</v>
      </c>
      <c r="D357" s="3" t="str">
        <f t="shared" si="28"/>
        <v>Down</v>
      </c>
      <c r="E357" t="str">
        <f t="shared" si="29"/>
        <v/>
      </c>
      <c r="F357" t="str">
        <f t="shared" si="25"/>
        <v/>
      </c>
      <c r="G357" t="str">
        <f t="shared" si="26"/>
        <v/>
      </c>
    </row>
    <row r="358" spans="1:7" x14ac:dyDescent="0.35">
      <c r="A358" s="30">
        <v>44459</v>
      </c>
      <c r="B358" s="3">
        <v>17396.900000000001</v>
      </c>
      <c r="C358" s="22">
        <f t="shared" si="27"/>
        <v>-1.0705055117528142E-2</v>
      </c>
      <c r="D358" s="3" t="str">
        <f t="shared" si="28"/>
        <v>Down</v>
      </c>
      <c r="E358" t="str">
        <f t="shared" si="29"/>
        <v/>
      </c>
      <c r="F358" t="str">
        <f t="shared" si="25"/>
        <v/>
      </c>
      <c r="G358" t="str">
        <f t="shared" si="26"/>
        <v/>
      </c>
    </row>
    <row r="359" spans="1:7" x14ac:dyDescent="0.35">
      <c r="A359" s="30">
        <v>44460</v>
      </c>
      <c r="B359" s="3">
        <v>17562</v>
      </c>
      <c r="C359" s="22">
        <f t="shared" si="27"/>
        <v>9.4901965292666247E-3</v>
      </c>
      <c r="D359" s="3" t="str">
        <f t="shared" si="28"/>
        <v>Up</v>
      </c>
      <c r="E359" t="str">
        <f t="shared" si="29"/>
        <v/>
      </c>
      <c r="F359" t="str">
        <f t="shared" si="25"/>
        <v/>
      </c>
      <c r="G359" t="str">
        <f t="shared" si="26"/>
        <v/>
      </c>
    </row>
    <row r="360" spans="1:7" x14ac:dyDescent="0.35">
      <c r="A360" s="30">
        <v>44461</v>
      </c>
      <c r="B360" s="3">
        <v>17546.650000000001</v>
      </c>
      <c r="C360" s="22">
        <f t="shared" si="27"/>
        <v>-8.7404623619169485E-4</v>
      </c>
      <c r="D360" s="3" t="str">
        <f t="shared" si="28"/>
        <v>Down</v>
      </c>
      <c r="E360" t="str">
        <f t="shared" si="29"/>
        <v/>
      </c>
      <c r="F360" t="str">
        <f t="shared" si="25"/>
        <v/>
      </c>
      <c r="G360" t="str">
        <f t="shared" si="26"/>
        <v/>
      </c>
    </row>
    <row r="361" spans="1:7" x14ac:dyDescent="0.35">
      <c r="A361" s="30">
        <v>44462</v>
      </c>
      <c r="B361" s="3">
        <v>17822.95</v>
      </c>
      <c r="C361" s="22">
        <f t="shared" si="27"/>
        <v>1.5746595503985047E-2</v>
      </c>
      <c r="D361" s="3" t="str">
        <f t="shared" si="28"/>
        <v>Up</v>
      </c>
      <c r="E361" t="str">
        <f t="shared" si="29"/>
        <v/>
      </c>
      <c r="F361" t="str">
        <f t="shared" si="25"/>
        <v/>
      </c>
      <c r="G361" t="str">
        <f t="shared" si="26"/>
        <v/>
      </c>
    </row>
    <row r="362" spans="1:7" x14ac:dyDescent="0.35">
      <c r="A362" s="30">
        <v>44463</v>
      </c>
      <c r="B362" s="3">
        <v>17853.2</v>
      </c>
      <c r="C362" s="22">
        <f t="shared" si="27"/>
        <v>1.6972498940972173E-3</v>
      </c>
      <c r="D362" s="3" t="str">
        <f t="shared" si="28"/>
        <v>Up</v>
      </c>
      <c r="E362" t="str">
        <f t="shared" si="29"/>
        <v/>
      </c>
      <c r="F362" t="str">
        <f t="shared" si="25"/>
        <v/>
      </c>
      <c r="G362" t="str">
        <f t="shared" si="26"/>
        <v/>
      </c>
    </row>
    <row r="363" spans="1:7" x14ac:dyDescent="0.35">
      <c r="A363" s="30">
        <v>44466</v>
      </c>
      <c r="B363" s="3">
        <v>17855.099999999999</v>
      </c>
      <c r="C363" s="22">
        <f t="shared" si="27"/>
        <v>1.0642349830830423E-4</v>
      </c>
      <c r="D363" s="3" t="str">
        <f t="shared" si="28"/>
        <v>Up</v>
      </c>
      <c r="E363" t="str">
        <f t="shared" si="29"/>
        <v/>
      </c>
      <c r="F363" t="str">
        <f t="shared" si="25"/>
        <v/>
      </c>
      <c r="G363" t="str">
        <f t="shared" si="26"/>
        <v/>
      </c>
    </row>
    <row r="364" spans="1:7" x14ac:dyDescent="0.35">
      <c r="A364" s="30">
        <v>44467</v>
      </c>
      <c r="B364" s="3">
        <v>17748.599999999999</v>
      </c>
      <c r="C364" s="22">
        <f t="shared" si="27"/>
        <v>-5.9646823596619459E-3</v>
      </c>
      <c r="D364" s="3" t="str">
        <f t="shared" si="28"/>
        <v>Down</v>
      </c>
      <c r="E364" t="str">
        <f t="shared" si="29"/>
        <v/>
      </c>
      <c r="F364" t="str">
        <f t="shared" si="25"/>
        <v/>
      </c>
      <c r="G364" t="str">
        <f t="shared" si="26"/>
        <v/>
      </c>
    </row>
    <row r="365" spans="1:7" x14ac:dyDescent="0.35">
      <c r="A365" s="30">
        <v>44468</v>
      </c>
      <c r="B365" s="3">
        <v>17711.3</v>
      </c>
      <c r="C365" s="22">
        <f t="shared" si="27"/>
        <v>-2.1015742086699387E-3</v>
      </c>
      <c r="D365" s="3" t="str">
        <f t="shared" si="28"/>
        <v>Down</v>
      </c>
      <c r="E365" t="str">
        <f t="shared" si="29"/>
        <v/>
      </c>
      <c r="F365" t="str">
        <f t="shared" si="25"/>
        <v/>
      </c>
      <c r="G365" t="str">
        <f t="shared" si="26"/>
        <v/>
      </c>
    </row>
    <row r="366" spans="1:7" x14ac:dyDescent="0.35">
      <c r="A366" s="30">
        <v>44469</v>
      </c>
      <c r="B366" s="3">
        <v>17618.150000000001</v>
      </c>
      <c r="C366" s="22">
        <f t="shared" si="27"/>
        <v>-5.2593541976025376E-3</v>
      </c>
      <c r="D366" s="3" t="str">
        <f t="shared" si="28"/>
        <v>Down</v>
      </c>
      <c r="E366" t="str">
        <f t="shared" si="29"/>
        <v/>
      </c>
      <c r="F366" t="str">
        <f t="shared" si="25"/>
        <v/>
      </c>
      <c r="G366" t="str">
        <f t="shared" si="26"/>
        <v/>
      </c>
    </row>
    <row r="367" spans="1:7" x14ac:dyDescent="0.35">
      <c r="A367" s="30">
        <v>44470</v>
      </c>
      <c r="B367" s="3">
        <v>17532.05</v>
      </c>
      <c r="C367" s="22">
        <f t="shared" si="27"/>
        <v>-4.8870057298866327E-3</v>
      </c>
      <c r="D367" s="3" t="str">
        <f t="shared" si="28"/>
        <v>Down</v>
      </c>
      <c r="E367" t="str">
        <f t="shared" si="29"/>
        <v/>
      </c>
      <c r="F367" t="str">
        <f t="shared" si="25"/>
        <v/>
      </c>
      <c r="G367" t="str">
        <f t="shared" si="26"/>
        <v/>
      </c>
    </row>
    <row r="368" spans="1:7" x14ac:dyDescent="0.35">
      <c r="A368" s="30">
        <v>44473</v>
      </c>
      <c r="B368" s="3">
        <v>17691.25</v>
      </c>
      <c r="C368" s="22">
        <f t="shared" si="27"/>
        <v>9.0805125470210697E-3</v>
      </c>
      <c r="D368" s="3" t="str">
        <f t="shared" si="28"/>
        <v>Up</v>
      </c>
      <c r="E368" t="str">
        <f t="shared" si="29"/>
        <v/>
      </c>
      <c r="F368" t="str">
        <f t="shared" si="25"/>
        <v/>
      </c>
      <c r="G368" t="str">
        <f t="shared" si="26"/>
        <v/>
      </c>
    </row>
    <row r="369" spans="1:7" x14ac:dyDescent="0.35">
      <c r="A369" s="30">
        <v>44474</v>
      </c>
      <c r="B369" s="3">
        <v>17822.3</v>
      </c>
      <c r="C369" s="22">
        <f t="shared" si="27"/>
        <v>7.4076167596975493E-3</v>
      </c>
      <c r="D369" s="3" t="str">
        <f t="shared" si="28"/>
        <v>Up</v>
      </c>
      <c r="E369" t="str">
        <f t="shared" si="29"/>
        <v/>
      </c>
      <c r="F369" t="str">
        <f t="shared" si="25"/>
        <v/>
      </c>
      <c r="G369" t="str">
        <f t="shared" si="26"/>
        <v/>
      </c>
    </row>
    <row r="370" spans="1:7" x14ac:dyDescent="0.35">
      <c r="A370" s="30">
        <v>44475</v>
      </c>
      <c r="B370" s="3">
        <v>17646</v>
      </c>
      <c r="C370" s="22">
        <f t="shared" si="27"/>
        <v>-9.8921014683850724E-3</v>
      </c>
      <c r="D370" s="3" t="str">
        <f t="shared" si="28"/>
        <v>Down</v>
      </c>
      <c r="E370" t="str">
        <f t="shared" si="29"/>
        <v/>
      </c>
      <c r="F370" t="str">
        <f t="shared" si="25"/>
        <v/>
      </c>
      <c r="G370" t="str">
        <f t="shared" si="26"/>
        <v/>
      </c>
    </row>
    <row r="371" spans="1:7" x14ac:dyDescent="0.35">
      <c r="A371" s="30">
        <v>44476</v>
      </c>
      <c r="B371" s="3">
        <v>17790.349999999999</v>
      </c>
      <c r="C371" s="22">
        <f t="shared" si="27"/>
        <v>8.1803241527824179E-3</v>
      </c>
      <c r="D371" s="3" t="str">
        <f t="shared" si="28"/>
        <v>Up</v>
      </c>
      <c r="E371" t="str">
        <f t="shared" si="29"/>
        <v/>
      </c>
      <c r="F371" t="str">
        <f t="shared" si="25"/>
        <v/>
      </c>
      <c r="G371" t="str">
        <f t="shared" si="26"/>
        <v/>
      </c>
    </row>
    <row r="372" spans="1:7" x14ac:dyDescent="0.35">
      <c r="A372" s="30">
        <v>44477</v>
      </c>
      <c r="B372" s="3">
        <v>17895.2</v>
      </c>
      <c r="C372" s="22">
        <f t="shared" si="27"/>
        <v>5.8936445882178928E-3</v>
      </c>
      <c r="D372" s="3" t="str">
        <f t="shared" si="28"/>
        <v>Up</v>
      </c>
      <c r="E372" t="str">
        <f t="shared" si="29"/>
        <v/>
      </c>
      <c r="F372" t="str">
        <f t="shared" si="25"/>
        <v/>
      </c>
      <c r="G372" t="str">
        <f t="shared" si="26"/>
        <v/>
      </c>
    </row>
    <row r="373" spans="1:7" x14ac:dyDescent="0.35">
      <c r="A373" s="30">
        <v>44480</v>
      </c>
      <c r="B373" s="3">
        <v>17945.95</v>
      </c>
      <c r="C373" s="22">
        <f t="shared" si="27"/>
        <v>2.8359560105503151E-3</v>
      </c>
      <c r="D373" s="3" t="str">
        <f t="shared" si="28"/>
        <v>Up</v>
      </c>
      <c r="E373" t="str">
        <f t="shared" si="29"/>
        <v/>
      </c>
      <c r="F373" t="str">
        <f t="shared" si="25"/>
        <v/>
      </c>
      <c r="G373" t="str">
        <f t="shared" si="26"/>
        <v/>
      </c>
    </row>
    <row r="374" spans="1:7" x14ac:dyDescent="0.35">
      <c r="A374" s="30">
        <v>44481</v>
      </c>
      <c r="B374" s="3">
        <v>17991.95</v>
      </c>
      <c r="C374" s="22">
        <f t="shared" si="27"/>
        <v>2.5632524330002032E-3</v>
      </c>
      <c r="D374" s="3" t="str">
        <f t="shared" si="28"/>
        <v>Up</v>
      </c>
      <c r="E374" t="str">
        <f t="shared" si="29"/>
        <v/>
      </c>
      <c r="F374" t="str">
        <f t="shared" si="25"/>
        <v/>
      </c>
      <c r="G374" t="str">
        <f t="shared" si="26"/>
        <v/>
      </c>
    </row>
    <row r="375" spans="1:7" x14ac:dyDescent="0.35">
      <c r="A375" s="30">
        <v>44482</v>
      </c>
      <c r="B375" s="3">
        <v>18161.75</v>
      </c>
      <c r="C375" s="22">
        <f t="shared" si="27"/>
        <v>9.4375540172132125E-3</v>
      </c>
      <c r="D375" s="3" t="str">
        <f t="shared" si="28"/>
        <v>Up</v>
      </c>
      <c r="E375" t="str">
        <f t="shared" si="29"/>
        <v/>
      </c>
      <c r="F375" t="str">
        <f t="shared" si="25"/>
        <v/>
      </c>
      <c r="G375" t="str">
        <f t="shared" si="26"/>
        <v/>
      </c>
    </row>
    <row r="376" spans="1:7" x14ac:dyDescent="0.35">
      <c r="A376" s="30">
        <v>44483</v>
      </c>
      <c r="B376" s="3">
        <v>18338.55</v>
      </c>
      <c r="C376" s="22">
        <f t="shared" si="27"/>
        <v>9.7347447244896159E-3</v>
      </c>
      <c r="D376" s="3" t="str">
        <f t="shared" si="28"/>
        <v>Up</v>
      </c>
      <c r="E376" t="str">
        <f t="shared" si="29"/>
        <v/>
      </c>
      <c r="F376" t="str">
        <f t="shared" si="25"/>
        <v/>
      </c>
      <c r="G376" t="str">
        <f t="shared" si="26"/>
        <v/>
      </c>
    </row>
    <row r="377" spans="1:7" x14ac:dyDescent="0.35">
      <c r="A377" s="30">
        <v>44487</v>
      </c>
      <c r="B377" s="3">
        <v>18477.05</v>
      </c>
      <c r="C377" s="22">
        <f t="shared" si="27"/>
        <v>7.5523964544634125E-3</v>
      </c>
      <c r="D377" s="3" t="str">
        <f t="shared" si="28"/>
        <v>Up</v>
      </c>
      <c r="E377" t="str">
        <f t="shared" si="29"/>
        <v/>
      </c>
      <c r="F377" t="str">
        <f t="shared" si="25"/>
        <v/>
      </c>
      <c r="G377" t="str">
        <f t="shared" si="26"/>
        <v/>
      </c>
    </row>
    <row r="378" spans="1:7" x14ac:dyDescent="0.35">
      <c r="A378" s="30">
        <v>44488</v>
      </c>
      <c r="B378" s="3">
        <v>18418.75</v>
      </c>
      <c r="C378" s="22">
        <f t="shared" si="27"/>
        <v>-3.1552655862271996E-3</v>
      </c>
      <c r="D378" s="3" t="str">
        <f t="shared" si="28"/>
        <v>Down</v>
      </c>
      <c r="E378" t="str">
        <f t="shared" si="29"/>
        <v/>
      </c>
      <c r="F378" t="str">
        <f t="shared" si="25"/>
        <v/>
      </c>
      <c r="G378" t="str">
        <f t="shared" si="26"/>
        <v/>
      </c>
    </row>
    <row r="379" spans="1:7" x14ac:dyDescent="0.35">
      <c r="A379" s="30">
        <v>44489</v>
      </c>
      <c r="B379" s="3">
        <v>18266.599999999999</v>
      </c>
      <c r="C379" s="22">
        <f t="shared" si="27"/>
        <v>-8.2606040040720165E-3</v>
      </c>
      <c r="D379" s="3" t="str">
        <f t="shared" si="28"/>
        <v>Down</v>
      </c>
      <c r="E379" t="str">
        <f t="shared" si="29"/>
        <v/>
      </c>
      <c r="F379" t="str">
        <f t="shared" si="25"/>
        <v/>
      </c>
      <c r="G379" t="str">
        <f t="shared" si="26"/>
        <v/>
      </c>
    </row>
    <row r="380" spans="1:7" x14ac:dyDescent="0.35">
      <c r="A380" s="30">
        <v>44490</v>
      </c>
      <c r="B380" s="3">
        <v>18178.099999999999</v>
      </c>
      <c r="C380" s="22">
        <f t="shared" si="27"/>
        <v>-4.8449081930955953E-3</v>
      </c>
      <c r="D380" s="3" t="str">
        <f t="shared" si="28"/>
        <v>Down</v>
      </c>
      <c r="E380" t="str">
        <f t="shared" si="29"/>
        <v/>
      </c>
      <c r="F380" t="str">
        <f t="shared" si="25"/>
        <v/>
      </c>
      <c r="G380" t="str">
        <f t="shared" si="26"/>
        <v/>
      </c>
    </row>
    <row r="381" spans="1:7" x14ac:dyDescent="0.35">
      <c r="A381" s="30">
        <v>44491</v>
      </c>
      <c r="B381" s="3">
        <v>18114.900000000001</v>
      </c>
      <c r="C381" s="22">
        <f t="shared" si="27"/>
        <v>-3.4767109873967629E-3</v>
      </c>
      <c r="D381" s="3" t="str">
        <f t="shared" si="28"/>
        <v>Down</v>
      </c>
      <c r="E381" t="str">
        <f t="shared" si="29"/>
        <v/>
      </c>
      <c r="F381" t="str">
        <f t="shared" si="25"/>
        <v/>
      </c>
      <c r="G381" t="str">
        <f t="shared" si="26"/>
        <v/>
      </c>
    </row>
    <row r="382" spans="1:7" x14ac:dyDescent="0.35">
      <c r="A382" s="30">
        <v>44494</v>
      </c>
      <c r="B382" s="3">
        <v>18125.400000000001</v>
      </c>
      <c r="C382" s="22">
        <f t="shared" si="27"/>
        <v>5.7963334050974602E-4</v>
      </c>
      <c r="D382" s="3" t="str">
        <f t="shared" si="28"/>
        <v>Up</v>
      </c>
      <c r="E382" t="str">
        <f t="shared" si="29"/>
        <v/>
      </c>
      <c r="F382" t="str">
        <f t="shared" si="25"/>
        <v/>
      </c>
      <c r="G382" t="str">
        <f t="shared" si="26"/>
        <v/>
      </c>
    </row>
    <row r="383" spans="1:7" x14ac:dyDescent="0.35">
      <c r="A383" s="30">
        <v>44495</v>
      </c>
      <c r="B383" s="3">
        <v>18268.400000000001</v>
      </c>
      <c r="C383" s="22">
        <f t="shared" si="27"/>
        <v>7.8894810597283371E-3</v>
      </c>
      <c r="D383" s="3" t="str">
        <f t="shared" si="28"/>
        <v>Up</v>
      </c>
      <c r="E383" t="str">
        <f t="shared" si="29"/>
        <v/>
      </c>
      <c r="F383" t="str">
        <f t="shared" si="25"/>
        <v/>
      </c>
      <c r="G383" t="str">
        <f t="shared" si="26"/>
        <v/>
      </c>
    </row>
    <row r="384" spans="1:7" x14ac:dyDescent="0.35">
      <c r="A384" s="30">
        <v>44496</v>
      </c>
      <c r="B384" s="3">
        <v>18210.95</v>
      </c>
      <c r="C384" s="22">
        <f t="shared" si="27"/>
        <v>-3.1447745834337283E-3</v>
      </c>
      <c r="D384" s="3" t="str">
        <f t="shared" si="28"/>
        <v>Down</v>
      </c>
      <c r="E384" t="str">
        <f t="shared" si="29"/>
        <v/>
      </c>
      <c r="F384" t="str">
        <f t="shared" si="25"/>
        <v/>
      </c>
      <c r="G384" t="str">
        <f t="shared" si="26"/>
        <v/>
      </c>
    </row>
    <row r="385" spans="1:7" x14ac:dyDescent="0.35">
      <c r="A385" s="30">
        <v>44497</v>
      </c>
      <c r="B385" s="3">
        <v>17857.25</v>
      </c>
      <c r="C385" s="22">
        <f t="shared" si="27"/>
        <v>-1.9422380490858562E-2</v>
      </c>
      <c r="D385" s="3" t="str">
        <f t="shared" si="28"/>
        <v>Down</v>
      </c>
      <c r="E385" t="str">
        <f t="shared" si="29"/>
        <v/>
      </c>
      <c r="F385" t="str">
        <f t="shared" si="25"/>
        <v/>
      </c>
      <c r="G385" t="str">
        <f t="shared" si="26"/>
        <v/>
      </c>
    </row>
    <row r="386" spans="1:7" x14ac:dyDescent="0.35">
      <c r="A386" s="30">
        <v>44498</v>
      </c>
      <c r="B386" s="3">
        <v>17671.650000000001</v>
      </c>
      <c r="C386" s="22">
        <f t="shared" si="27"/>
        <v>-1.0393537638774085E-2</v>
      </c>
      <c r="D386" s="3" t="str">
        <f t="shared" si="28"/>
        <v>Down</v>
      </c>
      <c r="E386" t="str">
        <f t="shared" si="29"/>
        <v/>
      </c>
      <c r="F386" t="str">
        <f t="shared" si="25"/>
        <v/>
      </c>
      <c r="G386" t="str">
        <f t="shared" si="26"/>
        <v/>
      </c>
    </row>
    <row r="387" spans="1:7" x14ac:dyDescent="0.35">
      <c r="A387" s="30">
        <v>44501</v>
      </c>
      <c r="B387" s="3">
        <v>17929.650000000001</v>
      </c>
      <c r="C387" s="22">
        <f t="shared" si="27"/>
        <v>1.4599655380227651E-2</v>
      </c>
      <c r="D387" s="3" t="str">
        <f t="shared" si="28"/>
        <v>Up</v>
      </c>
      <c r="E387" t="str">
        <f t="shared" si="29"/>
        <v/>
      </c>
      <c r="F387" t="str">
        <f t="shared" ref="F387:F450" si="30">IF(E387="8-Day Down Streak", C387, "")</f>
        <v/>
      </c>
      <c r="G387" t="str">
        <f t="shared" ref="G387:G450" si="31">IF(E387="8-Day Down Streak", IF(F387&gt;0, "Yes", "No"), "")</f>
        <v/>
      </c>
    </row>
    <row r="388" spans="1:7" x14ac:dyDescent="0.35">
      <c r="A388" s="30">
        <v>44502</v>
      </c>
      <c r="B388" s="3">
        <v>17888.95</v>
      </c>
      <c r="C388" s="22">
        <f t="shared" ref="C388:C451" si="32">(B388-B387)/B387</f>
        <v>-2.2699829611844474E-3</v>
      </c>
      <c r="D388" s="3" t="str">
        <f t="shared" ref="D388:D451" si="33">IF(C388&gt;0, "Up", IF(C388&lt;0, "Down", "Flat"))</f>
        <v>Down</v>
      </c>
      <c r="E388" t="str">
        <f t="shared" si="29"/>
        <v/>
      </c>
      <c r="F388" t="str">
        <f t="shared" si="30"/>
        <v/>
      </c>
      <c r="G388" t="str">
        <f t="shared" si="31"/>
        <v/>
      </c>
    </row>
    <row r="389" spans="1:7" x14ac:dyDescent="0.35">
      <c r="A389" s="30">
        <v>44503</v>
      </c>
      <c r="B389" s="3">
        <v>17829.2</v>
      </c>
      <c r="C389" s="22">
        <f t="shared" si="32"/>
        <v>-3.3400507016901494E-3</v>
      </c>
      <c r="D389" s="3" t="str">
        <f t="shared" si="33"/>
        <v>Down</v>
      </c>
      <c r="E389" t="str">
        <f t="shared" si="29"/>
        <v/>
      </c>
      <c r="F389" t="str">
        <f t="shared" si="30"/>
        <v/>
      </c>
      <c r="G389" t="str">
        <f t="shared" si="31"/>
        <v/>
      </c>
    </row>
    <row r="390" spans="1:7" x14ac:dyDescent="0.35">
      <c r="A390" s="30">
        <v>44504</v>
      </c>
      <c r="B390" s="3">
        <v>17916.8</v>
      </c>
      <c r="C390" s="22">
        <f t="shared" si="32"/>
        <v>4.9132883135529657E-3</v>
      </c>
      <c r="D390" s="3" t="str">
        <f t="shared" si="33"/>
        <v>Up</v>
      </c>
      <c r="E390" t="str">
        <f t="shared" si="29"/>
        <v/>
      </c>
      <c r="F390" t="str">
        <f t="shared" si="30"/>
        <v/>
      </c>
      <c r="G390" t="str">
        <f t="shared" si="31"/>
        <v/>
      </c>
    </row>
    <row r="391" spans="1:7" x14ac:dyDescent="0.35">
      <c r="A391" s="30">
        <v>44508</v>
      </c>
      <c r="B391" s="3">
        <v>18068.55</v>
      </c>
      <c r="C391" s="22">
        <f t="shared" si="32"/>
        <v>8.4697044115020544E-3</v>
      </c>
      <c r="D391" s="3" t="str">
        <f t="shared" si="33"/>
        <v>Up</v>
      </c>
      <c r="E391" t="str">
        <f t="shared" si="29"/>
        <v/>
      </c>
      <c r="F391" t="str">
        <f t="shared" si="30"/>
        <v/>
      </c>
      <c r="G391" t="str">
        <f t="shared" si="31"/>
        <v/>
      </c>
    </row>
    <row r="392" spans="1:7" x14ac:dyDescent="0.35">
      <c r="A392" s="30">
        <v>44509</v>
      </c>
      <c r="B392" s="3">
        <v>18044.25</v>
      </c>
      <c r="C392" s="22">
        <f t="shared" si="32"/>
        <v>-1.3448782553109836E-3</v>
      </c>
      <c r="D392" s="3" t="str">
        <f t="shared" si="33"/>
        <v>Down</v>
      </c>
      <c r="E392" t="str">
        <f t="shared" si="29"/>
        <v/>
      </c>
      <c r="F392" t="str">
        <f t="shared" si="30"/>
        <v/>
      </c>
      <c r="G392" t="str">
        <f t="shared" si="31"/>
        <v/>
      </c>
    </row>
    <row r="393" spans="1:7" x14ac:dyDescent="0.35">
      <c r="A393" s="30">
        <v>44510</v>
      </c>
      <c r="B393" s="3">
        <v>18017.2</v>
      </c>
      <c r="C393" s="22">
        <f t="shared" si="32"/>
        <v>-1.4990925086938649E-3</v>
      </c>
      <c r="D393" s="3" t="str">
        <f t="shared" si="33"/>
        <v>Down</v>
      </c>
      <c r="E393" t="str">
        <f t="shared" si="29"/>
        <v/>
      </c>
      <c r="F393" t="str">
        <f t="shared" si="30"/>
        <v/>
      </c>
      <c r="G393" t="str">
        <f t="shared" si="31"/>
        <v/>
      </c>
    </row>
    <row r="394" spans="1:7" x14ac:dyDescent="0.35">
      <c r="A394" s="30">
        <v>44511</v>
      </c>
      <c r="B394" s="3">
        <v>17873.599999999999</v>
      </c>
      <c r="C394" s="22">
        <f t="shared" si="32"/>
        <v>-7.9701618453478992E-3</v>
      </c>
      <c r="D394" s="3" t="str">
        <f t="shared" si="33"/>
        <v>Down</v>
      </c>
      <c r="E394" t="str">
        <f t="shared" si="29"/>
        <v/>
      </c>
      <c r="F394" t="str">
        <f t="shared" si="30"/>
        <v/>
      </c>
      <c r="G394" t="str">
        <f t="shared" si="31"/>
        <v/>
      </c>
    </row>
    <row r="395" spans="1:7" x14ac:dyDescent="0.35">
      <c r="A395" s="30">
        <v>44512</v>
      </c>
      <c r="B395" s="3">
        <v>18102.75</v>
      </c>
      <c r="C395" s="22">
        <f t="shared" si="32"/>
        <v>1.2820584549279467E-2</v>
      </c>
      <c r="D395" s="3" t="str">
        <f t="shared" si="33"/>
        <v>Up</v>
      </c>
      <c r="E395" t="str">
        <f t="shared" si="29"/>
        <v/>
      </c>
      <c r="F395" t="str">
        <f t="shared" si="30"/>
        <v/>
      </c>
      <c r="G395" t="str">
        <f t="shared" si="31"/>
        <v/>
      </c>
    </row>
    <row r="396" spans="1:7" x14ac:dyDescent="0.35">
      <c r="A396" s="30">
        <v>44515</v>
      </c>
      <c r="B396" s="3">
        <v>18109.45</v>
      </c>
      <c r="C396" s="22">
        <f t="shared" si="32"/>
        <v>3.7010951374795144E-4</v>
      </c>
      <c r="D396" s="3" t="str">
        <f t="shared" si="33"/>
        <v>Up</v>
      </c>
      <c r="E396" t="str">
        <f t="shared" ref="E396:E459" si="34">IF(AND(D388="Down", D389="Down", D390="Down", D391="Down", D392="Down", D393="Down", D394="Down", D395="Down"), "8-Day Down Streak", "")</f>
        <v/>
      </c>
      <c r="F396" t="str">
        <f t="shared" si="30"/>
        <v/>
      </c>
      <c r="G396" t="str">
        <f t="shared" si="31"/>
        <v/>
      </c>
    </row>
    <row r="397" spans="1:7" x14ac:dyDescent="0.35">
      <c r="A397" s="30">
        <v>44516</v>
      </c>
      <c r="B397" s="3">
        <v>17999.2</v>
      </c>
      <c r="C397" s="22">
        <f t="shared" si="32"/>
        <v>-6.0879816891181125E-3</v>
      </c>
      <c r="D397" s="3" t="str">
        <f t="shared" si="33"/>
        <v>Down</v>
      </c>
      <c r="E397" t="str">
        <f t="shared" si="34"/>
        <v/>
      </c>
      <c r="F397" t="str">
        <f t="shared" si="30"/>
        <v/>
      </c>
      <c r="G397" t="str">
        <f t="shared" si="31"/>
        <v/>
      </c>
    </row>
    <row r="398" spans="1:7" x14ac:dyDescent="0.35">
      <c r="A398" s="30">
        <v>44517</v>
      </c>
      <c r="B398" s="3">
        <v>17898.650000000001</v>
      </c>
      <c r="C398" s="22">
        <f t="shared" si="32"/>
        <v>-5.5863593937507923E-3</v>
      </c>
      <c r="D398" s="3" t="str">
        <f t="shared" si="33"/>
        <v>Down</v>
      </c>
      <c r="E398" t="str">
        <f t="shared" si="34"/>
        <v/>
      </c>
      <c r="F398" t="str">
        <f t="shared" si="30"/>
        <v/>
      </c>
      <c r="G398" t="str">
        <f t="shared" si="31"/>
        <v/>
      </c>
    </row>
    <row r="399" spans="1:7" x14ac:dyDescent="0.35">
      <c r="A399" s="30">
        <v>44518</v>
      </c>
      <c r="B399" s="3">
        <v>17764.8</v>
      </c>
      <c r="C399" s="22">
        <f t="shared" si="32"/>
        <v>-7.4782176309387679E-3</v>
      </c>
      <c r="D399" s="3" t="str">
        <f t="shared" si="33"/>
        <v>Down</v>
      </c>
      <c r="E399" t="str">
        <f t="shared" si="34"/>
        <v/>
      </c>
      <c r="F399" t="str">
        <f t="shared" si="30"/>
        <v/>
      </c>
      <c r="G399" t="str">
        <f t="shared" si="31"/>
        <v/>
      </c>
    </row>
    <row r="400" spans="1:7" x14ac:dyDescent="0.35">
      <c r="A400" s="30">
        <v>44522</v>
      </c>
      <c r="B400" s="3">
        <v>17416.55</v>
      </c>
      <c r="C400" s="22">
        <f t="shared" si="32"/>
        <v>-1.9603372962262451E-2</v>
      </c>
      <c r="D400" s="3" t="str">
        <f t="shared" si="33"/>
        <v>Down</v>
      </c>
      <c r="E400" t="str">
        <f t="shared" si="34"/>
        <v/>
      </c>
      <c r="F400" t="str">
        <f t="shared" si="30"/>
        <v/>
      </c>
      <c r="G400" t="str">
        <f t="shared" si="31"/>
        <v/>
      </c>
    </row>
    <row r="401" spans="1:7" x14ac:dyDescent="0.35">
      <c r="A401" s="30">
        <v>44523</v>
      </c>
      <c r="B401" s="3">
        <v>17503.349999999999</v>
      </c>
      <c r="C401" s="22">
        <f t="shared" si="32"/>
        <v>4.9837654414909543E-3</v>
      </c>
      <c r="D401" s="3" t="str">
        <f t="shared" si="33"/>
        <v>Up</v>
      </c>
      <c r="E401" t="str">
        <f t="shared" si="34"/>
        <v/>
      </c>
      <c r="F401" t="str">
        <f t="shared" si="30"/>
        <v/>
      </c>
      <c r="G401" t="str">
        <f t="shared" si="31"/>
        <v/>
      </c>
    </row>
    <row r="402" spans="1:7" x14ac:dyDescent="0.35">
      <c r="A402" s="30">
        <v>44524</v>
      </c>
      <c r="B402" s="3">
        <v>17415.05</v>
      </c>
      <c r="C402" s="22">
        <f t="shared" si="32"/>
        <v>-5.0447485767009907E-3</v>
      </c>
      <c r="D402" s="3" t="str">
        <f t="shared" si="33"/>
        <v>Down</v>
      </c>
      <c r="E402" t="str">
        <f t="shared" si="34"/>
        <v/>
      </c>
      <c r="F402" t="str">
        <f t="shared" si="30"/>
        <v/>
      </c>
      <c r="G402" t="str">
        <f t="shared" si="31"/>
        <v/>
      </c>
    </row>
    <row r="403" spans="1:7" x14ac:dyDescent="0.35">
      <c r="A403" s="30">
        <v>44525</v>
      </c>
      <c r="B403" s="3">
        <v>17536.25</v>
      </c>
      <c r="C403" s="22">
        <f t="shared" si="32"/>
        <v>6.9594976758608632E-3</v>
      </c>
      <c r="D403" s="3" t="str">
        <f t="shared" si="33"/>
        <v>Up</v>
      </c>
      <c r="E403" t="str">
        <f t="shared" si="34"/>
        <v/>
      </c>
      <c r="F403" t="str">
        <f t="shared" si="30"/>
        <v/>
      </c>
      <c r="G403" t="str">
        <f t="shared" si="31"/>
        <v/>
      </c>
    </row>
    <row r="404" spans="1:7" x14ac:dyDescent="0.35">
      <c r="A404" s="30">
        <v>44526</v>
      </c>
      <c r="B404" s="3">
        <v>17026.45</v>
      </c>
      <c r="C404" s="22">
        <f t="shared" si="32"/>
        <v>-2.9071209637180087E-2</v>
      </c>
      <c r="D404" s="3" t="str">
        <f t="shared" si="33"/>
        <v>Down</v>
      </c>
      <c r="E404" t="str">
        <f t="shared" si="34"/>
        <v/>
      </c>
      <c r="F404" t="str">
        <f t="shared" si="30"/>
        <v/>
      </c>
      <c r="G404" t="str">
        <f t="shared" si="31"/>
        <v/>
      </c>
    </row>
    <row r="405" spans="1:7" x14ac:dyDescent="0.35">
      <c r="A405" s="30">
        <v>44529</v>
      </c>
      <c r="B405" s="3">
        <v>17053.95</v>
      </c>
      <c r="C405" s="22">
        <f t="shared" si="32"/>
        <v>1.6151341001794267E-3</v>
      </c>
      <c r="D405" s="3" t="str">
        <f t="shared" si="33"/>
        <v>Up</v>
      </c>
      <c r="E405" t="str">
        <f t="shared" si="34"/>
        <v/>
      </c>
      <c r="F405" t="str">
        <f t="shared" si="30"/>
        <v/>
      </c>
      <c r="G405" t="str">
        <f t="shared" si="31"/>
        <v/>
      </c>
    </row>
    <row r="406" spans="1:7" x14ac:dyDescent="0.35">
      <c r="A406" s="30">
        <v>44530</v>
      </c>
      <c r="B406" s="3">
        <v>16983.2</v>
      </c>
      <c r="C406" s="22">
        <f t="shared" si="32"/>
        <v>-4.1485990049226129E-3</v>
      </c>
      <c r="D406" s="3" t="str">
        <f t="shared" si="33"/>
        <v>Down</v>
      </c>
      <c r="E406" t="str">
        <f t="shared" si="34"/>
        <v/>
      </c>
      <c r="F406" t="str">
        <f t="shared" si="30"/>
        <v/>
      </c>
      <c r="G406" t="str">
        <f t="shared" si="31"/>
        <v/>
      </c>
    </row>
    <row r="407" spans="1:7" x14ac:dyDescent="0.35">
      <c r="A407" s="30">
        <v>44531</v>
      </c>
      <c r="B407" s="3">
        <v>17166.900000000001</v>
      </c>
      <c r="C407" s="22">
        <f t="shared" si="32"/>
        <v>1.0816571670827684E-2</v>
      </c>
      <c r="D407" s="3" t="str">
        <f t="shared" si="33"/>
        <v>Up</v>
      </c>
      <c r="E407" t="str">
        <f t="shared" si="34"/>
        <v/>
      </c>
      <c r="F407" t="str">
        <f t="shared" si="30"/>
        <v/>
      </c>
      <c r="G407" t="str">
        <f t="shared" si="31"/>
        <v/>
      </c>
    </row>
    <row r="408" spans="1:7" x14ac:dyDescent="0.35">
      <c r="A408" s="30">
        <v>44532</v>
      </c>
      <c r="B408" s="3">
        <v>17401.650000000001</v>
      </c>
      <c r="C408" s="22">
        <f t="shared" si="32"/>
        <v>1.3674571413592436E-2</v>
      </c>
      <c r="D408" s="3" t="str">
        <f t="shared" si="33"/>
        <v>Up</v>
      </c>
      <c r="E408" t="str">
        <f t="shared" si="34"/>
        <v/>
      </c>
      <c r="F408" t="str">
        <f t="shared" si="30"/>
        <v/>
      </c>
      <c r="G408" t="str">
        <f t="shared" si="31"/>
        <v/>
      </c>
    </row>
    <row r="409" spans="1:7" x14ac:dyDescent="0.35">
      <c r="A409" s="30">
        <v>44533</v>
      </c>
      <c r="B409" s="3">
        <v>17196.7</v>
      </c>
      <c r="C409" s="22">
        <f t="shared" si="32"/>
        <v>-1.177761878902292E-2</v>
      </c>
      <c r="D409" s="3" t="str">
        <f t="shared" si="33"/>
        <v>Down</v>
      </c>
      <c r="E409" t="str">
        <f t="shared" si="34"/>
        <v/>
      </c>
      <c r="F409" t="str">
        <f t="shared" si="30"/>
        <v/>
      </c>
      <c r="G409" t="str">
        <f t="shared" si="31"/>
        <v/>
      </c>
    </row>
    <row r="410" spans="1:7" x14ac:dyDescent="0.35">
      <c r="A410" s="30">
        <v>44536</v>
      </c>
      <c r="B410" s="3">
        <v>16912.25</v>
      </c>
      <c r="C410" s="22">
        <f t="shared" si="32"/>
        <v>-1.6540964254769853E-2</v>
      </c>
      <c r="D410" s="3" t="str">
        <f t="shared" si="33"/>
        <v>Down</v>
      </c>
      <c r="E410" t="str">
        <f t="shared" si="34"/>
        <v/>
      </c>
      <c r="F410" t="str">
        <f t="shared" si="30"/>
        <v/>
      </c>
      <c r="G410" t="str">
        <f t="shared" si="31"/>
        <v/>
      </c>
    </row>
    <row r="411" spans="1:7" x14ac:dyDescent="0.35">
      <c r="A411" s="30">
        <v>44537</v>
      </c>
      <c r="B411" s="3">
        <v>17176.7</v>
      </c>
      <c r="C411" s="22">
        <f t="shared" si="32"/>
        <v>1.5636594775976037E-2</v>
      </c>
      <c r="D411" s="3" t="str">
        <f t="shared" si="33"/>
        <v>Up</v>
      </c>
      <c r="E411" t="str">
        <f t="shared" si="34"/>
        <v/>
      </c>
      <c r="F411" t="str">
        <f t="shared" si="30"/>
        <v/>
      </c>
      <c r="G411" t="str">
        <f t="shared" si="31"/>
        <v/>
      </c>
    </row>
    <row r="412" spans="1:7" x14ac:dyDescent="0.35">
      <c r="A412" s="30">
        <v>44538</v>
      </c>
      <c r="B412" s="3">
        <v>17469.75</v>
      </c>
      <c r="C412" s="22">
        <f t="shared" si="32"/>
        <v>1.7060902268771026E-2</v>
      </c>
      <c r="D412" s="3" t="str">
        <f t="shared" si="33"/>
        <v>Up</v>
      </c>
      <c r="E412" t="str">
        <f t="shared" si="34"/>
        <v/>
      </c>
      <c r="F412" t="str">
        <f t="shared" si="30"/>
        <v/>
      </c>
      <c r="G412" t="str">
        <f t="shared" si="31"/>
        <v/>
      </c>
    </row>
    <row r="413" spans="1:7" x14ac:dyDescent="0.35">
      <c r="A413" s="30">
        <v>44539</v>
      </c>
      <c r="B413" s="3">
        <v>17516.849999999999</v>
      </c>
      <c r="C413" s="22">
        <f t="shared" si="32"/>
        <v>2.6960889537628496E-3</v>
      </c>
      <c r="D413" s="3" t="str">
        <f t="shared" si="33"/>
        <v>Up</v>
      </c>
      <c r="E413" t="str">
        <f t="shared" si="34"/>
        <v/>
      </c>
      <c r="F413" t="str">
        <f t="shared" si="30"/>
        <v/>
      </c>
      <c r="G413" t="str">
        <f t="shared" si="31"/>
        <v/>
      </c>
    </row>
    <row r="414" spans="1:7" x14ac:dyDescent="0.35">
      <c r="A414" s="30">
        <v>44540</v>
      </c>
      <c r="B414" s="3">
        <v>17511.3</v>
      </c>
      <c r="C414" s="22">
        <f t="shared" si="32"/>
        <v>-3.168377876158826E-4</v>
      </c>
      <c r="D414" s="3" t="str">
        <f t="shared" si="33"/>
        <v>Down</v>
      </c>
      <c r="E414" t="str">
        <f t="shared" si="34"/>
        <v/>
      </c>
      <c r="F414" t="str">
        <f t="shared" si="30"/>
        <v/>
      </c>
      <c r="G414" t="str">
        <f t="shared" si="31"/>
        <v/>
      </c>
    </row>
    <row r="415" spans="1:7" x14ac:dyDescent="0.35">
      <c r="A415" s="30">
        <v>44543</v>
      </c>
      <c r="B415" s="3">
        <v>17368.25</v>
      </c>
      <c r="C415" s="22">
        <f t="shared" si="32"/>
        <v>-8.1690108672685217E-3</v>
      </c>
      <c r="D415" s="3" t="str">
        <f t="shared" si="33"/>
        <v>Down</v>
      </c>
      <c r="E415" t="str">
        <f t="shared" si="34"/>
        <v/>
      </c>
      <c r="F415" t="str">
        <f t="shared" si="30"/>
        <v/>
      </c>
      <c r="G415" t="str">
        <f t="shared" si="31"/>
        <v/>
      </c>
    </row>
    <row r="416" spans="1:7" x14ac:dyDescent="0.35">
      <c r="A416" s="30">
        <v>44544</v>
      </c>
      <c r="B416" s="3">
        <v>17324.900000000001</v>
      </c>
      <c r="C416" s="22">
        <f t="shared" si="32"/>
        <v>-2.4959336720739595E-3</v>
      </c>
      <c r="D416" s="3" t="str">
        <f t="shared" si="33"/>
        <v>Down</v>
      </c>
      <c r="E416" t="str">
        <f t="shared" si="34"/>
        <v/>
      </c>
      <c r="F416" t="str">
        <f t="shared" si="30"/>
        <v/>
      </c>
      <c r="G416" t="str">
        <f t="shared" si="31"/>
        <v/>
      </c>
    </row>
    <row r="417" spans="1:7" x14ac:dyDescent="0.35">
      <c r="A417" s="30">
        <v>44545</v>
      </c>
      <c r="B417" s="3">
        <v>17221.400000000001</v>
      </c>
      <c r="C417" s="22">
        <f t="shared" si="32"/>
        <v>-5.9740604563374095E-3</v>
      </c>
      <c r="D417" s="3" t="str">
        <f t="shared" si="33"/>
        <v>Down</v>
      </c>
      <c r="E417" t="str">
        <f t="shared" si="34"/>
        <v/>
      </c>
      <c r="F417" t="str">
        <f t="shared" si="30"/>
        <v/>
      </c>
      <c r="G417" t="str">
        <f t="shared" si="31"/>
        <v/>
      </c>
    </row>
    <row r="418" spans="1:7" x14ac:dyDescent="0.35">
      <c r="A418" s="30">
        <v>44546</v>
      </c>
      <c r="B418" s="3">
        <v>17248.400000000001</v>
      </c>
      <c r="C418" s="22">
        <f t="shared" si="32"/>
        <v>1.5678167860917231E-3</v>
      </c>
      <c r="D418" s="3" t="str">
        <f t="shared" si="33"/>
        <v>Up</v>
      </c>
      <c r="E418" t="str">
        <f t="shared" si="34"/>
        <v/>
      </c>
      <c r="F418" t="str">
        <f t="shared" si="30"/>
        <v/>
      </c>
      <c r="G418" t="str">
        <f t="shared" si="31"/>
        <v/>
      </c>
    </row>
    <row r="419" spans="1:7" x14ac:dyDescent="0.35">
      <c r="A419" s="30">
        <v>44547</v>
      </c>
      <c r="B419" s="3">
        <v>16985.2</v>
      </c>
      <c r="C419" s="22">
        <f t="shared" si="32"/>
        <v>-1.5259386377866974E-2</v>
      </c>
      <c r="D419" s="3" t="str">
        <f t="shared" si="33"/>
        <v>Down</v>
      </c>
      <c r="E419" t="str">
        <f t="shared" si="34"/>
        <v/>
      </c>
      <c r="F419" t="str">
        <f t="shared" si="30"/>
        <v/>
      </c>
      <c r="G419" t="str">
        <f t="shared" si="31"/>
        <v/>
      </c>
    </row>
    <row r="420" spans="1:7" x14ac:dyDescent="0.35">
      <c r="A420" s="30">
        <v>44550</v>
      </c>
      <c r="B420" s="3">
        <v>16614.2</v>
      </c>
      <c r="C420" s="22">
        <f t="shared" si="32"/>
        <v>-2.1842545274709746E-2</v>
      </c>
      <c r="D420" s="3" t="str">
        <f t="shared" si="33"/>
        <v>Down</v>
      </c>
      <c r="E420" t="str">
        <f t="shared" si="34"/>
        <v/>
      </c>
      <c r="F420" t="str">
        <f t="shared" si="30"/>
        <v/>
      </c>
      <c r="G420" t="str">
        <f t="shared" si="31"/>
        <v/>
      </c>
    </row>
    <row r="421" spans="1:7" x14ac:dyDescent="0.35">
      <c r="A421" s="30">
        <v>44551</v>
      </c>
      <c r="B421" s="3">
        <v>16770.849999999999</v>
      </c>
      <c r="C421" s="22">
        <f t="shared" si="32"/>
        <v>9.4286814893282736E-3</v>
      </c>
      <c r="D421" s="3" t="str">
        <f t="shared" si="33"/>
        <v>Up</v>
      </c>
      <c r="E421" t="str">
        <f t="shared" si="34"/>
        <v/>
      </c>
      <c r="F421" t="str">
        <f t="shared" si="30"/>
        <v/>
      </c>
      <c r="G421" t="str">
        <f t="shared" si="31"/>
        <v/>
      </c>
    </row>
    <row r="422" spans="1:7" x14ac:dyDescent="0.35">
      <c r="A422" s="30">
        <v>44552</v>
      </c>
      <c r="B422" s="3">
        <v>16955.45</v>
      </c>
      <c r="C422" s="22">
        <f t="shared" si="32"/>
        <v>1.1007194030117864E-2</v>
      </c>
      <c r="D422" s="3" t="str">
        <f t="shared" si="33"/>
        <v>Up</v>
      </c>
      <c r="E422" t="str">
        <f t="shared" si="34"/>
        <v/>
      </c>
      <c r="F422" t="str">
        <f t="shared" si="30"/>
        <v/>
      </c>
      <c r="G422" t="str">
        <f t="shared" si="31"/>
        <v/>
      </c>
    </row>
    <row r="423" spans="1:7" x14ac:dyDescent="0.35">
      <c r="A423" s="30">
        <v>44553</v>
      </c>
      <c r="B423" s="3">
        <v>17072.599999999999</v>
      </c>
      <c r="C423" s="22">
        <f t="shared" si="32"/>
        <v>6.9092828559547412E-3</v>
      </c>
      <c r="D423" s="3" t="str">
        <f t="shared" si="33"/>
        <v>Up</v>
      </c>
      <c r="E423" t="str">
        <f t="shared" si="34"/>
        <v/>
      </c>
      <c r="F423" t="str">
        <f t="shared" si="30"/>
        <v/>
      </c>
      <c r="G423" t="str">
        <f t="shared" si="31"/>
        <v/>
      </c>
    </row>
    <row r="424" spans="1:7" x14ac:dyDescent="0.35">
      <c r="A424" s="30">
        <v>44554</v>
      </c>
      <c r="B424" s="3">
        <v>17003.75</v>
      </c>
      <c r="C424" s="22">
        <f t="shared" si="32"/>
        <v>-4.0327776671390736E-3</v>
      </c>
      <c r="D424" s="3" t="str">
        <f t="shared" si="33"/>
        <v>Down</v>
      </c>
      <c r="E424" t="str">
        <f t="shared" si="34"/>
        <v/>
      </c>
      <c r="F424" t="str">
        <f t="shared" si="30"/>
        <v/>
      </c>
      <c r="G424" t="str">
        <f t="shared" si="31"/>
        <v/>
      </c>
    </row>
    <row r="425" spans="1:7" x14ac:dyDescent="0.35">
      <c r="A425" s="30">
        <v>44557</v>
      </c>
      <c r="B425" s="3">
        <v>17086.25</v>
      </c>
      <c r="C425" s="22">
        <f t="shared" si="32"/>
        <v>4.8518709108284937E-3</v>
      </c>
      <c r="D425" s="3" t="str">
        <f t="shared" si="33"/>
        <v>Up</v>
      </c>
      <c r="E425" t="str">
        <f t="shared" si="34"/>
        <v/>
      </c>
      <c r="F425" t="str">
        <f t="shared" si="30"/>
        <v/>
      </c>
      <c r="G425" t="str">
        <f t="shared" si="31"/>
        <v/>
      </c>
    </row>
    <row r="426" spans="1:7" x14ac:dyDescent="0.35">
      <c r="A426" s="30">
        <v>44558</v>
      </c>
      <c r="B426" s="3">
        <v>17233.25</v>
      </c>
      <c r="C426" s="22">
        <f t="shared" si="32"/>
        <v>8.6034091740434561E-3</v>
      </c>
      <c r="D426" s="3" t="str">
        <f t="shared" si="33"/>
        <v>Up</v>
      </c>
      <c r="E426" t="str">
        <f t="shared" si="34"/>
        <v/>
      </c>
      <c r="F426" t="str">
        <f t="shared" si="30"/>
        <v/>
      </c>
      <c r="G426" t="str">
        <f t="shared" si="31"/>
        <v/>
      </c>
    </row>
    <row r="427" spans="1:7" x14ac:dyDescent="0.35">
      <c r="A427" s="30">
        <v>44559</v>
      </c>
      <c r="B427" s="3">
        <v>17213.599999999999</v>
      </c>
      <c r="C427" s="22">
        <f t="shared" si="32"/>
        <v>-1.1402376220388758E-3</v>
      </c>
      <c r="D427" s="3" t="str">
        <f t="shared" si="33"/>
        <v>Down</v>
      </c>
      <c r="E427" t="str">
        <f t="shared" si="34"/>
        <v/>
      </c>
      <c r="F427" t="str">
        <f t="shared" si="30"/>
        <v/>
      </c>
      <c r="G427" t="str">
        <f t="shared" si="31"/>
        <v/>
      </c>
    </row>
    <row r="428" spans="1:7" x14ac:dyDescent="0.35">
      <c r="A428" s="30">
        <v>44560</v>
      </c>
      <c r="B428" s="3">
        <v>17203.95</v>
      </c>
      <c r="C428" s="22">
        <f t="shared" si="32"/>
        <v>-5.6060324394652012E-4</v>
      </c>
      <c r="D428" s="3" t="str">
        <f t="shared" si="33"/>
        <v>Down</v>
      </c>
      <c r="E428" t="str">
        <f t="shared" si="34"/>
        <v/>
      </c>
      <c r="F428" t="str">
        <f t="shared" si="30"/>
        <v/>
      </c>
      <c r="G428" t="str">
        <f t="shared" si="31"/>
        <v/>
      </c>
    </row>
    <row r="429" spans="1:7" x14ac:dyDescent="0.35">
      <c r="A429" s="30">
        <v>44561</v>
      </c>
      <c r="B429" s="3">
        <v>17354.05</v>
      </c>
      <c r="C429" s="22">
        <f t="shared" si="32"/>
        <v>8.7247405392365442E-3</v>
      </c>
      <c r="D429" s="3" t="str">
        <f t="shared" si="33"/>
        <v>Up</v>
      </c>
      <c r="E429" t="str">
        <f t="shared" si="34"/>
        <v/>
      </c>
      <c r="F429" t="str">
        <f t="shared" si="30"/>
        <v/>
      </c>
      <c r="G429" t="str">
        <f t="shared" si="31"/>
        <v/>
      </c>
    </row>
    <row r="430" spans="1:7" x14ac:dyDescent="0.35">
      <c r="A430" s="30">
        <v>44564</v>
      </c>
      <c r="B430" s="3">
        <v>17625.7</v>
      </c>
      <c r="C430" s="22">
        <f t="shared" si="32"/>
        <v>1.5653406553513528E-2</v>
      </c>
      <c r="D430" s="3" t="str">
        <f t="shared" si="33"/>
        <v>Up</v>
      </c>
      <c r="E430" t="str">
        <f t="shared" si="34"/>
        <v/>
      </c>
      <c r="F430" t="str">
        <f t="shared" si="30"/>
        <v/>
      </c>
      <c r="G430" t="str">
        <f t="shared" si="31"/>
        <v/>
      </c>
    </row>
    <row r="431" spans="1:7" x14ac:dyDescent="0.35">
      <c r="A431" s="30">
        <v>44565</v>
      </c>
      <c r="B431" s="3">
        <v>17805.25</v>
      </c>
      <c r="C431" s="22">
        <f t="shared" si="32"/>
        <v>1.0186829459255477E-2</v>
      </c>
      <c r="D431" s="3" t="str">
        <f t="shared" si="33"/>
        <v>Up</v>
      </c>
      <c r="E431" t="str">
        <f t="shared" si="34"/>
        <v/>
      </c>
      <c r="F431" t="str">
        <f t="shared" si="30"/>
        <v/>
      </c>
      <c r="G431" t="str">
        <f t="shared" si="31"/>
        <v/>
      </c>
    </row>
    <row r="432" spans="1:7" x14ac:dyDescent="0.35">
      <c r="A432" s="30">
        <v>44566</v>
      </c>
      <c r="B432" s="3">
        <v>17925.25</v>
      </c>
      <c r="C432" s="22">
        <f t="shared" si="32"/>
        <v>6.7395852346920151E-3</v>
      </c>
      <c r="D432" s="3" t="str">
        <f t="shared" si="33"/>
        <v>Up</v>
      </c>
      <c r="E432" t="str">
        <f t="shared" si="34"/>
        <v/>
      </c>
      <c r="F432" t="str">
        <f t="shared" si="30"/>
        <v/>
      </c>
      <c r="G432" t="str">
        <f t="shared" si="31"/>
        <v/>
      </c>
    </row>
    <row r="433" spans="1:7" x14ac:dyDescent="0.35">
      <c r="A433" s="30">
        <v>44567</v>
      </c>
      <c r="B433" s="3">
        <v>17745.900000000001</v>
      </c>
      <c r="C433" s="22">
        <f t="shared" si="32"/>
        <v>-1.0005439254682559E-2</v>
      </c>
      <c r="D433" s="3" t="str">
        <f t="shared" si="33"/>
        <v>Down</v>
      </c>
      <c r="E433" t="str">
        <f t="shared" si="34"/>
        <v/>
      </c>
      <c r="F433" t="str">
        <f t="shared" si="30"/>
        <v/>
      </c>
      <c r="G433" t="str">
        <f t="shared" si="31"/>
        <v/>
      </c>
    </row>
    <row r="434" spans="1:7" x14ac:dyDescent="0.35">
      <c r="A434" s="30">
        <v>44568</v>
      </c>
      <c r="B434" s="3">
        <v>17812.7</v>
      </c>
      <c r="C434" s="22">
        <f t="shared" si="32"/>
        <v>3.7642497703694526E-3</v>
      </c>
      <c r="D434" s="3" t="str">
        <f t="shared" si="33"/>
        <v>Up</v>
      </c>
      <c r="E434" t="str">
        <f t="shared" si="34"/>
        <v/>
      </c>
      <c r="F434" t="str">
        <f t="shared" si="30"/>
        <v/>
      </c>
      <c r="G434" t="str">
        <f t="shared" si="31"/>
        <v/>
      </c>
    </row>
    <row r="435" spans="1:7" x14ac:dyDescent="0.35">
      <c r="A435" s="30">
        <v>44571</v>
      </c>
      <c r="B435" s="3">
        <v>18003.3</v>
      </c>
      <c r="C435" s="22">
        <f t="shared" si="32"/>
        <v>1.0700230734251323E-2</v>
      </c>
      <c r="D435" s="3" t="str">
        <f t="shared" si="33"/>
        <v>Up</v>
      </c>
      <c r="E435" t="str">
        <f t="shared" si="34"/>
        <v/>
      </c>
      <c r="F435" t="str">
        <f t="shared" si="30"/>
        <v/>
      </c>
      <c r="G435" t="str">
        <f t="shared" si="31"/>
        <v/>
      </c>
    </row>
    <row r="436" spans="1:7" x14ac:dyDescent="0.35">
      <c r="A436" s="30">
        <v>44572</v>
      </c>
      <c r="B436" s="3">
        <v>18055.75</v>
      </c>
      <c r="C436" s="22">
        <f t="shared" si="32"/>
        <v>2.9133547738470576E-3</v>
      </c>
      <c r="D436" s="3" t="str">
        <f t="shared" si="33"/>
        <v>Up</v>
      </c>
      <c r="E436" t="str">
        <f t="shared" si="34"/>
        <v/>
      </c>
      <c r="F436" t="str">
        <f t="shared" si="30"/>
        <v/>
      </c>
      <c r="G436" t="str">
        <f t="shared" si="31"/>
        <v/>
      </c>
    </row>
    <row r="437" spans="1:7" x14ac:dyDescent="0.35">
      <c r="A437" s="30">
        <v>44573</v>
      </c>
      <c r="B437" s="3">
        <v>18212.349999999999</v>
      </c>
      <c r="C437" s="22">
        <f t="shared" si="32"/>
        <v>8.6731373662128994E-3</v>
      </c>
      <c r="D437" s="3" t="str">
        <f t="shared" si="33"/>
        <v>Up</v>
      </c>
      <c r="E437" t="str">
        <f t="shared" si="34"/>
        <v/>
      </c>
      <c r="F437" t="str">
        <f t="shared" si="30"/>
        <v/>
      </c>
      <c r="G437" t="str">
        <f t="shared" si="31"/>
        <v/>
      </c>
    </row>
    <row r="438" spans="1:7" x14ac:dyDescent="0.35">
      <c r="A438" s="30">
        <v>44574</v>
      </c>
      <c r="B438" s="3">
        <v>18257.8</v>
      </c>
      <c r="C438" s="22">
        <f t="shared" si="32"/>
        <v>2.4955593319917931E-3</v>
      </c>
      <c r="D438" s="3" t="str">
        <f t="shared" si="33"/>
        <v>Up</v>
      </c>
      <c r="E438" t="str">
        <f t="shared" si="34"/>
        <v/>
      </c>
      <c r="F438" t="str">
        <f t="shared" si="30"/>
        <v/>
      </c>
      <c r="G438" t="str">
        <f t="shared" si="31"/>
        <v/>
      </c>
    </row>
    <row r="439" spans="1:7" x14ac:dyDescent="0.35">
      <c r="A439" s="30">
        <v>44575</v>
      </c>
      <c r="B439" s="3">
        <v>18255.75</v>
      </c>
      <c r="C439" s="22">
        <f t="shared" si="32"/>
        <v>-1.1228077862608159E-4</v>
      </c>
      <c r="D439" s="3" t="str">
        <f t="shared" si="33"/>
        <v>Down</v>
      </c>
      <c r="E439" t="str">
        <f t="shared" si="34"/>
        <v/>
      </c>
      <c r="F439" t="str">
        <f t="shared" si="30"/>
        <v/>
      </c>
      <c r="G439" t="str">
        <f t="shared" si="31"/>
        <v/>
      </c>
    </row>
    <row r="440" spans="1:7" x14ac:dyDescent="0.35">
      <c r="A440" s="30">
        <v>44578</v>
      </c>
      <c r="B440" s="3">
        <v>18308.099999999999</v>
      </c>
      <c r="C440" s="22">
        <f t="shared" si="32"/>
        <v>2.8675896635305888E-3</v>
      </c>
      <c r="D440" s="3" t="str">
        <f t="shared" si="33"/>
        <v>Up</v>
      </c>
      <c r="E440" t="str">
        <f t="shared" si="34"/>
        <v/>
      </c>
      <c r="F440" t="str">
        <f t="shared" si="30"/>
        <v/>
      </c>
      <c r="G440" t="str">
        <f t="shared" si="31"/>
        <v/>
      </c>
    </row>
    <row r="441" spans="1:7" x14ac:dyDescent="0.35">
      <c r="A441" s="30">
        <v>44579</v>
      </c>
      <c r="B441" s="3">
        <v>18113.05</v>
      </c>
      <c r="C441" s="22">
        <f t="shared" si="32"/>
        <v>-1.0653754349167816E-2</v>
      </c>
      <c r="D441" s="3" t="str">
        <f t="shared" si="33"/>
        <v>Down</v>
      </c>
      <c r="E441" t="str">
        <f t="shared" si="34"/>
        <v/>
      </c>
      <c r="F441" t="str">
        <f t="shared" si="30"/>
        <v/>
      </c>
      <c r="G441" t="str">
        <f t="shared" si="31"/>
        <v/>
      </c>
    </row>
    <row r="442" spans="1:7" x14ac:dyDescent="0.35">
      <c r="A442" s="30">
        <v>44580</v>
      </c>
      <c r="B442" s="3">
        <v>17938.400000000001</v>
      </c>
      <c r="C442" s="22">
        <f t="shared" si="32"/>
        <v>-9.6422192838863593E-3</v>
      </c>
      <c r="D442" s="3" t="str">
        <f t="shared" si="33"/>
        <v>Down</v>
      </c>
      <c r="E442" t="str">
        <f t="shared" si="34"/>
        <v/>
      </c>
      <c r="F442" t="str">
        <f t="shared" si="30"/>
        <v/>
      </c>
      <c r="G442" t="str">
        <f t="shared" si="31"/>
        <v/>
      </c>
    </row>
    <row r="443" spans="1:7" x14ac:dyDescent="0.35">
      <c r="A443" s="30">
        <v>44581</v>
      </c>
      <c r="B443" s="3">
        <v>17757</v>
      </c>
      <c r="C443" s="22">
        <f t="shared" si="32"/>
        <v>-1.0112384605093064E-2</v>
      </c>
      <c r="D443" s="3" t="str">
        <f t="shared" si="33"/>
        <v>Down</v>
      </c>
      <c r="E443" t="str">
        <f t="shared" si="34"/>
        <v/>
      </c>
      <c r="F443" t="str">
        <f t="shared" si="30"/>
        <v/>
      </c>
      <c r="G443" t="str">
        <f t="shared" si="31"/>
        <v/>
      </c>
    </row>
    <row r="444" spans="1:7" x14ac:dyDescent="0.35">
      <c r="A444" s="30">
        <v>44582</v>
      </c>
      <c r="B444" s="3">
        <v>17617.150000000001</v>
      </c>
      <c r="C444" s="22">
        <f t="shared" si="32"/>
        <v>-7.8757673030353404E-3</v>
      </c>
      <c r="D444" s="3" t="str">
        <f t="shared" si="33"/>
        <v>Down</v>
      </c>
      <c r="E444" t="str">
        <f t="shared" si="34"/>
        <v/>
      </c>
      <c r="F444" t="str">
        <f t="shared" si="30"/>
        <v/>
      </c>
      <c r="G444" t="str">
        <f t="shared" si="31"/>
        <v/>
      </c>
    </row>
    <row r="445" spans="1:7" x14ac:dyDescent="0.35">
      <c r="A445" s="30">
        <v>44585</v>
      </c>
      <c r="B445" s="3">
        <v>17149.099999999999</v>
      </c>
      <c r="C445" s="22">
        <f t="shared" si="32"/>
        <v>-2.6567861430481256E-2</v>
      </c>
      <c r="D445" s="3" t="str">
        <f t="shared" si="33"/>
        <v>Down</v>
      </c>
      <c r="E445" t="str">
        <f t="shared" si="34"/>
        <v/>
      </c>
      <c r="F445" t="str">
        <f t="shared" si="30"/>
        <v/>
      </c>
      <c r="G445" t="str">
        <f t="shared" si="31"/>
        <v/>
      </c>
    </row>
    <row r="446" spans="1:7" x14ac:dyDescent="0.35">
      <c r="A446" s="30">
        <v>44586</v>
      </c>
      <c r="B446" s="3">
        <v>17277.95</v>
      </c>
      <c r="C446" s="22">
        <f t="shared" si="32"/>
        <v>7.5135138287141714E-3</v>
      </c>
      <c r="D446" s="3" t="str">
        <f t="shared" si="33"/>
        <v>Up</v>
      </c>
      <c r="E446" t="str">
        <f t="shared" si="34"/>
        <v/>
      </c>
      <c r="F446" t="str">
        <f t="shared" si="30"/>
        <v/>
      </c>
      <c r="G446" t="str">
        <f t="shared" si="31"/>
        <v/>
      </c>
    </row>
    <row r="447" spans="1:7" x14ac:dyDescent="0.35">
      <c r="A447" s="30">
        <v>44588</v>
      </c>
      <c r="B447" s="3">
        <v>17110.150000000001</v>
      </c>
      <c r="C447" s="22">
        <f t="shared" si="32"/>
        <v>-9.7118003003828154E-3</v>
      </c>
      <c r="D447" s="3" t="str">
        <f t="shared" si="33"/>
        <v>Down</v>
      </c>
      <c r="E447" t="str">
        <f t="shared" si="34"/>
        <v/>
      </c>
      <c r="F447" t="str">
        <f t="shared" si="30"/>
        <v/>
      </c>
      <c r="G447" t="str">
        <f t="shared" si="31"/>
        <v/>
      </c>
    </row>
    <row r="448" spans="1:7" x14ac:dyDescent="0.35">
      <c r="A448" s="30">
        <v>44589</v>
      </c>
      <c r="B448" s="3">
        <v>17101.95</v>
      </c>
      <c r="C448" s="22">
        <f t="shared" si="32"/>
        <v>-4.7924769800385895E-4</v>
      </c>
      <c r="D448" s="3" t="str">
        <f t="shared" si="33"/>
        <v>Down</v>
      </c>
      <c r="E448" t="str">
        <f t="shared" si="34"/>
        <v/>
      </c>
      <c r="F448" t="str">
        <f t="shared" si="30"/>
        <v/>
      </c>
      <c r="G448" t="str">
        <f t="shared" si="31"/>
        <v/>
      </c>
    </row>
    <row r="449" spans="1:7" x14ac:dyDescent="0.35">
      <c r="A449" s="30">
        <v>44592</v>
      </c>
      <c r="B449" s="3">
        <v>17339.849999999999</v>
      </c>
      <c r="C449" s="22">
        <f t="shared" si="32"/>
        <v>1.3910694394498744E-2</v>
      </c>
      <c r="D449" s="3" t="str">
        <f t="shared" si="33"/>
        <v>Up</v>
      </c>
      <c r="E449" t="str">
        <f t="shared" si="34"/>
        <v/>
      </c>
      <c r="F449" t="str">
        <f t="shared" si="30"/>
        <v/>
      </c>
      <c r="G449" t="str">
        <f t="shared" si="31"/>
        <v/>
      </c>
    </row>
    <row r="450" spans="1:7" x14ac:dyDescent="0.35">
      <c r="A450" s="30">
        <v>44593</v>
      </c>
      <c r="B450" s="3">
        <v>17576.849999999999</v>
      </c>
      <c r="C450" s="22">
        <f t="shared" si="32"/>
        <v>1.3667938303964568E-2</v>
      </c>
      <c r="D450" s="3" t="str">
        <f t="shared" si="33"/>
        <v>Up</v>
      </c>
      <c r="E450" t="str">
        <f t="shared" si="34"/>
        <v/>
      </c>
      <c r="F450" t="str">
        <f t="shared" si="30"/>
        <v/>
      </c>
      <c r="G450" t="str">
        <f t="shared" si="31"/>
        <v/>
      </c>
    </row>
    <row r="451" spans="1:7" x14ac:dyDescent="0.35">
      <c r="A451" s="30">
        <v>44594</v>
      </c>
      <c r="B451" s="3">
        <v>17780</v>
      </c>
      <c r="C451" s="22">
        <f t="shared" si="32"/>
        <v>1.1557816104705989E-2</v>
      </c>
      <c r="D451" s="3" t="str">
        <f t="shared" si="33"/>
        <v>Up</v>
      </c>
      <c r="E451" t="str">
        <f t="shared" si="34"/>
        <v/>
      </c>
      <c r="F451" t="str">
        <f t="shared" ref="F451:F514" si="35">IF(E451="8-Day Down Streak", C451, "")</f>
        <v/>
      </c>
      <c r="G451" t="str">
        <f t="shared" ref="G451:G514" si="36">IF(E451="8-Day Down Streak", IF(F451&gt;0, "Yes", "No"), "")</f>
        <v/>
      </c>
    </row>
    <row r="452" spans="1:7" x14ac:dyDescent="0.35">
      <c r="A452" s="30">
        <v>44595</v>
      </c>
      <c r="B452" s="3">
        <v>17560.2</v>
      </c>
      <c r="C452" s="22">
        <f t="shared" ref="C452:C515" si="37">(B452-B451)/B451</f>
        <v>-1.2362204724409407E-2</v>
      </c>
      <c r="D452" s="3" t="str">
        <f t="shared" ref="D452:D515" si="38">IF(C452&gt;0, "Up", IF(C452&lt;0, "Down", "Flat"))</f>
        <v>Down</v>
      </c>
      <c r="E452" t="str">
        <f t="shared" si="34"/>
        <v/>
      </c>
      <c r="F452" t="str">
        <f t="shared" si="35"/>
        <v/>
      </c>
      <c r="G452" t="str">
        <f t="shared" si="36"/>
        <v/>
      </c>
    </row>
    <row r="453" spans="1:7" x14ac:dyDescent="0.35">
      <c r="A453" s="30">
        <v>44596</v>
      </c>
      <c r="B453" s="3">
        <v>17516.3</v>
      </c>
      <c r="C453" s="22">
        <f t="shared" si="37"/>
        <v>-2.4999715265202819E-3</v>
      </c>
      <c r="D453" s="3" t="str">
        <f t="shared" si="38"/>
        <v>Down</v>
      </c>
      <c r="E453" t="str">
        <f t="shared" si="34"/>
        <v/>
      </c>
      <c r="F453" t="str">
        <f t="shared" si="35"/>
        <v/>
      </c>
      <c r="G453" t="str">
        <f t="shared" si="36"/>
        <v/>
      </c>
    </row>
    <row r="454" spans="1:7" x14ac:dyDescent="0.35">
      <c r="A454" s="30">
        <v>44599</v>
      </c>
      <c r="B454" s="3">
        <v>17213.599999999999</v>
      </c>
      <c r="C454" s="22">
        <f t="shared" si="37"/>
        <v>-1.7281046796412527E-2</v>
      </c>
      <c r="D454" s="3" t="str">
        <f t="shared" si="38"/>
        <v>Down</v>
      </c>
      <c r="E454" t="str">
        <f t="shared" si="34"/>
        <v/>
      </c>
      <c r="F454" t="str">
        <f t="shared" si="35"/>
        <v/>
      </c>
      <c r="G454" t="str">
        <f t="shared" si="36"/>
        <v/>
      </c>
    </row>
    <row r="455" spans="1:7" x14ac:dyDescent="0.35">
      <c r="A455" s="30">
        <v>44600</v>
      </c>
      <c r="B455" s="3">
        <v>17266.75</v>
      </c>
      <c r="C455" s="22">
        <f t="shared" si="37"/>
        <v>3.0876748617373159E-3</v>
      </c>
      <c r="D455" s="3" t="str">
        <f t="shared" si="38"/>
        <v>Up</v>
      </c>
      <c r="E455" t="str">
        <f t="shared" si="34"/>
        <v/>
      </c>
      <c r="F455" t="str">
        <f t="shared" si="35"/>
        <v/>
      </c>
      <c r="G455" t="str">
        <f t="shared" si="36"/>
        <v/>
      </c>
    </row>
    <row r="456" spans="1:7" x14ac:dyDescent="0.35">
      <c r="A456" s="30">
        <v>44601</v>
      </c>
      <c r="B456" s="3">
        <v>17463.8</v>
      </c>
      <c r="C456" s="22">
        <f t="shared" si="37"/>
        <v>1.1412107084425227E-2</v>
      </c>
      <c r="D456" s="3" t="str">
        <f t="shared" si="38"/>
        <v>Up</v>
      </c>
      <c r="E456" t="str">
        <f t="shared" si="34"/>
        <v/>
      </c>
      <c r="F456" t="str">
        <f t="shared" si="35"/>
        <v/>
      </c>
      <c r="G456" t="str">
        <f t="shared" si="36"/>
        <v/>
      </c>
    </row>
    <row r="457" spans="1:7" x14ac:dyDescent="0.35">
      <c r="A457" s="30">
        <v>44602</v>
      </c>
      <c r="B457" s="3">
        <v>17605.849999999999</v>
      </c>
      <c r="C457" s="22">
        <f t="shared" si="37"/>
        <v>8.1339685520905695E-3</v>
      </c>
      <c r="D457" s="3" t="str">
        <f t="shared" si="38"/>
        <v>Up</v>
      </c>
      <c r="E457" t="str">
        <f t="shared" si="34"/>
        <v/>
      </c>
      <c r="F457" t="str">
        <f t="shared" si="35"/>
        <v/>
      </c>
      <c r="G457" t="str">
        <f t="shared" si="36"/>
        <v/>
      </c>
    </row>
    <row r="458" spans="1:7" x14ac:dyDescent="0.35">
      <c r="A458" s="30">
        <v>44603</v>
      </c>
      <c r="B458" s="3">
        <v>17374.75</v>
      </c>
      <c r="C458" s="22">
        <f t="shared" si="37"/>
        <v>-1.3126318808804946E-2</v>
      </c>
      <c r="D458" s="3" t="str">
        <f t="shared" si="38"/>
        <v>Down</v>
      </c>
      <c r="E458" t="str">
        <f t="shared" si="34"/>
        <v/>
      </c>
      <c r="F458" t="str">
        <f t="shared" si="35"/>
        <v/>
      </c>
      <c r="G458" t="str">
        <f t="shared" si="36"/>
        <v/>
      </c>
    </row>
    <row r="459" spans="1:7" x14ac:dyDescent="0.35">
      <c r="A459" s="30">
        <v>44606</v>
      </c>
      <c r="B459" s="3">
        <v>16842.8</v>
      </c>
      <c r="C459" s="22">
        <f t="shared" si="37"/>
        <v>-3.0616267859969251E-2</v>
      </c>
      <c r="D459" s="3" t="str">
        <f t="shared" si="38"/>
        <v>Down</v>
      </c>
      <c r="E459" t="str">
        <f t="shared" si="34"/>
        <v/>
      </c>
      <c r="F459" t="str">
        <f t="shared" si="35"/>
        <v/>
      </c>
      <c r="G459" t="str">
        <f t="shared" si="36"/>
        <v/>
      </c>
    </row>
    <row r="460" spans="1:7" x14ac:dyDescent="0.35">
      <c r="A460" s="30">
        <v>44607</v>
      </c>
      <c r="B460" s="3">
        <v>17352.45</v>
      </c>
      <c r="C460" s="22">
        <f t="shared" si="37"/>
        <v>3.0259220557152106E-2</v>
      </c>
      <c r="D460" s="3" t="str">
        <f t="shared" si="38"/>
        <v>Up</v>
      </c>
      <c r="E460" t="str">
        <f t="shared" ref="E460:E523" si="39">IF(AND(D452="Down", D453="Down", D454="Down", D455="Down", D456="Down", D457="Down", D458="Down", D459="Down"), "8-Day Down Streak", "")</f>
        <v/>
      </c>
      <c r="F460" t="str">
        <f t="shared" si="35"/>
        <v/>
      </c>
      <c r="G460" t="str">
        <f t="shared" si="36"/>
        <v/>
      </c>
    </row>
    <row r="461" spans="1:7" x14ac:dyDescent="0.35">
      <c r="A461" s="30">
        <v>44608</v>
      </c>
      <c r="B461" s="3">
        <v>17322.2</v>
      </c>
      <c r="C461" s="22">
        <f t="shared" si="37"/>
        <v>-1.7432696823791451E-3</v>
      </c>
      <c r="D461" s="3" t="str">
        <f t="shared" si="38"/>
        <v>Down</v>
      </c>
      <c r="E461" t="str">
        <f t="shared" si="39"/>
        <v/>
      </c>
      <c r="F461" t="str">
        <f t="shared" si="35"/>
        <v/>
      </c>
      <c r="G461" t="str">
        <f t="shared" si="36"/>
        <v/>
      </c>
    </row>
    <row r="462" spans="1:7" x14ac:dyDescent="0.35">
      <c r="A462" s="30">
        <v>44609</v>
      </c>
      <c r="B462" s="3">
        <v>17304.599999999999</v>
      </c>
      <c r="C462" s="22">
        <f t="shared" si="37"/>
        <v>-1.0160372239093292E-3</v>
      </c>
      <c r="D462" s="3" t="str">
        <f t="shared" si="38"/>
        <v>Down</v>
      </c>
      <c r="E462" t="str">
        <f t="shared" si="39"/>
        <v/>
      </c>
      <c r="F462" t="str">
        <f t="shared" si="35"/>
        <v/>
      </c>
      <c r="G462" t="str">
        <f t="shared" si="36"/>
        <v/>
      </c>
    </row>
    <row r="463" spans="1:7" x14ac:dyDescent="0.35">
      <c r="A463" s="30">
        <v>44610</v>
      </c>
      <c r="B463" s="3">
        <v>17276.3</v>
      </c>
      <c r="C463" s="22">
        <f t="shared" si="37"/>
        <v>-1.6354033031679019E-3</v>
      </c>
      <c r="D463" s="3" t="str">
        <f t="shared" si="38"/>
        <v>Down</v>
      </c>
      <c r="E463" t="str">
        <f t="shared" si="39"/>
        <v/>
      </c>
      <c r="F463" t="str">
        <f t="shared" si="35"/>
        <v/>
      </c>
      <c r="G463" t="str">
        <f t="shared" si="36"/>
        <v/>
      </c>
    </row>
    <row r="464" spans="1:7" x14ac:dyDescent="0.35">
      <c r="A464" s="30">
        <v>44613</v>
      </c>
      <c r="B464" s="3">
        <v>17206.650000000001</v>
      </c>
      <c r="C464" s="22">
        <f t="shared" si="37"/>
        <v>-4.0315345299628868E-3</v>
      </c>
      <c r="D464" s="3" t="str">
        <f t="shared" si="38"/>
        <v>Down</v>
      </c>
      <c r="E464" t="str">
        <f t="shared" si="39"/>
        <v/>
      </c>
      <c r="F464" t="str">
        <f t="shared" si="35"/>
        <v/>
      </c>
      <c r="G464" t="str">
        <f t="shared" si="36"/>
        <v/>
      </c>
    </row>
    <row r="465" spans="1:7" x14ac:dyDescent="0.35">
      <c r="A465" s="30">
        <v>44614</v>
      </c>
      <c r="B465" s="3">
        <v>17092.2</v>
      </c>
      <c r="C465" s="22">
        <f t="shared" si="37"/>
        <v>-6.6514981126483495E-3</v>
      </c>
      <c r="D465" s="3" t="str">
        <f t="shared" si="38"/>
        <v>Down</v>
      </c>
      <c r="E465" t="str">
        <f t="shared" si="39"/>
        <v/>
      </c>
      <c r="F465" t="str">
        <f t="shared" si="35"/>
        <v/>
      </c>
      <c r="G465" t="str">
        <f t="shared" si="36"/>
        <v/>
      </c>
    </row>
    <row r="466" spans="1:7" x14ac:dyDescent="0.35">
      <c r="A466" s="30">
        <v>44615</v>
      </c>
      <c r="B466" s="3">
        <v>17063.25</v>
      </c>
      <c r="C466" s="22">
        <f t="shared" si="37"/>
        <v>-1.6937550461614494E-3</v>
      </c>
      <c r="D466" s="3" t="str">
        <f t="shared" si="38"/>
        <v>Down</v>
      </c>
      <c r="E466" t="str">
        <f t="shared" si="39"/>
        <v/>
      </c>
      <c r="F466" t="str">
        <f t="shared" si="35"/>
        <v/>
      </c>
      <c r="G466" t="str">
        <f t="shared" si="36"/>
        <v/>
      </c>
    </row>
    <row r="467" spans="1:7" x14ac:dyDescent="0.35">
      <c r="A467" s="30">
        <v>44616</v>
      </c>
      <c r="B467" s="3">
        <v>16247.95</v>
      </c>
      <c r="C467" s="22">
        <f t="shared" si="37"/>
        <v>-4.7781049917219716E-2</v>
      </c>
      <c r="D467" s="3" t="str">
        <f t="shared" si="38"/>
        <v>Down</v>
      </c>
      <c r="E467" t="str">
        <f t="shared" si="39"/>
        <v/>
      </c>
      <c r="F467" t="str">
        <f t="shared" si="35"/>
        <v/>
      </c>
      <c r="G467" t="str">
        <f t="shared" si="36"/>
        <v/>
      </c>
    </row>
    <row r="468" spans="1:7" x14ac:dyDescent="0.35">
      <c r="A468" s="30">
        <v>44617</v>
      </c>
      <c r="B468" s="3">
        <v>16658.400000000001</v>
      </c>
      <c r="C468" s="22">
        <f t="shared" si="37"/>
        <v>2.5261648392566491E-2</v>
      </c>
      <c r="D468" s="3" t="str">
        <f t="shared" si="38"/>
        <v>Up</v>
      </c>
      <c r="E468" t="str">
        <f t="shared" si="39"/>
        <v/>
      </c>
      <c r="F468" t="str">
        <f t="shared" si="35"/>
        <v/>
      </c>
      <c r="G468" t="str">
        <f t="shared" si="36"/>
        <v/>
      </c>
    </row>
    <row r="469" spans="1:7" x14ac:dyDescent="0.35">
      <c r="A469" s="30">
        <v>44620</v>
      </c>
      <c r="B469" s="3">
        <v>16793.900000000001</v>
      </c>
      <c r="C469" s="22">
        <f t="shared" si="37"/>
        <v>8.1340344811026265E-3</v>
      </c>
      <c r="D469" s="3" t="str">
        <f t="shared" si="38"/>
        <v>Up</v>
      </c>
      <c r="E469" t="str">
        <f t="shared" si="39"/>
        <v/>
      </c>
      <c r="F469" t="str">
        <f t="shared" si="35"/>
        <v/>
      </c>
      <c r="G469" t="str">
        <f t="shared" si="36"/>
        <v/>
      </c>
    </row>
    <row r="470" spans="1:7" x14ac:dyDescent="0.35">
      <c r="A470" s="30">
        <v>44622</v>
      </c>
      <c r="B470" s="3">
        <v>16605.95</v>
      </c>
      <c r="C470" s="22">
        <f t="shared" si="37"/>
        <v>-1.1191563603451296E-2</v>
      </c>
      <c r="D470" s="3" t="str">
        <f t="shared" si="38"/>
        <v>Down</v>
      </c>
      <c r="E470" t="str">
        <f t="shared" si="39"/>
        <v/>
      </c>
      <c r="F470" t="str">
        <f t="shared" si="35"/>
        <v/>
      </c>
      <c r="G470" t="str">
        <f t="shared" si="36"/>
        <v/>
      </c>
    </row>
    <row r="471" spans="1:7" x14ac:dyDescent="0.35">
      <c r="A471" s="30">
        <v>44623</v>
      </c>
      <c r="B471" s="3">
        <v>16498.05</v>
      </c>
      <c r="C471" s="22">
        <f t="shared" si="37"/>
        <v>-6.4976710155095884E-3</v>
      </c>
      <c r="D471" s="3" t="str">
        <f t="shared" si="38"/>
        <v>Down</v>
      </c>
      <c r="E471" t="str">
        <f t="shared" si="39"/>
        <v/>
      </c>
      <c r="F471" t="str">
        <f t="shared" si="35"/>
        <v/>
      </c>
      <c r="G471" t="str">
        <f t="shared" si="36"/>
        <v/>
      </c>
    </row>
    <row r="472" spans="1:7" x14ac:dyDescent="0.35">
      <c r="A472" s="30">
        <v>44624</v>
      </c>
      <c r="B472" s="3">
        <v>16245.35</v>
      </c>
      <c r="C472" s="22">
        <f t="shared" si="37"/>
        <v>-1.5316961701534359E-2</v>
      </c>
      <c r="D472" s="3" t="str">
        <f t="shared" si="38"/>
        <v>Down</v>
      </c>
      <c r="E472" t="str">
        <f t="shared" si="39"/>
        <v/>
      </c>
      <c r="F472" t="str">
        <f t="shared" si="35"/>
        <v/>
      </c>
      <c r="G472" t="str">
        <f t="shared" si="36"/>
        <v/>
      </c>
    </row>
    <row r="473" spans="1:7" x14ac:dyDescent="0.35">
      <c r="A473" s="30">
        <v>44627</v>
      </c>
      <c r="B473" s="3">
        <v>15863.15</v>
      </c>
      <c r="C473" s="22">
        <f t="shared" si="37"/>
        <v>-2.3526732264925083E-2</v>
      </c>
      <c r="D473" s="3" t="str">
        <f t="shared" si="38"/>
        <v>Down</v>
      </c>
      <c r="E473" t="str">
        <f t="shared" si="39"/>
        <v/>
      </c>
      <c r="F473" t="str">
        <f t="shared" si="35"/>
        <v/>
      </c>
      <c r="G473" t="str">
        <f t="shared" si="36"/>
        <v/>
      </c>
    </row>
    <row r="474" spans="1:7" x14ac:dyDescent="0.35">
      <c r="A474" s="30">
        <v>44628</v>
      </c>
      <c r="B474" s="3">
        <v>16013.45</v>
      </c>
      <c r="C474" s="22">
        <f t="shared" si="37"/>
        <v>9.4747890551372897E-3</v>
      </c>
      <c r="D474" s="3" t="str">
        <f t="shared" si="38"/>
        <v>Up</v>
      </c>
      <c r="E474" t="str">
        <f t="shared" si="39"/>
        <v/>
      </c>
      <c r="F474" t="str">
        <f t="shared" si="35"/>
        <v/>
      </c>
      <c r="G474" t="str">
        <f t="shared" si="36"/>
        <v/>
      </c>
    </row>
    <row r="475" spans="1:7" x14ac:dyDescent="0.35">
      <c r="A475" s="30">
        <v>44629</v>
      </c>
      <c r="B475" s="3">
        <v>16345.35</v>
      </c>
      <c r="C475" s="22">
        <f t="shared" si="37"/>
        <v>2.0726326931423247E-2</v>
      </c>
      <c r="D475" s="3" t="str">
        <f t="shared" si="38"/>
        <v>Up</v>
      </c>
      <c r="E475" t="str">
        <f t="shared" si="39"/>
        <v/>
      </c>
      <c r="F475" t="str">
        <f t="shared" si="35"/>
        <v/>
      </c>
      <c r="G475" t="str">
        <f t="shared" si="36"/>
        <v/>
      </c>
    </row>
    <row r="476" spans="1:7" x14ac:dyDescent="0.35">
      <c r="A476" s="30">
        <v>44630</v>
      </c>
      <c r="B476" s="3">
        <v>16594.900000000001</v>
      </c>
      <c r="C476" s="22">
        <f t="shared" si="37"/>
        <v>1.5267339029142912E-2</v>
      </c>
      <c r="D476" s="3" t="str">
        <f t="shared" si="38"/>
        <v>Up</v>
      </c>
      <c r="E476" t="str">
        <f t="shared" si="39"/>
        <v/>
      </c>
      <c r="F476" t="str">
        <f t="shared" si="35"/>
        <v/>
      </c>
      <c r="G476" t="str">
        <f t="shared" si="36"/>
        <v/>
      </c>
    </row>
    <row r="477" spans="1:7" x14ac:dyDescent="0.35">
      <c r="A477" s="30">
        <v>44631</v>
      </c>
      <c r="B477" s="3">
        <v>16630.45</v>
      </c>
      <c r="C477" s="22">
        <f t="shared" si="37"/>
        <v>2.1422244183453513E-3</v>
      </c>
      <c r="D477" s="3" t="str">
        <f t="shared" si="38"/>
        <v>Up</v>
      </c>
      <c r="E477" t="str">
        <f t="shared" si="39"/>
        <v/>
      </c>
      <c r="F477" t="str">
        <f t="shared" si="35"/>
        <v/>
      </c>
      <c r="G477" t="str">
        <f t="shared" si="36"/>
        <v/>
      </c>
    </row>
    <row r="478" spans="1:7" x14ac:dyDescent="0.35">
      <c r="A478" s="30">
        <v>44634</v>
      </c>
      <c r="B478" s="3">
        <v>16871.3</v>
      </c>
      <c r="C478" s="22">
        <f t="shared" si="37"/>
        <v>1.4482470408196923E-2</v>
      </c>
      <c r="D478" s="3" t="str">
        <f t="shared" si="38"/>
        <v>Up</v>
      </c>
      <c r="E478" t="str">
        <f t="shared" si="39"/>
        <v/>
      </c>
      <c r="F478" t="str">
        <f t="shared" si="35"/>
        <v/>
      </c>
      <c r="G478" t="str">
        <f t="shared" si="36"/>
        <v/>
      </c>
    </row>
    <row r="479" spans="1:7" x14ac:dyDescent="0.35">
      <c r="A479" s="30">
        <v>44635</v>
      </c>
      <c r="B479" s="3">
        <v>16663</v>
      </c>
      <c r="C479" s="22">
        <f t="shared" si="37"/>
        <v>-1.2346410768583291E-2</v>
      </c>
      <c r="D479" s="3" t="str">
        <f t="shared" si="38"/>
        <v>Down</v>
      </c>
      <c r="E479" t="str">
        <f t="shared" si="39"/>
        <v/>
      </c>
      <c r="F479" t="str">
        <f t="shared" si="35"/>
        <v/>
      </c>
      <c r="G479" t="str">
        <f t="shared" si="36"/>
        <v/>
      </c>
    </row>
    <row r="480" spans="1:7" x14ac:dyDescent="0.35">
      <c r="A480" s="30">
        <v>44636</v>
      </c>
      <c r="B480" s="3">
        <v>16975.349999999999</v>
      </c>
      <c r="C480" s="22">
        <f t="shared" si="37"/>
        <v>1.874512392726391E-2</v>
      </c>
      <c r="D480" s="3" t="str">
        <f t="shared" si="38"/>
        <v>Up</v>
      </c>
      <c r="E480" t="str">
        <f t="shared" si="39"/>
        <v/>
      </c>
      <c r="F480" t="str">
        <f t="shared" si="35"/>
        <v/>
      </c>
      <c r="G480" t="str">
        <f t="shared" si="36"/>
        <v/>
      </c>
    </row>
    <row r="481" spans="1:7" x14ac:dyDescent="0.35">
      <c r="A481" s="30">
        <v>44637</v>
      </c>
      <c r="B481" s="3">
        <v>17287.05</v>
      </c>
      <c r="C481" s="22">
        <f t="shared" si="37"/>
        <v>1.836191890005218E-2</v>
      </c>
      <c r="D481" s="3" t="str">
        <f t="shared" si="38"/>
        <v>Up</v>
      </c>
      <c r="E481" t="str">
        <f t="shared" si="39"/>
        <v/>
      </c>
      <c r="F481" t="str">
        <f t="shared" si="35"/>
        <v/>
      </c>
      <c r="G481" t="str">
        <f t="shared" si="36"/>
        <v/>
      </c>
    </row>
    <row r="482" spans="1:7" x14ac:dyDescent="0.35">
      <c r="A482" s="30">
        <v>44641</v>
      </c>
      <c r="B482" s="3">
        <v>17117.599999999999</v>
      </c>
      <c r="C482" s="22">
        <f t="shared" si="37"/>
        <v>-9.8021351242693656E-3</v>
      </c>
      <c r="D482" s="3" t="str">
        <f t="shared" si="38"/>
        <v>Down</v>
      </c>
      <c r="E482" t="str">
        <f t="shared" si="39"/>
        <v/>
      </c>
      <c r="F482" t="str">
        <f t="shared" si="35"/>
        <v/>
      </c>
      <c r="G482" t="str">
        <f t="shared" si="36"/>
        <v/>
      </c>
    </row>
    <row r="483" spans="1:7" x14ac:dyDescent="0.35">
      <c r="A483" s="30">
        <v>44642</v>
      </c>
      <c r="B483" s="3">
        <v>17315.5</v>
      </c>
      <c r="C483" s="22">
        <f t="shared" si="37"/>
        <v>1.1561200168247972E-2</v>
      </c>
      <c r="D483" s="3" t="str">
        <f t="shared" si="38"/>
        <v>Up</v>
      </c>
      <c r="E483" t="str">
        <f t="shared" si="39"/>
        <v/>
      </c>
      <c r="F483" t="str">
        <f t="shared" si="35"/>
        <v/>
      </c>
      <c r="G483" t="str">
        <f t="shared" si="36"/>
        <v/>
      </c>
    </row>
    <row r="484" spans="1:7" x14ac:dyDescent="0.35">
      <c r="A484" s="30">
        <v>44643</v>
      </c>
      <c r="B484" s="3">
        <v>17245.650000000001</v>
      </c>
      <c r="C484" s="22">
        <f t="shared" si="37"/>
        <v>-4.033958014495599E-3</v>
      </c>
      <c r="D484" s="3" t="str">
        <f t="shared" si="38"/>
        <v>Down</v>
      </c>
      <c r="E484" t="str">
        <f t="shared" si="39"/>
        <v/>
      </c>
      <c r="F484" t="str">
        <f t="shared" si="35"/>
        <v/>
      </c>
      <c r="G484" t="str">
        <f t="shared" si="36"/>
        <v/>
      </c>
    </row>
    <row r="485" spans="1:7" x14ac:dyDescent="0.35">
      <c r="A485" s="30">
        <v>44644</v>
      </c>
      <c r="B485" s="3">
        <v>17222.75</v>
      </c>
      <c r="C485" s="22">
        <f t="shared" si="37"/>
        <v>-1.3278710863319999E-3</v>
      </c>
      <c r="D485" s="3" t="str">
        <f t="shared" si="38"/>
        <v>Down</v>
      </c>
      <c r="E485" t="str">
        <f t="shared" si="39"/>
        <v/>
      </c>
      <c r="F485" t="str">
        <f t="shared" si="35"/>
        <v/>
      </c>
      <c r="G485" t="str">
        <f t="shared" si="36"/>
        <v/>
      </c>
    </row>
    <row r="486" spans="1:7" x14ac:dyDescent="0.35">
      <c r="A486" s="30">
        <v>44645</v>
      </c>
      <c r="B486" s="3">
        <v>17153</v>
      </c>
      <c r="C486" s="22">
        <f t="shared" si="37"/>
        <v>-4.0498758909001172E-3</v>
      </c>
      <c r="D486" s="3" t="str">
        <f t="shared" si="38"/>
        <v>Down</v>
      </c>
      <c r="E486" t="str">
        <f t="shared" si="39"/>
        <v/>
      </c>
      <c r="F486" t="str">
        <f t="shared" si="35"/>
        <v/>
      </c>
      <c r="G486" t="str">
        <f t="shared" si="36"/>
        <v/>
      </c>
    </row>
    <row r="487" spans="1:7" x14ac:dyDescent="0.35">
      <c r="A487" s="30">
        <v>44648</v>
      </c>
      <c r="B487" s="3">
        <v>17222</v>
      </c>
      <c r="C487" s="22">
        <f t="shared" si="37"/>
        <v>4.022619949862998E-3</v>
      </c>
      <c r="D487" s="3" t="str">
        <f t="shared" si="38"/>
        <v>Up</v>
      </c>
      <c r="E487" t="str">
        <f t="shared" si="39"/>
        <v/>
      </c>
      <c r="F487" t="str">
        <f t="shared" si="35"/>
        <v/>
      </c>
      <c r="G487" t="str">
        <f t="shared" si="36"/>
        <v/>
      </c>
    </row>
    <row r="488" spans="1:7" x14ac:dyDescent="0.35">
      <c r="A488" s="30">
        <v>44649</v>
      </c>
      <c r="B488" s="3">
        <v>17325.3</v>
      </c>
      <c r="C488" s="22">
        <f t="shared" si="37"/>
        <v>5.9981419115084931E-3</v>
      </c>
      <c r="D488" s="3" t="str">
        <f t="shared" si="38"/>
        <v>Up</v>
      </c>
      <c r="E488" t="str">
        <f t="shared" si="39"/>
        <v/>
      </c>
      <c r="F488" t="str">
        <f t="shared" si="35"/>
        <v/>
      </c>
      <c r="G488" t="str">
        <f t="shared" si="36"/>
        <v/>
      </c>
    </row>
    <row r="489" spans="1:7" x14ac:dyDescent="0.35">
      <c r="A489" s="30">
        <v>44650</v>
      </c>
      <c r="B489" s="3">
        <v>17498.25</v>
      </c>
      <c r="C489" s="22">
        <f t="shared" si="37"/>
        <v>9.982511125348521E-3</v>
      </c>
      <c r="D489" s="3" t="str">
        <f t="shared" si="38"/>
        <v>Up</v>
      </c>
      <c r="E489" t="str">
        <f t="shared" si="39"/>
        <v/>
      </c>
      <c r="F489" t="str">
        <f t="shared" si="35"/>
        <v/>
      </c>
      <c r="G489" t="str">
        <f t="shared" si="36"/>
        <v/>
      </c>
    </row>
    <row r="490" spans="1:7" x14ac:dyDescent="0.35">
      <c r="A490" s="30">
        <v>44651</v>
      </c>
      <c r="B490" s="3">
        <v>17464.75</v>
      </c>
      <c r="C490" s="22">
        <f t="shared" si="37"/>
        <v>-1.9144771620019144E-3</v>
      </c>
      <c r="D490" s="3" t="str">
        <f t="shared" si="38"/>
        <v>Down</v>
      </c>
      <c r="E490" t="str">
        <f t="shared" si="39"/>
        <v/>
      </c>
      <c r="F490" t="str">
        <f t="shared" si="35"/>
        <v/>
      </c>
      <c r="G490" t="str">
        <f t="shared" si="36"/>
        <v/>
      </c>
    </row>
    <row r="491" spans="1:7" x14ac:dyDescent="0.35">
      <c r="A491" s="30">
        <v>44652</v>
      </c>
      <c r="B491" s="3">
        <v>17670.45</v>
      </c>
      <c r="C491" s="22">
        <f t="shared" si="37"/>
        <v>1.1778009991554459E-2</v>
      </c>
      <c r="D491" s="3" t="str">
        <f t="shared" si="38"/>
        <v>Up</v>
      </c>
      <c r="E491" t="str">
        <f t="shared" si="39"/>
        <v/>
      </c>
      <c r="F491" t="str">
        <f t="shared" si="35"/>
        <v/>
      </c>
      <c r="G491" t="str">
        <f t="shared" si="36"/>
        <v/>
      </c>
    </row>
    <row r="492" spans="1:7" x14ac:dyDescent="0.35">
      <c r="A492" s="30">
        <v>44655</v>
      </c>
      <c r="B492" s="3">
        <v>18053.400000000001</v>
      </c>
      <c r="C492" s="22">
        <f t="shared" si="37"/>
        <v>2.1671774063478901E-2</v>
      </c>
      <c r="D492" s="3" t="str">
        <f t="shared" si="38"/>
        <v>Up</v>
      </c>
      <c r="E492" t="str">
        <f t="shared" si="39"/>
        <v/>
      </c>
      <c r="F492" t="str">
        <f t="shared" si="35"/>
        <v/>
      </c>
      <c r="G492" t="str">
        <f t="shared" si="36"/>
        <v/>
      </c>
    </row>
    <row r="493" spans="1:7" x14ac:dyDescent="0.35">
      <c r="A493" s="30">
        <v>44656</v>
      </c>
      <c r="B493" s="3">
        <v>17957.400000000001</v>
      </c>
      <c r="C493" s="22">
        <f t="shared" si="37"/>
        <v>-5.3175579115291296E-3</v>
      </c>
      <c r="D493" s="3" t="str">
        <f t="shared" si="38"/>
        <v>Down</v>
      </c>
      <c r="E493" t="str">
        <f t="shared" si="39"/>
        <v/>
      </c>
      <c r="F493" t="str">
        <f t="shared" si="35"/>
        <v/>
      </c>
      <c r="G493" t="str">
        <f t="shared" si="36"/>
        <v/>
      </c>
    </row>
    <row r="494" spans="1:7" x14ac:dyDescent="0.35">
      <c r="A494" s="30">
        <v>44657</v>
      </c>
      <c r="B494" s="3">
        <v>17807.650000000001</v>
      </c>
      <c r="C494" s="22">
        <f t="shared" si="37"/>
        <v>-8.3391805049728793E-3</v>
      </c>
      <c r="D494" s="3" t="str">
        <f t="shared" si="38"/>
        <v>Down</v>
      </c>
      <c r="E494" t="str">
        <f t="shared" si="39"/>
        <v/>
      </c>
      <c r="F494" t="str">
        <f t="shared" si="35"/>
        <v/>
      </c>
      <c r="G494" t="str">
        <f t="shared" si="36"/>
        <v/>
      </c>
    </row>
    <row r="495" spans="1:7" x14ac:dyDescent="0.35">
      <c r="A495" s="30">
        <v>44658</v>
      </c>
      <c r="B495" s="3">
        <v>17639.55</v>
      </c>
      <c r="C495" s="22">
        <f t="shared" si="37"/>
        <v>-9.4397632478177736E-3</v>
      </c>
      <c r="D495" s="3" t="str">
        <f t="shared" si="38"/>
        <v>Down</v>
      </c>
      <c r="E495" t="str">
        <f t="shared" si="39"/>
        <v/>
      </c>
      <c r="F495" t="str">
        <f t="shared" si="35"/>
        <v/>
      </c>
      <c r="G495" t="str">
        <f t="shared" si="36"/>
        <v/>
      </c>
    </row>
    <row r="496" spans="1:7" x14ac:dyDescent="0.35">
      <c r="A496" s="30">
        <v>44659</v>
      </c>
      <c r="B496" s="3">
        <v>17784.349999999999</v>
      </c>
      <c r="C496" s="22">
        <f t="shared" si="37"/>
        <v>8.2088261888766598E-3</v>
      </c>
      <c r="D496" s="3" t="str">
        <f t="shared" si="38"/>
        <v>Up</v>
      </c>
      <c r="E496" t="str">
        <f t="shared" si="39"/>
        <v/>
      </c>
      <c r="F496" t="str">
        <f t="shared" si="35"/>
        <v/>
      </c>
      <c r="G496" t="str">
        <f t="shared" si="36"/>
        <v/>
      </c>
    </row>
    <row r="497" spans="1:7" x14ac:dyDescent="0.35">
      <c r="A497" s="30">
        <v>44662</v>
      </c>
      <c r="B497" s="3">
        <v>17674.95</v>
      </c>
      <c r="C497" s="22">
        <f t="shared" si="37"/>
        <v>-6.1514758762618721E-3</v>
      </c>
      <c r="D497" s="3" t="str">
        <f t="shared" si="38"/>
        <v>Down</v>
      </c>
      <c r="E497" t="str">
        <f t="shared" si="39"/>
        <v/>
      </c>
      <c r="F497" t="str">
        <f t="shared" si="35"/>
        <v/>
      </c>
      <c r="G497" t="str">
        <f t="shared" si="36"/>
        <v/>
      </c>
    </row>
    <row r="498" spans="1:7" x14ac:dyDescent="0.35">
      <c r="A498" s="30">
        <v>44663</v>
      </c>
      <c r="B498" s="3">
        <v>17530.3</v>
      </c>
      <c r="C498" s="22">
        <f t="shared" si="37"/>
        <v>-8.1838986814673567E-3</v>
      </c>
      <c r="D498" s="3" t="str">
        <f t="shared" si="38"/>
        <v>Down</v>
      </c>
      <c r="E498" t="str">
        <f t="shared" si="39"/>
        <v/>
      </c>
      <c r="F498" t="str">
        <f t="shared" si="35"/>
        <v/>
      </c>
      <c r="G498" t="str">
        <f t="shared" si="36"/>
        <v/>
      </c>
    </row>
    <row r="499" spans="1:7" x14ac:dyDescent="0.35">
      <c r="A499" s="30">
        <v>44664</v>
      </c>
      <c r="B499" s="3">
        <v>17475.650000000001</v>
      </c>
      <c r="C499" s="22">
        <f t="shared" si="37"/>
        <v>-3.1174594844353958E-3</v>
      </c>
      <c r="D499" s="3" t="str">
        <f t="shared" si="38"/>
        <v>Down</v>
      </c>
      <c r="E499" t="str">
        <f t="shared" si="39"/>
        <v/>
      </c>
      <c r="F499" t="str">
        <f t="shared" si="35"/>
        <v/>
      </c>
      <c r="G499" t="str">
        <f t="shared" si="36"/>
        <v/>
      </c>
    </row>
    <row r="500" spans="1:7" x14ac:dyDescent="0.35">
      <c r="A500" s="30">
        <v>44669</v>
      </c>
      <c r="B500" s="3">
        <v>17173.650000000001</v>
      </c>
      <c r="C500" s="22">
        <f t="shared" si="37"/>
        <v>-1.7281188396425881E-2</v>
      </c>
      <c r="D500" s="3" t="str">
        <f t="shared" si="38"/>
        <v>Down</v>
      </c>
      <c r="E500" t="str">
        <f t="shared" si="39"/>
        <v/>
      </c>
      <c r="F500" t="str">
        <f t="shared" si="35"/>
        <v/>
      </c>
      <c r="G500" t="str">
        <f t="shared" si="36"/>
        <v/>
      </c>
    </row>
    <row r="501" spans="1:7" x14ac:dyDescent="0.35">
      <c r="A501" s="30">
        <v>44670</v>
      </c>
      <c r="B501" s="3">
        <v>16958.650000000001</v>
      </c>
      <c r="C501" s="22">
        <f t="shared" si="37"/>
        <v>-1.2519179091224054E-2</v>
      </c>
      <c r="D501" s="3" t="str">
        <f t="shared" si="38"/>
        <v>Down</v>
      </c>
      <c r="E501" t="str">
        <f t="shared" si="39"/>
        <v/>
      </c>
      <c r="F501" t="str">
        <f t="shared" si="35"/>
        <v/>
      </c>
      <c r="G501" t="str">
        <f t="shared" si="36"/>
        <v/>
      </c>
    </row>
    <row r="502" spans="1:7" x14ac:dyDescent="0.35">
      <c r="A502" s="30">
        <v>44671</v>
      </c>
      <c r="B502" s="3">
        <v>17136.55</v>
      </c>
      <c r="C502" s="22">
        <f t="shared" si="37"/>
        <v>1.049022180421188E-2</v>
      </c>
      <c r="D502" s="3" t="str">
        <f t="shared" si="38"/>
        <v>Up</v>
      </c>
      <c r="E502" t="str">
        <f t="shared" si="39"/>
        <v/>
      </c>
      <c r="F502" t="str">
        <f t="shared" si="35"/>
        <v/>
      </c>
      <c r="G502" t="str">
        <f t="shared" si="36"/>
        <v/>
      </c>
    </row>
    <row r="503" spans="1:7" x14ac:dyDescent="0.35">
      <c r="A503" s="30">
        <v>44672</v>
      </c>
      <c r="B503" s="3">
        <v>17392.599999999999</v>
      </c>
      <c r="C503" s="22">
        <f t="shared" si="37"/>
        <v>1.4941747317867323E-2</v>
      </c>
      <c r="D503" s="3" t="str">
        <f t="shared" si="38"/>
        <v>Up</v>
      </c>
      <c r="E503" t="str">
        <f t="shared" si="39"/>
        <v/>
      </c>
      <c r="F503" t="str">
        <f t="shared" si="35"/>
        <v/>
      </c>
      <c r="G503" t="str">
        <f t="shared" si="36"/>
        <v/>
      </c>
    </row>
    <row r="504" spans="1:7" x14ac:dyDescent="0.35">
      <c r="A504" s="30">
        <v>44673</v>
      </c>
      <c r="B504" s="3">
        <v>17171.95</v>
      </c>
      <c r="C504" s="22">
        <f t="shared" si="37"/>
        <v>-1.2686429860975233E-2</v>
      </c>
      <c r="D504" s="3" t="str">
        <f t="shared" si="38"/>
        <v>Down</v>
      </c>
      <c r="E504" t="str">
        <f t="shared" si="39"/>
        <v/>
      </c>
      <c r="F504" t="str">
        <f t="shared" si="35"/>
        <v/>
      </c>
      <c r="G504" t="str">
        <f t="shared" si="36"/>
        <v/>
      </c>
    </row>
    <row r="505" spans="1:7" x14ac:dyDescent="0.35">
      <c r="A505" s="30">
        <v>44676</v>
      </c>
      <c r="B505" s="3">
        <v>16953.95</v>
      </c>
      <c r="C505" s="22">
        <f t="shared" si="37"/>
        <v>-1.2695121986728355E-2</v>
      </c>
      <c r="D505" s="3" t="str">
        <f t="shared" si="38"/>
        <v>Down</v>
      </c>
      <c r="E505" t="str">
        <f t="shared" si="39"/>
        <v/>
      </c>
      <c r="F505" t="str">
        <f t="shared" si="35"/>
        <v/>
      </c>
      <c r="G505" t="str">
        <f t="shared" si="36"/>
        <v/>
      </c>
    </row>
    <row r="506" spans="1:7" x14ac:dyDescent="0.35">
      <c r="A506" s="30">
        <v>44677</v>
      </c>
      <c r="B506" s="3">
        <v>17200.8</v>
      </c>
      <c r="C506" s="22">
        <f t="shared" si="37"/>
        <v>1.4560028783852643E-2</v>
      </c>
      <c r="D506" s="3" t="str">
        <f t="shared" si="38"/>
        <v>Up</v>
      </c>
      <c r="E506" t="str">
        <f t="shared" si="39"/>
        <v/>
      </c>
      <c r="F506" t="str">
        <f t="shared" si="35"/>
        <v/>
      </c>
      <c r="G506" t="str">
        <f t="shared" si="36"/>
        <v/>
      </c>
    </row>
    <row r="507" spans="1:7" x14ac:dyDescent="0.35">
      <c r="A507" s="30">
        <v>44678</v>
      </c>
      <c r="B507" s="3">
        <v>17038.400000000001</v>
      </c>
      <c r="C507" s="22">
        <f t="shared" si="37"/>
        <v>-9.4414213292403747E-3</v>
      </c>
      <c r="D507" s="3" t="str">
        <f t="shared" si="38"/>
        <v>Down</v>
      </c>
      <c r="E507" t="str">
        <f t="shared" si="39"/>
        <v/>
      </c>
      <c r="F507" t="str">
        <f t="shared" si="35"/>
        <v/>
      </c>
      <c r="G507" t="str">
        <f t="shared" si="36"/>
        <v/>
      </c>
    </row>
    <row r="508" spans="1:7" x14ac:dyDescent="0.35">
      <c r="A508" s="30">
        <v>44679</v>
      </c>
      <c r="B508" s="3">
        <v>17245.05</v>
      </c>
      <c r="C508" s="22">
        <f t="shared" si="37"/>
        <v>1.2128486242839574E-2</v>
      </c>
      <c r="D508" s="3" t="str">
        <f t="shared" si="38"/>
        <v>Up</v>
      </c>
      <c r="E508" t="str">
        <f t="shared" si="39"/>
        <v/>
      </c>
      <c r="F508" t="str">
        <f t="shared" si="35"/>
        <v/>
      </c>
      <c r="G508" t="str">
        <f t="shared" si="36"/>
        <v/>
      </c>
    </row>
    <row r="509" spans="1:7" x14ac:dyDescent="0.35">
      <c r="A509" s="30">
        <v>44680</v>
      </c>
      <c r="B509" s="3">
        <v>17102.55</v>
      </c>
      <c r="C509" s="22">
        <f t="shared" si="37"/>
        <v>-8.2632407560430388E-3</v>
      </c>
      <c r="D509" s="3" t="str">
        <f t="shared" si="38"/>
        <v>Down</v>
      </c>
      <c r="E509" t="str">
        <f t="shared" si="39"/>
        <v/>
      </c>
      <c r="F509" t="str">
        <f t="shared" si="35"/>
        <v/>
      </c>
      <c r="G509" t="str">
        <f t="shared" si="36"/>
        <v/>
      </c>
    </row>
    <row r="510" spans="1:7" x14ac:dyDescent="0.35">
      <c r="A510" s="30">
        <v>44683</v>
      </c>
      <c r="B510" s="3">
        <v>17069.099999999999</v>
      </c>
      <c r="C510" s="22">
        <f t="shared" si="37"/>
        <v>-1.9558486892305958E-3</v>
      </c>
      <c r="D510" s="3" t="str">
        <f t="shared" si="38"/>
        <v>Down</v>
      </c>
      <c r="E510" t="str">
        <f t="shared" si="39"/>
        <v/>
      </c>
      <c r="F510" t="str">
        <f t="shared" si="35"/>
        <v/>
      </c>
      <c r="G510" t="str">
        <f t="shared" si="36"/>
        <v/>
      </c>
    </row>
    <row r="511" spans="1:7" x14ac:dyDescent="0.35">
      <c r="A511" s="30">
        <v>44685</v>
      </c>
      <c r="B511" s="3">
        <v>16677.599999999999</v>
      </c>
      <c r="C511" s="22">
        <f t="shared" si="37"/>
        <v>-2.2936182927043608E-2</v>
      </c>
      <c r="D511" s="3" t="str">
        <f t="shared" si="38"/>
        <v>Down</v>
      </c>
      <c r="E511" t="str">
        <f t="shared" si="39"/>
        <v/>
      </c>
      <c r="F511" t="str">
        <f t="shared" si="35"/>
        <v/>
      </c>
      <c r="G511" t="str">
        <f t="shared" si="36"/>
        <v/>
      </c>
    </row>
    <row r="512" spans="1:7" x14ac:dyDescent="0.35">
      <c r="A512" s="30">
        <v>44686</v>
      </c>
      <c r="B512" s="3">
        <v>16682.650000000001</v>
      </c>
      <c r="C512" s="22">
        <f t="shared" si="37"/>
        <v>3.0280136230650159E-4</v>
      </c>
      <c r="D512" s="3" t="str">
        <f t="shared" si="38"/>
        <v>Up</v>
      </c>
      <c r="E512" t="str">
        <f t="shared" si="39"/>
        <v/>
      </c>
      <c r="F512" t="str">
        <f t="shared" si="35"/>
        <v/>
      </c>
      <c r="G512" t="str">
        <f t="shared" si="36"/>
        <v/>
      </c>
    </row>
    <row r="513" spans="1:7" x14ac:dyDescent="0.35">
      <c r="A513" s="30">
        <v>44687</v>
      </c>
      <c r="B513" s="3">
        <v>16411.25</v>
      </c>
      <c r="C513" s="22">
        <f t="shared" si="37"/>
        <v>-1.6268398605737183E-2</v>
      </c>
      <c r="D513" s="3" t="str">
        <f t="shared" si="38"/>
        <v>Down</v>
      </c>
      <c r="E513" t="str">
        <f t="shared" si="39"/>
        <v/>
      </c>
      <c r="F513" t="str">
        <f t="shared" si="35"/>
        <v/>
      </c>
      <c r="G513" t="str">
        <f t="shared" si="36"/>
        <v/>
      </c>
    </row>
    <row r="514" spans="1:7" x14ac:dyDescent="0.35">
      <c r="A514" s="30">
        <v>44690</v>
      </c>
      <c r="B514" s="3">
        <v>16301.85</v>
      </c>
      <c r="C514" s="22">
        <f t="shared" si="37"/>
        <v>-6.6661588849112434E-3</v>
      </c>
      <c r="D514" s="3" t="str">
        <f t="shared" si="38"/>
        <v>Down</v>
      </c>
      <c r="E514" t="str">
        <f t="shared" si="39"/>
        <v/>
      </c>
      <c r="F514" t="str">
        <f t="shared" si="35"/>
        <v/>
      </c>
      <c r="G514" t="str">
        <f t="shared" si="36"/>
        <v/>
      </c>
    </row>
    <row r="515" spans="1:7" x14ac:dyDescent="0.35">
      <c r="A515" s="30">
        <v>44691</v>
      </c>
      <c r="B515" s="3">
        <v>16240.05</v>
      </c>
      <c r="C515" s="22">
        <f t="shared" si="37"/>
        <v>-3.7909807782552955E-3</v>
      </c>
      <c r="D515" s="3" t="str">
        <f t="shared" si="38"/>
        <v>Down</v>
      </c>
      <c r="E515" t="str">
        <f t="shared" si="39"/>
        <v/>
      </c>
      <c r="F515" t="str">
        <f t="shared" ref="F515:F578" si="40">IF(E515="8-Day Down Streak", C515, "")</f>
        <v/>
      </c>
      <c r="G515" t="str">
        <f t="shared" ref="G515:G578" si="41">IF(E515="8-Day Down Streak", IF(F515&gt;0, "Yes", "No"), "")</f>
        <v/>
      </c>
    </row>
    <row r="516" spans="1:7" x14ac:dyDescent="0.35">
      <c r="A516" s="30">
        <v>44692</v>
      </c>
      <c r="B516" s="3">
        <v>16167.1</v>
      </c>
      <c r="C516" s="22">
        <f t="shared" ref="C516:C579" si="42">(B516-B515)/B515</f>
        <v>-4.4919812439000442E-3</v>
      </c>
      <c r="D516" s="3" t="str">
        <f t="shared" ref="D516:D579" si="43">IF(C516&gt;0, "Up", IF(C516&lt;0, "Down", "Flat"))</f>
        <v>Down</v>
      </c>
      <c r="E516" t="str">
        <f t="shared" si="39"/>
        <v/>
      </c>
      <c r="F516" t="str">
        <f t="shared" si="40"/>
        <v/>
      </c>
      <c r="G516" t="str">
        <f t="shared" si="41"/>
        <v/>
      </c>
    </row>
    <row r="517" spans="1:7" x14ac:dyDescent="0.35">
      <c r="A517" s="30">
        <v>44693</v>
      </c>
      <c r="B517" s="3">
        <v>15808</v>
      </c>
      <c r="C517" s="22">
        <f t="shared" si="42"/>
        <v>-2.2211775766835137E-2</v>
      </c>
      <c r="D517" s="3" t="str">
        <f t="shared" si="43"/>
        <v>Down</v>
      </c>
      <c r="E517" t="str">
        <f t="shared" si="39"/>
        <v/>
      </c>
      <c r="F517" t="str">
        <f t="shared" si="40"/>
        <v/>
      </c>
      <c r="G517" t="str">
        <f t="shared" si="41"/>
        <v/>
      </c>
    </row>
    <row r="518" spans="1:7" x14ac:dyDescent="0.35">
      <c r="A518" s="30">
        <v>44694</v>
      </c>
      <c r="B518" s="3">
        <v>15782.15</v>
      </c>
      <c r="C518" s="22">
        <f t="shared" si="42"/>
        <v>-1.6352479757085251E-3</v>
      </c>
      <c r="D518" s="3" t="str">
        <f t="shared" si="43"/>
        <v>Down</v>
      </c>
      <c r="E518" t="str">
        <f t="shared" si="39"/>
        <v/>
      </c>
      <c r="F518" t="str">
        <f t="shared" si="40"/>
        <v/>
      </c>
      <c r="G518" t="str">
        <f t="shared" si="41"/>
        <v/>
      </c>
    </row>
    <row r="519" spans="1:7" x14ac:dyDescent="0.35">
      <c r="A519" s="30">
        <v>44697</v>
      </c>
      <c r="B519" s="3">
        <v>15842.3</v>
      </c>
      <c r="C519" s="22">
        <f t="shared" si="42"/>
        <v>3.8112677930446509E-3</v>
      </c>
      <c r="D519" s="3" t="str">
        <f t="shared" si="43"/>
        <v>Up</v>
      </c>
      <c r="E519" t="str">
        <f t="shared" si="39"/>
        <v/>
      </c>
      <c r="F519" t="str">
        <f t="shared" si="40"/>
        <v/>
      </c>
      <c r="G519" t="str">
        <f t="shared" si="41"/>
        <v/>
      </c>
    </row>
    <row r="520" spans="1:7" x14ac:dyDescent="0.35">
      <c r="A520" s="30">
        <v>44698</v>
      </c>
      <c r="B520" s="3">
        <v>16259.3</v>
      </c>
      <c r="C520" s="22">
        <f t="shared" si="42"/>
        <v>2.6321935577536093E-2</v>
      </c>
      <c r="D520" s="3" t="str">
        <f t="shared" si="43"/>
        <v>Up</v>
      </c>
      <c r="E520" t="str">
        <f t="shared" si="39"/>
        <v/>
      </c>
      <c r="F520" t="str">
        <f t="shared" si="40"/>
        <v/>
      </c>
      <c r="G520" t="str">
        <f t="shared" si="41"/>
        <v/>
      </c>
    </row>
    <row r="521" spans="1:7" x14ac:dyDescent="0.35">
      <c r="A521" s="30">
        <v>44699</v>
      </c>
      <c r="B521" s="3">
        <v>16240.3</v>
      </c>
      <c r="C521" s="22">
        <f t="shared" si="42"/>
        <v>-1.1685619922136869E-3</v>
      </c>
      <c r="D521" s="3" t="str">
        <f t="shared" si="43"/>
        <v>Down</v>
      </c>
      <c r="E521" t="str">
        <f t="shared" si="39"/>
        <v/>
      </c>
      <c r="F521" t="str">
        <f t="shared" si="40"/>
        <v/>
      </c>
      <c r="G521" t="str">
        <f t="shared" si="41"/>
        <v/>
      </c>
    </row>
    <row r="522" spans="1:7" x14ac:dyDescent="0.35">
      <c r="A522" s="30">
        <v>44700</v>
      </c>
      <c r="B522" s="3">
        <v>15809.4</v>
      </c>
      <c r="C522" s="22">
        <f t="shared" si="42"/>
        <v>-2.6532761094314739E-2</v>
      </c>
      <c r="D522" s="3" t="str">
        <f t="shared" si="43"/>
        <v>Down</v>
      </c>
      <c r="E522" t="str">
        <f t="shared" si="39"/>
        <v/>
      </c>
      <c r="F522" t="str">
        <f t="shared" si="40"/>
        <v/>
      </c>
      <c r="G522" t="str">
        <f t="shared" si="41"/>
        <v/>
      </c>
    </row>
    <row r="523" spans="1:7" x14ac:dyDescent="0.35">
      <c r="A523" s="30">
        <v>44701</v>
      </c>
      <c r="B523" s="3">
        <v>16266.15</v>
      </c>
      <c r="C523" s="22">
        <f t="shared" si="42"/>
        <v>2.8891039508140728E-2</v>
      </c>
      <c r="D523" s="3" t="str">
        <f t="shared" si="43"/>
        <v>Up</v>
      </c>
      <c r="E523" t="str">
        <f t="shared" si="39"/>
        <v/>
      </c>
      <c r="F523" t="str">
        <f t="shared" si="40"/>
        <v/>
      </c>
      <c r="G523" t="str">
        <f t="shared" si="41"/>
        <v/>
      </c>
    </row>
    <row r="524" spans="1:7" x14ac:dyDescent="0.35">
      <c r="A524" s="30">
        <v>44704</v>
      </c>
      <c r="B524" s="3">
        <v>16214.7</v>
      </c>
      <c r="C524" s="22">
        <f t="shared" si="42"/>
        <v>-3.1630103005320194E-3</v>
      </c>
      <c r="D524" s="3" t="str">
        <f t="shared" si="43"/>
        <v>Down</v>
      </c>
      <c r="E524" t="str">
        <f t="shared" ref="E524:E587" si="44">IF(AND(D516="Down", D517="Down", D518="Down", D519="Down", D520="Down", D521="Down", D522="Down", D523="Down"), "8-Day Down Streak", "")</f>
        <v/>
      </c>
      <c r="F524" t="str">
        <f t="shared" si="40"/>
        <v/>
      </c>
      <c r="G524" t="str">
        <f t="shared" si="41"/>
        <v/>
      </c>
    </row>
    <row r="525" spans="1:7" x14ac:dyDescent="0.35">
      <c r="A525" s="30">
        <v>44705</v>
      </c>
      <c r="B525" s="3">
        <v>16125.15</v>
      </c>
      <c r="C525" s="22">
        <f t="shared" si="42"/>
        <v>-5.5227663786564718E-3</v>
      </c>
      <c r="D525" s="3" t="str">
        <f t="shared" si="43"/>
        <v>Down</v>
      </c>
      <c r="E525" t="str">
        <f t="shared" si="44"/>
        <v/>
      </c>
      <c r="F525" t="str">
        <f t="shared" si="40"/>
        <v/>
      </c>
      <c r="G525" t="str">
        <f t="shared" si="41"/>
        <v/>
      </c>
    </row>
    <row r="526" spans="1:7" x14ac:dyDescent="0.35">
      <c r="A526" s="30">
        <v>44706</v>
      </c>
      <c r="B526" s="3">
        <v>16025.8</v>
      </c>
      <c r="C526" s="22">
        <f t="shared" si="42"/>
        <v>-6.1611829967473395E-3</v>
      </c>
      <c r="D526" s="3" t="str">
        <f t="shared" si="43"/>
        <v>Down</v>
      </c>
      <c r="E526" t="str">
        <f t="shared" si="44"/>
        <v/>
      </c>
      <c r="F526" t="str">
        <f t="shared" si="40"/>
        <v/>
      </c>
      <c r="G526" t="str">
        <f t="shared" si="41"/>
        <v/>
      </c>
    </row>
    <row r="527" spans="1:7" x14ac:dyDescent="0.35">
      <c r="A527" s="30">
        <v>44707</v>
      </c>
      <c r="B527" s="3">
        <v>16170.15</v>
      </c>
      <c r="C527" s="22">
        <f t="shared" si="42"/>
        <v>9.0073506470816044E-3</v>
      </c>
      <c r="D527" s="3" t="str">
        <f t="shared" si="43"/>
        <v>Up</v>
      </c>
      <c r="E527" t="str">
        <f t="shared" si="44"/>
        <v/>
      </c>
      <c r="F527" t="str">
        <f t="shared" si="40"/>
        <v/>
      </c>
      <c r="G527" t="str">
        <f t="shared" si="41"/>
        <v/>
      </c>
    </row>
    <row r="528" spans="1:7" x14ac:dyDescent="0.35">
      <c r="A528" s="30">
        <v>44708</v>
      </c>
      <c r="B528" s="3">
        <v>16352.45</v>
      </c>
      <c r="C528" s="22">
        <f t="shared" si="42"/>
        <v>1.1273859549849637E-2</v>
      </c>
      <c r="D528" s="3" t="str">
        <f t="shared" si="43"/>
        <v>Up</v>
      </c>
      <c r="E528" t="str">
        <f t="shared" si="44"/>
        <v/>
      </c>
      <c r="F528" t="str">
        <f t="shared" si="40"/>
        <v/>
      </c>
      <c r="G528" t="str">
        <f t="shared" si="41"/>
        <v/>
      </c>
    </row>
    <row r="529" spans="1:7" x14ac:dyDescent="0.35">
      <c r="A529" s="30">
        <v>44711</v>
      </c>
      <c r="B529" s="3">
        <v>16661.400000000001</v>
      </c>
      <c r="C529" s="22">
        <f t="shared" si="42"/>
        <v>1.8893193374693133E-2</v>
      </c>
      <c r="D529" s="3" t="str">
        <f t="shared" si="43"/>
        <v>Up</v>
      </c>
      <c r="E529" t="str">
        <f t="shared" si="44"/>
        <v/>
      </c>
      <c r="F529" t="str">
        <f t="shared" si="40"/>
        <v/>
      </c>
      <c r="G529" t="str">
        <f t="shared" si="41"/>
        <v/>
      </c>
    </row>
    <row r="530" spans="1:7" x14ac:dyDescent="0.35">
      <c r="A530" s="30">
        <v>44712</v>
      </c>
      <c r="B530" s="3">
        <v>16584.55</v>
      </c>
      <c r="C530" s="22">
        <f t="shared" si="42"/>
        <v>-4.61245753658169E-3</v>
      </c>
      <c r="D530" s="3" t="str">
        <f t="shared" si="43"/>
        <v>Down</v>
      </c>
      <c r="E530" t="str">
        <f t="shared" si="44"/>
        <v/>
      </c>
      <c r="F530" t="str">
        <f t="shared" si="40"/>
        <v/>
      </c>
      <c r="G530" t="str">
        <f t="shared" si="41"/>
        <v/>
      </c>
    </row>
    <row r="531" spans="1:7" x14ac:dyDescent="0.35">
      <c r="A531" s="30">
        <v>44713</v>
      </c>
      <c r="B531" s="3">
        <v>16522.75</v>
      </c>
      <c r="C531" s="22">
        <f t="shared" si="42"/>
        <v>-3.7263597746094571E-3</v>
      </c>
      <c r="D531" s="3" t="str">
        <f t="shared" si="43"/>
        <v>Down</v>
      </c>
      <c r="E531" t="str">
        <f t="shared" si="44"/>
        <v/>
      </c>
      <c r="F531" t="str">
        <f t="shared" si="40"/>
        <v/>
      </c>
      <c r="G531" t="str">
        <f t="shared" si="41"/>
        <v/>
      </c>
    </row>
    <row r="532" spans="1:7" x14ac:dyDescent="0.35">
      <c r="A532" s="30">
        <v>44714</v>
      </c>
      <c r="B532" s="3">
        <v>16628</v>
      </c>
      <c r="C532" s="22">
        <f t="shared" si="42"/>
        <v>6.3700049931155528E-3</v>
      </c>
      <c r="D532" s="3" t="str">
        <f t="shared" si="43"/>
        <v>Up</v>
      </c>
      <c r="E532" t="str">
        <f t="shared" si="44"/>
        <v/>
      </c>
      <c r="F532" t="str">
        <f t="shared" si="40"/>
        <v/>
      </c>
      <c r="G532" t="str">
        <f t="shared" si="41"/>
        <v/>
      </c>
    </row>
    <row r="533" spans="1:7" x14ac:dyDescent="0.35">
      <c r="A533" s="30">
        <v>44715</v>
      </c>
      <c r="B533" s="3">
        <v>16584.3</v>
      </c>
      <c r="C533" s="22">
        <f t="shared" si="42"/>
        <v>-2.6280971854703346E-3</v>
      </c>
      <c r="D533" s="3" t="str">
        <f t="shared" si="43"/>
        <v>Down</v>
      </c>
      <c r="E533" t="str">
        <f t="shared" si="44"/>
        <v/>
      </c>
      <c r="F533" t="str">
        <f t="shared" si="40"/>
        <v/>
      </c>
      <c r="G533" t="str">
        <f t="shared" si="41"/>
        <v/>
      </c>
    </row>
    <row r="534" spans="1:7" x14ac:dyDescent="0.35">
      <c r="A534" s="30">
        <v>44718</v>
      </c>
      <c r="B534" s="3">
        <v>16569.55</v>
      </c>
      <c r="C534" s="22">
        <f t="shared" si="42"/>
        <v>-8.8939539202739944E-4</v>
      </c>
      <c r="D534" s="3" t="str">
        <f t="shared" si="43"/>
        <v>Down</v>
      </c>
      <c r="E534" t="str">
        <f t="shared" si="44"/>
        <v/>
      </c>
      <c r="F534" t="str">
        <f t="shared" si="40"/>
        <v/>
      </c>
      <c r="G534" t="str">
        <f t="shared" si="41"/>
        <v/>
      </c>
    </row>
    <row r="535" spans="1:7" x14ac:dyDescent="0.35">
      <c r="A535" s="30">
        <v>44719</v>
      </c>
      <c r="B535" s="3">
        <v>16416.349999999999</v>
      </c>
      <c r="C535" s="22">
        <f t="shared" si="42"/>
        <v>-9.2458757178077097E-3</v>
      </c>
      <c r="D535" s="3" t="str">
        <f t="shared" si="43"/>
        <v>Down</v>
      </c>
      <c r="E535" t="str">
        <f t="shared" si="44"/>
        <v/>
      </c>
      <c r="F535" t="str">
        <f t="shared" si="40"/>
        <v/>
      </c>
      <c r="G535" t="str">
        <f t="shared" si="41"/>
        <v/>
      </c>
    </row>
    <row r="536" spans="1:7" x14ac:dyDescent="0.35">
      <c r="A536" s="30">
        <v>44720</v>
      </c>
      <c r="B536" s="3">
        <v>16356.25</v>
      </c>
      <c r="C536" s="22">
        <f t="shared" si="42"/>
        <v>-3.6609843235553916E-3</v>
      </c>
      <c r="D536" s="3" t="str">
        <f t="shared" si="43"/>
        <v>Down</v>
      </c>
      <c r="E536" t="str">
        <f t="shared" si="44"/>
        <v/>
      </c>
      <c r="F536" t="str">
        <f t="shared" si="40"/>
        <v/>
      </c>
      <c r="G536" t="str">
        <f t="shared" si="41"/>
        <v/>
      </c>
    </row>
    <row r="537" spans="1:7" x14ac:dyDescent="0.35">
      <c r="A537" s="30">
        <v>44721</v>
      </c>
      <c r="B537" s="3">
        <v>16478.099999999999</v>
      </c>
      <c r="C537" s="22">
        <f t="shared" si="42"/>
        <v>7.4497516239968543E-3</v>
      </c>
      <c r="D537" s="3" t="str">
        <f t="shared" si="43"/>
        <v>Up</v>
      </c>
      <c r="E537" t="str">
        <f t="shared" si="44"/>
        <v/>
      </c>
      <c r="F537" t="str">
        <f t="shared" si="40"/>
        <v/>
      </c>
      <c r="G537" t="str">
        <f t="shared" si="41"/>
        <v/>
      </c>
    </row>
    <row r="538" spans="1:7" x14ac:dyDescent="0.35">
      <c r="A538" s="30">
        <v>44722</v>
      </c>
      <c r="B538" s="3">
        <v>16201.8</v>
      </c>
      <c r="C538" s="22">
        <f t="shared" si="42"/>
        <v>-1.6767709869463063E-2</v>
      </c>
      <c r="D538" s="3" t="str">
        <f t="shared" si="43"/>
        <v>Down</v>
      </c>
      <c r="E538" t="str">
        <f t="shared" si="44"/>
        <v/>
      </c>
      <c r="F538" t="str">
        <f t="shared" si="40"/>
        <v/>
      </c>
      <c r="G538" t="str">
        <f t="shared" si="41"/>
        <v/>
      </c>
    </row>
    <row r="539" spans="1:7" x14ac:dyDescent="0.35">
      <c r="A539" s="30">
        <v>44725</v>
      </c>
      <c r="B539" s="3">
        <v>15774.4</v>
      </c>
      <c r="C539" s="22">
        <f t="shared" si="42"/>
        <v>-2.6379784962164678E-2</v>
      </c>
      <c r="D539" s="3" t="str">
        <f t="shared" si="43"/>
        <v>Down</v>
      </c>
      <c r="E539" t="str">
        <f t="shared" si="44"/>
        <v/>
      </c>
      <c r="F539" t="str">
        <f t="shared" si="40"/>
        <v/>
      </c>
      <c r="G539" t="str">
        <f t="shared" si="41"/>
        <v/>
      </c>
    </row>
    <row r="540" spans="1:7" x14ac:dyDescent="0.35">
      <c r="A540" s="30">
        <v>44726</v>
      </c>
      <c r="B540" s="3">
        <v>15732.1</v>
      </c>
      <c r="C540" s="22">
        <f t="shared" si="42"/>
        <v>-2.6815599959427471E-3</v>
      </c>
      <c r="D540" s="3" t="str">
        <f t="shared" si="43"/>
        <v>Down</v>
      </c>
      <c r="E540" t="str">
        <f t="shared" si="44"/>
        <v/>
      </c>
      <c r="F540" t="str">
        <f t="shared" si="40"/>
        <v/>
      </c>
      <c r="G540" t="str">
        <f t="shared" si="41"/>
        <v/>
      </c>
    </row>
    <row r="541" spans="1:7" x14ac:dyDescent="0.35">
      <c r="A541" s="30">
        <v>44727</v>
      </c>
      <c r="B541" s="3">
        <v>15692.15</v>
      </c>
      <c r="C541" s="22">
        <f t="shared" si="42"/>
        <v>-2.5393939779178067E-3</v>
      </c>
      <c r="D541" s="3" t="str">
        <f t="shared" si="43"/>
        <v>Down</v>
      </c>
      <c r="E541" t="str">
        <f t="shared" si="44"/>
        <v/>
      </c>
      <c r="F541" t="str">
        <f t="shared" si="40"/>
        <v/>
      </c>
      <c r="G541" t="str">
        <f t="shared" si="41"/>
        <v/>
      </c>
    </row>
    <row r="542" spans="1:7" x14ac:dyDescent="0.35">
      <c r="A542" s="30">
        <v>44728</v>
      </c>
      <c r="B542" s="3">
        <v>15360.6</v>
      </c>
      <c r="C542" s="22">
        <f t="shared" si="42"/>
        <v>-2.1128398594201514E-2</v>
      </c>
      <c r="D542" s="3" t="str">
        <f t="shared" si="43"/>
        <v>Down</v>
      </c>
      <c r="E542" t="str">
        <f t="shared" si="44"/>
        <v/>
      </c>
      <c r="F542" t="str">
        <f t="shared" si="40"/>
        <v/>
      </c>
      <c r="G542" t="str">
        <f t="shared" si="41"/>
        <v/>
      </c>
    </row>
    <row r="543" spans="1:7" x14ac:dyDescent="0.35">
      <c r="A543" s="30">
        <v>44729</v>
      </c>
      <c r="B543" s="3">
        <v>15293.5</v>
      </c>
      <c r="C543" s="22">
        <f t="shared" si="42"/>
        <v>-4.3683189458745336E-3</v>
      </c>
      <c r="D543" s="3" t="str">
        <f t="shared" si="43"/>
        <v>Down</v>
      </c>
      <c r="E543" t="str">
        <f t="shared" si="44"/>
        <v/>
      </c>
      <c r="F543" t="str">
        <f t="shared" si="40"/>
        <v/>
      </c>
      <c r="G543" t="str">
        <f t="shared" si="41"/>
        <v/>
      </c>
    </row>
    <row r="544" spans="1:7" x14ac:dyDescent="0.35">
      <c r="A544" s="30">
        <v>44732</v>
      </c>
      <c r="B544" s="3">
        <v>15350.15</v>
      </c>
      <c r="C544" s="22">
        <f t="shared" si="42"/>
        <v>3.7041880537483007E-3</v>
      </c>
      <c r="D544" s="3" t="str">
        <f t="shared" si="43"/>
        <v>Up</v>
      </c>
      <c r="E544" t="str">
        <f t="shared" si="44"/>
        <v/>
      </c>
      <c r="F544" t="str">
        <f t="shared" si="40"/>
        <v/>
      </c>
      <c r="G544" t="str">
        <f t="shared" si="41"/>
        <v/>
      </c>
    </row>
    <row r="545" spans="1:7" x14ac:dyDescent="0.35">
      <c r="A545" s="30">
        <v>44733</v>
      </c>
      <c r="B545" s="3">
        <v>15638.8</v>
      </c>
      <c r="C545" s="22">
        <f t="shared" si="42"/>
        <v>1.8804376504464104E-2</v>
      </c>
      <c r="D545" s="3" t="str">
        <f t="shared" si="43"/>
        <v>Up</v>
      </c>
      <c r="E545" t="str">
        <f t="shared" si="44"/>
        <v/>
      </c>
      <c r="F545" t="str">
        <f t="shared" si="40"/>
        <v/>
      </c>
      <c r="G545" t="str">
        <f t="shared" si="41"/>
        <v/>
      </c>
    </row>
    <row r="546" spans="1:7" x14ac:dyDescent="0.35">
      <c r="A546" s="30">
        <v>44734</v>
      </c>
      <c r="B546" s="3">
        <v>15413.3</v>
      </c>
      <c r="C546" s="22">
        <f t="shared" si="42"/>
        <v>-1.4419264905235697E-2</v>
      </c>
      <c r="D546" s="3" t="str">
        <f t="shared" si="43"/>
        <v>Down</v>
      </c>
      <c r="E546" t="str">
        <f t="shared" si="44"/>
        <v/>
      </c>
      <c r="F546" t="str">
        <f t="shared" si="40"/>
        <v/>
      </c>
      <c r="G546" t="str">
        <f t="shared" si="41"/>
        <v/>
      </c>
    </row>
    <row r="547" spans="1:7" x14ac:dyDescent="0.35">
      <c r="A547" s="30">
        <v>44735</v>
      </c>
      <c r="B547" s="3">
        <v>15556.65</v>
      </c>
      <c r="C547" s="22">
        <f t="shared" si="42"/>
        <v>9.3004093866985247E-3</v>
      </c>
      <c r="D547" s="3" t="str">
        <f t="shared" si="43"/>
        <v>Up</v>
      </c>
      <c r="E547" t="str">
        <f t="shared" si="44"/>
        <v/>
      </c>
      <c r="F547" t="str">
        <f t="shared" si="40"/>
        <v/>
      </c>
      <c r="G547" t="str">
        <f t="shared" si="41"/>
        <v/>
      </c>
    </row>
    <row r="548" spans="1:7" x14ac:dyDescent="0.35">
      <c r="A548" s="30">
        <v>44736</v>
      </c>
      <c r="B548" s="3">
        <v>15699.25</v>
      </c>
      <c r="C548" s="22">
        <f t="shared" si="42"/>
        <v>9.1664979285386236E-3</v>
      </c>
      <c r="D548" s="3" t="str">
        <f t="shared" si="43"/>
        <v>Up</v>
      </c>
      <c r="E548" t="str">
        <f t="shared" si="44"/>
        <v/>
      </c>
      <c r="F548" t="str">
        <f t="shared" si="40"/>
        <v/>
      </c>
      <c r="G548" t="str">
        <f t="shared" si="41"/>
        <v/>
      </c>
    </row>
    <row r="549" spans="1:7" x14ac:dyDescent="0.35">
      <c r="A549" s="30">
        <v>44739</v>
      </c>
      <c r="B549" s="3">
        <v>15832.05</v>
      </c>
      <c r="C549" s="22">
        <f t="shared" si="42"/>
        <v>8.4590028186059384E-3</v>
      </c>
      <c r="D549" s="3" t="str">
        <f t="shared" si="43"/>
        <v>Up</v>
      </c>
      <c r="E549" t="str">
        <f t="shared" si="44"/>
        <v/>
      </c>
      <c r="F549" t="str">
        <f t="shared" si="40"/>
        <v/>
      </c>
      <c r="G549" t="str">
        <f t="shared" si="41"/>
        <v/>
      </c>
    </row>
    <row r="550" spans="1:7" x14ac:dyDescent="0.35">
      <c r="A550" s="30">
        <v>44740</v>
      </c>
      <c r="B550" s="3">
        <v>15850.2</v>
      </c>
      <c r="C550" s="22">
        <f t="shared" si="42"/>
        <v>1.1464087089164989E-3</v>
      </c>
      <c r="D550" s="3" t="str">
        <f t="shared" si="43"/>
        <v>Up</v>
      </c>
      <c r="E550" t="str">
        <f t="shared" si="44"/>
        <v/>
      </c>
      <c r="F550" t="str">
        <f t="shared" si="40"/>
        <v/>
      </c>
      <c r="G550" t="str">
        <f t="shared" si="41"/>
        <v/>
      </c>
    </row>
    <row r="551" spans="1:7" x14ac:dyDescent="0.35">
      <c r="A551" s="30">
        <v>44741</v>
      </c>
      <c r="B551" s="3">
        <v>15799.1</v>
      </c>
      <c r="C551" s="22">
        <f t="shared" si="42"/>
        <v>-3.2239340828507123E-3</v>
      </c>
      <c r="D551" s="3" t="str">
        <f t="shared" si="43"/>
        <v>Down</v>
      </c>
      <c r="E551" t="str">
        <f t="shared" si="44"/>
        <v/>
      </c>
      <c r="F551" t="str">
        <f t="shared" si="40"/>
        <v/>
      </c>
      <c r="G551" t="str">
        <f t="shared" si="41"/>
        <v/>
      </c>
    </row>
    <row r="552" spans="1:7" x14ac:dyDescent="0.35">
      <c r="A552" s="30">
        <v>44742</v>
      </c>
      <c r="B552" s="3">
        <v>15780.25</v>
      </c>
      <c r="C552" s="22">
        <f t="shared" si="42"/>
        <v>-1.1931059364141225E-3</v>
      </c>
      <c r="D552" s="3" t="str">
        <f t="shared" si="43"/>
        <v>Down</v>
      </c>
      <c r="E552" t="str">
        <f t="shared" si="44"/>
        <v/>
      </c>
      <c r="F552" t="str">
        <f t="shared" si="40"/>
        <v/>
      </c>
      <c r="G552" t="str">
        <f t="shared" si="41"/>
        <v/>
      </c>
    </row>
    <row r="553" spans="1:7" x14ac:dyDescent="0.35">
      <c r="A553" s="30">
        <v>44743</v>
      </c>
      <c r="B553" s="3">
        <v>15752.05</v>
      </c>
      <c r="C553" s="22">
        <f t="shared" si="42"/>
        <v>-1.7870439314966954E-3</v>
      </c>
      <c r="D553" s="3" t="str">
        <f t="shared" si="43"/>
        <v>Down</v>
      </c>
      <c r="E553" t="str">
        <f t="shared" si="44"/>
        <v/>
      </c>
      <c r="F553" t="str">
        <f t="shared" si="40"/>
        <v/>
      </c>
      <c r="G553" t="str">
        <f t="shared" si="41"/>
        <v/>
      </c>
    </row>
    <row r="554" spans="1:7" x14ac:dyDescent="0.35">
      <c r="A554" s="30">
        <v>44746</v>
      </c>
      <c r="B554" s="3">
        <v>15835.35</v>
      </c>
      <c r="C554" s="22">
        <f t="shared" si="42"/>
        <v>5.2882005834161963E-3</v>
      </c>
      <c r="D554" s="3" t="str">
        <f t="shared" si="43"/>
        <v>Up</v>
      </c>
      <c r="E554" t="str">
        <f t="shared" si="44"/>
        <v/>
      </c>
      <c r="F554" t="str">
        <f t="shared" si="40"/>
        <v/>
      </c>
      <c r="G554" t="str">
        <f t="shared" si="41"/>
        <v/>
      </c>
    </row>
    <row r="555" spans="1:7" x14ac:dyDescent="0.35">
      <c r="A555" s="30">
        <v>44747</v>
      </c>
      <c r="B555" s="3">
        <v>15810.85</v>
      </c>
      <c r="C555" s="22">
        <f t="shared" si="42"/>
        <v>-1.5471713602793749E-3</v>
      </c>
      <c r="D555" s="3" t="str">
        <f t="shared" si="43"/>
        <v>Down</v>
      </c>
      <c r="E555" t="str">
        <f t="shared" si="44"/>
        <v/>
      </c>
      <c r="F555" t="str">
        <f t="shared" si="40"/>
        <v/>
      </c>
      <c r="G555" t="str">
        <f t="shared" si="41"/>
        <v/>
      </c>
    </row>
    <row r="556" spans="1:7" x14ac:dyDescent="0.35">
      <c r="A556" s="30">
        <v>44748</v>
      </c>
      <c r="B556" s="3">
        <v>15989.8</v>
      </c>
      <c r="C556" s="22">
        <f t="shared" si="42"/>
        <v>1.1318177074603763E-2</v>
      </c>
      <c r="D556" s="3" t="str">
        <f t="shared" si="43"/>
        <v>Up</v>
      </c>
      <c r="E556" t="str">
        <f t="shared" si="44"/>
        <v/>
      </c>
      <c r="F556" t="str">
        <f t="shared" si="40"/>
        <v/>
      </c>
      <c r="G556" t="str">
        <f t="shared" si="41"/>
        <v/>
      </c>
    </row>
    <row r="557" spans="1:7" x14ac:dyDescent="0.35">
      <c r="A557" s="30">
        <v>44749</v>
      </c>
      <c r="B557" s="3">
        <v>16132.9</v>
      </c>
      <c r="C557" s="22">
        <f t="shared" si="42"/>
        <v>8.9494552777395816E-3</v>
      </c>
      <c r="D557" s="3" t="str">
        <f t="shared" si="43"/>
        <v>Up</v>
      </c>
      <c r="E557" t="str">
        <f t="shared" si="44"/>
        <v/>
      </c>
      <c r="F557" t="str">
        <f t="shared" si="40"/>
        <v/>
      </c>
      <c r="G557" t="str">
        <f t="shared" si="41"/>
        <v/>
      </c>
    </row>
    <row r="558" spans="1:7" x14ac:dyDescent="0.35">
      <c r="A558" s="30">
        <v>44750</v>
      </c>
      <c r="B558" s="3">
        <v>16220.6</v>
      </c>
      <c r="C558" s="22">
        <f t="shared" si="42"/>
        <v>5.4360964240775514E-3</v>
      </c>
      <c r="D558" s="3" t="str">
        <f t="shared" si="43"/>
        <v>Up</v>
      </c>
      <c r="E558" t="str">
        <f t="shared" si="44"/>
        <v/>
      </c>
      <c r="F558" t="str">
        <f t="shared" si="40"/>
        <v/>
      </c>
      <c r="G558" t="str">
        <f t="shared" si="41"/>
        <v/>
      </c>
    </row>
    <row r="559" spans="1:7" x14ac:dyDescent="0.35">
      <c r="A559" s="30">
        <v>44753</v>
      </c>
      <c r="B559" s="3">
        <v>16216</v>
      </c>
      <c r="C559" s="22">
        <f t="shared" si="42"/>
        <v>-2.8359000283592243E-4</v>
      </c>
      <c r="D559" s="3" t="str">
        <f t="shared" si="43"/>
        <v>Down</v>
      </c>
      <c r="E559" t="str">
        <f t="shared" si="44"/>
        <v/>
      </c>
      <c r="F559" t="str">
        <f t="shared" si="40"/>
        <v/>
      </c>
      <c r="G559" t="str">
        <f t="shared" si="41"/>
        <v/>
      </c>
    </row>
    <row r="560" spans="1:7" x14ac:dyDescent="0.35">
      <c r="A560" s="30">
        <v>44754</v>
      </c>
      <c r="B560" s="3">
        <v>16058.3</v>
      </c>
      <c r="C560" s="22">
        <f t="shared" si="42"/>
        <v>-9.724962999506705E-3</v>
      </c>
      <c r="D560" s="3" t="str">
        <f t="shared" si="43"/>
        <v>Down</v>
      </c>
      <c r="E560" t="str">
        <f t="shared" si="44"/>
        <v/>
      </c>
      <c r="F560" t="str">
        <f t="shared" si="40"/>
        <v/>
      </c>
      <c r="G560" t="str">
        <f t="shared" si="41"/>
        <v/>
      </c>
    </row>
    <row r="561" spans="1:7" x14ac:dyDescent="0.35">
      <c r="A561" s="30">
        <v>44755</v>
      </c>
      <c r="B561" s="3">
        <v>15966.65</v>
      </c>
      <c r="C561" s="22">
        <f t="shared" si="42"/>
        <v>-5.7073289202468278E-3</v>
      </c>
      <c r="D561" s="3" t="str">
        <f t="shared" si="43"/>
        <v>Down</v>
      </c>
      <c r="E561" t="str">
        <f t="shared" si="44"/>
        <v/>
      </c>
      <c r="F561" t="str">
        <f t="shared" si="40"/>
        <v/>
      </c>
      <c r="G561" t="str">
        <f t="shared" si="41"/>
        <v/>
      </c>
    </row>
    <row r="562" spans="1:7" x14ac:dyDescent="0.35">
      <c r="A562" s="30">
        <v>44756</v>
      </c>
      <c r="B562" s="3">
        <v>15938.65</v>
      </c>
      <c r="C562" s="22">
        <f t="shared" si="42"/>
        <v>-1.7536552752142748E-3</v>
      </c>
      <c r="D562" s="3" t="str">
        <f t="shared" si="43"/>
        <v>Down</v>
      </c>
      <c r="E562" t="str">
        <f t="shared" si="44"/>
        <v/>
      </c>
      <c r="F562" t="str">
        <f t="shared" si="40"/>
        <v/>
      </c>
      <c r="G562" t="str">
        <f t="shared" si="41"/>
        <v/>
      </c>
    </row>
    <row r="563" spans="1:7" x14ac:dyDescent="0.35">
      <c r="A563" s="30">
        <v>44757</v>
      </c>
      <c r="B563" s="3">
        <v>16049.2</v>
      </c>
      <c r="C563" s="22">
        <f t="shared" si="42"/>
        <v>6.9359701103921031E-3</v>
      </c>
      <c r="D563" s="3" t="str">
        <f t="shared" si="43"/>
        <v>Up</v>
      </c>
      <c r="E563" t="str">
        <f t="shared" si="44"/>
        <v/>
      </c>
      <c r="F563" t="str">
        <f t="shared" si="40"/>
        <v/>
      </c>
      <c r="G563" t="str">
        <f t="shared" si="41"/>
        <v/>
      </c>
    </row>
    <row r="564" spans="1:7" x14ac:dyDescent="0.35">
      <c r="A564" s="30">
        <v>44760</v>
      </c>
      <c r="B564" s="3">
        <v>16278.5</v>
      </c>
      <c r="C564" s="22">
        <f t="shared" si="42"/>
        <v>1.428731650175705E-2</v>
      </c>
      <c r="D564" s="3" t="str">
        <f t="shared" si="43"/>
        <v>Up</v>
      </c>
      <c r="E564" t="str">
        <f t="shared" si="44"/>
        <v/>
      </c>
      <c r="F564" t="str">
        <f t="shared" si="40"/>
        <v/>
      </c>
      <c r="G564" t="str">
        <f t="shared" si="41"/>
        <v/>
      </c>
    </row>
    <row r="565" spans="1:7" x14ac:dyDescent="0.35">
      <c r="A565" s="30">
        <v>44761</v>
      </c>
      <c r="B565" s="3">
        <v>16340.55</v>
      </c>
      <c r="C565" s="22">
        <f t="shared" si="42"/>
        <v>3.8117762693122385E-3</v>
      </c>
      <c r="D565" s="3" t="str">
        <f t="shared" si="43"/>
        <v>Up</v>
      </c>
      <c r="E565" t="str">
        <f t="shared" si="44"/>
        <v/>
      </c>
      <c r="F565" t="str">
        <f t="shared" si="40"/>
        <v/>
      </c>
      <c r="G565" t="str">
        <f t="shared" si="41"/>
        <v/>
      </c>
    </row>
    <row r="566" spans="1:7" x14ac:dyDescent="0.35">
      <c r="A566" s="30">
        <v>44762</v>
      </c>
      <c r="B566" s="3">
        <v>16520.849999999999</v>
      </c>
      <c r="C566" s="22">
        <f t="shared" si="42"/>
        <v>1.1033900327712303E-2</v>
      </c>
      <c r="D566" s="3" t="str">
        <f t="shared" si="43"/>
        <v>Up</v>
      </c>
      <c r="E566" t="str">
        <f t="shared" si="44"/>
        <v/>
      </c>
      <c r="F566" t="str">
        <f t="shared" si="40"/>
        <v/>
      </c>
      <c r="G566" t="str">
        <f t="shared" si="41"/>
        <v/>
      </c>
    </row>
    <row r="567" spans="1:7" x14ac:dyDescent="0.35">
      <c r="A567" s="30">
        <v>44763</v>
      </c>
      <c r="B567" s="3">
        <v>16605.25</v>
      </c>
      <c r="C567" s="22">
        <f t="shared" si="42"/>
        <v>5.1086959811390735E-3</v>
      </c>
      <c r="D567" s="3" t="str">
        <f t="shared" si="43"/>
        <v>Up</v>
      </c>
      <c r="E567" t="str">
        <f t="shared" si="44"/>
        <v/>
      </c>
      <c r="F567" t="str">
        <f t="shared" si="40"/>
        <v/>
      </c>
      <c r="G567" t="str">
        <f t="shared" si="41"/>
        <v/>
      </c>
    </row>
    <row r="568" spans="1:7" x14ac:dyDescent="0.35">
      <c r="A568" s="30">
        <v>44764</v>
      </c>
      <c r="B568" s="3">
        <v>16719.45</v>
      </c>
      <c r="C568" s="22">
        <f t="shared" si="42"/>
        <v>6.8773430089881654E-3</v>
      </c>
      <c r="D568" s="3" t="str">
        <f t="shared" si="43"/>
        <v>Up</v>
      </c>
      <c r="E568" t="str">
        <f t="shared" si="44"/>
        <v/>
      </c>
      <c r="F568" t="str">
        <f t="shared" si="40"/>
        <v/>
      </c>
      <c r="G568" t="str">
        <f t="shared" si="41"/>
        <v/>
      </c>
    </row>
    <row r="569" spans="1:7" x14ac:dyDescent="0.35">
      <c r="A569" s="30">
        <v>44767</v>
      </c>
      <c r="B569" s="3">
        <v>16631</v>
      </c>
      <c r="C569" s="22">
        <f t="shared" si="42"/>
        <v>-5.2902457915781154E-3</v>
      </c>
      <c r="D569" s="3" t="str">
        <f t="shared" si="43"/>
        <v>Down</v>
      </c>
      <c r="E569" t="str">
        <f t="shared" si="44"/>
        <v/>
      </c>
      <c r="F569" t="str">
        <f t="shared" si="40"/>
        <v/>
      </c>
      <c r="G569" t="str">
        <f t="shared" si="41"/>
        <v/>
      </c>
    </row>
    <row r="570" spans="1:7" x14ac:dyDescent="0.35">
      <c r="A570" s="30">
        <v>44768</v>
      </c>
      <c r="B570" s="3">
        <v>16483.849999999999</v>
      </c>
      <c r="C570" s="22">
        <f t="shared" si="42"/>
        <v>-8.8479345800012901E-3</v>
      </c>
      <c r="D570" s="3" t="str">
        <f t="shared" si="43"/>
        <v>Down</v>
      </c>
      <c r="E570" t="str">
        <f t="shared" si="44"/>
        <v/>
      </c>
      <c r="F570" t="str">
        <f t="shared" si="40"/>
        <v/>
      </c>
      <c r="G570" t="str">
        <f t="shared" si="41"/>
        <v/>
      </c>
    </row>
    <row r="571" spans="1:7" x14ac:dyDescent="0.35">
      <c r="A571" s="30">
        <v>44769</v>
      </c>
      <c r="B571" s="3">
        <v>16641.8</v>
      </c>
      <c r="C571" s="22">
        <f t="shared" si="42"/>
        <v>9.5821061220528417E-3</v>
      </c>
      <c r="D571" s="3" t="str">
        <f t="shared" si="43"/>
        <v>Up</v>
      </c>
      <c r="E571" t="str">
        <f t="shared" si="44"/>
        <v/>
      </c>
      <c r="F571" t="str">
        <f t="shared" si="40"/>
        <v/>
      </c>
      <c r="G571" t="str">
        <f t="shared" si="41"/>
        <v/>
      </c>
    </row>
    <row r="572" spans="1:7" x14ac:dyDescent="0.35">
      <c r="A572" s="30">
        <v>44770</v>
      </c>
      <c r="B572" s="3">
        <v>16929.599999999999</v>
      </c>
      <c r="C572" s="22">
        <f t="shared" si="42"/>
        <v>1.7293802353110798E-2</v>
      </c>
      <c r="D572" s="3" t="str">
        <f t="shared" si="43"/>
        <v>Up</v>
      </c>
      <c r="E572" t="str">
        <f t="shared" si="44"/>
        <v/>
      </c>
      <c r="F572" t="str">
        <f t="shared" si="40"/>
        <v/>
      </c>
      <c r="G572" t="str">
        <f t="shared" si="41"/>
        <v/>
      </c>
    </row>
    <row r="573" spans="1:7" x14ac:dyDescent="0.35">
      <c r="A573" s="30">
        <v>44771</v>
      </c>
      <c r="B573" s="3">
        <v>17158.25</v>
      </c>
      <c r="C573" s="22">
        <f t="shared" si="42"/>
        <v>1.3505930441357237E-2</v>
      </c>
      <c r="D573" s="3" t="str">
        <f t="shared" si="43"/>
        <v>Up</v>
      </c>
      <c r="E573" t="str">
        <f t="shared" si="44"/>
        <v/>
      </c>
      <c r="F573" t="str">
        <f t="shared" si="40"/>
        <v/>
      </c>
      <c r="G573" t="str">
        <f t="shared" si="41"/>
        <v/>
      </c>
    </row>
    <row r="574" spans="1:7" x14ac:dyDescent="0.35">
      <c r="A574" s="30">
        <v>44774</v>
      </c>
      <c r="B574" s="3">
        <v>17340.05</v>
      </c>
      <c r="C574" s="22">
        <f t="shared" si="42"/>
        <v>1.0595486136406642E-2</v>
      </c>
      <c r="D574" s="3" t="str">
        <f t="shared" si="43"/>
        <v>Up</v>
      </c>
      <c r="E574" t="str">
        <f t="shared" si="44"/>
        <v/>
      </c>
      <c r="F574" t="str">
        <f t="shared" si="40"/>
        <v/>
      </c>
      <c r="G574" t="str">
        <f t="shared" si="41"/>
        <v/>
      </c>
    </row>
    <row r="575" spans="1:7" x14ac:dyDescent="0.35">
      <c r="A575" s="30">
        <v>44775</v>
      </c>
      <c r="B575" s="3">
        <v>17345.45</v>
      </c>
      <c r="C575" s="22">
        <f t="shared" si="42"/>
        <v>3.114177871460264E-4</v>
      </c>
      <c r="D575" s="3" t="str">
        <f t="shared" si="43"/>
        <v>Up</v>
      </c>
      <c r="E575" t="str">
        <f t="shared" si="44"/>
        <v/>
      </c>
      <c r="F575" t="str">
        <f t="shared" si="40"/>
        <v/>
      </c>
      <c r="G575" t="str">
        <f t="shared" si="41"/>
        <v/>
      </c>
    </row>
    <row r="576" spans="1:7" x14ac:dyDescent="0.35">
      <c r="A576" s="30">
        <v>44776</v>
      </c>
      <c r="B576" s="3">
        <v>17388.150000000001</v>
      </c>
      <c r="C576" s="22">
        <f t="shared" si="42"/>
        <v>2.461740687039006E-3</v>
      </c>
      <c r="D576" s="3" t="str">
        <f t="shared" si="43"/>
        <v>Up</v>
      </c>
      <c r="E576" t="str">
        <f t="shared" si="44"/>
        <v/>
      </c>
      <c r="F576" t="str">
        <f t="shared" si="40"/>
        <v/>
      </c>
      <c r="G576" t="str">
        <f t="shared" si="41"/>
        <v/>
      </c>
    </row>
    <row r="577" spans="1:7" x14ac:dyDescent="0.35">
      <c r="A577" s="30">
        <v>44777</v>
      </c>
      <c r="B577" s="3">
        <v>17382</v>
      </c>
      <c r="C577" s="22">
        <f t="shared" si="42"/>
        <v>-3.5368915036973193E-4</v>
      </c>
      <c r="D577" s="3" t="str">
        <f t="shared" si="43"/>
        <v>Down</v>
      </c>
      <c r="E577" t="str">
        <f t="shared" si="44"/>
        <v/>
      </c>
      <c r="F577" t="str">
        <f t="shared" si="40"/>
        <v/>
      </c>
      <c r="G577" t="str">
        <f t="shared" si="41"/>
        <v/>
      </c>
    </row>
    <row r="578" spans="1:7" x14ac:dyDescent="0.35">
      <c r="A578" s="30">
        <v>44778</v>
      </c>
      <c r="B578" s="3">
        <v>17397.5</v>
      </c>
      <c r="C578" s="22">
        <f t="shared" si="42"/>
        <v>8.9172707398458174E-4</v>
      </c>
      <c r="D578" s="3" t="str">
        <f t="shared" si="43"/>
        <v>Up</v>
      </c>
      <c r="E578" t="str">
        <f t="shared" si="44"/>
        <v/>
      </c>
      <c r="F578" t="str">
        <f t="shared" si="40"/>
        <v/>
      </c>
      <c r="G578" t="str">
        <f t="shared" si="41"/>
        <v/>
      </c>
    </row>
    <row r="579" spans="1:7" x14ac:dyDescent="0.35">
      <c r="A579" s="30">
        <v>44781</v>
      </c>
      <c r="B579" s="3">
        <v>17525.099999999999</v>
      </c>
      <c r="C579" s="22">
        <f t="shared" si="42"/>
        <v>7.3343871245867822E-3</v>
      </c>
      <c r="D579" s="3" t="str">
        <f t="shared" si="43"/>
        <v>Up</v>
      </c>
      <c r="E579" t="str">
        <f t="shared" si="44"/>
        <v/>
      </c>
      <c r="F579" t="str">
        <f t="shared" ref="F579:F642" si="45">IF(E579="8-Day Down Streak", C579, "")</f>
        <v/>
      </c>
      <c r="G579" t="str">
        <f t="shared" ref="G579:G642" si="46">IF(E579="8-Day Down Streak", IF(F579&gt;0, "Yes", "No"), "")</f>
        <v/>
      </c>
    </row>
    <row r="580" spans="1:7" x14ac:dyDescent="0.35">
      <c r="A580" s="30">
        <v>44783</v>
      </c>
      <c r="B580" s="3">
        <v>17534.75</v>
      </c>
      <c r="C580" s="22">
        <f t="shared" ref="C580:C643" si="47">(B580-B579)/B579</f>
        <v>5.5063879806685587E-4</v>
      </c>
      <c r="D580" s="3" t="str">
        <f t="shared" ref="D580:D643" si="48">IF(C580&gt;0, "Up", IF(C580&lt;0, "Down", "Flat"))</f>
        <v>Up</v>
      </c>
      <c r="E580" t="str">
        <f t="shared" si="44"/>
        <v/>
      </c>
      <c r="F580" t="str">
        <f t="shared" si="45"/>
        <v/>
      </c>
      <c r="G580" t="str">
        <f t="shared" si="46"/>
        <v/>
      </c>
    </row>
    <row r="581" spans="1:7" x14ac:dyDescent="0.35">
      <c r="A581" s="30">
        <v>44784</v>
      </c>
      <c r="B581" s="3">
        <v>17659</v>
      </c>
      <c r="C581" s="22">
        <f t="shared" si="47"/>
        <v>7.0859293688247619E-3</v>
      </c>
      <c r="D581" s="3" t="str">
        <f t="shared" si="48"/>
        <v>Up</v>
      </c>
      <c r="E581" t="str">
        <f t="shared" si="44"/>
        <v/>
      </c>
      <c r="F581" t="str">
        <f t="shared" si="45"/>
        <v/>
      </c>
      <c r="G581" t="str">
        <f t="shared" si="46"/>
        <v/>
      </c>
    </row>
    <row r="582" spans="1:7" x14ac:dyDescent="0.35">
      <c r="A582" s="30">
        <v>44785</v>
      </c>
      <c r="B582" s="3">
        <v>17698.150000000001</v>
      </c>
      <c r="C582" s="22">
        <f t="shared" si="47"/>
        <v>2.2169998301150378E-3</v>
      </c>
      <c r="D582" s="3" t="str">
        <f t="shared" si="48"/>
        <v>Up</v>
      </c>
      <c r="E582" t="str">
        <f t="shared" si="44"/>
        <v/>
      </c>
      <c r="F582" t="str">
        <f t="shared" si="45"/>
        <v/>
      </c>
      <c r="G582" t="str">
        <f t="shared" si="46"/>
        <v/>
      </c>
    </row>
    <row r="583" spans="1:7" x14ac:dyDescent="0.35">
      <c r="A583" s="30">
        <v>44789</v>
      </c>
      <c r="B583" s="3">
        <v>17825.25</v>
      </c>
      <c r="C583" s="22">
        <f t="shared" si="47"/>
        <v>7.181541573554215E-3</v>
      </c>
      <c r="D583" s="3" t="str">
        <f t="shared" si="48"/>
        <v>Up</v>
      </c>
      <c r="E583" t="str">
        <f t="shared" si="44"/>
        <v/>
      </c>
      <c r="F583" t="str">
        <f t="shared" si="45"/>
        <v/>
      </c>
      <c r="G583" t="str">
        <f t="shared" si="46"/>
        <v/>
      </c>
    </row>
    <row r="584" spans="1:7" x14ac:dyDescent="0.35">
      <c r="A584" s="30">
        <v>44790</v>
      </c>
      <c r="B584" s="3">
        <v>17944.25</v>
      </c>
      <c r="C584" s="22">
        <f t="shared" si="47"/>
        <v>6.675923198833116E-3</v>
      </c>
      <c r="D584" s="3" t="str">
        <f t="shared" si="48"/>
        <v>Up</v>
      </c>
      <c r="E584" t="str">
        <f t="shared" si="44"/>
        <v/>
      </c>
      <c r="F584" t="str">
        <f t="shared" si="45"/>
        <v/>
      </c>
      <c r="G584" t="str">
        <f t="shared" si="46"/>
        <v/>
      </c>
    </row>
    <row r="585" spans="1:7" x14ac:dyDescent="0.35">
      <c r="A585" s="30">
        <v>44791</v>
      </c>
      <c r="B585" s="3">
        <v>17956.5</v>
      </c>
      <c r="C585" s="22">
        <f t="shared" si="47"/>
        <v>6.8266993605193866E-4</v>
      </c>
      <c r="D585" s="3" t="str">
        <f t="shared" si="48"/>
        <v>Up</v>
      </c>
      <c r="E585" t="str">
        <f t="shared" si="44"/>
        <v/>
      </c>
      <c r="F585" t="str">
        <f t="shared" si="45"/>
        <v/>
      </c>
      <c r="G585" t="str">
        <f t="shared" si="46"/>
        <v/>
      </c>
    </row>
    <row r="586" spans="1:7" x14ac:dyDescent="0.35">
      <c r="A586" s="30">
        <v>44792</v>
      </c>
      <c r="B586" s="3">
        <v>17758.45</v>
      </c>
      <c r="C586" s="22">
        <f t="shared" si="47"/>
        <v>-1.102943223902204E-2</v>
      </c>
      <c r="D586" s="3" t="str">
        <f t="shared" si="48"/>
        <v>Down</v>
      </c>
      <c r="E586" t="str">
        <f t="shared" si="44"/>
        <v/>
      </c>
      <c r="F586" t="str">
        <f t="shared" si="45"/>
        <v/>
      </c>
      <c r="G586" t="str">
        <f t="shared" si="46"/>
        <v/>
      </c>
    </row>
    <row r="587" spans="1:7" x14ac:dyDescent="0.35">
      <c r="A587" s="30">
        <v>44795</v>
      </c>
      <c r="B587" s="3">
        <v>17490.7</v>
      </c>
      <c r="C587" s="22">
        <f t="shared" si="47"/>
        <v>-1.507732938403971E-2</v>
      </c>
      <c r="D587" s="3" t="str">
        <f t="shared" si="48"/>
        <v>Down</v>
      </c>
      <c r="E587" t="str">
        <f t="shared" si="44"/>
        <v/>
      </c>
      <c r="F587" t="str">
        <f t="shared" si="45"/>
        <v/>
      </c>
      <c r="G587" t="str">
        <f t="shared" si="46"/>
        <v/>
      </c>
    </row>
    <row r="588" spans="1:7" x14ac:dyDescent="0.35">
      <c r="A588" s="30">
        <v>44796</v>
      </c>
      <c r="B588" s="3">
        <v>17577.5</v>
      </c>
      <c r="C588" s="22">
        <f t="shared" si="47"/>
        <v>4.9626372872440365E-3</v>
      </c>
      <c r="D588" s="3" t="str">
        <f t="shared" si="48"/>
        <v>Up</v>
      </c>
      <c r="E588" t="str">
        <f t="shared" ref="E588:E651" si="49">IF(AND(D580="Down", D581="Down", D582="Down", D583="Down", D584="Down", D585="Down", D586="Down", D587="Down"), "8-Day Down Streak", "")</f>
        <v/>
      </c>
      <c r="F588" t="str">
        <f t="shared" si="45"/>
        <v/>
      </c>
      <c r="G588" t="str">
        <f t="shared" si="46"/>
        <v/>
      </c>
    </row>
    <row r="589" spans="1:7" x14ac:dyDescent="0.35">
      <c r="A589" s="30">
        <v>44797</v>
      </c>
      <c r="B589" s="3">
        <v>17604.95</v>
      </c>
      <c r="C589" s="22">
        <f t="shared" si="47"/>
        <v>1.5616555255298381E-3</v>
      </c>
      <c r="D589" s="3" t="str">
        <f t="shared" si="48"/>
        <v>Up</v>
      </c>
      <c r="E589" t="str">
        <f t="shared" si="49"/>
        <v/>
      </c>
      <c r="F589" t="str">
        <f t="shared" si="45"/>
        <v/>
      </c>
      <c r="G589" t="str">
        <f t="shared" si="46"/>
        <v/>
      </c>
    </row>
    <row r="590" spans="1:7" x14ac:dyDescent="0.35">
      <c r="A590" s="30">
        <v>44798</v>
      </c>
      <c r="B590" s="3">
        <v>17522.45</v>
      </c>
      <c r="C590" s="22">
        <f t="shared" si="47"/>
        <v>-4.6861820113093195E-3</v>
      </c>
      <c r="D590" s="3" t="str">
        <f t="shared" si="48"/>
        <v>Down</v>
      </c>
      <c r="E590" t="str">
        <f t="shared" si="49"/>
        <v/>
      </c>
      <c r="F590" t="str">
        <f t="shared" si="45"/>
        <v/>
      </c>
      <c r="G590" t="str">
        <f t="shared" si="46"/>
        <v/>
      </c>
    </row>
    <row r="591" spans="1:7" x14ac:dyDescent="0.35">
      <c r="A591" s="30">
        <v>44799</v>
      </c>
      <c r="B591" s="3">
        <v>17558.900000000001</v>
      </c>
      <c r="C591" s="22">
        <f t="shared" si="47"/>
        <v>2.0801885581069272E-3</v>
      </c>
      <c r="D591" s="3" t="str">
        <f t="shared" si="48"/>
        <v>Up</v>
      </c>
      <c r="E591" t="str">
        <f t="shared" si="49"/>
        <v/>
      </c>
      <c r="F591" t="str">
        <f t="shared" si="45"/>
        <v/>
      </c>
      <c r="G591" t="str">
        <f t="shared" si="46"/>
        <v/>
      </c>
    </row>
    <row r="592" spans="1:7" x14ac:dyDescent="0.35">
      <c r="A592" s="30">
        <v>44802</v>
      </c>
      <c r="B592" s="3">
        <v>17312.900000000001</v>
      </c>
      <c r="C592" s="22">
        <f t="shared" si="47"/>
        <v>-1.4009989236227781E-2</v>
      </c>
      <c r="D592" s="3" t="str">
        <f t="shared" si="48"/>
        <v>Down</v>
      </c>
      <c r="E592" t="str">
        <f t="shared" si="49"/>
        <v/>
      </c>
      <c r="F592" t="str">
        <f t="shared" si="45"/>
        <v/>
      </c>
      <c r="G592" t="str">
        <f t="shared" si="46"/>
        <v/>
      </c>
    </row>
    <row r="593" spans="1:7" x14ac:dyDescent="0.35">
      <c r="A593" s="30">
        <v>44803</v>
      </c>
      <c r="B593" s="3">
        <v>17759.3</v>
      </c>
      <c r="C593" s="22">
        <f t="shared" si="47"/>
        <v>2.5784241808131381E-2</v>
      </c>
      <c r="D593" s="3" t="str">
        <f t="shared" si="48"/>
        <v>Up</v>
      </c>
      <c r="E593" t="str">
        <f t="shared" si="49"/>
        <v/>
      </c>
      <c r="F593" t="str">
        <f t="shared" si="45"/>
        <v/>
      </c>
      <c r="G593" t="str">
        <f t="shared" si="46"/>
        <v/>
      </c>
    </row>
    <row r="594" spans="1:7" x14ac:dyDescent="0.35">
      <c r="A594" s="30">
        <v>44805</v>
      </c>
      <c r="B594" s="3">
        <v>17542.8</v>
      </c>
      <c r="C594" s="22">
        <f t="shared" si="47"/>
        <v>-1.219079580839335E-2</v>
      </c>
      <c r="D594" s="3" t="str">
        <f t="shared" si="48"/>
        <v>Down</v>
      </c>
      <c r="E594" t="str">
        <f t="shared" si="49"/>
        <v/>
      </c>
      <c r="F594" t="str">
        <f t="shared" si="45"/>
        <v/>
      </c>
      <c r="G594" t="str">
        <f t="shared" si="46"/>
        <v/>
      </c>
    </row>
    <row r="595" spans="1:7" x14ac:dyDescent="0.35">
      <c r="A595" s="30">
        <v>44806</v>
      </c>
      <c r="B595" s="3">
        <v>17539.45</v>
      </c>
      <c r="C595" s="22">
        <f t="shared" si="47"/>
        <v>-1.909615340765753E-4</v>
      </c>
      <c r="D595" s="3" t="str">
        <f t="shared" si="48"/>
        <v>Down</v>
      </c>
      <c r="E595" t="str">
        <f t="shared" si="49"/>
        <v/>
      </c>
      <c r="F595" t="str">
        <f t="shared" si="45"/>
        <v/>
      </c>
      <c r="G595" t="str">
        <f t="shared" si="46"/>
        <v/>
      </c>
    </row>
    <row r="596" spans="1:7" x14ac:dyDescent="0.35">
      <c r="A596" s="30">
        <v>44809</v>
      </c>
      <c r="B596" s="3">
        <v>17665.8</v>
      </c>
      <c r="C596" s="22">
        <f t="shared" si="47"/>
        <v>7.2037606652431254E-3</v>
      </c>
      <c r="D596" s="3" t="str">
        <f t="shared" si="48"/>
        <v>Up</v>
      </c>
      <c r="E596" t="str">
        <f t="shared" si="49"/>
        <v/>
      </c>
      <c r="F596" t="str">
        <f t="shared" si="45"/>
        <v/>
      </c>
      <c r="G596" t="str">
        <f t="shared" si="46"/>
        <v/>
      </c>
    </row>
    <row r="597" spans="1:7" x14ac:dyDescent="0.35">
      <c r="A597" s="30">
        <v>44810</v>
      </c>
      <c r="B597" s="3">
        <v>17655.599999999999</v>
      </c>
      <c r="C597" s="22">
        <f t="shared" si="47"/>
        <v>-5.7738681520229645E-4</v>
      </c>
      <c r="D597" s="3" t="str">
        <f t="shared" si="48"/>
        <v>Down</v>
      </c>
      <c r="E597" t="str">
        <f t="shared" si="49"/>
        <v/>
      </c>
      <c r="F597" t="str">
        <f t="shared" si="45"/>
        <v/>
      </c>
      <c r="G597" t="str">
        <f t="shared" si="46"/>
        <v/>
      </c>
    </row>
    <row r="598" spans="1:7" x14ac:dyDescent="0.35">
      <c r="A598" s="30">
        <v>44811</v>
      </c>
      <c r="B598" s="3">
        <v>17624.400000000001</v>
      </c>
      <c r="C598" s="22">
        <f t="shared" si="47"/>
        <v>-1.7671447019640845E-3</v>
      </c>
      <c r="D598" s="3" t="str">
        <f t="shared" si="48"/>
        <v>Down</v>
      </c>
      <c r="E598" t="str">
        <f t="shared" si="49"/>
        <v/>
      </c>
      <c r="F598" t="str">
        <f t="shared" si="45"/>
        <v/>
      </c>
      <c r="G598" t="str">
        <f t="shared" si="46"/>
        <v/>
      </c>
    </row>
    <row r="599" spans="1:7" x14ac:dyDescent="0.35">
      <c r="A599" s="30">
        <v>44812</v>
      </c>
      <c r="B599" s="3">
        <v>17798.75</v>
      </c>
      <c r="C599" s="22">
        <f t="shared" si="47"/>
        <v>9.8925353487210078E-3</v>
      </c>
      <c r="D599" s="3" t="str">
        <f t="shared" si="48"/>
        <v>Up</v>
      </c>
      <c r="E599" t="str">
        <f t="shared" si="49"/>
        <v/>
      </c>
      <c r="F599" t="str">
        <f t="shared" si="45"/>
        <v/>
      </c>
      <c r="G599" t="str">
        <f t="shared" si="46"/>
        <v/>
      </c>
    </row>
    <row r="600" spans="1:7" x14ac:dyDescent="0.35">
      <c r="A600" s="30">
        <v>44813</v>
      </c>
      <c r="B600" s="3">
        <v>17833.349999999999</v>
      </c>
      <c r="C600" s="22">
        <f t="shared" si="47"/>
        <v>1.9439567385349278E-3</v>
      </c>
      <c r="D600" s="3" t="str">
        <f t="shared" si="48"/>
        <v>Up</v>
      </c>
      <c r="E600" t="str">
        <f t="shared" si="49"/>
        <v/>
      </c>
      <c r="F600" t="str">
        <f t="shared" si="45"/>
        <v/>
      </c>
      <c r="G600" t="str">
        <f t="shared" si="46"/>
        <v/>
      </c>
    </row>
    <row r="601" spans="1:7" x14ac:dyDescent="0.35">
      <c r="A601" s="30">
        <v>44816</v>
      </c>
      <c r="B601" s="3">
        <v>17936.349999999999</v>
      </c>
      <c r="C601" s="22">
        <f t="shared" si="47"/>
        <v>5.775695536733144E-3</v>
      </c>
      <c r="D601" s="3" t="str">
        <f t="shared" si="48"/>
        <v>Up</v>
      </c>
      <c r="E601" t="str">
        <f t="shared" si="49"/>
        <v/>
      </c>
      <c r="F601" t="str">
        <f t="shared" si="45"/>
        <v/>
      </c>
      <c r="G601" t="str">
        <f t="shared" si="46"/>
        <v/>
      </c>
    </row>
    <row r="602" spans="1:7" x14ac:dyDescent="0.35">
      <c r="A602" s="30">
        <v>44817</v>
      </c>
      <c r="B602" s="3">
        <v>18070.05</v>
      </c>
      <c r="C602" s="22">
        <f t="shared" si="47"/>
        <v>7.4541364324403094E-3</v>
      </c>
      <c r="D602" s="3" t="str">
        <f t="shared" si="48"/>
        <v>Up</v>
      </c>
      <c r="E602" t="str">
        <f t="shared" si="49"/>
        <v/>
      </c>
      <c r="F602" t="str">
        <f t="shared" si="45"/>
        <v/>
      </c>
      <c r="G602" t="str">
        <f t="shared" si="46"/>
        <v/>
      </c>
    </row>
    <row r="603" spans="1:7" x14ac:dyDescent="0.35">
      <c r="A603" s="30">
        <v>44818</v>
      </c>
      <c r="B603" s="3">
        <v>18003.75</v>
      </c>
      <c r="C603" s="22">
        <f t="shared" si="47"/>
        <v>-3.6690545958643875E-3</v>
      </c>
      <c r="D603" s="3" t="str">
        <f t="shared" si="48"/>
        <v>Down</v>
      </c>
      <c r="E603" t="str">
        <f t="shared" si="49"/>
        <v/>
      </c>
      <c r="F603" t="str">
        <f t="shared" si="45"/>
        <v/>
      </c>
      <c r="G603" t="str">
        <f t="shared" si="46"/>
        <v/>
      </c>
    </row>
    <row r="604" spans="1:7" x14ac:dyDescent="0.35">
      <c r="A604" s="30">
        <v>44819</v>
      </c>
      <c r="B604" s="3">
        <v>17877.400000000001</v>
      </c>
      <c r="C604" s="22">
        <f t="shared" si="47"/>
        <v>-7.0179823647850336E-3</v>
      </c>
      <c r="D604" s="3" t="str">
        <f t="shared" si="48"/>
        <v>Down</v>
      </c>
      <c r="E604" t="str">
        <f t="shared" si="49"/>
        <v/>
      </c>
      <c r="F604" t="str">
        <f t="shared" si="45"/>
        <v/>
      </c>
      <c r="G604" t="str">
        <f t="shared" si="46"/>
        <v/>
      </c>
    </row>
    <row r="605" spans="1:7" x14ac:dyDescent="0.35">
      <c r="A605" s="30">
        <v>44820</v>
      </c>
      <c r="B605" s="3">
        <v>17530.849999999999</v>
      </c>
      <c r="C605" s="22">
        <f t="shared" si="47"/>
        <v>-1.9384809871681726E-2</v>
      </c>
      <c r="D605" s="3" t="str">
        <f t="shared" si="48"/>
        <v>Down</v>
      </c>
      <c r="E605" t="str">
        <f t="shared" si="49"/>
        <v/>
      </c>
      <c r="F605" t="str">
        <f t="shared" si="45"/>
        <v/>
      </c>
      <c r="G605" t="str">
        <f t="shared" si="46"/>
        <v/>
      </c>
    </row>
    <row r="606" spans="1:7" x14ac:dyDescent="0.35">
      <c r="A606" s="30">
        <v>44823</v>
      </c>
      <c r="B606" s="3">
        <v>17622.25</v>
      </c>
      <c r="C606" s="22">
        <f t="shared" si="47"/>
        <v>5.2136661941663675E-3</v>
      </c>
      <c r="D606" s="3" t="str">
        <f t="shared" si="48"/>
        <v>Up</v>
      </c>
      <c r="E606" t="str">
        <f t="shared" si="49"/>
        <v/>
      </c>
      <c r="F606" t="str">
        <f t="shared" si="45"/>
        <v/>
      </c>
      <c r="G606" t="str">
        <f t="shared" si="46"/>
        <v/>
      </c>
    </row>
    <row r="607" spans="1:7" x14ac:dyDescent="0.35">
      <c r="A607" s="30">
        <v>44824</v>
      </c>
      <c r="B607" s="3">
        <v>17816.25</v>
      </c>
      <c r="C607" s="22">
        <f t="shared" si="47"/>
        <v>1.1008809885230319E-2</v>
      </c>
      <c r="D607" s="3" t="str">
        <f t="shared" si="48"/>
        <v>Up</v>
      </c>
      <c r="E607" t="str">
        <f t="shared" si="49"/>
        <v/>
      </c>
      <c r="F607" t="str">
        <f t="shared" si="45"/>
        <v/>
      </c>
      <c r="G607" t="str">
        <f t="shared" si="46"/>
        <v/>
      </c>
    </row>
    <row r="608" spans="1:7" x14ac:dyDescent="0.35">
      <c r="A608" s="30">
        <v>44825</v>
      </c>
      <c r="B608" s="3">
        <v>17718.349999999999</v>
      </c>
      <c r="C608" s="22">
        <f t="shared" si="47"/>
        <v>-5.4949835122431179E-3</v>
      </c>
      <c r="D608" s="3" t="str">
        <f t="shared" si="48"/>
        <v>Down</v>
      </c>
      <c r="E608" t="str">
        <f t="shared" si="49"/>
        <v/>
      </c>
      <c r="F608" t="str">
        <f t="shared" si="45"/>
        <v/>
      </c>
      <c r="G608" t="str">
        <f t="shared" si="46"/>
        <v/>
      </c>
    </row>
    <row r="609" spans="1:7" x14ac:dyDescent="0.35">
      <c r="A609" s="30">
        <v>44826</v>
      </c>
      <c r="B609" s="3">
        <v>17629.8</v>
      </c>
      <c r="C609" s="22">
        <f t="shared" si="47"/>
        <v>-4.997643685783342E-3</v>
      </c>
      <c r="D609" s="3" t="str">
        <f t="shared" si="48"/>
        <v>Down</v>
      </c>
      <c r="E609" t="str">
        <f t="shared" si="49"/>
        <v/>
      </c>
      <c r="F609" t="str">
        <f t="shared" si="45"/>
        <v/>
      </c>
      <c r="G609" t="str">
        <f t="shared" si="46"/>
        <v/>
      </c>
    </row>
    <row r="610" spans="1:7" x14ac:dyDescent="0.35">
      <c r="A610" s="30">
        <v>44827</v>
      </c>
      <c r="B610" s="3">
        <v>17327.349999999999</v>
      </c>
      <c r="C610" s="22">
        <f t="shared" si="47"/>
        <v>-1.7155611521401305E-2</v>
      </c>
      <c r="D610" s="3" t="str">
        <f t="shared" si="48"/>
        <v>Down</v>
      </c>
      <c r="E610" t="str">
        <f t="shared" si="49"/>
        <v/>
      </c>
      <c r="F610" t="str">
        <f t="shared" si="45"/>
        <v/>
      </c>
      <c r="G610" t="str">
        <f t="shared" si="46"/>
        <v/>
      </c>
    </row>
    <row r="611" spans="1:7" x14ac:dyDescent="0.35">
      <c r="A611" s="30">
        <v>44830</v>
      </c>
      <c r="B611" s="3">
        <v>17016.3</v>
      </c>
      <c r="C611" s="22">
        <f t="shared" si="47"/>
        <v>-1.7951388989083692E-2</v>
      </c>
      <c r="D611" s="3" t="str">
        <f t="shared" si="48"/>
        <v>Down</v>
      </c>
      <c r="E611" t="str">
        <f t="shared" si="49"/>
        <v/>
      </c>
      <c r="F611" t="str">
        <f t="shared" si="45"/>
        <v/>
      </c>
      <c r="G611" t="str">
        <f t="shared" si="46"/>
        <v/>
      </c>
    </row>
    <row r="612" spans="1:7" x14ac:dyDescent="0.35">
      <c r="A612" s="30">
        <v>44831</v>
      </c>
      <c r="B612" s="3">
        <v>17007.400000000001</v>
      </c>
      <c r="C612" s="22">
        <f t="shared" si="47"/>
        <v>-5.2302792028806604E-4</v>
      </c>
      <c r="D612" s="3" t="str">
        <f t="shared" si="48"/>
        <v>Down</v>
      </c>
      <c r="E612" t="str">
        <f t="shared" si="49"/>
        <v/>
      </c>
      <c r="F612" t="str">
        <f t="shared" si="45"/>
        <v/>
      </c>
      <c r="G612" t="str">
        <f t="shared" si="46"/>
        <v/>
      </c>
    </row>
    <row r="613" spans="1:7" x14ac:dyDescent="0.35">
      <c r="A613" s="30">
        <v>44832</v>
      </c>
      <c r="B613" s="3">
        <v>16858.599999999999</v>
      </c>
      <c r="C613" s="22">
        <f t="shared" si="47"/>
        <v>-8.7491327304586759E-3</v>
      </c>
      <c r="D613" s="3" t="str">
        <f t="shared" si="48"/>
        <v>Down</v>
      </c>
      <c r="E613" t="str">
        <f t="shared" si="49"/>
        <v/>
      </c>
      <c r="F613" t="str">
        <f t="shared" si="45"/>
        <v/>
      </c>
      <c r="G613" t="str">
        <f t="shared" si="46"/>
        <v/>
      </c>
    </row>
    <row r="614" spans="1:7" x14ac:dyDescent="0.35">
      <c r="A614" s="30">
        <v>44833</v>
      </c>
      <c r="B614" s="3">
        <v>16818.099999999999</v>
      </c>
      <c r="C614" s="22">
        <f t="shared" si="47"/>
        <v>-2.4023347134400248E-3</v>
      </c>
      <c r="D614" s="3" t="str">
        <f t="shared" si="48"/>
        <v>Down</v>
      </c>
      <c r="E614" t="str">
        <f t="shared" si="49"/>
        <v/>
      </c>
      <c r="F614" t="str">
        <f t="shared" si="45"/>
        <v/>
      </c>
      <c r="G614" t="str">
        <f t="shared" si="46"/>
        <v/>
      </c>
    </row>
    <row r="615" spans="1:7" x14ac:dyDescent="0.35">
      <c r="A615" s="30">
        <v>44834</v>
      </c>
      <c r="B615" s="3">
        <v>17094.349999999999</v>
      </c>
      <c r="C615" s="22">
        <f t="shared" si="47"/>
        <v>1.6425755584756899E-2</v>
      </c>
      <c r="D615" s="3" t="str">
        <f t="shared" si="48"/>
        <v>Up</v>
      </c>
      <c r="E615" t="str">
        <f t="shared" si="49"/>
        <v/>
      </c>
      <c r="F615" t="str">
        <f t="shared" si="45"/>
        <v/>
      </c>
      <c r="G615" t="str">
        <f t="shared" si="46"/>
        <v/>
      </c>
    </row>
    <row r="616" spans="1:7" x14ac:dyDescent="0.35">
      <c r="A616" s="30">
        <v>44837</v>
      </c>
      <c r="B616" s="3">
        <v>16887.349999999999</v>
      </c>
      <c r="C616" s="22">
        <f t="shared" si="47"/>
        <v>-1.2109264172080249E-2</v>
      </c>
      <c r="D616" s="3" t="str">
        <f t="shared" si="48"/>
        <v>Down</v>
      </c>
      <c r="E616" t="str">
        <f t="shared" si="49"/>
        <v/>
      </c>
      <c r="F616" t="str">
        <f t="shared" si="45"/>
        <v/>
      </c>
      <c r="G616" t="str">
        <f t="shared" si="46"/>
        <v/>
      </c>
    </row>
    <row r="617" spans="1:7" x14ac:dyDescent="0.35">
      <c r="A617" s="30">
        <v>44838</v>
      </c>
      <c r="B617" s="3">
        <v>17274.3</v>
      </c>
      <c r="C617" s="22">
        <f t="shared" si="47"/>
        <v>2.2913601009039355E-2</v>
      </c>
      <c r="D617" s="3" t="str">
        <f t="shared" si="48"/>
        <v>Up</v>
      </c>
      <c r="E617" t="str">
        <f t="shared" si="49"/>
        <v/>
      </c>
      <c r="F617" t="str">
        <f t="shared" si="45"/>
        <v/>
      </c>
      <c r="G617" t="str">
        <f t="shared" si="46"/>
        <v/>
      </c>
    </row>
    <row r="618" spans="1:7" x14ac:dyDescent="0.35">
      <c r="A618" s="30">
        <v>44840</v>
      </c>
      <c r="B618" s="3">
        <v>17331.8</v>
      </c>
      <c r="C618" s="22">
        <f t="shared" si="47"/>
        <v>3.3286442865991675E-3</v>
      </c>
      <c r="D618" s="3" t="str">
        <f t="shared" si="48"/>
        <v>Up</v>
      </c>
      <c r="E618" t="str">
        <f t="shared" si="49"/>
        <v/>
      </c>
      <c r="F618" t="str">
        <f t="shared" si="45"/>
        <v/>
      </c>
      <c r="G618" t="str">
        <f t="shared" si="46"/>
        <v/>
      </c>
    </row>
    <row r="619" spans="1:7" x14ac:dyDescent="0.35">
      <c r="A619" s="30">
        <v>44841</v>
      </c>
      <c r="B619" s="3">
        <v>17314.650000000001</v>
      </c>
      <c r="C619" s="22">
        <f t="shared" si="47"/>
        <v>-9.8951061055388466E-4</v>
      </c>
      <c r="D619" s="3" t="str">
        <f t="shared" si="48"/>
        <v>Down</v>
      </c>
      <c r="E619" t="str">
        <f t="shared" si="49"/>
        <v/>
      </c>
      <c r="F619" t="str">
        <f t="shared" si="45"/>
        <v/>
      </c>
      <c r="G619" t="str">
        <f t="shared" si="46"/>
        <v/>
      </c>
    </row>
    <row r="620" spans="1:7" x14ac:dyDescent="0.35">
      <c r="A620" s="30">
        <v>44844</v>
      </c>
      <c r="B620" s="3">
        <v>17241</v>
      </c>
      <c r="C620" s="22">
        <f t="shared" si="47"/>
        <v>-4.2536233767359695E-3</v>
      </c>
      <c r="D620" s="3" t="str">
        <f t="shared" si="48"/>
        <v>Down</v>
      </c>
      <c r="E620" t="str">
        <f t="shared" si="49"/>
        <v/>
      </c>
      <c r="F620" t="str">
        <f t="shared" si="45"/>
        <v/>
      </c>
      <c r="G620" t="str">
        <f t="shared" si="46"/>
        <v/>
      </c>
    </row>
    <row r="621" spans="1:7" x14ac:dyDescent="0.35">
      <c r="A621" s="30">
        <v>44845</v>
      </c>
      <c r="B621" s="3">
        <v>16983.55</v>
      </c>
      <c r="C621" s="22">
        <f t="shared" si="47"/>
        <v>-1.4932428513427338E-2</v>
      </c>
      <c r="D621" s="3" t="str">
        <f t="shared" si="48"/>
        <v>Down</v>
      </c>
      <c r="E621" t="str">
        <f t="shared" si="49"/>
        <v/>
      </c>
      <c r="F621" t="str">
        <f t="shared" si="45"/>
        <v/>
      </c>
      <c r="G621" t="str">
        <f t="shared" si="46"/>
        <v/>
      </c>
    </row>
    <row r="622" spans="1:7" x14ac:dyDescent="0.35">
      <c r="A622" s="30">
        <v>44846</v>
      </c>
      <c r="B622" s="3">
        <v>17123.599999999999</v>
      </c>
      <c r="C622" s="22">
        <f t="shared" si="47"/>
        <v>8.2462147195373914E-3</v>
      </c>
      <c r="D622" s="3" t="str">
        <f t="shared" si="48"/>
        <v>Up</v>
      </c>
      <c r="E622" t="str">
        <f t="shared" si="49"/>
        <v/>
      </c>
      <c r="F622" t="str">
        <f t="shared" si="45"/>
        <v/>
      </c>
      <c r="G622" t="str">
        <f t="shared" si="46"/>
        <v/>
      </c>
    </row>
    <row r="623" spans="1:7" x14ac:dyDescent="0.35">
      <c r="A623" s="30">
        <v>44847</v>
      </c>
      <c r="B623" s="3">
        <v>17014.349999999999</v>
      </c>
      <c r="C623" s="22">
        <f t="shared" si="47"/>
        <v>-6.3800836272746393E-3</v>
      </c>
      <c r="D623" s="3" t="str">
        <f t="shared" si="48"/>
        <v>Down</v>
      </c>
      <c r="E623" t="str">
        <f t="shared" si="49"/>
        <v/>
      </c>
      <c r="F623" t="str">
        <f t="shared" si="45"/>
        <v/>
      </c>
      <c r="G623" t="str">
        <f t="shared" si="46"/>
        <v/>
      </c>
    </row>
    <row r="624" spans="1:7" x14ac:dyDescent="0.35">
      <c r="A624" s="30">
        <v>44848</v>
      </c>
      <c r="B624" s="3">
        <v>17185.7</v>
      </c>
      <c r="C624" s="22">
        <f t="shared" si="47"/>
        <v>1.0070910731235821E-2</v>
      </c>
      <c r="D624" s="3" t="str">
        <f t="shared" si="48"/>
        <v>Up</v>
      </c>
      <c r="E624" t="str">
        <f t="shared" si="49"/>
        <v/>
      </c>
      <c r="F624" t="str">
        <f t="shared" si="45"/>
        <v/>
      </c>
      <c r="G624" t="str">
        <f t="shared" si="46"/>
        <v/>
      </c>
    </row>
    <row r="625" spans="1:7" x14ac:dyDescent="0.35">
      <c r="A625" s="30">
        <v>44851</v>
      </c>
      <c r="B625" s="3">
        <v>17311.8</v>
      </c>
      <c r="C625" s="22">
        <f t="shared" si="47"/>
        <v>7.3374957086414019E-3</v>
      </c>
      <c r="D625" s="3" t="str">
        <f t="shared" si="48"/>
        <v>Up</v>
      </c>
      <c r="E625" t="str">
        <f t="shared" si="49"/>
        <v/>
      </c>
      <c r="F625" t="str">
        <f t="shared" si="45"/>
        <v/>
      </c>
      <c r="G625" t="str">
        <f t="shared" si="46"/>
        <v/>
      </c>
    </row>
    <row r="626" spans="1:7" x14ac:dyDescent="0.35">
      <c r="A626" s="30">
        <v>44852</v>
      </c>
      <c r="B626" s="3">
        <v>17486.95</v>
      </c>
      <c r="C626" s="22">
        <f t="shared" si="47"/>
        <v>1.0117376587067866E-2</v>
      </c>
      <c r="D626" s="3" t="str">
        <f t="shared" si="48"/>
        <v>Up</v>
      </c>
      <c r="E626" t="str">
        <f t="shared" si="49"/>
        <v/>
      </c>
      <c r="F626" t="str">
        <f t="shared" si="45"/>
        <v/>
      </c>
      <c r="G626" t="str">
        <f t="shared" si="46"/>
        <v/>
      </c>
    </row>
    <row r="627" spans="1:7" x14ac:dyDescent="0.35">
      <c r="A627" s="30">
        <v>44853</v>
      </c>
      <c r="B627" s="3">
        <v>17512.25</v>
      </c>
      <c r="C627" s="22">
        <f t="shared" si="47"/>
        <v>1.4467931800570867E-3</v>
      </c>
      <c r="D627" s="3" t="str">
        <f t="shared" si="48"/>
        <v>Up</v>
      </c>
      <c r="E627" t="str">
        <f t="shared" si="49"/>
        <v/>
      </c>
      <c r="F627" t="str">
        <f t="shared" si="45"/>
        <v/>
      </c>
      <c r="G627" t="str">
        <f t="shared" si="46"/>
        <v/>
      </c>
    </row>
    <row r="628" spans="1:7" x14ac:dyDescent="0.35">
      <c r="A628" s="30">
        <v>44854</v>
      </c>
      <c r="B628" s="3">
        <v>17563.95</v>
      </c>
      <c r="C628" s="22">
        <f t="shared" si="47"/>
        <v>2.9522191608731445E-3</v>
      </c>
      <c r="D628" s="3" t="str">
        <f t="shared" si="48"/>
        <v>Up</v>
      </c>
      <c r="E628" t="str">
        <f t="shared" si="49"/>
        <v/>
      </c>
      <c r="F628" t="str">
        <f t="shared" si="45"/>
        <v/>
      </c>
      <c r="G628" t="str">
        <f t="shared" si="46"/>
        <v/>
      </c>
    </row>
    <row r="629" spans="1:7" x14ac:dyDescent="0.35">
      <c r="A629" s="30">
        <v>44855</v>
      </c>
      <c r="B629" s="3">
        <v>17576.3</v>
      </c>
      <c r="C629" s="22">
        <f t="shared" si="47"/>
        <v>7.0314479373936639E-4</v>
      </c>
      <c r="D629" s="3" t="str">
        <f t="shared" si="48"/>
        <v>Up</v>
      </c>
      <c r="E629" t="str">
        <f t="shared" si="49"/>
        <v/>
      </c>
      <c r="F629" t="str">
        <f t="shared" si="45"/>
        <v/>
      </c>
      <c r="G629" t="str">
        <f t="shared" si="46"/>
        <v/>
      </c>
    </row>
    <row r="630" spans="1:7" x14ac:dyDescent="0.35">
      <c r="A630" s="30">
        <v>44858</v>
      </c>
      <c r="B630" s="3">
        <v>17730.75</v>
      </c>
      <c r="C630" s="22">
        <f t="shared" si="47"/>
        <v>8.7874012164107767E-3</v>
      </c>
      <c r="D630" s="3" t="str">
        <f t="shared" si="48"/>
        <v>Up</v>
      </c>
      <c r="E630" t="str">
        <f t="shared" si="49"/>
        <v/>
      </c>
      <c r="F630" t="str">
        <f t="shared" si="45"/>
        <v/>
      </c>
      <c r="G630" t="str">
        <f t="shared" si="46"/>
        <v/>
      </c>
    </row>
    <row r="631" spans="1:7" x14ac:dyDescent="0.35">
      <c r="A631" s="30">
        <v>44859</v>
      </c>
      <c r="B631" s="3">
        <v>17656.349999999999</v>
      </c>
      <c r="C631" s="22">
        <f t="shared" si="47"/>
        <v>-4.1960999957701426E-3</v>
      </c>
      <c r="D631" s="3" t="str">
        <f t="shared" si="48"/>
        <v>Down</v>
      </c>
      <c r="E631" t="str">
        <f t="shared" si="49"/>
        <v/>
      </c>
      <c r="F631" t="str">
        <f t="shared" si="45"/>
        <v/>
      </c>
      <c r="G631" t="str">
        <f t="shared" si="46"/>
        <v/>
      </c>
    </row>
    <row r="632" spans="1:7" x14ac:dyDescent="0.35">
      <c r="A632" s="30">
        <v>44861</v>
      </c>
      <c r="B632" s="3">
        <v>17736.95</v>
      </c>
      <c r="C632" s="22">
        <f t="shared" si="47"/>
        <v>4.564929897742296E-3</v>
      </c>
      <c r="D632" s="3" t="str">
        <f t="shared" si="48"/>
        <v>Up</v>
      </c>
      <c r="E632" t="str">
        <f t="shared" si="49"/>
        <v/>
      </c>
      <c r="F632" t="str">
        <f t="shared" si="45"/>
        <v/>
      </c>
      <c r="G632" t="str">
        <f t="shared" si="46"/>
        <v/>
      </c>
    </row>
    <row r="633" spans="1:7" x14ac:dyDescent="0.35">
      <c r="A633" s="30">
        <v>44862</v>
      </c>
      <c r="B633" s="3">
        <v>17786.8</v>
      </c>
      <c r="C633" s="22">
        <f t="shared" si="47"/>
        <v>2.8105170280120621E-3</v>
      </c>
      <c r="D633" s="3" t="str">
        <f t="shared" si="48"/>
        <v>Up</v>
      </c>
      <c r="E633" t="str">
        <f t="shared" si="49"/>
        <v/>
      </c>
      <c r="F633" t="str">
        <f t="shared" si="45"/>
        <v/>
      </c>
      <c r="G633" t="str">
        <f t="shared" si="46"/>
        <v/>
      </c>
    </row>
    <row r="634" spans="1:7" x14ac:dyDescent="0.35">
      <c r="A634" s="30">
        <v>44865</v>
      </c>
      <c r="B634" s="3">
        <v>18012.2</v>
      </c>
      <c r="C634" s="22">
        <f t="shared" si="47"/>
        <v>1.2672318798209991E-2</v>
      </c>
      <c r="D634" s="3" t="str">
        <f t="shared" si="48"/>
        <v>Up</v>
      </c>
      <c r="E634" t="str">
        <f t="shared" si="49"/>
        <v/>
      </c>
      <c r="F634" t="str">
        <f t="shared" si="45"/>
        <v/>
      </c>
      <c r="G634" t="str">
        <f t="shared" si="46"/>
        <v/>
      </c>
    </row>
    <row r="635" spans="1:7" x14ac:dyDescent="0.35">
      <c r="A635" s="30">
        <v>44866</v>
      </c>
      <c r="B635" s="3">
        <v>18145.400000000001</v>
      </c>
      <c r="C635" s="22">
        <f t="shared" si="47"/>
        <v>7.3949878415740843E-3</v>
      </c>
      <c r="D635" s="3" t="str">
        <f t="shared" si="48"/>
        <v>Up</v>
      </c>
      <c r="E635" t="str">
        <f t="shared" si="49"/>
        <v/>
      </c>
      <c r="F635" t="str">
        <f t="shared" si="45"/>
        <v/>
      </c>
      <c r="G635" t="str">
        <f t="shared" si="46"/>
        <v/>
      </c>
    </row>
    <row r="636" spans="1:7" x14ac:dyDescent="0.35">
      <c r="A636" s="30">
        <v>44867</v>
      </c>
      <c r="B636" s="3">
        <v>18082.849999999999</v>
      </c>
      <c r="C636" s="22">
        <f t="shared" si="47"/>
        <v>-3.4471546507656432E-3</v>
      </c>
      <c r="D636" s="3" t="str">
        <f t="shared" si="48"/>
        <v>Down</v>
      </c>
      <c r="E636" t="str">
        <f t="shared" si="49"/>
        <v/>
      </c>
      <c r="F636" t="str">
        <f t="shared" si="45"/>
        <v/>
      </c>
      <c r="G636" t="str">
        <f t="shared" si="46"/>
        <v/>
      </c>
    </row>
    <row r="637" spans="1:7" x14ac:dyDescent="0.35">
      <c r="A637" s="30">
        <v>44868</v>
      </c>
      <c r="B637" s="3">
        <v>18052.7</v>
      </c>
      <c r="C637" s="22">
        <f t="shared" si="47"/>
        <v>-1.6673256704555874E-3</v>
      </c>
      <c r="D637" s="3" t="str">
        <f t="shared" si="48"/>
        <v>Down</v>
      </c>
      <c r="E637" t="str">
        <f t="shared" si="49"/>
        <v/>
      </c>
      <c r="F637" t="str">
        <f t="shared" si="45"/>
        <v/>
      </c>
      <c r="G637" t="str">
        <f t="shared" si="46"/>
        <v/>
      </c>
    </row>
    <row r="638" spans="1:7" x14ac:dyDescent="0.35">
      <c r="A638" s="30">
        <v>44869</v>
      </c>
      <c r="B638" s="3">
        <v>18117.150000000001</v>
      </c>
      <c r="C638" s="22">
        <f t="shared" si="47"/>
        <v>3.5701030870728878E-3</v>
      </c>
      <c r="D638" s="3" t="str">
        <f t="shared" si="48"/>
        <v>Up</v>
      </c>
      <c r="E638" t="str">
        <f t="shared" si="49"/>
        <v/>
      </c>
      <c r="F638" t="str">
        <f t="shared" si="45"/>
        <v/>
      </c>
      <c r="G638" t="str">
        <f t="shared" si="46"/>
        <v/>
      </c>
    </row>
    <row r="639" spans="1:7" x14ac:dyDescent="0.35">
      <c r="A639" s="30">
        <v>44872</v>
      </c>
      <c r="B639" s="3">
        <v>18202.8</v>
      </c>
      <c r="C639" s="22">
        <f t="shared" si="47"/>
        <v>4.7275647659812837E-3</v>
      </c>
      <c r="D639" s="3" t="str">
        <f t="shared" si="48"/>
        <v>Up</v>
      </c>
      <c r="E639" t="str">
        <f t="shared" si="49"/>
        <v/>
      </c>
      <c r="F639" t="str">
        <f t="shared" si="45"/>
        <v/>
      </c>
      <c r="G639" t="str">
        <f t="shared" si="46"/>
        <v/>
      </c>
    </row>
    <row r="640" spans="1:7" x14ac:dyDescent="0.35">
      <c r="A640" s="30">
        <v>44874</v>
      </c>
      <c r="B640" s="3">
        <v>18157</v>
      </c>
      <c r="C640" s="22">
        <f t="shared" si="47"/>
        <v>-2.5160964247258263E-3</v>
      </c>
      <c r="D640" s="3" t="str">
        <f t="shared" si="48"/>
        <v>Down</v>
      </c>
      <c r="E640" t="str">
        <f t="shared" si="49"/>
        <v/>
      </c>
      <c r="F640" t="str">
        <f t="shared" si="45"/>
        <v/>
      </c>
      <c r="G640" t="str">
        <f t="shared" si="46"/>
        <v/>
      </c>
    </row>
    <row r="641" spans="1:7" x14ac:dyDescent="0.35">
      <c r="A641" s="30">
        <v>44875</v>
      </c>
      <c r="B641" s="3">
        <v>18028.2</v>
      </c>
      <c r="C641" s="22">
        <f t="shared" si="47"/>
        <v>-7.0936828771272385E-3</v>
      </c>
      <c r="D641" s="3" t="str">
        <f t="shared" si="48"/>
        <v>Down</v>
      </c>
      <c r="E641" t="str">
        <f t="shared" si="49"/>
        <v/>
      </c>
      <c r="F641" t="str">
        <f t="shared" si="45"/>
        <v/>
      </c>
      <c r="G641" t="str">
        <f t="shared" si="46"/>
        <v/>
      </c>
    </row>
    <row r="642" spans="1:7" x14ac:dyDescent="0.35">
      <c r="A642" s="30">
        <v>44876</v>
      </c>
      <c r="B642" s="3">
        <v>18349.7</v>
      </c>
      <c r="C642" s="22">
        <f t="shared" si="47"/>
        <v>1.7833172474234809E-2</v>
      </c>
      <c r="D642" s="3" t="str">
        <f t="shared" si="48"/>
        <v>Up</v>
      </c>
      <c r="E642" t="str">
        <f t="shared" si="49"/>
        <v/>
      </c>
      <c r="F642" t="str">
        <f t="shared" si="45"/>
        <v/>
      </c>
      <c r="G642" t="str">
        <f t="shared" si="46"/>
        <v/>
      </c>
    </row>
    <row r="643" spans="1:7" x14ac:dyDescent="0.35">
      <c r="A643" s="30">
        <v>44879</v>
      </c>
      <c r="B643" s="3">
        <v>18329.150000000001</v>
      </c>
      <c r="C643" s="22">
        <f t="shared" si="47"/>
        <v>-1.1199093173184995E-3</v>
      </c>
      <c r="D643" s="3" t="str">
        <f t="shared" si="48"/>
        <v>Down</v>
      </c>
      <c r="E643" t="str">
        <f t="shared" si="49"/>
        <v/>
      </c>
      <c r="F643" t="str">
        <f t="shared" ref="F643:F706" si="50">IF(E643="8-Day Down Streak", C643, "")</f>
        <v/>
      </c>
      <c r="G643" t="str">
        <f t="shared" ref="G643:G706" si="51">IF(E643="8-Day Down Streak", IF(F643&gt;0, "Yes", "No"), "")</f>
        <v/>
      </c>
    </row>
    <row r="644" spans="1:7" x14ac:dyDescent="0.35">
      <c r="A644" s="30">
        <v>44880</v>
      </c>
      <c r="B644" s="3">
        <v>18403.400000000001</v>
      </c>
      <c r="C644" s="22">
        <f t="shared" ref="C644:C707" si="52">(B644-B643)/B643</f>
        <v>4.0509243472828796E-3</v>
      </c>
      <c r="D644" s="3" t="str">
        <f t="shared" ref="D644:D707" si="53">IF(C644&gt;0, "Up", IF(C644&lt;0, "Down", "Flat"))</f>
        <v>Up</v>
      </c>
      <c r="E644" t="str">
        <f t="shared" si="49"/>
        <v/>
      </c>
      <c r="F644" t="str">
        <f t="shared" si="50"/>
        <v/>
      </c>
      <c r="G644" t="str">
        <f t="shared" si="51"/>
        <v/>
      </c>
    </row>
    <row r="645" spans="1:7" x14ac:dyDescent="0.35">
      <c r="A645" s="30">
        <v>44881</v>
      </c>
      <c r="B645" s="3">
        <v>18409.650000000001</v>
      </c>
      <c r="C645" s="22">
        <f t="shared" si="52"/>
        <v>3.3961115880761162E-4</v>
      </c>
      <c r="D645" s="3" t="str">
        <f t="shared" si="53"/>
        <v>Up</v>
      </c>
      <c r="E645" t="str">
        <f t="shared" si="49"/>
        <v/>
      </c>
      <c r="F645" t="str">
        <f t="shared" si="50"/>
        <v/>
      </c>
      <c r="G645" t="str">
        <f t="shared" si="51"/>
        <v/>
      </c>
    </row>
    <row r="646" spans="1:7" x14ac:dyDescent="0.35">
      <c r="A646" s="30">
        <v>44882</v>
      </c>
      <c r="B646" s="3">
        <v>18343.900000000001</v>
      </c>
      <c r="C646" s="22">
        <f t="shared" si="52"/>
        <v>-3.571496470601016E-3</v>
      </c>
      <c r="D646" s="3" t="str">
        <f t="shared" si="53"/>
        <v>Down</v>
      </c>
      <c r="E646" t="str">
        <f t="shared" si="49"/>
        <v/>
      </c>
      <c r="F646" t="str">
        <f t="shared" si="50"/>
        <v/>
      </c>
      <c r="G646" t="str">
        <f t="shared" si="51"/>
        <v/>
      </c>
    </row>
    <row r="647" spans="1:7" x14ac:dyDescent="0.35">
      <c r="A647" s="30">
        <v>44883</v>
      </c>
      <c r="B647" s="3">
        <v>18307.650000000001</v>
      </c>
      <c r="C647" s="22">
        <f t="shared" si="52"/>
        <v>-1.9761337556353882E-3</v>
      </c>
      <c r="D647" s="3" t="str">
        <f t="shared" si="53"/>
        <v>Down</v>
      </c>
      <c r="E647" t="str">
        <f t="shared" si="49"/>
        <v/>
      </c>
      <c r="F647" t="str">
        <f t="shared" si="50"/>
        <v/>
      </c>
      <c r="G647" t="str">
        <f t="shared" si="51"/>
        <v/>
      </c>
    </row>
    <row r="648" spans="1:7" x14ac:dyDescent="0.35">
      <c r="A648" s="30">
        <v>44886</v>
      </c>
      <c r="B648" s="3">
        <v>18159.95</v>
      </c>
      <c r="C648" s="22">
        <f t="shared" si="52"/>
        <v>-8.0676657025888481E-3</v>
      </c>
      <c r="D648" s="3" t="str">
        <f t="shared" si="53"/>
        <v>Down</v>
      </c>
      <c r="E648" t="str">
        <f t="shared" si="49"/>
        <v/>
      </c>
      <c r="F648" t="str">
        <f t="shared" si="50"/>
        <v/>
      </c>
      <c r="G648" t="str">
        <f t="shared" si="51"/>
        <v/>
      </c>
    </row>
    <row r="649" spans="1:7" x14ac:dyDescent="0.35">
      <c r="A649" s="30">
        <v>44887</v>
      </c>
      <c r="B649" s="3">
        <v>18244.2</v>
      </c>
      <c r="C649" s="22">
        <f t="shared" si="52"/>
        <v>4.6393299541022965E-3</v>
      </c>
      <c r="D649" s="3" t="str">
        <f t="shared" si="53"/>
        <v>Up</v>
      </c>
      <c r="E649" t="str">
        <f t="shared" si="49"/>
        <v/>
      </c>
      <c r="F649" t="str">
        <f t="shared" si="50"/>
        <v/>
      </c>
      <c r="G649" t="str">
        <f t="shared" si="51"/>
        <v/>
      </c>
    </row>
    <row r="650" spans="1:7" x14ac:dyDescent="0.35">
      <c r="A650" s="30">
        <v>44888</v>
      </c>
      <c r="B650" s="3">
        <v>18267.25</v>
      </c>
      <c r="C650" s="22">
        <f t="shared" si="52"/>
        <v>1.2634152223720016E-3</v>
      </c>
      <c r="D650" s="3" t="str">
        <f t="shared" si="53"/>
        <v>Up</v>
      </c>
      <c r="E650" t="str">
        <f t="shared" si="49"/>
        <v/>
      </c>
      <c r="F650" t="str">
        <f t="shared" si="50"/>
        <v/>
      </c>
      <c r="G650" t="str">
        <f t="shared" si="51"/>
        <v/>
      </c>
    </row>
    <row r="651" spans="1:7" x14ac:dyDescent="0.35">
      <c r="A651" s="30">
        <v>44889</v>
      </c>
      <c r="B651" s="3">
        <v>18484.099999999999</v>
      </c>
      <c r="C651" s="22">
        <f t="shared" si="52"/>
        <v>1.1870971273727493E-2</v>
      </c>
      <c r="D651" s="3" t="str">
        <f t="shared" si="53"/>
        <v>Up</v>
      </c>
      <c r="E651" t="str">
        <f t="shared" si="49"/>
        <v/>
      </c>
      <c r="F651" t="str">
        <f t="shared" si="50"/>
        <v/>
      </c>
      <c r="G651" t="str">
        <f t="shared" si="51"/>
        <v/>
      </c>
    </row>
    <row r="652" spans="1:7" x14ac:dyDescent="0.35">
      <c r="A652" s="30">
        <v>44890</v>
      </c>
      <c r="B652" s="3">
        <v>18512.75</v>
      </c>
      <c r="C652" s="22">
        <f t="shared" si="52"/>
        <v>1.5499807943043728E-3</v>
      </c>
      <c r="D652" s="3" t="str">
        <f t="shared" si="53"/>
        <v>Up</v>
      </c>
      <c r="E652" t="str">
        <f t="shared" ref="E652:E715" si="54">IF(AND(D644="Down", D645="Down", D646="Down", D647="Down", D648="Down", D649="Down", D650="Down", D651="Down"), "8-Day Down Streak", "")</f>
        <v/>
      </c>
      <c r="F652" t="str">
        <f t="shared" si="50"/>
        <v/>
      </c>
      <c r="G652" t="str">
        <f t="shared" si="51"/>
        <v/>
      </c>
    </row>
    <row r="653" spans="1:7" x14ac:dyDescent="0.35">
      <c r="A653" s="30">
        <v>44893</v>
      </c>
      <c r="B653" s="3">
        <v>18562.75</v>
      </c>
      <c r="C653" s="22">
        <f t="shared" si="52"/>
        <v>2.7008413120687092E-3</v>
      </c>
      <c r="D653" s="3" t="str">
        <f t="shared" si="53"/>
        <v>Up</v>
      </c>
      <c r="E653" t="str">
        <f t="shared" si="54"/>
        <v/>
      </c>
      <c r="F653" t="str">
        <f t="shared" si="50"/>
        <v/>
      </c>
      <c r="G653" t="str">
        <f t="shared" si="51"/>
        <v/>
      </c>
    </row>
    <row r="654" spans="1:7" x14ac:dyDescent="0.35">
      <c r="A654" s="30">
        <v>44894</v>
      </c>
      <c r="B654" s="3">
        <v>18618.05</v>
      </c>
      <c r="C654" s="22">
        <f t="shared" si="52"/>
        <v>2.9790844567749537E-3</v>
      </c>
      <c r="D654" s="3" t="str">
        <f t="shared" si="53"/>
        <v>Up</v>
      </c>
      <c r="E654" t="str">
        <f t="shared" si="54"/>
        <v/>
      </c>
      <c r="F654" t="str">
        <f t="shared" si="50"/>
        <v/>
      </c>
      <c r="G654" t="str">
        <f t="shared" si="51"/>
        <v/>
      </c>
    </row>
    <row r="655" spans="1:7" x14ac:dyDescent="0.35">
      <c r="A655" s="30">
        <v>44895</v>
      </c>
      <c r="B655" s="3">
        <v>18758.349999999999</v>
      </c>
      <c r="C655" s="22">
        <f t="shared" si="52"/>
        <v>7.5356978845797108E-3</v>
      </c>
      <c r="D655" s="3" t="str">
        <f t="shared" si="53"/>
        <v>Up</v>
      </c>
      <c r="E655" t="str">
        <f t="shared" si="54"/>
        <v/>
      </c>
      <c r="F655" t="str">
        <f t="shared" si="50"/>
        <v/>
      </c>
      <c r="G655" t="str">
        <f t="shared" si="51"/>
        <v/>
      </c>
    </row>
    <row r="656" spans="1:7" x14ac:dyDescent="0.35">
      <c r="A656" s="30">
        <v>44896</v>
      </c>
      <c r="B656" s="3">
        <v>18812.5</v>
      </c>
      <c r="C656" s="22">
        <f t="shared" si="52"/>
        <v>2.8867144498317529E-3</v>
      </c>
      <c r="D656" s="3" t="str">
        <f t="shared" si="53"/>
        <v>Up</v>
      </c>
      <c r="E656" t="str">
        <f t="shared" si="54"/>
        <v/>
      </c>
      <c r="F656" t="str">
        <f t="shared" si="50"/>
        <v/>
      </c>
      <c r="G656" t="str">
        <f t="shared" si="51"/>
        <v/>
      </c>
    </row>
    <row r="657" spans="1:7" x14ac:dyDescent="0.35">
      <c r="A657" s="30">
        <v>44897</v>
      </c>
      <c r="B657" s="3">
        <v>18696.099999999999</v>
      </c>
      <c r="C657" s="22">
        <f t="shared" si="52"/>
        <v>-6.1873754152824692E-3</v>
      </c>
      <c r="D657" s="3" t="str">
        <f t="shared" si="53"/>
        <v>Down</v>
      </c>
      <c r="E657" t="str">
        <f t="shared" si="54"/>
        <v/>
      </c>
      <c r="F657" t="str">
        <f t="shared" si="50"/>
        <v/>
      </c>
      <c r="G657" t="str">
        <f t="shared" si="51"/>
        <v/>
      </c>
    </row>
    <row r="658" spans="1:7" x14ac:dyDescent="0.35">
      <c r="A658" s="30">
        <v>44900</v>
      </c>
      <c r="B658" s="3">
        <v>18701.05</v>
      </c>
      <c r="C658" s="22">
        <f t="shared" si="52"/>
        <v>2.6476109990857601E-4</v>
      </c>
      <c r="D658" s="3" t="str">
        <f t="shared" si="53"/>
        <v>Up</v>
      </c>
      <c r="E658" t="str">
        <f t="shared" si="54"/>
        <v/>
      </c>
      <c r="F658" t="str">
        <f t="shared" si="50"/>
        <v/>
      </c>
      <c r="G658" t="str">
        <f t="shared" si="51"/>
        <v/>
      </c>
    </row>
    <row r="659" spans="1:7" x14ac:dyDescent="0.35">
      <c r="A659" s="30">
        <v>44901</v>
      </c>
      <c r="B659" s="3">
        <v>18642.75</v>
      </c>
      <c r="C659" s="22">
        <f t="shared" si="52"/>
        <v>-3.1174720136034756E-3</v>
      </c>
      <c r="D659" s="3" t="str">
        <f t="shared" si="53"/>
        <v>Down</v>
      </c>
      <c r="E659" t="str">
        <f t="shared" si="54"/>
        <v/>
      </c>
      <c r="F659" t="str">
        <f t="shared" si="50"/>
        <v/>
      </c>
      <c r="G659" t="str">
        <f t="shared" si="51"/>
        <v/>
      </c>
    </row>
    <row r="660" spans="1:7" x14ac:dyDescent="0.35">
      <c r="A660" s="30">
        <v>44902</v>
      </c>
      <c r="B660" s="3">
        <v>18560.5</v>
      </c>
      <c r="C660" s="22">
        <f t="shared" si="52"/>
        <v>-4.4119027503989484E-3</v>
      </c>
      <c r="D660" s="3" t="str">
        <f t="shared" si="53"/>
        <v>Down</v>
      </c>
      <c r="E660" t="str">
        <f t="shared" si="54"/>
        <v/>
      </c>
      <c r="F660" t="str">
        <f t="shared" si="50"/>
        <v/>
      </c>
      <c r="G660" t="str">
        <f t="shared" si="51"/>
        <v/>
      </c>
    </row>
    <row r="661" spans="1:7" x14ac:dyDescent="0.35">
      <c r="A661" s="30">
        <v>44903</v>
      </c>
      <c r="B661" s="3">
        <v>18609.349999999999</v>
      </c>
      <c r="C661" s="22">
        <f t="shared" si="52"/>
        <v>2.6319334069663286E-3</v>
      </c>
      <c r="D661" s="3" t="str">
        <f t="shared" si="53"/>
        <v>Up</v>
      </c>
      <c r="E661" t="str">
        <f t="shared" si="54"/>
        <v/>
      </c>
      <c r="F661" t="str">
        <f t="shared" si="50"/>
        <v/>
      </c>
      <c r="G661" t="str">
        <f t="shared" si="51"/>
        <v/>
      </c>
    </row>
    <row r="662" spans="1:7" x14ac:dyDescent="0.35">
      <c r="A662" s="30">
        <v>44904</v>
      </c>
      <c r="B662" s="3">
        <v>18496.599999999999</v>
      </c>
      <c r="C662" s="22">
        <f t="shared" si="52"/>
        <v>-6.0587822788007112E-3</v>
      </c>
      <c r="D662" s="3" t="str">
        <f t="shared" si="53"/>
        <v>Down</v>
      </c>
      <c r="E662" t="str">
        <f t="shared" si="54"/>
        <v/>
      </c>
      <c r="F662" t="str">
        <f t="shared" si="50"/>
        <v/>
      </c>
      <c r="G662" t="str">
        <f t="shared" si="51"/>
        <v/>
      </c>
    </row>
    <row r="663" spans="1:7" x14ac:dyDescent="0.35">
      <c r="A663" s="30">
        <v>44907</v>
      </c>
      <c r="B663" s="3">
        <v>18497.150000000001</v>
      </c>
      <c r="C663" s="22">
        <f t="shared" si="52"/>
        <v>2.9735194576457857E-5</v>
      </c>
      <c r="D663" s="3" t="str">
        <f t="shared" si="53"/>
        <v>Up</v>
      </c>
      <c r="E663" t="str">
        <f t="shared" si="54"/>
        <v/>
      </c>
      <c r="F663" t="str">
        <f t="shared" si="50"/>
        <v/>
      </c>
      <c r="G663" t="str">
        <f t="shared" si="51"/>
        <v/>
      </c>
    </row>
    <row r="664" spans="1:7" x14ac:dyDescent="0.35">
      <c r="A664" s="30">
        <v>44908</v>
      </c>
      <c r="B664" s="3">
        <v>18608</v>
      </c>
      <c r="C664" s="22">
        <f t="shared" si="52"/>
        <v>5.9928151093546055E-3</v>
      </c>
      <c r="D664" s="3" t="str">
        <f t="shared" si="53"/>
        <v>Up</v>
      </c>
      <c r="E664" t="str">
        <f t="shared" si="54"/>
        <v/>
      </c>
      <c r="F664" t="str">
        <f t="shared" si="50"/>
        <v/>
      </c>
      <c r="G664" t="str">
        <f t="shared" si="51"/>
        <v/>
      </c>
    </row>
    <row r="665" spans="1:7" x14ac:dyDescent="0.35">
      <c r="A665" s="30">
        <v>44909</v>
      </c>
      <c r="B665" s="3">
        <v>18660.3</v>
      </c>
      <c r="C665" s="22">
        <f t="shared" si="52"/>
        <v>2.8106190885640193E-3</v>
      </c>
      <c r="D665" s="3" t="str">
        <f t="shared" si="53"/>
        <v>Up</v>
      </c>
      <c r="E665" t="str">
        <f t="shared" si="54"/>
        <v/>
      </c>
      <c r="F665" t="str">
        <f t="shared" si="50"/>
        <v/>
      </c>
      <c r="G665" t="str">
        <f t="shared" si="51"/>
        <v/>
      </c>
    </row>
    <row r="666" spans="1:7" x14ac:dyDescent="0.35">
      <c r="A666" s="30">
        <v>44910</v>
      </c>
      <c r="B666" s="3">
        <v>18414.900000000001</v>
      </c>
      <c r="C666" s="22">
        <f t="shared" si="52"/>
        <v>-1.3150913972444056E-2</v>
      </c>
      <c r="D666" s="3" t="str">
        <f t="shared" si="53"/>
        <v>Down</v>
      </c>
      <c r="E666" t="str">
        <f t="shared" si="54"/>
        <v/>
      </c>
      <c r="F666" t="str">
        <f t="shared" si="50"/>
        <v/>
      </c>
      <c r="G666" t="str">
        <f t="shared" si="51"/>
        <v/>
      </c>
    </row>
    <row r="667" spans="1:7" x14ac:dyDescent="0.35">
      <c r="A667" s="30">
        <v>44911</v>
      </c>
      <c r="B667" s="3">
        <v>18269</v>
      </c>
      <c r="C667" s="22">
        <f t="shared" si="52"/>
        <v>-7.9229319735649641E-3</v>
      </c>
      <c r="D667" s="3" t="str">
        <f t="shared" si="53"/>
        <v>Down</v>
      </c>
      <c r="E667" t="str">
        <f t="shared" si="54"/>
        <v/>
      </c>
      <c r="F667" t="str">
        <f t="shared" si="50"/>
        <v/>
      </c>
      <c r="G667" t="str">
        <f t="shared" si="51"/>
        <v/>
      </c>
    </row>
    <row r="668" spans="1:7" x14ac:dyDescent="0.35">
      <c r="A668" s="30">
        <v>44914</v>
      </c>
      <c r="B668" s="3">
        <v>18420.45</v>
      </c>
      <c r="C668" s="22">
        <f t="shared" si="52"/>
        <v>8.2899994526247044E-3</v>
      </c>
      <c r="D668" s="3" t="str">
        <f t="shared" si="53"/>
        <v>Up</v>
      </c>
      <c r="E668" t="str">
        <f t="shared" si="54"/>
        <v/>
      </c>
      <c r="F668" t="str">
        <f t="shared" si="50"/>
        <v/>
      </c>
      <c r="G668" t="str">
        <f t="shared" si="51"/>
        <v/>
      </c>
    </row>
    <row r="669" spans="1:7" x14ac:dyDescent="0.35">
      <c r="A669" s="30">
        <v>44915</v>
      </c>
      <c r="B669" s="3">
        <v>18385.3</v>
      </c>
      <c r="C669" s="22">
        <f t="shared" si="52"/>
        <v>-1.9082052827157562E-3</v>
      </c>
      <c r="D669" s="3" t="str">
        <f t="shared" si="53"/>
        <v>Down</v>
      </c>
      <c r="E669" t="str">
        <f t="shared" si="54"/>
        <v/>
      </c>
      <c r="F669" t="str">
        <f t="shared" si="50"/>
        <v/>
      </c>
      <c r="G669" t="str">
        <f t="shared" si="51"/>
        <v/>
      </c>
    </row>
    <row r="670" spans="1:7" x14ac:dyDescent="0.35">
      <c r="A670" s="30">
        <v>44916</v>
      </c>
      <c r="B670" s="3">
        <v>18199.099999999999</v>
      </c>
      <c r="C670" s="22">
        <f t="shared" si="52"/>
        <v>-1.0127656334136551E-2</v>
      </c>
      <c r="D670" s="3" t="str">
        <f t="shared" si="53"/>
        <v>Down</v>
      </c>
      <c r="E670" t="str">
        <f t="shared" si="54"/>
        <v/>
      </c>
      <c r="F670" t="str">
        <f t="shared" si="50"/>
        <v/>
      </c>
      <c r="G670" t="str">
        <f t="shared" si="51"/>
        <v/>
      </c>
    </row>
    <row r="671" spans="1:7" x14ac:dyDescent="0.35">
      <c r="A671" s="30">
        <v>44917</v>
      </c>
      <c r="B671" s="3">
        <v>18127.349999999999</v>
      </c>
      <c r="C671" s="22">
        <f t="shared" si="52"/>
        <v>-3.9425026512300062E-3</v>
      </c>
      <c r="D671" s="3" t="str">
        <f t="shared" si="53"/>
        <v>Down</v>
      </c>
      <c r="E671" t="str">
        <f t="shared" si="54"/>
        <v/>
      </c>
      <c r="F671" t="str">
        <f t="shared" si="50"/>
        <v/>
      </c>
      <c r="G671" t="str">
        <f t="shared" si="51"/>
        <v/>
      </c>
    </row>
    <row r="672" spans="1:7" x14ac:dyDescent="0.35">
      <c r="A672" s="30">
        <v>44918</v>
      </c>
      <c r="B672" s="3">
        <v>17806.8</v>
      </c>
      <c r="C672" s="22">
        <f t="shared" si="52"/>
        <v>-1.7683224519855319E-2</v>
      </c>
      <c r="D672" s="3" t="str">
        <f t="shared" si="53"/>
        <v>Down</v>
      </c>
      <c r="E672" t="str">
        <f t="shared" si="54"/>
        <v/>
      </c>
      <c r="F672" t="str">
        <f t="shared" si="50"/>
        <v/>
      </c>
      <c r="G672" t="str">
        <f t="shared" si="51"/>
        <v/>
      </c>
    </row>
    <row r="673" spans="1:7" x14ac:dyDescent="0.35">
      <c r="A673" s="30">
        <v>44921</v>
      </c>
      <c r="B673" s="3">
        <v>18014.599999999999</v>
      </c>
      <c r="C673" s="22">
        <f t="shared" si="52"/>
        <v>1.1669699216029792E-2</v>
      </c>
      <c r="D673" s="3" t="str">
        <f t="shared" si="53"/>
        <v>Up</v>
      </c>
      <c r="E673" t="str">
        <f t="shared" si="54"/>
        <v/>
      </c>
      <c r="F673" t="str">
        <f t="shared" si="50"/>
        <v/>
      </c>
      <c r="G673" t="str">
        <f t="shared" si="51"/>
        <v/>
      </c>
    </row>
    <row r="674" spans="1:7" x14ac:dyDescent="0.35">
      <c r="A674" s="30">
        <v>44922</v>
      </c>
      <c r="B674" s="3">
        <v>18132.3</v>
      </c>
      <c r="C674" s="22">
        <f t="shared" si="52"/>
        <v>6.5335894219133777E-3</v>
      </c>
      <c r="D674" s="3" t="str">
        <f t="shared" si="53"/>
        <v>Up</v>
      </c>
      <c r="E674" t="str">
        <f t="shared" si="54"/>
        <v/>
      </c>
      <c r="F674" t="str">
        <f t="shared" si="50"/>
        <v/>
      </c>
      <c r="G674" t="str">
        <f t="shared" si="51"/>
        <v/>
      </c>
    </row>
    <row r="675" spans="1:7" x14ac:dyDescent="0.35">
      <c r="A675" s="30">
        <v>44923</v>
      </c>
      <c r="B675" s="3">
        <v>18122.5</v>
      </c>
      <c r="C675" s="22">
        <f t="shared" si="52"/>
        <v>-5.4047197542503008E-4</v>
      </c>
      <c r="D675" s="3" t="str">
        <f t="shared" si="53"/>
        <v>Down</v>
      </c>
      <c r="E675" t="str">
        <f t="shared" si="54"/>
        <v/>
      </c>
      <c r="F675" t="str">
        <f t="shared" si="50"/>
        <v/>
      </c>
      <c r="G675" t="str">
        <f t="shared" si="51"/>
        <v/>
      </c>
    </row>
    <row r="676" spans="1:7" x14ac:dyDescent="0.35">
      <c r="A676" s="30">
        <v>44924</v>
      </c>
      <c r="B676" s="3">
        <v>18191</v>
      </c>
      <c r="C676" s="22">
        <f t="shared" si="52"/>
        <v>3.7798317009242652E-3</v>
      </c>
      <c r="D676" s="3" t="str">
        <f t="shared" si="53"/>
        <v>Up</v>
      </c>
      <c r="E676" t="str">
        <f t="shared" si="54"/>
        <v/>
      </c>
      <c r="F676" t="str">
        <f t="shared" si="50"/>
        <v/>
      </c>
      <c r="G676" t="str">
        <f t="shared" si="51"/>
        <v/>
      </c>
    </row>
    <row r="677" spans="1:7" x14ac:dyDescent="0.35">
      <c r="A677" s="30">
        <v>44925</v>
      </c>
      <c r="B677" s="3">
        <v>18105.3</v>
      </c>
      <c r="C677" s="22">
        <f t="shared" si="52"/>
        <v>-4.7111208839536439E-3</v>
      </c>
      <c r="D677" s="3" t="str">
        <f t="shared" si="53"/>
        <v>Down</v>
      </c>
      <c r="E677" t="str">
        <f t="shared" si="54"/>
        <v/>
      </c>
      <c r="F677" t="str">
        <f t="shared" si="50"/>
        <v/>
      </c>
      <c r="G677" t="str">
        <f t="shared" si="51"/>
        <v/>
      </c>
    </row>
    <row r="678" spans="1:7" x14ac:dyDescent="0.35">
      <c r="A678" s="30">
        <v>44928</v>
      </c>
      <c r="B678" s="3">
        <v>18197.45</v>
      </c>
      <c r="C678" s="22">
        <f t="shared" si="52"/>
        <v>5.0896698756718456E-3</v>
      </c>
      <c r="D678" s="3" t="str">
        <f t="shared" si="53"/>
        <v>Up</v>
      </c>
      <c r="E678" t="str">
        <f t="shared" si="54"/>
        <v/>
      </c>
      <c r="F678" t="str">
        <f t="shared" si="50"/>
        <v/>
      </c>
      <c r="G678" t="str">
        <f t="shared" si="51"/>
        <v/>
      </c>
    </row>
    <row r="679" spans="1:7" x14ac:dyDescent="0.35">
      <c r="A679" s="30">
        <v>44929</v>
      </c>
      <c r="B679" s="3">
        <v>18232.55</v>
      </c>
      <c r="C679" s="22">
        <f t="shared" si="52"/>
        <v>1.9288416783669439E-3</v>
      </c>
      <c r="D679" s="3" t="str">
        <f t="shared" si="53"/>
        <v>Up</v>
      </c>
      <c r="E679" t="str">
        <f t="shared" si="54"/>
        <v/>
      </c>
      <c r="F679" t="str">
        <f t="shared" si="50"/>
        <v/>
      </c>
      <c r="G679" t="str">
        <f t="shared" si="51"/>
        <v/>
      </c>
    </row>
    <row r="680" spans="1:7" x14ac:dyDescent="0.35">
      <c r="A680" s="30">
        <v>44930</v>
      </c>
      <c r="B680" s="3">
        <v>18042.95</v>
      </c>
      <c r="C680" s="22">
        <f t="shared" si="52"/>
        <v>-1.0398984234240332E-2</v>
      </c>
      <c r="D680" s="3" t="str">
        <f t="shared" si="53"/>
        <v>Down</v>
      </c>
      <c r="E680" t="str">
        <f t="shared" si="54"/>
        <v/>
      </c>
      <c r="F680" t="str">
        <f t="shared" si="50"/>
        <v/>
      </c>
      <c r="G680" t="str">
        <f t="shared" si="51"/>
        <v/>
      </c>
    </row>
    <row r="681" spans="1:7" x14ac:dyDescent="0.35">
      <c r="A681" s="30">
        <v>44931</v>
      </c>
      <c r="B681" s="3">
        <v>17992.150000000001</v>
      </c>
      <c r="C681" s="22">
        <f t="shared" si="52"/>
        <v>-2.8155041165662639E-3</v>
      </c>
      <c r="D681" s="3" t="str">
        <f t="shared" si="53"/>
        <v>Down</v>
      </c>
      <c r="E681" t="str">
        <f t="shared" si="54"/>
        <v/>
      </c>
      <c r="F681" t="str">
        <f t="shared" si="50"/>
        <v/>
      </c>
      <c r="G681" t="str">
        <f t="shared" si="51"/>
        <v/>
      </c>
    </row>
    <row r="682" spans="1:7" x14ac:dyDescent="0.35">
      <c r="A682" s="30">
        <v>44932</v>
      </c>
      <c r="B682" s="3">
        <v>17859.45</v>
      </c>
      <c r="C682" s="22">
        <f t="shared" si="52"/>
        <v>-7.3754387330030443E-3</v>
      </c>
      <c r="D682" s="3" t="str">
        <f t="shared" si="53"/>
        <v>Down</v>
      </c>
      <c r="E682" t="str">
        <f t="shared" si="54"/>
        <v/>
      </c>
      <c r="F682" t="str">
        <f t="shared" si="50"/>
        <v/>
      </c>
      <c r="G682" t="str">
        <f t="shared" si="51"/>
        <v/>
      </c>
    </row>
    <row r="683" spans="1:7" x14ac:dyDescent="0.35">
      <c r="A683" s="30">
        <v>44935</v>
      </c>
      <c r="B683" s="3">
        <v>18101.2</v>
      </c>
      <c r="C683" s="22">
        <f t="shared" si="52"/>
        <v>1.3536251116355766E-2</v>
      </c>
      <c r="D683" s="3" t="str">
        <f t="shared" si="53"/>
        <v>Up</v>
      </c>
      <c r="E683" t="str">
        <f t="shared" si="54"/>
        <v/>
      </c>
      <c r="F683" t="str">
        <f t="shared" si="50"/>
        <v/>
      </c>
      <c r="G683" t="str">
        <f t="shared" si="51"/>
        <v/>
      </c>
    </row>
    <row r="684" spans="1:7" x14ac:dyDescent="0.35">
      <c r="A684" s="30">
        <v>44936</v>
      </c>
      <c r="B684" s="3">
        <v>17914.150000000001</v>
      </c>
      <c r="C684" s="22">
        <f t="shared" si="52"/>
        <v>-1.0333569045146138E-2</v>
      </c>
      <c r="D684" s="3" t="str">
        <f t="shared" si="53"/>
        <v>Down</v>
      </c>
      <c r="E684" t="str">
        <f t="shared" si="54"/>
        <v/>
      </c>
      <c r="F684" t="str">
        <f t="shared" si="50"/>
        <v/>
      </c>
      <c r="G684" t="str">
        <f t="shared" si="51"/>
        <v/>
      </c>
    </row>
    <row r="685" spans="1:7" x14ac:dyDescent="0.35">
      <c r="A685" s="30">
        <v>44937</v>
      </c>
      <c r="B685" s="3">
        <v>17895.7</v>
      </c>
      <c r="C685" s="22">
        <f t="shared" si="52"/>
        <v>-1.0299121085845951E-3</v>
      </c>
      <c r="D685" s="3" t="str">
        <f t="shared" si="53"/>
        <v>Down</v>
      </c>
      <c r="E685" t="str">
        <f t="shared" si="54"/>
        <v/>
      </c>
      <c r="F685" t="str">
        <f t="shared" si="50"/>
        <v/>
      </c>
      <c r="G685" t="str">
        <f t="shared" si="51"/>
        <v/>
      </c>
    </row>
    <row r="686" spans="1:7" x14ac:dyDescent="0.35">
      <c r="A686" s="30">
        <v>44938</v>
      </c>
      <c r="B686" s="3">
        <v>17858.2</v>
      </c>
      <c r="C686" s="22">
        <f t="shared" si="52"/>
        <v>-2.0954754494096348E-3</v>
      </c>
      <c r="D686" s="3" t="str">
        <f t="shared" si="53"/>
        <v>Down</v>
      </c>
      <c r="E686" t="str">
        <f t="shared" si="54"/>
        <v/>
      </c>
      <c r="F686" t="str">
        <f t="shared" si="50"/>
        <v/>
      </c>
      <c r="G686" t="str">
        <f t="shared" si="51"/>
        <v/>
      </c>
    </row>
    <row r="687" spans="1:7" x14ac:dyDescent="0.35">
      <c r="A687" s="30">
        <v>44939</v>
      </c>
      <c r="B687" s="3">
        <v>17956.599999999999</v>
      </c>
      <c r="C687" s="22">
        <f t="shared" si="52"/>
        <v>5.5100738036307027E-3</v>
      </c>
      <c r="D687" s="3" t="str">
        <f t="shared" si="53"/>
        <v>Up</v>
      </c>
      <c r="E687" t="str">
        <f t="shared" si="54"/>
        <v/>
      </c>
      <c r="F687" t="str">
        <f t="shared" si="50"/>
        <v/>
      </c>
      <c r="G687" t="str">
        <f t="shared" si="51"/>
        <v/>
      </c>
    </row>
    <row r="688" spans="1:7" x14ac:dyDescent="0.35">
      <c r="A688" s="30">
        <v>44942</v>
      </c>
      <c r="B688" s="3">
        <v>17894.849999999999</v>
      </c>
      <c r="C688" s="22">
        <f t="shared" si="52"/>
        <v>-3.4388469977612692E-3</v>
      </c>
      <c r="D688" s="3" t="str">
        <f t="shared" si="53"/>
        <v>Down</v>
      </c>
      <c r="E688" t="str">
        <f t="shared" si="54"/>
        <v/>
      </c>
      <c r="F688" t="str">
        <f t="shared" si="50"/>
        <v/>
      </c>
      <c r="G688" t="str">
        <f t="shared" si="51"/>
        <v/>
      </c>
    </row>
    <row r="689" spans="1:7" x14ac:dyDescent="0.35">
      <c r="A689" s="30">
        <v>44943</v>
      </c>
      <c r="B689" s="3">
        <v>18053.3</v>
      </c>
      <c r="C689" s="22">
        <f t="shared" si="52"/>
        <v>8.8545028318203697E-3</v>
      </c>
      <c r="D689" s="3" t="str">
        <f t="shared" si="53"/>
        <v>Up</v>
      </c>
      <c r="E689" t="str">
        <f t="shared" si="54"/>
        <v/>
      </c>
      <c r="F689" t="str">
        <f t="shared" si="50"/>
        <v/>
      </c>
      <c r="G689" t="str">
        <f t="shared" si="51"/>
        <v/>
      </c>
    </row>
    <row r="690" spans="1:7" x14ac:dyDescent="0.35">
      <c r="A690" s="30">
        <v>44944</v>
      </c>
      <c r="B690" s="3">
        <v>18165.349999999999</v>
      </c>
      <c r="C690" s="22">
        <f t="shared" si="52"/>
        <v>6.2066215041017029E-3</v>
      </c>
      <c r="D690" s="3" t="str">
        <f t="shared" si="53"/>
        <v>Up</v>
      </c>
      <c r="E690" t="str">
        <f t="shared" si="54"/>
        <v/>
      </c>
      <c r="F690" t="str">
        <f t="shared" si="50"/>
        <v/>
      </c>
      <c r="G690" t="str">
        <f t="shared" si="51"/>
        <v/>
      </c>
    </row>
    <row r="691" spans="1:7" x14ac:dyDescent="0.35">
      <c r="A691" s="30">
        <v>44945</v>
      </c>
      <c r="B691" s="3">
        <v>18107.849999999999</v>
      </c>
      <c r="C691" s="22">
        <f t="shared" si="52"/>
        <v>-3.1653670311884994E-3</v>
      </c>
      <c r="D691" s="3" t="str">
        <f t="shared" si="53"/>
        <v>Down</v>
      </c>
      <c r="E691" t="str">
        <f t="shared" si="54"/>
        <v/>
      </c>
      <c r="F691" t="str">
        <f t="shared" si="50"/>
        <v/>
      </c>
      <c r="G691" t="str">
        <f t="shared" si="51"/>
        <v/>
      </c>
    </row>
    <row r="692" spans="1:7" x14ac:dyDescent="0.35">
      <c r="A692" s="30">
        <v>44946</v>
      </c>
      <c r="B692" s="3">
        <v>18027.650000000001</v>
      </c>
      <c r="C692" s="22">
        <f t="shared" si="52"/>
        <v>-4.4290183539181681E-3</v>
      </c>
      <c r="D692" s="3" t="str">
        <f t="shared" si="53"/>
        <v>Down</v>
      </c>
      <c r="E692" t="str">
        <f t="shared" si="54"/>
        <v/>
      </c>
      <c r="F692" t="str">
        <f t="shared" si="50"/>
        <v/>
      </c>
      <c r="G692" t="str">
        <f t="shared" si="51"/>
        <v/>
      </c>
    </row>
    <row r="693" spans="1:7" x14ac:dyDescent="0.35">
      <c r="A693" s="30">
        <v>44949</v>
      </c>
      <c r="B693" s="3">
        <v>18118.55</v>
      </c>
      <c r="C693" s="22">
        <f t="shared" si="52"/>
        <v>5.0422545367808788E-3</v>
      </c>
      <c r="D693" s="3" t="str">
        <f t="shared" si="53"/>
        <v>Up</v>
      </c>
      <c r="E693" t="str">
        <f t="shared" si="54"/>
        <v/>
      </c>
      <c r="F693" t="str">
        <f t="shared" si="50"/>
        <v/>
      </c>
      <c r="G693" t="str">
        <f t="shared" si="51"/>
        <v/>
      </c>
    </row>
    <row r="694" spans="1:7" x14ac:dyDescent="0.35">
      <c r="A694" s="30">
        <v>44950</v>
      </c>
      <c r="B694" s="3">
        <v>18118.3</v>
      </c>
      <c r="C694" s="22">
        <f t="shared" si="52"/>
        <v>-1.3798013637956681E-5</v>
      </c>
      <c r="D694" s="3" t="str">
        <f t="shared" si="53"/>
        <v>Down</v>
      </c>
      <c r="E694" t="str">
        <f t="shared" si="54"/>
        <v/>
      </c>
      <c r="F694" t="str">
        <f t="shared" si="50"/>
        <v/>
      </c>
      <c r="G694" t="str">
        <f t="shared" si="51"/>
        <v/>
      </c>
    </row>
    <row r="695" spans="1:7" x14ac:dyDescent="0.35">
      <c r="A695" s="30">
        <v>44951</v>
      </c>
      <c r="B695" s="3">
        <v>17891.95</v>
      </c>
      <c r="C695" s="22">
        <f t="shared" si="52"/>
        <v>-1.2492893924926652E-2</v>
      </c>
      <c r="D695" s="3" t="str">
        <f t="shared" si="53"/>
        <v>Down</v>
      </c>
      <c r="E695" t="str">
        <f t="shared" si="54"/>
        <v/>
      </c>
      <c r="F695" t="str">
        <f t="shared" si="50"/>
        <v/>
      </c>
      <c r="G695" t="str">
        <f t="shared" si="51"/>
        <v/>
      </c>
    </row>
    <row r="696" spans="1:7" x14ac:dyDescent="0.35">
      <c r="A696" s="30">
        <v>44953</v>
      </c>
      <c r="B696" s="3">
        <v>17604.349999999999</v>
      </c>
      <c r="C696" s="22">
        <f t="shared" si="52"/>
        <v>-1.6074268036742903E-2</v>
      </c>
      <c r="D696" s="3" t="str">
        <f t="shared" si="53"/>
        <v>Down</v>
      </c>
      <c r="E696" t="str">
        <f t="shared" si="54"/>
        <v/>
      </c>
      <c r="F696" t="str">
        <f t="shared" si="50"/>
        <v/>
      </c>
      <c r="G696" t="str">
        <f t="shared" si="51"/>
        <v/>
      </c>
    </row>
    <row r="697" spans="1:7" x14ac:dyDescent="0.35">
      <c r="A697" s="30">
        <v>44956</v>
      </c>
      <c r="B697" s="3">
        <v>17648.95</v>
      </c>
      <c r="C697" s="22">
        <f t="shared" si="52"/>
        <v>2.5334647402489832E-3</v>
      </c>
      <c r="D697" s="3" t="str">
        <f t="shared" si="53"/>
        <v>Up</v>
      </c>
      <c r="E697" t="str">
        <f t="shared" si="54"/>
        <v/>
      </c>
      <c r="F697" t="str">
        <f t="shared" si="50"/>
        <v/>
      </c>
      <c r="G697" t="str">
        <f t="shared" si="51"/>
        <v/>
      </c>
    </row>
    <row r="698" spans="1:7" x14ac:dyDescent="0.35">
      <c r="A698" s="30">
        <v>44957</v>
      </c>
      <c r="B698" s="3">
        <v>17662.150000000001</v>
      </c>
      <c r="C698" s="22">
        <f t="shared" si="52"/>
        <v>7.4791984792300546E-4</v>
      </c>
      <c r="D698" s="3" t="str">
        <f t="shared" si="53"/>
        <v>Up</v>
      </c>
      <c r="E698" t="str">
        <f t="shared" si="54"/>
        <v/>
      </c>
      <c r="F698" t="str">
        <f t="shared" si="50"/>
        <v/>
      </c>
      <c r="G698" t="str">
        <f t="shared" si="51"/>
        <v/>
      </c>
    </row>
    <row r="699" spans="1:7" x14ac:dyDescent="0.35">
      <c r="A699" s="30">
        <v>44958</v>
      </c>
      <c r="B699" s="3">
        <v>17616.3</v>
      </c>
      <c r="C699" s="22">
        <f t="shared" si="52"/>
        <v>-2.595946699580865E-3</v>
      </c>
      <c r="D699" s="3" t="str">
        <f t="shared" si="53"/>
        <v>Down</v>
      </c>
      <c r="E699" t="str">
        <f t="shared" si="54"/>
        <v/>
      </c>
      <c r="F699" t="str">
        <f t="shared" si="50"/>
        <v/>
      </c>
      <c r="G699" t="str">
        <f t="shared" si="51"/>
        <v/>
      </c>
    </row>
    <row r="700" spans="1:7" x14ac:dyDescent="0.35">
      <c r="A700" s="30">
        <v>44959</v>
      </c>
      <c r="B700" s="3">
        <v>17610.400000000001</v>
      </c>
      <c r="C700" s="22">
        <f t="shared" si="52"/>
        <v>-3.349170938277514E-4</v>
      </c>
      <c r="D700" s="3" t="str">
        <f t="shared" si="53"/>
        <v>Down</v>
      </c>
      <c r="E700" t="str">
        <f t="shared" si="54"/>
        <v/>
      </c>
      <c r="F700" t="str">
        <f t="shared" si="50"/>
        <v/>
      </c>
      <c r="G700" t="str">
        <f t="shared" si="51"/>
        <v/>
      </c>
    </row>
    <row r="701" spans="1:7" x14ac:dyDescent="0.35">
      <c r="A701" s="30">
        <v>44960</v>
      </c>
      <c r="B701" s="3">
        <v>17854.05</v>
      </c>
      <c r="C701" s="22">
        <f t="shared" si="52"/>
        <v>1.3835574433289295E-2</v>
      </c>
      <c r="D701" s="3" t="str">
        <f t="shared" si="53"/>
        <v>Up</v>
      </c>
      <c r="E701" t="str">
        <f t="shared" si="54"/>
        <v/>
      </c>
      <c r="F701" t="str">
        <f t="shared" si="50"/>
        <v/>
      </c>
      <c r="G701" t="str">
        <f t="shared" si="51"/>
        <v/>
      </c>
    </row>
    <row r="702" spans="1:7" x14ac:dyDescent="0.35">
      <c r="A702" s="30">
        <v>44963</v>
      </c>
      <c r="B702" s="3">
        <v>17764.599999999999</v>
      </c>
      <c r="C702" s="22">
        <f t="shared" si="52"/>
        <v>-5.0100677437332555E-3</v>
      </c>
      <c r="D702" s="3" t="str">
        <f t="shared" si="53"/>
        <v>Down</v>
      </c>
      <c r="E702" t="str">
        <f t="shared" si="54"/>
        <v/>
      </c>
      <c r="F702" t="str">
        <f t="shared" si="50"/>
        <v/>
      </c>
      <c r="G702" t="str">
        <f t="shared" si="51"/>
        <v/>
      </c>
    </row>
    <row r="703" spans="1:7" x14ac:dyDescent="0.35">
      <c r="A703" s="30">
        <v>44964</v>
      </c>
      <c r="B703" s="3">
        <v>17721.5</v>
      </c>
      <c r="C703" s="22">
        <f t="shared" si="52"/>
        <v>-2.4261734010334345E-3</v>
      </c>
      <c r="D703" s="3" t="str">
        <f t="shared" si="53"/>
        <v>Down</v>
      </c>
      <c r="E703" t="str">
        <f t="shared" si="54"/>
        <v/>
      </c>
      <c r="F703" t="str">
        <f t="shared" si="50"/>
        <v/>
      </c>
      <c r="G703" t="str">
        <f t="shared" si="51"/>
        <v/>
      </c>
    </row>
    <row r="704" spans="1:7" x14ac:dyDescent="0.35">
      <c r="A704" s="30">
        <v>44965</v>
      </c>
      <c r="B704" s="3">
        <v>17871.7</v>
      </c>
      <c r="C704" s="22">
        <f t="shared" si="52"/>
        <v>8.4755805095505874E-3</v>
      </c>
      <c r="D704" s="3" t="str">
        <f t="shared" si="53"/>
        <v>Up</v>
      </c>
      <c r="E704" t="str">
        <f t="shared" si="54"/>
        <v/>
      </c>
      <c r="F704" t="str">
        <f t="shared" si="50"/>
        <v/>
      </c>
      <c r="G704" t="str">
        <f t="shared" si="51"/>
        <v/>
      </c>
    </row>
    <row r="705" spans="1:7" x14ac:dyDescent="0.35">
      <c r="A705" s="30">
        <v>44966</v>
      </c>
      <c r="B705" s="3">
        <v>17893.45</v>
      </c>
      <c r="C705" s="22">
        <f t="shared" si="52"/>
        <v>1.2170078951638623E-3</v>
      </c>
      <c r="D705" s="3" t="str">
        <f t="shared" si="53"/>
        <v>Up</v>
      </c>
      <c r="E705" t="str">
        <f t="shared" si="54"/>
        <v/>
      </c>
      <c r="F705" t="str">
        <f t="shared" si="50"/>
        <v/>
      </c>
      <c r="G705" t="str">
        <f t="shared" si="51"/>
        <v/>
      </c>
    </row>
    <row r="706" spans="1:7" x14ac:dyDescent="0.35">
      <c r="A706" s="30">
        <v>44967</v>
      </c>
      <c r="B706" s="3">
        <v>17856.5</v>
      </c>
      <c r="C706" s="22">
        <f t="shared" si="52"/>
        <v>-2.0650014390741151E-3</v>
      </c>
      <c r="D706" s="3" t="str">
        <f t="shared" si="53"/>
        <v>Down</v>
      </c>
      <c r="E706" t="str">
        <f t="shared" si="54"/>
        <v/>
      </c>
      <c r="F706" t="str">
        <f t="shared" si="50"/>
        <v/>
      </c>
      <c r="G706" t="str">
        <f t="shared" si="51"/>
        <v/>
      </c>
    </row>
    <row r="707" spans="1:7" x14ac:dyDescent="0.35">
      <c r="A707" s="30">
        <v>44970</v>
      </c>
      <c r="B707" s="3">
        <v>17770.900000000001</v>
      </c>
      <c r="C707" s="22">
        <f t="shared" si="52"/>
        <v>-4.7937725758126475E-3</v>
      </c>
      <c r="D707" s="3" t="str">
        <f t="shared" si="53"/>
        <v>Down</v>
      </c>
      <c r="E707" t="str">
        <f t="shared" si="54"/>
        <v/>
      </c>
      <c r="F707" t="str">
        <f t="shared" ref="F707:F770" si="55">IF(E707="8-Day Down Streak", C707, "")</f>
        <v/>
      </c>
      <c r="G707" t="str">
        <f t="shared" ref="G707:G770" si="56">IF(E707="8-Day Down Streak", IF(F707&gt;0, "Yes", "No"), "")</f>
        <v/>
      </c>
    </row>
    <row r="708" spans="1:7" x14ac:dyDescent="0.35">
      <c r="A708" s="30">
        <v>44971</v>
      </c>
      <c r="B708" s="3">
        <v>17929.849999999999</v>
      </c>
      <c r="C708" s="22">
        <f t="shared" ref="C708:C771" si="57">(B708-B707)/B707</f>
        <v>8.9443978639234412E-3</v>
      </c>
      <c r="D708" s="3" t="str">
        <f t="shared" ref="D708:D771" si="58">IF(C708&gt;0, "Up", IF(C708&lt;0, "Down", "Flat"))</f>
        <v>Up</v>
      </c>
      <c r="E708" t="str">
        <f t="shared" si="54"/>
        <v/>
      </c>
      <c r="F708" t="str">
        <f t="shared" si="55"/>
        <v/>
      </c>
      <c r="G708" t="str">
        <f t="shared" si="56"/>
        <v/>
      </c>
    </row>
    <row r="709" spans="1:7" x14ac:dyDescent="0.35">
      <c r="A709" s="30">
        <v>44972</v>
      </c>
      <c r="B709" s="3">
        <v>18015.849999999999</v>
      </c>
      <c r="C709" s="22">
        <f t="shared" si="57"/>
        <v>4.7964706899388454E-3</v>
      </c>
      <c r="D709" s="3" t="str">
        <f t="shared" si="58"/>
        <v>Up</v>
      </c>
      <c r="E709" t="str">
        <f t="shared" si="54"/>
        <v/>
      </c>
      <c r="F709" t="str">
        <f t="shared" si="55"/>
        <v/>
      </c>
      <c r="G709" t="str">
        <f t="shared" si="56"/>
        <v/>
      </c>
    </row>
    <row r="710" spans="1:7" x14ac:dyDescent="0.35">
      <c r="A710" s="30">
        <v>44973</v>
      </c>
      <c r="B710" s="3">
        <v>18035.849999999999</v>
      </c>
      <c r="C710" s="22">
        <f t="shared" si="57"/>
        <v>1.1101335768226312E-3</v>
      </c>
      <c r="D710" s="3" t="str">
        <f t="shared" si="58"/>
        <v>Up</v>
      </c>
      <c r="E710" t="str">
        <f t="shared" si="54"/>
        <v/>
      </c>
      <c r="F710" t="str">
        <f t="shared" si="55"/>
        <v/>
      </c>
      <c r="G710" t="str">
        <f t="shared" si="56"/>
        <v/>
      </c>
    </row>
    <row r="711" spans="1:7" x14ac:dyDescent="0.35">
      <c r="A711" s="30">
        <v>44974</v>
      </c>
      <c r="B711" s="3">
        <v>17944.2</v>
      </c>
      <c r="C711" s="22">
        <f t="shared" si="57"/>
        <v>-5.0815459210404737E-3</v>
      </c>
      <c r="D711" s="3" t="str">
        <f t="shared" si="58"/>
        <v>Down</v>
      </c>
      <c r="E711" t="str">
        <f t="shared" si="54"/>
        <v/>
      </c>
      <c r="F711" t="str">
        <f t="shared" si="55"/>
        <v/>
      </c>
      <c r="G711" t="str">
        <f t="shared" si="56"/>
        <v/>
      </c>
    </row>
    <row r="712" spans="1:7" x14ac:dyDescent="0.35">
      <c r="A712" s="30">
        <v>44977</v>
      </c>
      <c r="B712" s="3">
        <v>17844.599999999999</v>
      </c>
      <c r="C712" s="22">
        <f t="shared" si="57"/>
        <v>-5.5505400073562585E-3</v>
      </c>
      <c r="D712" s="3" t="str">
        <f t="shared" si="58"/>
        <v>Down</v>
      </c>
      <c r="E712" t="str">
        <f t="shared" si="54"/>
        <v/>
      </c>
      <c r="F712" t="str">
        <f t="shared" si="55"/>
        <v/>
      </c>
      <c r="G712" t="str">
        <f t="shared" si="56"/>
        <v/>
      </c>
    </row>
    <row r="713" spans="1:7" x14ac:dyDescent="0.35">
      <c r="A713" s="30">
        <v>44978</v>
      </c>
      <c r="B713" s="3">
        <v>17826.7</v>
      </c>
      <c r="C713" s="22">
        <f t="shared" si="57"/>
        <v>-1.0031045806573316E-3</v>
      </c>
      <c r="D713" s="3" t="str">
        <f t="shared" si="58"/>
        <v>Down</v>
      </c>
      <c r="E713" t="str">
        <f t="shared" si="54"/>
        <v/>
      </c>
      <c r="F713" t="str">
        <f t="shared" si="55"/>
        <v/>
      </c>
      <c r="G713" t="str">
        <f t="shared" si="56"/>
        <v/>
      </c>
    </row>
    <row r="714" spans="1:7" x14ac:dyDescent="0.35">
      <c r="A714" s="30">
        <v>44979</v>
      </c>
      <c r="B714" s="3">
        <v>17554.3</v>
      </c>
      <c r="C714" s="22">
        <f t="shared" si="57"/>
        <v>-1.5280450111349909E-2</v>
      </c>
      <c r="D714" s="3" t="str">
        <f t="shared" si="58"/>
        <v>Down</v>
      </c>
      <c r="E714" t="str">
        <f t="shared" si="54"/>
        <v/>
      </c>
      <c r="F714" t="str">
        <f t="shared" si="55"/>
        <v/>
      </c>
      <c r="G714" t="str">
        <f t="shared" si="56"/>
        <v/>
      </c>
    </row>
    <row r="715" spans="1:7" x14ac:dyDescent="0.35">
      <c r="A715" s="30">
        <v>44980</v>
      </c>
      <c r="B715" s="3">
        <v>17511.25</v>
      </c>
      <c r="C715" s="22">
        <f t="shared" si="57"/>
        <v>-2.4523905823643937E-3</v>
      </c>
      <c r="D715" s="3" t="str">
        <f t="shared" si="58"/>
        <v>Down</v>
      </c>
      <c r="E715" t="str">
        <f t="shared" si="54"/>
        <v/>
      </c>
      <c r="F715" t="str">
        <f t="shared" si="55"/>
        <v/>
      </c>
      <c r="G715" t="str">
        <f t="shared" si="56"/>
        <v/>
      </c>
    </row>
    <row r="716" spans="1:7" x14ac:dyDescent="0.35">
      <c r="A716" s="30">
        <v>44981</v>
      </c>
      <c r="B716" s="3">
        <v>17465.8</v>
      </c>
      <c r="C716" s="22">
        <f t="shared" si="57"/>
        <v>-2.5954743379256609E-3</v>
      </c>
      <c r="D716" s="3" t="str">
        <f t="shared" si="58"/>
        <v>Down</v>
      </c>
      <c r="E716" t="str">
        <f t="shared" ref="E716:E779" si="59">IF(AND(D708="Down", D709="Down", D710="Down", D711="Down", D712="Down", D713="Down", D714="Down", D715="Down"), "8-Day Down Streak", "")</f>
        <v/>
      </c>
      <c r="F716" t="str">
        <f t="shared" si="55"/>
        <v/>
      </c>
      <c r="G716" t="str">
        <f t="shared" si="56"/>
        <v/>
      </c>
    </row>
    <row r="717" spans="1:7" x14ac:dyDescent="0.35">
      <c r="A717" s="30">
        <v>44984</v>
      </c>
      <c r="B717" s="3">
        <v>17392.7</v>
      </c>
      <c r="C717" s="22">
        <f t="shared" si="57"/>
        <v>-4.1853221724741235E-3</v>
      </c>
      <c r="D717" s="3" t="str">
        <f t="shared" si="58"/>
        <v>Down</v>
      </c>
      <c r="E717" t="str">
        <f t="shared" si="59"/>
        <v/>
      </c>
      <c r="F717" t="str">
        <f t="shared" si="55"/>
        <v/>
      </c>
      <c r="G717" t="str">
        <f t="shared" si="56"/>
        <v/>
      </c>
    </row>
    <row r="718" spans="1:7" x14ac:dyDescent="0.35">
      <c r="A718" s="30">
        <v>44985</v>
      </c>
      <c r="B718" s="3">
        <v>17303.95</v>
      </c>
      <c r="C718" s="22">
        <f t="shared" si="57"/>
        <v>-5.1027155070805562E-3</v>
      </c>
      <c r="D718" s="3" t="str">
        <f t="shared" si="58"/>
        <v>Down</v>
      </c>
      <c r="E718" t="str">
        <f t="shared" si="59"/>
        <v/>
      </c>
      <c r="F718" t="str">
        <f t="shared" si="55"/>
        <v/>
      </c>
      <c r="G718" t="str">
        <f t="shared" si="56"/>
        <v/>
      </c>
    </row>
    <row r="719" spans="1:7" x14ac:dyDescent="0.35">
      <c r="A719" s="30">
        <v>44986</v>
      </c>
      <c r="B719" s="3">
        <v>17450.900000000001</v>
      </c>
      <c r="C719" s="22">
        <f t="shared" si="57"/>
        <v>8.4922806642414427E-3</v>
      </c>
      <c r="D719" s="3" t="str">
        <f t="shared" si="58"/>
        <v>Up</v>
      </c>
      <c r="E719" t="str">
        <f t="shared" si="59"/>
        <v>8-Day Down Streak</v>
      </c>
      <c r="F719">
        <f t="shared" si="55"/>
        <v>8.4922806642414427E-3</v>
      </c>
      <c r="G719" t="str">
        <f t="shared" si="56"/>
        <v>Yes</v>
      </c>
    </row>
    <row r="720" spans="1:7" x14ac:dyDescent="0.35">
      <c r="A720" s="30">
        <v>44987</v>
      </c>
      <c r="B720" s="3">
        <v>17321.900000000001</v>
      </c>
      <c r="C720" s="22">
        <f t="shared" si="57"/>
        <v>-7.392168885272392E-3</v>
      </c>
      <c r="D720" s="3" t="str">
        <f t="shared" si="58"/>
        <v>Down</v>
      </c>
      <c r="E720" t="str">
        <f t="shared" si="59"/>
        <v/>
      </c>
      <c r="F720" t="str">
        <f t="shared" si="55"/>
        <v/>
      </c>
      <c r="G720" t="str">
        <f t="shared" si="56"/>
        <v/>
      </c>
    </row>
    <row r="721" spans="1:7" x14ac:dyDescent="0.35">
      <c r="A721" s="30">
        <v>44988</v>
      </c>
      <c r="B721" s="3">
        <v>17594.349999999999</v>
      </c>
      <c r="C721" s="22">
        <f t="shared" si="57"/>
        <v>1.5728644086387581E-2</v>
      </c>
      <c r="D721" s="3" t="str">
        <f t="shared" si="58"/>
        <v>Up</v>
      </c>
      <c r="E721" t="str">
        <f t="shared" si="59"/>
        <v/>
      </c>
      <c r="F721" t="str">
        <f t="shared" si="55"/>
        <v/>
      </c>
      <c r="G721" t="str">
        <f t="shared" si="56"/>
        <v/>
      </c>
    </row>
    <row r="722" spans="1:7" x14ac:dyDescent="0.35">
      <c r="A722" s="30">
        <v>44991</v>
      </c>
      <c r="B722" s="3">
        <v>17711.45</v>
      </c>
      <c r="C722" s="22">
        <f t="shared" si="57"/>
        <v>6.6555456723324359E-3</v>
      </c>
      <c r="D722" s="3" t="str">
        <f t="shared" si="58"/>
        <v>Up</v>
      </c>
      <c r="E722" t="str">
        <f t="shared" si="59"/>
        <v/>
      </c>
      <c r="F722" t="str">
        <f t="shared" si="55"/>
        <v/>
      </c>
      <c r="G722" t="str">
        <f t="shared" si="56"/>
        <v/>
      </c>
    </row>
    <row r="723" spans="1:7" x14ac:dyDescent="0.35">
      <c r="A723" s="30">
        <v>44993</v>
      </c>
      <c r="B723" s="3">
        <v>17754.400000000001</v>
      </c>
      <c r="C723" s="22">
        <f t="shared" si="57"/>
        <v>2.4249849673516695E-3</v>
      </c>
      <c r="D723" s="3" t="str">
        <f t="shared" si="58"/>
        <v>Up</v>
      </c>
      <c r="E723" t="str">
        <f t="shared" si="59"/>
        <v/>
      </c>
      <c r="F723" t="str">
        <f t="shared" si="55"/>
        <v/>
      </c>
      <c r="G723" t="str">
        <f t="shared" si="56"/>
        <v/>
      </c>
    </row>
    <row r="724" spans="1:7" x14ac:dyDescent="0.35">
      <c r="A724" s="30">
        <v>44994</v>
      </c>
      <c r="B724" s="3">
        <v>17589.599999999999</v>
      </c>
      <c r="C724" s="22">
        <f t="shared" si="57"/>
        <v>-9.2822061010230088E-3</v>
      </c>
      <c r="D724" s="3" t="str">
        <f t="shared" si="58"/>
        <v>Down</v>
      </c>
      <c r="E724" t="str">
        <f t="shared" si="59"/>
        <v/>
      </c>
      <c r="F724" t="str">
        <f t="shared" si="55"/>
        <v/>
      </c>
      <c r="G724" t="str">
        <f t="shared" si="56"/>
        <v/>
      </c>
    </row>
    <row r="725" spans="1:7" x14ac:dyDescent="0.35">
      <c r="A725" s="30">
        <v>44995</v>
      </c>
      <c r="B725" s="3">
        <v>17412.900000000001</v>
      </c>
      <c r="C725" s="22">
        <f t="shared" si="57"/>
        <v>-1.004570882794362E-2</v>
      </c>
      <c r="D725" s="3" t="str">
        <f t="shared" si="58"/>
        <v>Down</v>
      </c>
      <c r="E725" t="str">
        <f t="shared" si="59"/>
        <v/>
      </c>
      <c r="F725" t="str">
        <f t="shared" si="55"/>
        <v/>
      </c>
      <c r="G725" t="str">
        <f t="shared" si="56"/>
        <v/>
      </c>
    </row>
    <row r="726" spans="1:7" x14ac:dyDescent="0.35">
      <c r="A726" s="30">
        <v>44998</v>
      </c>
      <c r="B726" s="3">
        <v>17154.3</v>
      </c>
      <c r="C726" s="22">
        <f t="shared" si="57"/>
        <v>-1.4851058697862055E-2</v>
      </c>
      <c r="D726" s="3" t="str">
        <f t="shared" si="58"/>
        <v>Down</v>
      </c>
      <c r="E726" t="str">
        <f t="shared" si="59"/>
        <v/>
      </c>
      <c r="F726" t="str">
        <f t="shared" si="55"/>
        <v/>
      </c>
      <c r="G726" t="str">
        <f t="shared" si="56"/>
        <v/>
      </c>
    </row>
    <row r="727" spans="1:7" x14ac:dyDescent="0.35">
      <c r="A727" s="30">
        <v>44999</v>
      </c>
      <c r="B727" s="3">
        <v>17043.3</v>
      </c>
      <c r="C727" s="22">
        <f t="shared" si="57"/>
        <v>-6.4706808205522819E-3</v>
      </c>
      <c r="D727" s="3" t="str">
        <f t="shared" si="58"/>
        <v>Down</v>
      </c>
      <c r="E727" t="str">
        <f t="shared" si="59"/>
        <v/>
      </c>
      <c r="F727" t="str">
        <f t="shared" si="55"/>
        <v/>
      </c>
      <c r="G727" t="str">
        <f t="shared" si="56"/>
        <v/>
      </c>
    </row>
    <row r="728" spans="1:7" x14ac:dyDescent="0.35">
      <c r="A728" s="30">
        <v>45000</v>
      </c>
      <c r="B728" s="3">
        <v>16972.150000000001</v>
      </c>
      <c r="C728" s="22">
        <f t="shared" si="57"/>
        <v>-4.1746610104849311E-3</v>
      </c>
      <c r="D728" s="3" t="str">
        <f t="shared" si="58"/>
        <v>Down</v>
      </c>
      <c r="E728" t="str">
        <f t="shared" si="59"/>
        <v/>
      </c>
      <c r="F728" t="str">
        <f t="shared" si="55"/>
        <v/>
      </c>
      <c r="G728" t="str">
        <f t="shared" si="56"/>
        <v/>
      </c>
    </row>
    <row r="729" spans="1:7" x14ac:dyDescent="0.35">
      <c r="A729" s="30">
        <v>45001</v>
      </c>
      <c r="B729" s="3">
        <v>16985.599999999999</v>
      </c>
      <c r="C729" s="22">
        <f t="shared" si="57"/>
        <v>7.9247473066153013E-4</v>
      </c>
      <c r="D729" s="3" t="str">
        <f t="shared" si="58"/>
        <v>Up</v>
      </c>
      <c r="E729" t="str">
        <f t="shared" si="59"/>
        <v/>
      </c>
      <c r="F729" t="str">
        <f t="shared" si="55"/>
        <v/>
      </c>
      <c r="G729" t="str">
        <f t="shared" si="56"/>
        <v/>
      </c>
    </row>
    <row r="730" spans="1:7" x14ac:dyDescent="0.35">
      <c r="A730" s="30">
        <v>45002</v>
      </c>
      <c r="B730" s="3">
        <v>17100.05</v>
      </c>
      <c r="C730" s="22">
        <f t="shared" si="57"/>
        <v>6.7380604747551299E-3</v>
      </c>
      <c r="D730" s="3" t="str">
        <f t="shared" si="58"/>
        <v>Up</v>
      </c>
      <c r="E730" t="str">
        <f t="shared" si="59"/>
        <v/>
      </c>
      <c r="F730" t="str">
        <f t="shared" si="55"/>
        <v/>
      </c>
      <c r="G730" t="str">
        <f t="shared" si="56"/>
        <v/>
      </c>
    </row>
    <row r="731" spans="1:7" x14ac:dyDescent="0.35">
      <c r="A731" s="30">
        <v>45005</v>
      </c>
      <c r="B731" s="3">
        <v>16988.400000000001</v>
      </c>
      <c r="C731" s="22">
        <f t="shared" si="57"/>
        <v>-6.5292206747932209E-3</v>
      </c>
      <c r="D731" s="3" t="str">
        <f t="shared" si="58"/>
        <v>Down</v>
      </c>
      <c r="E731" t="str">
        <f t="shared" si="59"/>
        <v/>
      </c>
      <c r="F731" t="str">
        <f t="shared" si="55"/>
        <v/>
      </c>
      <c r="G731" t="str">
        <f t="shared" si="56"/>
        <v/>
      </c>
    </row>
    <row r="732" spans="1:7" x14ac:dyDescent="0.35">
      <c r="A732" s="30">
        <v>45006</v>
      </c>
      <c r="B732" s="3">
        <v>17107.5</v>
      </c>
      <c r="C732" s="22">
        <f t="shared" si="57"/>
        <v>7.0106661015751064E-3</v>
      </c>
      <c r="D732" s="3" t="str">
        <f t="shared" si="58"/>
        <v>Up</v>
      </c>
      <c r="E732" t="str">
        <f t="shared" si="59"/>
        <v/>
      </c>
      <c r="F732" t="str">
        <f t="shared" si="55"/>
        <v/>
      </c>
      <c r="G732" t="str">
        <f t="shared" si="56"/>
        <v/>
      </c>
    </row>
    <row r="733" spans="1:7" x14ac:dyDescent="0.35">
      <c r="A733" s="30">
        <v>45007</v>
      </c>
      <c r="B733" s="3">
        <v>17151.900000000001</v>
      </c>
      <c r="C733" s="22">
        <f t="shared" si="57"/>
        <v>2.5953529153880726E-3</v>
      </c>
      <c r="D733" s="3" t="str">
        <f t="shared" si="58"/>
        <v>Up</v>
      </c>
      <c r="E733" t="str">
        <f t="shared" si="59"/>
        <v/>
      </c>
      <c r="F733" t="str">
        <f t="shared" si="55"/>
        <v/>
      </c>
      <c r="G733" t="str">
        <f t="shared" si="56"/>
        <v/>
      </c>
    </row>
    <row r="734" spans="1:7" x14ac:dyDescent="0.35">
      <c r="A734" s="30">
        <v>45008</v>
      </c>
      <c r="B734" s="3">
        <v>17076.900000000001</v>
      </c>
      <c r="C734" s="22">
        <f t="shared" si="57"/>
        <v>-4.3726934042292685E-3</v>
      </c>
      <c r="D734" s="3" t="str">
        <f t="shared" si="58"/>
        <v>Down</v>
      </c>
      <c r="E734" t="str">
        <f t="shared" si="59"/>
        <v/>
      </c>
      <c r="F734" t="str">
        <f t="shared" si="55"/>
        <v/>
      </c>
      <c r="G734" t="str">
        <f t="shared" si="56"/>
        <v/>
      </c>
    </row>
    <row r="735" spans="1:7" x14ac:dyDescent="0.35">
      <c r="A735" s="30">
        <v>45009</v>
      </c>
      <c r="B735" s="3">
        <v>16945.05</v>
      </c>
      <c r="C735" s="22">
        <f t="shared" si="57"/>
        <v>-7.7209563796709103E-3</v>
      </c>
      <c r="D735" s="3" t="str">
        <f t="shared" si="58"/>
        <v>Down</v>
      </c>
      <c r="E735" t="str">
        <f t="shared" si="59"/>
        <v/>
      </c>
      <c r="F735" t="str">
        <f t="shared" si="55"/>
        <v/>
      </c>
      <c r="G735" t="str">
        <f t="shared" si="56"/>
        <v/>
      </c>
    </row>
    <row r="736" spans="1:7" x14ac:dyDescent="0.35">
      <c r="A736" s="30">
        <v>45012</v>
      </c>
      <c r="B736" s="3">
        <v>16985.7</v>
      </c>
      <c r="C736" s="22">
        <f t="shared" si="57"/>
        <v>2.3989306611666215E-3</v>
      </c>
      <c r="D736" s="3" t="str">
        <f t="shared" si="58"/>
        <v>Up</v>
      </c>
      <c r="E736" t="str">
        <f t="shared" si="59"/>
        <v/>
      </c>
      <c r="F736" t="str">
        <f t="shared" si="55"/>
        <v/>
      </c>
      <c r="G736" t="str">
        <f t="shared" si="56"/>
        <v/>
      </c>
    </row>
    <row r="737" spans="1:7" x14ac:dyDescent="0.35">
      <c r="A737" s="30">
        <v>45013</v>
      </c>
      <c r="B737" s="3">
        <v>16951.7</v>
      </c>
      <c r="C737" s="22">
        <f t="shared" si="57"/>
        <v>-2.0016837692882834E-3</v>
      </c>
      <c r="D737" s="3" t="str">
        <f t="shared" si="58"/>
        <v>Down</v>
      </c>
      <c r="E737" t="str">
        <f t="shared" si="59"/>
        <v/>
      </c>
      <c r="F737" t="str">
        <f t="shared" si="55"/>
        <v/>
      </c>
      <c r="G737" t="str">
        <f t="shared" si="56"/>
        <v/>
      </c>
    </row>
    <row r="738" spans="1:7" x14ac:dyDescent="0.35">
      <c r="A738" s="30">
        <v>45014</v>
      </c>
      <c r="B738" s="3">
        <v>17080.7</v>
      </c>
      <c r="C738" s="22">
        <f t="shared" si="57"/>
        <v>7.6098562386073369E-3</v>
      </c>
      <c r="D738" s="3" t="str">
        <f t="shared" si="58"/>
        <v>Up</v>
      </c>
      <c r="E738" t="str">
        <f t="shared" si="59"/>
        <v/>
      </c>
      <c r="F738" t="str">
        <f t="shared" si="55"/>
        <v/>
      </c>
      <c r="G738" t="str">
        <f t="shared" si="56"/>
        <v/>
      </c>
    </row>
    <row r="739" spans="1:7" x14ac:dyDescent="0.35">
      <c r="A739" s="30">
        <v>45016</v>
      </c>
      <c r="B739" s="3">
        <v>17359.75</v>
      </c>
      <c r="C739" s="22">
        <f t="shared" si="57"/>
        <v>1.6337152458622845E-2</v>
      </c>
      <c r="D739" s="3" t="str">
        <f t="shared" si="58"/>
        <v>Up</v>
      </c>
      <c r="E739" t="str">
        <f t="shared" si="59"/>
        <v/>
      </c>
      <c r="F739" t="str">
        <f t="shared" si="55"/>
        <v/>
      </c>
      <c r="G739" t="str">
        <f t="shared" si="56"/>
        <v/>
      </c>
    </row>
    <row r="740" spans="1:7" x14ac:dyDescent="0.35">
      <c r="A740" s="30">
        <v>45019</v>
      </c>
      <c r="B740" s="3">
        <v>17398.05</v>
      </c>
      <c r="C740" s="22">
        <f t="shared" si="57"/>
        <v>2.2062529702328243E-3</v>
      </c>
      <c r="D740" s="3" t="str">
        <f t="shared" si="58"/>
        <v>Up</v>
      </c>
      <c r="E740" t="str">
        <f t="shared" si="59"/>
        <v/>
      </c>
      <c r="F740" t="str">
        <f t="shared" si="55"/>
        <v/>
      </c>
      <c r="G740" t="str">
        <f t="shared" si="56"/>
        <v/>
      </c>
    </row>
    <row r="741" spans="1:7" x14ac:dyDescent="0.35">
      <c r="A741" s="30">
        <v>45021</v>
      </c>
      <c r="B741" s="3">
        <v>17557.05</v>
      </c>
      <c r="C741" s="22">
        <f t="shared" si="57"/>
        <v>9.1389552277410403E-3</v>
      </c>
      <c r="D741" s="3" t="str">
        <f t="shared" si="58"/>
        <v>Up</v>
      </c>
      <c r="E741" t="str">
        <f t="shared" si="59"/>
        <v/>
      </c>
      <c r="F741" t="str">
        <f t="shared" si="55"/>
        <v/>
      </c>
      <c r="G741" t="str">
        <f t="shared" si="56"/>
        <v/>
      </c>
    </row>
    <row r="742" spans="1:7" x14ac:dyDescent="0.35">
      <c r="A742" s="30">
        <v>45022</v>
      </c>
      <c r="B742" s="3">
        <v>17599.150000000001</v>
      </c>
      <c r="C742" s="22">
        <f t="shared" si="57"/>
        <v>2.3978971410346375E-3</v>
      </c>
      <c r="D742" s="3" t="str">
        <f t="shared" si="58"/>
        <v>Up</v>
      </c>
      <c r="E742" t="str">
        <f t="shared" si="59"/>
        <v/>
      </c>
      <c r="F742" t="str">
        <f t="shared" si="55"/>
        <v/>
      </c>
      <c r="G742" t="str">
        <f t="shared" si="56"/>
        <v/>
      </c>
    </row>
    <row r="743" spans="1:7" x14ac:dyDescent="0.35">
      <c r="A743" s="30">
        <v>45026</v>
      </c>
      <c r="B743" s="3">
        <v>17624.05</v>
      </c>
      <c r="C743" s="22">
        <f t="shared" si="57"/>
        <v>1.4148410576645925E-3</v>
      </c>
      <c r="D743" s="3" t="str">
        <f t="shared" si="58"/>
        <v>Up</v>
      </c>
      <c r="E743" t="str">
        <f t="shared" si="59"/>
        <v/>
      </c>
      <c r="F743" t="str">
        <f t="shared" si="55"/>
        <v/>
      </c>
      <c r="G743" t="str">
        <f t="shared" si="56"/>
        <v/>
      </c>
    </row>
    <row r="744" spans="1:7" x14ac:dyDescent="0.35">
      <c r="A744" s="30">
        <v>45027</v>
      </c>
      <c r="B744" s="3">
        <v>17722.3</v>
      </c>
      <c r="C744" s="22">
        <f t="shared" si="57"/>
        <v>5.5747685690859935E-3</v>
      </c>
      <c r="D744" s="3" t="str">
        <f t="shared" si="58"/>
        <v>Up</v>
      </c>
      <c r="E744" t="str">
        <f t="shared" si="59"/>
        <v/>
      </c>
      <c r="F744" t="str">
        <f t="shared" si="55"/>
        <v/>
      </c>
      <c r="G744" t="str">
        <f t="shared" si="56"/>
        <v/>
      </c>
    </row>
    <row r="745" spans="1:7" x14ac:dyDescent="0.35">
      <c r="A745" s="30">
        <v>45028</v>
      </c>
      <c r="B745" s="3">
        <v>17812.400000000001</v>
      </c>
      <c r="C745" s="22">
        <f t="shared" si="57"/>
        <v>5.0839902270022616E-3</v>
      </c>
      <c r="D745" s="3" t="str">
        <f t="shared" si="58"/>
        <v>Up</v>
      </c>
      <c r="E745" t="str">
        <f t="shared" si="59"/>
        <v/>
      </c>
      <c r="F745" t="str">
        <f t="shared" si="55"/>
        <v/>
      </c>
      <c r="G745" t="str">
        <f t="shared" si="56"/>
        <v/>
      </c>
    </row>
    <row r="746" spans="1:7" x14ac:dyDescent="0.35">
      <c r="A746" s="30">
        <v>45029</v>
      </c>
      <c r="B746" s="3">
        <v>17828</v>
      </c>
      <c r="C746" s="22">
        <f t="shared" si="57"/>
        <v>8.7579439042456621E-4</v>
      </c>
      <c r="D746" s="3" t="str">
        <f t="shared" si="58"/>
        <v>Up</v>
      </c>
      <c r="E746" t="str">
        <f t="shared" si="59"/>
        <v/>
      </c>
      <c r="F746" t="str">
        <f t="shared" si="55"/>
        <v/>
      </c>
      <c r="G746" t="str">
        <f t="shared" si="56"/>
        <v/>
      </c>
    </row>
    <row r="747" spans="1:7" x14ac:dyDescent="0.35">
      <c r="A747" s="30">
        <v>45033</v>
      </c>
      <c r="B747" s="3">
        <v>17706.849999999999</v>
      </c>
      <c r="C747" s="22">
        <f t="shared" si="57"/>
        <v>-6.7954902400718786E-3</v>
      </c>
      <c r="D747" s="3" t="str">
        <f t="shared" si="58"/>
        <v>Down</v>
      </c>
      <c r="E747" t="str">
        <f t="shared" si="59"/>
        <v/>
      </c>
      <c r="F747" t="str">
        <f t="shared" si="55"/>
        <v/>
      </c>
      <c r="G747" t="str">
        <f t="shared" si="56"/>
        <v/>
      </c>
    </row>
    <row r="748" spans="1:7" x14ac:dyDescent="0.35">
      <c r="A748" s="30">
        <v>45034</v>
      </c>
      <c r="B748" s="3">
        <v>17660.150000000001</v>
      </c>
      <c r="C748" s="22">
        <f t="shared" si="57"/>
        <v>-2.637397391404857E-3</v>
      </c>
      <c r="D748" s="3" t="str">
        <f t="shared" si="58"/>
        <v>Down</v>
      </c>
      <c r="E748" t="str">
        <f t="shared" si="59"/>
        <v/>
      </c>
      <c r="F748" t="str">
        <f t="shared" si="55"/>
        <v/>
      </c>
      <c r="G748" t="str">
        <f t="shared" si="56"/>
        <v/>
      </c>
    </row>
    <row r="749" spans="1:7" x14ac:dyDescent="0.35">
      <c r="A749" s="30">
        <v>45035</v>
      </c>
      <c r="B749" s="3">
        <v>17618.75</v>
      </c>
      <c r="C749" s="22">
        <f t="shared" si="57"/>
        <v>-2.3442609490860185E-3</v>
      </c>
      <c r="D749" s="3" t="str">
        <f t="shared" si="58"/>
        <v>Down</v>
      </c>
      <c r="E749" t="str">
        <f t="shared" si="59"/>
        <v/>
      </c>
      <c r="F749" t="str">
        <f t="shared" si="55"/>
        <v/>
      </c>
      <c r="G749" t="str">
        <f t="shared" si="56"/>
        <v/>
      </c>
    </row>
    <row r="750" spans="1:7" x14ac:dyDescent="0.35">
      <c r="A750" s="30">
        <v>45036</v>
      </c>
      <c r="B750" s="3">
        <v>17624.45</v>
      </c>
      <c r="C750" s="22">
        <f t="shared" si="57"/>
        <v>3.2351897836116228E-4</v>
      </c>
      <c r="D750" s="3" t="str">
        <f t="shared" si="58"/>
        <v>Up</v>
      </c>
      <c r="E750" t="str">
        <f t="shared" si="59"/>
        <v/>
      </c>
      <c r="F750" t="str">
        <f t="shared" si="55"/>
        <v/>
      </c>
      <c r="G750" t="str">
        <f t="shared" si="56"/>
        <v/>
      </c>
    </row>
    <row r="751" spans="1:7" x14ac:dyDescent="0.35">
      <c r="A751" s="30">
        <v>45037</v>
      </c>
      <c r="B751" s="3">
        <v>17624.05</v>
      </c>
      <c r="C751" s="22">
        <f t="shared" si="57"/>
        <v>-2.2695743697048997E-5</v>
      </c>
      <c r="D751" s="3" t="str">
        <f t="shared" si="58"/>
        <v>Down</v>
      </c>
      <c r="E751" t="str">
        <f t="shared" si="59"/>
        <v/>
      </c>
      <c r="F751" t="str">
        <f t="shared" si="55"/>
        <v/>
      </c>
      <c r="G751" t="str">
        <f t="shared" si="56"/>
        <v/>
      </c>
    </row>
    <row r="752" spans="1:7" x14ac:dyDescent="0.35">
      <c r="A752" s="30">
        <v>45040</v>
      </c>
      <c r="B752" s="3">
        <v>17743.400000000001</v>
      </c>
      <c r="C752" s="22">
        <f t="shared" si="57"/>
        <v>6.7719962210730329E-3</v>
      </c>
      <c r="D752" s="3" t="str">
        <f t="shared" si="58"/>
        <v>Up</v>
      </c>
      <c r="E752" t="str">
        <f t="shared" si="59"/>
        <v/>
      </c>
      <c r="F752" t="str">
        <f t="shared" si="55"/>
        <v/>
      </c>
      <c r="G752" t="str">
        <f t="shared" si="56"/>
        <v/>
      </c>
    </row>
    <row r="753" spans="1:7" x14ac:dyDescent="0.35">
      <c r="A753" s="30">
        <v>45041</v>
      </c>
      <c r="B753" s="3">
        <v>17769.25</v>
      </c>
      <c r="C753" s="22">
        <f t="shared" si="57"/>
        <v>1.4568797411994624E-3</v>
      </c>
      <c r="D753" s="3" t="str">
        <f t="shared" si="58"/>
        <v>Up</v>
      </c>
      <c r="E753" t="str">
        <f t="shared" si="59"/>
        <v/>
      </c>
      <c r="F753" t="str">
        <f t="shared" si="55"/>
        <v/>
      </c>
      <c r="G753" t="str">
        <f t="shared" si="56"/>
        <v/>
      </c>
    </row>
    <row r="754" spans="1:7" x14ac:dyDescent="0.35">
      <c r="A754" s="30">
        <v>45042</v>
      </c>
      <c r="B754" s="3">
        <v>17813.599999999999</v>
      </c>
      <c r="C754" s="22">
        <f t="shared" si="57"/>
        <v>2.495884744713398E-3</v>
      </c>
      <c r="D754" s="3" t="str">
        <f t="shared" si="58"/>
        <v>Up</v>
      </c>
      <c r="E754" t="str">
        <f t="shared" si="59"/>
        <v/>
      </c>
      <c r="F754" t="str">
        <f t="shared" si="55"/>
        <v/>
      </c>
      <c r="G754" t="str">
        <f t="shared" si="56"/>
        <v/>
      </c>
    </row>
    <row r="755" spans="1:7" x14ac:dyDescent="0.35">
      <c r="A755" s="30">
        <v>45043</v>
      </c>
      <c r="B755" s="3">
        <v>17915.05</v>
      </c>
      <c r="C755" s="22">
        <f t="shared" si="57"/>
        <v>5.6950868998967494E-3</v>
      </c>
      <c r="D755" s="3" t="str">
        <f t="shared" si="58"/>
        <v>Up</v>
      </c>
      <c r="E755" t="str">
        <f t="shared" si="59"/>
        <v/>
      </c>
      <c r="F755" t="str">
        <f t="shared" si="55"/>
        <v/>
      </c>
      <c r="G755" t="str">
        <f t="shared" si="56"/>
        <v/>
      </c>
    </row>
    <row r="756" spans="1:7" x14ac:dyDescent="0.35">
      <c r="A756" s="30">
        <v>45044</v>
      </c>
      <c r="B756" s="3">
        <v>18065</v>
      </c>
      <c r="C756" s="22">
        <f t="shared" si="57"/>
        <v>8.37005757728841E-3</v>
      </c>
      <c r="D756" s="3" t="str">
        <f t="shared" si="58"/>
        <v>Up</v>
      </c>
      <c r="E756" t="str">
        <f t="shared" si="59"/>
        <v/>
      </c>
      <c r="F756" t="str">
        <f t="shared" si="55"/>
        <v/>
      </c>
      <c r="G756" t="str">
        <f t="shared" si="56"/>
        <v/>
      </c>
    </row>
    <row r="757" spans="1:7" x14ac:dyDescent="0.35">
      <c r="A757" s="30">
        <v>45048</v>
      </c>
      <c r="B757" s="3">
        <v>18147.650000000001</v>
      </c>
      <c r="C757" s="22">
        <f t="shared" si="57"/>
        <v>4.5751453086078859E-3</v>
      </c>
      <c r="D757" s="3" t="str">
        <f t="shared" si="58"/>
        <v>Up</v>
      </c>
      <c r="E757" t="str">
        <f t="shared" si="59"/>
        <v/>
      </c>
      <c r="F757" t="str">
        <f t="shared" si="55"/>
        <v/>
      </c>
      <c r="G757" t="str">
        <f t="shared" si="56"/>
        <v/>
      </c>
    </row>
    <row r="758" spans="1:7" x14ac:dyDescent="0.35">
      <c r="A758" s="30">
        <v>45049</v>
      </c>
      <c r="B758" s="3">
        <v>18089.849999999999</v>
      </c>
      <c r="C758" s="22">
        <f t="shared" si="57"/>
        <v>-3.1849853837826333E-3</v>
      </c>
      <c r="D758" s="3" t="str">
        <f t="shared" si="58"/>
        <v>Down</v>
      </c>
      <c r="E758" t="str">
        <f t="shared" si="59"/>
        <v/>
      </c>
      <c r="F758" t="str">
        <f t="shared" si="55"/>
        <v/>
      </c>
      <c r="G758" t="str">
        <f t="shared" si="56"/>
        <v/>
      </c>
    </row>
    <row r="759" spans="1:7" x14ac:dyDescent="0.35">
      <c r="A759" s="30">
        <v>45050</v>
      </c>
      <c r="B759" s="3">
        <v>18255.8</v>
      </c>
      <c r="C759" s="22">
        <f t="shared" si="57"/>
        <v>9.1736526284076844E-3</v>
      </c>
      <c r="D759" s="3" t="str">
        <f t="shared" si="58"/>
        <v>Up</v>
      </c>
      <c r="E759" t="str">
        <f t="shared" si="59"/>
        <v/>
      </c>
      <c r="F759" t="str">
        <f t="shared" si="55"/>
        <v/>
      </c>
      <c r="G759" t="str">
        <f t="shared" si="56"/>
        <v/>
      </c>
    </row>
    <row r="760" spans="1:7" x14ac:dyDescent="0.35">
      <c r="A760" s="30">
        <v>45051</v>
      </c>
      <c r="B760" s="3">
        <v>18069</v>
      </c>
      <c r="C760" s="22">
        <f t="shared" si="57"/>
        <v>-1.0232364508813598E-2</v>
      </c>
      <c r="D760" s="3" t="str">
        <f t="shared" si="58"/>
        <v>Down</v>
      </c>
      <c r="E760" t="str">
        <f t="shared" si="59"/>
        <v/>
      </c>
      <c r="F760" t="str">
        <f t="shared" si="55"/>
        <v/>
      </c>
      <c r="G760" t="str">
        <f t="shared" si="56"/>
        <v/>
      </c>
    </row>
    <row r="761" spans="1:7" x14ac:dyDescent="0.35">
      <c r="A761" s="30">
        <v>45054</v>
      </c>
      <c r="B761" s="3">
        <v>18264.400000000001</v>
      </c>
      <c r="C761" s="22">
        <f t="shared" si="57"/>
        <v>1.0814101499806378E-2</v>
      </c>
      <c r="D761" s="3" t="str">
        <f t="shared" si="58"/>
        <v>Up</v>
      </c>
      <c r="E761" t="str">
        <f t="shared" si="59"/>
        <v/>
      </c>
      <c r="F761" t="str">
        <f t="shared" si="55"/>
        <v/>
      </c>
      <c r="G761" t="str">
        <f t="shared" si="56"/>
        <v/>
      </c>
    </row>
    <row r="762" spans="1:7" x14ac:dyDescent="0.35">
      <c r="A762" s="30">
        <v>45055</v>
      </c>
      <c r="B762" s="3">
        <v>18265.95</v>
      </c>
      <c r="C762" s="22">
        <f t="shared" si="57"/>
        <v>8.4864545235500337E-5</v>
      </c>
      <c r="D762" s="3" t="str">
        <f t="shared" si="58"/>
        <v>Up</v>
      </c>
      <c r="E762" t="str">
        <f t="shared" si="59"/>
        <v/>
      </c>
      <c r="F762" t="str">
        <f t="shared" si="55"/>
        <v/>
      </c>
      <c r="G762" t="str">
        <f t="shared" si="56"/>
        <v/>
      </c>
    </row>
    <row r="763" spans="1:7" x14ac:dyDescent="0.35">
      <c r="A763" s="30">
        <v>45056</v>
      </c>
      <c r="B763" s="3">
        <v>18315.099999999999</v>
      </c>
      <c r="C763" s="22">
        <f t="shared" si="57"/>
        <v>2.690799000325623E-3</v>
      </c>
      <c r="D763" s="3" t="str">
        <f t="shared" si="58"/>
        <v>Up</v>
      </c>
      <c r="E763" t="str">
        <f t="shared" si="59"/>
        <v/>
      </c>
      <c r="F763" t="str">
        <f t="shared" si="55"/>
        <v/>
      </c>
      <c r="G763" t="str">
        <f t="shared" si="56"/>
        <v/>
      </c>
    </row>
    <row r="764" spans="1:7" x14ac:dyDescent="0.35">
      <c r="A764" s="30">
        <v>45057</v>
      </c>
      <c r="B764" s="3">
        <v>18297</v>
      </c>
      <c r="C764" s="22">
        <f t="shared" si="57"/>
        <v>-9.8825559237997857E-4</v>
      </c>
      <c r="D764" s="3" t="str">
        <f t="shared" si="58"/>
        <v>Down</v>
      </c>
      <c r="E764" t="str">
        <f t="shared" si="59"/>
        <v/>
      </c>
      <c r="F764" t="str">
        <f t="shared" si="55"/>
        <v/>
      </c>
      <c r="G764" t="str">
        <f t="shared" si="56"/>
        <v/>
      </c>
    </row>
    <row r="765" spans="1:7" x14ac:dyDescent="0.35">
      <c r="A765" s="30">
        <v>45058</v>
      </c>
      <c r="B765" s="3">
        <v>18314.8</v>
      </c>
      <c r="C765" s="22">
        <f t="shared" si="57"/>
        <v>9.7283707711642744E-4</v>
      </c>
      <c r="D765" s="3" t="str">
        <f t="shared" si="58"/>
        <v>Up</v>
      </c>
      <c r="E765" t="str">
        <f t="shared" si="59"/>
        <v/>
      </c>
      <c r="F765" t="str">
        <f t="shared" si="55"/>
        <v/>
      </c>
      <c r="G765" t="str">
        <f t="shared" si="56"/>
        <v/>
      </c>
    </row>
    <row r="766" spans="1:7" x14ac:dyDescent="0.35">
      <c r="A766" s="30">
        <v>45061</v>
      </c>
      <c r="B766" s="3">
        <v>18398.849999999999</v>
      </c>
      <c r="C766" s="22">
        <f t="shared" si="57"/>
        <v>4.5891847030816212E-3</v>
      </c>
      <c r="D766" s="3" t="str">
        <f t="shared" si="58"/>
        <v>Up</v>
      </c>
      <c r="E766" t="str">
        <f t="shared" si="59"/>
        <v/>
      </c>
      <c r="F766" t="str">
        <f t="shared" si="55"/>
        <v/>
      </c>
      <c r="G766" t="str">
        <f t="shared" si="56"/>
        <v/>
      </c>
    </row>
    <row r="767" spans="1:7" x14ac:dyDescent="0.35">
      <c r="A767" s="30">
        <v>45062</v>
      </c>
      <c r="B767" s="3">
        <v>18286.5</v>
      </c>
      <c r="C767" s="22">
        <f t="shared" si="57"/>
        <v>-6.1063599083637597E-3</v>
      </c>
      <c r="D767" s="3" t="str">
        <f t="shared" si="58"/>
        <v>Down</v>
      </c>
      <c r="E767" t="str">
        <f t="shared" si="59"/>
        <v/>
      </c>
      <c r="F767" t="str">
        <f t="shared" si="55"/>
        <v/>
      </c>
      <c r="G767" t="str">
        <f t="shared" si="56"/>
        <v/>
      </c>
    </row>
    <row r="768" spans="1:7" x14ac:dyDescent="0.35">
      <c r="A768" s="30">
        <v>45063</v>
      </c>
      <c r="B768" s="3">
        <v>18181.75</v>
      </c>
      <c r="C768" s="22">
        <f t="shared" si="57"/>
        <v>-5.7282694884204198E-3</v>
      </c>
      <c r="D768" s="3" t="str">
        <f t="shared" si="58"/>
        <v>Down</v>
      </c>
      <c r="E768" t="str">
        <f t="shared" si="59"/>
        <v/>
      </c>
      <c r="F768" t="str">
        <f t="shared" si="55"/>
        <v/>
      </c>
      <c r="G768" t="str">
        <f t="shared" si="56"/>
        <v/>
      </c>
    </row>
    <row r="769" spans="1:7" x14ac:dyDescent="0.35">
      <c r="A769" s="30">
        <v>45064</v>
      </c>
      <c r="B769" s="3">
        <v>18129.95</v>
      </c>
      <c r="C769" s="22">
        <f t="shared" si="57"/>
        <v>-2.8490106837900241E-3</v>
      </c>
      <c r="D769" s="3" t="str">
        <f t="shared" si="58"/>
        <v>Down</v>
      </c>
      <c r="E769" t="str">
        <f t="shared" si="59"/>
        <v/>
      </c>
      <c r="F769" t="str">
        <f t="shared" si="55"/>
        <v/>
      </c>
      <c r="G769" t="str">
        <f t="shared" si="56"/>
        <v/>
      </c>
    </row>
    <row r="770" spans="1:7" x14ac:dyDescent="0.35">
      <c r="A770" s="30">
        <v>45065</v>
      </c>
      <c r="B770" s="3">
        <v>18203.400000000001</v>
      </c>
      <c r="C770" s="22">
        <f t="shared" si="57"/>
        <v>4.0513073670915105E-3</v>
      </c>
      <c r="D770" s="3" t="str">
        <f t="shared" si="58"/>
        <v>Up</v>
      </c>
      <c r="E770" t="str">
        <f t="shared" si="59"/>
        <v/>
      </c>
      <c r="F770" t="str">
        <f t="shared" si="55"/>
        <v/>
      </c>
      <c r="G770" t="str">
        <f t="shared" si="56"/>
        <v/>
      </c>
    </row>
    <row r="771" spans="1:7" x14ac:dyDescent="0.35">
      <c r="A771" s="30">
        <v>45068</v>
      </c>
      <c r="B771" s="3">
        <v>18314.400000000001</v>
      </c>
      <c r="C771" s="22">
        <f t="shared" si="57"/>
        <v>6.0977619565575659E-3</v>
      </c>
      <c r="D771" s="3" t="str">
        <f t="shared" si="58"/>
        <v>Up</v>
      </c>
      <c r="E771" t="str">
        <f t="shared" si="59"/>
        <v/>
      </c>
      <c r="F771" t="str">
        <f t="shared" ref="F771:F834" si="60">IF(E771="8-Day Down Streak", C771, "")</f>
        <v/>
      </c>
      <c r="G771" t="str">
        <f t="shared" ref="G771:G834" si="61">IF(E771="8-Day Down Streak", IF(F771&gt;0, "Yes", "No"), "")</f>
        <v/>
      </c>
    </row>
    <row r="772" spans="1:7" x14ac:dyDescent="0.35">
      <c r="A772" s="30">
        <v>45069</v>
      </c>
      <c r="B772" s="3">
        <v>18348</v>
      </c>
      <c r="C772" s="22">
        <f t="shared" ref="C772:C835" si="62">(B772-B771)/B771</f>
        <v>1.8346219368365079E-3</v>
      </c>
      <c r="D772" s="3" t="str">
        <f t="shared" ref="D772:D835" si="63">IF(C772&gt;0, "Up", IF(C772&lt;0, "Down", "Flat"))</f>
        <v>Up</v>
      </c>
      <c r="E772" t="str">
        <f t="shared" si="59"/>
        <v/>
      </c>
      <c r="F772" t="str">
        <f t="shared" si="60"/>
        <v/>
      </c>
      <c r="G772" t="str">
        <f t="shared" si="61"/>
        <v/>
      </c>
    </row>
    <row r="773" spans="1:7" x14ac:dyDescent="0.35">
      <c r="A773" s="30">
        <v>45070</v>
      </c>
      <c r="B773" s="3">
        <v>18285.400000000001</v>
      </c>
      <c r="C773" s="22">
        <f t="shared" si="62"/>
        <v>-3.4118160017439802E-3</v>
      </c>
      <c r="D773" s="3" t="str">
        <f t="shared" si="63"/>
        <v>Down</v>
      </c>
      <c r="E773" t="str">
        <f t="shared" si="59"/>
        <v/>
      </c>
      <c r="F773" t="str">
        <f t="shared" si="60"/>
        <v/>
      </c>
      <c r="G773" t="str">
        <f t="shared" si="61"/>
        <v/>
      </c>
    </row>
    <row r="774" spans="1:7" x14ac:dyDescent="0.35">
      <c r="A774" s="30">
        <v>45071</v>
      </c>
      <c r="B774" s="3">
        <v>18321.150000000001</v>
      </c>
      <c r="C774" s="22">
        <f t="shared" si="62"/>
        <v>1.9551117284828333E-3</v>
      </c>
      <c r="D774" s="3" t="str">
        <f t="shared" si="63"/>
        <v>Up</v>
      </c>
      <c r="E774" t="str">
        <f t="shared" si="59"/>
        <v/>
      </c>
      <c r="F774" t="str">
        <f t="shared" si="60"/>
        <v/>
      </c>
      <c r="G774" t="str">
        <f t="shared" si="61"/>
        <v/>
      </c>
    </row>
    <row r="775" spans="1:7" x14ac:dyDescent="0.35">
      <c r="A775" s="30">
        <v>45072</v>
      </c>
      <c r="B775" s="3">
        <v>18499.349999999999</v>
      </c>
      <c r="C775" s="22">
        <f t="shared" si="62"/>
        <v>9.7264636772253412E-3</v>
      </c>
      <c r="D775" s="3" t="str">
        <f t="shared" si="63"/>
        <v>Up</v>
      </c>
      <c r="E775" t="str">
        <f t="shared" si="59"/>
        <v/>
      </c>
      <c r="F775" t="str">
        <f t="shared" si="60"/>
        <v/>
      </c>
      <c r="G775" t="str">
        <f t="shared" si="61"/>
        <v/>
      </c>
    </row>
    <row r="776" spans="1:7" x14ac:dyDescent="0.35">
      <c r="A776" s="30">
        <v>45075</v>
      </c>
      <c r="B776" s="3">
        <v>18598.650000000001</v>
      </c>
      <c r="C776" s="22">
        <f t="shared" si="62"/>
        <v>5.3677561644059337E-3</v>
      </c>
      <c r="D776" s="3" t="str">
        <f t="shared" si="63"/>
        <v>Up</v>
      </c>
      <c r="E776" t="str">
        <f t="shared" si="59"/>
        <v/>
      </c>
      <c r="F776" t="str">
        <f t="shared" si="60"/>
        <v/>
      </c>
      <c r="G776" t="str">
        <f t="shared" si="61"/>
        <v/>
      </c>
    </row>
    <row r="777" spans="1:7" x14ac:dyDescent="0.35">
      <c r="A777" s="30">
        <v>45076</v>
      </c>
      <c r="B777" s="3">
        <v>18633.849999999999</v>
      </c>
      <c r="C777" s="22">
        <f t="shared" si="62"/>
        <v>1.8926104851694659E-3</v>
      </c>
      <c r="D777" s="3" t="str">
        <f t="shared" si="63"/>
        <v>Up</v>
      </c>
      <c r="E777" t="str">
        <f t="shared" si="59"/>
        <v/>
      </c>
      <c r="F777" t="str">
        <f t="shared" si="60"/>
        <v/>
      </c>
      <c r="G777" t="str">
        <f t="shared" si="61"/>
        <v/>
      </c>
    </row>
    <row r="778" spans="1:7" x14ac:dyDescent="0.35">
      <c r="A778" s="30">
        <v>45077</v>
      </c>
      <c r="B778" s="3">
        <v>18534.400000000001</v>
      </c>
      <c r="C778" s="22">
        <f t="shared" si="62"/>
        <v>-5.3370613158309791E-3</v>
      </c>
      <c r="D778" s="3" t="str">
        <f t="shared" si="63"/>
        <v>Down</v>
      </c>
      <c r="E778" t="str">
        <f t="shared" si="59"/>
        <v/>
      </c>
      <c r="F778" t="str">
        <f t="shared" si="60"/>
        <v/>
      </c>
      <c r="G778" t="str">
        <f t="shared" si="61"/>
        <v/>
      </c>
    </row>
    <row r="779" spans="1:7" x14ac:dyDescent="0.35">
      <c r="A779" s="30">
        <v>45078</v>
      </c>
      <c r="B779" s="3">
        <v>18487.75</v>
      </c>
      <c r="C779" s="22">
        <f t="shared" si="62"/>
        <v>-2.5169414709945537E-3</v>
      </c>
      <c r="D779" s="3" t="str">
        <f t="shared" si="63"/>
        <v>Down</v>
      </c>
      <c r="E779" t="str">
        <f t="shared" si="59"/>
        <v/>
      </c>
      <c r="F779" t="str">
        <f t="shared" si="60"/>
        <v/>
      </c>
      <c r="G779" t="str">
        <f t="shared" si="61"/>
        <v/>
      </c>
    </row>
    <row r="780" spans="1:7" x14ac:dyDescent="0.35">
      <c r="A780" s="30">
        <v>45079</v>
      </c>
      <c r="B780" s="3">
        <v>18534.099999999999</v>
      </c>
      <c r="C780" s="22">
        <f t="shared" si="62"/>
        <v>2.5070654893104105E-3</v>
      </c>
      <c r="D780" s="3" t="str">
        <f t="shared" si="63"/>
        <v>Up</v>
      </c>
      <c r="E780" t="str">
        <f t="shared" ref="E780:E843" si="64">IF(AND(D772="Down", D773="Down", D774="Down", D775="Down", D776="Down", D777="Down", D778="Down", D779="Down"), "8-Day Down Streak", "")</f>
        <v/>
      </c>
      <c r="F780" t="str">
        <f t="shared" si="60"/>
        <v/>
      </c>
      <c r="G780" t="str">
        <f t="shared" si="61"/>
        <v/>
      </c>
    </row>
    <row r="781" spans="1:7" x14ac:dyDescent="0.35">
      <c r="A781" s="30">
        <v>45082</v>
      </c>
      <c r="B781" s="3">
        <v>18593.849999999999</v>
      </c>
      <c r="C781" s="22">
        <f t="shared" si="62"/>
        <v>3.2237875051931309E-3</v>
      </c>
      <c r="D781" s="3" t="str">
        <f t="shared" si="63"/>
        <v>Up</v>
      </c>
      <c r="E781" t="str">
        <f t="shared" si="64"/>
        <v/>
      </c>
      <c r="F781" t="str">
        <f t="shared" si="60"/>
        <v/>
      </c>
      <c r="G781" t="str">
        <f t="shared" si="61"/>
        <v/>
      </c>
    </row>
    <row r="782" spans="1:7" x14ac:dyDescent="0.35">
      <c r="A782" s="30">
        <v>45083</v>
      </c>
      <c r="B782" s="3">
        <v>18599</v>
      </c>
      <c r="C782" s="22">
        <f t="shared" si="62"/>
        <v>2.7697330031174045E-4</v>
      </c>
      <c r="D782" s="3" t="str">
        <f t="shared" si="63"/>
        <v>Up</v>
      </c>
      <c r="E782" t="str">
        <f t="shared" si="64"/>
        <v/>
      </c>
      <c r="F782" t="str">
        <f t="shared" si="60"/>
        <v/>
      </c>
      <c r="G782" t="str">
        <f t="shared" si="61"/>
        <v/>
      </c>
    </row>
    <row r="783" spans="1:7" x14ac:dyDescent="0.35">
      <c r="A783" s="30">
        <v>45084</v>
      </c>
      <c r="B783" s="3">
        <v>18726.400000000001</v>
      </c>
      <c r="C783" s="22">
        <f t="shared" si="62"/>
        <v>6.8498306360557804E-3</v>
      </c>
      <c r="D783" s="3" t="str">
        <f t="shared" si="63"/>
        <v>Up</v>
      </c>
      <c r="E783" t="str">
        <f t="shared" si="64"/>
        <v/>
      </c>
      <c r="F783" t="str">
        <f t="shared" si="60"/>
        <v/>
      </c>
      <c r="G783" t="str">
        <f t="shared" si="61"/>
        <v/>
      </c>
    </row>
    <row r="784" spans="1:7" x14ac:dyDescent="0.35">
      <c r="A784" s="30">
        <v>45085</v>
      </c>
      <c r="B784" s="3">
        <v>18634.55</v>
      </c>
      <c r="C784" s="22">
        <f t="shared" si="62"/>
        <v>-4.9048402255640264E-3</v>
      </c>
      <c r="D784" s="3" t="str">
        <f t="shared" si="63"/>
        <v>Down</v>
      </c>
      <c r="E784" t="str">
        <f t="shared" si="64"/>
        <v/>
      </c>
      <c r="F784" t="str">
        <f t="shared" si="60"/>
        <v/>
      </c>
      <c r="G784" t="str">
        <f t="shared" si="61"/>
        <v/>
      </c>
    </row>
    <row r="785" spans="1:7" x14ac:dyDescent="0.35">
      <c r="A785" s="30">
        <v>45086</v>
      </c>
      <c r="B785" s="3">
        <v>18563.400000000001</v>
      </c>
      <c r="C785" s="22">
        <f t="shared" si="62"/>
        <v>-3.8181764518058028E-3</v>
      </c>
      <c r="D785" s="3" t="str">
        <f t="shared" si="63"/>
        <v>Down</v>
      </c>
      <c r="E785" t="str">
        <f t="shared" si="64"/>
        <v/>
      </c>
      <c r="F785" t="str">
        <f t="shared" si="60"/>
        <v/>
      </c>
      <c r="G785" t="str">
        <f t="shared" si="61"/>
        <v/>
      </c>
    </row>
    <row r="786" spans="1:7" x14ac:dyDescent="0.35">
      <c r="A786" s="30">
        <v>45089</v>
      </c>
      <c r="B786" s="3">
        <v>18601.5</v>
      </c>
      <c r="C786" s="22">
        <f t="shared" si="62"/>
        <v>2.0524257409740964E-3</v>
      </c>
      <c r="D786" s="3" t="str">
        <f t="shared" si="63"/>
        <v>Up</v>
      </c>
      <c r="E786" t="str">
        <f t="shared" si="64"/>
        <v/>
      </c>
      <c r="F786" t="str">
        <f t="shared" si="60"/>
        <v/>
      </c>
      <c r="G786" t="str">
        <f t="shared" si="61"/>
        <v/>
      </c>
    </row>
    <row r="787" spans="1:7" x14ac:dyDescent="0.35">
      <c r="A787" s="30">
        <v>45090</v>
      </c>
      <c r="B787" s="3">
        <v>18716.150000000001</v>
      </c>
      <c r="C787" s="22">
        <f t="shared" si="62"/>
        <v>6.1634814396689221E-3</v>
      </c>
      <c r="D787" s="3" t="str">
        <f t="shared" si="63"/>
        <v>Up</v>
      </c>
      <c r="E787" t="str">
        <f t="shared" si="64"/>
        <v/>
      </c>
      <c r="F787" t="str">
        <f t="shared" si="60"/>
        <v/>
      </c>
      <c r="G787" t="str">
        <f t="shared" si="61"/>
        <v/>
      </c>
    </row>
    <row r="788" spans="1:7" x14ac:dyDescent="0.35">
      <c r="A788" s="30">
        <v>45091</v>
      </c>
      <c r="B788" s="3">
        <v>18755.900000000001</v>
      </c>
      <c r="C788" s="22">
        <f t="shared" si="62"/>
        <v>2.1238342287275961E-3</v>
      </c>
      <c r="D788" s="3" t="str">
        <f t="shared" si="63"/>
        <v>Up</v>
      </c>
      <c r="E788" t="str">
        <f t="shared" si="64"/>
        <v/>
      </c>
      <c r="F788" t="str">
        <f t="shared" si="60"/>
        <v/>
      </c>
      <c r="G788" t="str">
        <f t="shared" si="61"/>
        <v/>
      </c>
    </row>
    <row r="789" spans="1:7" x14ac:dyDescent="0.35">
      <c r="A789" s="30">
        <v>45092</v>
      </c>
      <c r="B789" s="3">
        <v>18688.099999999999</v>
      </c>
      <c r="C789" s="22">
        <f t="shared" si="62"/>
        <v>-3.6148625232595025E-3</v>
      </c>
      <c r="D789" s="3" t="str">
        <f t="shared" si="63"/>
        <v>Down</v>
      </c>
      <c r="E789" t="str">
        <f t="shared" si="64"/>
        <v/>
      </c>
      <c r="F789" t="str">
        <f t="shared" si="60"/>
        <v/>
      </c>
      <c r="G789" t="str">
        <f t="shared" si="61"/>
        <v/>
      </c>
    </row>
    <row r="790" spans="1:7" x14ac:dyDescent="0.35">
      <c r="A790" s="30">
        <v>45093</v>
      </c>
      <c r="B790" s="3">
        <v>18826</v>
      </c>
      <c r="C790" s="22">
        <f t="shared" si="62"/>
        <v>7.3790272954447735E-3</v>
      </c>
      <c r="D790" s="3" t="str">
        <f t="shared" si="63"/>
        <v>Up</v>
      </c>
      <c r="E790" t="str">
        <f t="shared" si="64"/>
        <v/>
      </c>
      <c r="F790" t="str">
        <f t="shared" si="60"/>
        <v/>
      </c>
      <c r="G790" t="str">
        <f t="shared" si="61"/>
        <v/>
      </c>
    </row>
    <row r="791" spans="1:7" x14ac:dyDescent="0.35">
      <c r="A791" s="30">
        <v>45096</v>
      </c>
      <c r="B791" s="3">
        <v>18755.45</v>
      </c>
      <c r="C791" s="22">
        <f t="shared" si="62"/>
        <v>-3.7474768936576687E-3</v>
      </c>
      <c r="D791" s="3" t="str">
        <f t="shared" si="63"/>
        <v>Down</v>
      </c>
      <c r="E791" t="str">
        <f t="shared" si="64"/>
        <v/>
      </c>
      <c r="F791" t="str">
        <f t="shared" si="60"/>
        <v/>
      </c>
      <c r="G791" t="str">
        <f t="shared" si="61"/>
        <v/>
      </c>
    </row>
    <row r="792" spans="1:7" x14ac:dyDescent="0.35">
      <c r="A792" s="30">
        <v>45097</v>
      </c>
      <c r="B792" s="3">
        <v>18816.7</v>
      </c>
      <c r="C792" s="22">
        <f t="shared" si="62"/>
        <v>3.2657174314665869E-3</v>
      </c>
      <c r="D792" s="3" t="str">
        <f t="shared" si="63"/>
        <v>Up</v>
      </c>
      <c r="E792" t="str">
        <f t="shared" si="64"/>
        <v/>
      </c>
      <c r="F792" t="str">
        <f t="shared" si="60"/>
        <v/>
      </c>
      <c r="G792" t="str">
        <f t="shared" si="61"/>
        <v/>
      </c>
    </row>
    <row r="793" spans="1:7" x14ac:dyDescent="0.35">
      <c r="A793" s="30">
        <v>45098</v>
      </c>
      <c r="B793" s="3">
        <v>18856.849999999999</v>
      </c>
      <c r="C793" s="22">
        <f t="shared" si="62"/>
        <v>2.1337428985952808E-3</v>
      </c>
      <c r="D793" s="3" t="str">
        <f t="shared" si="63"/>
        <v>Up</v>
      </c>
      <c r="E793" t="str">
        <f t="shared" si="64"/>
        <v/>
      </c>
      <c r="F793" t="str">
        <f t="shared" si="60"/>
        <v/>
      </c>
      <c r="G793" t="str">
        <f t="shared" si="61"/>
        <v/>
      </c>
    </row>
    <row r="794" spans="1:7" x14ac:dyDescent="0.35">
      <c r="A794" s="30">
        <v>45099</v>
      </c>
      <c r="B794" s="3">
        <v>18771.25</v>
      </c>
      <c r="C794" s="22">
        <f t="shared" si="62"/>
        <v>-4.5394644386521901E-3</v>
      </c>
      <c r="D794" s="3" t="str">
        <f t="shared" si="63"/>
        <v>Down</v>
      </c>
      <c r="E794" t="str">
        <f t="shared" si="64"/>
        <v/>
      </c>
      <c r="F794" t="str">
        <f t="shared" si="60"/>
        <v/>
      </c>
      <c r="G794" t="str">
        <f t="shared" si="61"/>
        <v/>
      </c>
    </row>
    <row r="795" spans="1:7" x14ac:dyDescent="0.35">
      <c r="A795" s="30">
        <v>45100</v>
      </c>
      <c r="B795" s="3">
        <v>18665.5</v>
      </c>
      <c r="C795" s="22">
        <f t="shared" si="62"/>
        <v>-5.6336152360657917E-3</v>
      </c>
      <c r="D795" s="3" t="str">
        <f t="shared" si="63"/>
        <v>Down</v>
      </c>
      <c r="E795" t="str">
        <f t="shared" si="64"/>
        <v/>
      </c>
      <c r="F795" t="str">
        <f t="shared" si="60"/>
        <v/>
      </c>
      <c r="G795" t="str">
        <f t="shared" si="61"/>
        <v/>
      </c>
    </row>
    <row r="796" spans="1:7" x14ac:dyDescent="0.35">
      <c r="A796" s="30">
        <v>45103</v>
      </c>
      <c r="B796" s="3">
        <v>18691.2</v>
      </c>
      <c r="C796" s="22">
        <f t="shared" si="62"/>
        <v>1.3768717687713014E-3</v>
      </c>
      <c r="D796" s="3" t="str">
        <f t="shared" si="63"/>
        <v>Up</v>
      </c>
      <c r="E796" t="str">
        <f t="shared" si="64"/>
        <v/>
      </c>
      <c r="F796" t="str">
        <f t="shared" si="60"/>
        <v/>
      </c>
      <c r="G796" t="str">
        <f t="shared" si="61"/>
        <v/>
      </c>
    </row>
    <row r="797" spans="1:7" x14ac:dyDescent="0.35">
      <c r="A797" s="30">
        <v>45104</v>
      </c>
      <c r="B797" s="3">
        <v>18817.400000000001</v>
      </c>
      <c r="C797" s="22">
        <f t="shared" si="62"/>
        <v>6.7518404382811547E-3</v>
      </c>
      <c r="D797" s="3" t="str">
        <f t="shared" si="63"/>
        <v>Up</v>
      </c>
      <c r="E797" t="str">
        <f t="shared" si="64"/>
        <v/>
      </c>
      <c r="F797" t="str">
        <f t="shared" si="60"/>
        <v/>
      </c>
      <c r="G797" t="str">
        <f t="shared" si="61"/>
        <v/>
      </c>
    </row>
    <row r="798" spans="1:7" x14ac:dyDescent="0.35">
      <c r="A798" s="30">
        <v>45105</v>
      </c>
      <c r="B798" s="3">
        <v>18972.099999999999</v>
      </c>
      <c r="C798" s="22">
        <f t="shared" si="62"/>
        <v>8.2211145004090404E-3</v>
      </c>
      <c r="D798" s="3" t="str">
        <f t="shared" si="63"/>
        <v>Up</v>
      </c>
      <c r="E798" t="str">
        <f t="shared" si="64"/>
        <v/>
      </c>
      <c r="F798" t="str">
        <f t="shared" si="60"/>
        <v/>
      </c>
      <c r="G798" t="str">
        <f t="shared" si="61"/>
        <v/>
      </c>
    </row>
    <row r="799" spans="1:7" x14ac:dyDescent="0.35">
      <c r="A799" s="30">
        <v>45107</v>
      </c>
      <c r="B799" s="3">
        <v>19189.05</v>
      </c>
      <c r="C799" s="22">
        <f t="shared" si="62"/>
        <v>1.1435212759789414E-2</v>
      </c>
      <c r="D799" s="3" t="str">
        <f t="shared" si="63"/>
        <v>Up</v>
      </c>
      <c r="E799" t="str">
        <f t="shared" si="64"/>
        <v/>
      </c>
      <c r="F799" t="str">
        <f t="shared" si="60"/>
        <v/>
      </c>
      <c r="G799" t="str">
        <f t="shared" si="61"/>
        <v/>
      </c>
    </row>
    <row r="800" spans="1:7" x14ac:dyDescent="0.35">
      <c r="A800" s="30">
        <v>45110</v>
      </c>
      <c r="B800" s="3">
        <v>19322.55</v>
      </c>
      <c r="C800" s="22">
        <f t="shared" si="62"/>
        <v>6.9570927169401303E-3</v>
      </c>
      <c r="D800" s="3" t="str">
        <f t="shared" si="63"/>
        <v>Up</v>
      </c>
      <c r="E800" t="str">
        <f t="shared" si="64"/>
        <v/>
      </c>
      <c r="F800" t="str">
        <f t="shared" si="60"/>
        <v/>
      </c>
      <c r="G800" t="str">
        <f t="shared" si="61"/>
        <v/>
      </c>
    </row>
    <row r="801" spans="1:7" x14ac:dyDescent="0.35">
      <c r="A801" s="30">
        <v>45111</v>
      </c>
      <c r="B801" s="3">
        <v>19389</v>
      </c>
      <c r="C801" s="22">
        <f t="shared" si="62"/>
        <v>3.4389870902132862E-3</v>
      </c>
      <c r="D801" s="3" t="str">
        <f t="shared" si="63"/>
        <v>Up</v>
      </c>
      <c r="E801" t="str">
        <f t="shared" si="64"/>
        <v/>
      </c>
      <c r="F801" t="str">
        <f t="shared" si="60"/>
        <v/>
      </c>
      <c r="G801" t="str">
        <f t="shared" si="61"/>
        <v/>
      </c>
    </row>
    <row r="802" spans="1:7" x14ac:dyDescent="0.35">
      <c r="A802" s="30">
        <v>45112</v>
      </c>
      <c r="B802" s="3">
        <v>19398.5</v>
      </c>
      <c r="C802" s="22">
        <f t="shared" si="62"/>
        <v>4.8996853886224153E-4</v>
      </c>
      <c r="D802" s="3" t="str">
        <f t="shared" si="63"/>
        <v>Up</v>
      </c>
      <c r="E802" t="str">
        <f t="shared" si="64"/>
        <v/>
      </c>
      <c r="F802" t="str">
        <f t="shared" si="60"/>
        <v/>
      </c>
      <c r="G802" t="str">
        <f t="shared" si="61"/>
        <v/>
      </c>
    </row>
    <row r="803" spans="1:7" x14ac:dyDescent="0.35">
      <c r="A803" s="30">
        <v>45113</v>
      </c>
      <c r="B803" s="3">
        <v>19497.3</v>
      </c>
      <c r="C803" s="22">
        <f t="shared" si="62"/>
        <v>5.0931773075237399E-3</v>
      </c>
      <c r="D803" s="3" t="str">
        <f t="shared" si="63"/>
        <v>Up</v>
      </c>
      <c r="E803" t="str">
        <f t="shared" si="64"/>
        <v/>
      </c>
      <c r="F803" t="str">
        <f t="shared" si="60"/>
        <v/>
      </c>
      <c r="G803" t="str">
        <f t="shared" si="61"/>
        <v/>
      </c>
    </row>
    <row r="804" spans="1:7" x14ac:dyDescent="0.35">
      <c r="A804" s="30">
        <v>45114</v>
      </c>
      <c r="B804" s="3">
        <v>19331.8</v>
      </c>
      <c r="C804" s="22">
        <f t="shared" si="62"/>
        <v>-8.4883547978438049E-3</v>
      </c>
      <c r="D804" s="3" t="str">
        <f t="shared" si="63"/>
        <v>Down</v>
      </c>
      <c r="E804" t="str">
        <f t="shared" si="64"/>
        <v/>
      </c>
      <c r="F804" t="str">
        <f t="shared" si="60"/>
        <v/>
      </c>
      <c r="G804" t="str">
        <f t="shared" si="61"/>
        <v/>
      </c>
    </row>
    <row r="805" spans="1:7" x14ac:dyDescent="0.35">
      <c r="A805" s="30">
        <v>45117</v>
      </c>
      <c r="B805" s="3">
        <v>19355.900000000001</v>
      </c>
      <c r="C805" s="22">
        <f t="shared" si="62"/>
        <v>1.2466505964267261E-3</v>
      </c>
      <c r="D805" s="3" t="str">
        <f t="shared" si="63"/>
        <v>Up</v>
      </c>
      <c r="E805" t="str">
        <f t="shared" si="64"/>
        <v/>
      </c>
      <c r="F805" t="str">
        <f t="shared" si="60"/>
        <v/>
      </c>
      <c r="G805" t="str">
        <f t="shared" si="61"/>
        <v/>
      </c>
    </row>
    <row r="806" spans="1:7" x14ac:dyDescent="0.35">
      <c r="A806" s="30">
        <v>45118</v>
      </c>
      <c r="B806" s="3">
        <v>19439.400000000001</v>
      </c>
      <c r="C806" s="22">
        <f t="shared" si="62"/>
        <v>4.3139301194984473E-3</v>
      </c>
      <c r="D806" s="3" t="str">
        <f t="shared" si="63"/>
        <v>Up</v>
      </c>
      <c r="E806" t="str">
        <f t="shared" si="64"/>
        <v/>
      </c>
      <c r="F806" t="str">
        <f t="shared" si="60"/>
        <v/>
      </c>
      <c r="G806" t="str">
        <f t="shared" si="61"/>
        <v/>
      </c>
    </row>
    <row r="807" spans="1:7" x14ac:dyDescent="0.35">
      <c r="A807" s="30">
        <v>45119</v>
      </c>
      <c r="B807" s="3">
        <v>19384.3</v>
      </c>
      <c r="C807" s="22">
        <f t="shared" si="62"/>
        <v>-2.8344496229308611E-3</v>
      </c>
      <c r="D807" s="3" t="str">
        <f t="shared" si="63"/>
        <v>Down</v>
      </c>
      <c r="E807" t="str">
        <f t="shared" si="64"/>
        <v/>
      </c>
      <c r="F807" t="str">
        <f t="shared" si="60"/>
        <v/>
      </c>
      <c r="G807" t="str">
        <f t="shared" si="61"/>
        <v/>
      </c>
    </row>
    <row r="808" spans="1:7" x14ac:dyDescent="0.35">
      <c r="A808" s="30">
        <v>45120</v>
      </c>
      <c r="B808" s="3">
        <v>19413.75</v>
      </c>
      <c r="C808" s="22">
        <f t="shared" si="62"/>
        <v>1.5192707500400185E-3</v>
      </c>
      <c r="D808" s="3" t="str">
        <f t="shared" si="63"/>
        <v>Up</v>
      </c>
      <c r="E808" t="str">
        <f t="shared" si="64"/>
        <v/>
      </c>
      <c r="F808" t="str">
        <f t="shared" si="60"/>
        <v/>
      </c>
      <c r="G808" t="str">
        <f t="shared" si="61"/>
        <v/>
      </c>
    </row>
    <row r="809" spans="1:7" x14ac:dyDescent="0.35">
      <c r="A809" s="30">
        <v>45121</v>
      </c>
      <c r="B809" s="3">
        <v>19564.5</v>
      </c>
      <c r="C809" s="22">
        <f t="shared" si="62"/>
        <v>7.7651149314274673E-3</v>
      </c>
      <c r="D809" s="3" t="str">
        <f t="shared" si="63"/>
        <v>Up</v>
      </c>
      <c r="E809" t="str">
        <f t="shared" si="64"/>
        <v/>
      </c>
      <c r="F809" t="str">
        <f t="shared" si="60"/>
        <v/>
      </c>
      <c r="G809" t="str">
        <f t="shared" si="61"/>
        <v/>
      </c>
    </row>
    <row r="810" spans="1:7" x14ac:dyDescent="0.35">
      <c r="A810" s="30">
        <v>45124</v>
      </c>
      <c r="B810" s="3">
        <v>19711.45</v>
      </c>
      <c r="C810" s="22">
        <f t="shared" si="62"/>
        <v>7.511053183061194E-3</v>
      </c>
      <c r="D810" s="3" t="str">
        <f t="shared" si="63"/>
        <v>Up</v>
      </c>
      <c r="E810" t="str">
        <f t="shared" si="64"/>
        <v/>
      </c>
      <c r="F810" t="str">
        <f t="shared" si="60"/>
        <v/>
      </c>
      <c r="G810" t="str">
        <f t="shared" si="61"/>
        <v/>
      </c>
    </row>
    <row r="811" spans="1:7" x14ac:dyDescent="0.35">
      <c r="A811" s="30">
        <v>45125</v>
      </c>
      <c r="B811" s="3">
        <v>19749.25</v>
      </c>
      <c r="C811" s="22">
        <f t="shared" si="62"/>
        <v>1.9176671427012864E-3</v>
      </c>
      <c r="D811" s="3" t="str">
        <f t="shared" si="63"/>
        <v>Up</v>
      </c>
      <c r="E811" t="str">
        <f t="shared" si="64"/>
        <v/>
      </c>
      <c r="F811" t="str">
        <f t="shared" si="60"/>
        <v/>
      </c>
      <c r="G811" t="str">
        <f t="shared" si="61"/>
        <v/>
      </c>
    </row>
    <row r="812" spans="1:7" x14ac:dyDescent="0.35">
      <c r="A812" s="30">
        <v>45126</v>
      </c>
      <c r="B812" s="3">
        <v>19833.150000000001</v>
      </c>
      <c r="C812" s="22">
        <f t="shared" si="62"/>
        <v>4.248262592250412E-3</v>
      </c>
      <c r="D812" s="3" t="str">
        <f t="shared" si="63"/>
        <v>Up</v>
      </c>
      <c r="E812" t="str">
        <f t="shared" si="64"/>
        <v/>
      </c>
      <c r="F812" t="str">
        <f t="shared" si="60"/>
        <v/>
      </c>
      <c r="G812" t="str">
        <f t="shared" si="61"/>
        <v/>
      </c>
    </row>
    <row r="813" spans="1:7" x14ac:dyDescent="0.35">
      <c r="A813" s="30">
        <v>45127</v>
      </c>
      <c r="B813" s="3">
        <v>19979.150000000001</v>
      </c>
      <c r="C813" s="22">
        <f t="shared" si="62"/>
        <v>7.3614125844860745E-3</v>
      </c>
      <c r="D813" s="3" t="str">
        <f t="shared" si="63"/>
        <v>Up</v>
      </c>
      <c r="E813" t="str">
        <f t="shared" si="64"/>
        <v/>
      </c>
      <c r="F813" t="str">
        <f t="shared" si="60"/>
        <v/>
      </c>
      <c r="G813" t="str">
        <f t="shared" si="61"/>
        <v/>
      </c>
    </row>
    <row r="814" spans="1:7" x14ac:dyDescent="0.35">
      <c r="A814" s="30">
        <v>45128</v>
      </c>
      <c r="B814" s="3">
        <v>19745</v>
      </c>
      <c r="C814" s="22">
        <f t="shared" si="62"/>
        <v>-1.1719717805812631E-2</v>
      </c>
      <c r="D814" s="3" t="str">
        <f t="shared" si="63"/>
        <v>Down</v>
      </c>
      <c r="E814" t="str">
        <f t="shared" si="64"/>
        <v/>
      </c>
      <c r="F814" t="str">
        <f t="shared" si="60"/>
        <v/>
      </c>
      <c r="G814" t="str">
        <f t="shared" si="61"/>
        <v/>
      </c>
    </row>
    <row r="815" spans="1:7" x14ac:dyDescent="0.35">
      <c r="A815" s="30">
        <v>45131</v>
      </c>
      <c r="B815" s="3">
        <v>19672.349999999999</v>
      </c>
      <c r="C815" s="22">
        <f t="shared" si="62"/>
        <v>-3.6794125094961488E-3</v>
      </c>
      <c r="D815" s="3" t="str">
        <f t="shared" si="63"/>
        <v>Down</v>
      </c>
      <c r="E815" t="str">
        <f t="shared" si="64"/>
        <v/>
      </c>
      <c r="F815" t="str">
        <f t="shared" si="60"/>
        <v/>
      </c>
      <c r="G815" t="str">
        <f t="shared" si="61"/>
        <v/>
      </c>
    </row>
    <row r="816" spans="1:7" x14ac:dyDescent="0.35">
      <c r="A816" s="30">
        <v>45132</v>
      </c>
      <c r="B816" s="3">
        <v>19680.599999999999</v>
      </c>
      <c r="C816" s="22">
        <f t="shared" si="62"/>
        <v>4.1937033450502868E-4</v>
      </c>
      <c r="D816" s="3" t="str">
        <f t="shared" si="63"/>
        <v>Up</v>
      </c>
      <c r="E816" t="str">
        <f t="shared" si="64"/>
        <v/>
      </c>
      <c r="F816" t="str">
        <f t="shared" si="60"/>
        <v/>
      </c>
      <c r="G816" t="str">
        <f t="shared" si="61"/>
        <v/>
      </c>
    </row>
    <row r="817" spans="1:7" x14ac:dyDescent="0.35">
      <c r="A817" s="30">
        <v>45133</v>
      </c>
      <c r="B817" s="3">
        <v>19778.3</v>
      </c>
      <c r="C817" s="22">
        <f t="shared" si="62"/>
        <v>4.9642795443228726E-3</v>
      </c>
      <c r="D817" s="3" t="str">
        <f t="shared" si="63"/>
        <v>Up</v>
      </c>
      <c r="E817" t="str">
        <f t="shared" si="64"/>
        <v/>
      </c>
      <c r="F817" t="str">
        <f t="shared" si="60"/>
        <v/>
      </c>
      <c r="G817" t="str">
        <f t="shared" si="61"/>
        <v/>
      </c>
    </row>
    <row r="818" spans="1:7" x14ac:dyDescent="0.35">
      <c r="A818" s="30">
        <v>45134</v>
      </c>
      <c r="B818" s="3">
        <v>19659.900000000001</v>
      </c>
      <c r="C818" s="22">
        <f t="shared" si="62"/>
        <v>-5.9863587871555098E-3</v>
      </c>
      <c r="D818" s="3" t="str">
        <f t="shared" si="63"/>
        <v>Down</v>
      </c>
      <c r="E818" t="str">
        <f t="shared" si="64"/>
        <v/>
      </c>
      <c r="F818" t="str">
        <f t="shared" si="60"/>
        <v/>
      </c>
      <c r="G818" t="str">
        <f t="shared" si="61"/>
        <v/>
      </c>
    </row>
    <row r="819" spans="1:7" x14ac:dyDescent="0.35">
      <c r="A819" s="30">
        <v>45135</v>
      </c>
      <c r="B819" s="3">
        <v>19646.05</v>
      </c>
      <c r="C819" s="22">
        <f t="shared" si="62"/>
        <v>-7.0447967690589379E-4</v>
      </c>
      <c r="D819" s="3" t="str">
        <f t="shared" si="63"/>
        <v>Down</v>
      </c>
      <c r="E819" t="str">
        <f t="shared" si="64"/>
        <v/>
      </c>
      <c r="F819" t="str">
        <f t="shared" si="60"/>
        <v/>
      </c>
      <c r="G819" t="str">
        <f t="shared" si="61"/>
        <v/>
      </c>
    </row>
    <row r="820" spans="1:7" x14ac:dyDescent="0.35">
      <c r="A820" s="30">
        <v>45138</v>
      </c>
      <c r="B820" s="3">
        <v>19753.8</v>
      </c>
      <c r="C820" s="22">
        <f t="shared" si="62"/>
        <v>5.4845630546598431E-3</v>
      </c>
      <c r="D820" s="3" t="str">
        <f t="shared" si="63"/>
        <v>Up</v>
      </c>
      <c r="E820" t="str">
        <f t="shared" si="64"/>
        <v/>
      </c>
      <c r="F820" t="str">
        <f t="shared" si="60"/>
        <v/>
      </c>
      <c r="G820" t="str">
        <f t="shared" si="61"/>
        <v/>
      </c>
    </row>
    <row r="821" spans="1:7" x14ac:dyDescent="0.35">
      <c r="A821" s="30">
        <v>45139</v>
      </c>
      <c r="B821" s="3">
        <v>19733.55</v>
      </c>
      <c r="C821" s="22">
        <f t="shared" si="62"/>
        <v>-1.0251192175682654E-3</v>
      </c>
      <c r="D821" s="3" t="str">
        <f t="shared" si="63"/>
        <v>Down</v>
      </c>
      <c r="E821" t="str">
        <f t="shared" si="64"/>
        <v/>
      </c>
      <c r="F821" t="str">
        <f t="shared" si="60"/>
        <v/>
      </c>
      <c r="G821" t="str">
        <f t="shared" si="61"/>
        <v/>
      </c>
    </row>
    <row r="822" spans="1:7" x14ac:dyDescent="0.35">
      <c r="A822" s="30">
        <v>45140</v>
      </c>
      <c r="B822" s="3">
        <v>19526.55</v>
      </c>
      <c r="C822" s="22">
        <f t="shared" si="62"/>
        <v>-1.0489749690248334E-2</v>
      </c>
      <c r="D822" s="3" t="str">
        <f t="shared" si="63"/>
        <v>Down</v>
      </c>
      <c r="E822" t="str">
        <f t="shared" si="64"/>
        <v/>
      </c>
      <c r="F822" t="str">
        <f t="shared" si="60"/>
        <v/>
      </c>
      <c r="G822" t="str">
        <f t="shared" si="61"/>
        <v/>
      </c>
    </row>
    <row r="823" spans="1:7" x14ac:dyDescent="0.35">
      <c r="A823" s="30">
        <v>45141</v>
      </c>
      <c r="B823" s="3">
        <v>19381.650000000001</v>
      </c>
      <c r="C823" s="22">
        <f t="shared" si="62"/>
        <v>-7.4206657089961013E-3</v>
      </c>
      <c r="D823" s="3" t="str">
        <f t="shared" si="63"/>
        <v>Down</v>
      </c>
      <c r="E823" t="str">
        <f t="shared" si="64"/>
        <v/>
      </c>
      <c r="F823" t="str">
        <f t="shared" si="60"/>
        <v/>
      </c>
      <c r="G823" t="str">
        <f t="shared" si="61"/>
        <v/>
      </c>
    </row>
    <row r="824" spans="1:7" x14ac:dyDescent="0.35">
      <c r="A824" s="30">
        <v>45142</v>
      </c>
      <c r="B824" s="3">
        <v>19517</v>
      </c>
      <c r="C824" s="22">
        <f t="shared" si="62"/>
        <v>6.9834095652330187E-3</v>
      </c>
      <c r="D824" s="3" t="str">
        <f t="shared" si="63"/>
        <v>Up</v>
      </c>
      <c r="E824" t="str">
        <f t="shared" si="64"/>
        <v/>
      </c>
      <c r="F824" t="str">
        <f t="shared" si="60"/>
        <v/>
      </c>
      <c r="G824" t="str">
        <f t="shared" si="61"/>
        <v/>
      </c>
    </row>
    <row r="825" spans="1:7" x14ac:dyDescent="0.35">
      <c r="A825" s="30">
        <v>45145</v>
      </c>
      <c r="B825" s="3">
        <v>19597.3</v>
      </c>
      <c r="C825" s="22">
        <f t="shared" si="62"/>
        <v>4.1143618383972574E-3</v>
      </c>
      <c r="D825" s="3" t="str">
        <f t="shared" si="63"/>
        <v>Up</v>
      </c>
      <c r="E825" t="str">
        <f t="shared" si="64"/>
        <v/>
      </c>
      <c r="F825" t="str">
        <f t="shared" si="60"/>
        <v/>
      </c>
      <c r="G825" t="str">
        <f t="shared" si="61"/>
        <v/>
      </c>
    </row>
    <row r="826" spans="1:7" x14ac:dyDescent="0.35">
      <c r="A826" s="30">
        <v>45146</v>
      </c>
      <c r="B826" s="3">
        <v>19570.849999999999</v>
      </c>
      <c r="C826" s="22">
        <f t="shared" si="62"/>
        <v>-1.3496757206350226E-3</v>
      </c>
      <c r="D826" s="3" t="str">
        <f t="shared" si="63"/>
        <v>Down</v>
      </c>
      <c r="E826" t="str">
        <f t="shared" si="64"/>
        <v/>
      </c>
      <c r="F826" t="str">
        <f t="shared" si="60"/>
        <v/>
      </c>
      <c r="G826" t="str">
        <f t="shared" si="61"/>
        <v/>
      </c>
    </row>
    <row r="827" spans="1:7" x14ac:dyDescent="0.35">
      <c r="A827" s="30">
        <v>45147</v>
      </c>
      <c r="B827" s="3">
        <v>19632.55</v>
      </c>
      <c r="C827" s="22">
        <f t="shared" si="62"/>
        <v>3.1526479432421551E-3</v>
      </c>
      <c r="D827" s="3" t="str">
        <f t="shared" si="63"/>
        <v>Up</v>
      </c>
      <c r="E827" t="str">
        <f t="shared" si="64"/>
        <v/>
      </c>
      <c r="F827" t="str">
        <f t="shared" si="60"/>
        <v/>
      </c>
      <c r="G827" t="str">
        <f t="shared" si="61"/>
        <v/>
      </c>
    </row>
    <row r="828" spans="1:7" x14ac:dyDescent="0.35">
      <c r="A828" s="30">
        <v>45148</v>
      </c>
      <c r="B828" s="3">
        <v>19543.099999999999</v>
      </c>
      <c r="C828" s="22">
        <f t="shared" si="62"/>
        <v>-4.5562089489139587E-3</v>
      </c>
      <c r="D828" s="3" t="str">
        <f t="shared" si="63"/>
        <v>Down</v>
      </c>
      <c r="E828" t="str">
        <f t="shared" si="64"/>
        <v/>
      </c>
      <c r="F828" t="str">
        <f t="shared" si="60"/>
        <v/>
      </c>
      <c r="G828" t="str">
        <f t="shared" si="61"/>
        <v/>
      </c>
    </row>
    <row r="829" spans="1:7" x14ac:dyDescent="0.35">
      <c r="A829" s="30">
        <v>45149</v>
      </c>
      <c r="B829" s="3">
        <v>19428.3</v>
      </c>
      <c r="C829" s="22">
        <f t="shared" si="62"/>
        <v>-5.8741960077981119E-3</v>
      </c>
      <c r="D829" s="3" t="str">
        <f t="shared" si="63"/>
        <v>Down</v>
      </c>
      <c r="E829" t="str">
        <f t="shared" si="64"/>
        <v/>
      </c>
      <c r="F829" t="str">
        <f t="shared" si="60"/>
        <v/>
      </c>
      <c r="G829" t="str">
        <f t="shared" si="61"/>
        <v/>
      </c>
    </row>
    <row r="830" spans="1:7" x14ac:dyDescent="0.35">
      <c r="A830" s="30">
        <v>45152</v>
      </c>
      <c r="B830" s="3">
        <v>19434.55</v>
      </c>
      <c r="C830" s="22">
        <f t="shared" si="62"/>
        <v>3.2169567074834135E-4</v>
      </c>
      <c r="D830" s="3" t="str">
        <f t="shared" si="63"/>
        <v>Up</v>
      </c>
      <c r="E830" t="str">
        <f t="shared" si="64"/>
        <v/>
      </c>
      <c r="F830" t="str">
        <f t="shared" si="60"/>
        <v/>
      </c>
      <c r="G830" t="str">
        <f t="shared" si="61"/>
        <v/>
      </c>
    </row>
    <row r="831" spans="1:7" x14ac:dyDescent="0.35">
      <c r="A831" s="30">
        <v>45154</v>
      </c>
      <c r="B831" s="3">
        <v>19465</v>
      </c>
      <c r="C831" s="22">
        <f t="shared" si="62"/>
        <v>1.5667972759853318E-3</v>
      </c>
      <c r="D831" s="3" t="str">
        <f t="shared" si="63"/>
        <v>Up</v>
      </c>
      <c r="E831" t="str">
        <f t="shared" si="64"/>
        <v/>
      </c>
      <c r="F831" t="str">
        <f t="shared" si="60"/>
        <v/>
      </c>
      <c r="G831" t="str">
        <f t="shared" si="61"/>
        <v/>
      </c>
    </row>
    <row r="832" spans="1:7" x14ac:dyDescent="0.35">
      <c r="A832" s="30">
        <v>45155</v>
      </c>
      <c r="B832" s="3">
        <v>19365.25</v>
      </c>
      <c r="C832" s="22">
        <f t="shared" si="62"/>
        <v>-5.124582584125353E-3</v>
      </c>
      <c r="D832" s="3" t="str">
        <f t="shared" si="63"/>
        <v>Down</v>
      </c>
      <c r="E832" t="str">
        <f t="shared" si="64"/>
        <v/>
      </c>
      <c r="F832" t="str">
        <f t="shared" si="60"/>
        <v/>
      </c>
      <c r="G832" t="str">
        <f t="shared" si="61"/>
        <v/>
      </c>
    </row>
    <row r="833" spans="1:7" x14ac:dyDescent="0.35">
      <c r="A833" s="30">
        <v>45156</v>
      </c>
      <c r="B833" s="3">
        <v>19310.150000000001</v>
      </c>
      <c r="C833" s="22">
        <f t="shared" si="62"/>
        <v>-2.8453027975367498E-3</v>
      </c>
      <c r="D833" s="3" t="str">
        <f t="shared" si="63"/>
        <v>Down</v>
      </c>
      <c r="E833" t="str">
        <f t="shared" si="64"/>
        <v/>
      </c>
      <c r="F833" t="str">
        <f t="shared" si="60"/>
        <v/>
      </c>
      <c r="G833" t="str">
        <f t="shared" si="61"/>
        <v/>
      </c>
    </row>
    <row r="834" spans="1:7" x14ac:dyDescent="0.35">
      <c r="A834" s="30">
        <v>45159</v>
      </c>
      <c r="B834" s="3">
        <v>19393.599999999999</v>
      </c>
      <c r="C834" s="22">
        <f t="shared" si="62"/>
        <v>4.3215614586109936E-3</v>
      </c>
      <c r="D834" s="3" t="str">
        <f t="shared" si="63"/>
        <v>Up</v>
      </c>
      <c r="E834" t="str">
        <f t="shared" si="64"/>
        <v/>
      </c>
      <c r="F834" t="str">
        <f t="shared" si="60"/>
        <v/>
      </c>
      <c r="G834" t="str">
        <f t="shared" si="61"/>
        <v/>
      </c>
    </row>
    <row r="835" spans="1:7" x14ac:dyDescent="0.35">
      <c r="A835" s="30">
        <v>45160</v>
      </c>
      <c r="B835" s="3">
        <v>19396.45</v>
      </c>
      <c r="C835" s="22">
        <f t="shared" si="62"/>
        <v>1.4695569672480525E-4</v>
      </c>
      <c r="D835" s="3" t="str">
        <f t="shared" si="63"/>
        <v>Up</v>
      </c>
      <c r="E835" t="str">
        <f t="shared" si="64"/>
        <v/>
      </c>
      <c r="F835" t="str">
        <f t="shared" ref="F835:F898" si="65">IF(E835="8-Day Down Streak", C835, "")</f>
        <v/>
      </c>
      <c r="G835" t="str">
        <f t="shared" ref="G835:G898" si="66">IF(E835="8-Day Down Streak", IF(F835&gt;0, "Yes", "No"), "")</f>
        <v/>
      </c>
    </row>
    <row r="836" spans="1:7" x14ac:dyDescent="0.35">
      <c r="A836" s="30">
        <v>45161</v>
      </c>
      <c r="B836" s="3">
        <v>19444</v>
      </c>
      <c r="C836" s="22">
        <f t="shared" ref="C836:C899" si="67">(B836-B835)/B835</f>
        <v>2.4514795233147959E-3</v>
      </c>
      <c r="D836" s="3" t="str">
        <f t="shared" ref="D836:D899" si="68">IF(C836&gt;0, "Up", IF(C836&lt;0, "Down", "Flat"))</f>
        <v>Up</v>
      </c>
      <c r="E836" t="str">
        <f t="shared" si="64"/>
        <v/>
      </c>
      <c r="F836" t="str">
        <f t="shared" si="65"/>
        <v/>
      </c>
      <c r="G836" t="str">
        <f t="shared" si="66"/>
        <v/>
      </c>
    </row>
    <row r="837" spans="1:7" x14ac:dyDescent="0.35">
      <c r="A837" s="30">
        <v>45162</v>
      </c>
      <c r="B837" s="3">
        <v>19386.7</v>
      </c>
      <c r="C837" s="22">
        <f t="shared" si="67"/>
        <v>-2.9469245011314168E-3</v>
      </c>
      <c r="D837" s="3" t="str">
        <f t="shared" si="68"/>
        <v>Down</v>
      </c>
      <c r="E837" t="str">
        <f t="shared" si="64"/>
        <v/>
      </c>
      <c r="F837" t="str">
        <f t="shared" si="65"/>
        <v/>
      </c>
      <c r="G837" t="str">
        <f t="shared" si="66"/>
        <v/>
      </c>
    </row>
    <row r="838" spans="1:7" x14ac:dyDescent="0.35">
      <c r="A838" s="30">
        <v>45163</v>
      </c>
      <c r="B838" s="3">
        <v>19265.8</v>
      </c>
      <c r="C838" s="22">
        <f t="shared" si="67"/>
        <v>-6.2362341192674078E-3</v>
      </c>
      <c r="D838" s="3" t="str">
        <f t="shared" si="68"/>
        <v>Down</v>
      </c>
      <c r="E838" t="str">
        <f t="shared" si="64"/>
        <v/>
      </c>
      <c r="F838" t="str">
        <f t="shared" si="65"/>
        <v/>
      </c>
      <c r="G838" t="str">
        <f t="shared" si="66"/>
        <v/>
      </c>
    </row>
    <row r="839" spans="1:7" x14ac:dyDescent="0.35">
      <c r="A839" s="30">
        <v>45166</v>
      </c>
      <c r="B839" s="3">
        <v>19306.05</v>
      </c>
      <c r="C839" s="22">
        <f t="shared" si="67"/>
        <v>2.0891943236200938E-3</v>
      </c>
      <c r="D839" s="3" t="str">
        <f t="shared" si="68"/>
        <v>Up</v>
      </c>
      <c r="E839" t="str">
        <f t="shared" si="64"/>
        <v/>
      </c>
      <c r="F839" t="str">
        <f t="shared" si="65"/>
        <v/>
      </c>
      <c r="G839" t="str">
        <f t="shared" si="66"/>
        <v/>
      </c>
    </row>
    <row r="840" spans="1:7" x14ac:dyDescent="0.35">
      <c r="A840" s="30">
        <v>45167</v>
      </c>
      <c r="B840" s="3">
        <v>19342.650000000001</v>
      </c>
      <c r="C840" s="22">
        <f t="shared" si="67"/>
        <v>1.8957787843708156E-3</v>
      </c>
      <c r="D840" s="3" t="str">
        <f t="shared" si="68"/>
        <v>Up</v>
      </c>
      <c r="E840" t="str">
        <f t="shared" si="64"/>
        <v/>
      </c>
      <c r="F840" t="str">
        <f t="shared" si="65"/>
        <v/>
      </c>
      <c r="G840" t="str">
        <f t="shared" si="66"/>
        <v/>
      </c>
    </row>
    <row r="841" spans="1:7" x14ac:dyDescent="0.35">
      <c r="A841" s="30">
        <v>45168</v>
      </c>
      <c r="B841" s="3">
        <v>19347.45</v>
      </c>
      <c r="C841" s="22">
        <f t="shared" si="67"/>
        <v>2.4815627641503477E-4</v>
      </c>
      <c r="D841" s="3" t="str">
        <f t="shared" si="68"/>
        <v>Up</v>
      </c>
      <c r="E841" t="str">
        <f t="shared" si="64"/>
        <v/>
      </c>
      <c r="F841" t="str">
        <f t="shared" si="65"/>
        <v/>
      </c>
      <c r="G841" t="str">
        <f t="shared" si="66"/>
        <v/>
      </c>
    </row>
    <row r="842" spans="1:7" x14ac:dyDescent="0.35">
      <c r="A842" s="30">
        <v>45169</v>
      </c>
      <c r="B842" s="3">
        <v>19253.8</v>
      </c>
      <c r="C842" s="22">
        <f t="shared" si="67"/>
        <v>-4.8404311679317667E-3</v>
      </c>
      <c r="D842" s="3" t="str">
        <f t="shared" si="68"/>
        <v>Down</v>
      </c>
      <c r="E842" t="str">
        <f t="shared" si="64"/>
        <v/>
      </c>
      <c r="F842" t="str">
        <f t="shared" si="65"/>
        <v/>
      </c>
      <c r="G842" t="str">
        <f t="shared" si="66"/>
        <v/>
      </c>
    </row>
    <row r="843" spans="1:7" x14ac:dyDescent="0.35">
      <c r="A843" s="30">
        <v>45170</v>
      </c>
      <c r="B843" s="3">
        <v>19435.3</v>
      </c>
      <c r="C843" s="22">
        <f t="shared" si="67"/>
        <v>9.4267105714196681E-3</v>
      </c>
      <c r="D843" s="3" t="str">
        <f t="shared" si="68"/>
        <v>Up</v>
      </c>
      <c r="E843" t="str">
        <f t="shared" si="64"/>
        <v/>
      </c>
      <c r="F843" t="str">
        <f t="shared" si="65"/>
        <v/>
      </c>
      <c r="G843" t="str">
        <f t="shared" si="66"/>
        <v/>
      </c>
    </row>
    <row r="844" spans="1:7" x14ac:dyDescent="0.35">
      <c r="A844" s="30">
        <v>45173</v>
      </c>
      <c r="B844" s="3">
        <v>19528.8</v>
      </c>
      <c r="C844" s="22">
        <f t="shared" si="67"/>
        <v>4.8108338950260607E-3</v>
      </c>
      <c r="D844" s="3" t="str">
        <f t="shared" si="68"/>
        <v>Up</v>
      </c>
      <c r="E844" t="str">
        <f t="shared" ref="E844:E907" si="69">IF(AND(D836="Down", D837="Down", D838="Down", D839="Down", D840="Down", D841="Down", D842="Down", D843="Down"), "8-Day Down Streak", "")</f>
        <v/>
      </c>
      <c r="F844" t="str">
        <f t="shared" si="65"/>
        <v/>
      </c>
      <c r="G844" t="str">
        <f t="shared" si="66"/>
        <v/>
      </c>
    </row>
    <row r="845" spans="1:7" x14ac:dyDescent="0.35">
      <c r="A845" s="30">
        <v>45174</v>
      </c>
      <c r="B845" s="3">
        <v>19574.900000000001</v>
      </c>
      <c r="C845" s="22">
        <f t="shared" si="67"/>
        <v>2.3606161156856636E-3</v>
      </c>
      <c r="D845" s="3" t="str">
        <f t="shared" si="68"/>
        <v>Up</v>
      </c>
      <c r="E845" t="str">
        <f t="shared" si="69"/>
        <v/>
      </c>
      <c r="F845" t="str">
        <f t="shared" si="65"/>
        <v/>
      </c>
      <c r="G845" t="str">
        <f t="shared" si="66"/>
        <v/>
      </c>
    </row>
    <row r="846" spans="1:7" x14ac:dyDescent="0.35">
      <c r="A846" s="30">
        <v>45175</v>
      </c>
      <c r="B846" s="3">
        <v>19611.05</v>
      </c>
      <c r="C846" s="22">
        <f t="shared" si="67"/>
        <v>1.8467527292603187E-3</v>
      </c>
      <c r="D846" s="3" t="str">
        <f t="shared" si="68"/>
        <v>Up</v>
      </c>
      <c r="E846" t="str">
        <f t="shared" si="69"/>
        <v/>
      </c>
      <c r="F846" t="str">
        <f t="shared" si="65"/>
        <v/>
      </c>
      <c r="G846" t="str">
        <f t="shared" si="66"/>
        <v/>
      </c>
    </row>
    <row r="847" spans="1:7" x14ac:dyDescent="0.35">
      <c r="A847" s="30">
        <v>45176</v>
      </c>
      <c r="B847" s="3">
        <v>19727.05</v>
      </c>
      <c r="C847" s="22">
        <f t="shared" si="67"/>
        <v>5.9150325964188559E-3</v>
      </c>
      <c r="D847" s="3" t="str">
        <f t="shared" si="68"/>
        <v>Up</v>
      </c>
      <c r="E847" t="str">
        <f t="shared" si="69"/>
        <v/>
      </c>
      <c r="F847" t="str">
        <f t="shared" si="65"/>
        <v/>
      </c>
      <c r="G847" t="str">
        <f t="shared" si="66"/>
        <v/>
      </c>
    </row>
    <row r="848" spans="1:7" x14ac:dyDescent="0.35">
      <c r="A848" s="30">
        <v>45177</v>
      </c>
      <c r="B848" s="3">
        <v>19819.95</v>
      </c>
      <c r="C848" s="22">
        <f t="shared" si="67"/>
        <v>4.709269759036524E-3</v>
      </c>
      <c r="D848" s="3" t="str">
        <f t="shared" si="68"/>
        <v>Up</v>
      </c>
      <c r="E848" t="str">
        <f t="shared" si="69"/>
        <v/>
      </c>
      <c r="F848" t="str">
        <f t="shared" si="65"/>
        <v/>
      </c>
      <c r="G848" t="str">
        <f t="shared" si="66"/>
        <v/>
      </c>
    </row>
    <row r="849" spans="1:7" x14ac:dyDescent="0.35">
      <c r="A849" s="30">
        <v>45180</v>
      </c>
      <c r="B849" s="3">
        <v>19996.349999999999</v>
      </c>
      <c r="C849" s="22">
        <f t="shared" si="67"/>
        <v>8.9001233605532706E-3</v>
      </c>
      <c r="D849" s="3" t="str">
        <f t="shared" si="68"/>
        <v>Up</v>
      </c>
      <c r="E849" t="str">
        <f t="shared" si="69"/>
        <v/>
      </c>
      <c r="F849" t="str">
        <f t="shared" si="65"/>
        <v/>
      </c>
      <c r="G849" t="str">
        <f t="shared" si="66"/>
        <v/>
      </c>
    </row>
    <row r="850" spans="1:7" x14ac:dyDescent="0.35">
      <c r="A850" s="30">
        <v>45181</v>
      </c>
      <c r="B850" s="3">
        <v>19993.2</v>
      </c>
      <c r="C850" s="22">
        <f t="shared" si="67"/>
        <v>-1.5752874899658276E-4</v>
      </c>
      <c r="D850" s="3" t="str">
        <f t="shared" si="68"/>
        <v>Down</v>
      </c>
      <c r="E850" t="str">
        <f t="shared" si="69"/>
        <v/>
      </c>
      <c r="F850" t="str">
        <f t="shared" si="65"/>
        <v/>
      </c>
      <c r="G850" t="str">
        <f t="shared" si="66"/>
        <v/>
      </c>
    </row>
    <row r="851" spans="1:7" x14ac:dyDescent="0.35">
      <c r="A851" s="30">
        <v>45182</v>
      </c>
      <c r="B851" s="3">
        <v>20070</v>
      </c>
      <c r="C851" s="22">
        <f t="shared" si="67"/>
        <v>3.841306044054942E-3</v>
      </c>
      <c r="D851" s="3" t="str">
        <f t="shared" si="68"/>
        <v>Up</v>
      </c>
      <c r="E851" t="str">
        <f t="shared" si="69"/>
        <v/>
      </c>
      <c r="F851" t="str">
        <f t="shared" si="65"/>
        <v/>
      </c>
      <c r="G851" t="str">
        <f t="shared" si="66"/>
        <v/>
      </c>
    </row>
    <row r="852" spans="1:7" x14ac:dyDescent="0.35">
      <c r="A852" s="30">
        <v>45183</v>
      </c>
      <c r="B852" s="3">
        <v>20103.099999999999</v>
      </c>
      <c r="C852" s="22">
        <f t="shared" si="67"/>
        <v>1.6492277030392898E-3</v>
      </c>
      <c r="D852" s="3" t="str">
        <f t="shared" si="68"/>
        <v>Up</v>
      </c>
      <c r="E852" t="str">
        <f t="shared" si="69"/>
        <v/>
      </c>
      <c r="F852" t="str">
        <f t="shared" si="65"/>
        <v/>
      </c>
      <c r="G852" t="str">
        <f t="shared" si="66"/>
        <v/>
      </c>
    </row>
    <row r="853" spans="1:7" x14ac:dyDescent="0.35">
      <c r="A853" s="30">
        <v>45184</v>
      </c>
      <c r="B853" s="3">
        <v>20192.349999999999</v>
      </c>
      <c r="C853" s="22">
        <f t="shared" si="67"/>
        <v>4.4396137909078707E-3</v>
      </c>
      <c r="D853" s="3" t="str">
        <f t="shared" si="68"/>
        <v>Up</v>
      </c>
      <c r="E853" t="str">
        <f t="shared" si="69"/>
        <v/>
      </c>
      <c r="F853" t="str">
        <f t="shared" si="65"/>
        <v/>
      </c>
      <c r="G853" t="str">
        <f t="shared" si="66"/>
        <v/>
      </c>
    </row>
    <row r="854" spans="1:7" x14ac:dyDescent="0.35">
      <c r="A854" s="30">
        <v>45187</v>
      </c>
      <c r="B854" s="3">
        <v>20133.3</v>
      </c>
      <c r="C854" s="22">
        <f t="shared" si="67"/>
        <v>-2.9243748251193782E-3</v>
      </c>
      <c r="D854" s="3" t="str">
        <f t="shared" si="68"/>
        <v>Down</v>
      </c>
      <c r="E854" t="str">
        <f t="shared" si="69"/>
        <v/>
      </c>
      <c r="F854" t="str">
        <f t="shared" si="65"/>
        <v/>
      </c>
      <c r="G854" t="str">
        <f t="shared" si="66"/>
        <v/>
      </c>
    </row>
    <row r="855" spans="1:7" x14ac:dyDescent="0.35">
      <c r="A855" s="30">
        <v>45189</v>
      </c>
      <c r="B855" s="3">
        <v>19901.400000000001</v>
      </c>
      <c r="C855" s="22">
        <f t="shared" si="67"/>
        <v>-1.1518230990448552E-2</v>
      </c>
      <c r="D855" s="3" t="str">
        <f t="shared" si="68"/>
        <v>Down</v>
      </c>
      <c r="E855" t="str">
        <f t="shared" si="69"/>
        <v/>
      </c>
      <c r="F855" t="str">
        <f t="shared" si="65"/>
        <v/>
      </c>
      <c r="G855" t="str">
        <f t="shared" si="66"/>
        <v/>
      </c>
    </row>
    <row r="856" spans="1:7" x14ac:dyDescent="0.35">
      <c r="A856" s="30">
        <v>45190</v>
      </c>
      <c r="B856" s="3">
        <v>19742.349999999999</v>
      </c>
      <c r="C856" s="22">
        <f t="shared" si="67"/>
        <v>-7.9919000673320927E-3</v>
      </c>
      <c r="D856" s="3" t="str">
        <f t="shared" si="68"/>
        <v>Down</v>
      </c>
      <c r="E856" t="str">
        <f t="shared" si="69"/>
        <v/>
      </c>
      <c r="F856" t="str">
        <f t="shared" si="65"/>
        <v/>
      </c>
      <c r="G856" t="str">
        <f t="shared" si="66"/>
        <v/>
      </c>
    </row>
    <row r="857" spans="1:7" x14ac:dyDescent="0.35">
      <c r="A857" s="30">
        <v>45191</v>
      </c>
      <c r="B857" s="3">
        <v>19674.25</v>
      </c>
      <c r="C857" s="22">
        <f t="shared" si="67"/>
        <v>-3.449437377009249E-3</v>
      </c>
      <c r="D857" s="3" t="str">
        <f t="shared" si="68"/>
        <v>Down</v>
      </c>
      <c r="E857" t="str">
        <f t="shared" si="69"/>
        <v/>
      </c>
      <c r="F857" t="str">
        <f t="shared" si="65"/>
        <v/>
      </c>
      <c r="G857" t="str">
        <f t="shared" si="66"/>
        <v/>
      </c>
    </row>
    <row r="858" spans="1:7" x14ac:dyDescent="0.35">
      <c r="A858" s="30">
        <v>45194</v>
      </c>
      <c r="B858" s="3">
        <v>19674.55</v>
      </c>
      <c r="C858" s="22">
        <f t="shared" si="67"/>
        <v>1.5248357624777179E-5</v>
      </c>
      <c r="D858" s="3" t="str">
        <f t="shared" si="68"/>
        <v>Up</v>
      </c>
      <c r="E858" t="str">
        <f t="shared" si="69"/>
        <v/>
      </c>
      <c r="F858" t="str">
        <f t="shared" si="65"/>
        <v/>
      </c>
      <c r="G858" t="str">
        <f t="shared" si="66"/>
        <v/>
      </c>
    </row>
    <row r="859" spans="1:7" x14ac:dyDescent="0.35">
      <c r="A859" s="30">
        <v>45195</v>
      </c>
      <c r="B859" s="3">
        <v>19664.7</v>
      </c>
      <c r="C859" s="22">
        <f t="shared" si="67"/>
        <v>-5.0064677464026089E-4</v>
      </c>
      <c r="D859" s="3" t="str">
        <f t="shared" si="68"/>
        <v>Down</v>
      </c>
      <c r="E859" t="str">
        <f t="shared" si="69"/>
        <v/>
      </c>
      <c r="F859" t="str">
        <f t="shared" si="65"/>
        <v/>
      </c>
      <c r="G859" t="str">
        <f t="shared" si="66"/>
        <v/>
      </c>
    </row>
    <row r="860" spans="1:7" x14ac:dyDescent="0.35">
      <c r="A860" s="30">
        <v>45196</v>
      </c>
      <c r="B860" s="3">
        <v>19716.45</v>
      </c>
      <c r="C860" s="22">
        <f t="shared" si="67"/>
        <v>2.6316190941128009E-3</v>
      </c>
      <c r="D860" s="3" t="str">
        <f t="shared" si="68"/>
        <v>Up</v>
      </c>
      <c r="E860" t="str">
        <f t="shared" si="69"/>
        <v/>
      </c>
      <c r="F860" t="str">
        <f t="shared" si="65"/>
        <v/>
      </c>
      <c r="G860" t="str">
        <f t="shared" si="66"/>
        <v/>
      </c>
    </row>
    <row r="861" spans="1:7" x14ac:dyDescent="0.35">
      <c r="A861" s="30">
        <v>45197</v>
      </c>
      <c r="B861" s="3">
        <v>19523.55</v>
      </c>
      <c r="C861" s="22">
        <f t="shared" si="67"/>
        <v>-9.7837085276508418E-3</v>
      </c>
      <c r="D861" s="3" t="str">
        <f t="shared" si="68"/>
        <v>Down</v>
      </c>
      <c r="E861" t="str">
        <f t="shared" si="69"/>
        <v/>
      </c>
      <c r="F861" t="str">
        <f t="shared" si="65"/>
        <v/>
      </c>
      <c r="G861" t="str">
        <f t="shared" si="66"/>
        <v/>
      </c>
    </row>
    <row r="862" spans="1:7" x14ac:dyDescent="0.35">
      <c r="A862" s="30">
        <v>45198</v>
      </c>
      <c r="B862" s="3">
        <v>19638.3</v>
      </c>
      <c r="C862" s="22">
        <f t="shared" si="67"/>
        <v>5.8775171523621477E-3</v>
      </c>
      <c r="D862" s="3" t="str">
        <f t="shared" si="68"/>
        <v>Up</v>
      </c>
      <c r="E862" t="str">
        <f t="shared" si="69"/>
        <v/>
      </c>
      <c r="F862" t="str">
        <f t="shared" si="65"/>
        <v/>
      </c>
      <c r="G862" t="str">
        <f t="shared" si="66"/>
        <v/>
      </c>
    </row>
    <row r="863" spans="1:7" x14ac:dyDescent="0.35">
      <c r="A863" s="30">
        <v>45202</v>
      </c>
      <c r="B863" s="3">
        <v>19528.75</v>
      </c>
      <c r="C863" s="22">
        <f t="shared" si="67"/>
        <v>-5.578385094432781E-3</v>
      </c>
      <c r="D863" s="3" t="str">
        <f t="shared" si="68"/>
        <v>Down</v>
      </c>
      <c r="E863" t="str">
        <f t="shared" si="69"/>
        <v/>
      </c>
      <c r="F863" t="str">
        <f t="shared" si="65"/>
        <v/>
      </c>
      <c r="G863" t="str">
        <f t="shared" si="66"/>
        <v/>
      </c>
    </row>
    <row r="864" spans="1:7" x14ac:dyDescent="0.35">
      <c r="A864" s="30">
        <v>45203</v>
      </c>
      <c r="B864" s="3">
        <v>19436.099999999999</v>
      </c>
      <c r="C864" s="22">
        <f t="shared" si="67"/>
        <v>-4.744287268770477E-3</v>
      </c>
      <c r="D864" s="3" t="str">
        <f t="shared" si="68"/>
        <v>Down</v>
      </c>
      <c r="E864" t="str">
        <f t="shared" si="69"/>
        <v/>
      </c>
      <c r="F864" t="str">
        <f t="shared" si="65"/>
        <v/>
      </c>
      <c r="G864" t="str">
        <f t="shared" si="66"/>
        <v/>
      </c>
    </row>
    <row r="865" spans="1:7" x14ac:dyDescent="0.35">
      <c r="A865" s="30">
        <v>45204</v>
      </c>
      <c r="B865" s="3">
        <v>19545.75</v>
      </c>
      <c r="C865" s="22">
        <f t="shared" si="67"/>
        <v>5.6415638939911542E-3</v>
      </c>
      <c r="D865" s="3" t="str">
        <f t="shared" si="68"/>
        <v>Up</v>
      </c>
      <c r="E865" t="str">
        <f t="shared" si="69"/>
        <v/>
      </c>
      <c r="F865" t="str">
        <f t="shared" si="65"/>
        <v/>
      </c>
      <c r="G865" t="str">
        <f t="shared" si="66"/>
        <v/>
      </c>
    </row>
    <row r="866" spans="1:7" x14ac:dyDescent="0.35">
      <c r="A866" s="30">
        <v>45205</v>
      </c>
      <c r="B866" s="3">
        <v>19653.5</v>
      </c>
      <c r="C866" s="22">
        <f t="shared" si="67"/>
        <v>5.512707366051443E-3</v>
      </c>
      <c r="D866" s="3" t="str">
        <f t="shared" si="68"/>
        <v>Up</v>
      </c>
      <c r="E866" t="str">
        <f t="shared" si="69"/>
        <v/>
      </c>
      <c r="F866" t="str">
        <f t="shared" si="65"/>
        <v/>
      </c>
      <c r="G866" t="str">
        <f t="shared" si="66"/>
        <v/>
      </c>
    </row>
    <row r="867" spans="1:7" x14ac:dyDescent="0.35">
      <c r="A867" s="30">
        <v>45208</v>
      </c>
      <c r="B867" s="3">
        <v>19512.349999999999</v>
      </c>
      <c r="C867" s="22">
        <f t="shared" si="67"/>
        <v>-7.1819268832524208E-3</v>
      </c>
      <c r="D867" s="3" t="str">
        <f t="shared" si="68"/>
        <v>Down</v>
      </c>
      <c r="E867" t="str">
        <f t="shared" si="69"/>
        <v/>
      </c>
      <c r="F867" t="str">
        <f t="shared" si="65"/>
        <v/>
      </c>
      <c r="G867" t="str">
        <f t="shared" si="66"/>
        <v/>
      </c>
    </row>
    <row r="868" spans="1:7" x14ac:dyDescent="0.35">
      <c r="A868" s="30">
        <v>45209</v>
      </c>
      <c r="B868" s="3">
        <v>19689.849999999999</v>
      </c>
      <c r="C868" s="22">
        <f t="shared" si="67"/>
        <v>9.0968027941278218E-3</v>
      </c>
      <c r="D868" s="3" t="str">
        <f t="shared" si="68"/>
        <v>Up</v>
      </c>
      <c r="E868" t="str">
        <f t="shared" si="69"/>
        <v/>
      </c>
      <c r="F868" t="str">
        <f t="shared" si="65"/>
        <v/>
      </c>
      <c r="G868" t="str">
        <f t="shared" si="66"/>
        <v/>
      </c>
    </row>
    <row r="869" spans="1:7" x14ac:dyDescent="0.35">
      <c r="A869" s="30">
        <v>45210</v>
      </c>
      <c r="B869" s="3">
        <v>19811.349999999999</v>
      </c>
      <c r="C869" s="22">
        <f t="shared" si="67"/>
        <v>6.1706920062875037E-3</v>
      </c>
      <c r="D869" s="3" t="str">
        <f t="shared" si="68"/>
        <v>Up</v>
      </c>
      <c r="E869" t="str">
        <f t="shared" si="69"/>
        <v/>
      </c>
      <c r="F869" t="str">
        <f t="shared" si="65"/>
        <v/>
      </c>
      <c r="G869" t="str">
        <f t="shared" si="66"/>
        <v/>
      </c>
    </row>
    <row r="870" spans="1:7" x14ac:dyDescent="0.35">
      <c r="A870" s="30">
        <v>45211</v>
      </c>
      <c r="B870" s="3">
        <v>19794</v>
      </c>
      <c r="C870" s="22">
        <f t="shared" si="67"/>
        <v>-8.7576061197235653E-4</v>
      </c>
      <c r="D870" s="3" t="str">
        <f t="shared" si="68"/>
        <v>Down</v>
      </c>
      <c r="E870" t="str">
        <f t="shared" si="69"/>
        <v/>
      </c>
      <c r="F870" t="str">
        <f t="shared" si="65"/>
        <v/>
      </c>
      <c r="G870" t="str">
        <f t="shared" si="66"/>
        <v/>
      </c>
    </row>
    <row r="871" spans="1:7" x14ac:dyDescent="0.35">
      <c r="A871" s="30">
        <v>45212</v>
      </c>
      <c r="B871" s="3">
        <v>19751.05</v>
      </c>
      <c r="C871" s="22">
        <f t="shared" si="67"/>
        <v>-2.1698494493281161E-3</v>
      </c>
      <c r="D871" s="3" t="str">
        <f t="shared" si="68"/>
        <v>Down</v>
      </c>
      <c r="E871" t="str">
        <f t="shared" si="69"/>
        <v/>
      </c>
      <c r="F871" t="str">
        <f t="shared" si="65"/>
        <v/>
      </c>
      <c r="G871" t="str">
        <f t="shared" si="66"/>
        <v/>
      </c>
    </row>
    <row r="872" spans="1:7" x14ac:dyDescent="0.35">
      <c r="A872" s="30">
        <v>45215</v>
      </c>
      <c r="B872" s="3">
        <v>19731.75</v>
      </c>
      <c r="C872" s="22">
        <f t="shared" si="67"/>
        <v>-9.7716323942267751E-4</v>
      </c>
      <c r="D872" s="3" t="str">
        <f t="shared" si="68"/>
        <v>Down</v>
      </c>
      <c r="E872" t="str">
        <f t="shared" si="69"/>
        <v/>
      </c>
      <c r="F872" t="str">
        <f t="shared" si="65"/>
        <v/>
      </c>
      <c r="G872" t="str">
        <f t="shared" si="66"/>
        <v/>
      </c>
    </row>
    <row r="873" spans="1:7" x14ac:dyDescent="0.35">
      <c r="A873" s="30">
        <v>45216</v>
      </c>
      <c r="B873" s="3">
        <v>19811.5</v>
      </c>
      <c r="C873" s="22">
        <f t="shared" si="67"/>
        <v>4.0417094276990126E-3</v>
      </c>
      <c r="D873" s="3" t="str">
        <f t="shared" si="68"/>
        <v>Up</v>
      </c>
      <c r="E873" t="str">
        <f t="shared" si="69"/>
        <v/>
      </c>
      <c r="F873" t="str">
        <f t="shared" si="65"/>
        <v/>
      </c>
      <c r="G873" t="str">
        <f t="shared" si="66"/>
        <v/>
      </c>
    </row>
    <row r="874" spans="1:7" x14ac:dyDescent="0.35">
      <c r="A874" s="30">
        <v>45217</v>
      </c>
      <c r="B874" s="3">
        <v>19671.099999999999</v>
      </c>
      <c r="C874" s="22">
        <f t="shared" si="67"/>
        <v>-7.0867930242536634E-3</v>
      </c>
      <c r="D874" s="3" t="str">
        <f t="shared" si="68"/>
        <v>Down</v>
      </c>
      <c r="E874" t="str">
        <f t="shared" si="69"/>
        <v/>
      </c>
      <c r="F874" t="str">
        <f t="shared" si="65"/>
        <v/>
      </c>
      <c r="G874" t="str">
        <f t="shared" si="66"/>
        <v/>
      </c>
    </row>
    <row r="875" spans="1:7" x14ac:dyDescent="0.35">
      <c r="A875" s="30">
        <v>45218</v>
      </c>
      <c r="B875" s="3">
        <v>19624.7</v>
      </c>
      <c r="C875" s="22">
        <f t="shared" si="67"/>
        <v>-2.3587903065917931E-3</v>
      </c>
      <c r="D875" s="3" t="str">
        <f t="shared" si="68"/>
        <v>Down</v>
      </c>
      <c r="E875" t="str">
        <f t="shared" si="69"/>
        <v/>
      </c>
      <c r="F875" t="str">
        <f t="shared" si="65"/>
        <v/>
      </c>
      <c r="G875" t="str">
        <f t="shared" si="66"/>
        <v/>
      </c>
    </row>
    <row r="876" spans="1:7" x14ac:dyDescent="0.35">
      <c r="A876" s="30">
        <v>45219</v>
      </c>
      <c r="B876" s="3">
        <v>19542.650000000001</v>
      </c>
      <c r="C876" s="22">
        <f t="shared" si="67"/>
        <v>-4.1809556324427519E-3</v>
      </c>
      <c r="D876" s="3" t="str">
        <f t="shared" si="68"/>
        <v>Down</v>
      </c>
      <c r="E876" t="str">
        <f t="shared" si="69"/>
        <v/>
      </c>
      <c r="F876" t="str">
        <f t="shared" si="65"/>
        <v/>
      </c>
      <c r="G876" t="str">
        <f t="shared" si="66"/>
        <v/>
      </c>
    </row>
    <row r="877" spans="1:7" x14ac:dyDescent="0.35">
      <c r="A877" s="30">
        <v>45222</v>
      </c>
      <c r="B877" s="3">
        <v>19281.75</v>
      </c>
      <c r="C877" s="22">
        <f t="shared" si="67"/>
        <v>-1.335028770407296E-2</v>
      </c>
      <c r="D877" s="3" t="str">
        <f t="shared" si="68"/>
        <v>Down</v>
      </c>
      <c r="E877" t="str">
        <f t="shared" si="69"/>
        <v/>
      </c>
      <c r="F877" t="str">
        <f t="shared" si="65"/>
        <v/>
      </c>
      <c r="G877" t="str">
        <f t="shared" si="66"/>
        <v/>
      </c>
    </row>
    <row r="878" spans="1:7" x14ac:dyDescent="0.35">
      <c r="A878" s="30">
        <v>45224</v>
      </c>
      <c r="B878" s="3">
        <v>19122.150000000001</v>
      </c>
      <c r="C878" s="22">
        <f t="shared" si="67"/>
        <v>-8.2772569917148875E-3</v>
      </c>
      <c r="D878" s="3" t="str">
        <f t="shared" si="68"/>
        <v>Down</v>
      </c>
      <c r="E878" t="str">
        <f t="shared" si="69"/>
        <v/>
      </c>
      <c r="F878" t="str">
        <f t="shared" si="65"/>
        <v/>
      </c>
      <c r="G878" t="str">
        <f t="shared" si="66"/>
        <v/>
      </c>
    </row>
    <row r="879" spans="1:7" x14ac:dyDescent="0.35">
      <c r="A879" s="30">
        <v>45225</v>
      </c>
      <c r="B879" s="3">
        <v>18857.25</v>
      </c>
      <c r="C879" s="22">
        <f t="shared" si="67"/>
        <v>-1.3853044767455618E-2</v>
      </c>
      <c r="D879" s="3" t="str">
        <f t="shared" si="68"/>
        <v>Down</v>
      </c>
      <c r="E879" t="str">
        <f t="shared" si="69"/>
        <v/>
      </c>
      <c r="F879" t="str">
        <f t="shared" si="65"/>
        <v/>
      </c>
      <c r="G879" t="str">
        <f t="shared" si="66"/>
        <v/>
      </c>
    </row>
    <row r="880" spans="1:7" x14ac:dyDescent="0.35">
      <c r="A880" s="30">
        <v>45226</v>
      </c>
      <c r="B880" s="3">
        <v>19047.25</v>
      </c>
      <c r="C880" s="22">
        <f t="shared" si="67"/>
        <v>1.007570032746026E-2</v>
      </c>
      <c r="D880" s="3" t="str">
        <f t="shared" si="68"/>
        <v>Up</v>
      </c>
      <c r="E880" t="str">
        <f t="shared" si="69"/>
        <v/>
      </c>
      <c r="F880" t="str">
        <f t="shared" si="65"/>
        <v/>
      </c>
      <c r="G880" t="str">
        <f t="shared" si="66"/>
        <v/>
      </c>
    </row>
    <row r="881" spans="1:7" x14ac:dyDescent="0.35">
      <c r="A881" s="30">
        <v>45229</v>
      </c>
      <c r="B881" s="3">
        <v>19140.900000000001</v>
      </c>
      <c r="C881" s="22">
        <f t="shared" si="67"/>
        <v>4.9167202614551417E-3</v>
      </c>
      <c r="D881" s="3" t="str">
        <f t="shared" si="68"/>
        <v>Up</v>
      </c>
      <c r="E881" t="str">
        <f t="shared" si="69"/>
        <v/>
      </c>
      <c r="F881" t="str">
        <f t="shared" si="65"/>
        <v/>
      </c>
      <c r="G881" t="str">
        <f t="shared" si="66"/>
        <v/>
      </c>
    </row>
    <row r="882" spans="1:7" x14ac:dyDescent="0.35">
      <c r="A882" s="30">
        <v>45230</v>
      </c>
      <c r="B882" s="3">
        <v>19079.599999999999</v>
      </c>
      <c r="C882" s="22">
        <f t="shared" si="67"/>
        <v>-3.2025662325179541E-3</v>
      </c>
      <c r="D882" s="3" t="str">
        <f t="shared" si="68"/>
        <v>Down</v>
      </c>
      <c r="E882" t="str">
        <f t="shared" si="69"/>
        <v/>
      </c>
      <c r="F882" t="str">
        <f t="shared" si="65"/>
        <v/>
      </c>
      <c r="G882" t="str">
        <f t="shared" si="66"/>
        <v/>
      </c>
    </row>
    <row r="883" spans="1:7" x14ac:dyDescent="0.35">
      <c r="A883" s="30">
        <v>45231</v>
      </c>
      <c r="B883" s="3">
        <v>18989.150000000001</v>
      </c>
      <c r="C883" s="22">
        <f t="shared" si="67"/>
        <v>-4.7406654227550417E-3</v>
      </c>
      <c r="D883" s="3" t="str">
        <f t="shared" si="68"/>
        <v>Down</v>
      </c>
      <c r="E883" t="str">
        <f t="shared" si="69"/>
        <v/>
      </c>
      <c r="F883" t="str">
        <f t="shared" si="65"/>
        <v/>
      </c>
      <c r="G883" t="str">
        <f t="shared" si="66"/>
        <v/>
      </c>
    </row>
    <row r="884" spans="1:7" x14ac:dyDescent="0.35">
      <c r="A884" s="30">
        <v>45232</v>
      </c>
      <c r="B884" s="3">
        <v>19133.25</v>
      </c>
      <c r="C884" s="22">
        <f t="shared" si="67"/>
        <v>7.5885439843278151E-3</v>
      </c>
      <c r="D884" s="3" t="str">
        <f t="shared" si="68"/>
        <v>Up</v>
      </c>
      <c r="E884" t="str">
        <f t="shared" si="69"/>
        <v/>
      </c>
      <c r="F884" t="str">
        <f t="shared" si="65"/>
        <v/>
      </c>
      <c r="G884" t="str">
        <f t="shared" si="66"/>
        <v/>
      </c>
    </row>
    <row r="885" spans="1:7" x14ac:dyDescent="0.35">
      <c r="A885" s="30">
        <v>45233</v>
      </c>
      <c r="B885" s="3">
        <v>19230.599999999999</v>
      </c>
      <c r="C885" s="22">
        <f t="shared" si="67"/>
        <v>5.0880012543607876E-3</v>
      </c>
      <c r="D885" s="3" t="str">
        <f t="shared" si="68"/>
        <v>Up</v>
      </c>
      <c r="E885" t="str">
        <f t="shared" si="69"/>
        <v/>
      </c>
      <c r="F885" t="str">
        <f t="shared" si="65"/>
        <v/>
      </c>
      <c r="G885" t="str">
        <f t="shared" si="66"/>
        <v/>
      </c>
    </row>
    <row r="886" spans="1:7" x14ac:dyDescent="0.35">
      <c r="A886" s="30">
        <v>45236</v>
      </c>
      <c r="B886" s="3">
        <v>19411.75</v>
      </c>
      <c r="C886" s="22">
        <f t="shared" si="67"/>
        <v>9.4198828949695525E-3</v>
      </c>
      <c r="D886" s="3" t="str">
        <f t="shared" si="68"/>
        <v>Up</v>
      </c>
      <c r="E886" t="str">
        <f t="shared" si="69"/>
        <v/>
      </c>
      <c r="F886" t="str">
        <f t="shared" si="65"/>
        <v/>
      </c>
      <c r="G886" t="str">
        <f t="shared" si="66"/>
        <v/>
      </c>
    </row>
    <row r="887" spans="1:7" x14ac:dyDescent="0.35">
      <c r="A887" s="30">
        <v>45237</v>
      </c>
      <c r="B887" s="3">
        <v>19406.7</v>
      </c>
      <c r="C887" s="22">
        <f t="shared" si="67"/>
        <v>-2.6015171223610817E-4</v>
      </c>
      <c r="D887" s="3" t="str">
        <f t="shared" si="68"/>
        <v>Down</v>
      </c>
      <c r="E887" t="str">
        <f t="shared" si="69"/>
        <v/>
      </c>
      <c r="F887" t="str">
        <f t="shared" si="65"/>
        <v/>
      </c>
      <c r="G887" t="str">
        <f t="shared" si="66"/>
        <v/>
      </c>
    </row>
    <row r="888" spans="1:7" x14ac:dyDescent="0.35">
      <c r="A888" s="30">
        <v>45238</v>
      </c>
      <c r="B888" s="3">
        <v>19443.5</v>
      </c>
      <c r="C888" s="22">
        <f t="shared" si="67"/>
        <v>1.8962523252278477E-3</v>
      </c>
      <c r="D888" s="3" t="str">
        <f t="shared" si="68"/>
        <v>Up</v>
      </c>
      <c r="E888" t="str">
        <f t="shared" si="69"/>
        <v/>
      </c>
      <c r="F888" t="str">
        <f t="shared" si="65"/>
        <v/>
      </c>
      <c r="G888" t="str">
        <f t="shared" si="66"/>
        <v/>
      </c>
    </row>
    <row r="889" spans="1:7" x14ac:dyDescent="0.35">
      <c r="A889" s="30">
        <v>45239</v>
      </c>
      <c r="B889" s="3">
        <v>19395.3</v>
      </c>
      <c r="C889" s="22">
        <f t="shared" si="67"/>
        <v>-2.4789775503381967E-3</v>
      </c>
      <c r="D889" s="3" t="str">
        <f t="shared" si="68"/>
        <v>Down</v>
      </c>
      <c r="E889" t="str">
        <f t="shared" si="69"/>
        <v/>
      </c>
      <c r="F889" t="str">
        <f t="shared" si="65"/>
        <v/>
      </c>
      <c r="G889" t="str">
        <f t="shared" si="66"/>
        <v/>
      </c>
    </row>
    <row r="890" spans="1:7" x14ac:dyDescent="0.35">
      <c r="A890" s="30">
        <v>45240</v>
      </c>
      <c r="B890" s="3">
        <v>19425.349999999999</v>
      </c>
      <c r="C890" s="22">
        <f t="shared" si="67"/>
        <v>1.5493444288048792E-3</v>
      </c>
      <c r="D890" s="3" t="str">
        <f t="shared" si="68"/>
        <v>Up</v>
      </c>
      <c r="E890" t="str">
        <f t="shared" si="69"/>
        <v/>
      </c>
      <c r="F890" t="str">
        <f t="shared" si="65"/>
        <v/>
      </c>
      <c r="G890" t="str">
        <f t="shared" si="66"/>
        <v/>
      </c>
    </row>
    <row r="891" spans="1:7" x14ac:dyDescent="0.35">
      <c r="A891" s="30">
        <v>45242</v>
      </c>
      <c r="B891" s="3">
        <v>19525.55</v>
      </c>
      <c r="C891" s="22">
        <f t="shared" si="67"/>
        <v>5.1582082176125903E-3</v>
      </c>
      <c r="D891" s="3" t="str">
        <f t="shared" si="68"/>
        <v>Up</v>
      </c>
      <c r="E891" t="str">
        <f t="shared" si="69"/>
        <v/>
      </c>
      <c r="F891" t="str">
        <f t="shared" si="65"/>
        <v/>
      </c>
      <c r="G891" t="str">
        <f t="shared" si="66"/>
        <v/>
      </c>
    </row>
    <row r="892" spans="1:7" x14ac:dyDescent="0.35">
      <c r="A892" s="30">
        <v>45243</v>
      </c>
      <c r="B892" s="3">
        <v>19443.55</v>
      </c>
      <c r="C892" s="22">
        <f t="shared" si="67"/>
        <v>-4.1996256187405738E-3</v>
      </c>
      <c r="D892" s="3" t="str">
        <f t="shared" si="68"/>
        <v>Down</v>
      </c>
      <c r="E892" t="str">
        <f t="shared" si="69"/>
        <v/>
      </c>
      <c r="F892" t="str">
        <f t="shared" si="65"/>
        <v/>
      </c>
      <c r="G892" t="str">
        <f t="shared" si="66"/>
        <v/>
      </c>
    </row>
    <row r="893" spans="1:7" x14ac:dyDescent="0.35">
      <c r="A893" s="30">
        <v>45245</v>
      </c>
      <c r="B893" s="3">
        <v>19675.45</v>
      </c>
      <c r="C893" s="22">
        <f t="shared" si="67"/>
        <v>1.1926834348665828E-2</v>
      </c>
      <c r="D893" s="3" t="str">
        <f t="shared" si="68"/>
        <v>Up</v>
      </c>
      <c r="E893" t="str">
        <f t="shared" si="69"/>
        <v/>
      </c>
      <c r="F893" t="str">
        <f t="shared" si="65"/>
        <v/>
      </c>
      <c r="G893" t="str">
        <f t="shared" si="66"/>
        <v/>
      </c>
    </row>
    <row r="894" spans="1:7" x14ac:dyDescent="0.35">
      <c r="A894" s="30">
        <v>45246</v>
      </c>
      <c r="B894" s="3">
        <v>19765.2</v>
      </c>
      <c r="C894" s="22">
        <f t="shared" si="67"/>
        <v>4.5615220998757337E-3</v>
      </c>
      <c r="D894" s="3" t="str">
        <f t="shared" si="68"/>
        <v>Up</v>
      </c>
      <c r="E894" t="str">
        <f t="shared" si="69"/>
        <v/>
      </c>
      <c r="F894" t="str">
        <f t="shared" si="65"/>
        <v/>
      </c>
      <c r="G894" t="str">
        <f t="shared" si="66"/>
        <v/>
      </c>
    </row>
    <row r="895" spans="1:7" x14ac:dyDescent="0.35">
      <c r="A895" s="30">
        <v>45247</v>
      </c>
      <c r="B895" s="3">
        <v>19731.8</v>
      </c>
      <c r="C895" s="22">
        <f t="shared" si="67"/>
        <v>-1.6898387064133657E-3</v>
      </c>
      <c r="D895" s="3" t="str">
        <f t="shared" si="68"/>
        <v>Down</v>
      </c>
      <c r="E895" t="str">
        <f t="shared" si="69"/>
        <v/>
      </c>
      <c r="F895" t="str">
        <f t="shared" si="65"/>
        <v/>
      </c>
      <c r="G895" t="str">
        <f t="shared" si="66"/>
        <v/>
      </c>
    </row>
    <row r="896" spans="1:7" x14ac:dyDescent="0.35">
      <c r="A896" s="30">
        <v>45250</v>
      </c>
      <c r="B896" s="3">
        <v>19694</v>
      </c>
      <c r="C896" s="22">
        <f t="shared" si="67"/>
        <v>-1.9156893947840173E-3</v>
      </c>
      <c r="D896" s="3" t="str">
        <f t="shared" si="68"/>
        <v>Down</v>
      </c>
      <c r="E896" t="str">
        <f t="shared" si="69"/>
        <v/>
      </c>
      <c r="F896" t="str">
        <f t="shared" si="65"/>
        <v/>
      </c>
      <c r="G896" t="str">
        <f t="shared" si="66"/>
        <v/>
      </c>
    </row>
    <row r="897" spans="1:7" x14ac:dyDescent="0.35">
      <c r="A897" s="30">
        <v>45251</v>
      </c>
      <c r="B897" s="3">
        <v>19783.400000000001</v>
      </c>
      <c r="C897" s="22">
        <f t="shared" si="67"/>
        <v>4.5394536407028256E-3</v>
      </c>
      <c r="D897" s="3" t="str">
        <f t="shared" si="68"/>
        <v>Up</v>
      </c>
      <c r="E897" t="str">
        <f t="shared" si="69"/>
        <v/>
      </c>
      <c r="F897" t="str">
        <f t="shared" si="65"/>
        <v/>
      </c>
      <c r="G897" t="str">
        <f t="shared" si="66"/>
        <v/>
      </c>
    </row>
    <row r="898" spans="1:7" x14ac:dyDescent="0.35">
      <c r="A898" s="30">
        <v>45252</v>
      </c>
      <c r="B898" s="3">
        <v>19811.849999999999</v>
      </c>
      <c r="C898" s="22">
        <f t="shared" si="67"/>
        <v>1.4380743451579145E-3</v>
      </c>
      <c r="D898" s="3" t="str">
        <f t="shared" si="68"/>
        <v>Up</v>
      </c>
      <c r="E898" t="str">
        <f t="shared" si="69"/>
        <v/>
      </c>
      <c r="F898" t="str">
        <f t="shared" si="65"/>
        <v/>
      </c>
      <c r="G898" t="str">
        <f t="shared" si="66"/>
        <v/>
      </c>
    </row>
    <row r="899" spans="1:7" x14ac:dyDescent="0.35">
      <c r="A899" s="30">
        <v>45253</v>
      </c>
      <c r="B899" s="3">
        <v>19802</v>
      </c>
      <c r="C899" s="22">
        <f t="shared" si="67"/>
        <v>-4.9717719445677947E-4</v>
      </c>
      <c r="D899" s="3" t="str">
        <f t="shared" si="68"/>
        <v>Down</v>
      </c>
      <c r="E899" t="str">
        <f t="shared" si="69"/>
        <v/>
      </c>
      <c r="F899" t="str">
        <f t="shared" ref="F899:F962" si="70">IF(E899="8-Day Down Streak", C899, "")</f>
        <v/>
      </c>
      <c r="G899" t="str">
        <f t="shared" ref="G899:G962" si="71">IF(E899="8-Day Down Streak", IF(F899&gt;0, "Yes", "No"), "")</f>
        <v/>
      </c>
    </row>
    <row r="900" spans="1:7" x14ac:dyDescent="0.35">
      <c r="A900" s="30">
        <v>45254</v>
      </c>
      <c r="B900" s="3">
        <v>19794.7</v>
      </c>
      <c r="C900" s="22">
        <f t="shared" ref="C900:C963" si="72">(B900-B899)/B899</f>
        <v>-3.6864963135033191E-4</v>
      </c>
      <c r="D900" s="3" t="str">
        <f t="shared" ref="D900:D963" si="73">IF(C900&gt;0, "Up", IF(C900&lt;0, "Down", "Flat"))</f>
        <v>Down</v>
      </c>
      <c r="E900" t="str">
        <f t="shared" si="69"/>
        <v/>
      </c>
      <c r="F900" t="str">
        <f t="shared" si="70"/>
        <v/>
      </c>
      <c r="G900" t="str">
        <f t="shared" si="71"/>
        <v/>
      </c>
    </row>
    <row r="901" spans="1:7" x14ac:dyDescent="0.35">
      <c r="A901" s="30">
        <v>45258</v>
      </c>
      <c r="B901" s="3">
        <v>19889.7</v>
      </c>
      <c r="C901" s="22">
        <f t="shared" si="72"/>
        <v>4.7992644495748861E-3</v>
      </c>
      <c r="D901" s="3" t="str">
        <f t="shared" si="73"/>
        <v>Up</v>
      </c>
      <c r="E901" t="str">
        <f t="shared" si="69"/>
        <v/>
      </c>
      <c r="F901" t="str">
        <f t="shared" si="70"/>
        <v/>
      </c>
      <c r="G901" t="str">
        <f t="shared" si="71"/>
        <v/>
      </c>
    </row>
    <row r="902" spans="1:7" x14ac:dyDescent="0.35">
      <c r="A902" s="30">
        <v>45259</v>
      </c>
      <c r="B902" s="3">
        <v>20096.599999999999</v>
      </c>
      <c r="C902" s="22">
        <f t="shared" si="72"/>
        <v>1.0402369065395546E-2</v>
      </c>
      <c r="D902" s="3" t="str">
        <f t="shared" si="73"/>
        <v>Up</v>
      </c>
      <c r="E902" t="str">
        <f t="shared" si="69"/>
        <v/>
      </c>
      <c r="F902" t="str">
        <f t="shared" si="70"/>
        <v/>
      </c>
      <c r="G902" t="str">
        <f t="shared" si="71"/>
        <v/>
      </c>
    </row>
    <row r="903" spans="1:7" x14ac:dyDescent="0.35">
      <c r="A903" s="30">
        <v>45260</v>
      </c>
      <c r="B903" s="3">
        <v>20133.150000000001</v>
      </c>
      <c r="C903" s="22">
        <f t="shared" si="72"/>
        <v>1.8187156036345905E-3</v>
      </c>
      <c r="D903" s="3" t="str">
        <f t="shared" si="73"/>
        <v>Up</v>
      </c>
      <c r="E903" t="str">
        <f t="shared" si="69"/>
        <v/>
      </c>
      <c r="F903" t="str">
        <f t="shared" si="70"/>
        <v/>
      </c>
      <c r="G903" t="str">
        <f t="shared" si="71"/>
        <v/>
      </c>
    </row>
    <row r="904" spans="1:7" x14ac:dyDescent="0.35">
      <c r="A904" s="30">
        <v>45261</v>
      </c>
      <c r="B904" s="3">
        <v>20267.900000000001</v>
      </c>
      <c r="C904" s="22">
        <f t="shared" si="72"/>
        <v>6.6929417403635292E-3</v>
      </c>
      <c r="D904" s="3" t="str">
        <f t="shared" si="73"/>
        <v>Up</v>
      </c>
      <c r="E904" t="str">
        <f t="shared" si="69"/>
        <v/>
      </c>
      <c r="F904" t="str">
        <f t="shared" si="70"/>
        <v/>
      </c>
      <c r="G904" t="str">
        <f t="shared" si="71"/>
        <v/>
      </c>
    </row>
    <row r="905" spans="1:7" x14ac:dyDescent="0.35">
      <c r="A905" s="30">
        <v>45264</v>
      </c>
      <c r="B905" s="3">
        <v>20686.8</v>
      </c>
      <c r="C905" s="22">
        <f t="shared" si="72"/>
        <v>2.0668150129021644E-2</v>
      </c>
      <c r="D905" s="3" t="str">
        <f t="shared" si="73"/>
        <v>Up</v>
      </c>
      <c r="E905" t="str">
        <f t="shared" si="69"/>
        <v/>
      </c>
      <c r="F905" t="str">
        <f t="shared" si="70"/>
        <v/>
      </c>
      <c r="G905" t="str">
        <f t="shared" si="71"/>
        <v/>
      </c>
    </row>
    <row r="906" spans="1:7" x14ac:dyDescent="0.35">
      <c r="A906" s="30">
        <v>45265</v>
      </c>
      <c r="B906" s="3">
        <v>20855.099999999999</v>
      </c>
      <c r="C906" s="22">
        <f t="shared" si="72"/>
        <v>8.1356227159347649E-3</v>
      </c>
      <c r="D906" s="3" t="str">
        <f t="shared" si="73"/>
        <v>Up</v>
      </c>
      <c r="E906" t="str">
        <f t="shared" si="69"/>
        <v/>
      </c>
      <c r="F906" t="str">
        <f t="shared" si="70"/>
        <v/>
      </c>
      <c r="G906" t="str">
        <f t="shared" si="71"/>
        <v/>
      </c>
    </row>
    <row r="907" spans="1:7" x14ac:dyDescent="0.35">
      <c r="A907" s="30">
        <v>45266</v>
      </c>
      <c r="B907" s="3">
        <v>20937.7</v>
      </c>
      <c r="C907" s="22">
        <f t="shared" si="72"/>
        <v>3.9606619004465184E-3</v>
      </c>
      <c r="D907" s="3" t="str">
        <f t="shared" si="73"/>
        <v>Up</v>
      </c>
      <c r="E907" t="str">
        <f t="shared" si="69"/>
        <v/>
      </c>
      <c r="F907" t="str">
        <f t="shared" si="70"/>
        <v/>
      </c>
      <c r="G907" t="str">
        <f t="shared" si="71"/>
        <v/>
      </c>
    </row>
    <row r="908" spans="1:7" x14ac:dyDescent="0.35">
      <c r="A908" s="30">
        <v>45267</v>
      </c>
      <c r="B908" s="3">
        <v>20901.150000000001</v>
      </c>
      <c r="C908" s="22">
        <f t="shared" si="72"/>
        <v>-1.7456549668778934E-3</v>
      </c>
      <c r="D908" s="3" t="str">
        <f t="shared" si="73"/>
        <v>Down</v>
      </c>
      <c r="E908" t="str">
        <f t="shared" ref="E908:E971" si="74">IF(AND(D900="Down", D901="Down", D902="Down", D903="Down", D904="Down", D905="Down", D906="Down", D907="Down"), "8-Day Down Streak", "")</f>
        <v/>
      </c>
      <c r="F908" t="str">
        <f t="shared" si="70"/>
        <v/>
      </c>
      <c r="G908" t="str">
        <f t="shared" si="71"/>
        <v/>
      </c>
    </row>
    <row r="909" spans="1:7" x14ac:dyDescent="0.35">
      <c r="A909" s="30">
        <v>45268</v>
      </c>
      <c r="B909" s="3">
        <v>20969.400000000001</v>
      </c>
      <c r="C909" s="22">
        <f t="shared" si="72"/>
        <v>3.2653705657344212E-3</v>
      </c>
      <c r="D909" s="3" t="str">
        <f t="shared" si="73"/>
        <v>Up</v>
      </c>
      <c r="E909" t="str">
        <f t="shared" si="74"/>
        <v/>
      </c>
      <c r="F909" t="str">
        <f t="shared" si="70"/>
        <v/>
      </c>
      <c r="G909" t="str">
        <f t="shared" si="71"/>
        <v/>
      </c>
    </row>
    <row r="910" spans="1:7" x14ac:dyDescent="0.35">
      <c r="A910" s="30">
        <v>45271</v>
      </c>
      <c r="B910" s="3">
        <v>20997.1</v>
      </c>
      <c r="C910" s="22">
        <f t="shared" si="72"/>
        <v>1.3209724646388113E-3</v>
      </c>
      <c r="D910" s="3" t="str">
        <f t="shared" si="73"/>
        <v>Up</v>
      </c>
      <c r="E910" t="str">
        <f t="shared" si="74"/>
        <v/>
      </c>
      <c r="F910" t="str">
        <f t="shared" si="70"/>
        <v/>
      </c>
      <c r="G910" t="str">
        <f t="shared" si="71"/>
        <v/>
      </c>
    </row>
    <row r="911" spans="1:7" x14ac:dyDescent="0.35">
      <c r="A911" s="30">
        <v>45272</v>
      </c>
      <c r="B911" s="3">
        <v>20906.400000000001</v>
      </c>
      <c r="C911" s="22">
        <f t="shared" si="72"/>
        <v>-4.3196441413336653E-3</v>
      </c>
      <c r="D911" s="3" t="str">
        <f t="shared" si="73"/>
        <v>Down</v>
      </c>
      <c r="E911" t="str">
        <f t="shared" si="74"/>
        <v/>
      </c>
      <c r="F911" t="str">
        <f t="shared" si="70"/>
        <v/>
      </c>
      <c r="G911" t="str">
        <f t="shared" si="71"/>
        <v/>
      </c>
    </row>
    <row r="912" spans="1:7" x14ac:dyDescent="0.35">
      <c r="A912" s="30">
        <v>45273</v>
      </c>
      <c r="B912" s="3">
        <v>20926.349999999999</v>
      </c>
      <c r="C912" s="22">
        <f t="shared" si="72"/>
        <v>9.5425324302591977E-4</v>
      </c>
      <c r="D912" s="3" t="str">
        <f t="shared" si="73"/>
        <v>Up</v>
      </c>
      <c r="E912" t="str">
        <f t="shared" si="74"/>
        <v/>
      </c>
      <c r="F912" t="str">
        <f t="shared" si="70"/>
        <v/>
      </c>
      <c r="G912" t="str">
        <f t="shared" si="71"/>
        <v/>
      </c>
    </row>
    <row r="913" spans="1:7" x14ac:dyDescent="0.35">
      <c r="A913" s="30">
        <v>45274</v>
      </c>
      <c r="B913" s="3">
        <v>21182.7</v>
      </c>
      <c r="C913" s="22">
        <f t="shared" si="72"/>
        <v>1.2250105727945973E-2</v>
      </c>
      <c r="D913" s="3" t="str">
        <f t="shared" si="73"/>
        <v>Up</v>
      </c>
      <c r="E913" t="str">
        <f t="shared" si="74"/>
        <v/>
      </c>
      <c r="F913" t="str">
        <f t="shared" si="70"/>
        <v/>
      </c>
      <c r="G913" t="str">
        <f t="shared" si="71"/>
        <v/>
      </c>
    </row>
    <row r="914" spans="1:7" x14ac:dyDescent="0.35">
      <c r="A914" s="30">
        <v>45275</v>
      </c>
      <c r="B914" s="3">
        <v>21456.65</v>
      </c>
      <c r="C914" s="22">
        <f t="shared" si="72"/>
        <v>1.2932723401643828E-2</v>
      </c>
      <c r="D914" s="3" t="str">
        <f t="shared" si="73"/>
        <v>Up</v>
      </c>
      <c r="E914" t="str">
        <f t="shared" si="74"/>
        <v/>
      </c>
      <c r="F914" t="str">
        <f t="shared" si="70"/>
        <v/>
      </c>
      <c r="G914" t="str">
        <f t="shared" si="71"/>
        <v/>
      </c>
    </row>
    <row r="915" spans="1:7" x14ac:dyDescent="0.35">
      <c r="A915" s="30">
        <v>45278</v>
      </c>
      <c r="B915" s="3">
        <v>21418.65</v>
      </c>
      <c r="C915" s="22">
        <f t="shared" si="72"/>
        <v>-1.7710127163373592E-3</v>
      </c>
      <c r="D915" s="3" t="str">
        <f t="shared" si="73"/>
        <v>Down</v>
      </c>
      <c r="E915" t="str">
        <f t="shared" si="74"/>
        <v/>
      </c>
      <c r="F915" t="str">
        <f t="shared" si="70"/>
        <v/>
      </c>
      <c r="G915" t="str">
        <f t="shared" si="71"/>
        <v/>
      </c>
    </row>
    <row r="916" spans="1:7" x14ac:dyDescent="0.35">
      <c r="A916" s="30">
        <v>45279</v>
      </c>
      <c r="B916" s="3">
        <v>21453.1</v>
      </c>
      <c r="C916" s="22">
        <f t="shared" si="72"/>
        <v>1.6084113611267324E-3</v>
      </c>
      <c r="D916" s="3" t="str">
        <f t="shared" si="73"/>
        <v>Up</v>
      </c>
      <c r="E916" t="str">
        <f t="shared" si="74"/>
        <v/>
      </c>
      <c r="F916" t="str">
        <f t="shared" si="70"/>
        <v/>
      </c>
      <c r="G916" t="str">
        <f t="shared" si="71"/>
        <v/>
      </c>
    </row>
    <row r="917" spans="1:7" x14ac:dyDescent="0.35">
      <c r="A917" s="30">
        <v>45280</v>
      </c>
      <c r="B917" s="3">
        <v>21150.15</v>
      </c>
      <c r="C917" s="22">
        <f t="shared" si="72"/>
        <v>-1.4121502253753401E-2</v>
      </c>
      <c r="D917" s="3" t="str">
        <f t="shared" si="73"/>
        <v>Down</v>
      </c>
      <c r="E917" t="str">
        <f t="shared" si="74"/>
        <v/>
      </c>
      <c r="F917" t="str">
        <f t="shared" si="70"/>
        <v/>
      </c>
      <c r="G917" t="str">
        <f t="shared" si="71"/>
        <v/>
      </c>
    </row>
    <row r="918" spans="1:7" x14ac:dyDescent="0.35">
      <c r="A918" s="30">
        <v>45281</v>
      </c>
      <c r="B918" s="3">
        <v>21255.05</v>
      </c>
      <c r="C918" s="22">
        <f t="shared" si="72"/>
        <v>4.9597756989902108E-3</v>
      </c>
      <c r="D918" s="3" t="str">
        <f t="shared" si="73"/>
        <v>Up</v>
      </c>
      <c r="E918" t="str">
        <f t="shared" si="74"/>
        <v/>
      </c>
      <c r="F918" t="str">
        <f t="shared" si="70"/>
        <v/>
      </c>
      <c r="G918" t="str">
        <f t="shared" si="71"/>
        <v/>
      </c>
    </row>
    <row r="919" spans="1:7" x14ac:dyDescent="0.35">
      <c r="A919" s="30">
        <v>45282</v>
      </c>
      <c r="B919" s="3">
        <v>21349.4</v>
      </c>
      <c r="C919" s="22">
        <f t="shared" si="72"/>
        <v>4.4389450977533424E-3</v>
      </c>
      <c r="D919" s="3" t="str">
        <f t="shared" si="73"/>
        <v>Up</v>
      </c>
      <c r="E919" t="str">
        <f t="shared" si="74"/>
        <v/>
      </c>
      <c r="F919" t="str">
        <f t="shared" si="70"/>
        <v/>
      </c>
      <c r="G919" t="str">
        <f t="shared" si="71"/>
        <v/>
      </c>
    </row>
    <row r="920" spans="1:7" x14ac:dyDescent="0.35">
      <c r="A920" s="30">
        <v>45286</v>
      </c>
      <c r="B920" s="3">
        <v>21441.35</v>
      </c>
      <c r="C920" s="22">
        <f t="shared" si="72"/>
        <v>4.3069126064431357E-3</v>
      </c>
      <c r="D920" s="3" t="str">
        <f t="shared" si="73"/>
        <v>Up</v>
      </c>
      <c r="E920" t="str">
        <f t="shared" si="74"/>
        <v/>
      </c>
      <c r="F920" t="str">
        <f t="shared" si="70"/>
        <v/>
      </c>
      <c r="G920" t="str">
        <f t="shared" si="71"/>
        <v/>
      </c>
    </row>
    <row r="921" spans="1:7" x14ac:dyDescent="0.35">
      <c r="A921" s="30">
        <v>45287</v>
      </c>
      <c r="B921" s="3">
        <v>21654.75</v>
      </c>
      <c r="C921" s="22">
        <f t="shared" si="72"/>
        <v>9.9527315211029848E-3</v>
      </c>
      <c r="D921" s="3" t="str">
        <f t="shared" si="73"/>
        <v>Up</v>
      </c>
      <c r="E921" t="str">
        <f t="shared" si="74"/>
        <v/>
      </c>
      <c r="F921" t="str">
        <f t="shared" si="70"/>
        <v/>
      </c>
      <c r="G921" t="str">
        <f t="shared" si="71"/>
        <v/>
      </c>
    </row>
    <row r="922" spans="1:7" x14ac:dyDescent="0.35">
      <c r="A922" s="30">
        <v>45288</v>
      </c>
      <c r="B922" s="3">
        <v>21778.7</v>
      </c>
      <c r="C922" s="22">
        <f t="shared" si="72"/>
        <v>5.7239173853311969E-3</v>
      </c>
      <c r="D922" s="3" t="str">
        <f t="shared" si="73"/>
        <v>Up</v>
      </c>
      <c r="E922" t="str">
        <f t="shared" si="74"/>
        <v/>
      </c>
      <c r="F922" t="str">
        <f t="shared" si="70"/>
        <v/>
      </c>
      <c r="G922" t="str">
        <f t="shared" si="71"/>
        <v/>
      </c>
    </row>
    <row r="923" spans="1:7" x14ac:dyDescent="0.35">
      <c r="A923" s="30">
        <v>45289</v>
      </c>
      <c r="B923" s="3">
        <v>21731.4</v>
      </c>
      <c r="C923" s="22">
        <f t="shared" si="72"/>
        <v>-2.1718468044465127E-3</v>
      </c>
      <c r="D923" s="3" t="str">
        <f t="shared" si="73"/>
        <v>Down</v>
      </c>
      <c r="E923" t="str">
        <f t="shared" si="74"/>
        <v/>
      </c>
      <c r="F923" t="str">
        <f t="shared" si="70"/>
        <v/>
      </c>
      <c r="G923" t="str">
        <f t="shared" si="71"/>
        <v/>
      </c>
    </row>
    <row r="924" spans="1:7" x14ac:dyDescent="0.35">
      <c r="A924" s="30">
        <v>45292</v>
      </c>
      <c r="B924" s="3">
        <v>21741.9</v>
      </c>
      <c r="C924" s="22">
        <f t="shared" si="72"/>
        <v>4.8317181589773318E-4</v>
      </c>
      <c r="D924" s="3" t="str">
        <f t="shared" si="73"/>
        <v>Up</v>
      </c>
      <c r="E924" t="str">
        <f t="shared" si="74"/>
        <v/>
      </c>
      <c r="F924" t="str">
        <f t="shared" si="70"/>
        <v/>
      </c>
      <c r="G924" t="str">
        <f t="shared" si="71"/>
        <v/>
      </c>
    </row>
    <row r="925" spans="1:7" x14ac:dyDescent="0.35">
      <c r="A925" s="30">
        <v>45293</v>
      </c>
      <c r="B925" s="3">
        <v>21665.8</v>
      </c>
      <c r="C925" s="22">
        <f t="shared" si="72"/>
        <v>-3.5001540803702609E-3</v>
      </c>
      <c r="D925" s="3" t="str">
        <f t="shared" si="73"/>
        <v>Down</v>
      </c>
      <c r="E925" t="str">
        <f t="shared" si="74"/>
        <v/>
      </c>
      <c r="F925" t="str">
        <f t="shared" si="70"/>
        <v/>
      </c>
      <c r="G925" t="str">
        <f t="shared" si="71"/>
        <v/>
      </c>
    </row>
    <row r="926" spans="1:7" x14ac:dyDescent="0.35">
      <c r="A926" s="30">
        <v>45294</v>
      </c>
      <c r="B926" s="3">
        <v>21517.35</v>
      </c>
      <c r="C926" s="22">
        <f t="shared" si="72"/>
        <v>-6.8518125340398571E-3</v>
      </c>
      <c r="D926" s="3" t="str">
        <f t="shared" si="73"/>
        <v>Down</v>
      </c>
      <c r="E926" t="str">
        <f t="shared" si="74"/>
        <v/>
      </c>
      <c r="F926" t="str">
        <f t="shared" si="70"/>
        <v/>
      </c>
      <c r="G926" t="str">
        <f t="shared" si="71"/>
        <v/>
      </c>
    </row>
    <row r="927" spans="1:7" x14ac:dyDescent="0.35">
      <c r="A927" s="30">
        <v>45295</v>
      </c>
      <c r="B927" s="3">
        <v>21658.6</v>
      </c>
      <c r="C927" s="22">
        <f t="shared" si="72"/>
        <v>6.5644700671783473E-3</v>
      </c>
      <c r="D927" s="3" t="str">
        <f t="shared" si="73"/>
        <v>Up</v>
      </c>
      <c r="E927" t="str">
        <f t="shared" si="74"/>
        <v/>
      </c>
      <c r="F927" t="str">
        <f t="shared" si="70"/>
        <v/>
      </c>
      <c r="G927" t="str">
        <f t="shared" si="71"/>
        <v/>
      </c>
    </row>
    <row r="928" spans="1:7" x14ac:dyDescent="0.35">
      <c r="A928" s="30">
        <v>45296</v>
      </c>
      <c r="B928" s="3">
        <v>21710.799999999999</v>
      </c>
      <c r="C928" s="22">
        <f t="shared" si="72"/>
        <v>2.4101280784538581E-3</v>
      </c>
      <c r="D928" s="3" t="str">
        <f t="shared" si="73"/>
        <v>Up</v>
      </c>
      <c r="E928" t="str">
        <f t="shared" si="74"/>
        <v/>
      </c>
      <c r="F928" t="str">
        <f t="shared" si="70"/>
        <v/>
      </c>
      <c r="G928" t="str">
        <f t="shared" si="71"/>
        <v/>
      </c>
    </row>
    <row r="929" spans="1:7" x14ac:dyDescent="0.35">
      <c r="A929" s="30">
        <v>45299</v>
      </c>
      <c r="B929" s="3">
        <v>21513</v>
      </c>
      <c r="C929" s="22">
        <f t="shared" si="72"/>
        <v>-9.1106730290914789E-3</v>
      </c>
      <c r="D929" s="3" t="str">
        <f t="shared" si="73"/>
        <v>Down</v>
      </c>
      <c r="E929" t="str">
        <f t="shared" si="74"/>
        <v/>
      </c>
      <c r="F929" t="str">
        <f t="shared" si="70"/>
        <v/>
      </c>
      <c r="G929" t="str">
        <f t="shared" si="71"/>
        <v/>
      </c>
    </row>
    <row r="930" spans="1:7" x14ac:dyDescent="0.35">
      <c r="A930" s="30">
        <v>45300</v>
      </c>
      <c r="B930" s="3">
        <v>21544.85</v>
      </c>
      <c r="C930" s="22">
        <f t="shared" si="72"/>
        <v>1.4805001626922579E-3</v>
      </c>
      <c r="D930" s="3" t="str">
        <f t="shared" si="73"/>
        <v>Up</v>
      </c>
      <c r="E930" t="str">
        <f t="shared" si="74"/>
        <v/>
      </c>
      <c r="F930" t="str">
        <f t="shared" si="70"/>
        <v/>
      </c>
      <c r="G930" t="str">
        <f t="shared" si="71"/>
        <v/>
      </c>
    </row>
    <row r="931" spans="1:7" x14ac:dyDescent="0.35">
      <c r="A931" s="30">
        <v>45301</v>
      </c>
      <c r="B931" s="3">
        <v>21618.7</v>
      </c>
      <c r="C931" s="22">
        <f t="shared" si="72"/>
        <v>3.4277333098166004E-3</v>
      </c>
      <c r="D931" s="3" t="str">
        <f t="shared" si="73"/>
        <v>Up</v>
      </c>
      <c r="E931" t="str">
        <f t="shared" si="74"/>
        <v/>
      </c>
      <c r="F931" t="str">
        <f t="shared" si="70"/>
        <v/>
      </c>
      <c r="G931" t="str">
        <f t="shared" si="71"/>
        <v/>
      </c>
    </row>
    <row r="932" spans="1:7" x14ac:dyDescent="0.35">
      <c r="A932" s="30">
        <v>45302</v>
      </c>
      <c r="B932" s="3">
        <v>21647.200000000001</v>
      </c>
      <c r="C932" s="22">
        <f t="shared" si="72"/>
        <v>1.3183031357112129E-3</v>
      </c>
      <c r="D932" s="3" t="str">
        <f t="shared" si="73"/>
        <v>Up</v>
      </c>
      <c r="E932" t="str">
        <f t="shared" si="74"/>
        <v/>
      </c>
      <c r="F932" t="str">
        <f t="shared" si="70"/>
        <v/>
      </c>
      <c r="G932" t="str">
        <f t="shared" si="71"/>
        <v/>
      </c>
    </row>
    <row r="933" spans="1:7" x14ac:dyDescent="0.35">
      <c r="A933" s="30">
        <v>45303</v>
      </c>
      <c r="B933" s="3">
        <v>21894.55</v>
      </c>
      <c r="C933" s="22">
        <f t="shared" si="72"/>
        <v>1.1426420045086596E-2</v>
      </c>
      <c r="D933" s="3" t="str">
        <f t="shared" si="73"/>
        <v>Up</v>
      </c>
      <c r="E933" t="str">
        <f t="shared" si="74"/>
        <v/>
      </c>
      <c r="F933" t="str">
        <f t="shared" si="70"/>
        <v/>
      </c>
      <c r="G933" t="str">
        <f t="shared" si="71"/>
        <v/>
      </c>
    </row>
    <row r="934" spans="1:7" x14ac:dyDescent="0.35">
      <c r="A934" s="30">
        <v>45306</v>
      </c>
      <c r="B934" s="3">
        <v>22097.45</v>
      </c>
      <c r="C934" s="22">
        <f t="shared" si="72"/>
        <v>9.2671463903118111E-3</v>
      </c>
      <c r="D934" s="3" t="str">
        <f t="shared" si="73"/>
        <v>Up</v>
      </c>
      <c r="E934" t="str">
        <f t="shared" si="74"/>
        <v/>
      </c>
      <c r="F934" t="str">
        <f t="shared" si="70"/>
        <v/>
      </c>
      <c r="G934" t="str">
        <f t="shared" si="71"/>
        <v/>
      </c>
    </row>
    <row r="935" spans="1:7" x14ac:dyDescent="0.35">
      <c r="A935" s="30">
        <v>45307</v>
      </c>
      <c r="B935" s="3">
        <v>22032.3</v>
      </c>
      <c r="C935" s="22">
        <f t="shared" si="72"/>
        <v>-2.9483039898269463E-3</v>
      </c>
      <c r="D935" s="3" t="str">
        <f t="shared" si="73"/>
        <v>Down</v>
      </c>
      <c r="E935" t="str">
        <f t="shared" si="74"/>
        <v/>
      </c>
      <c r="F935" t="str">
        <f t="shared" si="70"/>
        <v/>
      </c>
      <c r="G935" t="str">
        <f t="shared" si="71"/>
        <v/>
      </c>
    </row>
    <row r="936" spans="1:7" x14ac:dyDescent="0.35">
      <c r="A936" s="30">
        <v>45308</v>
      </c>
      <c r="B936" s="3">
        <v>21571.95</v>
      </c>
      <c r="C936" s="22">
        <f t="shared" si="72"/>
        <v>-2.0894323334377189E-2</v>
      </c>
      <c r="D936" s="3" t="str">
        <f t="shared" si="73"/>
        <v>Down</v>
      </c>
      <c r="E936" t="str">
        <f t="shared" si="74"/>
        <v/>
      </c>
      <c r="F936" t="str">
        <f t="shared" si="70"/>
        <v/>
      </c>
      <c r="G936" t="str">
        <f t="shared" si="71"/>
        <v/>
      </c>
    </row>
    <row r="937" spans="1:7" x14ac:dyDescent="0.35">
      <c r="A937" s="30">
        <v>45309</v>
      </c>
      <c r="B937" s="3">
        <v>21462.25</v>
      </c>
      <c r="C937" s="22">
        <f t="shared" si="72"/>
        <v>-5.0853075405793511E-3</v>
      </c>
      <c r="D937" s="3" t="str">
        <f t="shared" si="73"/>
        <v>Down</v>
      </c>
      <c r="E937" t="str">
        <f t="shared" si="74"/>
        <v/>
      </c>
      <c r="F937" t="str">
        <f t="shared" si="70"/>
        <v/>
      </c>
      <c r="G937" t="str">
        <f t="shared" si="71"/>
        <v/>
      </c>
    </row>
    <row r="938" spans="1:7" x14ac:dyDescent="0.35">
      <c r="A938" s="30">
        <v>45310</v>
      </c>
      <c r="B938" s="3">
        <v>21622.400000000001</v>
      </c>
      <c r="C938" s="22">
        <f t="shared" si="72"/>
        <v>7.4619389858939043E-3</v>
      </c>
      <c r="D938" s="3" t="str">
        <f t="shared" si="73"/>
        <v>Up</v>
      </c>
      <c r="E938" t="str">
        <f t="shared" si="74"/>
        <v/>
      </c>
      <c r="F938" t="str">
        <f t="shared" si="70"/>
        <v/>
      </c>
      <c r="G938" t="str">
        <f t="shared" si="71"/>
        <v/>
      </c>
    </row>
    <row r="939" spans="1:7" x14ac:dyDescent="0.35">
      <c r="A939" s="30">
        <v>45311</v>
      </c>
      <c r="B939" s="3">
        <v>21571.8</v>
      </c>
      <c r="C939" s="22">
        <f t="shared" si="72"/>
        <v>-2.3401657540329558E-3</v>
      </c>
      <c r="D939" s="3" t="str">
        <f t="shared" si="73"/>
        <v>Down</v>
      </c>
      <c r="E939" t="str">
        <f t="shared" si="74"/>
        <v/>
      </c>
      <c r="F939" t="str">
        <f t="shared" si="70"/>
        <v/>
      </c>
      <c r="G939" t="str">
        <f t="shared" si="71"/>
        <v/>
      </c>
    </row>
    <row r="940" spans="1:7" x14ac:dyDescent="0.35">
      <c r="A940" s="30">
        <v>45314</v>
      </c>
      <c r="B940" s="3">
        <v>21238.799999999999</v>
      </c>
      <c r="C940" s="22">
        <f t="shared" si="72"/>
        <v>-1.5436820293160515E-2</v>
      </c>
      <c r="D940" s="3" t="str">
        <f t="shared" si="73"/>
        <v>Down</v>
      </c>
      <c r="E940" t="str">
        <f t="shared" si="74"/>
        <v/>
      </c>
      <c r="F940" t="str">
        <f t="shared" si="70"/>
        <v/>
      </c>
      <c r="G940" t="str">
        <f t="shared" si="71"/>
        <v/>
      </c>
    </row>
    <row r="941" spans="1:7" x14ac:dyDescent="0.35">
      <c r="A941" s="30">
        <v>45315</v>
      </c>
      <c r="B941" s="3">
        <v>21453.95</v>
      </c>
      <c r="C941" s="22">
        <f t="shared" si="72"/>
        <v>1.0130045011959313E-2</v>
      </c>
      <c r="D941" s="3" t="str">
        <f t="shared" si="73"/>
        <v>Up</v>
      </c>
      <c r="E941" t="str">
        <f t="shared" si="74"/>
        <v/>
      </c>
      <c r="F941" t="str">
        <f t="shared" si="70"/>
        <v/>
      </c>
      <c r="G941" t="str">
        <f t="shared" si="71"/>
        <v/>
      </c>
    </row>
    <row r="942" spans="1:7" x14ac:dyDescent="0.35">
      <c r="A942" s="30">
        <v>45316</v>
      </c>
      <c r="B942" s="3">
        <v>21352.6</v>
      </c>
      <c r="C942" s="22">
        <f t="shared" si="72"/>
        <v>-4.7240717909756563E-3</v>
      </c>
      <c r="D942" s="3" t="str">
        <f t="shared" si="73"/>
        <v>Down</v>
      </c>
      <c r="E942" t="str">
        <f t="shared" si="74"/>
        <v/>
      </c>
      <c r="F942" t="str">
        <f t="shared" si="70"/>
        <v/>
      </c>
      <c r="G942" t="str">
        <f t="shared" si="71"/>
        <v/>
      </c>
    </row>
    <row r="943" spans="1:7" x14ac:dyDescent="0.35">
      <c r="A943" s="30">
        <v>45320</v>
      </c>
      <c r="B943" s="3">
        <v>21737.599999999999</v>
      </c>
      <c r="C943" s="22">
        <f t="shared" si="72"/>
        <v>1.8030591122392591E-2</v>
      </c>
      <c r="D943" s="3" t="str">
        <f t="shared" si="73"/>
        <v>Up</v>
      </c>
      <c r="E943" t="str">
        <f t="shared" si="74"/>
        <v/>
      </c>
      <c r="F943" t="str">
        <f t="shared" si="70"/>
        <v/>
      </c>
      <c r="G943" t="str">
        <f t="shared" si="71"/>
        <v/>
      </c>
    </row>
    <row r="944" spans="1:7" x14ac:dyDescent="0.35">
      <c r="A944" s="30">
        <v>45321</v>
      </c>
      <c r="B944" s="3">
        <v>21522.1</v>
      </c>
      <c r="C944" s="22">
        <f t="shared" si="72"/>
        <v>-9.9136979243338742E-3</v>
      </c>
      <c r="D944" s="3" t="str">
        <f t="shared" si="73"/>
        <v>Down</v>
      </c>
      <c r="E944" t="str">
        <f t="shared" si="74"/>
        <v/>
      </c>
      <c r="F944" t="str">
        <f t="shared" si="70"/>
        <v/>
      </c>
      <c r="G944" t="str">
        <f t="shared" si="71"/>
        <v/>
      </c>
    </row>
    <row r="945" spans="1:7" x14ac:dyDescent="0.35">
      <c r="A945" s="30">
        <v>45322</v>
      </c>
      <c r="B945" s="3">
        <v>21725.7</v>
      </c>
      <c r="C945" s="22">
        <f t="shared" si="72"/>
        <v>9.460043397252229E-3</v>
      </c>
      <c r="D945" s="3" t="str">
        <f t="shared" si="73"/>
        <v>Up</v>
      </c>
      <c r="E945" t="str">
        <f t="shared" si="74"/>
        <v/>
      </c>
      <c r="F945" t="str">
        <f t="shared" si="70"/>
        <v/>
      </c>
      <c r="G945" t="str">
        <f t="shared" si="71"/>
        <v/>
      </c>
    </row>
    <row r="946" spans="1:7" x14ac:dyDescent="0.35">
      <c r="A946" s="30">
        <v>45323</v>
      </c>
      <c r="B946" s="3">
        <v>21697.45</v>
      </c>
      <c r="C946" s="22">
        <f t="shared" si="72"/>
        <v>-1.3003033273956651E-3</v>
      </c>
      <c r="D946" s="3" t="str">
        <f t="shared" si="73"/>
        <v>Down</v>
      </c>
      <c r="E946" t="str">
        <f t="shared" si="74"/>
        <v/>
      </c>
      <c r="F946" t="str">
        <f t="shared" si="70"/>
        <v/>
      </c>
      <c r="G946" t="str">
        <f t="shared" si="71"/>
        <v/>
      </c>
    </row>
    <row r="947" spans="1:7" x14ac:dyDescent="0.35">
      <c r="A947" s="30">
        <v>45324</v>
      </c>
      <c r="B947" s="3">
        <v>21853.8</v>
      </c>
      <c r="C947" s="22">
        <f t="shared" si="72"/>
        <v>7.2059159025599107E-3</v>
      </c>
      <c r="D947" s="3" t="str">
        <f t="shared" si="73"/>
        <v>Up</v>
      </c>
      <c r="E947" t="str">
        <f t="shared" si="74"/>
        <v/>
      </c>
      <c r="F947" t="str">
        <f t="shared" si="70"/>
        <v/>
      </c>
      <c r="G947" t="str">
        <f t="shared" si="71"/>
        <v/>
      </c>
    </row>
    <row r="948" spans="1:7" x14ac:dyDescent="0.35">
      <c r="A948" s="30">
        <v>45327</v>
      </c>
      <c r="B948" s="3">
        <v>21771.7</v>
      </c>
      <c r="C948" s="22">
        <f t="shared" si="72"/>
        <v>-3.7567837172481923E-3</v>
      </c>
      <c r="D948" s="3" t="str">
        <f t="shared" si="73"/>
        <v>Down</v>
      </c>
      <c r="E948" t="str">
        <f t="shared" si="74"/>
        <v/>
      </c>
      <c r="F948" t="str">
        <f t="shared" si="70"/>
        <v/>
      </c>
      <c r="G948" t="str">
        <f t="shared" si="71"/>
        <v/>
      </c>
    </row>
    <row r="949" spans="1:7" x14ac:dyDescent="0.35">
      <c r="A949" s="30">
        <v>45328</v>
      </c>
      <c r="B949" s="3">
        <v>21929.4</v>
      </c>
      <c r="C949" s="22">
        <f t="shared" si="72"/>
        <v>7.2433480160024582E-3</v>
      </c>
      <c r="D949" s="3" t="str">
        <f t="shared" si="73"/>
        <v>Up</v>
      </c>
      <c r="E949" t="str">
        <f t="shared" si="74"/>
        <v/>
      </c>
      <c r="F949" t="str">
        <f t="shared" si="70"/>
        <v/>
      </c>
      <c r="G949" t="str">
        <f t="shared" si="71"/>
        <v/>
      </c>
    </row>
    <row r="950" spans="1:7" x14ac:dyDescent="0.35">
      <c r="A950" s="30">
        <v>45329</v>
      </c>
      <c r="B950" s="3">
        <v>21930.5</v>
      </c>
      <c r="C950" s="22">
        <f t="shared" si="72"/>
        <v>5.016097111633445E-5</v>
      </c>
      <c r="D950" s="3" t="str">
        <f t="shared" si="73"/>
        <v>Up</v>
      </c>
      <c r="E950" t="str">
        <f t="shared" si="74"/>
        <v/>
      </c>
      <c r="F950" t="str">
        <f t="shared" si="70"/>
        <v/>
      </c>
      <c r="G950" t="str">
        <f t="shared" si="71"/>
        <v/>
      </c>
    </row>
    <row r="951" spans="1:7" x14ac:dyDescent="0.35">
      <c r="A951" s="30">
        <v>45330</v>
      </c>
      <c r="B951" s="3">
        <v>21717.95</v>
      </c>
      <c r="C951" s="22">
        <f t="shared" si="72"/>
        <v>-9.6919814869701679E-3</v>
      </c>
      <c r="D951" s="3" t="str">
        <f t="shared" si="73"/>
        <v>Down</v>
      </c>
      <c r="E951" t="str">
        <f t="shared" si="74"/>
        <v/>
      </c>
      <c r="F951" t="str">
        <f t="shared" si="70"/>
        <v/>
      </c>
      <c r="G951" t="str">
        <f t="shared" si="71"/>
        <v/>
      </c>
    </row>
    <row r="952" spans="1:7" x14ac:dyDescent="0.35">
      <c r="A952" s="30">
        <v>45331</v>
      </c>
      <c r="B952" s="3">
        <v>21782.5</v>
      </c>
      <c r="C952" s="22">
        <f t="shared" si="72"/>
        <v>2.9721958103780177E-3</v>
      </c>
      <c r="D952" s="3" t="str">
        <f t="shared" si="73"/>
        <v>Up</v>
      </c>
      <c r="E952" t="str">
        <f t="shared" si="74"/>
        <v/>
      </c>
      <c r="F952" t="str">
        <f t="shared" si="70"/>
        <v/>
      </c>
      <c r="G952" t="str">
        <f t="shared" si="71"/>
        <v/>
      </c>
    </row>
    <row r="953" spans="1:7" x14ac:dyDescent="0.35">
      <c r="A953" s="30">
        <v>45334</v>
      </c>
      <c r="B953" s="3">
        <v>21616.05</v>
      </c>
      <c r="C953" s="22">
        <f t="shared" si="72"/>
        <v>-7.6414552966831504E-3</v>
      </c>
      <c r="D953" s="3" t="str">
        <f t="shared" si="73"/>
        <v>Down</v>
      </c>
      <c r="E953" t="str">
        <f t="shared" si="74"/>
        <v/>
      </c>
      <c r="F953" t="str">
        <f t="shared" si="70"/>
        <v/>
      </c>
      <c r="G953" t="str">
        <f t="shared" si="71"/>
        <v/>
      </c>
    </row>
    <row r="954" spans="1:7" x14ac:dyDescent="0.35">
      <c r="A954" s="30">
        <v>45335</v>
      </c>
      <c r="B954" s="3">
        <v>21743.25</v>
      </c>
      <c r="C954" s="22">
        <f t="shared" si="72"/>
        <v>5.8845163663111778E-3</v>
      </c>
      <c r="D954" s="3" t="str">
        <f t="shared" si="73"/>
        <v>Up</v>
      </c>
      <c r="E954" t="str">
        <f t="shared" si="74"/>
        <v/>
      </c>
      <c r="F954" t="str">
        <f t="shared" si="70"/>
        <v/>
      </c>
      <c r="G954" t="str">
        <f t="shared" si="71"/>
        <v/>
      </c>
    </row>
    <row r="955" spans="1:7" x14ac:dyDescent="0.35">
      <c r="A955" s="30">
        <v>45336</v>
      </c>
      <c r="B955" s="3">
        <v>21840.05</v>
      </c>
      <c r="C955" s="22">
        <f t="shared" si="72"/>
        <v>4.4519563542708323E-3</v>
      </c>
      <c r="D955" s="3" t="str">
        <f t="shared" si="73"/>
        <v>Up</v>
      </c>
      <c r="E955" t="str">
        <f t="shared" si="74"/>
        <v/>
      </c>
      <c r="F955" t="str">
        <f t="shared" si="70"/>
        <v/>
      </c>
      <c r="G955" t="str">
        <f t="shared" si="71"/>
        <v/>
      </c>
    </row>
    <row r="956" spans="1:7" x14ac:dyDescent="0.35">
      <c r="A956" s="30">
        <v>45337</v>
      </c>
      <c r="B956" s="3">
        <v>21910.75</v>
      </c>
      <c r="C956" s="22">
        <f t="shared" si="72"/>
        <v>3.2371720760712877E-3</v>
      </c>
      <c r="D956" s="3" t="str">
        <f t="shared" si="73"/>
        <v>Up</v>
      </c>
      <c r="E956" t="str">
        <f t="shared" si="74"/>
        <v/>
      </c>
      <c r="F956" t="str">
        <f t="shared" si="70"/>
        <v/>
      </c>
      <c r="G956" t="str">
        <f t="shared" si="71"/>
        <v/>
      </c>
    </row>
    <row r="957" spans="1:7" x14ac:dyDescent="0.35">
      <c r="A957" s="30">
        <v>45338</v>
      </c>
      <c r="B957" s="3">
        <v>22040.7</v>
      </c>
      <c r="C957" s="22">
        <f t="shared" si="72"/>
        <v>5.9308786782743964E-3</v>
      </c>
      <c r="D957" s="3" t="str">
        <f t="shared" si="73"/>
        <v>Up</v>
      </c>
      <c r="E957" t="str">
        <f t="shared" si="74"/>
        <v/>
      </c>
      <c r="F957" t="str">
        <f t="shared" si="70"/>
        <v/>
      </c>
      <c r="G957" t="str">
        <f t="shared" si="71"/>
        <v/>
      </c>
    </row>
    <row r="958" spans="1:7" x14ac:dyDescent="0.35">
      <c r="A958" s="30">
        <v>45341</v>
      </c>
      <c r="B958" s="3">
        <v>22122.25</v>
      </c>
      <c r="C958" s="22">
        <f t="shared" si="72"/>
        <v>3.6999732313401693E-3</v>
      </c>
      <c r="D958" s="3" t="str">
        <f t="shared" si="73"/>
        <v>Up</v>
      </c>
      <c r="E958" t="str">
        <f t="shared" si="74"/>
        <v/>
      </c>
      <c r="F958" t="str">
        <f t="shared" si="70"/>
        <v/>
      </c>
      <c r="G958" t="str">
        <f t="shared" si="71"/>
        <v/>
      </c>
    </row>
    <row r="959" spans="1:7" x14ac:dyDescent="0.35">
      <c r="A959" s="30">
        <v>45342</v>
      </c>
      <c r="B959" s="3">
        <v>22196.95</v>
      </c>
      <c r="C959" s="22">
        <f t="shared" si="72"/>
        <v>3.376690888133021E-3</v>
      </c>
      <c r="D959" s="3" t="str">
        <f t="shared" si="73"/>
        <v>Up</v>
      </c>
      <c r="E959" t="str">
        <f t="shared" si="74"/>
        <v/>
      </c>
      <c r="F959" t="str">
        <f t="shared" si="70"/>
        <v/>
      </c>
      <c r="G959" t="str">
        <f t="shared" si="71"/>
        <v/>
      </c>
    </row>
    <row r="960" spans="1:7" x14ac:dyDescent="0.35">
      <c r="A960" s="30">
        <v>45343</v>
      </c>
      <c r="B960" s="3">
        <v>22055.05</v>
      </c>
      <c r="C960" s="22">
        <f t="shared" si="72"/>
        <v>-6.3927701778848647E-3</v>
      </c>
      <c r="D960" s="3" t="str">
        <f t="shared" si="73"/>
        <v>Down</v>
      </c>
      <c r="E960" t="str">
        <f t="shared" si="74"/>
        <v/>
      </c>
      <c r="F960" t="str">
        <f t="shared" si="70"/>
        <v/>
      </c>
      <c r="G960" t="str">
        <f t="shared" si="71"/>
        <v/>
      </c>
    </row>
    <row r="961" spans="1:7" x14ac:dyDescent="0.35">
      <c r="A961" s="30">
        <v>45344</v>
      </c>
      <c r="B961" s="3">
        <v>22217.45</v>
      </c>
      <c r="C961" s="22">
        <f t="shared" si="72"/>
        <v>7.3633929644231801E-3</v>
      </c>
      <c r="D961" s="3" t="str">
        <f t="shared" si="73"/>
        <v>Up</v>
      </c>
      <c r="E961" t="str">
        <f t="shared" si="74"/>
        <v/>
      </c>
      <c r="F961" t="str">
        <f t="shared" si="70"/>
        <v/>
      </c>
      <c r="G961" t="str">
        <f t="shared" si="71"/>
        <v/>
      </c>
    </row>
    <row r="962" spans="1:7" x14ac:dyDescent="0.35">
      <c r="A962" s="30">
        <v>45345</v>
      </c>
      <c r="B962" s="3">
        <v>22212.7</v>
      </c>
      <c r="C962" s="22">
        <f t="shared" si="72"/>
        <v>-2.1379591267224637E-4</v>
      </c>
      <c r="D962" s="3" t="str">
        <f t="shared" si="73"/>
        <v>Down</v>
      </c>
      <c r="E962" t="str">
        <f t="shared" si="74"/>
        <v/>
      </c>
      <c r="F962" t="str">
        <f t="shared" si="70"/>
        <v/>
      </c>
      <c r="G962" t="str">
        <f t="shared" si="71"/>
        <v/>
      </c>
    </row>
    <row r="963" spans="1:7" x14ac:dyDescent="0.35">
      <c r="A963" s="30">
        <v>45348</v>
      </c>
      <c r="B963" s="3">
        <v>22122.05</v>
      </c>
      <c r="C963" s="22">
        <f t="shared" si="72"/>
        <v>-4.08099870794642E-3</v>
      </c>
      <c r="D963" s="3" t="str">
        <f t="shared" si="73"/>
        <v>Down</v>
      </c>
      <c r="E963" t="str">
        <f t="shared" si="74"/>
        <v/>
      </c>
      <c r="F963" t="str">
        <f t="shared" ref="F963:F1026" si="75">IF(E963="8-Day Down Streak", C963, "")</f>
        <v/>
      </c>
      <c r="G963" t="str">
        <f t="shared" ref="G963:G1026" si="76">IF(E963="8-Day Down Streak", IF(F963&gt;0, "Yes", "No"), "")</f>
        <v/>
      </c>
    </row>
    <row r="964" spans="1:7" x14ac:dyDescent="0.35">
      <c r="A964" s="30">
        <v>45349</v>
      </c>
      <c r="B964" s="3">
        <v>22198.35</v>
      </c>
      <c r="C964" s="22">
        <f t="shared" ref="C964:C1027" si="77">(B964-B963)/B963</f>
        <v>3.449047443613918E-3</v>
      </c>
      <c r="D964" s="3" t="str">
        <f t="shared" ref="D964:D1027" si="78">IF(C964&gt;0, "Up", IF(C964&lt;0, "Down", "Flat"))</f>
        <v>Up</v>
      </c>
      <c r="E964" t="str">
        <f t="shared" si="74"/>
        <v/>
      </c>
      <c r="F964" t="str">
        <f t="shared" si="75"/>
        <v/>
      </c>
      <c r="G964" t="str">
        <f t="shared" si="76"/>
        <v/>
      </c>
    </row>
    <row r="965" spans="1:7" x14ac:dyDescent="0.35">
      <c r="A965" s="30">
        <v>45350</v>
      </c>
      <c r="B965" s="3">
        <v>21951.15</v>
      </c>
      <c r="C965" s="22">
        <f t="shared" si="77"/>
        <v>-1.1135962808046414E-2</v>
      </c>
      <c r="D965" s="3" t="str">
        <f t="shared" si="78"/>
        <v>Down</v>
      </c>
      <c r="E965" t="str">
        <f t="shared" si="74"/>
        <v/>
      </c>
      <c r="F965" t="str">
        <f t="shared" si="75"/>
        <v/>
      </c>
      <c r="G965" t="str">
        <f t="shared" si="76"/>
        <v/>
      </c>
    </row>
    <row r="966" spans="1:7" x14ac:dyDescent="0.35">
      <c r="A966" s="30">
        <v>45351</v>
      </c>
      <c r="B966" s="3">
        <v>21982.799999999999</v>
      </c>
      <c r="C966" s="22">
        <f t="shared" si="77"/>
        <v>1.4418378991532478E-3</v>
      </c>
      <c r="D966" s="3" t="str">
        <f t="shared" si="78"/>
        <v>Up</v>
      </c>
      <c r="E966" t="str">
        <f t="shared" si="74"/>
        <v/>
      </c>
      <c r="F966" t="str">
        <f t="shared" si="75"/>
        <v/>
      </c>
      <c r="G966" t="str">
        <f t="shared" si="76"/>
        <v/>
      </c>
    </row>
    <row r="967" spans="1:7" x14ac:dyDescent="0.35">
      <c r="A967" s="30">
        <v>45352</v>
      </c>
      <c r="B967" s="3">
        <v>22338.75</v>
      </c>
      <c r="C967" s="22">
        <f t="shared" si="77"/>
        <v>1.6192204814673324E-2</v>
      </c>
      <c r="D967" s="3" t="str">
        <f t="shared" si="78"/>
        <v>Up</v>
      </c>
      <c r="E967" t="str">
        <f t="shared" si="74"/>
        <v/>
      </c>
      <c r="F967" t="str">
        <f t="shared" si="75"/>
        <v/>
      </c>
      <c r="G967" t="str">
        <f t="shared" si="76"/>
        <v/>
      </c>
    </row>
    <row r="968" spans="1:7" x14ac:dyDescent="0.35">
      <c r="A968" s="30">
        <v>45353</v>
      </c>
      <c r="B968" s="3">
        <v>22378.400000000001</v>
      </c>
      <c r="C968" s="22">
        <f t="shared" si="77"/>
        <v>1.7749426445079271E-3</v>
      </c>
      <c r="D968" s="3" t="str">
        <f t="shared" si="78"/>
        <v>Up</v>
      </c>
      <c r="E968" t="str">
        <f t="shared" si="74"/>
        <v/>
      </c>
      <c r="F968" t="str">
        <f t="shared" si="75"/>
        <v/>
      </c>
      <c r="G968" t="str">
        <f t="shared" si="76"/>
        <v/>
      </c>
    </row>
    <row r="969" spans="1:7" x14ac:dyDescent="0.35">
      <c r="A969" s="30">
        <v>45355</v>
      </c>
      <c r="B969" s="3">
        <v>22405.599999999999</v>
      </c>
      <c r="C969" s="22">
        <f t="shared" si="77"/>
        <v>1.215457762842611E-3</v>
      </c>
      <c r="D969" s="3" t="str">
        <f t="shared" si="78"/>
        <v>Up</v>
      </c>
      <c r="E969" t="str">
        <f t="shared" si="74"/>
        <v/>
      </c>
      <c r="F969" t="str">
        <f t="shared" si="75"/>
        <v/>
      </c>
      <c r="G969" t="str">
        <f t="shared" si="76"/>
        <v/>
      </c>
    </row>
    <row r="970" spans="1:7" x14ac:dyDescent="0.35">
      <c r="A970" s="30">
        <v>45356</v>
      </c>
      <c r="B970" s="3">
        <v>22356.3</v>
      </c>
      <c r="C970" s="22">
        <f t="shared" si="77"/>
        <v>-2.2003427714499622E-3</v>
      </c>
      <c r="D970" s="3" t="str">
        <f t="shared" si="78"/>
        <v>Down</v>
      </c>
      <c r="E970" t="str">
        <f t="shared" si="74"/>
        <v/>
      </c>
      <c r="F970" t="str">
        <f t="shared" si="75"/>
        <v/>
      </c>
      <c r="G970" t="str">
        <f t="shared" si="76"/>
        <v/>
      </c>
    </row>
    <row r="971" spans="1:7" x14ac:dyDescent="0.35">
      <c r="A971" s="30">
        <v>45357</v>
      </c>
      <c r="B971" s="3">
        <v>22474.05</v>
      </c>
      <c r="C971" s="22">
        <f t="shared" si="77"/>
        <v>5.2669717260906326E-3</v>
      </c>
      <c r="D971" s="3" t="str">
        <f t="shared" si="78"/>
        <v>Up</v>
      </c>
      <c r="E971" t="str">
        <f t="shared" si="74"/>
        <v/>
      </c>
      <c r="F971" t="str">
        <f t="shared" si="75"/>
        <v/>
      </c>
      <c r="G971" t="str">
        <f t="shared" si="76"/>
        <v/>
      </c>
    </row>
    <row r="972" spans="1:7" x14ac:dyDescent="0.35">
      <c r="A972" s="30">
        <v>45358</v>
      </c>
      <c r="B972" s="3">
        <v>22493.55</v>
      </c>
      <c r="C972" s="22">
        <f t="shared" si="77"/>
        <v>8.6766737637408481E-4</v>
      </c>
      <c r="D972" s="3" t="str">
        <f t="shared" si="78"/>
        <v>Up</v>
      </c>
      <c r="E972" t="str">
        <f t="shared" ref="E972:E1035" si="79">IF(AND(D964="Down", D965="Down", D966="Down", D967="Down", D968="Down", D969="Down", D970="Down", D971="Down"), "8-Day Down Streak", "")</f>
        <v/>
      </c>
      <c r="F972" t="str">
        <f t="shared" si="75"/>
        <v/>
      </c>
      <c r="G972" t="str">
        <f t="shared" si="76"/>
        <v/>
      </c>
    </row>
    <row r="973" spans="1:7" x14ac:dyDescent="0.35">
      <c r="A973" s="30">
        <v>45362</v>
      </c>
      <c r="B973" s="3">
        <v>22332.65</v>
      </c>
      <c r="C973" s="22">
        <f t="shared" si="77"/>
        <v>-7.1531616841271307E-3</v>
      </c>
      <c r="D973" s="3" t="str">
        <f t="shared" si="78"/>
        <v>Down</v>
      </c>
      <c r="E973" t="str">
        <f t="shared" si="79"/>
        <v/>
      </c>
      <c r="F973" t="str">
        <f t="shared" si="75"/>
        <v/>
      </c>
      <c r="G973" t="str">
        <f t="shared" si="76"/>
        <v/>
      </c>
    </row>
    <row r="974" spans="1:7" x14ac:dyDescent="0.35">
      <c r="A974" s="30">
        <v>45363</v>
      </c>
      <c r="B974" s="3">
        <v>22335.7</v>
      </c>
      <c r="C974" s="22">
        <f t="shared" si="77"/>
        <v>1.3657134285448758E-4</v>
      </c>
      <c r="D974" s="3" t="str">
        <f t="shared" si="78"/>
        <v>Up</v>
      </c>
      <c r="E974" t="str">
        <f t="shared" si="79"/>
        <v/>
      </c>
      <c r="F974" t="str">
        <f t="shared" si="75"/>
        <v/>
      </c>
      <c r="G974" t="str">
        <f t="shared" si="76"/>
        <v/>
      </c>
    </row>
    <row r="975" spans="1:7" x14ac:dyDescent="0.35">
      <c r="A975" s="30">
        <v>45364</v>
      </c>
      <c r="B975" s="3">
        <v>21997.7</v>
      </c>
      <c r="C975" s="22">
        <f t="shared" si="77"/>
        <v>-1.5132724741109523E-2</v>
      </c>
      <c r="D975" s="3" t="str">
        <f t="shared" si="78"/>
        <v>Down</v>
      </c>
      <c r="E975" t="str">
        <f t="shared" si="79"/>
        <v/>
      </c>
      <c r="F975" t="str">
        <f t="shared" si="75"/>
        <v/>
      </c>
      <c r="G975" t="str">
        <f t="shared" si="76"/>
        <v/>
      </c>
    </row>
    <row r="976" spans="1:7" x14ac:dyDescent="0.35">
      <c r="A976" s="30">
        <v>45365</v>
      </c>
      <c r="B976" s="3">
        <v>22146.65</v>
      </c>
      <c r="C976" s="22">
        <f t="shared" si="77"/>
        <v>6.7711624397096392E-3</v>
      </c>
      <c r="D976" s="3" t="str">
        <f t="shared" si="78"/>
        <v>Up</v>
      </c>
      <c r="E976" t="str">
        <f t="shared" si="79"/>
        <v/>
      </c>
      <c r="F976" t="str">
        <f t="shared" si="75"/>
        <v/>
      </c>
      <c r="G976" t="str">
        <f t="shared" si="76"/>
        <v/>
      </c>
    </row>
    <row r="977" spans="1:7" x14ac:dyDescent="0.35">
      <c r="A977" s="30">
        <v>45366</v>
      </c>
      <c r="B977" s="3">
        <v>22023.35</v>
      </c>
      <c r="C977" s="22">
        <f t="shared" si="77"/>
        <v>-5.5674334493028476E-3</v>
      </c>
      <c r="D977" s="3" t="str">
        <f t="shared" si="78"/>
        <v>Down</v>
      </c>
      <c r="E977" t="str">
        <f t="shared" si="79"/>
        <v/>
      </c>
      <c r="F977" t="str">
        <f t="shared" si="75"/>
        <v/>
      </c>
      <c r="G977" t="str">
        <f t="shared" si="76"/>
        <v/>
      </c>
    </row>
    <row r="978" spans="1:7" x14ac:dyDescent="0.35">
      <c r="A978" s="30">
        <v>45369</v>
      </c>
      <c r="B978" s="3">
        <v>22055.7</v>
      </c>
      <c r="C978" s="22">
        <f t="shared" si="77"/>
        <v>1.468895513171347E-3</v>
      </c>
      <c r="D978" s="3" t="str">
        <f t="shared" si="78"/>
        <v>Up</v>
      </c>
      <c r="E978" t="str">
        <f t="shared" si="79"/>
        <v/>
      </c>
      <c r="F978" t="str">
        <f t="shared" si="75"/>
        <v/>
      </c>
      <c r="G978" t="str">
        <f t="shared" si="76"/>
        <v/>
      </c>
    </row>
    <row r="979" spans="1:7" x14ac:dyDescent="0.35">
      <c r="A979" s="30">
        <v>45370</v>
      </c>
      <c r="B979" s="3">
        <v>21817.45</v>
      </c>
      <c r="C979" s="22">
        <f t="shared" si="77"/>
        <v>-1.080219625765675E-2</v>
      </c>
      <c r="D979" s="3" t="str">
        <f t="shared" si="78"/>
        <v>Down</v>
      </c>
      <c r="E979" t="str">
        <f t="shared" si="79"/>
        <v/>
      </c>
      <c r="F979" t="str">
        <f t="shared" si="75"/>
        <v/>
      </c>
      <c r="G979" t="str">
        <f t="shared" si="76"/>
        <v/>
      </c>
    </row>
    <row r="980" spans="1:7" x14ac:dyDescent="0.35">
      <c r="A980" s="30">
        <v>45371</v>
      </c>
      <c r="B980" s="3">
        <v>21839.1</v>
      </c>
      <c r="C980" s="22">
        <f t="shared" si="77"/>
        <v>9.9232495089929458E-4</v>
      </c>
      <c r="D980" s="3" t="str">
        <f t="shared" si="78"/>
        <v>Up</v>
      </c>
      <c r="E980" t="str">
        <f t="shared" si="79"/>
        <v/>
      </c>
      <c r="F980" t="str">
        <f t="shared" si="75"/>
        <v/>
      </c>
      <c r="G980" t="str">
        <f t="shared" si="76"/>
        <v/>
      </c>
    </row>
    <row r="981" spans="1:7" x14ac:dyDescent="0.35">
      <c r="A981" s="30">
        <v>45372</v>
      </c>
      <c r="B981" s="3">
        <v>22011.95</v>
      </c>
      <c r="C981" s="22">
        <f t="shared" si="77"/>
        <v>7.9147034447391244E-3</v>
      </c>
      <c r="D981" s="3" t="str">
        <f t="shared" si="78"/>
        <v>Up</v>
      </c>
      <c r="E981" t="str">
        <f t="shared" si="79"/>
        <v/>
      </c>
      <c r="F981" t="str">
        <f t="shared" si="75"/>
        <v/>
      </c>
      <c r="G981" t="str">
        <f t="shared" si="76"/>
        <v/>
      </c>
    </row>
    <row r="982" spans="1:7" x14ac:dyDescent="0.35">
      <c r="A982" s="30">
        <v>45373</v>
      </c>
      <c r="B982" s="3">
        <v>22096.75</v>
      </c>
      <c r="C982" s="22">
        <f t="shared" si="77"/>
        <v>3.8524528721898457E-3</v>
      </c>
      <c r="D982" s="3" t="str">
        <f t="shared" si="78"/>
        <v>Up</v>
      </c>
      <c r="E982" t="str">
        <f t="shared" si="79"/>
        <v/>
      </c>
      <c r="F982" t="str">
        <f t="shared" si="75"/>
        <v/>
      </c>
      <c r="G982" t="str">
        <f t="shared" si="76"/>
        <v/>
      </c>
    </row>
    <row r="983" spans="1:7" x14ac:dyDescent="0.35">
      <c r="A983" s="30">
        <v>45377</v>
      </c>
      <c r="B983" s="3">
        <v>22004.7</v>
      </c>
      <c r="C983" s="22">
        <f t="shared" si="77"/>
        <v>-4.1657709844207533E-3</v>
      </c>
      <c r="D983" s="3" t="str">
        <f t="shared" si="78"/>
        <v>Down</v>
      </c>
      <c r="E983" t="str">
        <f t="shared" si="79"/>
        <v/>
      </c>
      <c r="F983" t="str">
        <f t="shared" si="75"/>
        <v/>
      </c>
      <c r="G983" t="str">
        <f t="shared" si="76"/>
        <v/>
      </c>
    </row>
    <row r="984" spans="1:7" x14ac:dyDescent="0.35">
      <c r="A984" s="30">
        <v>45378</v>
      </c>
      <c r="B984" s="3">
        <v>22123.65</v>
      </c>
      <c r="C984" s="22">
        <f t="shared" si="77"/>
        <v>5.4056633355601636E-3</v>
      </c>
      <c r="D984" s="3" t="str">
        <f t="shared" si="78"/>
        <v>Up</v>
      </c>
      <c r="E984" t="str">
        <f t="shared" si="79"/>
        <v/>
      </c>
      <c r="F984" t="str">
        <f t="shared" si="75"/>
        <v/>
      </c>
      <c r="G984" t="str">
        <f t="shared" si="76"/>
        <v/>
      </c>
    </row>
    <row r="985" spans="1:7" x14ac:dyDescent="0.35">
      <c r="A985" s="30">
        <v>45379</v>
      </c>
      <c r="B985" s="3">
        <v>22326.9</v>
      </c>
      <c r="C985" s="22">
        <f t="shared" si="77"/>
        <v>9.1870012407536724E-3</v>
      </c>
      <c r="D985" s="3" t="str">
        <f t="shared" si="78"/>
        <v>Up</v>
      </c>
      <c r="E985" t="str">
        <f t="shared" si="79"/>
        <v/>
      </c>
      <c r="F985" t="str">
        <f t="shared" si="75"/>
        <v/>
      </c>
      <c r="G985" t="str">
        <f t="shared" si="76"/>
        <v/>
      </c>
    </row>
    <row r="986" spans="1:7" x14ac:dyDescent="0.35">
      <c r="A986" s="30">
        <v>45383</v>
      </c>
      <c r="B986" s="3">
        <v>22462</v>
      </c>
      <c r="C986" s="22">
        <f t="shared" si="77"/>
        <v>6.0509967796693017E-3</v>
      </c>
      <c r="D986" s="3" t="str">
        <f t="shared" si="78"/>
        <v>Up</v>
      </c>
      <c r="E986" t="str">
        <f t="shared" si="79"/>
        <v/>
      </c>
      <c r="F986" t="str">
        <f t="shared" si="75"/>
        <v/>
      </c>
      <c r="G986" t="str">
        <f t="shared" si="76"/>
        <v/>
      </c>
    </row>
    <row r="987" spans="1:7" x14ac:dyDescent="0.35">
      <c r="A987" s="30">
        <v>45384</v>
      </c>
      <c r="B987" s="3">
        <v>22453.3</v>
      </c>
      <c r="C987" s="22">
        <f t="shared" si="77"/>
        <v>-3.8732080847657055E-4</v>
      </c>
      <c r="D987" s="3" t="str">
        <f t="shared" si="78"/>
        <v>Down</v>
      </c>
      <c r="E987" t="str">
        <f t="shared" si="79"/>
        <v/>
      </c>
      <c r="F987" t="str">
        <f t="shared" si="75"/>
        <v/>
      </c>
      <c r="G987" t="str">
        <f t="shared" si="76"/>
        <v/>
      </c>
    </row>
    <row r="988" spans="1:7" x14ac:dyDescent="0.35">
      <c r="A988" s="30">
        <v>45385</v>
      </c>
      <c r="B988" s="3">
        <v>22434.65</v>
      </c>
      <c r="C988" s="22">
        <f t="shared" si="77"/>
        <v>-8.3061287204989106E-4</v>
      </c>
      <c r="D988" s="3" t="str">
        <f t="shared" si="78"/>
        <v>Down</v>
      </c>
      <c r="E988" t="str">
        <f t="shared" si="79"/>
        <v/>
      </c>
      <c r="F988" t="str">
        <f t="shared" si="75"/>
        <v/>
      </c>
      <c r="G988" t="str">
        <f t="shared" si="76"/>
        <v/>
      </c>
    </row>
    <row r="989" spans="1:7" x14ac:dyDescent="0.35">
      <c r="A989" s="30">
        <v>45386</v>
      </c>
      <c r="B989" s="3">
        <v>22514.65</v>
      </c>
      <c r="C989" s="22">
        <f t="shared" si="77"/>
        <v>3.5659125504520907E-3</v>
      </c>
      <c r="D989" s="3" t="str">
        <f t="shared" si="78"/>
        <v>Up</v>
      </c>
      <c r="E989" t="str">
        <f t="shared" si="79"/>
        <v/>
      </c>
      <c r="F989" t="str">
        <f t="shared" si="75"/>
        <v/>
      </c>
      <c r="G989" t="str">
        <f t="shared" si="76"/>
        <v/>
      </c>
    </row>
    <row r="990" spans="1:7" x14ac:dyDescent="0.35">
      <c r="A990" s="30">
        <v>45387</v>
      </c>
      <c r="B990" s="3">
        <v>22513.7</v>
      </c>
      <c r="C990" s="22">
        <f t="shared" si="77"/>
        <v>-4.2194748752511256E-5</v>
      </c>
      <c r="D990" s="3" t="str">
        <f t="shared" si="78"/>
        <v>Down</v>
      </c>
      <c r="E990" t="str">
        <f t="shared" si="79"/>
        <v/>
      </c>
      <c r="F990" t="str">
        <f t="shared" si="75"/>
        <v/>
      </c>
      <c r="G990" t="str">
        <f t="shared" si="76"/>
        <v/>
      </c>
    </row>
    <row r="991" spans="1:7" x14ac:dyDescent="0.35">
      <c r="A991" s="30">
        <v>45390</v>
      </c>
      <c r="B991" s="3">
        <v>22666.3</v>
      </c>
      <c r="C991" s="22">
        <f t="shared" si="77"/>
        <v>6.7780951154185467E-3</v>
      </c>
      <c r="D991" s="3" t="str">
        <f t="shared" si="78"/>
        <v>Up</v>
      </c>
      <c r="E991" t="str">
        <f t="shared" si="79"/>
        <v/>
      </c>
      <c r="F991" t="str">
        <f t="shared" si="75"/>
        <v/>
      </c>
      <c r="G991" t="str">
        <f t="shared" si="76"/>
        <v/>
      </c>
    </row>
    <row r="992" spans="1:7" x14ac:dyDescent="0.35">
      <c r="A992" s="30">
        <v>45391</v>
      </c>
      <c r="B992" s="3">
        <v>22642.75</v>
      </c>
      <c r="C992" s="22">
        <f t="shared" si="77"/>
        <v>-1.0389873953843051E-3</v>
      </c>
      <c r="D992" s="3" t="str">
        <f t="shared" si="78"/>
        <v>Down</v>
      </c>
      <c r="E992" t="str">
        <f t="shared" si="79"/>
        <v/>
      </c>
      <c r="F992" t="str">
        <f t="shared" si="75"/>
        <v/>
      </c>
      <c r="G992" t="str">
        <f t="shared" si="76"/>
        <v/>
      </c>
    </row>
    <row r="993" spans="1:7" x14ac:dyDescent="0.35">
      <c r="A993" s="30">
        <v>45392</v>
      </c>
      <c r="B993" s="3">
        <v>22753.8</v>
      </c>
      <c r="C993" s="22">
        <f t="shared" si="77"/>
        <v>4.9044396109129531E-3</v>
      </c>
      <c r="D993" s="3" t="str">
        <f t="shared" si="78"/>
        <v>Up</v>
      </c>
      <c r="E993" t="str">
        <f t="shared" si="79"/>
        <v/>
      </c>
      <c r="F993" t="str">
        <f t="shared" si="75"/>
        <v/>
      </c>
      <c r="G993" t="str">
        <f t="shared" si="76"/>
        <v/>
      </c>
    </row>
    <row r="994" spans="1:7" x14ac:dyDescent="0.35">
      <c r="A994" s="30">
        <v>45394</v>
      </c>
      <c r="B994" s="3">
        <v>22519.4</v>
      </c>
      <c r="C994" s="22">
        <f t="shared" si="77"/>
        <v>-1.030157600049213E-2</v>
      </c>
      <c r="D994" s="3" t="str">
        <f t="shared" si="78"/>
        <v>Down</v>
      </c>
      <c r="E994" t="str">
        <f t="shared" si="79"/>
        <v/>
      </c>
      <c r="F994" t="str">
        <f t="shared" si="75"/>
        <v/>
      </c>
      <c r="G994" t="str">
        <f t="shared" si="76"/>
        <v/>
      </c>
    </row>
    <row r="995" spans="1:7" x14ac:dyDescent="0.35">
      <c r="A995" s="30">
        <v>45397</v>
      </c>
      <c r="B995" s="3">
        <v>22272.5</v>
      </c>
      <c r="C995" s="22">
        <f t="shared" si="77"/>
        <v>-1.0963880032327745E-2</v>
      </c>
      <c r="D995" s="3" t="str">
        <f t="shared" si="78"/>
        <v>Down</v>
      </c>
      <c r="E995" t="str">
        <f t="shared" si="79"/>
        <v/>
      </c>
      <c r="F995" t="str">
        <f t="shared" si="75"/>
        <v/>
      </c>
      <c r="G995" t="str">
        <f t="shared" si="76"/>
        <v/>
      </c>
    </row>
    <row r="996" spans="1:7" x14ac:dyDescent="0.35">
      <c r="A996" s="30">
        <v>45398</v>
      </c>
      <c r="B996" s="3">
        <v>22147.9</v>
      </c>
      <c r="C996" s="22">
        <f t="shared" si="77"/>
        <v>-5.594342799416255E-3</v>
      </c>
      <c r="D996" s="3" t="str">
        <f t="shared" si="78"/>
        <v>Down</v>
      </c>
      <c r="E996" t="str">
        <f t="shared" si="79"/>
        <v/>
      </c>
      <c r="F996" t="str">
        <f t="shared" si="75"/>
        <v/>
      </c>
      <c r="G996" t="str">
        <f t="shared" si="76"/>
        <v/>
      </c>
    </row>
    <row r="997" spans="1:7" x14ac:dyDescent="0.35">
      <c r="A997" s="30">
        <v>45400</v>
      </c>
      <c r="B997" s="3">
        <v>21995.85</v>
      </c>
      <c r="C997" s="22">
        <f t="shared" si="77"/>
        <v>-6.865210697176838E-3</v>
      </c>
      <c r="D997" s="3" t="str">
        <f t="shared" si="78"/>
        <v>Down</v>
      </c>
      <c r="E997" t="str">
        <f t="shared" si="79"/>
        <v/>
      </c>
      <c r="F997" t="str">
        <f t="shared" si="75"/>
        <v/>
      </c>
      <c r="G997" t="str">
        <f t="shared" si="76"/>
        <v/>
      </c>
    </row>
    <row r="998" spans="1:7" x14ac:dyDescent="0.35">
      <c r="A998" s="30">
        <v>45401</v>
      </c>
      <c r="B998" s="3">
        <v>22147</v>
      </c>
      <c r="C998" s="22">
        <f t="shared" si="77"/>
        <v>6.8717508075387618E-3</v>
      </c>
      <c r="D998" s="3" t="str">
        <f t="shared" si="78"/>
        <v>Up</v>
      </c>
      <c r="E998" t="str">
        <f t="shared" si="79"/>
        <v/>
      </c>
      <c r="F998" t="str">
        <f t="shared" si="75"/>
        <v/>
      </c>
      <c r="G998" t="str">
        <f t="shared" si="76"/>
        <v/>
      </c>
    </row>
    <row r="999" spans="1:7" x14ac:dyDescent="0.35">
      <c r="A999" s="30">
        <v>45404</v>
      </c>
      <c r="B999" s="3">
        <v>22336.400000000001</v>
      </c>
      <c r="C999" s="22">
        <f t="shared" si="77"/>
        <v>8.5519483451483927E-3</v>
      </c>
      <c r="D999" s="3" t="str">
        <f t="shared" si="78"/>
        <v>Up</v>
      </c>
      <c r="E999" t="str">
        <f t="shared" si="79"/>
        <v/>
      </c>
      <c r="F999" t="str">
        <f t="shared" si="75"/>
        <v/>
      </c>
      <c r="G999" t="str">
        <f t="shared" si="76"/>
        <v/>
      </c>
    </row>
    <row r="1000" spans="1:7" x14ac:dyDescent="0.35">
      <c r="A1000" s="30">
        <v>45405</v>
      </c>
      <c r="B1000" s="3">
        <v>22368</v>
      </c>
      <c r="C1000" s="22">
        <f t="shared" si="77"/>
        <v>1.4147311115487967E-3</v>
      </c>
      <c r="D1000" s="3" t="str">
        <f t="shared" si="78"/>
        <v>Up</v>
      </c>
      <c r="E1000" t="str">
        <f t="shared" si="79"/>
        <v/>
      </c>
      <c r="F1000" t="str">
        <f t="shared" si="75"/>
        <v/>
      </c>
      <c r="G1000" t="str">
        <f t="shared" si="76"/>
        <v/>
      </c>
    </row>
    <row r="1001" spans="1:7" x14ac:dyDescent="0.35">
      <c r="A1001" s="30">
        <v>45406</v>
      </c>
      <c r="B1001" s="3">
        <v>22402.400000000001</v>
      </c>
      <c r="C1001" s="22">
        <f t="shared" si="77"/>
        <v>1.5379113018598647E-3</v>
      </c>
      <c r="D1001" s="3" t="str">
        <f t="shared" si="78"/>
        <v>Up</v>
      </c>
      <c r="E1001" t="str">
        <f t="shared" si="79"/>
        <v/>
      </c>
      <c r="F1001" t="str">
        <f t="shared" si="75"/>
        <v/>
      </c>
      <c r="G1001" t="str">
        <f t="shared" si="76"/>
        <v/>
      </c>
    </row>
    <row r="1002" spans="1:7" x14ac:dyDescent="0.35">
      <c r="A1002" s="30">
        <v>45407</v>
      </c>
      <c r="B1002" s="3">
        <v>22570.35</v>
      </c>
      <c r="C1002" s="22">
        <f t="shared" si="77"/>
        <v>7.4969646109344125E-3</v>
      </c>
      <c r="D1002" s="3" t="str">
        <f t="shared" si="78"/>
        <v>Up</v>
      </c>
      <c r="E1002" t="str">
        <f t="shared" si="79"/>
        <v/>
      </c>
      <c r="F1002" t="str">
        <f t="shared" si="75"/>
        <v/>
      </c>
      <c r="G1002" t="str">
        <f t="shared" si="76"/>
        <v/>
      </c>
    </row>
    <row r="1003" spans="1:7" x14ac:dyDescent="0.35">
      <c r="A1003" s="30">
        <v>45408</v>
      </c>
      <c r="B1003" s="3">
        <v>22419.95</v>
      </c>
      <c r="C1003" s="22">
        <f t="shared" si="77"/>
        <v>-6.663609558557923E-3</v>
      </c>
      <c r="D1003" s="3" t="str">
        <f t="shared" si="78"/>
        <v>Down</v>
      </c>
      <c r="E1003" t="str">
        <f t="shared" si="79"/>
        <v/>
      </c>
      <c r="F1003" t="str">
        <f t="shared" si="75"/>
        <v/>
      </c>
      <c r="G1003" t="str">
        <f t="shared" si="76"/>
        <v/>
      </c>
    </row>
    <row r="1004" spans="1:7" x14ac:dyDescent="0.35">
      <c r="A1004" s="30">
        <v>45411</v>
      </c>
      <c r="B1004" s="3">
        <v>22643.4</v>
      </c>
      <c r="C1004" s="22">
        <f t="shared" si="77"/>
        <v>9.9665699522077759E-3</v>
      </c>
      <c r="D1004" s="3" t="str">
        <f t="shared" si="78"/>
        <v>Up</v>
      </c>
      <c r="E1004" t="str">
        <f t="shared" si="79"/>
        <v/>
      </c>
      <c r="F1004" t="str">
        <f t="shared" si="75"/>
        <v/>
      </c>
      <c r="G1004" t="str">
        <f t="shared" si="76"/>
        <v/>
      </c>
    </row>
    <row r="1005" spans="1:7" x14ac:dyDescent="0.35">
      <c r="A1005" s="30">
        <v>45412</v>
      </c>
      <c r="B1005" s="3">
        <v>22604.85</v>
      </c>
      <c r="C1005" s="22">
        <f t="shared" si="77"/>
        <v>-1.7024828426827645E-3</v>
      </c>
      <c r="D1005" s="3" t="str">
        <f t="shared" si="78"/>
        <v>Down</v>
      </c>
      <c r="E1005" t="str">
        <f t="shared" si="79"/>
        <v/>
      </c>
      <c r="F1005" t="str">
        <f t="shared" si="75"/>
        <v/>
      </c>
      <c r="G1005" t="str">
        <f t="shared" si="76"/>
        <v/>
      </c>
    </row>
    <row r="1006" spans="1:7" x14ac:dyDescent="0.35">
      <c r="A1006" s="30">
        <v>45414</v>
      </c>
      <c r="B1006" s="3">
        <v>22648.2</v>
      </c>
      <c r="C1006" s="22">
        <f t="shared" si="77"/>
        <v>1.9177300446586545E-3</v>
      </c>
      <c r="D1006" s="3" t="str">
        <f t="shared" si="78"/>
        <v>Up</v>
      </c>
      <c r="E1006" t="str">
        <f t="shared" si="79"/>
        <v/>
      </c>
      <c r="F1006" t="str">
        <f t="shared" si="75"/>
        <v/>
      </c>
      <c r="G1006" t="str">
        <f t="shared" si="76"/>
        <v/>
      </c>
    </row>
    <row r="1007" spans="1:7" x14ac:dyDescent="0.35">
      <c r="A1007" s="30">
        <v>45415</v>
      </c>
      <c r="B1007" s="3">
        <v>22475.85</v>
      </c>
      <c r="C1007" s="22">
        <f t="shared" si="77"/>
        <v>-7.6098762815588958E-3</v>
      </c>
      <c r="D1007" s="3" t="str">
        <f t="shared" si="78"/>
        <v>Down</v>
      </c>
      <c r="E1007" t="str">
        <f t="shared" si="79"/>
        <v/>
      </c>
      <c r="F1007" t="str">
        <f t="shared" si="75"/>
        <v/>
      </c>
      <c r="G1007" t="str">
        <f t="shared" si="76"/>
        <v/>
      </c>
    </row>
    <row r="1008" spans="1:7" x14ac:dyDescent="0.35">
      <c r="A1008" s="30">
        <v>45418</v>
      </c>
      <c r="B1008" s="3">
        <v>22442.7</v>
      </c>
      <c r="C1008" s="22">
        <f t="shared" si="77"/>
        <v>-1.4749164102802706E-3</v>
      </c>
      <c r="D1008" s="3" t="str">
        <f t="shared" si="78"/>
        <v>Down</v>
      </c>
      <c r="E1008" t="str">
        <f t="shared" si="79"/>
        <v/>
      </c>
      <c r="F1008" t="str">
        <f t="shared" si="75"/>
        <v/>
      </c>
      <c r="G1008" t="str">
        <f t="shared" si="76"/>
        <v/>
      </c>
    </row>
    <row r="1009" spans="1:7" x14ac:dyDescent="0.35">
      <c r="A1009" s="30">
        <v>45419</v>
      </c>
      <c r="B1009" s="3">
        <v>22302.5</v>
      </c>
      <c r="C1009" s="22">
        <f t="shared" si="77"/>
        <v>-6.2470201891929545E-3</v>
      </c>
      <c r="D1009" s="3" t="str">
        <f t="shared" si="78"/>
        <v>Down</v>
      </c>
      <c r="E1009" t="str">
        <f t="shared" si="79"/>
        <v/>
      </c>
      <c r="F1009" t="str">
        <f t="shared" si="75"/>
        <v/>
      </c>
      <c r="G1009" t="str">
        <f t="shared" si="76"/>
        <v/>
      </c>
    </row>
    <row r="1010" spans="1:7" x14ac:dyDescent="0.35">
      <c r="A1010" s="30">
        <v>45420</v>
      </c>
      <c r="B1010" s="3">
        <v>22302.5</v>
      </c>
      <c r="C1010" s="22">
        <f t="shared" si="77"/>
        <v>0</v>
      </c>
      <c r="D1010" s="3" t="str">
        <f t="shared" si="78"/>
        <v>Flat</v>
      </c>
      <c r="E1010" t="str">
        <f t="shared" si="79"/>
        <v/>
      </c>
      <c r="F1010" t="str">
        <f t="shared" si="75"/>
        <v/>
      </c>
      <c r="G1010" t="str">
        <f t="shared" si="76"/>
        <v/>
      </c>
    </row>
    <row r="1011" spans="1:7" x14ac:dyDescent="0.35">
      <c r="A1011" s="30">
        <v>45421</v>
      </c>
      <c r="B1011" s="3">
        <v>21957.5</v>
      </c>
      <c r="C1011" s="22">
        <f t="shared" si="77"/>
        <v>-1.5469117811904494E-2</v>
      </c>
      <c r="D1011" s="3" t="str">
        <f t="shared" si="78"/>
        <v>Down</v>
      </c>
      <c r="E1011" t="str">
        <f t="shared" si="79"/>
        <v/>
      </c>
      <c r="F1011" t="str">
        <f t="shared" si="75"/>
        <v/>
      </c>
      <c r="G1011" t="str">
        <f t="shared" si="76"/>
        <v/>
      </c>
    </row>
    <row r="1012" spans="1:7" x14ac:dyDescent="0.35">
      <c r="A1012" s="30">
        <v>45422</v>
      </c>
      <c r="B1012" s="3">
        <v>22055.200000000001</v>
      </c>
      <c r="C1012" s="22">
        <f t="shared" si="77"/>
        <v>4.4495047250370364E-3</v>
      </c>
      <c r="D1012" s="3" t="str">
        <f t="shared" si="78"/>
        <v>Up</v>
      </c>
      <c r="E1012" t="str">
        <f t="shared" si="79"/>
        <v/>
      </c>
      <c r="F1012" t="str">
        <f t="shared" si="75"/>
        <v/>
      </c>
      <c r="G1012" t="str">
        <f t="shared" si="76"/>
        <v/>
      </c>
    </row>
    <row r="1013" spans="1:7" x14ac:dyDescent="0.35">
      <c r="A1013" s="30">
        <v>45425</v>
      </c>
      <c r="B1013" s="3">
        <v>22104.05</v>
      </c>
      <c r="C1013" s="22">
        <f t="shared" si="77"/>
        <v>2.2148971671079177E-3</v>
      </c>
      <c r="D1013" s="3" t="str">
        <f t="shared" si="78"/>
        <v>Up</v>
      </c>
      <c r="E1013" t="str">
        <f t="shared" si="79"/>
        <v/>
      </c>
      <c r="F1013" t="str">
        <f t="shared" si="75"/>
        <v/>
      </c>
      <c r="G1013" t="str">
        <f t="shared" si="76"/>
        <v/>
      </c>
    </row>
    <row r="1014" spans="1:7" x14ac:dyDescent="0.35">
      <c r="A1014" s="30">
        <v>45426</v>
      </c>
      <c r="B1014" s="3">
        <v>22217.85</v>
      </c>
      <c r="C1014" s="22">
        <f t="shared" si="77"/>
        <v>5.1483777859713167E-3</v>
      </c>
      <c r="D1014" s="3" t="str">
        <f t="shared" si="78"/>
        <v>Up</v>
      </c>
      <c r="E1014" t="str">
        <f t="shared" si="79"/>
        <v/>
      </c>
      <c r="F1014" t="str">
        <f t="shared" si="75"/>
        <v/>
      </c>
      <c r="G1014" t="str">
        <f t="shared" si="76"/>
        <v/>
      </c>
    </row>
    <row r="1015" spans="1:7" x14ac:dyDescent="0.35">
      <c r="A1015" s="30">
        <v>45427</v>
      </c>
      <c r="B1015" s="3">
        <v>22200.55</v>
      </c>
      <c r="C1015" s="22">
        <f t="shared" si="77"/>
        <v>-7.7865320001707064E-4</v>
      </c>
      <c r="D1015" s="3" t="str">
        <f t="shared" si="78"/>
        <v>Down</v>
      </c>
      <c r="E1015" t="str">
        <f t="shared" si="79"/>
        <v/>
      </c>
      <c r="F1015" t="str">
        <f t="shared" si="75"/>
        <v/>
      </c>
      <c r="G1015" t="str">
        <f t="shared" si="76"/>
        <v/>
      </c>
    </row>
    <row r="1016" spans="1:7" x14ac:dyDescent="0.35">
      <c r="A1016" s="30">
        <v>45428</v>
      </c>
      <c r="B1016" s="3">
        <v>22403.85</v>
      </c>
      <c r="C1016" s="22">
        <f t="shared" si="77"/>
        <v>9.1574307843724275E-3</v>
      </c>
      <c r="D1016" s="3" t="str">
        <f t="shared" si="78"/>
        <v>Up</v>
      </c>
      <c r="E1016" t="str">
        <f t="shared" si="79"/>
        <v/>
      </c>
      <c r="F1016" t="str">
        <f t="shared" si="75"/>
        <v/>
      </c>
      <c r="G1016" t="str">
        <f t="shared" si="76"/>
        <v/>
      </c>
    </row>
    <row r="1017" spans="1:7" x14ac:dyDescent="0.35">
      <c r="A1017" s="30">
        <v>45429</v>
      </c>
      <c r="B1017" s="3">
        <v>22466.1</v>
      </c>
      <c r="C1017" s="22">
        <f t="shared" si="77"/>
        <v>2.778540295529563E-3</v>
      </c>
      <c r="D1017" s="3" t="str">
        <f t="shared" si="78"/>
        <v>Up</v>
      </c>
      <c r="E1017" t="str">
        <f t="shared" si="79"/>
        <v/>
      </c>
      <c r="F1017" t="str">
        <f t="shared" si="75"/>
        <v/>
      </c>
      <c r="G1017" t="str">
        <f t="shared" si="76"/>
        <v/>
      </c>
    </row>
    <row r="1018" spans="1:7" x14ac:dyDescent="0.35">
      <c r="A1018" s="30">
        <v>45430</v>
      </c>
      <c r="B1018" s="3">
        <v>22502</v>
      </c>
      <c r="C1018" s="22">
        <f t="shared" si="77"/>
        <v>1.5979631533733695E-3</v>
      </c>
      <c r="D1018" s="3" t="str">
        <f t="shared" si="78"/>
        <v>Up</v>
      </c>
      <c r="E1018" t="str">
        <f t="shared" si="79"/>
        <v/>
      </c>
      <c r="F1018" t="str">
        <f t="shared" si="75"/>
        <v/>
      </c>
      <c r="G1018" t="str">
        <f t="shared" si="76"/>
        <v/>
      </c>
    </row>
    <row r="1019" spans="1:7" x14ac:dyDescent="0.35">
      <c r="A1019" s="30">
        <v>45433</v>
      </c>
      <c r="B1019" s="3">
        <v>22529.05</v>
      </c>
      <c r="C1019" s="22">
        <f t="shared" si="77"/>
        <v>1.2021153675228545E-3</v>
      </c>
      <c r="D1019" s="3" t="str">
        <f t="shared" si="78"/>
        <v>Up</v>
      </c>
      <c r="E1019" t="str">
        <f t="shared" si="79"/>
        <v/>
      </c>
      <c r="F1019" t="str">
        <f t="shared" si="75"/>
        <v/>
      </c>
      <c r="G1019" t="str">
        <f t="shared" si="76"/>
        <v/>
      </c>
    </row>
    <row r="1020" spans="1:7" x14ac:dyDescent="0.35">
      <c r="A1020" s="30">
        <v>45434</v>
      </c>
      <c r="B1020" s="3">
        <v>22597.8</v>
      </c>
      <c r="C1020" s="22">
        <f t="shared" si="77"/>
        <v>3.0516155807723809E-3</v>
      </c>
      <c r="D1020" s="3" t="str">
        <f t="shared" si="78"/>
        <v>Up</v>
      </c>
      <c r="E1020" t="str">
        <f t="shared" si="79"/>
        <v/>
      </c>
      <c r="F1020" t="str">
        <f t="shared" si="75"/>
        <v/>
      </c>
      <c r="G1020" t="str">
        <f t="shared" si="76"/>
        <v/>
      </c>
    </row>
    <row r="1021" spans="1:7" x14ac:dyDescent="0.35">
      <c r="A1021" s="30">
        <v>45435</v>
      </c>
      <c r="B1021" s="3">
        <v>22967.65</v>
      </c>
      <c r="C1021" s="22">
        <f t="shared" si="77"/>
        <v>1.6366637460283842E-2</v>
      </c>
      <c r="D1021" s="3" t="str">
        <f t="shared" si="78"/>
        <v>Up</v>
      </c>
      <c r="E1021" t="str">
        <f t="shared" si="79"/>
        <v/>
      </c>
      <c r="F1021" t="str">
        <f t="shared" si="75"/>
        <v/>
      </c>
      <c r="G1021" t="str">
        <f t="shared" si="76"/>
        <v/>
      </c>
    </row>
    <row r="1022" spans="1:7" x14ac:dyDescent="0.35">
      <c r="A1022" s="30">
        <v>45436</v>
      </c>
      <c r="B1022" s="3">
        <v>22957.1</v>
      </c>
      <c r="C1022" s="22">
        <f t="shared" si="77"/>
        <v>-4.5934172629776704E-4</v>
      </c>
      <c r="D1022" s="3" t="str">
        <f t="shared" si="78"/>
        <v>Down</v>
      </c>
      <c r="E1022" t="str">
        <f t="shared" si="79"/>
        <v/>
      </c>
      <c r="F1022" t="str">
        <f t="shared" si="75"/>
        <v/>
      </c>
      <c r="G1022" t="str">
        <f t="shared" si="76"/>
        <v/>
      </c>
    </row>
    <row r="1023" spans="1:7" x14ac:dyDescent="0.35">
      <c r="A1023" s="30">
        <v>45439</v>
      </c>
      <c r="B1023" s="3">
        <v>22932.45</v>
      </c>
      <c r="C1023" s="22">
        <f t="shared" si="77"/>
        <v>-1.0737418924863253E-3</v>
      </c>
      <c r="D1023" s="3" t="str">
        <f t="shared" si="78"/>
        <v>Down</v>
      </c>
      <c r="E1023" t="str">
        <f t="shared" si="79"/>
        <v/>
      </c>
      <c r="F1023" t="str">
        <f t="shared" si="75"/>
        <v/>
      </c>
      <c r="G1023" t="str">
        <f t="shared" si="76"/>
        <v/>
      </c>
    </row>
    <row r="1024" spans="1:7" x14ac:dyDescent="0.35">
      <c r="A1024" s="30">
        <v>45440</v>
      </c>
      <c r="B1024" s="3">
        <v>22888.15</v>
      </c>
      <c r="C1024" s="22">
        <f t="shared" si="77"/>
        <v>-1.9317604529825322E-3</v>
      </c>
      <c r="D1024" s="3" t="str">
        <f t="shared" si="78"/>
        <v>Down</v>
      </c>
      <c r="E1024" t="str">
        <f t="shared" si="79"/>
        <v/>
      </c>
      <c r="F1024" t="str">
        <f t="shared" si="75"/>
        <v/>
      </c>
      <c r="G1024" t="str">
        <f t="shared" si="76"/>
        <v/>
      </c>
    </row>
    <row r="1025" spans="1:7" x14ac:dyDescent="0.35">
      <c r="A1025" s="30">
        <v>45441</v>
      </c>
      <c r="B1025" s="3">
        <v>22704.7</v>
      </c>
      <c r="C1025" s="22">
        <f t="shared" si="77"/>
        <v>-8.0150645639774608E-3</v>
      </c>
      <c r="D1025" s="3" t="str">
        <f t="shared" si="78"/>
        <v>Down</v>
      </c>
      <c r="E1025" t="str">
        <f t="shared" si="79"/>
        <v/>
      </c>
      <c r="F1025" t="str">
        <f t="shared" si="75"/>
        <v/>
      </c>
      <c r="G1025" t="str">
        <f t="shared" si="76"/>
        <v/>
      </c>
    </row>
    <row r="1026" spans="1:7" x14ac:dyDescent="0.35">
      <c r="A1026" s="30">
        <v>45442</v>
      </c>
      <c r="B1026" s="3">
        <v>22488.65</v>
      </c>
      <c r="C1026" s="22">
        <f t="shared" si="77"/>
        <v>-9.5156509445180632E-3</v>
      </c>
      <c r="D1026" s="3" t="str">
        <f t="shared" si="78"/>
        <v>Down</v>
      </c>
      <c r="E1026" t="str">
        <f t="shared" si="79"/>
        <v/>
      </c>
      <c r="F1026" t="str">
        <f t="shared" si="75"/>
        <v/>
      </c>
      <c r="G1026" t="str">
        <f t="shared" si="76"/>
        <v/>
      </c>
    </row>
    <row r="1027" spans="1:7" x14ac:dyDescent="0.35">
      <c r="A1027" s="30">
        <v>45443</v>
      </c>
      <c r="B1027" s="3">
        <v>22530.7</v>
      </c>
      <c r="C1027" s="22">
        <f t="shared" si="77"/>
        <v>1.869832115311469E-3</v>
      </c>
      <c r="D1027" s="3" t="str">
        <f t="shared" si="78"/>
        <v>Up</v>
      </c>
      <c r="E1027" t="str">
        <f t="shared" si="79"/>
        <v/>
      </c>
      <c r="F1027" t="str">
        <f t="shared" ref="F1027:F1090" si="80">IF(E1027="8-Day Down Streak", C1027, "")</f>
        <v/>
      </c>
      <c r="G1027" t="str">
        <f t="shared" ref="G1027:G1090" si="81">IF(E1027="8-Day Down Streak", IF(F1027&gt;0, "Yes", "No"), "")</f>
        <v/>
      </c>
    </row>
    <row r="1028" spans="1:7" x14ac:dyDescent="0.35">
      <c r="A1028" s="30">
        <v>45446</v>
      </c>
      <c r="B1028" s="3">
        <v>23263.9</v>
      </c>
      <c r="C1028" s="22">
        <f t="shared" ref="C1028:C1091" si="82">(B1028-B1027)/B1027</f>
        <v>3.2542264554585552E-2</v>
      </c>
      <c r="D1028" s="3" t="str">
        <f t="shared" ref="D1028:D1091" si="83">IF(C1028&gt;0, "Up", IF(C1028&lt;0, "Down", "Flat"))</f>
        <v>Up</v>
      </c>
      <c r="E1028" t="str">
        <f t="shared" si="79"/>
        <v/>
      </c>
      <c r="F1028" t="str">
        <f t="shared" si="80"/>
        <v/>
      </c>
      <c r="G1028" t="str">
        <f t="shared" si="81"/>
        <v/>
      </c>
    </row>
    <row r="1029" spans="1:7" x14ac:dyDescent="0.35">
      <c r="A1029" s="30">
        <v>45447</v>
      </c>
      <c r="B1029" s="3">
        <v>21884.5</v>
      </c>
      <c r="C1029" s="22">
        <f t="shared" si="82"/>
        <v>-5.9293583620975046E-2</v>
      </c>
      <c r="D1029" s="3" t="str">
        <f t="shared" si="83"/>
        <v>Down</v>
      </c>
      <c r="E1029" t="str">
        <f t="shared" si="79"/>
        <v/>
      </c>
      <c r="F1029" t="str">
        <f t="shared" si="80"/>
        <v/>
      </c>
      <c r="G1029" t="str">
        <f t="shared" si="81"/>
        <v/>
      </c>
    </row>
    <row r="1030" spans="1:7" x14ac:dyDescent="0.35">
      <c r="A1030" s="30">
        <v>45448</v>
      </c>
      <c r="B1030" s="3">
        <v>22620.35</v>
      </c>
      <c r="C1030" s="22">
        <f t="shared" si="82"/>
        <v>3.3624254609426696E-2</v>
      </c>
      <c r="D1030" s="3" t="str">
        <f t="shared" si="83"/>
        <v>Up</v>
      </c>
      <c r="E1030" t="str">
        <f t="shared" si="79"/>
        <v/>
      </c>
      <c r="F1030" t="str">
        <f t="shared" si="80"/>
        <v/>
      </c>
      <c r="G1030" t="str">
        <f t="shared" si="81"/>
        <v/>
      </c>
    </row>
    <row r="1031" spans="1:7" x14ac:dyDescent="0.35">
      <c r="A1031" s="30">
        <v>45449</v>
      </c>
      <c r="B1031" s="3">
        <v>22821.4</v>
      </c>
      <c r="C1031" s="22">
        <f t="shared" si="82"/>
        <v>8.8880145532674298E-3</v>
      </c>
      <c r="D1031" s="3" t="str">
        <f t="shared" si="83"/>
        <v>Up</v>
      </c>
      <c r="E1031" t="str">
        <f t="shared" si="79"/>
        <v/>
      </c>
      <c r="F1031" t="str">
        <f t="shared" si="80"/>
        <v/>
      </c>
      <c r="G1031" t="str">
        <f t="shared" si="81"/>
        <v/>
      </c>
    </row>
    <row r="1032" spans="1:7" x14ac:dyDescent="0.35">
      <c r="A1032" s="30">
        <v>45450</v>
      </c>
      <c r="B1032" s="3">
        <v>23290.15</v>
      </c>
      <c r="C1032" s="22">
        <f t="shared" si="82"/>
        <v>2.0539931818380992E-2</v>
      </c>
      <c r="D1032" s="3" t="str">
        <f t="shared" si="83"/>
        <v>Up</v>
      </c>
      <c r="E1032" t="str">
        <f t="shared" si="79"/>
        <v/>
      </c>
      <c r="F1032" t="str">
        <f t="shared" si="80"/>
        <v/>
      </c>
      <c r="G1032" t="str">
        <f t="shared" si="81"/>
        <v/>
      </c>
    </row>
    <row r="1033" spans="1:7" x14ac:dyDescent="0.35">
      <c r="A1033" s="30">
        <v>45453</v>
      </c>
      <c r="B1033" s="3">
        <v>23259.200000000001</v>
      </c>
      <c r="C1033" s="22">
        <f t="shared" si="82"/>
        <v>-1.3288879633665187E-3</v>
      </c>
      <c r="D1033" s="3" t="str">
        <f t="shared" si="83"/>
        <v>Down</v>
      </c>
      <c r="E1033" t="str">
        <f t="shared" si="79"/>
        <v/>
      </c>
      <c r="F1033" t="str">
        <f t="shared" si="80"/>
        <v/>
      </c>
      <c r="G1033" t="str">
        <f t="shared" si="81"/>
        <v/>
      </c>
    </row>
    <row r="1034" spans="1:7" x14ac:dyDescent="0.35">
      <c r="A1034" s="30">
        <v>45454</v>
      </c>
      <c r="B1034" s="3">
        <v>23264.85</v>
      </c>
      <c r="C1034" s="22">
        <f t="shared" si="82"/>
        <v>2.4291463162954088E-4</v>
      </c>
      <c r="D1034" s="3" t="str">
        <f t="shared" si="83"/>
        <v>Up</v>
      </c>
      <c r="E1034" t="str">
        <f t="shared" si="79"/>
        <v/>
      </c>
      <c r="F1034" t="str">
        <f t="shared" si="80"/>
        <v/>
      </c>
      <c r="G1034" t="str">
        <f t="shared" si="81"/>
        <v/>
      </c>
    </row>
    <row r="1035" spans="1:7" x14ac:dyDescent="0.35">
      <c r="A1035" s="30">
        <v>45455</v>
      </c>
      <c r="B1035" s="3">
        <v>23322.95</v>
      </c>
      <c r="C1035" s="22">
        <f t="shared" si="82"/>
        <v>2.4973296625597063E-3</v>
      </c>
      <c r="D1035" s="3" t="str">
        <f t="shared" si="83"/>
        <v>Up</v>
      </c>
      <c r="E1035" t="str">
        <f t="shared" si="79"/>
        <v/>
      </c>
      <c r="F1035" t="str">
        <f t="shared" si="80"/>
        <v/>
      </c>
      <c r="G1035" t="str">
        <f t="shared" si="81"/>
        <v/>
      </c>
    </row>
    <row r="1036" spans="1:7" x14ac:dyDescent="0.35">
      <c r="A1036" s="30">
        <v>45456</v>
      </c>
      <c r="B1036" s="3">
        <v>23398.9</v>
      </c>
      <c r="C1036" s="22">
        <f t="shared" si="82"/>
        <v>3.2564491198583683E-3</v>
      </c>
      <c r="D1036" s="3" t="str">
        <f t="shared" si="83"/>
        <v>Up</v>
      </c>
      <c r="E1036" t="str">
        <f t="shared" ref="E1036:E1099" si="84">IF(AND(D1028="Down", D1029="Down", D1030="Down", D1031="Down", D1032="Down", D1033="Down", D1034="Down", D1035="Down"), "8-Day Down Streak", "")</f>
        <v/>
      </c>
      <c r="F1036" t="str">
        <f t="shared" si="80"/>
        <v/>
      </c>
      <c r="G1036" t="str">
        <f t="shared" si="81"/>
        <v/>
      </c>
    </row>
    <row r="1037" spans="1:7" x14ac:dyDescent="0.35">
      <c r="A1037" s="30">
        <v>45457</v>
      </c>
      <c r="B1037" s="3">
        <v>23465.599999999999</v>
      </c>
      <c r="C1037" s="22">
        <f t="shared" si="82"/>
        <v>2.8505613511745033E-3</v>
      </c>
      <c r="D1037" s="3" t="str">
        <f t="shared" si="83"/>
        <v>Up</v>
      </c>
      <c r="E1037" t="str">
        <f t="shared" si="84"/>
        <v/>
      </c>
      <c r="F1037" t="str">
        <f t="shared" si="80"/>
        <v/>
      </c>
      <c r="G1037" t="str">
        <f t="shared" si="81"/>
        <v/>
      </c>
    </row>
    <row r="1038" spans="1:7" x14ac:dyDescent="0.35">
      <c r="A1038" s="30">
        <v>45461</v>
      </c>
      <c r="B1038" s="3">
        <v>23557.9</v>
      </c>
      <c r="C1038" s="22">
        <f t="shared" si="82"/>
        <v>3.9334174280650364E-3</v>
      </c>
      <c r="D1038" s="3" t="str">
        <f t="shared" si="83"/>
        <v>Up</v>
      </c>
      <c r="E1038" t="str">
        <f t="shared" si="84"/>
        <v/>
      </c>
      <c r="F1038" t="str">
        <f t="shared" si="80"/>
        <v/>
      </c>
      <c r="G1038" t="str">
        <f t="shared" si="81"/>
        <v/>
      </c>
    </row>
    <row r="1039" spans="1:7" x14ac:dyDescent="0.35">
      <c r="A1039" s="30">
        <v>45462</v>
      </c>
      <c r="B1039" s="3">
        <v>23516</v>
      </c>
      <c r="C1039" s="22">
        <f t="shared" si="82"/>
        <v>-1.7785965642099445E-3</v>
      </c>
      <c r="D1039" s="3" t="str">
        <f t="shared" si="83"/>
        <v>Down</v>
      </c>
      <c r="E1039" t="str">
        <f t="shared" si="84"/>
        <v/>
      </c>
      <c r="F1039" t="str">
        <f t="shared" si="80"/>
        <v/>
      </c>
      <c r="G1039" t="str">
        <f t="shared" si="81"/>
        <v/>
      </c>
    </row>
    <row r="1040" spans="1:7" x14ac:dyDescent="0.35">
      <c r="A1040" s="30">
        <v>45463</v>
      </c>
      <c r="B1040" s="3">
        <v>23567</v>
      </c>
      <c r="C1040" s="22">
        <f t="shared" si="82"/>
        <v>2.1687361796223848E-3</v>
      </c>
      <c r="D1040" s="3" t="str">
        <f t="shared" si="83"/>
        <v>Up</v>
      </c>
      <c r="E1040" t="str">
        <f t="shared" si="84"/>
        <v/>
      </c>
      <c r="F1040" t="str">
        <f t="shared" si="80"/>
        <v/>
      </c>
      <c r="G1040" t="str">
        <f t="shared" si="81"/>
        <v/>
      </c>
    </row>
    <row r="1041" spans="1:7" x14ac:dyDescent="0.35">
      <c r="A1041" s="30">
        <v>45464</v>
      </c>
      <c r="B1041" s="3">
        <v>23501.1</v>
      </c>
      <c r="C1041" s="22">
        <f t="shared" si="82"/>
        <v>-2.7962829380065962E-3</v>
      </c>
      <c r="D1041" s="3" t="str">
        <f t="shared" si="83"/>
        <v>Down</v>
      </c>
      <c r="E1041" t="str">
        <f t="shared" si="84"/>
        <v/>
      </c>
      <c r="F1041" t="str">
        <f t="shared" si="80"/>
        <v/>
      </c>
      <c r="G1041" t="str">
        <f t="shared" si="81"/>
        <v/>
      </c>
    </row>
    <row r="1042" spans="1:7" x14ac:dyDescent="0.35">
      <c r="A1042" s="30">
        <v>45467</v>
      </c>
      <c r="B1042" s="3">
        <v>23537.85</v>
      </c>
      <c r="C1042" s="22">
        <f t="shared" si="82"/>
        <v>1.5637565901170584E-3</v>
      </c>
      <c r="D1042" s="3" t="str">
        <f t="shared" si="83"/>
        <v>Up</v>
      </c>
      <c r="E1042" t="str">
        <f t="shared" si="84"/>
        <v/>
      </c>
      <c r="F1042" t="str">
        <f t="shared" si="80"/>
        <v/>
      </c>
      <c r="G1042" t="str">
        <f t="shared" si="81"/>
        <v/>
      </c>
    </row>
    <row r="1043" spans="1:7" x14ac:dyDescent="0.35">
      <c r="A1043" s="30">
        <v>45468</v>
      </c>
      <c r="B1043" s="3">
        <v>23721.3</v>
      </c>
      <c r="C1043" s="22">
        <f t="shared" si="82"/>
        <v>7.7938299377386102E-3</v>
      </c>
      <c r="D1043" s="3" t="str">
        <f t="shared" si="83"/>
        <v>Up</v>
      </c>
      <c r="E1043" t="str">
        <f t="shared" si="84"/>
        <v/>
      </c>
      <c r="F1043" t="str">
        <f t="shared" si="80"/>
        <v/>
      </c>
      <c r="G1043" t="str">
        <f t="shared" si="81"/>
        <v/>
      </c>
    </row>
    <row r="1044" spans="1:7" x14ac:dyDescent="0.35">
      <c r="A1044" s="30">
        <v>45469</v>
      </c>
      <c r="B1044" s="3">
        <v>23868.799999999999</v>
      </c>
      <c r="C1044" s="22">
        <f t="shared" si="82"/>
        <v>6.2180403266262809E-3</v>
      </c>
      <c r="D1044" s="3" t="str">
        <f t="shared" si="83"/>
        <v>Up</v>
      </c>
      <c r="E1044" t="str">
        <f t="shared" si="84"/>
        <v/>
      </c>
      <c r="F1044" t="str">
        <f t="shared" si="80"/>
        <v/>
      </c>
      <c r="G1044" t="str">
        <f t="shared" si="81"/>
        <v/>
      </c>
    </row>
    <row r="1045" spans="1:7" x14ac:dyDescent="0.35">
      <c r="A1045" s="30">
        <v>45470</v>
      </c>
      <c r="B1045" s="3">
        <v>24044.5</v>
      </c>
      <c r="C1045" s="22">
        <f t="shared" si="82"/>
        <v>7.3610738704920535E-3</v>
      </c>
      <c r="D1045" s="3" t="str">
        <f t="shared" si="83"/>
        <v>Up</v>
      </c>
      <c r="E1045" t="str">
        <f t="shared" si="84"/>
        <v/>
      </c>
      <c r="F1045" t="str">
        <f t="shared" si="80"/>
        <v/>
      </c>
      <c r="G1045" t="str">
        <f t="shared" si="81"/>
        <v/>
      </c>
    </row>
    <row r="1046" spans="1:7" x14ac:dyDescent="0.35">
      <c r="A1046" s="30">
        <v>45471</v>
      </c>
      <c r="B1046" s="3">
        <v>24010.6</v>
      </c>
      <c r="C1046" s="22">
        <f t="shared" si="82"/>
        <v>-1.409885836677887E-3</v>
      </c>
      <c r="D1046" s="3" t="str">
        <f t="shared" si="83"/>
        <v>Down</v>
      </c>
      <c r="E1046" t="str">
        <f t="shared" si="84"/>
        <v/>
      </c>
      <c r="F1046" t="str">
        <f t="shared" si="80"/>
        <v/>
      </c>
      <c r="G1046" t="str">
        <f t="shared" si="81"/>
        <v/>
      </c>
    </row>
    <row r="1047" spans="1:7" x14ac:dyDescent="0.35">
      <c r="A1047" s="30">
        <v>45474</v>
      </c>
      <c r="B1047" s="3">
        <v>24141.95</v>
      </c>
      <c r="C1047" s="22">
        <f t="shared" si="82"/>
        <v>5.4705005289331461E-3</v>
      </c>
      <c r="D1047" s="3" t="str">
        <f t="shared" si="83"/>
        <v>Up</v>
      </c>
      <c r="E1047" t="str">
        <f t="shared" si="84"/>
        <v/>
      </c>
      <c r="F1047" t="str">
        <f t="shared" si="80"/>
        <v/>
      </c>
      <c r="G1047" t="str">
        <f t="shared" si="81"/>
        <v/>
      </c>
    </row>
    <row r="1048" spans="1:7" x14ac:dyDescent="0.35">
      <c r="A1048" s="30">
        <v>45475</v>
      </c>
      <c r="B1048" s="3">
        <v>24123.85</v>
      </c>
      <c r="C1048" s="22">
        <f t="shared" si="82"/>
        <v>-7.4973231242721412E-4</v>
      </c>
      <c r="D1048" s="3" t="str">
        <f t="shared" si="83"/>
        <v>Down</v>
      </c>
      <c r="E1048" t="str">
        <f t="shared" si="84"/>
        <v/>
      </c>
      <c r="F1048" t="str">
        <f t="shared" si="80"/>
        <v/>
      </c>
      <c r="G1048" t="str">
        <f t="shared" si="81"/>
        <v/>
      </c>
    </row>
    <row r="1049" spans="1:7" x14ac:dyDescent="0.35">
      <c r="A1049" s="30">
        <v>45476</v>
      </c>
      <c r="B1049" s="3">
        <v>24286.5</v>
      </c>
      <c r="C1049" s="22">
        <f t="shared" si="82"/>
        <v>6.7422903060664636E-3</v>
      </c>
      <c r="D1049" s="3" t="str">
        <f t="shared" si="83"/>
        <v>Up</v>
      </c>
      <c r="E1049" t="str">
        <f t="shared" si="84"/>
        <v/>
      </c>
      <c r="F1049" t="str">
        <f t="shared" si="80"/>
        <v/>
      </c>
      <c r="G1049" t="str">
        <f t="shared" si="81"/>
        <v/>
      </c>
    </row>
    <row r="1050" spans="1:7" x14ac:dyDescent="0.35">
      <c r="A1050" s="30">
        <v>45477</v>
      </c>
      <c r="B1050" s="3">
        <v>24302.15</v>
      </c>
      <c r="C1050" s="22">
        <f t="shared" si="82"/>
        <v>6.4439091676451749E-4</v>
      </c>
      <c r="D1050" s="3" t="str">
        <f t="shared" si="83"/>
        <v>Up</v>
      </c>
      <c r="E1050" t="str">
        <f t="shared" si="84"/>
        <v/>
      </c>
      <c r="F1050" t="str">
        <f t="shared" si="80"/>
        <v/>
      </c>
      <c r="G1050" t="str">
        <f t="shared" si="81"/>
        <v/>
      </c>
    </row>
    <row r="1051" spans="1:7" x14ac:dyDescent="0.35">
      <c r="A1051" s="30">
        <v>45478</v>
      </c>
      <c r="B1051" s="3">
        <v>24323.85</v>
      </c>
      <c r="C1051" s="22">
        <f t="shared" si="82"/>
        <v>8.9292511156408331E-4</v>
      </c>
      <c r="D1051" s="3" t="str">
        <f t="shared" si="83"/>
        <v>Up</v>
      </c>
      <c r="E1051" t="str">
        <f t="shared" si="84"/>
        <v/>
      </c>
      <c r="F1051" t="str">
        <f t="shared" si="80"/>
        <v/>
      </c>
      <c r="G1051" t="str">
        <f t="shared" si="81"/>
        <v/>
      </c>
    </row>
    <row r="1052" spans="1:7" x14ac:dyDescent="0.35">
      <c r="A1052" s="30">
        <v>45481</v>
      </c>
      <c r="B1052" s="3">
        <v>24320.55</v>
      </c>
      <c r="C1052" s="22">
        <f t="shared" si="82"/>
        <v>-1.3566931221822501E-4</v>
      </c>
      <c r="D1052" s="3" t="str">
        <f t="shared" si="83"/>
        <v>Down</v>
      </c>
      <c r="E1052" t="str">
        <f t="shared" si="84"/>
        <v/>
      </c>
      <c r="F1052" t="str">
        <f t="shared" si="80"/>
        <v/>
      </c>
      <c r="G1052" t="str">
        <f t="shared" si="81"/>
        <v/>
      </c>
    </row>
    <row r="1053" spans="1:7" x14ac:dyDescent="0.35">
      <c r="A1053" s="30">
        <v>45482</v>
      </c>
      <c r="B1053" s="3">
        <v>24433.200000000001</v>
      </c>
      <c r="C1053" s="22">
        <f t="shared" si="82"/>
        <v>4.6318853808816601E-3</v>
      </c>
      <c r="D1053" s="3" t="str">
        <f t="shared" si="83"/>
        <v>Up</v>
      </c>
      <c r="E1053" t="str">
        <f t="shared" si="84"/>
        <v/>
      </c>
      <c r="F1053" t="str">
        <f t="shared" si="80"/>
        <v/>
      </c>
      <c r="G1053" t="str">
        <f t="shared" si="81"/>
        <v/>
      </c>
    </row>
    <row r="1054" spans="1:7" x14ac:dyDescent="0.35">
      <c r="A1054" s="30">
        <v>45483</v>
      </c>
      <c r="B1054" s="3">
        <v>24324.45</v>
      </c>
      <c r="C1054" s="22">
        <f t="shared" si="82"/>
        <v>-4.4509110554491428E-3</v>
      </c>
      <c r="D1054" s="3" t="str">
        <f t="shared" si="83"/>
        <v>Down</v>
      </c>
      <c r="E1054" t="str">
        <f t="shared" si="84"/>
        <v/>
      </c>
      <c r="F1054" t="str">
        <f t="shared" si="80"/>
        <v/>
      </c>
      <c r="G1054" t="str">
        <f t="shared" si="81"/>
        <v/>
      </c>
    </row>
    <row r="1055" spans="1:7" x14ac:dyDescent="0.35">
      <c r="A1055" s="30">
        <v>45484</v>
      </c>
      <c r="B1055" s="3">
        <v>24315.95</v>
      </c>
      <c r="C1055" s="22">
        <f t="shared" si="82"/>
        <v>-3.4944263899080964E-4</v>
      </c>
      <c r="D1055" s="3" t="str">
        <f t="shared" si="83"/>
        <v>Down</v>
      </c>
      <c r="E1055" t="str">
        <f t="shared" si="84"/>
        <v/>
      </c>
      <c r="F1055" t="str">
        <f t="shared" si="80"/>
        <v/>
      </c>
      <c r="G1055" t="str">
        <f t="shared" si="81"/>
        <v/>
      </c>
    </row>
    <row r="1056" spans="1:7" x14ac:dyDescent="0.35">
      <c r="A1056" s="30">
        <v>45485</v>
      </c>
      <c r="B1056" s="3">
        <v>24502.15</v>
      </c>
      <c r="C1056" s="22">
        <f t="shared" si="82"/>
        <v>7.6575252046496524E-3</v>
      </c>
      <c r="D1056" s="3" t="str">
        <f t="shared" si="83"/>
        <v>Up</v>
      </c>
      <c r="E1056" t="str">
        <f t="shared" si="84"/>
        <v/>
      </c>
      <c r="F1056" t="str">
        <f t="shared" si="80"/>
        <v/>
      </c>
      <c r="G1056" t="str">
        <f t="shared" si="81"/>
        <v/>
      </c>
    </row>
    <row r="1057" spans="1:7" x14ac:dyDescent="0.35">
      <c r="A1057" s="30">
        <v>45488</v>
      </c>
      <c r="B1057" s="3">
        <v>24586.7</v>
      </c>
      <c r="C1057" s="22">
        <f t="shared" si="82"/>
        <v>3.4507175900890031E-3</v>
      </c>
      <c r="D1057" s="3" t="str">
        <f t="shared" si="83"/>
        <v>Up</v>
      </c>
      <c r="E1057" t="str">
        <f t="shared" si="84"/>
        <v/>
      </c>
      <c r="F1057" t="str">
        <f t="shared" si="80"/>
        <v/>
      </c>
      <c r="G1057" t="str">
        <f t="shared" si="81"/>
        <v/>
      </c>
    </row>
    <row r="1058" spans="1:7" x14ac:dyDescent="0.35">
      <c r="A1058" s="30">
        <v>45489</v>
      </c>
      <c r="B1058" s="3">
        <v>24613</v>
      </c>
      <c r="C1058" s="22">
        <f t="shared" si="82"/>
        <v>1.0696840161550461E-3</v>
      </c>
      <c r="D1058" s="3" t="str">
        <f t="shared" si="83"/>
        <v>Up</v>
      </c>
      <c r="E1058" t="str">
        <f t="shared" si="84"/>
        <v/>
      </c>
      <c r="F1058" t="str">
        <f t="shared" si="80"/>
        <v/>
      </c>
      <c r="G1058" t="str">
        <f t="shared" si="81"/>
        <v/>
      </c>
    </row>
    <row r="1059" spans="1:7" x14ac:dyDescent="0.35">
      <c r="A1059" s="30">
        <v>45491</v>
      </c>
      <c r="B1059" s="3">
        <v>24800.85</v>
      </c>
      <c r="C1059" s="22">
        <f t="shared" si="82"/>
        <v>7.6321456141063074E-3</v>
      </c>
      <c r="D1059" s="3" t="str">
        <f t="shared" si="83"/>
        <v>Up</v>
      </c>
      <c r="E1059" t="str">
        <f t="shared" si="84"/>
        <v/>
      </c>
      <c r="F1059" t="str">
        <f t="shared" si="80"/>
        <v/>
      </c>
      <c r="G1059" t="str">
        <f t="shared" si="81"/>
        <v/>
      </c>
    </row>
    <row r="1060" spans="1:7" x14ac:dyDescent="0.35">
      <c r="A1060" s="30">
        <v>45492</v>
      </c>
      <c r="B1060" s="3">
        <v>24530.9</v>
      </c>
      <c r="C1060" s="22">
        <f t="shared" si="82"/>
        <v>-1.0884707580586839E-2</v>
      </c>
      <c r="D1060" s="3" t="str">
        <f t="shared" si="83"/>
        <v>Down</v>
      </c>
      <c r="E1060" t="str">
        <f t="shared" si="84"/>
        <v/>
      </c>
      <c r="F1060" t="str">
        <f t="shared" si="80"/>
        <v/>
      </c>
      <c r="G1060" t="str">
        <f t="shared" si="81"/>
        <v/>
      </c>
    </row>
    <row r="1061" spans="1:7" x14ac:dyDescent="0.35">
      <c r="A1061" s="30">
        <v>45495</v>
      </c>
      <c r="B1061" s="3">
        <v>24509.25</v>
      </c>
      <c r="C1061" s="22">
        <f t="shared" si="82"/>
        <v>-8.8256036264472372E-4</v>
      </c>
      <c r="D1061" s="3" t="str">
        <f t="shared" si="83"/>
        <v>Down</v>
      </c>
      <c r="E1061" t="str">
        <f t="shared" si="84"/>
        <v/>
      </c>
      <c r="F1061" t="str">
        <f t="shared" si="80"/>
        <v/>
      </c>
      <c r="G1061" t="str">
        <f t="shared" si="81"/>
        <v/>
      </c>
    </row>
    <row r="1062" spans="1:7" x14ac:dyDescent="0.35">
      <c r="A1062" s="30">
        <v>45496</v>
      </c>
      <c r="B1062" s="3">
        <v>24479.05</v>
      </c>
      <c r="C1062" s="22">
        <f t="shared" si="82"/>
        <v>-1.2321878474453819E-3</v>
      </c>
      <c r="D1062" s="3" t="str">
        <f t="shared" si="83"/>
        <v>Down</v>
      </c>
      <c r="E1062" t="str">
        <f t="shared" si="84"/>
        <v/>
      </c>
      <c r="F1062" t="str">
        <f t="shared" si="80"/>
        <v/>
      </c>
      <c r="G1062" t="str">
        <f t="shared" si="81"/>
        <v/>
      </c>
    </row>
    <row r="1063" spans="1:7" x14ac:dyDescent="0.35">
      <c r="A1063" s="30">
        <v>45497</v>
      </c>
      <c r="B1063" s="3">
        <v>24413.5</v>
      </c>
      <c r="C1063" s="22">
        <f t="shared" si="82"/>
        <v>-2.677799996323357E-3</v>
      </c>
      <c r="D1063" s="3" t="str">
        <f t="shared" si="83"/>
        <v>Down</v>
      </c>
      <c r="E1063" t="str">
        <f t="shared" si="84"/>
        <v/>
      </c>
      <c r="F1063" t="str">
        <f t="shared" si="80"/>
        <v/>
      </c>
      <c r="G1063" t="str">
        <f t="shared" si="81"/>
        <v/>
      </c>
    </row>
    <row r="1064" spans="1:7" x14ac:dyDescent="0.35">
      <c r="A1064" s="30">
        <v>45498</v>
      </c>
      <c r="B1064" s="3">
        <v>24406.1</v>
      </c>
      <c r="C1064" s="22">
        <f t="shared" si="82"/>
        <v>-3.0311098367712352E-4</v>
      </c>
      <c r="D1064" s="3" t="str">
        <f t="shared" si="83"/>
        <v>Down</v>
      </c>
      <c r="E1064" t="str">
        <f t="shared" si="84"/>
        <v/>
      </c>
      <c r="F1064" t="str">
        <f t="shared" si="80"/>
        <v/>
      </c>
      <c r="G1064" t="str">
        <f t="shared" si="81"/>
        <v/>
      </c>
    </row>
    <row r="1065" spans="1:7" x14ac:dyDescent="0.35">
      <c r="A1065" s="30">
        <v>45499</v>
      </c>
      <c r="B1065" s="3">
        <v>24834.85</v>
      </c>
      <c r="C1065" s="22">
        <f t="shared" si="82"/>
        <v>1.7567329479105633E-2</v>
      </c>
      <c r="D1065" s="3" t="str">
        <f t="shared" si="83"/>
        <v>Up</v>
      </c>
      <c r="E1065" t="str">
        <f t="shared" si="84"/>
        <v/>
      </c>
      <c r="F1065" t="str">
        <f t="shared" si="80"/>
        <v/>
      </c>
      <c r="G1065" t="str">
        <f t="shared" si="81"/>
        <v/>
      </c>
    </row>
    <row r="1066" spans="1:7" x14ac:dyDescent="0.35">
      <c r="A1066" s="30">
        <v>45502</v>
      </c>
      <c r="B1066" s="3">
        <v>24836.1</v>
      </c>
      <c r="C1066" s="22">
        <f t="shared" si="82"/>
        <v>5.0332496471692003E-5</v>
      </c>
      <c r="D1066" s="3" t="str">
        <f t="shared" si="83"/>
        <v>Up</v>
      </c>
      <c r="E1066" t="str">
        <f t="shared" si="84"/>
        <v/>
      </c>
      <c r="F1066" t="str">
        <f t="shared" si="80"/>
        <v/>
      </c>
      <c r="G1066" t="str">
        <f t="shared" si="81"/>
        <v/>
      </c>
    </row>
    <row r="1067" spans="1:7" x14ac:dyDescent="0.35">
      <c r="A1067" s="30">
        <v>45503</v>
      </c>
      <c r="B1067" s="3">
        <v>24857.3</v>
      </c>
      <c r="C1067" s="22">
        <f t="shared" si="82"/>
        <v>8.5359617653338197E-4</v>
      </c>
      <c r="D1067" s="3" t="str">
        <f t="shared" si="83"/>
        <v>Up</v>
      </c>
      <c r="E1067" t="str">
        <f t="shared" si="84"/>
        <v/>
      </c>
      <c r="F1067" t="str">
        <f t="shared" si="80"/>
        <v/>
      </c>
      <c r="G1067" t="str">
        <f t="shared" si="81"/>
        <v/>
      </c>
    </row>
    <row r="1068" spans="1:7" x14ac:dyDescent="0.35">
      <c r="A1068" s="30">
        <v>45504</v>
      </c>
      <c r="B1068" s="3">
        <v>24951.15</v>
      </c>
      <c r="C1068" s="22">
        <f t="shared" si="82"/>
        <v>3.7755508442188887E-3</v>
      </c>
      <c r="D1068" s="3" t="str">
        <f t="shared" si="83"/>
        <v>Up</v>
      </c>
      <c r="E1068" t="str">
        <f t="shared" si="84"/>
        <v/>
      </c>
      <c r="F1068" t="str">
        <f t="shared" si="80"/>
        <v/>
      </c>
      <c r="G1068" t="str">
        <f t="shared" si="81"/>
        <v/>
      </c>
    </row>
    <row r="1069" spans="1:7" x14ac:dyDescent="0.35">
      <c r="A1069" s="30">
        <v>45505</v>
      </c>
      <c r="B1069" s="3">
        <v>25010.9</v>
      </c>
      <c r="C1069" s="22">
        <f t="shared" si="82"/>
        <v>2.3946792031629802E-3</v>
      </c>
      <c r="D1069" s="3" t="str">
        <f t="shared" si="83"/>
        <v>Up</v>
      </c>
      <c r="E1069" t="str">
        <f t="shared" si="84"/>
        <v/>
      </c>
      <c r="F1069" t="str">
        <f t="shared" si="80"/>
        <v/>
      </c>
      <c r="G1069" t="str">
        <f t="shared" si="81"/>
        <v/>
      </c>
    </row>
    <row r="1070" spans="1:7" x14ac:dyDescent="0.35">
      <c r="A1070" s="30">
        <v>45506</v>
      </c>
      <c r="B1070" s="3">
        <v>24717.7</v>
      </c>
      <c r="C1070" s="22">
        <f t="shared" si="82"/>
        <v>-1.1722888820474302E-2</v>
      </c>
      <c r="D1070" s="3" t="str">
        <f t="shared" si="83"/>
        <v>Down</v>
      </c>
      <c r="E1070" t="str">
        <f t="shared" si="84"/>
        <v/>
      </c>
      <c r="F1070" t="str">
        <f t="shared" si="80"/>
        <v/>
      </c>
      <c r="G1070" t="str">
        <f t="shared" si="81"/>
        <v/>
      </c>
    </row>
    <row r="1071" spans="1:7" x14ac:dyDescent="0.35">
      <c r="A1071" s="30">
        <v>45509</v>
      </c>
      <c r="B1071" s="3">
        <v>24055.599999999999</v>
      </c>
      <c r="C1071" s="22">
        <f t="shared" si="82"/>
        <v>-2.6786472851438529E-2</v>
      </c>
      <c r="D1071" s="3" t="str">
        <f t="shared" si="83"/>
        <v>Down</v>
      </c>
      <c r="E1071" t="str">
        <f t="shared" si="84"/>
        <v/>
      </c>
      <c r="F1071" t="str">
        <f t="shared" si="80"/>
        <v/>
      </c>
      <c r="G1071" t="str">
        <f t="shared" si="81"/>
        <v/>
      </c>
    </row>
    <row r="1072" spans="1:7" x14ac:dyDescent="0.35">
      <c r="A1072" s="30">
        <v>45510</v>
      </c>
      <c r="B1072" s="3">
        <v>23992.55</v>
      </c>
      <c r="C1072" s="22">
        <f t="shared" si="82"/>
        <v>-2.6210113237665773E-3</v>
      </c>
      <c r="D1072" s="3" t="str">
        <f t="shared" si="83"/>
        <v>Down</v>
      </c>
      <c r="E1072" t="str">
        <f t="shared" si="84"/>
        <v/>
      </c>
      <c r="F1072" t="str">
        <f t="shared" si="80"/>
        <v/>
      </c>
      <c r="G1072" t="str">
        <f t="shared" si="81"/>
        <v/>
      </c>
    </row>
    <row r="1073" spans="1:7" x14ac:dyDescent="0.35">
      <c r="A1073" s="30">
        <v>45511</v>
      </c>
      <c r="B1073" s="3">
        <v>24297.5</v>
      </c>
      <c r="C1073" s="22">
        <f t="shared" si="82"/>
        <v>1.2710195456506321E-2</v>
      </c>
      <c r="D1073" s="3" t="str">
        <f t="shared" si="83"/>
        <v>Up</v>
      </c>
      <c r="E1073" t="str">
        <f t="shared" si="84"/>
        <v/>
      </c>
      <c r="F1073" t="str">
        <f t="shared" si="80"/>
        <v/>
      </c>
      <c r="G1073" t="str">
        <f t="shared" si="81"/>
        <v/>
      </c>
    </row>
    <row r="1074" spans="1:7" x14ac:dyDescent="0.35">
      <c r="A1074" s="30">
        <v>45512</v>
      </c>
      <c r="B1074" s="3">
        <v>24117</v>
      </c>
      <c r="C1074" s="22">
        <f t="shared" si="82"/>
        <v>-7.428747813561066E-3</v>
      </c>
      <c r="D1074" s="3" t="str">
        <f t="shared" si="83"/>
        <v>Down</v>
      </c>
      <c r="E1074" t="str">
        <f t="shared" si="84"/>
        <v/>
      </c>
      <c r="F1074" t="str">
        <f t="shared" si="80"/>
        <v/>
      </c>
      <c r="G1074" t="str">
        <f t="shared" si="81"/>
        <v/>
      </c>
    </row>
    <row r="1075" spans="1:7" x14ac:dyDescent="0.35">
      <c r="A1075" s="30">
        <v>45513</v>
      </c>
      <c r="B1075" s="3">
        <v>24367.5</v>
      </c>
      <c r="C1075" s="22">
        <f t="shared" si="82"/>
        <v>1.0386864037815649E-2</v>
      </c>
      <c r="D1075" s="3" t="str">
        <f t="shared" si="83"/>
        <v>Up</v>
      </c>
      <c r="E1075" t="str">
        <f t="shared" si="84"/>
        <v/>
      </c>
      <c r="F1075" t="str">
        <f t="shared" si="80"/>
        <v/>
      </c>
      <c r="G1075" t="str">
        <f t="shared" si="81"/>
        <v/>
      </c>
    </row>
    <row r="1076" spans="1:7" x14ac:dyDescent="0.35">
      <c r="A1076" s="30">
        <v>45516</v>
      </c>
      <c r="B1076" s="3">
        <v>24347</v>
      </c>
      <c r="C1076" s="22">
        <f t="shared" si="82"/>
        <v>-8.412844977941931E-4</v>
      </c>
      <c r="D1076" s="3" t="str">
        <f t="shared" si="83"/>
        <v>Down</v>
      </c>
      <c r="E1076" t="str">
        <f t="shared" si="84"/>
        <v/>
      </c>
      <c r="F1076" t="str">
        <f t="shared" si="80"/>
        <v/>
      </c>
      <c r="G1076" t="str">
        <f t="shared" si="81"/>
        <v/>
      </c>
    </row>
    <row r="1077" spans="1:7" x14ac:dyDescent="0.35">
      <c r="A1077" s="30">
        <v>45517</v>
      </c>
      <c r="B1077" s="3">
        <v>24139</v>
      </c>
      <c r="C1077" s="22">
        <f t="shared" si="82"/>
        <v>-8.5431469996303452E-3</v>
      </c>
      <c r="D1077" s="3" t="str">
        <f t="shared" si="83"/>
        <v>Down</v>
      </c>
      <c r="E1077" t="str">
        <f t="shared" si="84"/>
        <v/>
      </c>
      <c r="F1077" t="str">
        <f t="shared" si="80"/>
        <v/>
      </c>
      <c r="G1077" t="str">
        <f t="shared" si="81"/>
        <v/>
      </c>
    </row>
    <row r="1078" spans="1:7" x14ac:dyDescent="0.35">
      <c r="A1078" s="30">
        <v>45518</v>
      </c>
      <c r="B1078" s="3">
        <v>24143.75</v>
      </c>
      <c r="C1078" s="22">
        <f t="shared" si="82"/>
        <v>1.9677699987571978E-4</v>
      </c>
      <c r="D1078" s="3" t="str">
        <f t="shared" si="83"/>
        <v>Up</v>
      </c>
      <c r="E1078" t="str">
        <f t="shared" si="84"/>
        <v/>
      </c>
      <c r="F1078" t="str">
        <f t="shared" si="80"/>
        <v/>
      </c>
      <c r="G1078" t="str">
        <f t="shared" si="81"/>
        <v/>
      </c>
    </row>
    <row r="1079" spans="1:7" x14ac:dyDescent="0.35">
      <c r="A1079" s="30">
        <v>45520</v>
      </c>
      <c r="B1079" s="3">
        <v>24541.15</v>
      </c>
      <c r="C1079" s="22">
        <f t="shared" si="82"/>
        <v>1.6459746311157191E-2</v>
      </c>
      <c r="D1079" s="3" t="str">
        <f t="shared" si="83"/>
        <v>Up</v>
      </c>
      <c r="E1079" t="str">
        <f t="shared" si="84"/>
        <v/>
      </c>
      <c r="F1079" t="str">
        <f t="shared" si="80"/>
        <v/>
      </c>
      <c r="G1079" t="str">
        <f t="shared" si="81"/>
        <v/>
      </c>
    </row>
    <row r="1080" spans="1:7" x14ac:dyDescent="0.35">
      <c r="A1080" s="30">
        <v>45523</v>
      </c>
      <c r="B1080" s="3">
        <v>24572.65</v>
      </c>
      <c r="C1080" s="22">
        <f t="shared" si="82"/>
        <v>1.2835584314508488E-3</v>
      </c>
      <c r="D1080" s="3" t="str">
        <f t="shared" si="83"/>
        <v>Up</v>
      </c>
      <c r="E1080" t="str">
        <f t="shared" si="84"/>
        <v/>
      </c>
      <c r="F1080" t="str">
        <f t="shared" si="80"/>
        <v/>
      </c>
      <c r="G1080" t="str">
        <f t="shared" si="81"/>
        <v/>
      </c>
    </row>
    <row r="1081" spans="1:7" x14ac:dyDescent="0.35">
      <c r="A1081" s="30">
        <v>45524</v>
      </c>
      <c r="B1081" s="3">
        <v>24698.85</v>
      </c>
      <c r="C1081" s="22">
        <f t="shared" si="82"/>
        <v>5.135791215029599E-3</v>
      </c>
      <c r="D1081" s="3" t="str">
        <f t="shared" si="83"/>
        <v>Up</v>
      </c>
      <c r="E1081" t="str">
        <f t="shared" si="84"/>
        <v/>
      </c>
      <c r="F1081" t="str">
        <f t="shared" si="80"/>
        <v/>
      </c>
      <c r="G1081" t="str">
        <f t="shared" si="81"/>
        <v/>
      </c>
    </row>
    <row r="1082" spans="1:7" x14ac:dyDescent="0.35">
      <c r="A1082" s="30">
        <v>45525</v>
      </c>
      <c r="B1082" s="3">
        <v>24770.2</v>
      </c>
      <c r="C1082" s="22">
        <f t="shared" si="82"/>
        <v>2.8887984663254437E-3</v>
      </c>
      <c r="D1082" s="3" t="str">
        <f t="shared" si="83"/>
        <v>Up</v>
      </c>
      <c r="E1082" t="str">
        <f t="shared" si="84"/>
        <v/>
      </c>
      <c r="F1082" t="str">
        <f t="shared" si="80"/>
        <v/>
      </c>
      <c r="G1082" t="str">
        <f t="shared" si="81"/>
        <v/>
      </c>
    </row>
    <row r="1083" spans="1:7" x14ac:dyDescent="0.35">
      <c r="A1083" s="30">
        <v>45526</v>
      </c>
      <c r="B1083" s="3">
        <v>24811.5</v>
      </c>
      <c r="C1083" s="22">
        <f t="shared" si="82"/>
        <v>1.6673260611540994E-3</v>
      </c>
      <c r="D1083" s="3" t="str">
        <f t="shared" si="83"/>
        <v>Up</v>
      </c>
      <c r="E1083" t="str">
        <f t="shared" si="84"/>
        <v/>
      </c>
      <c r="F1083" t="str">
        <f t="shared" si="80"/>
        <v/>
      </c>
      <c r="G1083" t="str">
        <f t="shared" si="81"/>
        <v/>
      </c>
    </row>
    <row r="1084" spans="1:7" x14ac:dyDescent="0.35">
      <c r="A1084" s="30">
        <v>45527</v>
      </c>
      <c r="B1084" s="3">
        <v>24823.15</v>
      </c>
      <c r="C1084" s="22">
        <f t="shared" si="82"/>
        <v>4.6954033411931789E-4</v>
      </c>
      <c r="D1084" s="3" t="str">
        <f t="shared" si="83"/>
        <v>Up</v>
      </c>
      <c r="E1084" t="str">
        <f t="shared" si="84"/>
        <v/>
      </c>
      <c r="F1084" t="str">
        <f t="shared" si="80"/>
        <v/>
      </c>
      <c r="G1084" t="str">
        <f t="shared" si="81"/>
        <v/>
      </c>
    </row>
    <row r="1085" spans="1:7" x14ac:dyDescent="0.35">
      <c r="A1085" s="30">
        <v>45530</v>
      </c>
      <c r="B1085" s="3">
        <v>25010.6</v>
      </c>
      <c r="C1085" s="22">
        <f t="shared" si="82"/>
        <v>7.5514187361393325E-3</v>
      </c>
      <c r="D1085" s="3" t="str">
        <f t="shared" si="83"/>
        <v>Up</v>
      </c>
      <c r="E1085" t="str">
        <f t="shared" si="84"/>
        <v/>
      </c>
      <c r="F1085" t="str">
        <f t="shared" si="80"/>
        <v/>
      </c>
      <c r="G1085" t="str">
        <f t="shared" si="81"/>
        <v/>
      </c>
    </row>
    <row r="1086" spans="1:7" x14ac:dyDescent="0.35">
      <c r="A1086" s="30">
        <v>45531</v>
      </c>
      <c r="B1086" s="3">
        <v>25017.75</v>
      </c>
      <c r="C1086" s="22">
        <f t="shared" si="82"/>
        <v>2.8587878739420311E-4</v>
      </c>
      <c r="D1086" s="3" t="str">
        <f t="shared" si="83"/>
        <v>Up</v>
      </c>
      <c r="E1086" t="str">
        <f t="shared" si="84"/>
        <v/>
      </c>
      <c r="F1086" t="str">
        <f t="shared" si="80"/>
        <v/>
      </c>
      <c r="G1086" t="str">
        <f t="shared" si="81"/>
        <v/>
      </c>
    </row>
    <row r="1087" spans="1:7" x14ac:dyDescent="0.35">
      <c r="A1087" s="30">
        <v>45532</v>
      </c>
      <c r="B1087" s="3">
        <v>25052.35</v>
      </c>
      <c r="C1087" s="22">
        <f t="shared" si="82"/>
        <v>1.3830180571793446E-3</v>
      </c>
      <c r="D1087" s="3" t="str">
        <f t="shared" si="83"/>
        <v>Up</v>
      </c>
      <c r="E1087" t="str">
        <f t="shared" si="84"/>
        <v/>
      </c>
      <c r="F1087" t="str">
        <f t="shared" si="80"/>
        <v/>
      </c>
      <c r="G1087" t="str">
        <f t="shared" si="81"/>
        <v/>
      </c>
    </row>
    <row r="1088" spans="1:7" x14ac:dyDescent="0.35">
      <c r="A1088" s="30">
        <v>45533</v>
      </c>
      <c r="B1088" s="3">
        <v>25151.95</v>
      </c>
      <c r="C1088" s="22">
        <f t="shared" si="82"/>
        <v>3.9756749366826744E-3</v>
      </c>
      <c r="D1088" s="3" t="str">
        <f t="shared" si="83"/>
        <v>Up</v>
      </c>
      <c r="E1088" t="str">
        <f t="shared" si="84"/>
        <v/>
      </c>
      <c r="F1088" t="str">
        <f t="shared" si="80"/>
        <v/>
      </c>
      <c r="G1088" t="str">
        <f t="shared" si="81"/>
        <v/>
      </c>
    </row>
    <row r="1089" spans="1:7" x14ac:dyDescent="0.35">
      <c r="A1089" s="30">
        <v>45534</v>
      </c>
      <c r="B1089" s="3">
        <v>25235.9</v>
      </c>
      <c r="C1089" s="22">
        <f t="shared" si="82"/>
        <v>3.3377133780880101E-3</v>
      </c>
      <c r="D1089" s="3" t="str">
        <f t="shared" si="83"/>
        <v>Up</v>
      </c>
      <c r="E1089" t="str">
        <f t="shared" si="84"/>
        <v/>
      </c>
      <c r="F1089" t="str">
        <f t="shared" si="80"/>
        <v/>
      </c>
      <c r="G1089" t="str">
        <f t="shared" si="81"/>
        <v/>
      </c>
    </row>
    <row r="1090" spans="1:7" x14ac:dyDescent="0.35">
      <c r="A1090" s="30">
        <v>45537</v>
      </c>
      <c r="B1090" s="3">
        <v>25278.7</v>
      </c>
      <c r="C1090" s="22">
        <f t="shared" si="82"/>
        <v>1.6959965763059478E-3</v>
      </c>
      <c r="D1090" s="3" t="str">
        <f t="shared" si="83"/>
        <v>Up</v>
      </c>
      <c r="E1090" t="str">
        <f t="shared" si="84"/>
        <v/>
      </c>
      <c r="F1090" t="str">
        <f t="shared" si="80"/>
        <v/>
      </c>
      <c r="G1090" t="str">
        <f t="shared" si="81"/>
        <v/>
      </c>
    </row>
    <row r="1091" spans="1:7" x14ac:dyDescent="0.35">
      <c r="A1091" s="30">
        <v>45538</v>
      </c>
      <c r="B1091" s="3">
        <v>25279.85</v>
      </c>
      <c r="C1091" s="22">
        <f t="shared" si="82"/>
        <v>4.5492845755431141E-5</v>
      </c>
      <c r="D1091" s="3" t="str">
        <f t="shared" si="83"/>
        <v>Up</v>
      </c>
      <c r="E1091" t="str">
        <f t="shared" si="84"/>
        <v/>
      </c>
      <c r="F1091" t="str">
        <f t="shared" ref="F1091:F1154" si="85">IF(E1091="8-Day Down Streak", C1091, "")</f>
        <v/>
      </c>
      <c r="G1091" t="str">
        <f t="shared" ref="G1091:G1154" si="86">IF(E1091="8-Day Down Streak", IF(F1091&gt;0, "Yes", "No"), "")</f>
        <v/>
      </c>
    </row>
    <row r="1092" spans="1:7" x14ac:dyDescent="0.35">
      <c r="A1092" s="30">
        <v>45539</v>
      </c>
      <c r="B1092" s="3">
        <v>25198.7</v>
      </c>
      <c r="C1092" s="22">
        <f t="shared" ref="C1092:C1155" si="87">(B1092-B1091)/B1091</f>
        <v>-3.2100665154262318E-3</v>
      </c>
      <c r="D1092" s="3" t="str">
        <f t="shared" ref="D1092:D1155" si="88">IF(C1092&gt;0, "Up", IF(C1092&lt;0, "Down", "Flat"))</f>
        <v>Down</v>
      </c>
      <c r="E1092" t="str">
        <f t="shared" si="84"/>
        <v/>
      </c>
      <c r="F1092" t="str">
        <f t="shared" si="85"/>
        <v/>
      </c>
      <c r="G1092" t="str">
        <f t="shared" si="86"/>
        <v/>
      </c>
    </row>
    <row r="1093" spans="1:7" x14ac:dyDescent="0.35">
      <c r="A1093" s="30">
        <v>45540</v>
      </c>
      <c r="B1093" s="3">
        <v>25145.1</v>
      </c>
      <c r="C1093" s="22">
        <f t="shared" si="87"/>
        <v>-2.1270938580165715E-3</v>
      </c>
      <c r="D1093" s="3" t="str">
        <f t="shared" si="88"/>
        <v>Down</v>
      </c>
      <c r="E1093" t="str">
        <f t="shared" si="84"/>
        <v/>
      </c>
      <c r="F1093" t="str">
        <f t="shared" si="85"/>
        <v/>
      </c>
      <c r="G1093" t="str">
        <f t="shared" si="86"/>
        <v/>
      </c>
    </row>
    <row r="1094" spans="1:7" x14ac:dyDescent="0.35">
      <c r="A1094" s="30">
        <v>45541</v>
      </c>
      <c r="B1094" s="3">
        <v>24852.15</v>
      </c>
      <c r="C1094" s="22">
        <f t="shared" si="87"/>
        <v>-1.1650381187587128E-2</v>
      </c>
      <c r="D1094" s="3" t="str">
        <f t="shared" si="88"/>
        <v>Down</v>
      </c>
      <c r="E1094" t="str">
        <f t="shared" si="84"/>
        <v/>
      </c>
      <c r="F1094" t="str">
        <f t="shared" si="85"/>
        <v/>
      </c>
      <c r="G1094" t="str">
        <f t="shared" si="86"/>
        <v/>
      </c>
    </row>
    <row r="1095" spans="1:7" x14ac:dyDescent="0.35">
      <c r="A1095" s="30">
        <v>45544</v>
      </c>
      <c r="B1095" s="3">
        <v>24936.400000000001</v>
      </c>
      <c r="C1095" s="22">
        <f t="shared" si="87"/>
        <v>3.3900487482974306E-3</v>
      </c>
      <c r="D1095" s="3" t="str">
        <f t="shared" si="88"/>
        <v>Up</v>
      </c>
      <c r="E1095" t="str">
        <f t="shared" si="84"/>
        <v/>
      </c>
      <c r="F1095" t="str">
        <f t="shared" si="85"/>
        <v/>
      </c>
      <c r="G1095" t="str">
        <f t="shared" si="86"/>
        <v/>
      </c>
    </row>
    <row r="1096" spans="1:7" x14ac:dyDescent="0.35">
      <c r="A1096" s="30">
        <v>45545</v>
      </c>
      <c r="B1096" s="3">
        <v>25041.1</v>
      </c>
      <c r="C1096" s="22">
        <f t="shared" si="87"/>
        <v>4.1986814455974835E-3</v>
      </c>
      <c r="D1096" s="3" t="str">
        <f t="shared" si="88"/>
        <v>Up</v>
      </c>
      <c r="E1096" t="str">
        <f t="shared" si="84"/>
        <v/>
      </c>
      <c r="F1096" t="str">
        <f t="shared" si="85"/>
        <v/>
      </c>
      <c r="G1096" t="str">
        <f t="shared" si="86"/>
        <v/>
      </c>
    </row>
    <row r="1097" spans="1:7" x14ac:dyDescent="0.35">
      <c r="A1097" s="30">
        <v>45546</v>
      </c>
      <c r="B1097" s="3">
        <v>24918.45</v>
      </c>
      <c r="C1097" s="22">
        <f t="shared" si="87"/>
        <v>-4.8979477738596879E-3</v>
      </c>
      <c r="D1097" s="3" t="str">
        <f t="shared" si="88"/>
        <v>Down</v>
      </c>
      <c r="E1097" t="str">
        <f t="shared" si="84"/>
        <v/>
      </c>
      <c r="F1097" t="str">
        <f t="shared" si="85"/>
        <v/>
      </c>
      <c r="G1097" t="str">
        <f t="shared" si="86"/>
        <v/>
      </c>
    </row>
    <row r="1098" spans="1:7" x14ac:dyDescent="0.35">
      <c r="A1098" s="30">
        <v>45547</v>
      </c>
      <c r="B1098" s="3">
        <v>25388.9</v>
      </c>
      <c r="C1098" s="22">
        <f t="shared" si="87"/>
        <v>1.8879585206945083E-2</v>
      </c>
      <c r="D1098" s="3" t="str">
        <f t="shared" si="88"/>
        <v>Up</v>
      </c>
      <c r="E1098" t="str">
        <f t="shared" si="84"/>
        <v/>
      </c>
      <c r="F1098" t="str">
        <f t="shared" si="85"/>
        <v/>
      </c>
      <c r="G1098" t="str">
        <f t="shared" si="86"/>
        <v/>
      </c>
    </row>
    <row r="1099" spans="1:7" x14ac:dyDescent="0.35">
      <c r="A1099" s="30">
        <v>45548</v>
      </c>
      <c r="B1099" s="3">
        <v>25356.5</v>
      </c>
      <c r="C1099" s="22">
        <f t="shared" si="87"/>
        <v>-1.2761482380095812E-3</v>
      </c>
      <c r="D1099" s="3" t="str">
        <f t="shared" si="88"/>
        <v>Down</v>
      </c>
      <c r="E1099" t="str">
        <f t="shared" si="84"/>
        <v/>
      </c>
      <c r="F1099" t="str">
        <f t="shared" si="85"/>
        <v/>
      </c>
      <c r="G1099" t="str">
        <f t="shared" si="86"/>
        <v/>
      </c>
    </row>
    <row r="1100" spans="1:7" x14ac:dyDescent="0.35">
      <c r="A1100" s="30">
        <v>45551</v>
      </c>
      <c r="B1100" s="3">
        <v>25383.75</v>
      </c>
      <c r="C1100" s="22">
        <f t="shared" si="87"/>
        <v>1.0746751326089958E-3</v>
      </c>
      <c r="D1100" s="3" t="str">
        <f t="shared" si="88"/>
        <v>Up</v>
      </c>
      <c r="E1100" t="str">
        <f t="shared" ref="E1100:E1163" si="89">IF(AND(D1092="Down", D1093="Down", D1094="Down", D1095="Down", D1096="Down", D1097="Down", D1098="Down", D1099="Down"), "8-Day Down Streak", "")</f>
        <v/>
      </c>
      <c r="F1100" t="str">
        <f t="shared" si="85"/>
        <v/>
      </c>
      <c r="G1100" t="str">
        <f t="shared" si="86"/>
        <v/>
      </c>
    </row>
    <row r="1101" spans="1:7" x14ac:dyDescent="0.35">
      <c r="A1101" s="30">
        <v>45552</v>
      </c>
      <c r="B1101" s="3">
        <v>25418.55</v>
      </c>
      <c r="C1101" s="22">
        <f t="shared" si="87"/>
        <v>1.3709558280395637E-3</v>
      </c>
      <c r="D1101" s="3" t="str">
        <f t="shared" si="88"/>
        <v>Up</v>
      </c>
      <c r="E1101" t="str">
        <f t="shared" si="89"/>
        <v/>
      </c>
      <c r="F1101" t="str">
        <f t="shared" si="85"/>
        <v/>
      </c>
      <c r="G1101" t="str">
        <f t="shared" si="86"/>
        <v/>
      </c>
    </row>
    <row r="1102" spans="1:7" x14ac:dyDescent="0.35">
      <c r="A1102" s="30">
        <v>45553</v>
      </c>
      <c r="B1102" s="3">
        <v>25377.55</v>
      </c>
      <c r="C1102" s="22">
        <f t="shared" si="87"/>
        <v>-1.612995233795791E-3</v>
      </c>
      <c r="D1102" s="3" t="str">
        <f t="shared" si="88"/>
        <v>Down</v>
      </c>
      <c r="E1102" t="str">
        <f t="shared" si="89"/>
        <v/>
      </c>
      <c r="F1102" t="str">
        <f t="shared" si="85"/>
        <v/>
      </c>
      <c r="G1102" t="str">
        <f t="shared" si="86"/>
        <v/>
      </c>
    </row>
    <row r="1103" spans="1:7" x14ac:dyDescent="0.35">
      <c r="A1103" s="30">
        <v>45554</v>
      </c>
      <c r="B1103" s="3">
        <v>25415.8</v>
      </c>
      <c r="C1103" s="22">
        <f t="shared" si="87"/>
        <v>1.5072376963103215E-3</v>
      </c>
      <c r="D1103" s="3" t="str">
        <f t="shared" si="88"/>
        <v>Up</v>
      </c>
      <c r="E1103" t="str">
        <f t="shared" si="89"/>
        <v/>
      </c>
      <c r="F1103" t="str">
        <f t="shared" si="85"/>
        <v/>
      </c>
      <c r="G1103" t="str">
        <f t="shared" si="86"/>
        <v/>
      </c>
    </row>
    <row r="1104" spans="1:7" x14ac:dyDescent="0.35">
      <c r="A1104" s="30">
        <v>45555</v>
      </c>
      <c r="B1104" s="3">
        <v>25790.95</v>
      </c>
      <c r="C1104" s="22">
        <f t="shared" si="87"/>
        <v>1.4760503308965348E-2</v>
      </c>
      <c r="D1104" s="3" t="str">
        <f t="shared" si="88"/>
        <v>Up</v>
      </c>
      <c r="E1104" t="str">
        <f t="shared" si="89"/>
        <v/>
      </c>
      <c r="F1104" t="str">
        <f t="shared" si="85"/>
        <v/>
      </c>
      <c r="G1104" t="str">
        <f t="shared" si="86"/>
        <v/>
      </c>
    </row>
    <row r="1105" spans="1:7" x14ac:dyDescent="0.35">
      <c r="A1105" s="30">
        <v>45558</v>
      </c>
      <c r="B1105" s="3">
        <v>25939.05</v>
      </c>
      <c r="C1105" s="22">
        <f t="shared" si="87"/>
        <v>5.7423243424534007E-3</v>
      </c>
      <c r="D1105" s="3" t="str">
        <f t="shared" si="88"/>
        <v>Up</v>
      </c>
      <c r="E1105" t="str">
        <f t="shared" si="89"/>
        <v/>
      </c>
      <c r="F1105" t="str">
        <f t="shared" si="85"/>
        <v/>
      </c>
      <c r="G1105" t="str">
        <f t="shared" si="86"/>
        <v/>
      </c>
    </row>
    <row r="1106" spans="1:7" x14ac:dyDescent="0.35">
      <c r="A1106" s="30">
        <v>45559</v>
      </c>
      <c r="B1106" s="3">
        <v>25940.400000000001</v>
      </c>
      <c r="C1106" s="22">
        <f t="shared" si="87"/>
        <v>5.2045082607195824E-5</v>
      </c>
      <c r="D1106" s="3" t="str">
        <f t="shared" si="88"/>
        <v>Up</v>
      </c>
      <c r="E1106" t="str">
        <f t="shared" si="89"/>
        <v/>
      </c>
      <c r="F1106" t="str">
        <f t="shared" si="85"/>
        <v/>
      </c>
      <c r="G1106" t="str">
        <f t="shared" si="86"/>
        <v/>
      </c>
    </row>
    <row r="1107" spans="1:7" x14ac:dyDescent="0.35">
      <c r="A1107" s="30">
        <v>45560</v>
      </c>
      <c r="B1107" s="3">
        <v>26004.15</v>
      </c>
      <c r="C1107" s="22">
        <f t="shared" si="87"/>
        <v>2.4575565527131422E-3</v>
      </c>
      <c r="D1107" s="3" t="str">
        <f t="shared" si="88"/>
        <v>Up</v>
      </c>
      <c r="E1107" t="str">
        <f t="shared" si="89"/>
        <v/>
      </c>
      <c r="F1107" t="str">
        <f t="shared" si="85"/>
        <v/>
      </c>
      <c r="G1107" t="str">
        <f t="shared" si="86"/>
        <v/>
      </c>
    </row>
    <row r="1108" spans="1:7" x14ac:dyDescent="0.35">
      <c r="A1108" s="30">
        <v>45561</v>
      </c>
      <c r="B1108" s="3">
        <v>26216.05</v>
      </c>
      <c r="C1108" s="22">
        <f t="shared" si="87"/>
        <v>8.1486993422202926E-3</v>
      </c>
      <c r="D1108" s="3" t="str">
        <f t="shared" si="88"/>
        <v>Up</v>
      </c>
      <c r="E1108" t="str">
        <f t="shared" si="89"/>
        <v/>
      </c>
      <c r="F1108" t="str">
        <f t="shared" si="85"/>
        <v/>
      </c>
      <c r="G1108" t="str">
        <f t="shared" si="86"/>
        <v/>
      </c>
    </row>
    <row r="1109" spans="1:7" x14ac:dyDescent="0.35">
      <c r="A1109" s="30">
        <v>45562</v>
      </c>
      <c r="B1109" s="3">
        <v>26178.95</v>
      </c>
      <c r="C1109" s="22">
        <f t="shared" si="87"/>
        <v>-1.4151636116042862E-3</v>
      </c>
      <c r="D1109" s="3" t="str">
        <f t="shared" si="88"/>
        <v>Down</v>
      </c>
      <c r="E1109" t="str">
        <f t="shared" si="89"/>
        <v/>
      </c>
      <c r="F1109" t="str">
        <f t="shared" si="85"/>
        <v/>
      </c>
      <c r="G1109" t="str">
        <f t="shared" si="86"/>
        <v/>
      </c>
    </row>
    <row r="1110" spans="1:7" x14ac:dyDescent="0.35">
      <c r="A1110" s="30">
        <v>45565</v>
      </c>
      <c r="B1110" s="3">
        <v>25810.85</v>
      </c>
      <c r="C1110" s="22">
        <f t="shared" si="87"/>
        <v>-1.4060915353748036E-2</v>
      </c>
      <c r="D1110" s="3" t="str">
        <f t="shared" si="88"/>
        <v>Down</v>
      </c>
      <c r="E1110" t="str">
        <f t="shared" si="89"/>
        <v/>
      </c>
      <c r="F1110" t="str">
        <f t="shared" si="85"/>
        <v/>
      </c>
      <c r="G1110" t="str">
        <f t="shared" si="86"/>
        <v/>
      </c>
    </row>
    <row r="1111" spans="1:7" x14ac:dyDescent="0.35">
      <c r="A1111" s="30">
        <v>45566</v>
      </c>
      <c r="B1111" s="3">
        <v>25796.9</v>
      </c>
      <c r="C1111" s="22">
        <f t="shared" si="87"/>
        <v>-5.4047038357888603E-4</v>
      </c>
      <c r="D1111" s="3" t="str">
        <f t="shared" si="88"/>
        <v>Down</v>
      </c>
      <c r="E1111" t="str">
        <f t="shared" si="89"/>
        <v/>
      </c>
      <c r="F1111" t="str">
        <f t="shared" si="85"/>
        <v/>
      </c>
      <c r="G1111" t="str">
        <f t="shared" si="86"/>
        <v/>
      </c>
    </row>
    <row r="1112" spans="1:7" x14ac:dyDescent="0.35">
      <c r="A1112" s="30">
        <v>45568</v>
      </c>
      <c r="B1112" s="3">
        <v>25250.1</v>
      </c>
      <c r="C1112" s="22">
        <f t="shared" si="87"/>
        <v>-2.1196345297303278E-2</v>
      </c>
      <c r="D1112" s="3" t="str">
        <f t="shared" si="88"/>
        <v>Down</v>
      </c>
      <c r="E1112" t="str">
        <f t="shared" si="89"/>
        <v/>
      </c>
      <c r="F1112" t="str">
        <f t="shared" si="85"/>
        <v/>
      </c>
      <c r="G1112" t="str">
        <f t="shared" si="86"/>
        <v/>
      </c>
    </row>
    <row r="1113" spans="1:7" x14ac:dyDescent="0.35">
      <c r="A1113" s="30">
        <v>45569</v>
      </c>
      <c r="B1113" s="3">
        <v>25014.6</v>
      </c>
      <c r="C1113" s="22">
        <f t="shared" si="87"/>
        <v>-9.3266957358584725E-3</v>
      </c>
      <c r="D1113" s="3" t="str">
        <f t="shared" si="88"/>
        <v>Down</v>
      </c>
      <c r="E1113" t="str">
        <f t="shared" si="89"/>
        <v/>
      </c>
      <c r="F1113" t="str">
        <f t="shared" si="85"/>
        <v/>
      </c>
      <c r="G1113" t="str">
        <f t="shared" si="86"/>
        <v/>
      </c>
    </row>
    <row r="1114" spans="1:7" x14ac:dyDescent="0.35">
      <c r="A1114" s="30">
        <v>45572</v>
      </c>
      <c r="B1114" s="3">
        <v>24795.75</v>
      </c>
      <c r="C1114" s="22">
        <f t="shared" si="87"/>
        <v>-8.7488906478615912E-3</v>
      </c>
      <c r="D1114" s="3" t="str">
        <f t="shared" si="88"/>
        <v>Down</v>
      </c>
      <c r="E1114" t="str">
        <f t="shared" si="89"/>
        <v/>
      </c>
      <c r="F1114" t="str">
        <f t="shared" si="85"/>
        <v/>
      </c>
      <c r="G1114" t="str">
        <f t="shared" si="86"/>
        <v/>
      </c>
    </row>
    <row r="1115" spans="1:7" x14ac:dyDescent="0.35">
      <c r="A1115" s="30">
        <v>45573</v>
      </c>
      <c r="B1115" s="3">
        <v>25013.15</v>
      </c>
      <c r="C1115" s="22">
        <f t="shared" si="87"/>
        <v>8.7676315497616109E-3</v>
      </c>
      <c r="D1115" s="3" t="str">
        <f t="shared" si="88"/>
        <v>Up</v>
      </c>
      <c r="E1115" t="str">
        <f t="shared" si="89"/>
        <v/>
      </c>
      <c r="F1115" t="str">
        <f t="shared" si="85"/>
        <v/>
      </c>
      <c r="G1115" t="str">
        <f t="shared" si="86"/>
        <v/>
      </c>
    </row>
    <row r="1116" spans="1:7" x14ac:dyDescent="0.35">
      <c r="A1116" s="30">
        <v>45574</v>
      </c>
      <c r="B1116" s="3">
        <v>24981.95</v>
      </c>
      <c r="C1116" s="22">
        <f t="shared" si="87"/>
        <v>-1.2473438971101491E-3</v>
      </c>
      <c r="D1116" s="3" t="str">
        <f t="shared" si="88"/>
        <v>Down</v>
      </c>
      <c r="E1116" t="str">
        <f t="shared" si="89"/>
        <v/>
      </c>
      <c r="F1116" t="str">
        <f t="shared" si="85"/>
        <v/>
      </c>
      <c r="G1116" t="str">
        <f t="shared" si="86"/>
        <v/>
      </c>
    </row>
    <row r="1117" spans="1:7" x14ac:dyDescent="0.35">
      <c r="A1117" s="30">
        <v>45575</v>
      </c>
      <c r="B1117" s="3">
        <v>24998.45</v>
      </c>
      <c r="C1117" s="22">
        <f t="shared" si="87"/>
        <v>6.604768642960217E-4</v>
      </c>
      <c r="D1117" s="3" t="str">
        <f t="shared" si="88"/>
        <v>Up</v>
      </c>
      <c r="E1117" t="str">
        <f t="shared" si="89"/>
        <v/>
      </c>
      <c r="F1117" t="str">
        <f t="shared" si="85"/>
        <v/>
      </c>
      <c r="G1117" t="str">
        <f t="shared" si="86"/>
        <v/>
      </c>
    </row>
    <row r="1118" spans="1:7" x14ac:dyDescent="0.35">
      <c r="A1118" s="30">
        <v>45576</v>
      </c>
      <c r="B1118" s="3">
        <v>24964.25</v>
      </c>
      <c r="C1118" s="22">
        <f t="shared" si="87"/>
        <v>-1.368084821258947E-3</v>
      </c>
      <c r="D1118" s="3" t="str">
        <f t="shared" si="88"/>
        <v>Down</v>
      </c>
      <c r="E1118" t="str">
        <f t="shared" si="89"/>
        <v/>
      </c>
      <c r="F1118" t="str">
        <f t="shared" si="85"/>
        <v/>
      </c>
      <c r="G1118" t="str">
        <f t="shared" si="86"/>
        <v/>
      </c>
    </row>
    <row r="1119" spans="1:7" x14ac:dyDescent="0.35">
      <c r="A1119" s="30">
        <v>45579</v>
      </c>
      <c r="B1119" s="3">
        <v>25127.95</v>
      </c>
      <c r="C1119" s="22">
        <f t="shared" si="87"/>
        <v>6.5573770491803574E-3</v>
      </c>
      <c r="D1119" s="3" t="str">
        <f t="shared" si="88"/>
        <v>Up</v>
      </c>
      <c r="E1119" t="str">
        <f t="shared" si="89"/>
        <v/>
      </c>
      <c r="F1119" t="str">
        <f t="shared" si="85"/>
        <v/>
      </c>
      <c r="G1119" t="str">
        <f t="shared" si="86"/>
        <v/>
      </c>
    </row>
    <row r="1120" spans="1:7" x14ac:dyDescent="0.35">
      <c r="A1120" s="30">
        <v>45580</v>
      </c>
      <c r="B1120" s="3">
        <v>25057.35</v>
      </c>
      <c r="C1120" s="22">
        <f t="shared" si="87"/>
        <v>-2.8096203629823435E-3</v>
      </c>
      <c r="D1120" s="3" t="str">
        <f t="shared" si="88"/>
        <v>Down</v>
      </c>
      <c r="E1120" t="str">
        <f t="shared" si="89"/>
        <v/>
      </c>
      <c r="F1120" t="str">
        <f t="shared" si="85"/>
        <v/>
      </c>
      <c r="G1120" t="str">
        <f t="shared" si="86"/>
        <v/>
      </c>
    </row>
    <row r="1121" spans="1:7" x14ac:dyDescent="0.35">
      <c r="A1121" s="30">
        <v>45581</v>
      </c>
      <c r="B1121" s="3">
        <v>24971.3</v>
      </c>
      <c r="C1121" s="22">
        <f t="shared" si="87"/>
        <v>-3.4341221238478642E-3</v>
      </c>
      <c r="D1121" s="3" t="str">
        <f t="shared" si="88"/>
        <v>Down</v>
      </c>
      <c r="E1121" t="str">
        <f t="shared" si="89"/>
        <v/>
      </c>
      <c r="F1121" t="str">
        <f t="shared" si="85"/>
        <v/>
      </c>
      <c r="G1121" t="str">
        <f t="shared" si="86"/>
        <v/>
      </c>
    </row>
    <row r="1122" spans="1:7" x14ac:dyDescent="0.35">
      <c r="A1122" s="30">
        <v>45582</v>
      </c>
      <c r="B1122" s="3">
        <v>24749.85</v>
      </c>
      <c r="C1122" s="22">
        <f t="shared" si="87"/>
        <v>-8.8681806714108087E-3</v>
      </c>
      <c r="D1122" s="3" t="str">
        <f t="shared" si="88"/>
        <v>Down</v>
      </c>
      <c r="E1122" t="str">
        <f t="shared" si="89"/>
        <v/>
      </c>
      <c r="F1122" t="str">
        <f t="shared" si="85"/>
        <v/>
      </c>
      <c r="G1122" t="str">
        <f t="shared" si="86"/>
        <v/>
      </c>
    </row>
    <row r="1123" spans="1:7" x14ac:dyDescent="0.35">
      <c r="A1123" s="30">
        <v>45583</v>
      </c>
      <c r="B1123" s="3">
        <v>24854.05</v>
      </c>
      <c r="C1123" s="22">
        <f t="shared" si="87"/>
        <v>4.2101265260193789E-3</v>
      </c>
      <c r="D1123" s="3" t="str">
        <f t="shared" si="88"/>
        <v>Up</v>
      </c>
      <c r="E1123" t="str">
        <f t="shared" si="89"/>
        <v/>
      </c>
      <c r="F1123" t="str">
        <f t="shared" si="85"/>
        <v/>
      </c>
      <c r="G1123" t="str">
        <f t="shared" si="86"/>
        <v/>
      </c>
    </row>
    <row r="1124" spans="1:7" x14ac:dyDescent="0.35">
      <c r="A1124" s="30">
        <v>45586</v>
      </c>
      <c r="B1124" s="3">
        <v>24781.1</v>
      </c>
      <c r="C1124" s="22">
        <f t="shared" si="87"/>
        <v>-2.9351353199981787E-3</v>
      </c>
      <c r="D1124" s="3" t="str">
        <f t="shared" si="88"/>
        <v>Down</v>
      </c>
      <c r="E1124" t="str">
        <f t="shared" si="89"/>
        <v/>
      </c>
      <c r="F1124" t="str">
        <f t="shared" si="85"/>
        <v/>
      </c>
      <c r="G1124" t="str">
        <f t="shared" si="86"/>
        <v/>
      </c>
    </row>
    <row r="1125" spans="1:7" x14ac:dyDescent="0.35">
      <c r="A1125" s="30">
        <v>45587</v>
      </c>
      <c r="B1125" s="3">
        <v>24472.1</v>
      </c>
      <c r="C1125" s="22">
        <f t="shared" si="87"/>
        <v>-1.2469180141317376E-2</v>
      </c>
      <c r="D1125" s="3" t="str">
        <f t="shared" si="88"/>
        <v>Down</v>
      </c>
      <c r="E1125" t="str">
        <f t="shared" si="89"/>
        <v/>
      </c>
      <c r="F1125" t="str">
        <f t="shared" si="85"/>
        <v/>
      </c>
      <c r="G1125" t="str">
        <f t="shared" si="86"/>
        <v/>
      </c>
    </row>
    <row r="1126" spans="1:7" x14ac:dyDescent="0.35">
      <c r="A1126" s="30">
        <v>45588</v>
      </c>
      <c r="B1126" s="3">
        <v>24435.5</v>
      </c>
      <c r="C1126" s="22">
        <f t="shared" si="87"/>
        <v>-1.4955806816741737E-3</v>
      </c>
      <c r="D1126" s="3" t="str">
        <f t="shared" si="88"/>
        <v>Down</v>
      </c>
      <c r="E1126" t="str">
        <f t="shared" si="89"/>
        <v/>
      </c>
      <c r="F1126" t="str">
        <f t="shared" si="85"/>
        <v/>
      </c>
      <c r="G1126" t="str">
        <f t="shared" si="86"/>
        <v/>
      </c>
    </row>
    <row r="1127" spans="1:7" x14ac:dyDescent="0.35">
      <c r="A1127" s="30">
        <v>45589</v>
      </c>
      <c r="B1127" s="3">
        <v>24399.4</v>
      </c>
      <c r="C1127" s="22">
        <f t="shared" si="87"/>
        <v>-1.4773587608192403E-3</v>
      </c>
      <c r="D1127" s="3" t="str">
        <f t="shared" si="88"/>
        <v>Down</v>
      </c>
      <c r="E1127" t="str">
        <f t="shared" si="89"/>
        <v/>
      </c>
      <c r="F1127" t="str">
        <f t="shared" si="85"/>
        <v/>
      </c>
      <c r="G1127" t="str">
        <f t="shared" si="86"/>
        <v/>
      </c>
    </row>
    <row r="1128" spans="1:7" x14ac:dyDescent="0.35">
      <c r="A1128" s="30">
        <v>45590</v>
      </c>
      <c r="B1128" s="3">
        <v>24180.799999999999</v>
      </c>
      <c r="C1128" s="22">
        <f t="shared" si="87"/>
        <v>-8.9592367025419541E-3</v>
      </c>
      <c r="D1128" s="3" t="str">
        <f t="shared" si="88"/>
        <v>Down</v>
      </c>
      <c r="E1128" t="str">
        <f t="shared" si="89"/>
        <v/>
      </c>
      <c r="F1128" t="str">
        <f t="shared" si="85"/>
        <v/>
      </c>
      <c r="G1128" t="str">
        <f t="shared" si="86"/>
        <v/>
      </c>
    </row>
    <row r="1129" spans="1:7" x14ac:dyDescent="0.35">
      <c r="A1129" s="30">
        <v>45593</v>
      </c>
      <c r="B1129" s="3">
        <v>24339.15</v>
      </c>
      <c r="C1129" s="22">
        <f t="shared" si="87"/>
        <v>6.5485840005294364E-3</v>
      </c>
      <c r="D1129" s="3" t="str">
        <f t="shared" si="88"/>
        <v>Up</v>
      </c>
      <c r="E1129" t="str">
        <f t="shared" si="89"/>
        <v/>
      </c>
      <c r="F1129" t="str">
        <f t="shared" si="85"/>
        <v/>
      </c>
      <c r="G1129" t="str">
        <f t="shared" si="86"/>
        <v/>
      </c>
    </row>
    <row r="1130" spans="1:7" x14ac:dyDescent="0.35">
      <c r="A1130" s="30">
        <v>45594</v>
      </c>
      <c r="B1130" s="3">
        <v>24466.85</v>
      </c>
      <c r="C1130" s="22">
        <f t="shared" si="87"/>
        <v>5.2466910307055539E-3</v>
      </c>
      <c r="D1130" s="3" t="str">
        <f t="shared" si="88"/>
        <v>Up</v>
      </c>
      <c r="E1130" t="str">
        <f t="shared" si="89"/>
        <v/>
      </c>
      <c r="F1130" t="str">
        <f t="shared" si="85"/>
        <v/>
      </c>
      <c r="G1130" t="str">
        <f t="shared" si="86"/>
        <v/>
      </c>
    </row>
    <row r="1131" spans="1:7" x14ac:dyDescent="0.35">
      <c r="A1131" s="30">
        <v>45595</v>
      </c>
      <c r="B1131" s="3">
        <v>24340.85</v>
      </c>
      <c r="C1131" s="22">
        <f t="shared" si="87"/>
        <v>-5.1498251716097501E-3</v>
      </c>
      <c r="D1131" s="3" t="str">
        <f t="shared" si="88"/>
        <v>Down</v>
      </c>
      <c r="E1131" t="str">
        <f t="shared" si="89"/>
        <v/>
      </c>
      <c r="F1131" t="str">
        <f t="shared" si="85"/>
        <v/>
      </c>
      <c r="G1131" t="str">
        <f t="shared" si="86"/>
        <v/>
      </c>
    </row>
    <row r="1132" spans="1:7" x14ac:dyDescent="0.35">
      <c r="A1132" s="30">
        <v>45596</v>
      </c>
      <c r="B1132" s="3">
        <v>24205.35</v>
      </c>
      <c r="C1132" s="22">
        <f t="shared" si="87"/>
        <v>-5.5667735514577351E-3</v>
      </c>
      <c r="D1132" s="3" t="str">
        <f t="shared" si="88"/>
        <v>Down</v>
      </c>
      <c r="E1132" t="str">
        <f t="shared" si="89"/>
        <v/>
      </c>
      <c r="F1132" t="str">
        <f t="shared" si="85"/>
        <v/>
      </c>
      <c r="G1132" t="str">
        <f t="shared" si="86"/>
        <v/>
      </c>
    </row>
    <row r="1133" spans="1:7" x14ac:dyDescent="0.35">
      <c r="A1133" s="30">
        <v>45597</v>
      </c>
      <c r="B1133" s="3">
        <v>24304.35</v>
      </c>
      <c r="C1133" s="22">
        <f t="shared" si="87"/>
        <v>4.0900048956119209E-3</v>
      </c>
      <c r="D1133" s="3" t="str">
        <f t="shared" si="88"/>
        <v>Up</v>
      </c>
      <c r="E1133" t="str">
        <f t="shared" si="89"/>
        <v/>
      </c>
      <c r="F1133" t="str">
        <f t="shared" si="85"/>
        <v/>
      </c>
      <c r="G1133" t="str">
        <f t="shared" si="86"/>
        <v/>
      </c>
    </row>
    <row r="1134" spans="1:7" x14ac:dyDescent="0.35">
      <c r="A1134" s="30">
        <v>45600</v>
      </c>
      <c r="B1134" s="3">
        <v>23995.35</v>
      </c>
      <c r="C1134" s="22">
        <f t="shared" si="87"/>
        <v>-1.2713773460306488E-2</v>
      </c>
      <c r="D1134" s="3" t="str">
        <f t="shared" si="88"/>
        <v>Down</v>
      </c>
      <c r="E1134" t="str">
        <f t="shared" si="89"/>
        <v/>
      </c>
      <c r="F1134" t="str">
        <f t="shared" si="85"/>
        <v/>
      </c>
      <c r="G1134" t="str">
        <f t="shared" si="86"/>
        <v/>
      </c>
    </row>
    <row r="1135" spans="1:7" x14ac:dyDescent="0.35">
      <c r="A1135" s="30">
        <v>45601</v>
      </c>
      <c r="B1135" s="3">
        <v>24213.3</v>
      </c>
      <c r="C1135" s="22">
        <f t="shared" si="87"/>
        <v>9.0830098331552041E-3</v>
      </c>
      <c r="D1135" s="3" t="str">
        <f t="shared" si="88"/>
        <v>Up</v>
      </c>
      <c r="E1135" t="str">
        <f t="shared" si="89"/>
        <v/>
      </c>
      <c r="F1135" t="str">
        <f t="shared" si="85"/>
        <v/>
      </c>
      <c r="G1135" t="str">
        <f t="shared" si="86"/>
        <v/>
      </c>
    </row>
    <row r="1136" spans="1:7" x14ac:dyDescent="0.35">
      <c r="A1136" s="30">
        <v>45602</v>
      </c>
      <c r="B1136" s="3">
        <v>24484.05</v>
      </c>
      <c r="C1136" s="22">
        <f t="shared" si="87"/>
        <v>1.1181871120417292E-2</v>
      </c>
      <c r="D1136" s="3" t="str">
        <f t="shared" si="88"/>
        <v>Up</v>
      </c>
      <c r="E1136" t="str">
        <f t="shared" si="89"/>
        <v/>
      </c>
      <c r="F1136" t="str">
        <f t="shared" si="85"/>
        <v/>
      </c>
      <c r="G1136" t="str">
        <f t="shared" si="86"/>
        <v/>
      </c>
    </row>
    <row r="1137" spans="1:7" x14ac:dyDescent="0.35">
      <c r="A1137" s="30">
        <v>45603</v>
      </c>
      <c r="B1137" s="3">
        <v>24199.35</v>
      </c>
      <c r="C1137" s="22">
        <f t="shared" si="87"/>
        <v>-1.162797821438858E-2</v>
      </c>
      <c r="D1137" s="3" t="str">
        <f t="shared" si="88"/>
        <v>Down</v>
      </c>
      <c r="E1137" t="str">
        <f t="shared" si="89"/>
        <v/>
      </c>
      <c r="F1137" t="str">
        <f t="shared" si="85"/>
        <v/>
      </c>
      <c r="G1137" t="str">
        <f t="shared" si="86"/>
        <v/>
      </c>
    </row>
    <row r="1138" spans="1:7" x14ac:dyDescent="0.35">
      <c r="A1138" s="30">
        <v>45604</v>
      </c>
      <c r="B1138" s="3">
        <v>24148.2</v>
      </c>
      <c r="C1138" s="22">
        <f t="shared" si="87"/>
        <v>-2.1136931363858044E-3</v>
      </c>
      <c r="D1138" s="3" t="str">
        <f t="shared" si="88"/>
        <v>Down</v>
      </c>
      <c r="E1138" t="str">
        <f t="shared" si="89"/>
        <v/>
      </c>
      <c r="F1138" t="str">
        <f t="shared" si="85"/>
        <v/>
      </c>
      <c r="G1138" t="str">
        <f t="shared" si="86"/>
        <v/>
      </c>
    </row>
    <row r="1139" spans="1:7" x14ac:dyDescent="0.35">
      <c r="A1139" s="30">
        <v>45607</v>
      </c>
      <c r="B1139" s="3">
        <v>24141.3</v>
      </c>
      <c r="C1139" s="22">
        <f t="shared" si="87"/>
        <v>-2.8573558277641628E-4</v>
      </c>
      <c r="D1139" s="3" t="str">
        <f t="shared" si="88"/>
        <v>Down</v>
      </c>
      <c r="E1139" t="str">
        <f t="shared" si="89"/>
        <v/>
      </c>
      <c r="F1139" t="str">
        <f t="shared" si="85"/>
        <v/>
      </c>
      <c r="G1139" t="str">
        <f t="shared" si="86"/>
        <v/>
      </c>
    </row>
    <row r="1140" spans="1:7" x14ac:dyDescent="0.35">
      <c r="A1140" s="30">
        <v>45608</v>
      </c>
      <c r="B1140" s="3">
        <v>23883.45</v>
      </c>
      <c r="C1140" s="22">
        <f t="shared" si="87"/>
        <v>-1.0680866399075383E-2</v>
      </c>
      <c r="D1140" s="3" t="str">
        <f t="shared" si="88"/>
        <v>Down</v>
      </c>
      <c r="E1140" t="str">
        <f t="shared" si="89"/>
        <v/>
      </c>
      <c r="F1140" t="str">
        <f t="shared" si="85"/>
        <v/>
      </c>
      <c r="G1140" t="str">
        <f t="shared" si="86"/>
        <v/>
      </c>
    </row>
    <row r="1141" spans="1:7" x14ac:dyDescent="0.35">
      <c r="A1141" s="30">
        <v>45609</v>
      </c>
      <c r="B1141" s="3">
        <v>23559.05</v>
      </c>
      <c r="C1141" s="22">
        <f t="shared" si="87"/>
        <v>-1.3582627300494754E-2</v>
      </c>
      <c r="D1141" s="3" t="str">
        <f t="shared" si="88"/>
        <v>Down</v>
      </c>
      <c r="E1141" t="str">
        <f t="shared" si="89"/>
        <v/>
      </c>
      <c r="F1141" t="str">
        <f t="shared" si="85"/>
        <v/>
      </c>
      <c r="G1141" t="str">
        <f t="shared" si="86"/>
        <v/>
      </c>
    </row>
    <row r="1142" spans="1:7" x14ac:dyDescent="0.35">
      <c r="A1142" s="30">
        <v>45610</v>
      </c>
      <c r="B1142" s="3">
        <v>23532.7</v>
      </c>
      <c r="C1142" s="22">
        <f t="shared" si="87"/>
        <v>-1.118466152073133E-3</v>
      </c>
      <c r="D1142" s="3" t="str">
        <f t="shared" si="88"/>
        <v>Down</v>
      </c>
      <c r="E1142" t="str">
        <f t="shared" si="89"/>
        <v/>
      </c>
      <c r="F1142" t="str">
        <f t="shared" si="85"/>
        <v/>
      </c>
      <c r="G1142" t="str">
        <f t="shared" si="86"/>
        <v/>
      </c>
    </row>
    <row r="1143" spans="1:7" x14ac:dyDescent="0.35">
      <c r="A1143" s="30">
        <v>45614</v>
      </c>
      <c r="B1143" s="3">
        <v>23453.8</v>
      </c>
      <c r="C1143" s="22">
        <f t="shared" si="87"/>
        <v>-3.3527814487925929E-3</v>
      </c>
      <c r="D1143" s="3" t="str">
        <f t="shared" si="88"/>
        <v>Down</v>
      </c>
      <c r="E1143" t="str">
        <f t="shared" si="89"/>
        <v/>
      </c>
      <c r="F1143" t="str">
        <f t="shared" si="85"/>
        <v/>
      </c>
      <c r="G1143" t="str">
        <f t="shared" si="86"/>
        <v/>
      </c>
    </row>
    <row r="1144" spans="1:7" x14ac:dyDescent="0.35">
      <c r="A1144" s="30">
        <v>45615</v>
      </c>
      <c r="B1144" s="3">
        <v>23518.5</v>
      </c>
      <c r="C1144" s="22">
        <f t="shared" si="87"/>
        <v>2.7586148086877491E-3</v>
      </c>
      <c r="D1144" s="3" t="str">
        <f t="shared" si="88"/>
        <v>Up</v>
      </c>
      <c r="E1144" t="str">
        <f t="shared" si="89"/>
        <v/>
      </c>
      <c r="F1144" t="str">
        <f t="shared" si="85"/>
        <v/>
      </c>
      <c r="G1144" t="str">
        <f t="shared" si="86"/>
        <v/>
      </c>
    </row>
    <row r="1145" spans="1:7" x14ac:dyDescent="0.35">
      <c r="A1145" s="30">
        <v>45617</v>
      </c>
      <c r="B1145" s="3">
        <v>23349.9</v>
      </c>
      <c r="C1145" s="22">
        <f t="shared" si="87"/>
        <v>-7.1688245423814677E-3</v>
      </c>
      <c r="D1145" s="3" t="str">
        <f t="shared" si="88"/>
        <v>Down</v>
      </c>
      <c r="E1145" t="str">
        <f t="shared" si="89"/>
        <v/>
      </c>
      <c r="F1145" t="str">
        <f t="shared" si="85"/>
        <v/>
      </c>
      <c r="G1145" t="str">
        <f t="shared" si="86"/>
        <v/>
      </c>
    </row>
    <row r="1146" spans="1:7" x14ac:dyDescent="0.35">
      <c r="A1146" s="30">
        <v>45618</v>
      </c>
      <c r="B1146" s="3">
        <v>23907.25</v>
      </c>
      <c r="C1146" s="22">
        <f t="shared" si="87"/>
        <v>2.3869481239748285E-2</v>
      </c>
      <c r="D1146" s="3" t="str">
        <f t="shared" si="88"/>
        <v>Up</v>
      </c>
      <c r="E1146" t="str">
        <f t="shared" si="89"/>
        <v/>
      </c>
      <c r="F1146" t="str">
        <f t="shared" si="85"/>
        <v/>
      </c>
      <c r="G1146" t="str">
        <f t="shared" si="86"/>
        <v/>
      </c>
    </row>
    <row r="1147" spans="1:7" x14ac:dyDescent="0.35">
      <c r="A1147" s="30">
        <v>45621</v>
      </c>
      <c r="B1147" s="3">
        <v>24221.9</v>
      </c>
      <c r="C1147" s="22">
        <f t="shared" si="87"/>
        <v>1.316127952817666E-2</v>
      </c>
      <c r="D1147" s="3" t="str">
        <f t="shared" si="88"/>
        <v>Up</v>
      </c>
      <c r="E1147" t="str">
        <f t="shared" si="89"/>
        <v/>
      </c>
      <c r="F1147" t="str">
        <f t="shared" si="85"/>
        <v/>
      </c>
      <c r="G1147" t="str">
        <f t="shared" si="86"/>
        <v/>
      </c>
    </row>
    <row r="1148" spans="1:7" x14ac:dyDescent="0.35">
      <c r="A1148" s="30">
        <v>45622</v>
      </c>
      <c r="B1148" s="3">
        <v>24194.5</v>
      </c>
      <c r="C1148" s="22">
        <f t="shared" si="87"/>
        <v>-1.1312077087264605E-3</v>
      </c>
      <c r="D1148" s="3" t="str">
        <f t="shared" si="88"/>
        <v>Down</v>
      </c>
      <c r="E1148" t="str">
        <f t="shared" si="89"/>
        <v/>
      </c>
      <c r="F1148" t="str">
        <f t="shared" si="85"/>
        <v/>
      </c>
      <c r="G1148" t="str">
        <f t="shared" si="86"/>
        <v/>
      </c>
    </row>
    <row r="1149" spans="1:7" x14ac:dyDescent="0.35">
      <c r="A1149" s="30">
        <v>45623</v>
      </c>
      <c r="B1149" s="3">
        <v>24274.9</v>
      </c>
      <c r="C1149" s="22">
        <f t="shared" si="87"/>
        <v>3.3230692926078842E-3</v>
      </c>
      <c r="D1149" s="3" t="str">
        <f t="shared" si="88"/>
        <v>Up</v>
      </c>
      <c r="E1149" t="str">
        <f t="shared" si="89"/>
        <v/>
      </c>
      <c r="F1149" t="str">
        <f t="shared" si="85"/>
        <v/>
      </c>
      <c r="G1149" t="str">
        <f t="shared" si="86"/>
        <v/>
      </c>
    </row>
    <row r="1150" spans="1:7" x14ac:dyDescent="0.35">
      <c r="A1150" s="30">
        <v>45624</v>
      </c>
      <c r="B1150" s="3">
        <v>23914.15</v>
      </c>
      <c r="C1150" s="22">
        <f t="shared" si="87"/>
        <v>-1.4861029293632517E-2</v>
      </c>
      <c r="D1150" s="3" t="str">
        <f t="shared" si="88"/>
        <v>Down</v>
      </c>
      <c r="E1150" t="str">
        <f t="shared" si="89"/>
        <v/>
      </c>
      <c r="F1150" t="str">
        <f t="shared" si="85"/>
        <v/>
      </c>
      <c r="G1150" t="str">
        <f t="shared" si="86"/>
        <v/>
      </c>
    </row>
    <row r="1151" spans="1:7" x14ac:dyDescent="0.35">
      <c r="A1151" s="30">
        <v>45625</v>
      </c>
      <c r="B1151" s="3">
        <v>24131.1</v>
      </c>
      <c r="C1151" s="22">
        <f t="shared" si="87"/>
        <v>9.072034757664273E-3</v>
      </c>
      <c r="D1151" s="3" t="str">
        <f t="shared" si="88"/>
        <v>Up</v>
      </c>
      <c r="E1151" t="str">
        <f t="shared" si="89"/>
        <v/>
      </c>
      <c r="F1151" t="str">
        <f t="shared" si="85"/>
        <v/>
      </c>
      <c r="G1151" t="str">
        <f t="shared" si="86"/>
        <v/>
      </c>
    </row>
    <row r="1152" spans="1:7" x14ac:dyDescent="0.35">
      <c r="A1152" s="30">
        <v>45628</v>
      </c>
      <c r="B1152" s="3">
        <v>24276.05</v>
      </c>
      <c r="C1152" s="22">
        <f t="shared" si="87"/>
        <v>6.0067713448620549E-3</v>
      </c>
      <c r="D1152" s="3" t="str">
        <f t="shared" si="88"/>
        <v>Up</v>
      </c>
      <c r="E1152" t="str">
        <f t="shared" si="89"/>
        <v/>
      </c>
      <c r="F1152" t="str">
        <f t="shared" si="85"/>
        <v/>
      </c>
      <c r="G1152" t="str">
        <f t="shared" si="86"/>
        <v/>
      </c>
    </row>
    <row r="1153" spans="1:7" x14ac:dyDescent="0.35">
      <c r="A1153" s="30">
        <v>45629</v>
      </c>
      <c r="B1153" s="3">
        <v>24457.15</v>
      </c>
      <c r="C1153" s="22">
        <f t="shared" si="87"/>
        <v>7.4600274756396606E-3</v>
      </c>
      <c r="D1153" s="3" t="str">
        <f t="shared" si="88"/>
        <v>Up</v>
      </c>
      <c r="E1153" t="str">
        <f t="shared" si="89"/>
        <v/>
      </c>
      <c r="F1153" t="str">
        <f t="shared" si="85"/>
        <v/>
      </c>
      <c r="G1153" t="str">
        <f t="shared" si="86"/>
        <v/>
      </c>
    </row>
    <row r="1154" spans="1:7" x14ac:dyDescent="0.35">
      <c r="A1154" s="30">
        <v>45630</v>
      </c>
      <c r="B1154" s="3">
        <v>24467.45</v>
      </c>
      <c r="C1154" s="22">
        <f t="shared" si="87"/>
        <v>4.2114473681517558E-4</v>
      </c>
      <c r="D1154" s="3" t="str">
        <f t="shared" si="88"/>
        <v>Up</v>
      </c>
      <c r="E1154" t="str">
        <f t="shared" si="89"/>
        <v/>
      </c>
      <c r="F1154" t="str">
        <f t="shared" si="85"/>
        <v/>
      </c>
      <c r="G1154" t="str">
        <f t="shared" si="86"/>
        <v/>
      </c>
    </row>
    <row r="1155" spans="1:7" x14ac:dyDescent="0.35">
      <c r="A1155" s="30">
        <v>45631</v>
      </c>
      <c r="B1155" s="3">
        <v>24708.400000000001</v>
      </c>
      <c r="C1155" s="22">
        <f t="shared" si="87"/>
        <v>9.8477773531774147E-3</v>
      </c>
      <c r="D1155" s="3" t="str">
        <f t="shared" si="88"/>
        <v>Up</v>
      </c>
      <c r="E1155" t="str">
        <f t="shared" si="89"/>
        <v/>
      </c>
      <c r="F1155" t="str">
        <f t="shared" ref="F1155:F1218" si="90">IF(E1155="8-Day Down Streak", C1155, "")</f>
        <v/>
      </c>
      <c r="G1155" t="str">
        <f t="shared" ref="G1155:G1218" si="91">IF(E1155="8-Day Down Streak", IF(F1155&gt;0, "Yes", "No"), "")</f>
        <v/>
      </c>
    </row>
    <row r="1156" spans="1:7" x14ac:dyDescent="0.35">
      <c r="A1156" s="30">
        <v>45632</v>
      </c>
      <c r="B1156" s="3">
        <v>24677.8</v>
      </c>
      <c r="C1156" s="22">
        <f t="shared" ref="C1156:C1219" si="92">(B1156-B1155)/B1155</f>
        <v>-1.2384452251057204E-3</v>
      </c>
      <c r="D1156" s="3" t="str">
        <f t="shared" ref="D1156:D1219" si="93">IF(C1156&gt;0, "Up", IF(C1156&lt;0, "Down", "Flat"))</f>
        <v>Down</v>
      </c>
      <c r="E1156" t="str">
        <f t="shared" si="89"/>
        <v/>
      </c>
      <c r="F1156" t="str">
        <f t="shared" si="90"/>
        <v/>
      </c>
      <c r="G1156" t="str">
        <f t="shared" si="91"/>
        <v/>
      </c>
    </row>
    <row r="1157" spans="1:7" x14ac:dyDescent="0.35">
      <c r="A1157" s="30">
        <v>45635</v>
      </c>
      <c r="B1157" s="3">
        <v>24619</v>
      </c>
      <c r="C1157" s="22">
        <f t="shared" si="92"/>
        <v>-2.3827083451522938E-3</v>
      </c>
      <c r="D1157" s="3" t="str">
        <f t="shared" si="93"/>
        <v>Down</v>
      </c>
      <c r="E1157" t="str">
        <f t="shared" si="89"/>
        <v/>
      </c>
      <c r="F1157" t="str">
        <f t="shared" si="90"/>
        <v/>
      </c>
      <c r="G1157" t="str">
        <f t="shared" si="91"/>
        <v/>
      </c>
    </row>
    <row r="1158" spans="1:7" x14ac:dyDescent="0.35">
      <c r="A1158" s="30">
        <v>45636</v>
      </c>
      <c r="B1158" s="3">
        <v>24610.05</v>
      </c>
      <c r="C1158" s="22">
        <f t="shared" si="92"/>
        <v>-3.6354035501038739E-4</v>
      </c>
      <c r="D1158" s="3" t="str">
        <f t="shared" si="93"/>
        <v>Down</v>
      </c>
      <c r="E1158" t="str">
        <f t="shared" si="89"/>
        <v/>
      </c>
      <c r="F1158" t="str">
        <f t="shared" si="90"/>
        <v/>
      </c>
      <c r="G1158" t="str">
        <f t="shared" si="91"/>
        <v/>
      </c>
    </row>
    <row r="1159" spans="1:7" x14ac:dyDescent="0.35">
      <c r="A1159" s="30">
        <v>45637</v>
      </c>
      <c r="B1159" s="3">
        <v>24641.8</v>
      </c>
      <c r="C1159" s="22">
        <f t="shared" si="92"/>
        <v>1.29012334391844E-3</v>
      </c>
      <c r="D1159" s="3" t="str">
        <f t="shared" si="93"/>
        <v>Up</v>
      </c>
      <c r="E1159" t="str">
        <f t="shared" si="89"/>
        <v/>
      </c>
      <c r="F1159" t="str">
        <f t="shared" si="90"/>
        <v/>
      </c>
      <c r="G1159" t="str">
        <f t="shared" si="91"/>
        <v/>
      </c>
    </row>
    <row r="1160" spans="1:7" x14ac:dyDescent="0.35">
      <c r="A1160" s="30">
        <v>45638</v>
      </c>
      <c r="B1160" s="3">
        <v>24548.7</v>
      </c>
      <c r="C1160" s="22">
        <f t="shared" si="92"/>
        <v>-3.77813309092674E-3</v>
      </c>
      <c r="D1160" s="3" t="str">
        <f t="shared" si="93"/>
        <v>Down</v>
      </c>
      <c r="E1160" t="str">
        <f t="shared" si="89"/>
        <v/>
      </c>
      <c r="F1160" t="str">
        <f t="shared" si="90"/>
        <v/>
      </c>
      <c r="G1160" t="str">
        <f t="shared" si="91"/>
        <v/>
      </c>
    </row>
    <row r="1161" spans="1:7" x14ac:dyDescent="0.35">
      <c r="A1161" s="30">
        <v>45639</v>
      </c>
      <c r="B1161" s="3">
        <v>24768.3</v>
      </c>
      <c r="C1161" s="22">
        <f t="shared" si="92"/>
        <v>8.9454838749098136E-3</v>
      </c>
      <c r="D1161" s="3" t="str">
        <f t="shared" si="93"/>
        <v>Up</v>
      </c>
      <c r="E1161" t="str">
        <f t="shared" si="89"/>
        <v/>
      </c>
      <c r="F1161" t="str">
        <f t="shared" si="90"/>
        <v/>
      </c>
      <c r="G1161" t="str">
        <f t="shared" si="91"/>
        <v/>
      </c>
    </row>
    <row r="1162" spans="1:7" x14ac:dyDescent="0.35">
      <c r="A1162" s="30">
        <v>45642</v>
      </c>
      <c r="B1162" s="3">
        <v>24668.25</v>
      </c>
      <c r="C1162" s="22">
        <f t="shared" si="92"/>
        <v>-4.0394375068131148E-3</v>
      </c>
      <c r="D1162" s="3" t="str">
        <f t="shared" si="93"/>
        <v>Down</v>
      </c>
      <c r="E1162" t="str">
        <f t="shared" si="89"/>
        <v/>
      </c>
      <c r="F1162" t="str">
        <f t="shared" si="90"/>
        <v/>
      </c>
      <c r="G1162" t="str">
        <f t="shared" si="91"/>
        <v/>
      </c>
    </row>
    <row r="1163" spans="1:7" x14ac:dyDescent="0.35">
      <c r="A1163" s="30">
        <v>45643</v>
      </c>
      <c r="B1163" s="3">
        <v>24336</v>
      </c>
      <c r="C1163" s="22">
        <f t="shared" si="92"/>
        <v>-1.3468730047733423E-2</v>
      </c>
      <c r="D1163" s="3" t="str">
        <f t="shared" si="93"/>
        <v>Down</v>
      </c>
      <c r="E1163" t="str">
        <f t="shared" si="89"/>
        <v/>
      </c>
      <c r="F1163" t="str">
        <f t="shared" si="90"/>
        <v/>
      </c>
      <c r="G1163" t="str">
        <f t="shared" si="91"/>
        <v/>
      </c>
    </row>
    <row r="1164" spans="1:7" x14ac:dyDescent="0.35">
      <c r="A1164" s="30">
        <v>45644</v>
      </c>
      <c r="B1164" s="3">
        <v>24198.85</v>
      </c>
      <c r="C1164" s="22">
        <f t="shared" si="92"/>
        <v>-5.6356837606838205E-3</v>
      </c>
      <c r="D1164" s="3" t="str">
        <f t="shared" si="93"/>
        <v>Down</v>
      </c>
      <c r="E1164" t="str">
        <f t="shared" ref="E1164:E1227" si="94">IF(AND(D1156="Down", D1157="Down", D1158="Down", D1159="Down", D1160="Down", D1161="Down", D1162="Down", D1163="Down"), "8-Day Down Streak", "")</f>
        <v/>
      </c>
      <c r="F1164" t="str">
        <f t="shared" si="90"/>
        <v/>
      </c>
      <c r="G1164" t="str">
        <f t="shared" si="91"/>
        <v/>
      </c>
    </row>
    <row r="1165" spans="1:7" x14ac:dyDescent="0.35">
      <c r="A1165" s="30">
        <v>45645</v>
      </c>
      <c r="B1165" s="3">
        <v>23951.7</v>
      </c>
      <c r="C1165" s="22">
        <f t="shared" si="92"/>
        <v>-1.0213295259898624E-2</v>
      </c>
      <c r="D1165" s="3" t="str">
        <f t="shared" si="93"/>
        <v>Down</v>
      </c>
      <c r="E1165" t="str">
        <f t="shared" si="94"/>
        <v/>
      </c>
      <c r="F1165" t="str">
        <f t="shared" si="90"/>
        <v/>
      </c>
      <c r="G1165" t="str">
        <f t="shared" si="91"/>
        <v/>
      </c>
    </row>
    <row r="1166" spans="1:7" x14ac:dyDescent="0.35">
      <c r="A1166" s="30">
        <v>45646</v>
      </c>
      <c r="B1166" s="3">
        <v>23587.5</v>
      </c>
      <c r="C1166" s="22">
        <f t="shared" si="92"/>
        <v>-1.520560127256106E-2</v>
      </c>
      <c r="D1166" s="3" t="str">
        <f t="shared" si="93"/>
        <v>Down</v>
      </c>
      <c r="E1166" t="str">
        <f t="shared" si="94"/>
        <v/>
      </c>
      <c r="F1166" t="str">
        <f t="shared" si="90"/>
        <v/>
      </c>
      <c r="G1166" t="str">
        <f t="shared" si="91"/>
        <v/>
      </c>
    </row>
    <row r="1167" spans="1:7" x14ac:dyDescent="0.35">
      <c r="A1167" s="30">
        <v>45649</v>
      </c>
      <c r="B1167" s="3">
        <v>23753.45</v>
      </c>
      <c r="C1167" s="22">
        <f t="shared" si="92"/>
        <v>7.0355060943296547E-3</v>
      </c>
      <c r="D1167" s="3" t="str">
        <f t="shared" si="93"/>
        <v>Up</v>
      </c>
      <c r="E1167" t="str">
        <f t="shared" si="94"/>
        <v/>
      </c>
      <c r="F1167" t="str">
        <f t="shared" si="90"/>
        <v/>
      </c>
      <c r="G1167" t="str">
        <f t="shared" si="91"/>
        <v/>
      </c>
    </row>
    <row r="1168" spans="1:7" x14ac:dyDescent="0.35">
      <c r="A1168" s="30">
        <v>45650</v>
      </c>
      <c r="B1168" s="3">
        <v>23727.65</v>
      </c>
      <c r="C1168" s="22">
        <f t="shared" si="92"/>
        <v>-1.0861580107310422E-3</v>
      </c>
      <c r="D1168" s="3" t="str">
        <f t="shared" si="93"/>
        <v>Down</v>
      </c>
      <c r="E1168" t="str">
        <f t="shared" si="94"/>
        <v/>
      </c>
      <c r="F1168" t="str">
        <f t="shared" si="90"/>
        <v/>
      </c>
      <c r="G1168" t="str">
        <f t="shared" si="91"/>
        <v/>
      </c>
    </row>
    <row r="1169" spans="1:7" x14ac:dyDescent="0.35">
      <c r="A1169" s="30">
        <v>45652</v>
      </c>
      <c r="B1169" s="3">
        <v>23750.2</v>
      </c>
      <c r="C1169" s="22">
        <f t="shared" si="92"/>
        <v>9.5036803054660999E-4</v>
      </c>
      <c r="D1169" s="3" t="str">
        <f t="shared" si="93"/>
        <v>Up</v>
      </c>
      <c r="E1169" t="str">
        <f t="shared" si="94"/>
        <v/>
      </c>
      <c r="F1169" t="str">
        <f t="shared" si="90"/>
        <v/>
      </c>
      <c r="G1169" t="str">
        <f t="shared" si="91"/>
        <v/>
      </c>
    </row>
    <row r="1170" spans="1:7" x14ac:dyDescent="0.35">
      <c r="A1170" s="30">
        <v>45653</v>
      </c>
      <c r="B1170" s="3">
        <v>23813.4</v>
      </c>
      <c r="C1170" s="22">
        <f t="shared" si="92"/>
        <v>2.6610302229034166E-3</v>
      </c>
      <c r="D1170" s="3" t="str">
        <f t="shared" si="93"/>
        <v>Up</v>
      </c>
      <c r="E1170" t="str">
        <f t="shared" si="94"/>
        <v/>
      </c>
      <c r="F1170" t="str">
        <f t="shared" si="90"/>
        <v/>
      </c>
      <c r="G1170" t="str">
        <f t="shared" si="91"/>
        <v/>
      </c>
    </row>
    <row r="1171" spans="1:7" x14ac:dyDescent="0.35">
      <c r="A1171" s="30">
        <v>45656</v>
      </c>
      <c r="B1171" s="3">
        <v>23644.9</v>
      </c>
      <c r="C1171" s="22">
        <f t="shared" si="92"/>
        <v>-7.0758480519371439E-3</v>
      </c>
      <c r="D1171" s="3" t="str">
        <f t="shared" si="93"/>
        <v>Down</v>
      </c>
      <c r="E1171" t="str">
        <f t="shared" si="94"/>
        <v/>
      </c>
      <c r="F1171" t="str">
        <f t="shared" si="90"/>
        <v/>
      </c>
      <c r="G1171" t="str">
        <f t="shared" si="91"/>
        <v/>
      </c>
    </row>
    <row r="1172" spans="1:7" x14ac:dyDescent="0.35">
      <c r="A1172" s="30">
        <v>45657</v>
      </c>
      <c r="B1172" s="3">
        <v>23644.799999999999</v>
      </c>
      <c r="C1172" s="22">
        <f t="shared" si="92"/>
        <v>-4.2292418239105594E-6</v>
      </c>
      <c r="D1172" s="3" t="str">
        <f t="shared" si="93"/>
        <v>Down</v>
      </c>
      <c r="E1172" t="str">
        <f t="shared" si="94"/>
        <v/>
      </c>
      <c r="F1172" t="str">
        <f t="shared" si="90"/>
        <v/>
      </c>
      <c r="G1172" t="str">
        <f t="shared" si="91"/>
        <v/>
      </c>
    </row>
    <row r="1173" spans="1:7" x14ac:dyDescent="0.35">
      <c r="A1173" s="30">
        <v>45658</v>
      </c>
      <c r="B1173" s="3">
        <v>23742.9</v>
      </c>
      <c r="C1173" s="22">
        <f t="shared" si="92"/>
        <v>4.1489037758831622E-3</v>
      </c>
      <c r="D1173" s="3" t="str">
        <f t="shared" si="93"/>
        <v>Up</v>
      </c>
      <c r="E1173" t="str">
        <f t="shared" si="94"/>
        <v/>
      </c>
      <c r="F1173" t="str">
        <f t="shared" si="90"/>
        <v/>
      </c>
      <c r="G1173" t="str">
        <f t="shared" si="91"/>
        <v/>
      </c>
    </row>
    <row r="1174" spans="1:7" x14ac:dyDescent="0.35">
      <c r="A1174" s="30">
        <v>45659</v>
      </c>
      <c r="B1174" s="3">
        <v>24188.65</v>
      </c>
      <c r="C1174" s="22">
        <f t="shared" si="92"/>
        <v>1.8774033500541212E-2</v>
      </c>
      <c r="D1174" s="3" t="str">
        <f t="shared" si="93"/>
        <v>Up</v>
      </c>
      <c r="E1174" t="str">
        <f t="shared" si="94"/>
        <v/>
      </c>
      <c r="F1174" t="str">
        <f t="shared" si="90"/>
        <v/>
      </c>
      <c r="G1174" t="str">
        <f t="shared" si="91"/>
        <v/>
      </c>
    </row>
    <row r="1175" spans="1:7" x14ac:dyDescent="0.35">
      <c r="A1175" s="30">
        <v>45660</v>
      </c>
      <c r="B1175" s="3">
        <v>24004.75</v>
      </c>
      <c r="C1175" s="22">
        <f t="shared" si="92"/>
        <v>-7.6027393012839265E-3</v>
      </c>
      <c r="D1175" s="3" t="str">
        <f t="shared" si="93"/>
        <v>Down</v>
      </c>
      <c r="E1175" t="str">
        <f t="shared" si="94"/>
        <v/>
      </c>
      <c r="F1175" t="str">
        <f t="shared" si="90"/>
        <v/>
      </c>
      <c r="G1175" t="str">
        <f t="shared" si="91"/>
        <v/>
      </c>
    </row>
    <row r="1176" spans="1:7" x14ac:dyDescent="0.35">
      <c r="A1176" s="30">
        <v>45663</v>
      </c>
      <c r="B1176" s="3">
        <v>23616.05</v>
      </c>
      <c r="C1176" s="22">
        <f t="shared" si="92"/>
        <v>-1.6192628542267707E-2</v>
      </c>
      <c r="D1176" s="3" t="str">
        <f t="shared" si="93"/>
        <v>Down</v>
      </c>
      <c r="E1176" t="str">
        <f t="shared" si="94"/>
        <v/>
      </c>
      <c r="F1176" t="str">
        <f t="shared" si="90"/>
        <v/>
      </c>
      <c r="G1176" t="str">
        <f t="shared" si="91"/>
        <v/>
      </c>
    </row>
    <row r="1177" spans="1:7" x14ac:dyDescent="0.35">
      <c r="A1177" s="30">
        <v>45664</v>
      </c>
      <c r="B1177" s="3">
        <v>23707.9</v>
      </c>
      <c r="C1177" s="22">
        <f t="shared" si="92"/>
        <v>3.889304096155038E-3</v>
      </c>
      <c r="D1177" s="3" t="str">
        <f t="shared" si="93"/>
        <v>Up</v>
      </c>
      <c r="E1177" t="str">
        <f t="shared" si="94"/>
        <v/>
      </c>
      <c r="F1177" t="str">
        <f t="shared" si="90"/>
        <v/>
      </c>
      <c r="G1177" t="str">
        <f t="shared" si="91"/>
        <v/>
      </c>
    </row>
    <row r="1178" spans="1:7" x14ac:dyDescent="0.35">
      <c r="A1178" s="30">
        <v>45665</v>
      </c>
      <c r="B1178" s="3">
        <v>23688.95</v>
      </c>
      <c r="C1178" s="22">
        <f t="shared" si="92"/>
        <v>-7.9931162186447249E-4</v>
      </c>
      <c r="D1178" s="3" t="str">
        <f t="shared" si="93"/>
        <v>Down</v>
      </c>
      <c r="E1178" t="str">
        <f t="shared" si="94"/>
        <v/>
      </c>
      <c r="F1178" t="str">
        <f t="shared" si="90"/>
        <v/>
      </c>
      <c r="G1178" t="str">
        <f t="shared" si="91"/>
        <v/>
      </c>
    </row>
    <row r="1179" spans="1:7" x14ac:dyDescent="0.35">
      <c r="A1179" s="30">
        <v>45666</v>
      </c>
      <c r="B1179" s="3">
        <v>23526.5</v>
      </c>
      <c r="C1179" s="22">
        <f t="shared" si="92"/>
        <v>-6.8576277124988956E-3</v>
      </c>
      <c r="D1179" s="3" t="str">
        <f t="shared" si="93"/>
        <v>Down</v>
      </c>
      <c r="E1179" t="str">
        <f t="shared" si="94"/>
        <v/>
      </c>
      <c r="F1179" t="str">
        <f t="shared" si="90"/>
        <v/>
      </c>
      <c r="G1179" t="str">
        <f t="shared" si="91"/>
        <v/>
      </c>
    </row>
    <row r="1180" spans="1:7" x14ac:dyDescent="0.35">
      <c r="A1180" s="30">
        <v>45667</v>
      </c>
      <c r="B1180" s="3">
        <v>23431.5</v>
      </c>
      <c r="C1180" s="22">
        <f t="shared" si="92"/>
        <v>-4.0379997024631801E-3</v>
      </c>
      <c r="D1180" s="3" t="str">
        <f t="shared" si="93"/>
        <v>Down</v>
      </c>
      <c r="E1180" t="str">
        <f t="shared" si="94"/>
        <v/>
      </c>
      <c r="F1180" t="str">
        <f t="shared" si="90"/>
        <v/>
      </c>
      <c r="G1180" t="str">
        <f t="shared" si="91"/>
        <v/>
      </c>
    </row>
    <row r="1181" spans="1:7" x14ac:dyDescent="0.35">
      <c r="A1181" s="30">
        <v>45670</v>
      </c>
      <c r="B1181" s="3">
        <v>23085.95</v>
      </c>
      <c r="C1181" s="22">
        <f t="shared" si="92"/>
        <v>-1.4747241960608552E-2</v>
      </c>
      <c r="D1181" s="3" t="str">
        <f t="shared" si="93"/>
        <v>Down</v>
      </c>
      <c r="E1181" t="str">
        <f t="shared" si="94"/>
        <v/>
      </c>
      <c r="F1181" t="str">
        <f t="shared" si="90"/>
        <v/>
      </c>
      <c r="G1181" t="str">
        <f t="shared" si="91"/>
        <v/>
      </c>
    </row>
    <row r="1182" spans="1:7" x14ac:dyDescent="0.35">
      <c r="A1182" s="30">
        <v>45671</v>
      </c>
      <c r="B1182" s="3">
        <v>23176.05</v>
      </c>
      <c r="C1182" s="22">
        <f t="shared" si="92"/>
        <v>3.9028066854514777E-3</v>
      </c>
      <c r="D1182" s="3" t="str">
        <f t="shared" si="93"/>
        <v>Up</v>
      </c>
      <c r="E1182" t="str">
        <f t="shared" si="94"/>
        <v/>
      </c>
      <c r="F1182" t="str">
        <f t="shared" si="90"/>
        <v/>
      </c>
      <c r="G1182" t="str">
        <f t="shared" si="91"/>
        <v/>
      </c>
    </row>
    <row r="1183" spans="1:7" x14ac:dyDescent="0.35">
      <c r="A1183" s="30">
        <v>45672</v>
      </c>
      <c r="B1183" s="3">
        <v>23213.200000000001</v>
      </c>
      <c r="C1183" s="22">
        <f t="shared" si="92"/>
        <v>1.6029478707545702E-3</v>
      </c>
      <c r="D1183" s="3" t="str">
        <f t="shared" si="93"/>
        <v>Up</v>
      </c>
      <c r="E1183" t="str">
        <f t="shared" si="94"/>
        <v/>
      </c>
      <c r="F1183" t="str">
        <f t="shared" si="90"/>
        <v/>
      </c>
      <c r="G1183" t="str">
        <f t="shared" si="91"/>
        <v/>
      </c>
    </row>
    <row r="1184" spans="1:7" x14ac:dyDescent="0.35">
      <c r="A1184" s="30">
        <v>45673</v>
      </c>
      <c r="B1184" s="3">
        <v>23311.8</v>
      </c>
      <c r="C1184" s="22">
        <f t="shared" si="92"/>
        <v>4.2475832715867931E-3</v>
      </c>
      <c r="D1184" s="3" t="str">
        <f t="shared" si="93"/>
        <v>Up</v>
      </c>
      <c r="E1184" t="str">
        <f t="shared" si="94"/>
        <v/>
      </c>
      <c r="F1184" t="str">
        <f t="shared" si="90"/>
        <v/>
      </c>
      <c r="G1184" t="str">
        <f t="shared" si="91"/>
        <v/>
      </c>
    </row>
    <row r="1185" spans="1:7" x14ac:dyDescent="0.35">
      <c r="A1185" s="30">
        <v>45674</v>
      </c>
      <c r="B1185" s="3">
        <v>23203.200000000001</v>
      </c>
      <c r="C1185" s="22">
        <f t="shared" si="92"/>
        <v>-4.6585849226571325E-3</v>
      </c>
      <c r="D1185" s="3" t="str">
        <f t="shared" si="93"/>
        <v>Down</v>
      </c>
      <c r="E1185" t="str">
        <f t="shared" si="94"/>
        <v/>
      </c>
      <c r="F1185" t="str">
        <f t="shared" si="90"/>
        <v/>
      </c>
      <c r="G1185" t="str">
        <f t="shared" si="91"/>
        <v/>
      </c>
    </row>
    <row r="1186" spans="1:7" x14ac:dyDescent="0.35">
      <c r="A1186" s="30">
        <v>45677</v>
      </c>
      <c r="B1186" s="3">
        <v>23344.75</v>
      </c>
      <c r="C1186" s="22">
        <f t="shared" si="92"/>
        <v>6.1004516618397148E-3</v>
      </c>
      <c r="D1186" s="3" t="str">
        <f t="shared" si="93"/>
        <v>Up</v>
      </c>
      <c r="E1186" t="str">
        <f t="shared" si="94"/>
        <v/>
      </c>
      <c r="F1186" t="str">
        <f t="shared" si="90"/>
        <v/>
      </c>
      <c r="G1186" t="str">
        <f t="shared" si="91"/>
        <v/>
      </c>
    </row>
    <row r="1187" spans="1:7" x14ac:dyDescent="0.35">
      <c r="A1187" s="30">
        <v>45678</v>
      </c>
      <c r="B1187" s="3">
        <v>23024.65</v>
      </c>
      <c r="C1187" s="22">
        <f t="shared" si="92"/>
        <v>-1.3711862410177815E-2</v>
      </c>
      <c r="D1187" s="3" t="str">
        <f t="shared" si="93"/>
        <v>Down</v>
      </c>
      <c r="E1187" t="str">
        <f t="shared" si="94"/>
        <v/>
      </c>
      <c r="F1187" t="str">
        <f t="shared" si="90"/>
        <v/>
      </c>
      <c r="G1187" t="str">
        <f t="shared" si="91"/>
        <v/>
      </c>
    </row>
    <row r="1188" spans="1:7" x14ac:dyDescent="0.35">
      <c r="A1188" s="30">
        <v>45679</v>
      </c>
      <c r="B1188" s="3">
        <v>23155.35</v>
      </c>
      <c r="C1188" s="22">
        <f t="shared" si="92"/>
        <v>5.6765249417470879E-3</v>
      </c>
      <c r="D1188" s="3" t="str">
        <f t="shared" si="93"/>
        <v>Up</v>
      </c>
      <c r="E1188" t="str">
        <f t="shared" si="94"/>
        <v/>
      </c>
      <c r="F1188" t="str">
        <f t="shared" si="90"/>
        <v/>
      </c>
      <c r="G1188" t="str">
        <f t="shared" si="91"/>
        <v/>
      </c>
    </row>
    <row r="1189" spans="1:7" x14ac:dyDescent="0.35">
      <c r="A1189" s="30">
        <v>45680</v>
      </c>
      <c r="B1189" s="3">
        <v>23205.35</v>
      </c>
      <c r="C1189" s="22">
        <f t="shared" si="92"/>
        <v>2.1593281898135853E-3</v>
      </c>
      <c r="D1189" s="3" t="str">
        <f t="shared" si="93"/>
        <v>Up</v>
      </c>
      <c r="E1189" t="str">
        <f t="shared" si="94"/>
        <v/>
      </c>
      <c r="F1189" t="str">
        <f t="shared" si="90"/>
        <v/>
      </c>
      <c r="G1189" t="str">
        <f t="shared" si="91"/>
        <v/>
      </c>
    </row>
    <row r="1190" spans="1:7" x14ac:dyDescent="0.35">
      <c r="A1190" s="30">
        <v>45681</v>
      </c>
      <c r="B1190" s="3">
        <v>23092.2</v>
      </c>
      <c r="C1190" s="22">
        <f t="shared" si="92"/>
        <v>-4.8760307429104848E-3</v>
      </c>
      <c r="D1190" s="3" t="str">
        <f t="shared" si="93"/>
        <v>Down</v>
      </c>
      <c r="E1190" t="str">
        <f t="shared" si="94"/>
        <v/>
      </c>
      <c r="F1190" t="str">
        <f t="shared" si="90"/>
        <v/>
      </c>
      <c r="G1190" t="str">
        <f t="shared" si="91"/>
        <v/>
      </c>
    </row>
    <row r="1191" spans="1:7" x14ac:dyDescent="0.35">
      <c r="A1191" s="30">
        <v>45684</v>
      </c>
      <c r="B1191" s="3">
        <v>22829.15</v>
      </c>
      <c r="C1191" s="22">
        <f t="shared" si="92"/>
        <v>-1.1391292297832136E-2</v>
      </c>
      <c r="D1191" s="3" t="str">
        <f t="shared" si="93"/>
        <v>Down</v>
      </c>
      <c r="E1191" t="str">
        <f t="shared" si="94"/>
        <v/>
      </c>
      <c r="F1191" t="str">
        <f t="shared" si="90"/>
        <v/>
      </c>
      <c r="G1191" t="str">
        <f t="shared" si="91"/>
        <v/>
      </c>
    </row>
    <row r="1192" spans="1:7" x14ac:dyDescent="0.35">
      <c r="A1192" s="30">
        <v>45685</v>
      </c>
      <c r="B1192" s="3">
        <v>22957.25</v>
      </c>
      <c r="C1192" s="22">
        <f t="shared" si="92"/>
        <v>5.6112470240897508E-3</v>
      </c>
      <c r="D1192" s="3" t="str">
        <f t="shared" si="93"/>
        <v>Up</v>
      </c>
      <c r="E1192" t="str">
        <f t="shared" si="94"/>
        <v/>
      </c>
      <c r="F1192" t="str">
        <f t="shared" si="90"/>
        <v/>
      </c>
      <c r="G1192" t="str">
        <f t="shared" si="91"/>
        <v/>
      </c>
    </row>
    <row r="1193" spans="1:7" x14ac:dyDescent="0.35">
      <c r="A1193" s="30">
        <v>45686</v>
      </c>
      <c r="B1193" s="3">
        <v>23163.1</v>
      </c>
      <c r="C1193" s="22">
        <f t="shared" si="92"/>
        <v>8.9666663036730675E-3</v>
      </c>
      <c r="D1193" s="3" t="str">
        <f t="shared" si="93"/>
        <v>Up</v>
      </c>
      <c r="E1193" t="str">
        <f t="shared" si="94"/>
        <v/>
      </c>
      <c r="F1193" t="str">
        <f t="shared" si="90"/>
        <v/>
      </c>
      <c r="G1193" t="str">
        <f t="shared" si="91"/>
        <v/>
      </c>
    </row>
    <row r="1194" spans="1:7" x14ac:dyDescent="0.35">
      <c r="A1194" s="30">
        <v>45687</v>
      </c>
      <c r="B1194" s="3">
        <v>23249.5</v>
      </c>
      <c r="C1194" s="22">
        <f t="shared" si="92"/>
        <v>3.7300706727511198E-3</v>
      </c>
      <c r="D1194" s="3" t="str">
        <f t="shared" si="93"/>
        <v>Up</v>
      </c>
      <c r="E1194" t="str">
        <f t="shared" si="94"/>
        <v/>
      </c>
      <c r="F1194" t="str">
        <f t="shared" si="90"/>
        <v/>
      </c>
      <c r="G1194" t="str">
        <f t="shared" si="91"/>
        <v/>
      </c>
    </row>
    <row r="1195" spans="1:7" x14ac:dyDescent="0.35">
      <c r="A1195" s="30">
        <v>45688</v>
      </c>
      <c r="B1195" s="3">
        <v>23508.400000000001</v>
      </c>
      <c r="C1195" s="22">
        <f t="shared" si="92"/>
        <v>1.1135723348889286E-2</v>
      </c>
      <c r="D1195" s="3" t="str">
        <f t="shared" si="93"/>
        <v>Up</v>
      </c>
      <c r="E1195" t="str">
        <f t="shared" si="94"/>
        <v/>
      </c>
      <c r="F1195" t="str">
        <f t="shared" si="90"/>
        <v/>
      </c>
      <c r="G1195" t="str">
        <f t="shared" si="91"/>
        <v/>
      </c>
    </row>
    <row r="1196" spans="1:7" x14ac:dyDescent="0.35">
      <c r="A1196" s="30">
        <v>45689</v>
      </c>
      <c r="B1196" s="3">
        <v>23482.15</v>
      </c>
      <c r="C1196" s="22">
        <f t="shared" si="92"/>
        <v>-1.1166221435742116E-3</v>
      </c>
      <c r="D1196" s="3" t="str">
        <f t="shared" si="93"/>
        <v>Down</v>
      </c>
      <c r="E1196" t="str">
        <f t="shared" si="94"/>
        <v/>
      </c>
      <c r="F1196" t="str">
        <f t="shared" si="90"/>
        <v/>
      </c>
      <c r="G1196" t="str">
        <f t="shared" si="91"/>
        <v/>
      </c>
    </row>
    <row r="1197" spans="1:7" x14ac:dyDescent="0.35">
      <c r="A1197" s="30">
        <v>45691</v>
      </c>
      <c r="B1197" s="3">
        <v>23361.05</v>
      </c>
      <c r="C1197" s="22">
        <f t="shared" si="92"/>
        <v>-5.1571086974575228E-3</v>
      </c>
      <c r="D1197" s="3" t="str">
        <f t="shared" si="93"/>
        <v>Down</v>
      </c>
      <c r="E1197" t="str">
        <f t="shared" si="94"/>
        <v/>
      </c>
      <c r="F1197" t="str">
        <f t="shared" si="90"/>
        <v/>
      </c>
      <c r="G1197" t="str">
        <f t="shared" si="91"/>
        <v/>
      </c>
    </row>
    <row r="1198" spans="1:7" x14ac:dyDescent="0.35">
      <c r="A1198" s="30">
        <v>45692</v>
      </c>
      <c r="B1198" s="3">
        <v>23739.25</v>
      </c>
      <c r="C1198" s="22">
        <f t="shared" si="92"/>
        <v>1.6189340804458736E-2</v>
      </c>
      <c r="D1198" s="3" t="str">
        <f t="shared" si="93"/>
        <v>Up</v>
      </c>
      <c r="E1198" t="str">
        <f t="shared" si="94"/>
        <v/>
      </c>
      <c r="F1198" t="str">
        <f t="shared" si="90"/>
        <v/>
      </c>
      <c r="G1198" t="str">
        <f t="shared" si="91"/>
        <v/>
      </c>
    </row>
    <row r="1199" spans="1:7" x14ac:dyDescent="0.35">
      <c r="A1199" s="30">
        <v>45693</v>
      </c>
      <c r="B1199" s="3">
        <v>23696.3</v>
      </c>
      <c r="C1199" s="22">
        <f t="shared" si="92"/>
        <v>-1.8092399717767296E-3</v>
      </c>
      <c r="D1199" s="3" t="str">
        <f t="shared" si="93"/>
        <v>Down</v>
      </c>
      <c r="E1199" t="str">
        <f t="shared" si="94"/>
        <v/>
      </c>
      <c r="F1199" t="str">
        <f t="shared" si="90"/>
        <v/>
      </c>
      <c r="G1199" t="str">
        <f t="shared" si="91"/>
        <v/>
      </c>
    </row>
    <row r="1200" spans="1:7" x14ac:dyDescent="0.35">
      <c r="A1200" s="30">
        <v>45694</v>
      </c>
      <c r="B1200" s="3">
        <v>23603.35</v>
      </c>
      <c r="C1200" s="22">
        <f t="shared" si="92"/>
        <v>-3.9225533100104544E-3</v>
      </c>
      <c r="D1200" s="3" t="str">
        <f t="shared" si="93"/>
        <v>Down</v>
      </c>
      <c r="E1200" t="str">
        <f t="shared" si="94"/>
        <v/>
      </c>
      <c r="F1200" t="str">
        <f t="shared" si="90"/>
        <v/>
      </c>
      <c r="G1200" t="str">
        <f t="shared" si="91"/>
        <v/>
      </c>
    </row>
    <row r="1201" spans="1:7" x14ac:dyDescent="0.35">
      <c r="A1201" s="30">
        <v>45695</v>
      </c>
      <c r="B1201" s="3">
        <v>23559.95</v>
      </c>
      <c r="C1201" s="22">
        <f t="shared" si="92"/>
        <v>-1.8387220458112013E-3</v>
      </c>
      <c r="D1201" s="3" t="str">
        <f t="shared" si="93"/>
        <v>Down</v>
      </c>
      <c r="E1201" t="str">
        <f t="shared" si="94"/>
        <v/>
      </c>
      <c r="F1201" t="str">
        <f t="shared" si="90"/>
        <v/>
      </c>
      <c r="G1201" t="str">
        <f t="shared" si="91"/>
        <v/>
      </c>
    </row>
    <row r="1202" spans="1:7" x14ac:dyDescent="0.35">
      <c r="A1202" s="30">
        <v>45698</v>
      </c>
      <c r="B1202" s="3">
        <v>23381.599999999999</v>
      </c>
      <c r="C1202" s="22">
        <f t="shared" si="92"/>
        <v>-7.5700500213286602E-3</v>
      </c>
      <c r="D1202" s="3" t="str">
        <f t="shared" si="93"/>
        <v>Down</v>
      </c>
      <c r="E1202" t="str">
        <f t="shared" si="94"/>
        <v/>
      </c>
      <c r="F1202" t="str">
        <f t="shared" si="90"/>
        <v/>
      </c>
      <c r="G1202" t="str">
        <f t="shared" si="91"/>
        <v/>
      </c>
    </row>
    <row r="1203" spans="1:7" x14ac:dyDescent="0.35">
      <c r="A1203" s="30">
        <v>45699</v>
      </c>
      <c r="B1203" s="3">
        <v>23071.8</v>
      </c>
      <c r="C1203" s="22">
        <f t="shared" si="92"/>
        <v>-1.3249734834228593E-2</v>
      </c>
      <c r="D1203" s="3" t="str">
        <f t="shared" si="93"/>
        <v>Down</v>
      </c>
      <c r="E1203" t="str">
        <f t="shared" si="94"/>
        <v/>
      </c>
      <c r="F1203" t="str">
        <f t="shared" si="90"/>
        <v/>
      </c>
      <c r="G1203" t="str">
        <f t="shared" si="91"/>
        <v/>
      </c>
    </row>
    <row r="1204" spans="1:7" x14ac:dyDescent="0.35">
      <c r="A1204" s="30">
        <v>45700</v>
      </c>
      <c r="B1204" s="3">
        <v>23045.25</v>
      </c>
      <c r="C1204" s="22">
        <f t="shared" si="92"/>
        <v>-1.1507554677138009E-3</v>
      </c>
      <c r="D1204" s="3" t="str">
        <f t="shared" si="93"/>
        <v>Down</v>
      </c>
      <c r="E1204" t="str">
        <f t="shared" si="94"/>
        <v/>
      </c>
      <c r="F1204" t="str">
        <f t="shared" si="90"/>
        <v/>
      </c>
      <c r="G1204" t="str">
        <f t="shared" si="91"/>
        <v/>
      </c>
    </row>
    <row r="1205" spans="1:7" x14ac:dyDescent="0.35">
      <c r="A1205" s="30">
        <v>45701</v>
      </c>
      <c r="B1205" s="3">
        <v>23031.4</v>
      </c>
      <c r="C1205" s="22">
        <f t="shared" si="92"/>
        <v>-6.0099152753814971E-4</v>
      </c>
      <c r="D1205" s="3" t="str">
        <f t="shared" si="93"/>
        <v>Down</v>
      </c>
      <c r="E1205" t="str">
        <f t="shared" si="94"/>
        <v/>
      </c>
      <c r="F1205" t="str">
        <f t="shared" si="90"/>
        <v/>
      </c>
      <c r="G1205" t="str">
        <f t="shared" si="91"/>
        <v/>
      </c>
    </row>
    <row r="1206" spans="1:7" x14ac:dyDescent="0.35">
      <c r="A1206" s="30">
        <v>45702</v>
      </c>
      <c r="B1206" s="3">
        <v>22929.25</v>
      </c>
      <c r="C1206" s="22">
        <f t="shared" si="92"/>
        <v>-4.4352492683901734E-3</v>
      </c>
      <c r="D1206" s="3" t="str">
        <f t="shared" si="93"/>
        <v>Down</v>
      </c>
      <c r="E1206" t="str">
        <f t="shared" si="94"/>
        <v/>
      </c>
      <c r="F1206" t="str">
        <f t="shared" si="90"/>
        <v/>
      </c>
      <c r="G1206" t="str">
        <f t="shared" si="91"/>
        <v/>
      </c>
    </row>
    <row r="1207" spans="1:7" x14ac:dyDescent="0.35">
      <c r="A1207" s="30">
        <v>45705</v>
      </c>
      <c r="B1207" s="3">
        <v>22959.5</v>
      </c>
      <c r="C1207" s="22">
        <f t="shared" si="92"/>
        <v>1.3192755977626831E-3</v>
      </c>
      <c r="D1207" s="3" t="str">
        <f t="shared" si="93"/>
        <v>Up</v>
      </c>
      <c r="E1207" t="str">
        <f t="shared" si="94"/>
        <v>8-Day Down Streak</v>
      </c>
      <c r="F1207">
        <f t="shared" si="90"/>
        <v>1.3192755977626831E-3</v>
      </c>
      <c r="G1207" t="str">
        <f t="shared" si="91"/>
        <v>Yes</v>
      </c>
    </row>
    <row r="1208" spans="1:7" x14ac:dyDescent="0.35">
      <c r="A1208" s="30">
        <v>45706</v>
      </c>
      <c r="B1208" s="3">
        <v>22945.3</v>
      </c>
      <c r="C1208" s="22">
        <f t="shared" si="92"/>
        <v>-6.184803676038558E-4</v>
      </c>
      <c r="D1208" s="3" t="str">
        <f t="shared" si="93"/>
        <v>Down</v>
      </c>
      <c r="E1208" t="str">
        <f t="shared" si="94"/>
        <v/>
      </c>
      <c r="F1208" t="str">
        <f t="shared" si="90"/>
        <v/>
      </c>
      <c r="G1208" t="str">
        <f t="shared" si="91"/>
        <v/>
      </c>
    </row>
    <row r="1209" spans="1:7" x14ac:dyDescent="0.35">
      <c r="A1209" s="30">
        <v>45707</v>
      </c>
      <c r="B1209" s="3">
        <v>22932.9</v>
      </c>
      <c r="C1209" s="22">
        <f t="shared" si="92"/>
        <v>-5.4041568425768321E-4</v>
      </c>
      <c r="D1209" s="3" t="str">
        <f t="shared" si="93"/>
        <v>Down</v>
      </c>
      <c r="E1209" t="str">
        <f t="shared" si="94"/>
        <v/>
      </c>
      <c r="F1209" t="str">
        <f t="shared" si="90"/>
        <v/>
      </c>
      <c r="G1209" t="str">
        <f t="shared" si="91"/>
        <v/>
      </c>
    </row>
    <row r="1210" spans="1:7" x14ac:dyDescent="0.35">
      <c r="A1210" s="30">
        <v>45708</v>
      </c>
      <c r="B1210" s="3">
        <v>22913.15</v>
      </c>
      <c r="C1210" s="22">
        <f t="shared" si="92"/>
        <v>-8.6120813329321623E-4</v>
      </c>
      <c r="D1210" s="3" t="str">
        <f t="shared" si="93"/>
        <v>Down</v>
      </c>
      <c r="E1210" t="str">
        <f t="shared" si="94"/>
        <v/>
      </c>
      <c r="F1210" t="str">
        <f t="shared" si="90"/>
        <v/>
      </c>
      <c r="G1210" t="str">
        <f t="shared" si="91"/>
        <v/>
      </c>
    </row>
    <row r="1211" spans="1:7" x14ac:dyDescent="0.35">
      <c r="A1211" s="30">
        <v>45709</v>
      </c>
      <c r="B1211" s="3">
        <v>22795.9</v>
      </c>
      <c r="C1211" s="22">
        <f t="shared" si="92"/>
        <v>-5.1171488861199788E-3</v>
      </c>
      <c r="D1211" s="3" t="str">
        <f t="shared" si="93"/>
        <v>Down</v>
      </c>
      <c r="E1211" t="str">
        <f t="shared" si="94"/>
        <v/>
      </c>
      <c r="F1211" t="str">
        <f t="shared" si="90"/>
        <v/>
      </c>
      <c r="G1211" t="str">
        <f t="shared" si="91"/>
        <v/>
      </c>
    </row>
    <row r="1212" spans="1:7" x14ac:dyDescent="0.35">
      <c r="A1212" s="30">
        <v>45712</v>
      </c>
      <c r="B1212" s="3">
        <v>22553.35</v>
      </c>
      <c r="C1212" s="22">
        <f t="shared" si="92"/>
        <v>-1.0640071240881163E-2</v>
      </c>
      <c r="D1212" s="3" t="str">
        <f t="shared" si="93"/>
        <v>Down</v>
      </c>
      <c r="E1212" t="str">
        <f t="shared" si="94"/>
        <v/>
      </c>
      <c r="F1212" t="str">
        <f t="shared" si="90"/>
        <v/>
      </c>
      <c r="G1212" t="str">
        <f t="shared" si="91"/>
        <v/>
      </c>
    </row>
    <row r="1213" spans="1:7" x14ac:dyDescent="0.35">
      <c r="A1213" s="30">
        <v>45713</v>
      </c>
      <c r="B1213" s="3">
        <v>22547.55</v>
      </c>
      <c r="C1213" s="22">
        <f t="shared" si="92"/>
        <v>-2.571680038663557E-4</v>
      </c>
      <c r="D1213" s="3" t="str">
        <f t="shared" si="93"/>
        <v>Down</v>
      </c>
      <c r="E1213" t="str">
        <f t="shared" si="94"/>
        <v/>
      </c>
      <c r="F1213" t="str">
        <f t="shared" si="90"/>
        <v/>
      </c>
      <c r="G1213" t="str">
        <f t="shared" si="91"/>
        <v/>
      </c>
    </row>
    <row r="1214" spans="1:7" x14ac:dyDescent="0.35">
      <c r="A1214" s="30">
        <v>45715</v>
      </c>
      <c r="B1214" s="3">
        <v>22545.05</v>
      </c>
      <c r="C1214" s="22">
        <f t="shared" si="92"/>
        <v>-1.1087679149175853E-4</v>
      </c>
      <c r="D1214" s="3" t="str">
        <f t="shared" si="93"/>
        <v>Down</v>
      </c>
      <c r="E1214" t="str">
        <f t="shared" si="94"/>
        <v/>
      </c>
      <c r="F1214" t="str">
        <f t="shared" si="90"/>
        <v/>
      </c>
      <c r="G1214" t="str">
        <f t="shared" si="91"/>
        <v/>
      </c>
    </row>
    <row r="1215" spans="1:7" x14ac:dyDescent="0.35">
      <c r="A1215" s="30">
        <v>45716</v>
      </c>
      <c r="B1215" s="3">
        <v>22124.7</v>
      </c>
      <c r="C1215" s="22">
        <f t="shared" si="92"/>
        <v>-1.8644891007116797E-2</v>
      </c>
      <c r="D1215" s="3" t="str">
        <f t="shared" si="93"/>
        <v>Down</v>
      </c>
      <c r="E1215" t="str">
        <f t="shared" si="94"/>
        <v/>
      </c>
      <c r="F1215" t="str">
        <f t="shared" si="90"/>
        <v/>
      </c>
      <c r="G1215" t="str">
        <f t="shared" si="91"/>
        <v/>
      </c>
    </row>
    <row r="1216" spans="1:7" x14ac:dyDescent="0.35">
      <c r="A1216" s="30">
        <v>45719</v>
      </c>
      <c r="B1216" s="3">
        <v>22119.3</v>
      </c>
      <c r="C1216" s="22">
        <f t="shared" si="92"/>
        <v>-2.4407110604896133E-4</v>
      </c>
      <c r="D1216" s="3" t="str">
        <f t="shared" si="93"/>
        <v>Down</v>
      </c>
      <c r="E1216" t="str">
        <f t="shared" si="94"/>
        <v>8-Day Down Streak</v>
      </c>
      <c r="F1216">
        <f t="shared" si="90"/>
        <v>-2.4407110604896133E-4</v>
      </c>
      <c r="G1216" t="str">
        <f t="shared" si="91"/>
        <v>No</v>
      </c>
    </row>
    <row r="1217" spans="1:7" x14ac:dyDescent="0.35">
      <c r="A1217" s="30">
        <v>45720</v>
      </c>
      <c r="B1217" s="3">
        <v>22082.65</v>
      </c>
      <c r="C1217" s="22">
        <f t="shared" si="92"/>
        <v>-1.656924043708337E-3</v>
      </c>
      <c r="D1217" s="3" t="str">
        <f t="shared" si="93"/>
        <v>Down</v>
      </c>
      <c r="E1217" t="str">
        <f t="shared" si="94"/>
        <v>8-Day Down Streak</v>
      </c>
      <c r="F1217">
        <f t="shared" si="90"/>
        <v>-1.656924043708337E-3</v>
      </c>
      <c r="G1217" t="str">
        <f t="shared" si="91"/>
        <v>No</v>
      </c>
    </row>
    <row r="1218" spans="1:7" x14ac:dyDescent="0.35">
      <c r="A1218" s="30">
        <v>45721</v>
      </c>
      <c r="B1218" s="3">
        <v>22337.3</v>
      </c>
      <c r="C1218" s="22">
        <f t="shared" si="92"/>
        <v>1.1531677583985519E-2</v>
      </c>
      <c r="D1218" s="3" t="str">
        <f t="shared" si="93"/>
        <v>Up</v>
      </c>
      <c r="E1218" t="str">
        <f t="shared" si="94"/>
        <v>8-Day Down Streak</v>
      </c>
      <c r="F1218">
        <f t="shared" si="90"/>
        <v>1.1531677583985519E-2</v>
      </c>
      <c r="G1218" t="str">
        <f t="shared" si="91"/>
        <v>Yes</v>
      </c>
    </row>
    <row r="1219" spans="1:7" x14ac:dyDescent="0.35">
      <c r="A1219" s="30">
        <v>45722</v>
      </c>
      <c r="B1219" s="3">
        <v>22544.7</v>
      </c>
      <c r="C1219" s="22">
        <f t="shared" si="92"/>
        <v>9.2849180518684658E-3</v>
      </c>
      <c r="D1219" s="3" t="str">
        <f t="shared" si="93"/>
        <v>Up</v>
      </c>
      <c r="E1219" t="str">
        <f t="shared" si="94"/>
        <v/>
      </c>
      <c r="F1219" t="str">
        <f t="shared" ref="F1219:F1245" si="95">IF(E1219="8-Day Down Streak", C1219, "")</f>
        <v/>
      </c>
      <c r="G1219" t="str">
        <f t="shared" ref="G1219:G1245" si="96">IF(E1219="8-Day Down Streak", IF(F1219&gt;0, "Yes", "No"), "")</f>
        <v/>
      </c>
    </row>
    <row r="1220" spans="1:7" x14ac:dyDescent="0.35">
      <c r="A1220" s="30">
        <v>45723</v>
      </c>
      <c r="B1220" s="3">
        <v>22552.5</v>
      </c>
      <c r="C1220" s="22">
        <f t="shared" ref="C1220:C1245" si="97">(B1220-B1219)/B1219</f>
        <v>3.4597932108208459E-4</v>
      </c>
      <c r="D1220" s="3" t="str">
        <f t="shared" ref="D1220:D1245" si="98">IF(C1220&gt;0, "Up", IF(C1220&lt;0, "Down", "Flat"))</f>
        <v>Up</v>
      </c>
      <c r="E1220" t="str">
        <f t="shared" si="94"/>
        <v/>
      </c>
      <c r="F1220" t="str">
        <f t="shared" si="95"/>
        <v/>
      </c>
      <c r="G1220" t="str">
        <f t="shared" si="96"/>
        <v/>
      </c>
    </row>
    <row r="1221" spans="1:7" x14ac:dyDescent="0.35">
      <c r="A1221" s="30">
        <v>45726</v>
      </c>
      <c r="B1221" s="3">
        <v>22460.3</v>
      </c>
      <c r="C1221" s="22">
        <f t="shared" si="97"/>
        <v>-4.0882385544840144E-3</v>
      </c>
      <c r="D1221" s="3" t="str">
        <f t="shared" si="98"/>
        <v>Down</v>
      </c>
      <c r="E1221" t="str">
        <f t="shared" si="94"/>
        <v/>
      </c>
      <c r="F1221" t="str">
        <f t="shared" si="95"/>
        <v/>
      </c>
      <c r="G1221" t="str">
        <f t="shared" si="96"/>
        <v/>
      </c>
    </row>
    <row r="1222" spans="1:7" x14ac:dyDescent="0.35">
      <c r="A1222" s="30">
        <v>45727</v>
      </c>
      <c r="B1222" s="3">
        <v>22497.9</v>
      </c>
      <c r="C1222" s="22">
        <f t="shared" si="97"/>
        <v>1.6740649056335927E-3</v>
      </c>
      <c r="D1222" s="3" t="str">
        <f t="shared" si="98"/>
        <v>Up</v>
      </c>
      <c r="E1222" t="str">
        <f t="shared" si="94"/>
        <v/>
      </c>
      <c r="F1222" t="str">
        <f t="shared" si="95"/>
        <v/>
      </c>
      <c r="G1222" t="str">
        <f t="shared" si="96"/>
        <v/>
      </c>
    </row>
    <row r="1223" spans="1:7" x14ac:dyDescent="0.35">
      <c r="A1223" s="30">
        <v>45728</v>
      </c>
      <c r="B1223" s="3">
        <v>22470.5</v>
      </c>
      <c r="C1223" s="22">
        <f t="shared" si="97"/>
        <v>-1.2178914476462894E-3</v>
      </c>
      <c r="D1223" s="3" t="str">
        <f t="shared" si="98"/>
        <v>Down</v>
      </c>
      <c r="E1223" t="str">
        <f t="shared" si="94"/>
        <v/>
      </c>
      <c r="F1223" t="str">
        <f t="shared" si="95"/>
        <v/>
      </c>
      <c r="G1223" t="str">
        <f t="shared" si="96"/>
        <v/>
      </c>
    </row>
    <row r="1224" spans="1:7" x14ac:dyDescent="0.35">
      <c r="A1224" s="30">
        <v>45729</v>
      </c>
      <c r="B1224" s="3">
        <v>22397.200000000001</v>
      </c>
      <c r="C1224" s="22">
        <f t="shared" si="97"/>
        <v>-3.262054693932012E-3</v>
      </c>
      <c r="D1224" s="3" t="str">
        <f t="shared" si="98"/>
        <v>Down</v>
      </c>
      <c r="E1224" t="str">
        <f t="shared" si="94"/>
        <v/>
      </c>
      <c r="F1224" t="str">
        <f t="shared" si="95"/>
        <v/>
      </c>
      <c r="G1224" t="str">
        <f t="shared" si="96"/>
        <v/>
      </c>
    </row>
    <row r="1225" spans="1:7" x14ac:dyDescent="0.35">
      <c r="A1225" s="30">
        <v>45733</v>
      </c>
      <c r="B1225" s="3">
        <v>22508.75</v>
      </c>
      <c r="C1225" s="22">
        <f t="shared" si="97"/>
        <v>4.9805332809458001E-3</v>
      </c>
      <c r="D1225" s="3" t="str">
        <f t="shared" si="98"/>
        <v>Up</v>
      </c>
      <c r="E1225" t="str">
        <f t="shared" si="94"/>
        <v/>
      </c>
      <c r="F1225" t="str">
        <f t="shared" si="95"/>
        <v/>
      </c>
      <c r="G1225" t="str">
        <f t="shared" si="96"/>
        <v/>
      </c>
    </row>
    <row r="1226" spans="1:7" x14ac:dyDescent="0.35">
      <c r="A1226" s="30">
        <v>45734</v>
      </c>
      <c r="B1226" s="3">
        <v>22834.3</v>
      </c>
      <c r="C1226" s="22">
        <f t="shared" si="97"/>
        <v>1.4463264286110925E-2</v>
      </c>
      <c r="D1226" s="3" t="str">
        <f t="shared" si="98"/>
        <v>Up</v>
      </c>
      <c r="E1226" t="str">
        <f t="shared" si="94"/>
        <v/>
      </c>
      <c r="F1226" t="str">
        <f t="shared" si="95"/>
        <v/>
      </c>
      <c r="G1226" t="str">
        <f t="shared" si="96"/>
        <v/>
      </c>
    </row>
    <row r="1227" spans="1:7" x14ac:dyDescent="0.35">
      <c r="A1227" s="30">
        <v>45735</v>
      </c>
      <c r="B1227" s="3">
        <v>22907.599999999999</v>
      </c>
      <c r="C1227" s="22">
        <f t="shared" si="97"/>
        <v>3.2100830767748203E-3</v>
      </c>
      <c r="D1227" s="3" t="str">
        <f t="shared" si="98"/>
        <v>Up</v>
      </c>
      <c r="E1227" t="str">
        <f t="shared" si="94"/>
        <v/>
      </c>
      <c r="F1227" t="str">
        <f t="shared" si="95"/>
        <v/>
      </c>
      <c r="G1227" t="str">
        <f t="shared" si="96"/>
        <v/>
      </c>
    </row>
    <row r="1228" spans="1:7" x14ac:dyDescent="0.35">
      <c r="A1228" s="30">
        <v>45736</v>
      </c>
      <c r="B1228" s="3">
        <v>23190.65</v>
      </c>
      <c r="C1228" s="22">
        <f t="shared" si="97"/>
        <v>1.23561612739878E-2</v>
      </c>
      <c r="D1228" s="3" t="str">
        <f t="shared" si="98"/>
        <v>Up</v>
      </c>
      <c r="E1228" t="str">
        <f t="shared" ref="E1228:E1245" si="99">IF(AND(D1220="Down", D1221="Down", D1222="Down", D1223="Down", D1224="Down", D1225="Down", D1226="Down", D1227="Down"), "8-Day Down Streak", "")</f>
        <v/>
      </c>
      <c r="F1228" t="str">
        <f t="shared" si="95"/>
        <v/>
      </c>
      <c r="G1228" t="str">
        <f t="shared" si="96"/>
        <v/>
      </c>
    </row>
    <row r="1229" spans="1:7" x14ac:dyDescent="0.35">
      <c r="A1229" s="30">
        <v>45737</v>
      </c>
      <c r="B1229" s="3">
        <v>23350.400000000001</v>
      </c>
      <c r="C1229" s="22">
        <f t="shared" si="97"/>
        <v>6.8885520673202345E-3</v>
      </c>
      <c r="D1229" s="3" t="str">
        <f t="shared" si="98"/>
        <v>Up</v>
      </c>
      <c r="E1229" t="str">
        <f t="shared" si="99"/>
        <v/>
      </c>
      <c r="F1229" t="str">
        <f t="shared" si="95"/>
        <v/>
      </c>
      <c r="G1229" t="str">
        <f t="shared" si="96"/>
        <v/>
      </c>
    </row>
    <row r="1230" spans="1:7" x14ac:dyDescent="0.35">
      <c r="A1230" s="30">
        <v>45740</v>
      </c>
      <c r="B1230" s="3">
        <v>23658.35</v>
      </c>
      <c r="C1230" s="22">
        <f t="shared" si="97"/>
        <v>1.3188210908592447E-2</v>
      </c>
      <c r="D1230" s="3" t="str">
        <f t="shared" si="98"/>
        <v>Up</v>
      </c>
      <c r="E1230" t="str">
        <f t="shared" si="99"/>
        <v/>
      </c>
      <c r="F1230" t="str">
        <f t="shared" si="95"/>
        <v/>
      </c>
      <c r="G1230" t="str">
        <f t="shared" si="96"/>
        <v/>
      </c>
    </row>
    <row r="1231" spans="1:7" x14ac:dyDescent="0.35">
      <c r="A1231" s="30">
        <v>45741</v>
      </c>
      <c r="B1231" s="3">
        <v>23668.65</v>
      </c>
      <c r="C1231" s="22">
        <f t="shared" si="97"/>
        <v>4.3536425828525282E-4</v>
      </c>
      <c r="D1231" s="3" t="str">
        <f t="shared" si="98"/>
        <v>Up</v>
      </c>
      <c r="E1231" t="str">
        <f t="shared" si="99"/>
        <v/>
      </c>
      <c r="F1231" t="str">
        <f t="shared" si="95"/>
        <v/>
      </c>
      <c r="G1231" t="str">
        <f t="shared" si="96"/>
        <v/>
      </c>
    </row>
    <row r="1232" spans="1:7" x14ac:dyDescent="0.35">
      <c r="A1232" s="30">
        <v>45742</v>
      </c>
      <c r="B1232" s="3">
        <v>23486.85</v>
      </c>
      <c r="C1232" s="22">
        <f t="shared" si="97"/>
        <v>-7.6810464475161409E-3</v>
      </c>
      <c r="D1232" s="3" t="str">
        <f t="shared" si="98"/>
        <v>Down</v>
      </c>
      <c r="E1232" t="str">
        <f t="shared" si="99"/>
        <v/>
      </c>
      <c r="F1232" t="str">
        <f t="shared" si="95"/>
        <v/>
      </c>
      <c r="G1232" t="str">
        <f t="shared" si="96"/>
        <v/>
      </c>
    </row>
    <row r="1233" spans="1:7" x14ac:dyDescent="0.35">
      <c r="A1233" s="30">
        <v>45743</v>
      </c>
      <c r="B1233" s="3">
        <v>23591.95</v>
      </c>
      <c r="C1233" s="22">
        <f t="shared" si="97"/>
        <v>4.4748444342260539E-3</v>
      </c>
      <c r="D1233" s="3" t="str">
        <f t="shared" si="98"/>
        <v>Up</v>
      </c>
      <c r="E1233" t="str">
        <f t="shared" si="99"/>
        <v/>
      </c>
      <c r="F1233" t="str">
        <f t="shared" si="95"/>
        <v/>
      </c>
      <c r="G1233" t="str">
        <f t="shared" si="96"/>
        <v/>
      </c>
    </row>
    <row r="1234" spans="1:7" x14ac:dyDescent="0.35">
      <c r="A1234" s="30">
        <v>45744</v>
      </c>
      <c r="B1234" s="3">
        <v>23519.35</v>
      </c>
      <c r="C1234" s="22">
        <f t="shared" si="97"/>
        <v>-3.077320865803894E-3</v>
      </c>
      <c r="D1234" s="3" t="str">
        <f t="shared" si="98"/>
        <v>Down</v>
      </c>
      <c r="E1234" t="str">
        <f t="shared" si="99"/>
        <v/>
      </c>
      <c r="F1234" t="str">
        <f t="shared" si="95"/>
        <v/>
      </c>
      <c r="G1234" t="str">
        <f t="shared" si="96"/>
        <v/>
      </c>
    </row>
    <row r="1235" spans="1:7" x14ac:dyDescent="0.35">
      <c r="A1235" s="30">
        <v>45748</v>
      </c>
      <c r="B1235" s="3">
        <v>23165.7</v>
      </c>
      <c r="C1235" s="22">
        <f t="shared" si="97"/>
        <v>-1.5036555006834706E-2</v>
      </c>
      <c r="D1235" s="3" t="str">
        <f t="shared" si="98"/>
        <v>Down</v>
      </c>
      <c r="E1235" t="str">
        <f t="shared" si="99"/>
        <v/>
      </c>
      <c r="F1235" t="str">
        <f t="shared" si="95"/>
        <v/>
      </c>
      <c r="G1235" t="str">
        <f t="shared" si="96"/>
        <v/>
      </c>
    </row>
    <row r="1236" spans="1:7" x14ac:dyDescent="0.35">
      <c r="A1236" s="30">
        <v>45749</v>
      </c>
      <c r="B1236" s="3">
        <v>23332.35</v>
      </c>
      <c r="C1236" s="22">
        <f t="shared" si="97"/>
        <v>7.1938253538635921E-3</v>
      </c>
      <c r="D1236" s="3" t="str">
        <f t="shared" si="98"/>
        <v>Up</v>
      </c>
      <c r="E1236" t="str">
        <f t="shared" si="99"/>
        <v/>
      </c>
      <c r="F1236" t="str">
        <f t="shared" si="95"/>
        <v/>
      </c>
      <c r="G1236" t="str">
        <f t="shared" si="96"/>
        <v/>
      </c>
    </row>
    <row r="1237" spans="1:7" x14ac:dyDescent="0.35">
      <c r="A1237" s="30">
        <v>45750</v>
      </c>
      <c r="B1237" s="3">
        <v>23250.1</v>
      </c>
      <c r="C1237" s="22">
        <f t="shared" si="97"/>
        <v>-3.5251485598321647E-3</v>
      </c>
      <c r="D1237" s="3" t="str">
        <f t="shared" si="98"/>
        <v>Down</v>
      </c>
      <c r="E1237" t="str">
        <f t="shared" si="99"/>
        <v/>
      </c>
      <c r="F1237" t="str">
        <f t="shared" si="95"/>
        <v/>
      </c>
      <c r="G1237" t="str">
        <f t="shared" si="96"/>
        <v/>
      </c>
    </row>
    <row r="1238" spans="1:7" x14ac:dyDescent="0.35">
      <c r="A1238" s="30">
        <v>45751</v>
      </c>
      <c r="B1238" s="3">
        <v>22904.45</v>
      </c>
      <c r="C1238" s="22">
        <f t="shared" si="97"/>
        <v>-1.4866602724289265E-2</v>
      </c>
      <c r="D1238" s="3" t="str">
        <f t="shared" si="98"/>
        <v>Down</v>
      </c>
      <c r="E1238" t="str">
        <f t="shared" si="99"/>
        <v/>
      </c>
      <c r="F1238" t="str">
        <f t="shared" si="95"/>
        <v/>
      </c>
      <c r="G1238" t="str">
        <f t="shared" si="96"/>
        <v/>
      </c>
    </row>
    <row r="1239" spans="1:7" x14ac:dyDescent="0.35">
      <c r="A1239" s="30">
        <v>45754</v>
      </c>
      <c r="B1239" s="3">
        <v>22161.599999999999</v>
      </c>
      <c r="C1239" s="22">
        <f t="shared" si="97"/>
        <v>-3.2432562231356883E-2</v>
      </c>
      <c r="D1239" s="3" t="str">
        <f t="shared" si="98"/>
        <v>Down</v>
      </c>
      <c r="E1239" t="str">
        <f t="shared" si="99"/>
        <v/>
      </c>
      <c r="F1239" t="str">
        <f t="shared" si="95"/>
        <v/>
      </c>
      <c r="G1239" t="str">
        <f t="shared" si="96"/>
        <v/>
      </c>
    </row>
    <row r="1240" spans="1:7" x14ac:dyDescent="0.35">
      <c r="A1240" s="30">
        <v>45755</v>
      </c>
      <c r="B1240" s="3">
        <v>22535.85</v>
      </c>
      <c r="C1240" s="22">
        <f t="shared" si="97"/>
        <v>1.6887318605154862E-2</v>
      </c>
      <c r="D1240" s="3" t="str">
        <f t="shared" si="98"/>
        <v>Up</v>
      </c>
      <c r="E1240" t="str">
        <f t="shared" si="99"/>
        <v/>
      </c>
      <c r="F1240" t="str">
        <f t="shared" si="95"/>
        <v/>
      </c>
      <c r="G1240" t="str">
        <f t="shared" si="96"/>
        <v/>
      </c>
    </row>
    <row r="1241" spans="1:7" x14ac:dyDescent="0.35">
      <c r="A1241" s="30">
        <v>45756</v>
      </c>
      <c r="B1241" s="3">
        <v>22399.15</v>
      </c>
      <c r="C1241" s="22">
        <f t="shared" si="97"/>
        <v>-6.06589056991403E-3</v>
      </c>
      <c r="D1241" s="3" t="str">
        <f t="shared" si="98"/>
        <v>Down</v>
      </c>
      <c r="E1241" t="str">
        <f t="shared" si="99"/>
        <v/>
      </c>
      <c r="F1241" t="str">
        <f t="shared" si="95"/>
        <v/>
      </c>
      <c r="G1241" t="str">
        <f t="shared" si="96"/>
        <v/>
      </c>
    </row>
    <row r="1242" spans="1:7" x14ac:dyDescent="0.35">
      <c r="A1242" s="30">
        <v>45758</v>
      </c>
      <c r="B1242" s="3">
        <v>22828.55</v>
      </c>
      <c r="C1242" s="22">
        <f t="shared" si="97"/>
        <v>1.9170370304230196E-2</v>
      </c>
      <c r="D1242" s="3" t="str">
        <f t="shared" si="98"/>
        <v>Up</v>
      </c>
      <c r="E1242" t="str">
        <f t="shared" si="99"/>
        <v/>
      </c>
      <c r="F1242" t="str">
        <f t="shared" si="95"/>
        <v/>
      </c>
      <c r="G1242" t="str">
        <f t="shared" si="96"/>
        <v/>
      </c>
    </row>
    <row r="1243" spans="1:7" x14ac:dyDescent="0.35">
      <c r="A1243" s="30">
        <v>45762</v>
      </c>
      <c r="B1243" s="3">
        <v>23328.55</v>
      </c>
      <c r="C1243" s="22">
        <f t="shared" si="97"/>
        <v>2.1902398531663203E-2</v>
      </c>
      <c r="D1243" s="3" t="str">
        <f t="shared" si="98"/>
        <v>Up</v>
      </c>
      <c r="E1243" t="str">
        <f t="shared" si="99"/>
        <v/>
      </c>
      <c r="F1243" t="str">
        <f t="shared" si="95"/>
        <v/>
      </c>
      <c r="G1243" t="str">
        <f t="shared" si="96"/>
        <v/>
      </c>
    </row>
    <row r="1244" spans="1:7" x14ac:dyDescent="0.35">
      <c r="A1244" s="30">
        <v>45763</v>
      </c>
      <c r="B1244" s="3">
        <v>23437.200000000001</v>
      </c>
      <c r="C1244" s="22">
        <f t="shared" si="97"/>
        <v>4.6573833350123115E-3</v>
      </c>
      <c r="D1244" s="3" t="str">
        <f t="shared" si="98"/>
        <v>Up</v>
      </c>
      <c r="E1244" t="str">
        <f t="shared" si="99"/>
        <v/>
      </c>
      <c r="F1244" t="str">
        <f t="shared" si="95"/>
        <v/>
      </c>
      <c r="G1244" t="str">
        <f t="shared" si="96"/>
        <v/>
      </c>
    </row>
    <row r="1245" spans="1:7" x14ac:dyDescent="0.35">
      <c r="A1245" s="30">
        <v>45764</v>
      </c>
      <c r="B1245" s="3">
        <v>23851.65</v>
      </c>
      <c r="C1245" s="22">
        <f t="shared" si="97"/>
        <v>1.7683426347857283E-2</v>
      </c>
      <c r="D1245" s="3" t="str">
        <f t="shared" si="98"/>
        <v>Up</v>
      </c>
      <c r="E1245" t="str">
        <f t="shared" si="99"/>
        <v/>
      </c>
      <c r="F1245" t="str">
        <f t="shared" si="95"/>
        <v/>
      </c>
      <c r="G1245" t="str">
        <f t="shared" si="96"/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D8D7-1195-483C-8893-DF08212E4BAD}">
  <dimension ref="A1:Y124"/>
  <sheetViews>
    <sheetView zoomScaleNormal="100" workbookViewId="0">
      <selection activeCell="Y5" sqref="Y5:Y124"/>
    </sheetView>
  </sheetViews>
  <sheetFormatPr defaultRowHeight="14.5" x14ac:dyDescent="0.35"/>
  <cols>
    <col min="1" max="1" width="13.54296875" customWidth="1"/>
    <col min="5" max="5" width="18.26953125" customWidth="1"/>
    <col min="20" max="20" width="13.90625" customWidth="1"/>
    <col min="24" max="24" width="17.26953125" customWidth="1"/>
  </cols>
  <sheetData>
    <row r="1" spans="1:25" x14ac:dyDescent="0.35">
      <c r="A1" s="1" t="s">
        <v>149</v>
      </c>
    </row>
    <row r="3" spans="1:25" x14ac:dyDescent="0.35">
      <c r="A3" s="44" t="s">
        <v>68</v>
      </c>
      <c r="B3" s="44" t="s">
        <v>67</v>
      </c>
      <c r="E3" s="44" t="s">
        <v>150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T3" s="1" t="s">
        <v>166</v>
      </c>
      <c r="X3" s="1" t="s">
        <v>168</v>
      </c>
    </row>
    <row r="4" spans="1:25" x14ac:dyDescent="0.35">
      <c r="A4" s="40">
        <v>45748</v>
      </c>
      <c r="B4" s="39">
        <v>23165.7</v>
      </c>
      <c r="E4" s="43" t="s">
        <v>151</v>
      </c>
      <c r="F4" s="43" t="s">
        <v>152</v>
      </c>
      <c r="G4" s="43" t="s">
        <v>153</v>
      </c>
      <c r="H4" s="43" t="s">
        <v>154</v>
      </c>
      <c r="I4" s="43" t="s">
        <v>155</v>
      </c>
      <c r="J4" s="43" t="s">
        <v>156</v>
      </c>
      <c r="K4" s="43" t="s">
        <v>157</v>
      </c>
      <c r="L4" s="43" t="s">
        <v>158</v>
      </c>
      <c r="M4" s="43" t="s">
        <v>159</v>
      </c>
      <c r="N4" s="43" t="s">
        <v>160</v>
      </c>
      <c r="O4" s="43" t="s">
        <v>161</v>
      </c>
      <c r="P4" s="43" t="s">
        <v>162</v>
      </c>
      <c r="Q4" s="43" t="s">
        <v>163</v>
      </c>
      <c r="T4" s="2" t="s">
        <v>68</v>
      </c>
      <c r="U4" s="2" t="s">
        <v>167</v>
      </c>
      <c r="X4" s="2" t="s">
        <v>68</v>
      </c>
      <c r="Y4" s="2" t="s">
        <v>167</v>
      </c>
    </row>
    <row r="5" spans="1:25" x14ac:dyDescent="0.35">
      <c r="A5" s="40">
        <v>45717</v>
      </c>
      <c r="B5" s="39">
        <v>22119.3</v>
      </c>
      <c r="E5" s="43">
        <v>2015</v>
      </c>
      <c r="F5" s="41">
        <v>7.17</v>
      </c>
      <c r="G5" s="41">
        <v>6.3</v>
      </c>
      <c r="H5" s="41">
        <v>6.28</v>
      </c>
      <c r="I5" s="41">
        <v>5.79</v>
      </c>
      <c r="J5" s="41">
        <v>5.74</v>
      </c>
      <c r="K5" s="41">
        <v>6.1</v>
      </c>
      <c r="L5" s="41">
        <v>4.37</v>
      </c>
      <c r="M5" s="41">
        <v>4.3499999999999996</v>
      </c>
      <c r="N5" s="41">
        <v>5.14</v>
      </c>
      <c r="O5" s="41">
        <v>6.32</v>
      </c>
      <c r="P5" s="41">
        <v>6.72</v>
      </c>
      <c r="Q5" s="41">
        <v>6.32</v>
      </c>
      <c r="T5" s="45">
        <v>45661</v>
      </c>
      <c r="U5" s="3">
        <v>58.21</v>
      </c>
      <c r="X5" s="45">
        <v>45661</v>
      </c>
      <c r="Y5" s="3">
        <v>84.599000000000004</v>
      </c>
    </row>
    <row r="6" spans="1:25" x14ac:dyDescent="0.35">
      <c r="A6" s="40">
        <v>45689</v>
      </c>
      <c r="B6" s="39">
        <v>23482.15</v>
      </c>
      <c r="E6" s="43">
        <v>2016</v>
      </c>
      <c r="F6" s="41">
        <v>5.91</v>
      </c>
      <c r="G6" s="41">
        <v>5.53</v>
      </c>
      <c r="H6" s="41">
        <v>5.51</v>
      </c>
      <c r="I6" s="41">
        <v>5.86</v>
      </c>
      <c r="J6" s="41">
        <v>6.59</v>
      </c>
      <c r="K6" s="41">
        <v>6.13</v>
      </c>
      <c r="L6" s="41">
        <v>6.46</v>
      </c>
      <c r="M6" s="41">
        <v>5.3</v>
      </c>
      <c r="N6" s="41">
        <v>4.1399999999999997</v>
      </c>
      <c r="O6" s="41">
        <v>3.35</v>
      </c>
      <c r="P6" s="41">
        <v>2.59</v>
      </c>
      <c r="Q6" s="41">
        <v>2.23</v>
      </c>
      <c r="T6" s="45">
        <v>45660</v>
      </c>
      <c r="U6" s="3">
        <v>71.48</v>
      </c>
      <c r="X6" s="45">
        <v>45660</v>
      </c>
      <c r="Y6" s="3">
        <v>85.46</v>
      </c>
    </row>
    <row r="7" spans="1:25" x14ac:dyDescent="0.35">
      <c r="A7" s="40">
        <v>45658</v>
      </c>
      <c r="B7" s="39">
        <v>23742.9</v>
      </c>
      <c r="E7" s="43">
        <v>2017</v>
      </c>
      <c r="F7" s="41">
        <v>1.86</v>
      </c>
      <c r="G7" s="41">
        <v>2.62</v>
      </c>
      <c r="H7" s="41">
        <v>2.61</v>
      </c>
      <c r="I7" s="41">
        <v>2.21</v>
      </c>
      <c r="J7" s="41">
        <v>1.0900000000000001</v>
      </c>
      <c r="K7" s="41">
        <v>1.08</v>
      </c>
      <c r="L7" s="41">
        <v>1.79</v>
      </c>
      <c r="M7" s="41">
        <v>2.52</v>
      </c>
      <c r="N7" s="41">
        <v>2.89</v>
      </c>
      <c r="O7" s="41">
        <v>3.24</v>
      </c>
      <c r="P7" s="41">
        <v>3.97</v>
      </c>
      <c r="Q7" s="41">
        <v>4</v>
      </c>
      <c r="T7" s="45">
        <v>45659</v>
      </c>
      <c r="U7" s="3">
        <v>69.760000000000005</v>
      </c>
      <c r="X7" s="45">
        <v>45659</v>
      </c>
      <c r="Y7" s="3">
        <v>87.471000000000004</v>
      </c>
    </row>
    <row r="8" spans="1:25" x14ac:dyDescent="0.35">
      <c r="A8" s="40">
        <v>45627</v>
      </c>
      <c r="B8" s="39">
        <v>24276.05</v>
      </c>
      <c r="E8" s="43">
        <v>2018</v>
      </c>
      <c r="F8" s="41">
        <v>5.1100000000000003</v>
      </c>
      <c r="G8" s="41">
        <v>4.74</v>
      </c>
      <c r="H8" s="41">
        <v>4.3600000000000003</v>
      </c>
      <c r="I8" s="41">
        <v>3.97</v>
      </c>
      <c r="J8" s="41">
        <v>3.96</v>
      </c>
      <c r="K8" s="41">
        <v>3.93</v>
      </c>
      <c r="L8" s="41">
        <v>5.61</v>
      </c>
      <c r="M8" s="41">
        <v>5.61</v>
      </c>
      <c r="N8" s="41">
        <v>5.61</v>
      </c>
      <c r="O8" s="41">
        <v>5.23</v>
      </c>
      <c r="P8" s="41">
        <v>4.8600000000000003</v>
      </c>
      <c r="Q8" s="41">
        <v>5.24</v>
      </c>
      <c r="T8" s="45">
        <v>45658</v>
      </c>
      <c r="U8" s="3">
        <v>72.53</v>
      </c>
      <c r="X8" s="45">
        <v>45658</v>
      </c>
      <c r="Y8" s="3">
        <v>86.561000000000007</v>
      </c>
    </row>
    <row r="9" spans="1:25" x14ac:dyDescent="0.35">
      <c r="A9" s="40">
        <v>45597</v>
      </c>
      <c r="B9" s="39">
        <v>24304.35</v>
      </c>
      <c r="E9" s="43">
        <v>2019</v>
      </c>
      <c r="F9" s="41">
        <v>6.6</v>
      </c>
      <c r="G9" s="41">
        <v>6.97</v>
      </c>
      <c r="H9" s="41">
        <v>7.67</v>
      </c>
      <c r="I9" s="41">
        <v>8.33</v>
      </c>
      <c r="J9" s="41">
        <v>8.65</v>
      </c>
      <c r="K9" s="41">
        <v>8.59</v>
      </c>
      <c r="L9" s="41">
        <v>5.98</v>
      </c>
      <c r="M9" s="41">
        <v>6.31</v>
      </c>
      <c r="N9" s="41">
        <v>6.98</v>
      </c>
      <c r="O9" s="41">
        <v>7.62</v>
      </c>
      <c r="P9" s="41">
        <v>8.61</v>
      </c>
      <c r="Q9" s="41">
        <v>9.6300000000000008</v>
      </c>
      <c r="T9" s="45">
        <v>45303</v>
      </c>
      <c r="U9" s="3">
        <v>71.72</v>
      </c>
      <c r="X9" s="45">
        <v>45303</v>
      </c>
      <c r="Y9" s="3">
        <v>85.554000000000002</v>
      </c>
    </row>
    <row r="10" spans="1:25" x14ac:dyDescent="0.35">
      <c r="A10" s="40">
        <v>45566</v>
      </c>
      <c r="B10" s="39">
        <v>25796.9</v>
      </c>
      <c r="E10" s="43">
        <v>2020</v>
      </c>
      <c r="F10" s="41">
        <v>7.49</v>
      </c>
      <c r="G10" s="41">
        <v>6.84</v>
      </c>
      <c r="H10" s="41">
        <v>5.5</v>
      </c>
      <c r="I10" s="41">
        <v>5.45</v>
      </c>
      <c r="J10" s="41">
        <v>5.0999999999999996</v>
      </c>
      <c r="K10" s="41">
        <v>5.0599999999999996</v>
      </c>
      <c r="L10" s="41">
        <v>5.33</v>
      </c>
      <c r="M10" s="41">
        <v>5.63</v>
      </c>
      <c r="N10" s="41" t="s">
        <v>164</v>
      </c>
      <c r="O10" s="41" t="s">
        <v>164</v>
      </c>
      <c r="P10" s="41" t="s">
        <v>164</v>
      </c>
      <c r="Q10" s="41" t="s">
        <v>164</v>
      </c>
      <c r="T10" s="45">
        <v>45302</v>
      </c>
      <c r="U10" s="3">
        <v>68</v>
      </c>
      <c r="X10" s="45">
        <v>45302</v>
      </c>
      <c r="Y10" s="3">
        <v>84.558999999999997</v>
      </c>
    </row>
    <row r="11" spans="1:25" x14ac:dyDescent="0.35">
      <c r="A11" s="40">
        <v>45536</v>
      </c>
      <c r="B11" s="39">
        <v>25278.7</v>
      </c>
      <c r="E11" s="43" t="s">
        <v>165</v>
      </c>
      <c r="F11" s="41" t="s">
        <v>164</v>
      </c>
      <c r="G11" s="41" t="s">
        <v>164</v>
      </c>
      <c r="H11" s="41" t="s">
        <v>164</v>
      </c>
      <c r="I11" s="41" t="s">
        <v>164</v>
      </c>
      <c r="J11" s="41" t="s">
        <v>164</v>
      </c>
      <c r="K11" s="41" t="s">
        <v>164</v>
      </c>
      <c r="L11" s="41" t="s">
        <v>164</v>
      </c>
      <c r="M11" s="41" t="s">
        <v>164</v>
      </c>
      <c r="N11" s="41">
        <v>5.62</v>
      </c>
      <c r="O11" s="41">
        <v>5.91</v>
      </c>
      <c r="P11" s="41">
        <v>5.27</v>
      </c>
      <c r="Q11" s="41">
        <v>3.67</v>
      </c>
      <c r="T11" s="45">
        <v>45301</v>
      </c>
      <c r="U11" s="3">
        <v>69.260000000000005</v>
      </c>
      <c r="X11" s="45">
        <v>45301</v>
      </c>
      <c r="Y11" s="3">
        <v>84.061000000000007</v>
      </c>
    </row>
    <row r="12" spans="1:25" x14ac:dyDescent="0.35">
      <c r="A12" s="40">
        <v>45505</v>
      </c>
      <c r="B12" s="39">
        <v>25010.9</v>
      </c>
      <c r="E12" s="43">
        <v>2021</v>
      </c>
      <c r="F12" s="41">
        <v>3.15</v>
      </c>
      <c r="G12" s="41">
        <v>4.4800000000000004</v>
      </c>
      <c r="H12" s="41">
        <v>5.64</v>
      </c>
      <c r="I12" s="41">
        <v>5.14</v>
      </c>
      <c r="J12" s="41">
        <v>5.24</v>
      </c>
      <c r="K12" s="41">
        <v>5.57</v>
      </c>
      <c r="L12" s="41">
        <v>5.27</v>
      </c>
      <c r="M12" s="41">
        <v>4.79</v>
      </c>
      <c r="N12" s="41">
        <v>4.41</v>
      </c>
      <c r="O12" s="41">
        <v>4.5</v>
      </c>
      <c r="P12" s="41">
        <v>4.84</v>
      </c>
      <c r="Q12" s="41">
        <v>5.56</v>
      </c>
      <c r="T12" s="45">
        <v>45300</v>
      </c>
      <c r="U12" s="3">
        <v>68.17</v>
      </c>
      <c r="X12" s="45">
        <v>45300</v>
      </c>
      <c r="Y12" s="3">
        <v>83.754999999999995</v>
      </c>
    </row>
    <row r="13" spans="1:25" x14ac:dyDescent="0.35">
      <c r="A13" s="40">
        <v>45474</v>
      </c>
      <c r="B13" s="39">
        <v>24141.95</v>
      </c>
      <c r="E13" s="43">
        <v>2022</v>
      </c>
      <c r="F13" s="41">
        <v>5.84</v>
      </c>
      <c r="G13" s="41">
        <v>5.04</v>
      </c>
      <c r="H13" s="41">
        <v>5.35</v>
      </c>
      <c r="I13" s="41">
        <v>6.33</v>
      </c>
      <c r="J13" s="41">
        <v>6.97</v>
      </c>
      <c r="K13" s="41">
        <v>6.16</v>
      </c>
      <c r="L13" s="41">
        <v>5.78</v>
      </c>
      <c r="M13" s="41">
        <v>5.85</v>
      </c>
      <c r="N13" s="41">
        <v>6.49</v>
      </c>
      <c r="O13" s="41">
        <v>6.08</v>
      </c>
      <c r="P13" s="41">
        <v>5.41</v>
      </c>
      <c r="Q13" s="41">
        <v>5.5</v>
      </c>
      <c r="T13" s="45">
        <v>45299</v>
      </c>
      <c r="U13" s="3">
        <v>73.55</v>
      </c>
      <c r="X13" s="45">
        <v>45299</v>
      </c>
      <c r="Y13" s="3">
        <v>83.867000000000004</v>
      </c>
    </row>
    <row r="14" spans="1:25" x14ac:dyDescent="0.35">
      <c r="A14" s="40">
        <v>45444</v>
      </c>
      <c r="B14" s="39">
        <v>23263.9</v>
      </c>
      <c r="E14" s="43">
        <v>2023</v>
      </c>
      <c r="F14" s="41">
        <v>6.16</v>
      </c>
      <c r="G14" s="41">
        <v>6.16</v>
      </c>
      <c r="H14" s="41">
        <v>5.79</v>
      </c>
      <c r="I14" s="41">
        <v>5.09</v>
      </c>
      <c r="J14" s="41" t="s">
        <v>164</v>
      </c>
      <c r="K14" s="41" t="s">
        <v>164</v>
      </c>
      <c r="L14" s="41" t="s">
        <v>164</v>
      </c>
      <c r="M14" s="41" t="s">
        <v>164</v>
      </c>
      <c r="N14" s="41" t="s">
        <v>164</v>
      </c>
      <c r="O14" s="41" t="s">
        <v>164</v>
      </c>
      <c r="P14" s="41" t="s">
        <v>164</v>
      </c>
      <c r="Q14" s="41" t="s">
        <v>164</v>
      </c>
      <c r="T14" s="45">
        <v>45298</v>
      </c>
      <c r="U14" s="3">
        <v>77.91</v>
      </c>
      <c r="X14" s="45">
        <v>45298</v>
      </c>
      <c r="Y14" s="3">
        <v>83.698999999999998</v>
      </c>
    </row>
    <row r="15" spans="1:25" x14ac:dyDescent="0.35">
      <c r="A15" s="40">
        <v>45413</v>
      </c>
      <c r="B15" s="39">
        <v>22648.2</v>
      </c>
      <c r="T15" s="45">
        <v>45297</v>
      </c>
      <c r="U15" s="3">
        <v>81.540000000000006</v>
      </c>
      <c r="X15" s="45">
        <v>45297</v>
      </c>
      <c r="Y15" s="3">
        <v>83.355000000000004</v>
      </c>
    </row>
    <row r="16" spans="1:25" x14ac:dyDescent="0.35">
      <c r="A16" s="40">
        <v>45383</v>
      </c>
      <c r="B16" s="39">
        <v>22462</v>
      </c>
      <c r="T16" s="45">
        <v>45296</v>
      </c>
      <c r="U16" s="3">
        <v>76.989999999999995</v>
      </c>
      <c r="X16" s="45">
        <v>45296</v>
      </c>
      <c r="Y16" s="3">
        <v>83.424000000000007</v>
      </c>
    </row>
    <row r="17" spans="1:25" x14ac:dyDescent="0.35">
      <c r="A17" s="40">
        <v>45352</v>
      </c>
      <c r="B17" s="39">
        <v>22338.75</v>
      </c>
      <c r="T17" s="45">
        <v>45295</v>
      </c>
      <c r="U17" s="3">
        <v>81.93</v>
      </c>
      <c r="X17" s="45">
        <v>45295</v>
      </c>
      <c r="Y17" s="3">
        <v>83.45</v>
      </c>
    </row>
    <row r="18" spans="1:25" x14ac:dyDescent="0.35">
      <c r="A18" s="40">
        <v>45323</v>
      </c>
      <c r="B18" s="39">
        <v>21697.45</v>
      </c>
      <c r="T18" s="45">
        <v>45294</v>
      </c>
      <c r="U18" s="3">
        <v>83.17</v>
      </c>
      <c r="X18" s="45">
        <v>45294</v>
      </c>
      <c r="Y18" s="3">
        <v>83.35</v>
      </c>
    </row>
    <row r="19" spans="1:25" x14ac:dyDescent="0.35">
      <c r="A19" s="40">
        <v>45292</v>
      </c>
      <c r="B19" s="39">
        <v>21741.9</v>
      </c>
      <c r="T19" s="45">
        <v>45293</v>
      </c>
      <c r="U19" s="3">
        <v>78.260000000000005</v>
      </c>
      <c r="X19" s="45">
        <v>45293</v>
      </c>
      <c r="Y19" s="3">
        <v>82.9</v>
      </c>
    </row>
    <row r="20" spans="1:25" x14ac:dyDescent="0.35">
      <c r="A20" s="40">
        <v>45261</v>
      </c>
      <c r="B20" s="39">
        <v>20267.900000000001</v>
      </c>
      <c r="T20" s="45">
        <v>45292</v>
      </c>
      <c r="U20" s="3">
        <v>75.849999999999994</v>
      </c>
      <c r="X20" s="45">
        <v>45292</v>
      </c>
      <c r="Y20" s="3">
        <v>83.094999999999999</v>
      </c>
    </row>
    <row r="21" spans="1:25" x14ac:dyDescent="0.35">
      <c r="A21" s="40">
        <v>45231</v>
      </c>
      <c r="B21" s="39">
        <v>18989.150000000001</v>
      </c>
      <c r="T21" s="45">
        <v>44938</v>
      </c>
      <c r="U21" s="3">
        <v>71.650000000000006</v>
      </c>
      <c r="X21" s="45">
        <v>44938</v>
      </c>
      <c r="Y21" s="3">
        <v>83.19</v>
      </c>
    </row>
    <row r="22" spans="1:25" x14ac:dyDescent="0.35">
      <c r="A22" s="40">
        <v>45200</v>
      </c>
      <c r="B22" s="39">
        <v>19528.75</v>
      </c>
      <c r="T22" s="45">
        <v>44937</v>
      </c>
      <c r="U22" s="3">
        <v>75.959999999999994</v>
      </c>
      <c r="X22" s="45">
        <v>44937</v>
      </c>
      <c r="Y22" s="3">
        <v>83.356999999999999</v>
      </c>
    </row>
    <row r="23" spans="1:25" x14ac:dyDescent="0.35">
      <c r="A23" s="40">
        <v>45170</v>
      </c>
      <c r="B23" s="39">
        <v>19435.3</v>
      </c>
      <c r="T23" s="45">
        <v>44936</v>
      </c>
      <c r="U23" s="3">
        <v>81.02</v>
      </c>
      <c r="X23" s="45">
        <v>44936</v>
      </c>
      <c r="Y23" s="3">
        <v>83.256</v>
      </c>
    </row>
    <row r="24" spans="1:25" x14ac:dyDescent="0.35">
      <c r="A24" s="40">
        <v>45139</v>
      </c>
      <c r="B24" s="39">
        <v>19733.55</v>
      </c>
      <c r="T24" s="45">
        <v>44935</v>
      </c>
      <c r="U24" s="3">
        <v>90.79</v>
      </c>
      <c r="X24" s="45">
        <v>44935</v>
      </c>
      <c r="Y24" s="3">
        <v>83.03</v>
      </c>
    </row>
    <row r="25" spans="1:25" x14ac:dyDescent="0.35">
      <c r="A25" s="40">
        <v>45108</v>
      </c>
      <c r="B25" s="39">
        <v>19322.55</v>
      </c>
      <c r="T25" s="45">
        <v>44934</v>
      </c>
      <c r="U25" s="3">
        <v>83.63</v>
      </c>
      <c r="X25" s="45">
        <v>44934</v>
      </c>
      <c r="Y25" s="3">
        <v>82.701999999999998</v>
      </c>
    </row>
    <row r="26" spans="1:25" x14ac:dyDescent="0.35">
      <c r="A26" s="40">
        <v>45078</v>
      </c>
      <c r="B26" s="39">
        <v>18487.75</v>
      </c>
      <c r="T26" s="45">
        <v>44933</v>
      </c>
      <c r="U26" s="3">
        <v>81.8</v>
      </c>
      <c r="X26" s="45">
        <v>44933</v>
      </c>
      <c r="Y26" s="3">
        <v>82.24</v>
      </c>
    </row>
    <row r="27" spans="1:25" x14ac:dyDescent="0.35">
      <c r="A27" s="40">
        <v>45047</v>
      </c>
      <c r="B27" s="39">
        <v>18147.650000000001</v>
      </c>
      <c r="T27" s="45">
        <v>44932</v>
      </c>
      <c r="U27" s="3">
        <v>70.64</v>
      </c>
      <c r="X27" s="45">
        <v>44932</v>
      </c>
      <c r="Y27" s="3">
        <v>82.090999999999994</v>
      </c>
    </row>
    <row r="28" spans="1:25" x14ac:dyDescent="0.35">
      <c r="A28" s="40">
        <v>45017</v>
      </c>
      <c r="B28" s="39">
        <v>17398.05</v>
      </c>
      <c r="T28" s="45">
        <v>44931</v>
      </c>
      <c r="U28" s="3">
        <v>68.09</v>
      </c>
      <c r="X28" s="45">
        <v>44931</v>
      </c>
      <c r="Y28" s="3">
        <v>82.68</v>
      </c>
    </row>
    <row r="29" spans="1:25" x14ac:dyDescent="0.35">
      <c r="A29" s="40">
        <v>44986</v>
      </c>
      <c r="B29" s="39">
        <v>17450.900000000001</v>
      </c>
      <c r="T29" s="45">
        <v>44930</v>
      </c>
      <c r="U29" s="3">
        <v>76.78</v>
      </c>
      <c r="X29" s="45">
        <v>44930</v>
      </c>
      <c r="Y29" s="3">
        <v>81.72</v>
      </c>
    </row>
    <row r="30" spans="1:25" x14ac:dyDescent="0.35">
      <c r="A30" s="40">
        <v>44958</v>
      </c>
      <c r="B30" s="39">
        <v>17616.3</v>
      </c>
      <c r="T30" s="45">
        <v>44929</v>
      </c>
      <c r="U30" s="3">
        <v>75.67</v>
      </c>
      <c r="X30" s="45">
        <v>44929</v>
      </c>
      <c r="Y30" s="3">
        <v>82.16</v>
      </c>
    </row>
    <row r="31" spans="1:25" x14ac:dyDescent="0.35">
      <c r="A31" s="40">
        <v>44927</v>
      </c>
      <c r="B31" s="39">
        <v>18197.45</v>
      </c>
      <c r="T31" s="45">
        <v>44928</v>
      </c>
      <c r="U31" s="3">
        <v>77.05</v>
      </c>
      <c r="X31" s="45">
        <v>44928</v>
      </c>
      <c r="Y31" s="3">
        <v>82.64</v>
      </c>
    </row>
    <row r="32" spans="1:25" x14ac:dyDescent="0.35">
      <c r="A32" s="40">
        <v>44896</v>
      </c>
      <c r="B32" s="39">
        <v>18812.5</v>
      </c>
      <c r="T32" s="45">
        <v>44927</v>
      </c>
      <c r="U32" s="3">
        <v>80.11</v>
      </c>
      <c r="X32" s="45">
        <v>44927</v>
      </c>
      <c r="Y32" s="3">
        <v>81.739000000000004</v>
      </c>
    </row>
    <row r="33" spans="1:25" x14ac:dyDescent="0.35">
      <c r="A33" s="40">
        <v>44866</v>
      </c>
      <c r="B33" s="39">
        <v>18145.400000000001</v>
      </c>
      <c r="T33" s="45">
        <v>44573</v>
      </c>
      <c r="U33" s="3">
        <v>80.47</v>
      </c>
      <c r="X33" s="45">
        <v>44573</v>
      </c>
      <c r="Y33" s="3">
        <v>82.716999999999999</v>
      </c>
    </row>
    <row r="34" spans="1:25" x14ac:dyDescent="0.35">
      <c r="A34" s="40">
        <v>44835</v>
      </c>
      <c r="B34" s="39">
        <v>16887.349999999999</v>
      </c>
      <c r="T34" s="45">
        <v>44572</v>
      </c>
      <c r="U34" s="3">
        <v>80.56</v>
      </c>
      <c r="X34" s="45">
        <v>44572</v>
      </c>
      <c r="Y34" s="3">
        <v>81.358999999999995</v>
      </c>
    </row>
    <row r="35" spans="1:25" x14ac:dyDescent="0.35">
      <c r="A35" s="40">
        <v>44805</v>
      </c>
      <c r="B35" s="39">
        <v>17542.8</v>
      </c>
      <c r="T35" s="45">
        <v>44571</v>
      </c>
      <c r="U35" s="3">
        <v>86.53</v>
      </c>
      <c r="X35" s="45">
        <v>44571</v>
      </c>
      <c r="Y35" s="3">
        <v>82.77</v>
      </c>
    </row>
    <row r="36" spans="1:25" x14ac:dyDescent="0.35">
      <c r="A36" s="40">
        <v>44774</v>
      </c>
      <c r="B36" s="39">
        <v>17340.05</v>
      </c>
      <c r="T36" s="45">
        <v>44570</v>
      </c>
      <c r="U36" s="3">
        <v>79.489999999999995</v>
      </c>
      <c r="X36" s="45">
        <v>44570</v>
      </c>
      <c r="Y36" s="3">
        <v>81.509</v>
      </c>
    </row>
    <row r="37" spans="1:25" x14ac:dyDescent="0.35">
      <c r="A37" s="40">
        <v>44743</v>
      </c>
      <c r="B37" s="39">
        <v>15752.05</v>
      </c>
      <c r="T37" s="45">
        <v>44569</v>
      </c>
      <c r="U37" s="3">
        <v>89.55</v>
      </c>
      <c r="X37" s="45">
        <v>44569</v>
      </c>
      <c r="Y37" s="3">
        <v>79.491</v>
      </c>
    </row>
    <row r="38" spans="1:25" x14ac:dyDescent="0.35">
      <c r="A38" s="40">
        <v>44713</v>
      </c>
      <c r="B38" s="39">
        <v>16522.75</v>
      </c>
      <c r="T38" s="45">
        <v>44568</v>
      </c>
      <c r="U38" s="3">
        <v>98.62</v>
      </c>
      <c r="X38" s="45">
        <v>44568</v>
      </c>
      <c r="Y38" s="3">
        <v>79.335999999999999</v>
      </c>
    </row>
    <row r="39" spans="1:25" x14ac:dyDescent="0.35">
      <c r="A39" s="40">
        <v>44682</v>
      </c>
      <c r="B39" s="39">
        <v>17069.099999999999</v>
      </c>
      <c r="T39" s="45">
        <v>44567</v>
      </c>
      <c r="U39" s="3">
        <v>105.76</v>
      </c>
      <c r="X39" s="45">
        <v>44567</v>
      </c>
      <c r="Y39" s="3">
        <v>78.95</v>
      </c>
    </row>
    <row r="40" spans="1:25" x14ac:dyDescent="0.35">
      <c r="A40" s="40">
        <v>44652</v>
      </c>
      <c r="B40" s="39">
        <v>17670.45</v>
      </c>
      <c r="T40" s="45">
        <v>44566</v>
      </c>
      <c r="U40" s="3">
        <v>114.67</v>
      </c>
      <c r="X40" s="45">
        <v>44566</v>
      </c>
      <c r="Y40" s="3">
        <v>77.569000000000003</v>
      </c>
    </row>
    <row r="41" spans="1:25" x14ac:dyDescent="0.35">
      <c r="A41" s="40">
        <v>44621</v>
      </c>
      <c r="B41" s="39">
        <v>16605.95</v>
      </c>
      <c r="T41" s="45">
        <v>44565</v>
      </c>
      <c r="U41" s="3">
        <v>104.69</v>
      </c>
      <c r="X41" s="45">
        <v>44565</v>
      </c>
      <c r="Y41" s="3">
        <v>76.52</v>
      </c>
    </row>
    <row r="42" spans="1:25" x14ac:dyDescent="0.35">
      <c r="A42" s="40">
        <v>44593</v>
      </c>
      <c r="B42" s="39">
        <v>17576.849999999999</v>
      </c>
      <c r="T42" s="45">
        <v>44564</v>
      </c>
      <c r="U42" s="3">
        <v>100.28</v>
      </c>
      <c r="X42" s="45">
        <v>44564</v>
      </c>
      <c r="Y42" s="3">
        <v>75.900999999999996</v>
      </c>
    </row>
    <row r="43" spans="1:25" x14ac:dyDescent="0.35">
      <c r="A43" s="40">
        <v>44562</v>
      </c>
      <c r="B43" s="39">
        <v>17625.7</v>
      </c>
      <c r="T43" s="45">
        <v>44563</v>
      </c>
      <c r="U43" s="3">
        <v>95.72</v>
      </c>
      <c r="X43" s="45">
        <v>44563</v>
      </c>
      <c r="Y43" s="3">
        <v>75.492999999999995</v>
      </c>
    </row>
    <row r="44" spans="1:25" x14ac:dyDescent="0.35">
      <c r="A44" s="40">
        <v>44531</v>
      </c>
      <c r="B44" s="39">
        <v>17166.900000000001</v>
      </c>
      <c r="T44" s="45">
        <v>44562</v>
      </c>
      <c r="U44" s="3">
        <v>88.15</v>
      </c>
      <c r="X44" s="45">
        <v>44562</v>
      </c>
      <c r="Y44" s="3">
        <v>74.528999999999996</v>
      </c>
    </row>
    <row r="45" spans="1:25" x14ac:dyDescent="0.35">
      <c r="A45" s="40">
        <v>44501</v>
      </c>
      <c r="B45" s="39">
        <v>17929.650000000001</v>
      </c>
      <c r="T45" s="45">
        <v>44208</v>
      </c>
      <c r="U45" s="3">
        <v>75.209999999999994</v>
      </c>
      <c r="X45" s="45">
        <v>44208</v>
      </c>
      <c r="Y45" s="3">
        <v>74.466999999999999</v>
      </c>
    </row>
    <row r="46" spans="1:25" x14ac:dyDescent="0.35">
      <c r="A46" s="40">
        <v>44470</v>
      </c>
      <c r="B46" s="39">
        <v>17532.05</v>
      </c>
      <c r="T46" s="45">
        <v>44207</v>
      </c>
      <c r="U46" s="3">
        <v>66.180000000000007</v>
      </c>
      <c r="X46" s="45">
        <v>44207</v>
      </c>
      <c r="Y46" s="3">
        <v>75.09</v>
      </c>
    </row>
    <row r="47" spans="1:25" x14ac:dyDescent="0.35">
      <c r="A47" s="40">
        <v>44440</v>
      </c>
      <c r="B47" s="39">
        <v>17076.25</v>
      </c>
      <c r="T47" s="45">
        <v>44206</v>
      </c>
      <c r="U47" s="3">
        <v>83.57</v>
      </c>
      <c r="X47" s="45">
        <v>44206</v>
      </c>
      <c r="Y47" s="3">
        <v>74.915000000000006</v>
      </c>
    </row>
    <row r="48" spans="1:25" x14ac:dyDescent="0.35">
      <c r="A48" s="40">
        <v>44409</v>
      </c>
      <c r="B48" s="39">
        <v>15885.15</v>
      </c>
      <c r="T48" s="45">
        <v>44205</v>
      </c>
      <c r="U48" s="3">
        <v>75.03</v>
      </c>
      <c r="X48" s="45">
        <v>44205</v>
      </c>
      <c r="Y48" s="3">
        <v>74.164000000000001</v>
      </c>
    </row>
    <row r="49" spans="1:25" x14ac:dyDescent="0.35">
      <c r="A49" s="40">
        <v>44378</v>
      </c>
      <c r="B49" s="39">
        <v>15680</v>
      </c>
      <c r="T49" s="45">
        <v>44204</v>
      </c>
      <c r="U49" s="3">
        <v>68.5</v>
      </c>
      <c r="X49" s="45">
        <v>44204</v>
      </c>
      <c r="Y49" s="3">
        <v>72.947000000000003</v>
      </c>
    </row>
    <row r="50" spans="1:25" x14ac:dyDescent="0.35">
      <c r="A50" s="40">
        <v>44348</v>
      </c>
      <c r="B50" s="39">
        <v>15574.85</v>
      </c>
      <c r="T50" s="45">
        <v>44203</v>
      </c>
      <c r="U50" s="3">
        <v>73.95</v>
      </c>
      <c r="X50" s="45">
        <v>44203</v>
      </c>
      <c r="Y50" s="3">
        <v>74.337000000000003</v>
      </c>
    </row>
    <row r="51" spans="1:25" x14ac:dyDescent="0.35">
      <c r="A51" s="40">
        <v>44317</v>
      </c>
      <c r="B51" s="39">
        <v>14634.15</v>
      </c>
      <c r="T51" s="45">
        <v>44202</v>
      </c>
      <c r="U51" s="3">
        <v>73.47</v>
      </c>
      <c r="X51" s="45">
        <v>44202</v>
      </c>
      <c r="Y51" s="3">
        <v>74.36</v>
      </c>
    </row>
    <row r="52" spans="1:25" x14ac:dyDescent="0.35">
      <c r="A52" s="40">
        <v>44287</v>
      </c>
      <c r="B52" s="39">
        <v>14867.35</v>
      </c>
      <c r="T52" s="45">
        <v>44201</v>
      </c>
      <c r="U52" s="3">
        <v>66.319999999999993</v>
      </c>
      <c r="X52" s="45">
        <v>44201</v>
      </c>
      <c r="Y52" s="3">
        <v>72.510999999999996</v>
      </c>
    </row>
    <row r="53" spans="1:25" x14ac:dyDescent="0.35">
      <c r="A53" s="40">
        <v>44256</v>
      </c>
      <c r="B53" s="39">
        <v>14761.55</v>
      </c>
      <c r="T53" s="45">
        <v>44200</v>
      </c>
      <c r="U53" s="3">
        <v>63.58</v>
      </c>
      <c r="X53" s="45">
        <v>44200</v>
      </c>
      <c r="Y53" s="3">
        <v>74.05</v>
      </c>
    </row>
    <row r="54" spans="1:25" x14ac:dyDescent="0.35">
      <c r="A54" s="40">
        <v>44228</v>
      </c>
      <c r="B54" s="39">
        <v>14281.2</v>
      </c>
      <c r="T54" s="45">
        <v>44199</v>
      </c>
      <c r="U54" s="3">
        <v>59.16</v>
      </c>
      <c r="X54" s="45">
        <v>44199</v>
      </c>
      <c r="Y54" s="3">
        <v>73.137</v>
      </c>
    </row>
    <row r="55" spans="1:25" x14ac:dyDescent="0.35">
      <c r="A55" s="40">
        <v>44197</v>
      </c>
      <c r="B55" s="39">
        <v>14018.5</v>
      </c>
      <c r="T55" s="45">
        <v>44198</v>
      </c>
      <c r="U55" s="3">
        <v>61.5</v>
      </c>
      <c r="X55" s="45">
        <v>44198</v>
      </c>
      <c r="Y55" s="3">
        <v>73.92</v>
      </c>
    </row>
    <row r="56" spans="1:25" x14ac:dyDescent="0.35">
      <c r="A56" s="40">
        <v>44166</v>
      </c>
      <c r="B56" s="39">
        <v>13109.05</v>
      </c>
      <c r="T56" s="45">
        <v>44197</v>
      </c>
      <c r="U56" s="3">
        <v>52.2</v>
      </c>
      <c r="X56" s="45">
        <v>44197</v>
      </c>
      <c r="Y56" s="3">
        <v>72.876999999999995</v>
      </c>
    </row>
    <row r="57" spans="1:25" x14ac:dyDescent="0.35">
      <c r="A57" s="40">
        <v>44136</v>
      </c>
      <c r="B57" s="39">
        <v>11669.15</v>
      </c>
      <c r="T57" s="45">
        <v>43842</v>
      </c>
      <c r="U57" s="3">
        <v>48.52</v>
      </c>
      <c r="X57" s="45">
        <v>43842</v>
      </c>
      <c r="Y57" s="3">
        <v>73.036000000000001</v>
      </c>
    </row>
    <row r="58" spans="1:25" x14ac:dyDescent="0.35">
      <c r="A58" s="40">
        <v>44105</v>
      </c>
      <c r="B58" s="39">
        <v>11416.95</v>
      </c>
      <c r="T58" s="45">
        <v>43841</v>
      </c>
      <c r="U58" s="3">
        <v>45.34</v>
      </c>
      <c r="X58" s="45">
        <v>43841</v>
      </c>
      <c r="Y58" s="3">
        <v>73.989999999999995</v>
      </c>
    </row>
    <row r="59" spans="1:25" x14ac:dyDescent="0.35">
      <c r="A59" s="40">
        <v>44075</v>
      </c>
      <c r="B59" s="39">
        <v>11470.25</v>
      </c>
      <c r="T59" s="45">
        <v>43840</v>
      </c>
      <c r="U59" s="3">
        <v>35.79</v>
      </c>
      <c r="X59" s="45">
        <v>43840</v>
      </c>
      <c r="Y59" s="3">
        <v>74.554000000000002</v>
      </c>
    </row>
    <row r="60" spans="1:25" x14ac:dyDescent="0.35">
      <c r="A60" s="40">
        <v>44044</v>
      </c>
      <c r="B60" s="39">
        <v>10891.6</v>
      </c>
      <c r="T60" s="45">
        <v>43839</v>
      </c>
      <c r="U60" s="3">
        <v>40.22</v>
      </c>
      <c r="X60" s="45">
        <v>43839</v>
      </c>
      <c r="Y60" s="3">
        <v>73.56</v>
      </c>
    </row>
    <row r="61" spans="1:25" x14ac:dyDescent="0.35">
      <c r="A61" s="40">
        <v>44013</v>
      </c>
      <c r="B61" s="39">
        <v>10430.049999999999</v>
      </c>
      <c r="T61" s="45">
        <v>43838</v>
      </c>
      <c r="U61" s="3">
        <v>42.61</v>
      </c>
      <c r="X61" s="45">
        <v>43838</v>
      </c>
      <c r="Y61" s="3">
        <v>73.254000000000005</v>
      </c>
    </row>
    <row r="62" spans="1:25" x14ac:dyDescent="0.35">
      <c r="A62" s="40">
        <v>43983</v>
      </c>
      <c r="B62" s="39">
        <v>9826.15</v>
      </c>
      <c r="T62" s="45">
        <v>43837</v>
      </c>
      <c r="U62" s="3">
        <v>40.270000000000003</v>
      </c>
      <c r="X62" s="45">
        <v>43837</v>
      </c>
      <c r="Y62" s="3">
        <v>74.915999999999997</v>
      </c>
    </row>
    <row r="63" spans="1:25" x14ac:dyDescent="0.35">
      <c r="A63" s="40">
        <v>43952</v>
      </c>
      <c r="B63" s="39">
        <v>9293.5</v>
      </c>
      <c r="T63" s="45">
        <v>43836</v>
      </c>
      <c r="U63" s="3">
        <v>39.270000000000003</v>
      </c>
      <c r="X63" s="45">
        <v>43836</v>
      </c>
      <c r="Y63" s="3">
        <v>75.540000000000006</v>
      </c>
    </row>
    <row r="64" spans="1:25" x14ac:dyDescent="0.35">
      <c r="A64" s="40">
        <v>43922</v>
      </c>
      <c r="B64" s="39">
        <v>8253.7999999999993</v>
      </c>
      <c r="T64" s="45">
        <v>43835</v>
      </c>
      <c r="U64" s="3">
        <v>35.49</v>
      </c>
      <c r="X64" s="45">
        <v>43835</v>
      </c>
      <c r="Y64" s="3">
        <v>75.59</v>
      </c>
    </row>
    <row r="65" spans="1:25" x14ac:dyDescent="0.35">
      <c r="A65" s="40">
        <v>43891</v>
      </c>
      <c r="B65" s="39">
        <v>11132.75</v>
      </c>
      <c r="T65" s="45">
        <v>43834</v>
      </c>
      <c r="U65" s="3">
        <v>18.84</v>
      </c>
      <c r="X65" s="45">
        <v>43834</v>
      </c>
      <c r="Y65" s="3">
        <v>75.076999999999998</v>
      </c>
    </row>
    <row r="66" spans="1:25" x14ac:dyDescent="0.35">
      <c r="A66" s="40">
        <v>43862</v>
      </c>
      <c r="B66" s="39">
        <v>11661.85</v>
      </c>
      <c r="T66" s="45">
        <v>43833</v>
      </c>
      <c r="U66" s="3">
        <v>20.48</v>
      </c>
      <c r="X66" s="45">
        <v>43833</v>
      </c>
      <c r="Y66" s="3">
        <v>75.332999999999998</v>
      </c>
    </row>
    <row r="67" spans="1:25" x14ac:dyDescent="0.35">
      <c r="A67" s="40">
        <v>43831</v>
      </c>
      <c r="B67" s="39">
        <v>12182.5</v>
      </c>
      <c r="T67" s="45">
        <v>43832</v>
      </c>
      <c r="U67" s="3">
        <v>44.76</v>
      </c>
      <c r="X67" s="45">
        <v>43832</v>
      </c>
      <c r="Y67" s="3">
        <v>72.534000000000006</v>
      </c>
    </row>
    <row r="68" spans="1:25" x14ac:dyDescent="0.35">
      <c r="A68" s="40">
        <v>43800</v>
      </c>
      <c r="B68" s="39">
        <v>12048.2</v>
      </c>
      <c r="T68" s="45">
        <v>43831</v>
      </c>
      <c r="U68" s="3">
        <v>51.56</v>
      </c>
      <c r="X68" s="45">
        <v>43831</v>
      </c>
      <c r="Y68" s="3">
        <v>71.540000000000006</v>
      </c>
    </row>
    <row r="69" spans="1:25" x14ac:dyDescent="0.35">
      <c r="A69" s="40">
        <v>43770</v>
      </c>
      <c r="B69" s="39">
        <v>11890.6</v>
      </c>
      <c r="T69" s="45">
        <v>43477</v>
      </c>
      <c r="U69" s="3">
        <v>61.06</v>
      </c>
      <c r="X69" s="45">
        <v>43477</v>
      </c>
      <c r="Y69" s="3">
        <v>71.349999999999994</v>
      </c>
    </row>
    <row r="70" spans="1:25" x14ac:dyDescent="0.35">
      <c r="A70" s="40">
        <v>43739</v>
      </c>
      <c r="B70" s="39">
        <v>11359.9</v>
      </c>
      <c r="T70" s="45">
        <v>43476</v>
      </c>
      <c r="U70" s="3">
        <v>55.17</v>
      </c>
      <c r="X70" s="45">
        <v>43476</v>
      </c>
      <c r="Y70" s="3">
        <v>71.745999999999995</v>
      </c>
    </row>
    <row r="71" spans="1:25" x14ac:dyDescent="0.35">
      <c r="A71" s="40">
        <v>43709</v>
      </c>
      <c r="B71" s="39">
        <v>10797.9</v>
      </c>
      <c r="T71" s="45">
        <v>43475</v>
      </c>
      <c r="U71" s="3">
        <v>54.18</v>
      </c>
      <c r="X71" s="45">
        <v>43475</v>
      </c>
      <c r="Y71" s="3">
        <v>70.977999999999994</v>
      </c>
    </row>
    <row r="72" spans="1:25" x14ac:dyDescent="0.35">
      <c r="A72" s="40">
        <v>43678</v>
      </c>
      <c r="B72" s="39">
        <v>10980</v>
      </c>
      <c r="T72" s="45">
        <v>43474</v>
      </c>
      <c r="U72" s="3">
        <v>54.07</v>
      </c>
      <c r="X72" s="45">
        <v>43474</v>
      </c>
      <c r="Y72" s="3">
        <v>70.64</v>
      </c>
    </row>
    <row r="73" spans="1:25" x14ac:dyDescent="0.35">
      <c r="A73" s="40">
        <v>43647</v>
      </c>
      <c r="B73" s="39">
        <v>11865.6</v>
      </c>
      <c r="T73" s="45">
        <v>43473</v>
      </c>
      <c r="U73" s="3">
        <v>55.1</v>
      </c>
      <c r="X73" s="45">
        <v>43473</v>
      </c>
      <c r="Y73" s="3">
        <v>71.450999999999993</v>
      </c>
    </row>
    <row r="74" spans="1:25" x14ac:dyDescent="0.35">
      <c r="A74" s="40">
        <v>43617</v>
      </c>
      <c r="B74" s="39">
        <v>12088.55</v>
      </c>
      <c r="T74" s="45">
        <v>43472</v>
      </c>
      <c r="U74" s="3">
        <v>58.58</v>
      </c>
      <c r="X74" s="45">
        <v>43472</v>
      </c>
      <c r="Y74" s="3">
        <v>68.86</v>
      </c>
    </row>
    <row r="75" spans="1:25" x14ac:dyDescent="0.35">
      <c r="A75" s="40">
        <v>43586</v>
      </c>
      <c r="B75" s="39">
        <v>11724.75</v>
      </c>
      <c r="T75" s="45">
        <v>43471</v>
      </c>
      <c r="U75" s="3">
        <v>58.47</v>
      </c>
      <c r="X75" s="45">
        <v>43471</v>
      </c>
      <c r="Y75" s="3">
        <v>68.94</v>
      </c>
    </row>
    <row r="76" spans="1:25" x14ac:dyDescent="0.35">
      <c r="A76" s="40">
        <v>43556</v>
      </c>
      <c r="B76" s="39">
        <v>11669.15</v>
      </c>
      <c r="T76" s="45">
        <v>43470</v>
      </c>
      <c r="U76" s="3">
        <v>53.5</v>
      </c>
      <c r="X76" s="45">
        <v>43470</v>
      </c>
      <c r="Y76" s="3">
        <v>69.569999999999993</v>
      </c>
    </row>
    <row r="77" spans="1:25" x14ac:dyDescent="0.35">
      <c r="A77" s="40">
        <v>43525</v>
      </c>
      <c r="B77" s="39">
        <v>10863.5</v>
      </c>
      <c r="T77" s="45">
        <v>43469</v>
      </c>
      <c r="U77" s="3">
        <v>63.91</v>
      </c>
      <c r="X77" s="45">
        <v>43469</v>
      </c>
      <c r="Y77" s="3">
        <v>69.635999999999996</v>
      </c>
    </row>
    <row r="78" spans="1:25" x14ac:dyDescent="0.35">
      <c r="A78" s="40">
        <v>43497</v>
      </c>
      <c r="B78" s="39">
        <v>10893.65</v>
      </c>
      <c r="T78" s="45">
        <v>43468</v>
      </c>
      <c r="U78" s="3">
        <v>60.14</v>
      </c>
      <c r="X78" s="45">
        <v>43468</v>
      </c>
      <c r="Y78" s="3">
        <v>69.180000000000007</v>
      </c>
    </row>
    <row r="79" spans="1:25" x14ac:dyDescent="0.35">
      <c r="A79" s="40">
        <v>43466</v>
      </c>
      <c r="B79" s="39">
        <v>10910.1</v>
      </c>
      <c r="T79" s="45">
        <v>43467</v>
      </c>
      <c r="U79" s="3">
        <v>57.22</v>
      </c>
      <c r="X79" s="45">
        <v>43467</v>
      </c>
      <c r="Y79" s="3">
        <v>70.83</v>
      </c>
    </row>
    <row r="80" spans="1:25" x14ac:dyDescent="0.35">
      <c r="A80" s="40">
        <v>43435</v>
      </c>
      <c r="B80" s="39">
        <v>10883.75</v>
      </c>
      <c r="T80" s="45">
        <v>43466</v>
      </c>
      <c r="U80" s="3">
        <v>53.79</v>
      </c>
      <c r="X80" s="45">
        <v>43466</v>
      </c>
      <c r="Y80" s="3">
        <v>70.95</v>
      </c>
    </row>
    <row r="81" spans="1:25" x14ac:dyDescent="0.35">
      <c r="A81" s="40">
        <v>43405</v>
      </c>
      <c r="B81" s="39">
        <v>10380.450000000001</v>
      </c>
      <c r="T81" s="45">
        <v>43112</v>
      </c>
      <c r="U81" s="3">
        <v>45.41</v>
      </c>
      <c r="X81" s="45">
        <v>43112</v>
      </c>
      <c r="Y81" s="3">
        <v>69.56</v>
      </c>
    </row>
    <row r="82" spans="1:25" x14ac:dyDescent="0.35">
      <c r="A82" s="40">
        <v>43374</v>
      </c>
      <c r="B82" s="39">
        <v>11008.3</v>
      </c>
      <c r="T82" s="45">
        <v>43111</v>
      </c>
      <c r="U82" s="3">
        <v>50.93</v>
      </c>
      <c r="X82" s="45">
        <v>43111</v>
      </c>
      <c r="Y82" s="3">
        <v>69.64</v>
      </c>
    </row>
    <row r="83" spans="1:25" x14ac:dyDescent="0.35">
      <c r="A83" s="40">
        <v>43344</v>
      </c>
      <c r="B83" s="39">
        <v>11582.35</v>
      </c>
      <c r="T83" s="45">
        <v>43110</v>
      </c>
      <c r="U83" s="3">
        <v>65.31</v>
      </c>
      <c r="X83" s="45">
        <v>43110</v>
      </c>
      <c r="Y83" s="3">
        <v>73.95</v>
      </c>
    </row>
    <row r="84" spans="1:25" x14ac:dyDescent="0.35">
      <c r="A84" s="40">
        <v>43313</v>
      </c>
      <c r="B84" s="39">
        <v>11346.2</v>
      </c>
      <c r="T84" s="45">
        <v>43109</v>
      </c>
      <c r="U84" s="3">
        <v>73.25</v>
      </c>
      <c r="X84" s="45">
        <v>43109</v>
      </c>
      <c r="Y84" s="3">
        <v>72.5</v>
      </c>
    </row>
    <row r="85" spans="1:25" x14ac:dyDescent="0.35">
      <c r="A85" s="40">
        <v>43282</v>
      </c>
      <c r="B85" s="39">
        <v>10657.3</v>
      </c>
      <c r="T85" s="45">
        <v>43108</v>
      </c>
      <c r="U85" s="3">
        <v>69.8</v>
      </c>
      <c r="X85" s="45">
        <v>43108</v>
      </c>
      <c r="Y85" s="3">
        <v>71</v>
      </c>
    </row>
    <row r="86" spans="1:25" x14ac:dyDescent="0.35">
      <c r="A86" s="40">
        <v>43252</v>
      </c>
      <c r="B86" s="39">
        <v>10696.2</v>
      </c>
      <c r="T86" s="45">
        <v>43107</v>
      </c>
      <c r="U86" s="3">
        <v>68.760000000000005</v>
      </c>
      <c r="X86" s="45">
        <v>43107</v>
      </c>
      <c r="Y86" s="3">
        <v>68.45</v>
      </c>
    </row>
    <row r="87" spans="1:25" x14ac:dyDescent="0.35">
      <c r="A87" s="40">
        <v>43221</v>
      </c>
      <c r="B87" s="39">
        <v>10718.05</v>
      </c>
      <c r="T87" s="45">
        <v>43106</v>
      </c>
      <c r="U87" s="3">
        <v>74.150000000000006</v>
      </c>
      <c r="X87" s="45">
        <v>43106</v>
      </c>
      <c r="Y87" s="3">
        <v>68.45</v>
      </c>
    </row>
    <row r="88" spans="1:25" x14ac:dyDescent="0.35">
      <c r="A88" s="40">
        <v>43191</v>
      </c>
      <c r="B88" s="39">
        <v>10211.799999999999</v>
      </c>
      <c r="T88" s="45">
        <v>43105</v>
      </c>
      <c r="U88" s="3">
        <v>67.040000000000006</v>
      </c>
      <c r="X88" s="45">
        <v>43105</v>
      </c>
      <c r="Y88" s="3">
        <v>67.42</v>
      </c>
    </row>
    <row r="89" spans="1:25" x14ac:dyDescent="0.35">
      <c r="A89" s="40">
        <v>43160</v>
      </c>
      <c r="B89" s="39">
        <v>10458.35</v>
      </c>
      <c r="T89" s="45">
        <v>43104</v>
      </c>
      <c r="U89" s="3">
        <v>68.569999999999993</v>
      </c>
      <c r="X89" s="45">
        <v>43104</v>
      </c>
      <c r="Y89" s="3">
        <v>66.45</v>
      </c>
    </row>
    <row r="90" spans="1:25" x14ac:dyDescent="0.35">
      <c r="A90" s="40">
        <v>43132</v>
      </c>
      <c r="B90" s="39">
        <v>11016.9</v>
      </c>
      <c r="T90" s="45">
        <v>43103</v>
      </c>
      <c r="U90" s="3">
        <v>64.94</v>
      </c>
      <c r="X90" s="45">
        <v>43103</v>
      </c>
      <c r="Y90" s="3">
        <v>65.11</v>
      </c>
    </row>
    <row r="91" spans="1:25" x14ac:dyDescent="0.35">
      <c r="A91" s="40">
        <v>43101</v>
      </c>
      <c r="B91" s="39">
        <v>10435.549999999999</v>
      </c>
      <c r="T91" s="45">
        <v>43102</v>
      </c>
      <c r="U91" s="3">
        <v>61.64</v>
      </c>
      <c r="X91" s="45">
        <v>43102</v>
      </c>
      <c r="Y91" s="3">
        <v>65.2</v>
      </c>
    </row>
    <row r="92" spans="1:25" x14ac:dyDescent="0.35">
      <c r="A92" s="40">
        <v>43070</v>
      </c>
      <c r="B92" s="39">
        <v>10121.799999999999</v>
      </c>
      <c r="T92" s="45">
        <v>43101</v>
      </c>
      <c r="U92" s="3">
        <v>64.73</v>
      </c>
      <c r="X92" s="45">
        <v>43101</v>
      </c>
      <c r="Y92" s="3">
        <v>63.54</v>
      </c>
    </row>
    <row r="93" spans="1:25" x14ac:dyDescent="0.35">
      <c r="A93" s="40">
        <v>43040</v>
      </c>
      <c r="B93" s="39">
        <v>10440.5</v>
      </c>
      <c r="T93" s="45">
        <v>42747</v>
      </c>
      <c r="U93" s="3">
        <v>60.42</v>
      </c>
      <c r="X93" s="45">
        <v>42747</v>
      </c>
      <c r="Y93" s="3">
        <v>63.83</v>
      </c>
    </row>
    <row r="94" spans="1:25" x14ac:dyDescent="0.35">
      <c r="A94" s="40">
        <v>43009</v>
      </c>
      <c r="B94" s="39">
        <v>9859.5</v>
      </c>
      <c r="T94" s="45">
        <v>42746</v>
      </c>
      <c r="U94" s="3">
        <v>57.4</v>
      </c>
      <c r="X94" s="45">
        <v>42746</v>
      </c>
      <c r="Y94" s="3">
        <v>64.48</v>
      </c>
    </row>
    <row r="95" spans="1:25" x14ac:dyDescent="0.35">
      <c r="A95" s="40">
        <v>42979</v>
      </c>
      <c r="B95" s="39">
        <v>9974.4</v>
      </c>
      <c r="T95" s="45">
        <v>42745</v>
      </c>
      <c r="U95" s="3">
        <v>54.38</v>
      </c>
      <c r="X95" s="45">
        <v>42745</v>
      </c>
      <c r="Y95" s="3">
        <v>64.739999999999995</v>
      </c>
    </row>
    <row r="96" spans="1:25" x14ac:dyDescent="0.35">
      <c r="A96" s="40">
        <v>42948</v>
      </c>
      <c r="B96" s="39">
        <v>10114.65</v>
      </c>
      <c r="T96" s="45">
        <v>42744</v>
      </c>
      <c r="U96" s="3">
        <v>51.67</v>
      </c>
      <c r="X96" s="45">
        <v>42744</v>
      </c>
      <c r="Y96" s="3">
        <v>65.305000000000007</v>
      </c>
    </row>
    <row r="97" spans="1:25" x14ac:dyDescent="0.35">
      <c r="A97" s="40">
        <v>42917</v>
      </c>
      <c r="B97" s="39">
        <v>9615</v>
      </c>
      <c r="T97" s="45">
        <v>42743</v>
      </c>
      <c r="U97" s="3">
        <v>47.23</v>
      </c>
      <c r="X97" s="45">
        <v>42743</v>
      </c>
      <c r="Y97" s="3">
        <v>63.93</v>
      </c>
    </row>
    <row r="98" spans="1:25" x14ac:dyDescent="0.35">
      <c r="A98" s="40">
        <v>42887</v>
      </c>
      <c r="B98" s="39">
        <v>9616.1</v>
      </c>
      <c r="T98" s="45">
        <v>42742</v>
      </c>
      <c r="U98" s="3">
        <v>50.17</v>
      </c>
      <c r="X98" s="45">
        <v>42742</v>
      </c>
      <c r="Y98" s="3">
        <v>64.17</v>
      </c>
    </row>
    <row r="99" spans="1:25" x14ac:dyDescent="0.35">
      <c r="A99" s="40">
        <v>42856</v>
      </c>
      <c r="B99" s="39">
        <v>9313.7999999999993</v>
      </c>
      <c r="T99" s="45">
        <v>42741</v>
      </c>
      <c r="U99" s="3">
        <v>46.04</v>
      </c>
      <c r="X99" s="45">
        <v>42741</v>
      </c>
      <c r="Y99" s="3">
        <v>64.614999999999995</v>
      </c>
    </row>
    <row r="100" spans="1:25" x14ac:dyDescent="0.35">
      <c r="A100" s="40">
        <v>42826</v>
      </c>
      <c r="B100" s="39">
        <v>9237.85</v>
      </c>
      <c r="T100" s="45">
        <v>42740</v>
      </c>
      <c r="U100" s="3">
        <v>48.32</v>
      </c>
      <c r="X100" s="45">
        <v>42740</v>
      </c>
      <c r="Y100" s="3">
        <v>64.504999999999995</v>
      </c>
    </row>
    <row r="101" spans="1:25" x14ac:dyDescent="0.35">
      <c r="A101" s="40">
        <v>42795</v>
      </c>
      <c r="B101" s="39">
        <v>8945.7999999999993</v>
      </c>
      <c r="T101" s="45">
        <v>42739</v>
      </c>
      <c r="U101" s="3">
        <v>49.33</v>
      </c>
      <c r="X101" s="45">
        <v>42739</v>
      </c>
      <c r="Y101" s="3">
        <v>64.27</v>
      </c>
    </row>
    <row r="102" spans="1:25" x14ac:dyDescent="0.35">
      <c r="A102" s="40">
        <v>42767</v>
      </c>
      <c r="B102" s="39">
        <v>8716.4</v>
      </c>
      <c r="T102" s="45">
        <v>42738</v>
      </c>
      <c r="U102" s="3">
        <v>50.6</v>
      </c>
      <c r="X102" s="45">
        <v>42738</v>
      </c>
      <c r="Y102" s="3">
        <v>64.849999999999994</v>
      </c>
    </row>
    <row r="103" spans="1:25" x14ac:dyDescent="0.35">
      <c r="A103" s="40">
        <v>42736</v>
      </c>
      <c r="B103" s="39">
        <v>8179.5</v>
      </c>
      <c r="T103" s="45">
        <v>42737</v>
      </c>
      <c r="U103" s="3">
        <v>54.01</v>
      </c>
      <c r="X103" s="45">
        <v>42737</v>
      </c>
      <c r="Y103" s="3">
        <v>66.7</v>
      </c>
    </row>
    <row r="104" spans="1:25" x14ac:dyDescent="0.35">
      <c r="A104" s="40">
        <v>42705</v>
      </c>
      <c r="B104" s="39">
        <v>8192.9</v>
      </c>
      <c r="T104" s="45">
        <v>42736</v>
      </c>
      <c r="U104" s="3">
        <v>52.81</v>
      </c>
      <c r="X104" s="45">
        <v>42736</v>
      </c>
      <c r="Y104" s="3">
        <v>67.489999999999995</v>
      </c>
    </row>
    <row r="105" spans="1:25" x14ac:dyDescent="0.35">
      <c r="A105" s="40">
        <v>42675</v>
      </c>
      <c r="B105" s="39">
        <v>8626.25</v>
      </c>
      <c r="T105" s="45">
        <v>42381</v>
      </c>
      <c r="U105" s="3">
        <v>53.72</v>
      </c>
      <c r="X105" s="45">
        <v>42381</v>
      </c>
      <c r="Y105" s="3">
        <v>67.944999999999993</v>
      </c>
    </row>
    <row r="106" spans="1:25" x14ac:dyDescent="0.35">
      <c r="A106" s="40">
        <v>42644</v>
      </c>
      <c r="B106" s="39">
        <v>8738.1</v>
      </c>
      <c r="T106" s="45">
        <v>42380</v>
      </c>
      <c r="U106" s="3">
        <v>49.44</v>
      </c>
      <c r="X106" s="45">
        <v>42380</v>
      </c>
      <c r="Y106" s="3">
        <v>68.587999999999994</v>
      </c>
    </row>
    <row r="107" spans="1:25" x14ac:dyDescent="0.35">
      <c r="A107" s="40">
        <v>42614</v>
      </c>
      <c r="B107" s="39">
        <v>8774.65</v>
      </c>
      <c r="T107" s="45">
        <v>42379</v>
      </c>
      <c r="U107" s="3">
        <v>46.86</v>
      </c>
      <c r="X107" s="45">
        <v>42379</v>
      </c>
      <c r="Y107" s="3">
        <v>66.674999999999997</v>
      </c>
    </row>
    <row r="108" spans="1:25" x14ac:dyDescent="0.35">
      <c r="A108" s="40">
        <v>42583</v>
      </c>
      <c r="B108" s="39">
        <v>8636.5499999999993</v>
      </c>
      <c r="T108" s="45">
        <v>42378</v>
      </c>
      <c r="U108" s="3">
        <v>48.24</v>
      </c>
      <c r="X108" s="45">
        <v>42378</v>
      </c>
      <c r="Y108" s="3">
        <v>66.546000000000006</v>
      </c>
    </row>
    <row r="109" spans="1:25" x14ac:dyDescent="0.35">
      <c r="A109" s="40">
        <v>42552</v>
      </c>
      <c r="B109" s="39">
        <v>8328.35</v>
      </c>
      <c r="T109" s="45">
        <v>42377</v>
      </c>
      <c r="U109" s="3">
        <v>44.7</v>
      </c>
      <c r="X109" s="45">
        <v>42377</v>
      </c>
      <c r="Y109" s="3">
        <v>66.962999999999994</v>
      </c>
    </row>
    <row r="110" spans="1:25" x14ac:dyDescent="0.35">
      <c r="A110" s="40">
        <v>42522</v>
      </c>
      <c r="B110" s="39">
        <v>8179.95</v>
      </c>
      <c r="T110" s="45">
        <v>42376</v>
      </c>
      <c r="U110" s="3">
        <v>41.6</v>
      </c>
      <c r="X110" s="45">
        <v>42376</v>
      </c>
      <c r="Y110" s="3">
        <v>66.63</v>
      </c>
    </row>
    <row r="111" spans="1:25" x14ac:dyDescent="0.35">
      <c r="A111" s="40">
        <v>42491</v>
      </c>
      <c r="B111" s="39">
        <v>7805.9</v>
      </c>
      <c r="T111" s="45">
        <v>42375</v>
      </c>
      <c r="U111" s="3">
        <v>48.33</v>
      </c>
      <c r="X111" s="45">
        <v>42375</v>
      </c>
      <c r="Y111" s="3">
        <v>67.492999999999995</v>
      </c>
    </row>
    <row r="112" spans="1:25" x14ac:dyDescent="0.35">
      <c r="A112" s="40">
        <v>42461</v>
      </c>
      <c r="B112" s="39">
        <v>7713.05</v>
      </c>
      <c r="T112" s="45">
        <v>42374</v>
      </c>
      <c r="U112" s="3">
        <v>49.1</v>
      </c>
      <c r="X112" s="45">
        <v>42374</v>
      </c>
      <c r="Y112" s="3">
        <v>67.198999999999998</v>
      </c>
    </row>
    <row r="113" spans="1:25" x14ac:dyDescent="0.35">
      <c r="A113" s="40">
        <v>42430</v>
      </c>
      <c r="B113" s="39">
        <v>7222.3</v>
      </c>
      <c r="T113" s="45">
        <v>42373</v>
      </c>
      <c r="U113" s="3">
        <v>45.92</v>
      </c>
      <c r="X113" s="45">
        <v>42373</v>
      </c>
      <c r="Y113" s="3">
        <v>66.415000000000006</v>
      </c>
    </row>
    <row r="114" spans="1:25" x14ac:dyDescent="0.35">
      <c r="A114" s="40">
        <v>42401</v>
      </c>
      <c r="B114" s="39">
        <v>7555.95</v>
      </c>
      <c r="T114" s="45">
        <v>42372</v>
      </c>
      <c r="U114" s="3">
        <v>38.340000000000003</v>
      </c>
      <c r="X114" s="45">
        <v>42372</v>
      </c>
      <c r="Y114" s="3">
        <v>66.25</v>
      </c>
    </row>
    <row r="115" spans="1:25" x14ac:dyDescent="0.35">
      <c r="A115" s="40">
        <v>42370</v>
      </c>
      <c r="B115" s="39">
        <v>7963.2</v>
      </c>
      <c r="T115" s="45">
        <v>42371</v>
      </c>
      <c r="U115" s="3">
        <v>33.75</v>
      </c>
      <c r="X115" s="45">
        <v>42371</v>
      </c>
      <c r="Y115" s="3">
        <v>68.197999999999993</v>
      </c>
    </row>
    <row r="116" spans="1:25" x14ac:dyDescent="0.35">
      <c r="A116" s="40">
        <v>42339</v>
      </c>
      <c r="B116" s="39">
        <v>7954.9</v>
      </c>
      <c r="T116" s="45">
        <v>42370</v>
      </c>
      <c r="U116" s="3">
        <v>33.619999999999997</v>
      </c>
      <c r="X116" s="45">
        <v>42370</v>
      </c>
      <c r="Y116" s="3">
        <v>67.867999999999995</v>
      </c>
    </row>
    <row r="117" spans="1:25" x14ac:dyDescent="0.35">
      <c r="A117" s="40">
        <v>42309</v>
      </c>
      <c r="B117" s="39">
        <v>8050.8</v>
      </c>
      <c r="T117" s="45">
        <v>42016</v>
      </c>
      <c r="U117" s="3">
        <v>37.04</v>
      </c>
      <c r="X117" s="45">
        <v>42016</v>
      </c>
      <c r="Y117" s="3">
        <v>66.197999999999993</v>
      </c>
    </row>
    <row r="118" spans="1:25" x14ac:dyDescent="0.35">
      <c r="A118" s="40">
        <v>42278</v>
      </c>
      <c r="B118" s="39">
        <v>7950.9</v>
      </c>
      <c r="T118" s="45">
        <v>42015</v>
      </c>
      <c r="U118" s="3">
        <v>41.65</v>
      </c>
      <c r="X118" s="45">
        <v>42015</v>
      </c>
      <c r="Y118" s="3">
        <v>66.451999999999998</v>
      </c>
    </row>
    <row r="119" spans="1:25" x14ac:dyDescent="0.35">
      <c r="A119" s="40">
        <v>42248</v>
      </c>
      <c r="B119" s="39">
        <v>7785.85</v>
      </c>
      <c r="T119" s="45">
        <v>42014</v>
      </c>
      <c r="U119" s="3">
        <v>46.59</v>
      </c>
      <c r="X119" s="45">
        <v>42014</v>
      </c>
      <c r="Y119" s="3">
        <v>65.412999999999997</v>
      </c>
    </row>
    <row r="120" spans="1:25" x14ac:dyDescent="0.35">
      <c r="A120" s="40">
        <v>42217</v>
      </c>
      <c r="B120" s="39">
        <v>8543.0499999999993</v>
      </c>
      <c r="T120" s="45">
        <v>42013</v>
      </c>
      <c r="U120" s="3">
        <v>45.09</v>
      </c>
      <c r="X120" s="45">
        <v>42013</v>
      </c>
      <c r="Y120" s="3">
        <v>65.507000000000005</v>
      </c>
    </row>
    <row r="121" spans="1:25" x14ac:dyDescent="0.35">
      <c r="A121" s="40">
        <v>42186</v>
      </c>
      <c r="B121" s="39">
        <v>8453.0499999999993</v>
      </c>
      <c r="T121" s="45">
        <v>42012</v>
      </c>
      <c r="U121" s="3">
        <v>49.2</v>
      </c>
      <c r="X121" s="45">
        <v>42012</v>
      </c>
      <c r="Y121" s="3">
        <v>66.402000000000001</v>
      </c>
    </row>
    <row r="122" spans="1:25" x14ac:dyDescent="0.35">
      <c r="A122" s="40">
        <v>42156</v>
      </c>
      <c r="B122" s="39">
        <v>8433.4</v>
      </c>
      <c r="T122" s="45">
        <v>42011</v>
      </c>
      <c r="U122" s="3">
        <v>47.12</v>
      </c>
      <c r="X122" s="45">
        <v>42011</v>
      </c>
      <c r="Y122" s="3">
        <v>63.978000000000002</v>
      </c>
    </row>
    <row r="123" spans="1:25" x14ac:dyDescent="0.35">
      <c r="A123" s="40">
        <v>42125</v>
      </c>
      <c r="B123" s="39">
        <v>8331.9500000000007</v>
      </c>
      <c r="T123" s="45">
        <v>42010</v>
      </c>
      <c r="U123" s="3">
        <v>59.47</v>
      </c>
      <c r="X123" s="45">
        <v>42010</v>
      </c>
      <c r="Y123" s="3">
        <v>63.594000000000001</v>
      </c>
    </row>
    <row r="124" spans="1:25" x14ac:dyDescent="0.35">
      <c r="A124" s="40">
        <v>42095</v>
      </c>
      <c r="B124" s="39">
        <v>8659.9</v>
      </c>
      <c r="T124" s="45">
        <v>42009</v>
      </c>
      <c r="U124" s="3">
        <v>60.3</v>
      </c>
      <c r="X124" s="45">
        <v>42009</v>
      </c>
      <c r="Y124" s="3">
        <v>63.732999999999997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3081-B8AC-401D-8D7B-89C488CDA1E1}">
  <dimension ref="A1:CB127"/>
  <sheetViews>
    <sheetView zoomScale="68" zoomScaleNormal="68" workbookViewId="0">
      <selection activeCell="AK16" sqref="AK16"/>
    </sheetView>
  </sheetViews>
  <sheetFormatPr defaultRowHeight="14.5" x14ac:dyDescent="0.35"/>
  <cols>
    <col min="1" max="1" width="18.1796875" customWidth="1"/>
    <col min="2" max="2" width="11.7265625" customWidth="1"/>
    <col min="3" max="3" width="14.36328125" customWidth="1"/>
    <col min="5" max="5" width="15.1796875" customWidth="1"/>
    <col min="8" max="8" width="24.26953125" customWidth="1"/>
    <col min="9" max="9" width="15.453125" customWidth="1"/>
    <col min="10" max="10" width="15.54296875" customWidth="1"/>
    <col min="11" max="15" width="16.90625" customWidth="1"/>
    <col min="16" max="16" width="16.90625" style="53" customWidth="1"/>
    <col min="17" max="18" width="16.90625" customWidth="1"/>
    <col min="19" max="19" width="12.7265625" customWidth="1"/>
    <col min="23" max="23" width="16.26953125" customWidth="1"/>
    <col min="29" max="29" width="16.08984375" customWidth="1"/>
    <col min="38" max="38" width="20.08984375" customWidth="1"/>
    <col min="39" max="40" width="16" customWidth="1"/>
    <col min="42" max="42" width="13" customWidth="1"/>
    <col min="43" max="43" width="20.7265625" customWidth="1"/>
    <col min="44" max="44" width="14.6328125" customWidth="1"/>
    <col min="45" max="45" width="16.36328125" customWidth="1"/>
    <col min="46" max="46" width="14.08984375" customWidth="1"/>
    <col min="49" max="49" width="22" customWidth="1"/>
    <col min="50" max="50" width="13.36328125" customWidth="1"/>
    <col min="51" max="51" width="16.54296875" customWidth="1"/>
    <col min="52" max="52" width="14.36328125" customWidth="1"/>
    <col min="53" max="53" width="19" customWidth="1"/>
    <col min="54" max="54" width="15" customWidth="1"/>
    <col min="55" max="55" width="15.7265625" customWidth="1"/>
    <col min="56" max="56" width="14.1796875" customWidth="1"/>
    <col min="57" max="57" width="17.90625" customWidth="1"/>
    <col min="60" max="60" width="20.08984375" customWidth="1"/>
    <col min="61" max="62" width="16.36328125" customWidth="1"/>
    <col min="63" max="63" width="14.1796875" customWidth="1"/>
    <col min="64" max="64" width="14.7265625" customWidth="1"/>
    <col min="65" max="65" width="17.08984375" customWidth="1"/>
    <col min="66" max="67" width="20.08984375" customWidth="1"/>
    <col min="68" max="68" width="16.81640625" customWidth="1"/>
    <col min="72" max="72" width="17.1796875" customWidth="1"/>
    <col min="73" max="73" width="18.54296875" customWidth="1"/>
    <col min="74" max="74" width="16" customWidth="1"/>
    <col min="77" max="77" width="18.54296875" customWidth="1"/>
    <col min="78" max="79" width="13.08984375" customWidth="1"/>
    <col min="80" max="80" width="18.7265625" customWidth="1"/>
  </cols>
  <sheetData>
    <row r="1" spans="1:73" ht="15" x14ac:dyDescent="0.35">
      <c r="A1" s="43" t="s">
        <v>68</v>
      </c>
      <c r="B1" s="2" t="s">
        <v>149</v>
      </c>
      <c r="C1" s="2" t="s">
        <v>170</v>
      </c>
      <c r="D1" s="2" t="s">
        <v>169</v>
      </c>
      <c r="E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1"/>
      <c r="M1" s="2" t="s">
        <v>68</v>
      </c>
      <c r="N1" s="2" t="s">
        <v>205</v>
      </c>
      <c r="O1" s="1"/>
      <c r="P1" s="2" t="s">
        <v>68</v>
      </c>
      <c r="Q1" s="2" t="s">
        <v>206</v>
      </c>
      <c r="R1" s="1"/>
      <c r="S1" s="43" t="s">
        <v>68</v>
      </c>
      <c r="T1" s="43" t="s">
        <v>208</v>
      </c>
      <c r="U1" s="39"/>
      <c r="V1" s="67" t="s">
        <v>210</v>
      </c>
      <c r="W1" s="69" t="s">
        <v>211</v>
      </c>
      <c r="X1" s="70"/>
      <c r="Y1" s="70"/>
      <c r="Z1" s="70"/>
      <c r="AA1" s="71"/>
      <c r="AB1" s="54"/>
      <c r="AC1" s="2" t="s">
        <v>247</v>
      </c>
      <c r="AD1" s="2" t="s">
        <v>167</v>
      </c>
      <c r="AE1" s="2" t="s">
        <v>69</v>
      </c>
      <c r="AF1" s="2" t="s">
        <v>84</v>
      </c>
      <c r="AG1" s="2" t="s">
        <v>85</v>
      </c>
      <c r="AH1" s="2" t="s">
        <v>246</v>
      </c>
      <c r="AI1" s="54"/>
      <c r="AJ1" s="39"/>
      <c r="AK1" s="39"/>
    </row>
    <row r="2" spans="1:73" ht="30" x14ac:dyDescent="0.35">
      <c r="A2" s="42">
        <v>45748</v>
      </c>
      <c r="B2" s="41">
        <v>23165.7</v>
      </c>
      <c r="C2" s="3">
        <v>58.21</v>
      </c>
      <c r="D2" s="3"/>
      <c r="E2" s="3">
        <v>84.599000000000004</v>
      </c>
      <c r="H2" s="49">
        <f>LN(B2/B3)</f>
        <v>4.6222205829570089E-2</v>
      </c>
      <c r="I2" s="49">
        <f>LN(C2/C3)</f>
        <v>-0.20536052900758317</v>
      </c>
      <c r="J2" s="49"/>
      <c r="K2" s="49">
        <f>(E2-E3)/E3</f>
        <v>-1.0074888836882637E-2</v>
      </c>
      <c r="L2" s="50"/>
      <c r="M2" s="52">
        <v>45657</v>
      </c>
      <c r="N2" s="49">
        <v>6.2E-2</v>
      </c>
      <c r="O2" s="50"/>
      <c r="P2" s="52">
        <v>45756</v>
      </c>
      <c r="Q2" s="49">
        <v>0.06</v>
      </c>
      <c r="R2" s="50"/>
      <c r="S2" s="42">
        <v>45784</v>
      </c>
      <c r="T2" s="41">
        <v>5631.28</v>
      </c>
      <c r="U2" s="39"/>
      <c r="V2" s="68"/>
      <c r="W2" s="55" t="s">
        <v>212</v>
      </c>
      <c r="X2" s="55" t="s">
        <v>213</v>
      </c>
      <c r="Y2" s="56" t="s">
        <v>214</v>
      </c>
      <c r="Z2" s="56" t="s">
        <v>215</v>
      </c>
      <c r="AA2" s="57" t="s">
        <v>216</v>
      </c>
      <c r="AB2" s="54"/>
      <c r="AC2" s="45">
        <v>45778</v>
      </c>
      <c r="AD2" s="3">
        <v>6.4260000000000002</v>
      </c>
      <c r="AE2" s="3">
        <v>6.468</v>
      </c>
      <c r="AF2" s="3">
        <v>6.4690000000000003</v>
      </c>
      <c r="AG2" s="3">
        <v>6.4089999999999998</v>
      </c>
      <c r="AH2" s="61">
        <v>1.2E-2</v>
      </c>
      <c r="AI2" s="54"/>
      <c r="AJ2" s="39"/>
      <c r="AK2" s="39"/>
    </row>
    <row r="3" spans="1:73" x14ac:dyDescent="0.35">
      <c r="A3" s="42">
        <v>45717</v>
      </c>
      <c r="B3" s="41">
        <v>22119.3</v>
      </c>
      <c r="C3" s="3">
        <v>71.48</v>
      </c>
      <c r="D3" s="3"/>
      <c r="E3" s="3">
        <v>85.46</v>
      </c>
      <c r="H3" s="49">
        <f>LN(B3/B4)</f>
        <v>-5.9790027475396808E-2</v>
      </c>
      <c r="I3" s="49">
        <f t="shared" ref="I3:I66" si="0">LN(C3/C4)</f>
        <v>2.4356910690503133E-2</v>
      </c>
      <c r="J3" s="49"/>
      <c r="K3" s="49">
        <f t="shared" ref="K3:K66" si="1">(E3-E4)/E4</f>
        <v>-2.2990476843754042E-2</v>
      </c>
      <c r="L3" s="50"/>
      <c r="M3" s="52">
        <v>45565</v>
      </c>
      <c r="N3" s="49">
        <v>5.6000000000000001E-2</v>
      </c>
      <c r="O3" s="50"/>
      <c r="P3" s="52">
        <v>45747</v>
      </c>
      <c r="Q3" s="49">
        <v>6.25E-2</v>
      </c>
      <c r="R3" s="50"/>
      <c r="S3" s="42">
        <v>45778</v>
      </c>
      <c r="T3" s="41">
        <v>5631.28</v>
      </c>
      <c r="U3" s="39"/>
      <c r="V3" s="58" t="s">
        <v>217</v>
      </c>
      <c r="W3" s="59">
        <v>1411.95</v>
      </c>
      <c r="X3" s="60">
        <v>4922.67</v>
      </c>
      <c r="Y3" s="60">
        <v>195.32</v>
      </c>
      <c r="Z3" s="59">
        <v>5720.23</v>
      </c>
      <c r="AA3" s="59">
        <v>12250.17</v>
      </c>
      <c r="AB3" s="54"/>
      <c r="AC3" s="45">
        <v>45748</v>
      </c>
      <c r="AD3" s="3">
        <v>6.35</v>
      </c>
      <c r="AE3" s="3">
        <v>6.48</v>
      </c>
      <c r="AF3" s="3">
        <v>6.5</v>
      </c>
      <c r="AG3" s="3">
        <v>6.32</v>
      </c>
      <c r="AH3" s="61">
        <v>-3.5000000000000003E-2</v>
      </c>
      <c r="AI3" s="54"/>
      <c r="AJ3" s="39"/>
      <c r="AK3" s="39"/>
    </row>
    <row r="4" spans="1:73" ht="26" x14ac:dyDescent="0.35">
      <c r="A4" s="42">
        <v>45689</v>
      </c>
      <c r="B4" s="41">
        <v>23482.15</v>
      </c>
      <c r="C4" s="3">
        <v>69.760000000000005</v>
      </c>
      <c r="D4" s="3"/>
      <c r="E4" s="3">
        <v>87.471000000000004</v>
      </c>
      <c r="H4" s="49">
        <f t="shared" ref="H4:H67" si="2">LN(B4/B5)</f>
        <v>-1.1042980359378059E-2</v>
      </c>
      <c r="I4" s="49">
        <f t="shared" si="0"/>
        <v>-3.8939489774596811E-2</v>
      </c>
      <c r="J4" s="49"/>
      <c r="K4" s="49">
        <f t="shared" si="1"/>
        <v>1.0512817550628996E-2</v>
      </c>
      <c r="L4" s="50"/>
      <c r="M4" s="52">
        <v>45473</v>
      </c>
      <c r="N4" s="49">
        <v>6.5000000000000002E-2</v>
      </c>
      <c r="O4" s="50"/>
      <c r="P4" s="52">
        <v>45695</v>
      </c>
      <c r="Q4" s="49">
        <v>6.25E-2</v>
      </c>
      <c r="R4" s="50"/>
      <c r="S4" s="42">
        <v>45748</v>
      </c>
      <c r="T4" s="41">
        <v>5569.06</v>
      </c>
      <c r="U4" s="39"/>
      <c r="V4" s="58" t="s">
        <v>218</v>
      </c>
      <c r="W4" s="59">
        <v>29973.200000000001</v>
      </c>
      <c r="X4" s="60">
        <v>-147.4</v>
      </c>
      <c r="Y4" s="60">
        <v>0</v>
      </c>
      <c r="Z4" s="59">
        <v>0</v>
      </c>
      <c r="AA4" s="59">
        <v>29825.8</v>
      </c>
      <c r="AB4" s="54"/>
      <c r="AC4" s="45">
        <v>45717</v>
      </c>
      <c r="AD4" s="3">
        <v>6.58</v>
      </c>
      <c r="AE4" s="3">
        <v>6.73</v>
      </c>
      <c r="AF4" s="3">
        <v>6.74</v>
      </c>
      <c r="AG4" s="3">
        <v>6.58</v>
      </c>
      <c r="AH4" s="61">
        <v>-2.0799999999999999E-2</v>
      </c>
      <c r="AI4" s="54"/>
      <c r="AJ4" s="39"/>
      <c r="AK4" s="39"/>
    </row>
    <row r="5" spans="1:73" ht="26" x14ac:dyDescent="0.35">
      <c r="A5" s="42">
        <v>45658</v>
      </c>
      <c r="B5" s="41">
        <v>23742.9</v>
      </c>
      <c r="C5" s="3">
        <v>72.53</v>
      </c>
      <c r="D5" s="3"/>
      <c r="E5" s="3">
        <v>86.561000000000007</v>
      </c>
      <c r="H5" s="49">
        <f t="shared" si="2"/>
        <v>-2.2206729200318919E-2</v>
      </c>
      <c r="I5" s="49">
        <f t="shared" si="0"/>
        <v>1.1230620638388932E-2</v>
      </c>
      <c r="J5" s="49"/>
      <c r="K5" s="49">
        <f t="shared" si="1"/>
        <v>1.1770343876382226E-2</v>
      </c>
      <c r="L5" s="50"/>
      <c r="M5" s="52">
        <v>45382</v>
      </c>
      <c r="N5" s="49">
        <v>7.8E-2</v>
      </c>
      <c r="O5" s="50"/>
      <c r="P5" s="52">
        <v>45688</v>
      </c>
      <c r="Q5" s="49">
        <v>6.5000000000000002E-2</v>
      </c>
      <c r="R5" s="50"/>
      <c r="S5" s="42">
        <v>45717</v>
      </c>
      <c r="T5" s="41">
        <v>5611.85</v>
      </c>
      <c r="U5" s="39"/>
      <c r="V5" s="58" t="s">
        <v>219</v>
      </c>
      <c r="W5" s="59">
        <v>9669.5</v>
      </c>
      <c r="X5" s="60">
        <v>452.6</v>
      </c>
      <c r="Y5" s="60">
        <v>0</v>
      </c>
      <c r="Z5" s="59">
        <v>0</v>
      </c>
      <c r="AA5" s="59">
        <v>10122.1</v>
      </c>
      <c r="AB5" s="54"/>
      <c r="AC5" s="45">
        <v>45689</v>
      </c>
      <c r="AD5" s="3">
        <v>6.72</v>
      </c>
      <c r="AE5" s="3">
        <v>6.67</v>
      </c>
      <c r="AF5" s="3">
        <v>6.72</v>
      </c>
      <c r="AG5" s="3">
        <v>6.65</v>
      </c>
      <c r="AH5" s="61">
        <v>4.4999999999999997E-3</v>
      </c>
      <c r="AI5" s="54"/>
      <c r="AJ5" s="39"/>
      <c r="AK5" s="39"/>
    </row>
    <row r="6" spans="1:73" ht="26" x14ac:dyDescent="0.35">
      <c r="A6" s="42">
        <v>45627</v>
      </c>
      <c r="B6" s="41">
        <v>24276.05</v>
      </c>
      <c r="C6" s="3">
        <v>71.72</v>
      </c>
      <c r="D6" s="3"/>
      <c r="E6" s="3">
        <v>85.554000000000002</v>
      </c>
      <c r="H6" s="49">
        <f t="shared" si="2"/>
        <v>-1.1650790525077556E-3</v>
      </c>
      <c r="I6" s="49">
        <f t="shared" si="0"/>
        <v>5.3261943560825413E-2</v>
      </c>
      <c r="J6" s="49"/>
      <c r="K6" s="49">
        <f t="shared" si="1"/>
        <v>1.1766931964663781E-2</v>
      </c>
      <c r="L6" s="50"/>
      <c r="M6" s="52">
        <v>45291</v>
      </c>
      <c r="N6" s="49">
        <v>9.5000000000000001E-2</v>
      </c>
      <c r="O6" s="50"/>
      <c r="P6" s="52">
        <v>45632</v>
      </c>
      <c r="Q6" s="49">
        <v>6.5000000000000002E-2</v>
      </c>
      <c r="R6" s="50"/>
      <c r="S6" s="42">
        <v>45689</v>
      </c>
      <c r="T6" s="41">
        <v>5954.5</v>
      </c>
      <c r="U6" s="39"/>
      <c r="V6" s="58" t="s">
        <v>220</v>
      </c>
      <c r="W6" s="59">
        <v>10206.700000000001</v>
      </c>
      <c r="X6" s="60">
        <v>-273.3</v>
      </c>
      <c r="Y6" s="60">
        <v>0</v>
      </c>
      <c r="Z6" s="59">
        <v>0</v>
      </c>
      <c r="AA6" s="59">
        <v>9933.4</v>
      </c>
      <c r="AB6" s="54"/>
      <c r="AC6" s="45">
        <v>45658</v>
      </c>
      <c r="AD6" s="3">
        <v>6.69</v>
      </c>
      <c r="AE6" s="3">
        <v>6.78</v>
      </c>
      <c r="AF6" s="3">
        <v>6.84</v>
      </c>
      <c r="AG6" s="3">
        <v>6.67</v>
      </c>
      <c r="AH6" s="61">
        <v>-1.04E-2</v>
      </c>
      <c r="AI6" s="54"/>
      <c r="AJ6" s="39"/>
      <c r="AK6" s="39"/>
    </row>
    <row r="7" spans="1:73" ht="26" x14ac:dyDescent="0.35">
      <c r="A7" s="42">
        <v>45597</v>
      </c>
      <c r="B7" s="41">
        <v>24304.35</v>
      </c>
      <c r="C7" s="3">
        <v>68</v>
      </c>
      <c r="D7" s="3"/>
      <c r="E7" s="3">
        <v>84.558999999999997</v>
      </c>
      <c r="H7" s="49">
        <f t="shared" si="2"/>
        <v>-5.9598982998233407E-2</v>
      </c>
      <c r="I7" s="49">
        <f t="shared" si="0"/>
        <v>-1.8359833798169294E-2</v>
      </c>
      <c r="J7" s="49"/>
      <c r="K7" s="49">
        <f t="shared" si="1"/>
        <v>5.9242692806413247E-3</v>
      </c>
      <c r="L7" s="50"/>
      <c r="M7" s="52">
        <v>45199</v>
      </c>
      <c r="N7" s="49">
        <v>9.2999999999999999E-2</v>
      </c>
      <c r="O7" s="50"/>
      <c r="P7" s="52">
        <v>45626</v>
      </c>
      <c r="Q7" s="49">
        <v>6.5000000000000002E-2</v>
      </c>
      <c r="R7" s="50"/>
      <c r="S7" s="42">
        <v>45658</v>
      </c>
      <c r="T7" s="41">
        <v>6040.53</v>
      </c>
      <c r="U7" s="39"/>
      <c r="V7" s="58" t="s">
        <v>221</v>
      </c>
      <c r="W7" s="59">
        <v>8072.2</v>
      </c>
      <c r="X7" s="60">
        <v>690.4</v>
      </c>
      <c r="Y7" s="60">
        <v>0</v>
      </c>
      <c r="Z7" s="59">
        <v>0</v>
      </c>
      <c r="AA7" s="59">
        <v>8762.6</v>
      </c>
      <c r="AB7" s="54"/>
      <c r="AC7" s="45">
        <v>45627</v>
      </c>
      <c r="AD7" s="3">
        <v>6.76</v>
      </c>
      <c r="AE7" s="3">
        <v>6.8019999999999996</v>
      </c>
      <c r="AF7" s="3">
        <v>6.8070000000000004</v>
      </c>
      <c r="AG7" s="3">
        <v>6.6680000000000001</v>
      </c>
      <c r="AH7" s="61">
        <v>1.2999999999999999E-3</v>
      </c>
      <c r="AI7" s="54"/>
      <c r="AJ7" s="39"/>
      <c r="AK7" s="39"/>
    </row>
    <row r="8" spans="1:73" ht="26" x14ac:dyDescent="0.35">
      <c r="A8" s="42">
        <v>45566</v>
      </c>
      <c r="B8" s="41">
        <v>25796.9</v>
      </c>
      <c r="C8" s="3">
        <v>69.260000000000005</v>
      </c>
      <c r="D8" s="3"/>
      <c r="E8" s="3">
        <v>84.061000000000007</v>
      </c>
      <c r="H8" s="49">
        <f t="shared" si="2"/>
        <v>2.0292185763855084E-2</v>
      </c>
      <c r="I8" s="49">
        <f t="shared" si="0"/>
        <v>1.5862953599581994E-2</v>
      </c>
      <c r="J8" s="49"/>
      <c r="K8" s="49">
        <f t="shared" si="1"/>
        <v>3.6535132230912973E-3</v>
      </c>
      <c r="L8" s="50"/>
      <c r="M8" s="52">
        <v>45107</v>
      </c>
      <c r="N8" s="49">
        <v>9.7000000000000003E-2</v>
      </c>
      <c r="O8" s="50"/>
      <c r="P8" s="52">
        <v>45565</v>
      </c>
      <c r="Q8" s="49">
        <v>6.5000000000000002E-2</v>
      </c>
      <c r="R8" s="50"/>
      <c r="S8" s="42">
        <v>45627</v>
      </c>
      <c r="T8" s="41">
        <v>5881.63</v>
      </c>
      <c r="U8" s="39"/>
      <c r="V8" s="58" t="s">
        <v>222</v>
      </c>
      <c r="W8" s="59">
        <v>2527</v>
      </c>
      <c r="X8" s="60">
        <v>162</v>
      </c>
      <c r="Y8" s="60">
        <v>0</v>
      </c>
      <c r="Z8" s="59">
        <v>0</v>
      </c>
      <c r="AA8" s="59">
        <v>2689</v>
      </c>
      <c r="AB8" s="54"/>
      <c r="AC8" s="45">
        <v>45597</v>
      </c>
      <c r="AD8" s="3">
        <v>6.7510000000000003</v>
      </c>
      <c r="AE8" s="3">
        <v>6.8310000000000004</v>
      </c>
      <c r="AF8" s="3">
        <v>6.8630000000000004</v>
      </c>
      <c r="AG8" s="3">
        <v>6.7389999999999999</v>
      </c>
      <c r="AH8" s="61">
        <v>-1.32E-2</v>
      </c>
      <c r="AI8" s="54"/>
      <c r="AJ8" s="39"/>
      <c r="AK8" s="39"/>
    </row>
    <row r="9" spans="1:73" ht="26" x14ac:dyDescent="0.35">
      <c r="A9" s="42">
        <v>45536</v>
      </c>
      <c r="B9" s="41">
        <v>25278.7</v>
      </c>
      <c r="C9" s="3">
        <v>68.17</v>
      </c>
      <c r="D9" s="3"/>
      <c r="E9" s="3">
        <v>83.754999999999995</v>
      </c>
      <c r="H9" s="49">
        <f t="shared" si="2"/>
        <v>1.0650414057942993E-2</v>
      </c>
      <c r="I9" s="49">
        <f t="shared" si="0"/>
        <v>-7.5960861672752594E-2</v>
      </c>
      <c r="J9" s="49"/>
      <c r="K9" s="49">
        <f t="shared" si="1"/>
        <v>-1.3354477923379754E-3</v>
      </c>
      <c r="L9" s="50"/>
      <c r="M9" s="52">
        <v>45016</v>
      </c>
      <c r="N9" s="49">
        <v>6.2E-2</v>
      </c>
      <c r="O9" s="50"/>
      <c r="P9" s="52">
        <v>45512</v>
      </c>
      <c r="Q9" s="49">
        <v>6.5000000000000002E-2</v>
      </c>
      <c r="R9" s="50"/>
      <c r="S9" s="42">
        <v>45597</v>
      </c>
      <c r="T9" s="41">
        <v>6032.38</v>
      </c>
      <c r="U9" s="39"/>
      <c r="V9" s="58" t="s">
        <v>223</v>
      </c>
      <c r="W9" s="59">
        <v>39959.699999999997</v>
      </c>
      <c r="X9" s="60">
        <v>5805</v>
      </c>
      <c r="Y9" s="60">
        <v>0</v>
      </c>
      <c r="Z9" s="59">
        <v>0</v>
      </c>
      <c r="AA9" s="59">
        <v>45764.7</v>
      </c>
      <c r="AB9" s="54"/>
      <c r="AC9" s="45">
        <v>45566</v>
      </c>
      <c r="AD9" s="3">
        <v>6.8410000000000002</v>
      </c>
      <c r="AE9" s="3">
        <v>6.7590000000000003</v>
      </c>
      <c r="AF9" s="3">
        <v>6.875</v>
      </c>
      <c r="AG9" s="3">
        <v>6.73</v>
      </c>
      <c r="AH9" s="61">
        <v>1.35E-2</v>
      </c>
      <c r="AI9" s="54"/>
      <c r="AJ9" s="39"/>
      <c r="AK9" s="39"/>
    </row>
    <row r="10" spans="1:73" ht="26" x14ac:dyDescent="0.35">
      <c r="A10" s="42">
        <v>45505</v>
      </c>
      <c r="B10" s="41">
        <v>25010.9</v>
      </c>
      <c r="C10" s="3">
        <v>73.55</v>
      </c>
      <c r="D10" s="3"/>
      <c r="E10" s="3">
        <v>83.867000000000004</v>
      </c>
      <c r="H10" s="49">
        <f t="shared" si="2"/>
        <v>3.5360738650475003E-2</v>
      </c>
      <c r="I10" s="49">
        <f t="shared" si="0"/>
        <v>-5.7588867295320215E-2</v>
      </c>
      <c r="J10" s="49"/>
      <c r="K10" s="49">
        <f t="shared" si="1"/>
        <v>2.0071924395752205E-3</v>
      </c>
      <c r="L10" s="50"/>
      <c r="M10" s="52">
        <v>44926</v>
      </c>
      <c r="N10" s="49">
        <v>4.2999999999999997E-2</v>
      </c>
      <c r="O10" s="50"/>
      <c r="P10" s="52">
        <v>45504</v>
      </c>
      <c r="Q10" s="49">
        <v>6.5000000000000002E-2</v>
      </c>
      <c r="R10" s="50"/>
      <c r="S10" s="42">
        <v>45566</v>
      </c>
      <c r="T10" s="41">
        <v>5705.45</v>
      </c>
      <c r="U10" s="39"/>
      <c r="V10" s="58" t="s">
        <v>224</v>
      </c>
      <c r="W10" s="59">
        <v>44122.7</v>
      </c>
      <c r="X10" s="60">
        <v>1758.6</v>
      </c>
      <c r="Y10" s="60">
        <v>0</v>
      </c>
      <c r="Z10" s="59">
        <v>0</v>
      </c>
      <c r="AA10" s="59">
        <v>45881.3</v>
      </c>
      <c r="AB10" s="54"/>
      <c r="AC10" s="45">
        <v>45536</v>
      </c>
      <c r="AD10" s="3">
        <v>6.75</v>
      </c>
      <c r="AE10" s="3">
        <v>6.8769999999999998</v>
      </c>
      <c r="AF10" s="3">
        <v>6.8849999999999998</v>
      </c>
      <c r="AG10" s="3">
        <v>6.7060000000000004</v>
      </c>
      <c r="AH10" s="61">
        <v>-1.6500000000000001E-2</v>
      </c>
      <c r="AI10" s="54"/>
      <c r="AJ10" s="39"/>
      <c r="AK10" s="39"/>
    </row>
    <row r="11" spans="1:73" ht="26" x14ac:dyDescent="0.35">
      <c r="A11" s="42">
        <v>45474</v>
      </c>
      <c r="B11" s="41">
        <v>24141.95</v>
      </c>
      <c r="C11" s="3">
        <v>77.91</v>
      </c>
      <c r="D11" s="3"/>
      <c r="E11" s="3">
        <v>83.698999999999998</v>
      </c>
      <c r="H11" s="49">
        <f t="shared" si="2"/>
        <v>3.7048188342406203E-2</v>
      </c>
      <c r="I11" s="49">
        <f t="shared" si="0"/>
        <v>-4.5539383048340661E-2</v>
      </c>
      <c r="J11" s="49"/>
      <c r="K11" s="49">
        <f t="shared" si="1"/>
        <v>4.1269269989801941E-3</v>
      </c>
      <c r="L11" s="50"/>
      <c r="M11" s="52">
        <v>44834</v>
      </c>
      <c r="N11" s="49">
        <v>5.5E-2</v>
      </c>
      <c r="O11" s="50"/>
      <c r="P11" s="52">
        <v>45443</v>
      </c>
      <c r="Q11" s="49">
        <v>6.5000000000000002E-2</v>
      </c>
      <c r="R11" s="50"/>
      <c r="S11" s="42">
        <v>45536</v>
      </c>
      <c r="T11" s="41">
        <v>5762.48</v>
      </c>
      <c r="U11" s="39"/>
      <c r="V11" s="58" t="s">
        <v>225</v>
      </c>
      <c r="W11" s="59">
        <v>48800.5</v>
      </c>
      <c r="X11" s="60">
        <v>-7333.8</v>
      </c>
      <c r="Y11" s="60">
        <v>0</v>
      </c>
      <c r="Z11" s="59">
        <v>0</v>
      </c>
      <c r="AA11" s="59">
        <v>41466.699999999997</v>
      </c>
      <c r="AB11" s="54"/>
      <c r="AC11" s="45">
        <v>45505</v>
      </c>
      <c r="AD11" s="3">
        <v>6.8630000000000004</v>
      </c>
      <c r="AE11" s="3">
        <v>6.9119999999999999</v>
      </c>
      <c r="AF11" s="3">
        <v>6.9189999999999996</v>
      </c>
      <c r="AG11" s="3">
        <v>6.843</v>
      </c>
      <c r="AH11" s="61">
        <v>-8.8000000000000005E-3</v>
      </c>
      <c r="AI11" s="54"/>
      <c r="AJ11" s="39"/>
      <c r="AK11" s="39"/>
      <c r="AL11" s="1" t="s">
        <v>203</v>
      </c>
      <c r="BT11" s="1" t="s">
        <v>204</v>
      </c>
    </row>
    <row r="12" spans="1:73" ht="26" x14ac:dyDescent="0.35">
      <c r="A12" s="42">
        <v>45444</v>
      </c>
      <c r="B12" s="41">
        <v>23263.9</v>
      </c>
      <c r="C12" s="3">
        <v>81.540000000000006</v>
      </c>
      <c r="D12" s="3"/>
      <c r="E12" s="3">
        <v>83.355000000000004</v>
      </c>
      <c r="H12" s="49">
        <f t="shared" si="2"/>
        <v>2.6822424282493786E-2</v>
      </c>
      <c r="I12" s="49">
        <f t="shared" si="0"/>
        <v>5.7418154101149387E-2</v>
      </c>
      <c r="J12" s="49"/>
      <c r="K12" s="49">
        <f t="shared" si="1"/>
        <v>-8.2710011507482987E-4</v>
      </c>
      <c r="L12" s="50"/>
      <c r="M12" s="52">
        <v>44742</v>
      </c>
      <c r="N12" s="49">
        <v>0.128</v>
      </c>
      <c r="O12" s="50"/>
      <c r="P12" s="52">
        <v>45387</v>
      </c>
      <c r="Q12" s="49">
        <v>6.5000000000000002E-2</v>
      </c>
      <c r="R12" s="50"/>
      <c r="S12" s="42">
        <v>45505</v>
      </c>
      <c r="T12" s="41">
        <v>5648.4</v>
      </c>
      <c r="U12" s="39"/>
      <c r="V12" s="58" t="s">
        <v>226</v>
      </c>
      <c r="W12" s="59">
        <v>25235.7</v>
      </c>
      <c r="X12" s="60">
        <v>5604.7</v>
      </c>
      <c r="Y12" s="60">
        <v>0</v>
      </c>
      <c r="Z12" s="59">
        <v>0</v>
      </c>
      <c r="AA12" s="59">
        <v>30840.400000000001</v>
      </c>
      <c r="AB12" s="54"/>
      <c r="AC12" s="45">
        <v>45474</v>
      </c>
      <c r="AD12" s="3">
        <v>6.9240000000000004</v>
      </c>
      <c r="AE12" s="3">
        <v>7.0229999999999997</v>
      </c>
      <c r="AF12" s="3">
        <v>7.024</v>
      </c>
      <c r="AG12" s="3">
        <v>6.91</v>
      </c>
      <c r="AH12" s="61">
        <v>-1.2E-2</v>
      </c>
      <c r="AI12" s="54"/>
      <c r="AJ12" s="39"/>
      <c r="AK12" s="39"/>
    </row>
    <row r="13" spans="1:73" ht="26" x14ac:dyDescent="0.35">
      <c r="A13" s="42">
        <v>45413</v>
      </c>
      <c r="B13" s="41">
        <v>22648.2</v>
      </c>
      <c r="C13" s="3">
        <v>76.989999999999995</v>
      </c>
      <c r="D13" s="3"/>
      <c r="E13" s="3">
        <v>83.424000000000007</v>
      </c>
      <c r="H13" s="49">
        <f t="shared" si="2"/>
        <v>8.2553860315997454E-3</v>
      </c>
      <c r="I13" s="49">
        <f t="shared" si="0"/>
        <v>-6.2189680863765244E-2</v>
      </c>
      <c r="J13" s="49"/>
      <c r="K13" s="49">
        <f t="shared" si="1"/>
        <v>-3.1156381066502393E-4</v>
      </c>
      <c r="L13" s="50"/>
      <c r="M13" s="52">
        <v>44651</v>
      </c>
      <c r="N13" s="49">
        <v>4.4999999999999998E-2</v>
      </c>
      <c r="O13" s="50"/>
      <c r="P13" s="52">
        <v>45382</v>
      </c>
      <c r="Q13" s="49">
        <v>6.5000000000000002E-2</v>
      </c>
      <c r="R13" s="50"/>
      <c r="S13" s="42">
        <v>45474</v>
      </c>
      <c r="T13" s="41">
        <v>5522.3</v>
      </c>
      <c r="U13" s="39"/>
      <c r="V13" s="58" t="s">
        <v>227</v>
      </c>
      <c r="W13" s="59">
        <v>53403.8</v>
      </c>
      <c r="X13" s="60">
        <v>12775.3</v>
      </c>
      <c r="Y13" s="60">
        <v>0</v>
      </c>
      <c r="Z13" s="59">
        <v>0</v>
      </c>
      <c r="AA13" s="59">
        <v>66179.100000000006</v>
      </c>
      <c r="AB13" s="54"/>
      <c r="AC13" s="45">
        <v>45444</v>
      </c>
      <c r="AD13" s="3">
        <v>7.008</v>
      </c>
      <c r="AE13" s="3">
        <v>6.9550000000000001</v>
      </c>
      <c r="AF13" s="3">
        <v>7.0620000000000003</v>
      </c>
      <c r="AG13" s="3">
        <v>6.9450000000000003</v>
      </c>
      <c r="AH13" s="61">
        <v>3.0999999999999999E-3</v>
      </c>
      <c r="AI13" s="54"/>
      <c r="AJ13" s="39"/>
      <c r="AK13" s="39"/>
    </row>
    <row r="14" spans="1:73" ht="26" x14ac:dyDescent="0.35">
      <c r="A14" s="42">
        <v>45383</v>
      </c>
      <c r="B14" s="41">
        <v>22462</v>
      </c>
      <c r="C14" s="3">
        <v>81.93</v>
      </c>
      <c r="D14" s="3"/>
      <c r="E14" s="3">
        <v>83.45</v>
      </c>
      <c r="H14" s="49">
        <f t="shared" si="2"/>
        <v>5.5021539119745463E-3</v>
      </c>
      <c r="I14" s="49">
        <f t="shared" si="0"/>
        <v>-1.5021481726872742E-2</v>
      </c>
      <c r="J14" s="49"/>
      <c r="K14" s="49">
        <f t="shared" si="1"/>
        <v>1.1997600479905044E-3</v>
      </c>
      <c r="L14" s="50"/>
      <c r="M14" s="52">
        <v>44561</v>
      </c>
      <c r="N14" s="49">
        <v>5.5E-2</v>
      </c>
      <c r="O14" s="50"/>
      <c r="P14" s="52">
        <v>45330</v>
      </c>
      <c r="Q14" s="49">
        <v>6.5000000000000002E-2</v>
      </c>
      <c r="R14" s="50"/>
      <c r="S14" s="42">
        <v>45444</v>
      </c>
      <c r="T14" s="41">
        <v>5460.48</v>
      </c>
      <c r="U14" s="39"/>
      <c r="V14" s="58" t="s">
        <v>228</v>
      </c>
      <c r="W14" s="59">
        <v>-47706.2</v>
      </c>
      <c r="X14" s="60">
        <v>1895.2</v>
      </c>
      <c r="Y14" s="60">
        <v>0</v>
      </c>
      <c r="Z14" s="59">
        <v>0</v>
      </c>
      <c r="AA14" s="59">
        <v>-45811</v>
      </c>
      <c r="AB14" s="54"/>
      <c r="AC14" s="45">
        <v>45413</v>
      </c>
      <c r="AD14" s="3">
        <v>6.9859999999999998</v>
      </c>
      <c r="AE14" s="3">
        <v>7.17</v>
      </c>
      <c r="AF14" s="3">
        <v>7.173</v>
      </c>
      <c r="AG14" s="3">
        <v>6.9669999999999996</v>
      </c>
      <c r="AH14" s="61">
        <v>-2.9000000000000001E-2</v>
      </c>
      <c r="AI14" s="54"/>
      <c r="AJ14" s="39"/>
      <c r="AK14" s="39"/>
      <c r="AL14" s="1" t="s">
        <v>200</v>
      </c>
      <c r="AW14" s="1" t="s">
        <v>201</v>
      </c>
      <c r="BH14" s="1" t="s">
        <v>202</v>
      </c>
      <c r="BT14" t="s">
        <v>176</v>
      </c>
    </row>
    <row r="15" spans="1:73" ht="26.5" thickBot="1" x14ac:dyDescent="0.4">
      <c r="A15" s="42">
        <v>45352</v>
      </c>
      <c r="B15" s="41">
        <v>22338.75</v>
      </c>
      <c r="C15" s="3">
        <v>83.17</v>
      </c>
      <c r="D15" s="3"/>
      <c r="E15" s="3">
        <v>83.35</v>
      </c>
      <c r="H15" s="49">
        <f t="shared" si="2"/>
        <v>2.9128096508212877E-2</v>
      </c>
      <c r="I15" s="49">
        <f t="shared" si="0"/>
        <v>6.0850089098329653E-2</v>
      </c>
      <c r="J15" s="49"/>
      <c r="K15" s="49">
        <f t="shared" si="1"/>
        <v>5.4282267792519732E-3</v>
      </c>
      <c r="L15" s="50"/>
      <c r="M15" s="52">
        <v>44469</v>
      </c>
      <c r="N15" s="49">
        <v>9.9000000000000005E-2</v>
      </c>
      <c r="O15" s="50"/>
      <c r="P15" s="52">
        <v>45322</v>
      </c>
      <c r="Q15" s="49">
        <v>6.5000000000000002E-2</v>
      </c>
      <c r="R15" s="50"/>
      <c r="S15" s="42">
        <v>45413</v>
      </c>
      <c r="T15" s="41">
        <v>5277.51</v>
      </c>
      <c r="U15" s="39"/>
      <c r="V15" s="58" t="s">
        <v>229</v>
      </c>
      <c r="W15" s="59">
        <v>110220.6</v>
      </c>
      <c r="X15" s="60">
        <v>32437.7</v>
      </c>
      <c r="Y15" s="60">
        <v>0</v>
      </c>
      <c r="Z15" s="59">
        <v>0</v>
      </c>
      <c r="AA15" s="59">
        <v>142658.29999999999</v>
      </c>
      <c r="AB15" s="54"/>
      <c r="AC15" s="45">
        <v>45383</v>
      </c>
      <c r="AD15" s="3">
        <v>7.1950000000000003</v>
      </c>
      <c r="AE15" s="3">
        <v>7.085</v>
      </c>
      <c r="AF15" s="3">
        <v>7.242</v>
      </c>
      <c r="AG15" s="3">
        <v>7.0750000000000002</v>
      </c>
      <c r="AH15" s="61">
        <v>2.0299999999999999E-2</v>
      </c>
      <c r="AI15" s="54"/>
      <c r="AJ15" s="39"/>
      <c r="AK15" s="39"/>
    </row>
    <row r="16" spans="1:73" ht="26" x14ac:dyDescent="0.35">
      <c r="A16" s="42">
        <v>45323</v>
      </c>
      <c r="B16" s="41">
        <v>21697.45</v>
      </c>
      <c r="C16" s="3">
        <v>78.260000000000005</v>
      </c>
      <c r="D16" s="3"/>
      <c r="E16" s="3">
        <v>82.9</v>
      </c>
      <c r="H16" s="49">
        <f t="shared" si="2"/>
        <v>-2.0465322576944407E-3</v>
      </c>
      <c r="I16" s="49">
        <f t="shared" si="0"/>
        <v>3.1278910987725228E-2</v>
      </c>
      <c r="J16" s="49"/>
      <c r="K16" s="49">
        <f t="shared" si="1"/>
        <v>-2.3467115951620815E-3</v>
      </c>
      <c r="L16" s="50"/>
      <c r="M16" s="52">
        <v>44377</v>
      </c>
      <c r="N16" s="49">
        <v>0.22600000000000001</v>
      </c>
      <c r="O16" s="50"/>
      <c r="P16" s="52">
        <v>45268</v>
      </c>
      <c r="Q16" s="49">
        <v>6.5000000000000002E-2</v>
      </c>
      <c r="R16" s="50"/>
      <c r="S16" s="42">
        <v>45383</v>
      </c>
      <c r="T16" s="41">
        <v>5035.6899999999996</v>
      </c>
      <c r="U16" s="39"/>
      <c r="V16" s="58" t="s">
        <v>230</v>
      </c>
      <c r="W16" s="59">
        <v>110121.1</v>
      </c>
      <c r="X16" s="60">
        <v>36317</v>
      </c>
      <c r="Y16" s="60">
        <v>0</v>
      </c>
      <c r="Z16" s="59">
        <v>0</v>
      </c>
      <c r="AA16" s="59">
        <v>146438.1</v>
      </c>
      <c r="AB16" s="54"/>
      <c r="AC16" s="45">
        <v>45352</v>
      </c>
      <c r="AD16" s="3">
        <v>7.0519999999999996</v>
      </c>
      <c r="AE16" s="3">
        <v>7.0620000000000003</v>
      </c>
      <c r="AF16" s="3">
        <v>7.1029999999999998</v>
      </c>
      <c r="AG16" s="3">
        <v>7.0060000000000002</v>
      </c>
      <c r="AH16" s="61">
        <v>-3.7000000000000002E-3</v>
      </c>
      <c r="AI16" s="54"/>
      <c r="AJ16" s="39"/>
      <c r="AK16" s="39"/>
      <c r="AL16" s="48" t="s">
        <v>177</v>
      </c>
      <c r="AM16" s="48"/>
      <c r="AW16" s="48" t="s">
        <v>177</v>
      </c>
      <c r="AX16" s="48"/>
      <c r="BH16" s="48" t="s">
        <v>177</v>
      </c>
      <c r="BI16" s="48"/>
      <c r="BT16" s="48" t="s">
        <v>177</v>
      </c>
      <c r="BU16" s="48"/>
    </row>
    <row r="17" spans="1:80" ht="26" x14ac:dyDescent="0.35">
      <c r="A17" s="42">
        <v>45292</v>
      </c>
      <c r="B17" s="41">
        <v>21741.9</v>
      </c>
      <c r="C17" s="3">
        <v>75.849999999999994</v>
      </c>
      <c r="D17" s="3"/>
      <c r="E17" s="3">
        <v>83.094999999999999</v>
      </c>
      <c r="H17" s="49">
        <f t="shared" si="2"/>
        <v>7.020292066278816E-2</v>
      </c>
      <c r="I17" s="49">
        <f t="shared" si="0"/>
        <v>5.6964551520360285E-2</v>
      </c>
      <c r="J17" s="49"/>
      <c r="K17" s="49">
        <f t="shared" si="1"/>
        <v>-1.1419641783868117E-3</v>
      </c>
      <c r="L17" s="50"/>
      <c r="M17" s="52">
        <v>44286</v>
      </c>
      <c r="N17" s="49">
        <v>3.3000000000000002E-2</v>
      </c>
      <c r="O17" s="50"/>
      <c r="P17" s="52" t="s">
        <v>207</v>
      </c>
      <c r="Q17" s="49">
        <v>6.5000000000000002E-2</v>
      </c>
      <c r="R17" s="50"/>
      <c r="S17" s="42">
        <v>45352</v>
      </c>
      <c r="T17" s="41">
        <v>5254.35</v>
      </c>
      <c r="U17" s="39"/>
      <c r="V17" s="58" t="s">
        <v>231</v>
      </c>
      <c r="W17" s="59">
        <v>43737.599999999999</v>
      </c>
      <c r="X17" s="60">
        <v>49987.9</v>
      </c>
      <c r="Y17" s="60">
        <v>0</v>
      </c>
      <c r="Z17" s="59">
        <v>0</v>
      </c>
      <c r="AA17" s="59">
        <v>93725.5</v>
      </c>
      <c r="AB17" s="54"/>
      <c r="AC17" s="45">
        <v>45323</v>
      </c>
      <c r="AD17" s="3">
        <v>7.0780000000000003</v>
      </c>
      <c r="AE17" s="3">
        <v>7.1289999999999996</v>
      </c>
      <c r="AF17" s="3">
        <v>7.14</v>
      </c>
      <c r="AG17" s="3">
        <v>7.0209999999999999</v>
      </c>
      <c r="AH17" s="61">
        <v>-9.1999999999999998E-3</v>
      </c>
      <c r="AI17" s="54"/>
      <c r="AJ17" s="39"/>
      <c r="AK17" s="39"/>
      <c r="AL17" t="s">
        <v>178</v>
      </c>
      <c r="AM17">
        <v>0.25627121799046532</v>
      </c>
      <c r="AW17" t="s">
        <v>178</v>
      </c>
      <c r="AX17">
        <v>5.0375922875493681E-2</v>
      </c>
      <c r="BH17" t="s">
        <v>178</v>
      </c>
      <c r="BI17">
        <v>3.9364873084481541E-2</v>
      </c>
      <c r="BT17" t="s">
        <v>178</v>
      </c>
      <c r="BU17">
        <v>0.27728939430404104</v>
      </c>
    </row>
    <row r="18" spans="1:80" ht="26" x14ac:dyDescent="0.35">
      <c r="A18" s="42">
        <v>45261</v>
      </c>
      <c r="B18" s="41">
        <v>20267.900000000001</v>
      </c>
      <c r="C18" s="3">
        <v>71.650000000000006</v>
      </c>
      <c r="D18" s="3"/>
      <c r="E18" s="3">
        <v>83.19</v>
      </c>
      <c r="H18" s="49">
        <f t="shared" si="2"/>
        <v>6.5170590293355868E-2</v>
      </c>
      <c r="I18" s="49">
        <f t="shared" si="0"/>
        <v>-5.8413731669904108E-2</v>
      </c>
      <c r="J18" s="49"/>
      <c r="K18" s="49">
        <f t="shared" si="1"/>
        <v>-2.003431025588752E-3</v>
      </c>
      <c r="L18" s="50"/>
      <c r="M18" s="52">
        <v>44196</v>
      </c>
      <c r="N18" s="49">
        <v>1.7999999999999999E-2</v>
      </c>
      <c r="O18" s="50"/>
      <c r="P18" s="52">
        <v>45205</v>
      </c>
      <c r="Q18" s="49">
        <v>6.5000000000000002E-2</v>
      </c>
      <c r="R18" s="50"/>
      <c r="S18" s="42">
        <v>45323</v>
      </c>
      <c r="T18" s="41">
        <v>5096.2700000000004</v>
      </c>
      <c r="U18" s="39"/>
      <c r="V18" s="58" t="s">
        <v>232</v>
      </c>
      <c r="W18" s="59">
        <v>140032.6</v>
      </c>
      <c r="X18" s="60">
        <v>28334.400000000001</v>
      </c>
      <c r="Y18" s="60">
        <v>0</v>
      </c>
      <c r="Z18" s="59">
        <v>0</v>
      </c>
      <c r="AA18" s="59">
        <v>168367</v>
      </c>
      <c r="AB18" s="54"/>
      <c r="AC18" s="45">
        <v>45292</v>
      </c>
      <c r="AD18" s="3">
        <v>7.1440000000000001</v>
      </c>
      <c r="AE18" s="3">
        <v>7.2069999999999999</v>
      </c>
      <c r="AF18" s="3">
        <v>7.2389999999999999</v>
      </c>
      <c r="AG18" s="3">
        <v>7.1340000000000003</v>
      </c>
      <c r="AH18" s="61">
        <v>-4.4999999999999997E-3</v>
      </c>
      <c r="AI18" s="54"/>
      <c r="AJ18" s="39"/>
      <c r="AK18" s="39"/>
      <c r="AL18" t="s">
        <v>179</v>
      </c>
      <c r="AM18">
        <v>6.5674937170316597E-2</v>
      </c>
      <c r="AW18" t="s">
        <v>179</v>
      </c>
      <c r="AX18">
        <v>2.5377336055576877E-3</v>
      </c>
      <c r="BH18" t="s">
        <v>179</v>
      </c>
      <c r="BI18">
        <v>1.5495932329573391E-3</v>
      </c>
      <c r="BT18" t="s">
        <v>179</v>
      </c>
      <c r="BU18">
        <v>7.6889408193501943E-2</v>
      </c>
    </row>
    <row r="19" spans="1:80" ht="26" x14ac:dyDescent="0.35">
      <c r="A19" s="42">
        <v>45231</v>
      </c>
      <c r="B19" s="41">
        <v>18989.150000000001</v>
      </c>
      <c r="C19" s="3">
        <v>75.959999999999994</v>
      </c>
      <c r="D19" s="3"/>
      <c r="E19" s="3">
        <v>83.356999999999999</v>
      </c>
      <c r="H19" s="49">
        <f t="shared" si="2"/>
        <v>-2.8019975321768444E-2</v>
      </c>
      <c r="I19" s="49">
        <f t="shared" si="0"/>
        <v>-6.4489151830459432E-2</v>
      </c>
      <c r="J19" s="49"/>
      <c r="K19" s="49">
        <f t="shared" si="1"/>
        <v>1.2131257807245013E-3</v>
      </c>
      <c r="L19" s="50"/>
      <c r="M19" s="52">
        <v>44104</v>
      </c>
      <c r="N19" s="49">
        <v>-5.8000000000000003E-2</v>
      </c>
      <c r="O19" s="50"/>
      <c r="P19" s="52">
        <v>45199</v>
      </c>
      <c r="Q19" s="49">
        <v>6.5000000000000002E-2</v>
      </c>
      <c r="R19" s="50"/>
      <c r="S19" s="42">
        <v>45292</v>
      </c>
      <c r="T19" s="41">
        <v>4845.6499999999996</v>
      </c>
      <c r="U19" s="39"/>
      <c r="V19" s="58" t="s">
        <v>233</v>
      </c>
      <c r="W19" s="59">
        <v>79708.679999999993</v>
      </c>
      <c r="X19" s="60">
        <v>-28059.89</v>
      </c>
      <c r="Y19" s="60">
        <v>0</v>
      </c>
      <c r="Z19" s="59">
        <v>0</v>
      </c>
      <c r="AA19" s="59">
        <v>51648.79</v>
      </c>
      <c r="AB19" s="54"/>
      <c r="AC19" s="45">
        <v>45261</v>
      </c>
      <c r="AD19" s="3">
        <v>7.1760000000000002</v>
      </c>
      <c r="AE19" s="3">
        <v>7.2930000000000001</v>
      </c>
      <c r="AF19" s="3">
        <v>7.298</v>
      </c>
      <c r="AG19" s="3">
        <v>7.1470000000000002</v>
      </c>
      <c r="AH19" s="61">
        <v>-1.4200000000000001E-2</v>
      </c>
      <c r="AI19" s="54"/>
      <c r="AJ19" s="39"/>
      <c r="AK19" s="39"/>
      <c r="AL19" t="s">
        <v>180</v>
      </c>
      <c r="AM19">
        <v>5.762041076661243E-2</v>
      </c>
      <c r="AW19" t="s">
        <v>180</v>
      </c>
      <c r="AX19">
        <v>-8.423390200974646E-3</v>
      </c>
      <c r="BH19" t="s">
        <v>180</v>
      </c>
      <c r="BI19">
        <v>-7.0577378598619947E-3</v>
      </c>
      <c r="BT19" t="s">
        <v>180</v>
      </c>
      <c r="BU19">
        <v>4.5773320829237962E-2</v>
      </c>
    </row>
    <row r="20" spans="1:80" ht="26" x14ac:dyDescent="0.35">
      <c r="A20" s="42">
        <v>45200</v>
      </c>
      <c r="B20" s="41">
        <v>19528.75</v>
      </c>
      <c r="C20" s="3">
        <v>81.02</v>
      </c>
      <c r="D20" s="3"/>
      <c r="E20" s="3">
        <v>83.256</v>
      </c>
      <c r="H20" s="49">
        <f t="shared" si="2"/>
        <v>4.7967384899765628E-3</v>
      </c>
      <c r="I20" s="49">
        <f t="shared" si="0"/>
        <v>-0.11385310960912147</v>
      </c>
      <c r="J20" s="49"/>
      <c r="K20" s="49">
        <f t="shared" si="1"/>
        <v>2.7219077441888364E-3</v>
      </c>
      <c r="L20" s="50"/>
      <c r="M20" s="52">
        <v>44012</v>
      </c>
      <c r="N20" s="49">
        <v>-0.23100000000000001</v>
      </c>
      <c r="O20" s="50"/>
      <c r="P20" s="52">
        <v>45148</v>
      </c>
      <c r="Q20" s="49">
        <v>6.5000000000000002E-2</v>
      </c>
      <c r="R20" s="50"/>
      <c r="S20" s="42">
        <v>45261</v>
      </c>
      <c r="T20" s="41">
        <v>4769.83</v>
      </c>
      <c r="U20" s="39"/>
      <c r="V20" s="58" t="s">
        <v>234</v>
      </c>
      <c r="W20" s="59">
        <v>111332.59</v>
      </c>
      <c r="X20" s="60">
        <v>166127.09</v>
      </c>
      <c r="Y20" s="60">
        <v>0</v>
      </c>
      <c r="Z20" s="59">
        <v>0</v>
      </c>
      <c r="AA20" s="59">
        <v>277459.68</v>
      </c>
      <c r="AB20" s="54"/>
      <c r="AC20" s="45">
        <v>45231</v>
      </c>
      <c r="AD20" s="3">
        <v>7.2789999999999999</v>
      </c>
      <c r="AE20" s="3">
        <v>7.3760000000000003</v>
      </c>
      <c r="AF20" s="3">
        <v>7.3760000000000003</v>
      </c>
      <c r="AG20" s="3">
        <v>7.194</v>
      </c>
      <c r="AH20" s="61">
        <v>-9.7999999999999997E-3</v>
      </c>
      <c r="AI20" s="54"/>
      <c r="AJ20" s="39"/>
      <c r="AK20" s="39"/>
      <c r="AL20" t="s">
        <v>181</v>
      </c>
      <c r="AM20">
        <v>4.768020352675538E-2</v>
      </c>
      <c r="AW20" t="s">
        <v>181</v>
      </c>
      <c r="AX20">
        <v>5.3066059857622125E-2</v>
      </c>
      <c r="BH20" t="s">
        <v>181</v>
      </c>
      <c r="BI20">
        <v>4.9289265940776317E-2</v>
      </c>
      <c r="BT20" t="s">
        <v>181</v>
      </c>
      <c r="BU20">
        <v>5.1620376133022026E-2</v>
      </c>
    </row>
    <row r="21" spans="1:80" ht="26.5" thickBot="1" x14ac:dyDescent="0.4">
      <c r="A21" s="42">
        <v>45170</v>
      </c>
      <c r="B21" s="41">
        <v>19435.3</v>
      </c>
      <c r="C21" s="3">
        <v>90.79</v>
      </c>
      <c r="D21" s="3"/>
      <c r="E21" s="3">
        <v>83.03</v>
      </c>
      <c r="H21" s="49">
        <f t="shared" si="2"/>
        <v>-1.5229232637303877E-2</v>
      </c>
      <c r="I21" s="49">
        <f t="shared" si="0"/>
        <v>8.2146839990231521E-2</v>
      </c>
      <c r="J21" s="49"/>
      <c r="K21" s="49">
        <f t="shared" si="1"/>
        <v>3.9660467703320715E-3</v>
      </c>
      <c r="L21" s="50"/>
      <c r="M21" s="52">
        <v>43921</v>
      </c>
      <c r="N21" s="49">
        <v>2.9000000000000001E-2</v>
      </c>
      <c r="O21" s="50"/>
      <c r="P21" s="52">
        <v>45138</v>
      </c>
      <c r="Q21" s="49">
        <v>6.5000000000000002E-2</v>
      </c>
      <c r="R21" s="50"/>
      <c r="S21" s="42">
        <v>45231</v>
      </c>
      <c r="T21" s="41">
        <v>4567.8</v>
      </c>
      <c r="U21" s="39"/>
      <c r="V21" s="58" t="s">
        <v>235</v>
      </c>
      <c r="W21" s="59">
        <v>-14171.57</v>
      </c>
      <c r="X21" s="60">
        <v>-4003.76</v>
      </c>
      <c r="Y21" s="60">
        <v>0</v>
      </c>
      <c r="Z21" s="59">
        <v>0</v>
      </c>
      <c r="AA21" s="59">
        <v>-18175.330000000002</v>
      </c>
      <c r="AB21" s="54"/>
      <c r="AC21" s="45">
        <v>45200</v>
      </c>
      <c r="AD21" s="3">
        <v>7.351</v>
      </c>
      <c r="AE21" s="3">
        <v>7.2389999999999999</v>
      </c>
      <c r="AF21" s="3">
        <v>7.3949999999999996</v>
      </c>
      <c r="AG21" s="3">
        <v>7.2050000000000001</v>
      </c>
      <c r="AH21" s="61">
        <v>1.9599999999999999E-2</v>
      </c>
      <c r="AI21" s="54"/>
      <c r="AJ21" s="39"/>
      <c r="AK21" s="39"/>
      <c r="AL21" s="46" t="s">
        <v>182</v>
      </c>
      <c r="AM21" s="46">
        <v>118</v>
      </c>
      <c r="AW21" s="46" t="s">
        <v>182</v>
      </c>
      <c r="AX21" s="46">
        <v>93</v>
      </c>
      <c r="BH21" s="46" t="s">
        <v>182</v>
      </c>
      <c r="BI21" s="46">
        <v>118</v>
      </c>
      <c r="BT21" s="46" t="s">
        <v>182</v>
      </c>
      <c r="BU21" s="46">
        <v>93</v>
      </c>
    </row>
    <row r="22" spans="1:80" ht="26" x14ac:dyDescent="0.35">
      <c r="A22" s="42">
        <v>45139</v>
      </c>
      <c r="B22" s="41">
        <v>19733.55</v>
      </c>
      <c r="C22" s="3">
        <v>83.63</v>
      </c>
      <c r="D22" s="3"/>
      <c r="E22" s="3">
        <v>82.701999999999998</v>
      </c>
      <c r="H22" s="49">
        <f t="shared" si="2"/>
        <v>2.1047425238885597E-2</v>
      </c>
      <c r="I22" s="49">
        <f t="shared" si="0"/>
        <v>2.212506378473305E-2</v>
      </c>
      <c r="J22" s="49"/>
      <c r="K22" s="49">
        <f t="shared" si="1"/>
        <v>5.6177042801556828E-3</v>
      </c>
      <c r="L22" s="50"/>
      <c r="M22" s="52">
        <v>43830</v>
      </c>
      <c r="N22" s="49">
        <v>3.3000000000000002E-2</v>
      </c>
      <c r="O22" s="50"/>
      <c r="P22" s="52">
        <v>45085</v>
      </c>
      <c r="Q22" s="49">
        <v>6.5000000000000002E-2</v>
      </c>
      <c r="R22" s="50"/>
      <c r="S22" s="42">
        <v>45200</v>
      </c>
      <c r="T22" s="41">
        <v>4193.8</v>
      </c>
      <c r="U22" s="39"/>
      <c r="V22" s="58" t="s">
        <v>236</v>
      </c>
      <c r="W22" s="59">
        <v>55702.67</v>
      </c>
      <c r="X22" s="60">
        <v>-7291.64</v>
      </c>
      <c r="Y22" s="60">
        <v>0</v>
      </c>
      <c r="Z22" s="59">
        <v>0</v>
      </c>
      <c r="AA22" s="59">
        <v>48411.03</v>
      </c>
      <c r="AB22" s="54"/>
      <c r="AC22" s="45">
        <v>45170</v>
      </c>
      <c r="AD22" s="3">
        <v>7.21</v>
      </c>
      <c r="AE22" s="3">
        <v>7.1740000000000004</v>
      </c>
      <c r="AF22" s="3">
        <v>7.2409999999999997</v>
      </c>
      <c r="AG22" s="3">
        <v>7.0860000000000003</v>
      </c>
      <c r="AH22" s="61">
        <v>6.1000000000000004E-3</v>
      </c>
      <c r="AI22" s="54"/>
      <c r="AJ22" s="39"/>
      <c r="AK22" s="39"/>
    </row>
    <row r="23" spans="1:80" ht="26.5" thickBot="1" x14ac:dyDescent="0.4">
      <c r="A23" s="42">
        <v>45108</v>
      </c>
      <c r="B23" s="41">
        <v>19322.55</v>
      </c>
      <c r="C23" s="3">
        <v>81.8</v>
      </c>
      <c r="D23" s="3"/>
      <c r="E23" s="3">
        <v>82.24</v>
      </c>
      <c r="H23" s="49">
        <f t="shared" si="2"/>
        <v>4.4164457056490164E-2</v>
      </c>
      <c r="I23" s="49">
        <f t="shared" si="0"/>
        <v>0.14668068731299669</v>
      </c>
      <c r="J23" s="49"/>
      <c r="K23" s="49">
        <f t="shared" si="1"/>
        <v>1.8150588980521728E-3</v>
      </c>
      <c r="L23" s="50"/>
      <c r="M23" s="52">
        <v>43738</v>
      </c>
      <c r="N23" s="49">
        <v>4.2999999999999997E-2</v>
      </c>
      <c r="O23" s="50"/>
      <c r="P23" s="52">
        <v>45077</v>
      </c>
      <c r="Q23" s="49">
        <v>6.5000000000000002E-2</v>
      </c>
      <c r="R23" s="50"/>
      <c r="S23" s="42">
        <v>45170</v>
      </c>
      <c r="T23" s="41">
        <v>4288.05</v>
      </c>
      <c r="U23" s="39"/>
      <c r="V23" s="58" t="s">
        <v>237</v>
      </c>
      <c r="W23" s="59">
        <v>25634.19</v>
      </c>
      <c r="X23" s="60">
        <v>119035.74</v>
      </c>
      <c r="Y23" s="60">
        <v>0</v>
      </c>
      <c r="Z23" s="59">
        <v>10.29</v>
      </c>
      <c r="AA23" s="59">
        <v>144680.22</v>
      </c>
      <c r="AB23" s="54"/>
      <c r="AC23" s="45">
        <v>45139</v>
      </c>
      <c r="AD23" s="3">
        <v>7.1660000000000004</v>
      </c>
      <c r="AE23" s="3">
        <v>7.1859999999999999</v>
      </c>
      <c r="AF23" s="3">
        <v>7.2560000000000002</v>
      </c>
      <c r="AG23" s="3">
        <v>7.1470000000000002</v>
      </c>
      <c r="AH23" s="61">
        <v>-8.0000000000000004E-4</v>
      </c>
      <c r="AI23" s="54"/>
      <c r="AJ23" s="39"/>
      <c r="AK23" s="39"/>
      <c r="AL23" t="s">
        <v>183</v>
      </c>
      <c r="AW23" t="s">
        <v>183</v>
      </c>
      <c r="BH23" t="s">
        <v>183</v>
      </c>
      <c r="BT23" t="s">
        <v>183</v>
      </c>
    </row>
    <row r="24" spans="1:80" ht="26" x14ac:dyDescent="0.35">
      <c r="A24" s="42">
        <v>45078</v>
      </c>
      <c r="B24" s="41">
        <v>18487.75</v>
      </c>
      <c r="C24" s="3">
        <v>70.64</v>
      </c>
      <c r="D24" s="3"/>
      <c r="E24" s="3">
        <v>82.090999999999994</v>
      </c>
      <c r="H24" s="49">
        <f t="shared" si="2"/>
        <v>1.8567274851906224E-2</v>
      </c>
      <c r="I24" s="49">
        <f t="shared" si="0"/>
        <v>3.6766196800829362E-2</v>
      </c>
      <c r="J24" s="49"/>
      <c r="K24" s="49">
        <f t="shared" si="1"/>
        <v>-7.1238509917756748E-3</v>
      </c>
      <c r="L24" s="50"/>
      <c r="M24" s="52">
        <v>43646</v>
      </c>
      <c r="N24" s="49">
        <v>5.0999999999999997E-2</v>
      </c>
      <c r="O24" s="50"/>
      <c r="P24" s="52">
        <v>45022</v>
      </c>
      <c r="Q24" s="49">
        <v>6.5000000000000002E-2</v>
      </c>
      <c r="R24" s="50"/>
      <c r="S24" s="42">
        <v>45139</v>
      </c>
      <c r="T24" s="41">
        <v>4507.66</v>
      </c>
      <c r="U24" s="39"/>
      <c r="V24" s="58" t="s">
        <v>238</v>
      </c>
      <c r="W24" s="59">
        <v>-87.73</v>
      </c>
      <c r="X24" s="60">
        <v>-42355.97</v>
      </c>
      <c r="Y24" s="60">
        <v>0</v>
      </c>
      <c r="Z24" s="59">
        <v>3514.24</v>
      </c>
      <c r="AA24" s="59">
        <v>-38929.46</v>
      </c>
      <c r="AB24" s="54"/>
      <c r="AC24" s="45">
        <v>45108</v>
      </c>
      <c r="AD24" s="3">
        <v>7.1719999999999997</v>
      </c>
      <c r="AE24" s="3">
        <v>7.1130000000000004</v>
      </c>
      <c r="AF24" s="3">
        <v>7.1849999999999996</v>
      </c>
      <c r="AG24" s="3">
        <v>7.0469999999999997</v>
      </c>
      <c r="AH24" s="61">
        <v>8.6999999999999994E-3</v>
      </c>
      <c r="AI24" s="54"/>
      <c r="AJ24" s="39"/>
      <c r="AK24" s="39"/>
      <c r="AL24" s="47"/>
      <c r="AM24" s="47" t="s">
        <v>188</v>
      </c>
      <c r="AN24" s="47" t="s">
        <v>189</v>
      </c>
      <c r="AO24" s="47" t="s">
        <v>190</v>
      </c>
      <c r="AP24" s="47" t="s">
        <v>191</v>
      </c>
      <c r="AQ24" s="47" t="s">
        <v>192</v>
      </c>
      <c r="AW24" s="47"/>
      <c r="AX24" s="47" t="s">
        <v>188</v>
      </c>
      <c r="AY24" s="47" t="s">
        <v>189</v>
      </c>
      <c r="AZ24" s="47" t="s">
        <v>190</v>
      </c>
      <c r="BA24" s="47" t="s">
        <v>191</v>
      </c>
      <c r="BB24" s="47" t="s">
        <v>192</v>
      </c>
      <c r="BH24" s="47"/>
      <c r="BI24" s="47" t="s">
        <v>188</v>
      </c>
      <c r="BJ24" s="47" t="s">
        <v>189</v>
      </c>
      <c r="BK24" s="47" t="s">
        <v>190</v>
      </c>
      <c r="BL24" s="47" t="s">
        <v>191</v>
      </c>
      <c r="BM24" s="47" t="s">
        <v>192</v>
      </c>
      <c r="BT24" s="47"/>
      <c r="BU24" s="47" t="s">
        <v>188</v>
      </c>
      <c r="BV24" s="47" t="s">
        <v>189</v>
      </c>
      <c r="BW24" s="47" t="s">
        <v>190</v>
      </c>
      <c r="BX24" s="47" t="s">
        <v>191</v>
      </c>
      <c r="BY24" s="47" t="s">
        <v>192</v>
      </c>
    </row>
    <row r="25" spans="1:80" ht="26" x14ac:dyDescent="0.35">
      <c r="A25" s="42">
        <v>45047</v>
      </c>
      <c r="B25" s="41">
        <v>18147.650000000001</v>
      </c>
      <c r="C25" s="3">
        <v>68.09</v>
      </c>
      <c r="D25" s="3"/>
      <c r="E25" s="3">
        <v>82.68</v>
      </c>
      <c r="H25" s="49">
        <f t="shared" si="2"/>
        <v>4.2182944769250927E-2</v>
      </c>
      <c r="I25" s="49">
        <f t="shared" si="0"/>
        <v>-0.12011383007777636</v>
      </c>
      <c r="J25" s="49"/>
      <c r="K25" s="49">
        <f t="shared" si="1"/>
        <v>1.1747430249632991E-2</v>
      </c>
      <c r="L25" s="50"/>
      <c r="M25" s="52">
        <v>43555</v>
      </c>
      <c r="N25" s="49">
        <v>5.7000000000000002E-2</v>
      </c>
      <c r="O25" s="50"/>
      <c r="P25" s="52">
        <v>45016</v>
      </c>
      <c r="Q25" s="49">
        <v>6.5000000000000002E-2</v>
      </c>
      <c r="R25" s="50"/>
      <c r="S25" s="42">
        <v>45108</v>
      </c>
      <c r="T25" s="41">
        <v>4588.96</v>
      </c>
      <c r="U25" s="39"/>
      <c r="V25" s="58" t="s">
        <v>239</v>
      </c>
      <c r="W25" s="59">
        <v>6152.26</v>
      </c>
      <c r="X25" s="60">
        <v>-48710.23</v>
      </c>
      <c r="Y25" s="60">
        <v>7331.17</v>
      </c>
      <c r="Z25" s="59">
        <v>7697.63</v>
      </c>
      <c r="AA25" s="59">
        <v>-27529.17</v>
      </c>
      <c r="AB25" s="54"/>
      <c r="AC25" s="45">
        <v>45078</v>
      </c>
      <c r="AD25" s="3">
        <v>7.11</v>
      </c>
      <c r="AE25" s="3">
        <v>7.0190000000000001</v>
      </c>
      <c r="AF25" s="3">
        <v>7.117</v>
      </c>
      <c r="AG25" s="3">
        <v>6.9630000000000001</v>
      </c>
      <c r="AH25" s="61">
        <v>1.7299999999999999E-2</v>
      </c>
      <c r="AI25" s="54"/>
      <c r="AJ25" s="39"/>
      <c r="AK25" s="39"/>
      <c r="AL25" t="s">
        <v>184</v>
      </c>
      <c r="AM25">
        <v>1</v>
      </c>
      <c r="AN25">
        <v>1.8536846667706219E-2</v>
      </c>
      <c r="AO25">
        <v>1.8536846667706219E-2</v>
      </c>
      <c r="AP25">
        <v>8.1537925234329851</v>
      </c>
      <c r="AQ25">
        <v>5.0925358431322789E-3</v>
      </c>
      <c r="AW25" t="s">
        <v>184</v>
      </c>
      <c r="AX25">
        <v>1</v>
      </c>
      <c r="AY25">
        <v>6.5196552694452015E-4</v>
      </c>
      <c r="AZ25">
        <v>6.5196552694452015E-4</v>
      </c>
      <c r="BA25">
        <v>0.23152129748277395</v>
      </c>
      <c r="BB25">
        <v>0.63155306099804354</v>
      </c>
      <c r="BH25" t="s">
        <v>184</v>
      </c>
      <c r="BI25">
        <v>1</v>
      </c>
      <c r="BJ25">
        <v>4.3737494688655953E-4</v>
      </c>
      <c r="BK25">
        <v>4.3737494688655953E-4</v>
      </c>
      <c r="BL25">
        <v>0.1800317910682078</v>
      </c>
      <c r="BM25">
        <v>0.67213178818429142</v>
      </c>
      <c r="BT25" t="s">
        <v>184</v>
      </c>
      <c r="BU25">
        <v>3</v>
      </c>
      <c r="BV25">
        <v>1.9753548370697677E-2</v>
      </c>
      <c r="BW25">
        <v>6.5845161235658922E-3</v>
      </c>
      <c r="BX25">
        <v>2.4710500164557141</v>
      </c>
      <c r="BY25">
        <v>6.6966030865258097E-2</v>
      </c>
    </row>
    <row r="26" spans="1:80" ht="26" x14ac:dyDescent="0.35">
      <c r="A26" s="42">
        <v>45017</v>
      </c>
      <c r="B26" s="41">
        <v>17398.05</v>
      </c>
      <c r="C26" s="3">
        <v>76.78</v>
      </c>
      <c r="D26" s="3"/>
      <c r="E26" s="3">
        <v>81.72</v>
      </c>
      <c r="H26" s="49">
        <f t="shared" si="2"/>
        <v>-3.0330922749054056E-3</v>
      </c>
      <c r="I26" s="49">
        <f t="shared" si="0"/>
        <v>1.4562408866221366E-2</v>
      </c>
      <c r="J26" s="49"/>
      <c r="K26" s="49">
        <f t="shared" si="1"/>
        <v>-5.3554040895812775E-3</v>
      </c>
      <c r="L26" s="50"/>
      <c r="M26" s="52">
        <v>43465</v>
      </c>
      <c r="N26" s="49">
        <v>6.2E-2</v>
      </c>
      <c r="O26" s="50"/>
      <c r="P26" s="52">
        <v>44965</v>
      </c>
      <c r="Q26" s="49">
        <v>6.5000000000000002E-2</v>
      </c>
      <c r="R26" s="50"/>
      <c r="S26" s="42">
        <v>45078</v>
      </c>
      <c r="T26" s="41">
        <v>4450.38</v>
      </c>
      <c r="U26" s="39"/>
      <c r="V26" s="58" t="s">
        <v>240</v>
      </c>
      <c r="W26" s="59">
        <v>274031.96000000002</v>
      </c>
      <c r="X26" s="60">
        <v>-50443.62</v>
      </c>
      <c r="Y26" s="60">
        <v>33264.559999999998</v>
      </c>
      <c r="Z26" s="59">
        <v>10247.09</v>
      </c>
      <c r="AA26" s="59">
        <v>267099.99</v>
      </c>
      <c r="AB26" s="54"/>
      <c r="AC26" s="45">
        <v>45047</v>
      </c>
      <c r="AD26" s="3">
        <v>6.9889999999999999</v>
      </c>
      <c r="AE26" s="3">
        <v>7.1349999999999998</v>
      </c>
      <c r="AF26" s="3">
        <v>7.1379999999999999</v>
      </c>
      <c r="AG26" s="3">
        <v>6.9470000000000001</v>
      </c>
      <c r="AH26" s="61">
        <v>-1.78E-2</v>
      </c>
      <c r="AI26" s="54"/>
      <c r="AJ26" s="39"/>
      <c r="AK26" s="39"/>
      <c r="AL26" t="s">
        <v>185</v>
      </c>
      <c r="AM26">
        <v>116</v>
      </c>
      <c r="AN26">
        <v>0.26371460976892669</v>
      </c>
      <c r="AO26">
        <v>2.2734018083528161E-3</v>
      </c>
      <c r="AW26" t="s">
        <v>185</v>
      </c>
      <c r="AX26">
        <v>91</v>
      </c>
      <c r="AY26">
        <v>0.2562566105019588</v>
      </c>
      <c r="AZ26">
        <v>2.816006708812734E-3</v>
      </c>
      <c r="BH26" t="s">
        <v>185</v>
      </c>
      <c r="BI26">
        <v>116</v>
      </c>
      <c r="BJ26">
        <v>0.28181408148974635</v>
      </c>
      <c r="BK26">
        <v>2.4294317369805722E-3</v>
      </c>
      <c r="BT26" t="s">
        <v>185</v>
      </c>
      <c r="BU26">
        <v>89</v>
      </c>
      <c r="BV26">
        <v>0.23715502765820565</v>
      </c>
      <c r="BW26">
        <v>2.6646632321146702E-3</v>
      </c>
    </row>
    <row r="27" spans="1:80" ht="26.5" thickBot="1" x14ac:dyDescent="0.4">
      <c r="A27" s="42">
        <v>44986</v>
      </c>
      <c r="B27" s="41">
        <v>17450.900000000001</v>
      </c>
      <c r="C27" s="3">
        <v>75.67</v>
      </c>
      <c r="D27" s="41">
        <v>5.79</v>
      </c>
      <c r="E27" s="3">
        <v>82.16</v>
      </c>
      <c r="H27" s="49">
        <f t="shared" si="2"/>
        <v>-9.4333865583920914E-3</v>
      </c>
      <c r="I27" s="49">
        <f t="shared" si="0"/>
        <v>-1.8072781059694506E-2</v>
      </c>
      <c r="J27" s="49">
        <f t="shared" ref="J27:J66" si="3">(D27-D28)/D28</f>
        <v>-6.0064935064935078E-2</v>
      </c>
      <c r="K27" s="49">
        <f t="shared" si="1"/>
        <v>-5.8083252662149559E-3</v>
      </c>
      <c r="L27" s="50"/>
      <c r="M27" s="52">
        <v>43373</v>
      </c>
      <c r="N27" s="49">
        <v>6.5000000000000002E-2</v>
      </c>
      <c r="O27" s="50"/>
      <c r="P27" s="52">
        <v>44957</v>
      </c>
      <c r="Q27" s="49">
        <v>6.25E-2</v>
      </c>
      <c r="R27" s="50"/>
      <c r="S27" s="42">
        <v>45047</v>
      </c>
      <c r="T27" s="41">
        <v>4179.83</v>
      </c>
      <c r="U27" s="39"/>
      <c r="V27" s="58" t="s">
        <v>241</v>
      </c>
      <c r="W27" s="59">
        <v>-140009.60000000001</v>
      </c>
      <c r="X27" s="60">
        <v>1628.53</v>
      </c>
      <c r="Y27" s="60">
        <v>12642.83</v>
      </c>
      <c r="Z27" s="59">
        <v>3498.41</v>
      </c>
      <c r="AA27" s="59">
        <v>-122239.83</v>
      </c>
      <c r="AB27" s="54"/>
      <c r="AC27" s="45">
        <v>45017</v>
      </c>
      <c r="AD27" s="3">
        <v>7.1159999999999997</v>
      </c>
      <c r="AE27" s="3">
        <v>7.37</v>
      </c>
      <c r="AF27" s="3">
        <v>7.37</v>
      </c>
      <c r="AG27" s="3">
        <v>7.077</v>
      </c>
      <c r="AH27" s="61">
        <v>-2.7199999999999998E-2</v>
      </c>
      <c r="AI27" s="54"/>
      <c r="AJ27" s="39"/>
      <c r="AK27" s="39"/>
      <c r="AL27" s="46" t="s">
        <v>186</v>
      </c>
      <c r="AM27" s="46">
        <v>117</v>
      </c>
      <c r="AN27" s="46">
        <v>0.28225145643663291</v>
      </c>
      <c r="AO27" s="46"/>
      <c r="AP27" s="46"/>
      <c r="AQ27" s="46"/>
      <c r="AW27" s="46" t="s">
        <v>186</v>
      </c>
      <c r="AX27" s="46">
        <v>92</v>
      </c>
      <c r="AY27" s="46">
        <v>0.25690857602890332</v>
      </c>
      <c r="AZ27" s="46"/>
      <c r="BA27" s="46"/>
      <c r="BB27" s="46"/>
      <c r="BH27" s="46" t="s">
        <v>186</v>
      </c>
      <c r="BI27" s="46">
        <v>117</v>
      </c>
      <c r="BJ27" s="46">
        <v>0.28225145643663291</v>
      </c>
      <c r="BK27" s="46"/>
      <c r="BL27" s="46"/>
      <c r="BM27" s="46"/>
      <c r="BT27" s="46" t="s">
        <v>186</v>
      </c>
      <c r="BU27" s="46">
        <v>92</v>
      </c>
      <c r="BV27" s="46">
        <v>0.25690857602890332</v>
      </c>
      <c r="BW27" s="46"/>
      <c r="BX27" s="46"/>
      <c r="BY27" s="46"/>
    </row>
    <row r="28" spans="1:80" ht="26.5" thickBot="1" x14ac:dyDescent="0.4">
      <c r="A28" s="42">
        <v>44958</v>
      </c>
      <c r="B28" s="41">
        <v>17616.3</v>
      </c>
      <c r="C28" s="3">
        <v>77.05</v>
      </c>
      <c r="D28" s="41">
        <v>6.16</v>
      </c>
      <c r="E28" s="3">
        <v>82.64</v>
      </c>
      <c r="H28" s="49">
        <f t="shared" si="2"/>
        <v>-3.2456864568264444E-2</v>
      </c>
      <c r="I28" s="49">
        <f t="shared" si="0"/>
        <v>-3.8946128460900703E-2</v>
      </c>
      <c r="J28" s="49">
        <f t="shared" si="3"/>
        <v>1.6260162601625669E-3</v>
      </c>
      <c r="K28" s="49">
        <f t="shared" si="1"/>
        <v>1.102288993014346E-2</v>
      </c>
      <c r="L28" s="50"/>
      <c r="M28" s="52">
        <v>43281</v>
      </c>
      <c r="N28" s="49">
        <v>7.4999999999999997E-2</v>
      </c>
      <c r="O28" s="50"/>
      <c r="P28" s="52">
        <v>44902</v>
      </c>
      <c r="Q28" s="49">
        <v>6.25E-2</v>
      </c>
      <c r="R28" s="50"/>
      <c r="S28" s="42">
        <v>45017</v>
      </c>
      <c r="T28" s="41">
        <v>4169.4799999999996</v>
      </c>
      <c r="U28" s="39"/>
      <c r="V28" s="58" t="s">
        <v>242</v>
      </c>
      <c r="W28" s="59">
        <v>-37631.57</v>
      </c>
      <c r="X28" s="60">
        <v>-8937.74</v>
      </c>
      <c r="Y28" s="60">
        <v>5814.04</v>
      </c>
      <c r="Z28" s="59">
        <v>-181.71</v>
      </c>
      <c r="AA28" s="59">
        <v>-40936.980000000003</v>
      </c>
      <c r="AB28" s="54"/>
      <c r="AC28" s="45">
        <v>44986</v>
      </c>
      <c r="AD28" s="3">
        <v>7.3150000000000004</v>
      </c>
      <c r="AE28" s="3">
        <v>7.468</v>
      </c>
      <c r="AF28" s="3">
        <v>7.4729999999999999</v>
      </c>
      <c r="AG28" s="3">
        <v>7.28</v>
      </c>
      <c r="AH28" s="61">
        <v>-1.9E-2</v>
      </c>
      <c r="AI28" s="54"/>
      <c r="AJ28" s="39"/>
      <c r="AK28" s="39"/>
    </row>
    <row r="29" spans="1:80" ht="26" x14ac:dyDescent="0.35">
      <c r="A29" s="42">
        <v>44927</v>
      </c>
      <c r="B29" s="41">
        <v>18197.45</v>
      </c>
      <c r="C29" s="3">
        <v>80.11</v>
      </c>
      <c r="D29" s="41">
        <v>6.15</v>
      </c>
      <c r="E29" s="3">
        <v>81.739000000000004</v>
      </c>
      <c r="H29" s="49">
        <f t="shared" si="2"/>
        <v>-3.3240068132762229E-2</v>
      </c>
      <c r="I29" s="49">
        <f t="shared" si="0"/>
        <v>-4.4837539310160655E-3</v>
      </c>
      <c r="J29" s="49">
        <f t="shared" si="3"/>
        <v>0.11818181818181825</v>
      </c>
      <c r="K29" s="49">
        <f t="shared" si="1"/>
        <v>-1.1823446208155451E-2</v>
      </c>
      <c r="L29" s="50"/>
      <c r="M29" s="52">
        <v>43190</v>
      </c>
      <c r="N29" s="49">
        <v>8.8999999999999996E-2</v>
      </c>
      <c r="O29" s="50"/>
      <c r="P29" s="52">
        <v>44895</v>
      </c>
      <c r="Q29" s="49">
        <v>5.8999999999999997E-2</v>
      </c>
      <c r="R29" s="50"/>
      <c r="S29" s="42">
        <v>44986</v>
      </c>
      <c r="T29" s="41">
        <v>4109.3100000000004</v>
      </c>
      <c r="U29" s="39"/>
      <c r="V29" s="58" t="s">
        <v>243</v>
      </c>
      <c r="W29" s="59">
        <v>208211.24</v>
      </c>
      <c r="X29" s="60">
        <v>121058.84</v>
      </c>
      <c r="Y29" s="60">
        <v>-2972.37</v>
      </c>
      <c r="Z29" s="59">
        <v>12766.91</v>
      </c>
      <c r="AA29" s="59">
        <v>339064.62</v>
      </c>
      <c r="AB29" s="54"/>
      <c r="AC29" s="45">
        <v>44958</v>
      </c>
      <c r="AD29" s="3">
        <v>7.4569999999999999</v>
      </c>
      <c r="AE29" s="3">
        <v>7.4160000000000004</v>
      </c>
      <c r="AF29" s="3">
        <v>7.4649999999999999</v>
      </c>
      <c r="AG29" s="3">
        <v>7.2450000000000001</v>
      </c>
      <c r="AH29" s="61">
        <v>1.55E-2</v>
      </c>
      <c r="AI29" s="54"/>
      <c r="AJ29" s="39"/>
      <c r="AK29" s="39"/>
      <c r="AL29" s="47"/>
      <c r="AM29" s="47" t="s">
        <v>193</v>
      </c>
      <c r="AN29" s="47" t="s">
        <v>181</v>
      </c>
      <c r="AO29" s="47" t="s">
        <v>194</v>
      </c>
      <c r="AP29" s="47" t="s">
        <v>195</v>
      </c>
      <c r="AQ29" s="47" t="s">
        <v>196</v>
      </c>
      <c r="AR29" s="47" t="s">
        <v>197</v>
      </c>
      <c r="AS29" s="47" t="s">
        <v>198</v>
      </c>
      <c r="AT29" s="47" t="s">
        <v>199</v>
      </c>
      <c r="AW29" s="47"/>
      <c r="AX29" s="47" t="s">
        <v>193</v>
      </c>
      <c r="AY29" s="47" t="s">
        <v>181</v>
      </c>
      <c r="AZ29" s="47" t="s">
        <v>194</v>
      </c>
      <c r="BA29" s="47" t="s">
        <v>195</v>
      </c>
      <c r="BB29" s="47" t="s">
        <v>196</v>
      </c>
      <c r="BC29" s="47" t="s">
        <v>197</v>
      </c>
      <c r="BD29" s="47" t="s">
        <v>198</v>
      </c>
      <c r="BE29" s="47" t="s">
        <v>199</v>
      </c>
      <c r="BH29" s="47"/>
      <c r="BI29" s="47" t="s">
        <v>193</v>
      </c>
      <c r="BJ29" s="47" t="s">
        <v>181</v>
      </c>
      <c r="BK29" s="47" t="s">
        <v>194</v>
      </c>
      <c r="BL29" s="47" t="s">
        <v>195</v>
      </c>
      <c r="BM29" s="47" t="s">
        <v>196</v>
      </c>
      <c r="BN29" s="47" t="s">
        <v>197</v>
      </c>
      <c r="BO29" s="47" t="s">
        <v>198</v>
      </c>
      <c r="BP29" s="47" t="s">
        <v>199</v>
      </c>
      <c r="BT29" s="47"/>
      <c r="BU29" s="47" t="s">
        <v>193</v>
      </c>
      <c r="BV29" s="47" t="s">
        <v>181</v>
      </c>
      <c r="BW29" s="47" t="s">
        <v>194</v>
      </c>
      <c r="BX29" s="47" t="s">
        <v>195</v>
      </c>
      <c r="BY29" s="47" t="s">
        <v>196</v>
      </c>
      <c r="BZ29" s="47" t="s">
        <v>197</v>
      </c>
      <c r="CA29" s="47" t="s">
        <v>198</v>
      </c>
      <c r="CB29" s="47" t="s">
        <v>199</v>
      </c>
    </row>
    <row r="30" spans="1:80" ht="26" x14ac:dyDescent="0.35">
      <c r="A30" s="42">
        <v>44896</v>
      </c>
      <c r="B30" s="41">
        <v>18812.5</v>
      </c>
      <c r="C30" s="3">
        <v>80.47</v>
      </c>
      <c r="D30" s="41">
        <v>5.5</v>
      </c>
      <c r="E30" s="3">
        <v>82.716999999999999</v>
      </c>
      <c r="H30" s="49">
        <f t="shared" si="2"/>
        <v>3.6104457446643472E-2</v>
      </c>
      <c r="I30" s="49">
        <f t="shared" si="0"/>
        <v>-1.117804252265397E-3</v>
      </c>
      <c r="J30" s="49">
        <f t="shared" si="3"/>
        <v>1.6635859519408477E-2</v>
      </c>
      <c r="K30" s="49">
        <f t="shared" si="1"/>
        <v>1.6691453926424907E-2</v>
      </c>
      <c r="L30" s="50"/>
      <c r="M30" s="52">
        <v>43100</v>
      </c>
      <c r="N30" s="49">
        <v>6.7000000000000004E-2</v>
      </c>
      <c r="O30" s="50"/>
      <c r="P30" s="52">
        <v>44865</v>
      </c>
      <c r="Q30" s="49">
        <v>5.8999999999999997E-2</v>
      </c>
      <c r="R30" s="50"/>
      <c r="S30" s="42">
        <v>44958</v>
      </c>
      <c r="T30" s="41">
        <v>3970.15</v>
      </c>
      <c r="U30" s="39"/>
      <c r="V30" s="58" t="s">
        <v>244</v>
      </c>
      <c r="W30" s="59">
        <v>31991.9</v>
      </c>
      <c r="X30" s="60">
        <v>53090.09</v>
      </c>
      <c r="Y30" s="60">
        <v>-497.77</v>
      </c>
      <c r="Z30" s="59">
        <v>2291.67</v>
      </c>
      <c r="AA30" s="59">
        <v>86875.89</v>
      </c>
      <c r="AB30" s="54"/>
      <c r="AC30" s="45">
        <v>44927</v>
      </c>
      <c r="AD30" s="3">
        <v>7.343</v>
      </c>
      <c r="AE30" s="3">
        <v>7.3460000000000001</v>
      </c>
      <c r="AF30" s="3">
        <v>7.407</v>
      </c>
      <c r="AG30" s="3">
        <v>7.266</v>
      </c>
      <c r="AH30" s="61">
        <v>2.2000000000000001E-3</v>
      </c>
      <c r="AI30" s="54"/>
      <c r="AJ30" s="39"/>
      <c r="AK30" s="39"/>
      <c r="AL30" t="s">
        <v>187</v>
      </c>
      <c r="AM30">
        <v>8.1334488229138999E-3</v>
      </c>
      <c r="AN30">
        <v>4.3895951881229179E-3</v>
      </c>
      <c r="AO30">
        <v>1.8528926869887361</v>
      </c>
      <c r="AP30">
        <v>6.643932354752774E-2</v>
      </c>
      <c r="AQ30">
        <v>-5.60697546951653E-4</v>
      </c>
      <c r="AR30">
        <v>1.6827595192779453E-2</v>
      </c>
      <c r="AS30">
        <v>-5.60697546951653E-4</v>
      </c>
      <c r="AT30">
        <v>1.6827595192779453E-2</v>
      </c>
      <c r="AW30" t="s">
        <v>187</v>
      </c>
      <c r="AX30">
        <v>7.8025553634259014E-3</v>
      </c>
      <c r="AY30">
        <v>5.5268327226605024E-3</v>
      </c>
      <c r="AZ30">
        <v>1.4117589141851055</v>
      </c>
      <c r="BA30">
        <v>0.16143123579359969</v>
      </c>
      <c r="BB30">
        <v>-3.1758188931601816E-3</v>
      </c>
      <c r="BC30">
        <v>1.8780929620011984E-2</v>
      </c>
      <c r="BD30">
        <v>-3.1758188931601816E-3</v>
      </c>
      <c r="BE30">
        <v>1.8780929620011984E-2</v>
      </c>
      <c r="BH30" t="s">
        <v>187</v>
      </c>
      <c r="BI30">
        <v>7.9285269316317838E-3</v>
      </c>
      <c r="BJ30">
        <v>4.6099930145990465E-3</v>
      </c>
      <c r="BK30">
        <v>1.7198566042342185</v>
      </c>
      <c r="BL30">
        <v>8.8125398341753744E-2</v>
      </c>
      <c r="BM30">
        <v>-1.2021451042378544E-3</v>
      </c>
      <c r="BN30">
        <v>1.7059198967501424E-2</v>
      </c>
      <c r="BO30">
        <v>-1.2021451042378544E-3</v>
      </c>
      <c r="BP30">
        <v>1.7059198967501424E-2</v>
      </c>
      <c r="BT30" t="s">
        <v>187</v>
      </c>
      <c r="BU30">
        <v>7.2762978373868883E-3</v>
      </c>
      <c r="BV30">
        <v>5.4756557570538296E-3</v>
      </c>
      <c r="BW30">
        <v>1.3288450114880654</v>
      </c>
      <c r="BX30">
        <v>0.18729598880817355</v>
      </c>
      <c r="BY30">
        <v>-3.6037135177080324E-3</v>
      </c>
      <c r="BZ30">
        <v>1.8156309192481811E-2</v>
      </c>
      <c r="CA30">
        <v>-3.6037135177080324E-3</v>
      </c>
      <c r="CB30">
        <v>1.8156309192481811E-2</v>
      </c>
    </row>
    <row r="31" spans="1:80" ht="15" thickBot="1" x14ac:dyDescent="0.4">
      <c r="A31" s="42">
        <v>44866</v>
      </c>
      <c r="B31" s="41">
        <v>18145.400000000001</v>
      </c>
      <c r="C31" s="3">
        <v>80.56</v>
      </c>
      <c r="D31" s="41">
        <v>5.41</v>
      </c>
      <c r="E31" s="3">
        <v>81.358999999999995</v>
      </c>
      <c r="H31" s="49">
        <f t="shared" si="2"/>
        <v>7.1852264124982301E-2</v>
      </c>
      <c r="I31" s="49">
        <f t="shared" si="0"/>
        <v>-7.1488926208340631E-2</v>
      </c>
      <c r="J31" s="49">
        <f t="shared" si="3"/>
        <v>-0.11019736842105261</v>
      </c>
      <c r="K31" s="49">
        <f t="shared" si="1"/>
        <v>-1.7047239337924385E-2</v>
      </c>
      <c r="L31" s="50"/>
      <c r="M31" s="52">
        <v>43008</v>
      </c>
      <c r="N31" s="49">
        <v>5.2999999999999999E-2</v>
      </c>
      <c r="O31" s="50"/>
      <c r="P31" s="52">
        <v>44834</v>
      </c>
      <c r="Q31" s="49">
        <v>5.8999999999999997E-2</v>
      </c>
      <c r="R31" s="50"/>
      <c r="S31" s="42">
        <v>44927</v>
      </c>
      <c r="T31" s="41">
        <v>4076.6</v>
      </c>
      <c r="U31" s="39"/>
      <c r="V31" s="58" t="s">
        <v>245</v>
      </c>
      <c r="W31" s="59">
        <v>1230653.67</v>
      </c>
      <c r="X31" s="60">
        <v>444526.41</v>
      </c>
      <c r="Y31" s="60">
        <v>55777.78</v>
      </c>
      <c r="Z31" s="59">
        <v>45564.76</v>
      </c>
      <c r="AA31" s="59">
        <v>1776522.62</v>
      </c>
      <c r="AB31" s="54"/>
      <c r="AC31" s="45">
        <v>44896</v>
      </c>
      <c r="AD31" s="3">
        <v>7.327</v>
      </c>
      <c r="AE31" s="3">
        <v>7.2549999999999999</v>
      </c>
      <c r="AF31" s="3">
        <v>7.3440000000000003</v>
      </c>
      <c r="AG31" s="3">
        <v>7.181</v>
      </c>
      <c r="AH31" s="61">
        <v>6.4999999999999997E-3</v>
      </c>
      <c r="AI31" s="54"/>
      <c r="AJ31" s="39"/>
      <c r="AK31" s="39"/>
      <c r="AL31" s="46">
        <v>-0.20536052900758317</v>
      </c>
      <c r="AM31" s="46">
        <v>9.7633476154102533E-2</v>
      </c>
      <c r="AN31" s="46">
        <v>3.4191560627370103E-2</v>
      </c>
      <c r="AO31" s="46">
        <v>2.8554846389768951</v>
      </c>
      <c r="AP31" s="46">
        <v>5.0925358431322025E-3</v>
      </c>
      <c r="AQ31" s="46">
        <v>2.9912782110876876E-2</v>
      </c>
      <c r="AR31" s="46">
        <v>0.16535417019732818</v>
      </c>
      <c r="AS31" s="46">
        <v>2.9912782110876876E-2</v>
      </c>
      <c r="AT31" s="46">
        <v>0.16535417019732818</v>
      </c>
      <c r="AW31" s="46">
        <v>-6.0064935064935078E-2</v>
      </c>
      <c r="AX31" s="46">
        <v>1.3938376287114352E-2</v>
      </c>
      <c r="AY31" s="46">
        <v>2.8967879880366625E-2</v>
      </c>
      <c r="AZ31" s="46">
        <v>0.48116660054784599</v>
      </c>
      <c r="BA31" s="46">
        <v>0.6315530609980462</v>
      </c>
      <c r="BB31" s="46">
        <v>-4.3602758519188711E-2</v>
      </c>
      <c r="BC31" s="46">
        <v>7.1479511093417408E-2</v>
      </c>
      <c r="BD31" s="46">
        <v>-4.3602758519188711E-2</v>
      </c>
      <c r="BE31" s="46">
        <v>7.1479511093417408E-2</v>
      </c>
      <c r="BH31" s="46">
        <v>-1.0074888836882637E-2</v>
      </c>
      <c r="BI31" s="46">
        <v>0.13327686026989871</v>
      </c>
      <c r="BJ31" s="46">
        <v>0.31410883497774306</v>
      </c>
      <c r="BK31" s="46">
        <v>0.42430153319101122</v>
      </c>
      <c r="BL31" s="46">
        <v>0.67213178818426123</v>
      </c>
      <c r="BM31" s="46">
        <v>-0.48885526588915051</v>
      </c>
      <c r="BN31" s="46">
        <v>0.75540898642894794</v>
      </c>
      <c r="BO31" s="46">
        <v>-0.48885526588915051</v>
      </c>
      <c r="BP31" s="46">
        <v>0.75540898642894794</v>
      </c>
      <c r="BT31">
        <v>-1.8072781059694506E-2</v>
      </c>
      <c r="BU31">
        <v>0.10242776513737517</v>
      </c>
      <c r="BV31">
        <v>3.8544475088139712E-2</v>
      </c>
      <c r="BW31">
        <v>2.6573916210599169</v>
      </c>
      <c r="BX31">
        <v>9.3342102854595613E-3</v>
      </c>
      <c r="BY31">
        <v>2.5840714153590919E-2</v>
      </c>
      <c r="BZ31">
        <v>0.17901481612115944</v>
      </c>
      <c r="CA31">
        <v>2.5840714153590919E-2</v>
      </c>
      <c r="CB31">
        <v>0.17901481612115944</v>
      </c>
    </row>
    <row r="32" spans="1:80" x14ac:dyDescent="0.35">
      <c r="A32" s="42">
        <v>44835</v>
      </c>
      <c r="B32" s="41">
        <v>16887.349999999999</v>
      </c>
      <c r="C32" s="3">
        <v>86.53</v>
      </c>
      <c r="D32" s="41">
        <v>6.08</v>
      </c>
      <c r="E32" s="3">
        <v>82.77</v>
      </c>
      <c r="H32" s="49">
        <f t="shared" si="2"/>
        <v>-3.807878838596461E-2</v>
      </c>
      <c r="I32" s="49">
        <f t="shared" si="0"/>
        <v>8.4859947033626301E-2</v>
      </c>
      <c r="J32" s="49">
        <f t="shared" si="3"/>
        <v>-6.3174114021571665E-2</v>
      </c>
      <c r="K32" s="49">
        <f t="shared" si="1"/>
        <v>1.5470684218920557E-2</v>
      </c>
      <c r="L32" s="50"/>
      <c r="M32" s="52">
        <v>42916</v>
      </c>
      <c r="N32" s="49">
        <v>6.0999999999999999E-2</v>
      </c>
      <c r="O32" s="50"/>
      <c r="P32" s="52">
        <v>44777</v>
      </c>
      <c r="Q32" s="49">
        <v>5.3999999999999999E-2</v>
      </c>
      <c r="R32" s="50"/>
      <c r="S32" s="42">
        <v>44896</v>
      </c>
      <c r="T32" s="41">
        <v>3839.5</v>
      </c>
      <c r="U32" s="39"/>
      <c r="V32" s="39"/>
      <c r="W32" s="39"/>
      <c r="X32" s="39"/>
      <c r="Y32" s="39"/>
      <c r="Z32" s="39"/>
      <c r="AA32" s="39"/>
      <c r="AB32" s="39"/>
      <c r="AC32" s="45">
        <v>44866</v>
      </c>
      <c r="AD32" s="3">
        <v>7.28</v>
      </c>
      <c r="AE32" s="3">
        <v>7.4349999999999996</v>
      </c>
      <c r="AF32" s="3">
        <v>7.4969999999999999</v>
      </c>
      <c r="AG32" s="3">
        <v>7.2350000000000003</v>
      </c>
      <c r="AH32" s="61">
        <v>-2.2200000000000001E-2</v>
      </c>
      <c r="AI32" s="39"/>
      <c r="AJ32" s="39"/>
      <c r="AK32" s="39"/>
      <c r="BT32">
        <v>-6.0064935064935078E-2</v>
      </c>
      <c r="BU32">
        <v>2.7522224641107584E-3</v>
      </c>
      <c r="BV32">
        <v>2.8642566854847253E-2</v>
      </c>
      <c r="BW32">
        <v>9.6088541158279361E-2</v>
      </c>
      <c r="BX32">
        <v>0.92366628769332682</v>
      </c>
      <c r="BY32">
        <v>-5.4159947775655463E-2</v>
      </c>
      <c r="BZ32">
        <v>5.9664392703876974E-2</v>
      </c>
      <c r="CA32">
        <v>-5.4159947775655463E-2</v>
      </c>
      <c r="CB32">
        <v>5.9664392703876974E-2</v>
      </c>
    </row>
    <row r="33" spans="1:80" ht="15" thickBot="1" x14ac:dyDescent="0.4">
      <c r="A33" s="42">
        <v>44805</v>
      </c>
      <c r="B33" s="41">
        <v>17542.8</v>
      </c>
      <c r="C33" s="3">
        <v>79.489999999999995</v>
      </c>
      <c r="D33" s="41">
        <v>6.49</v>
      </c>
      <c r="E33" s="3">
        <v>81.509</v>
      </c>
      <c r="H33" s="49">
        <f t="shared" si="2"/>
        <v>1.1624754468851136E-2</v>
      </c>
      <c r="I33" s="49">
        <f t="shared" si="0"/>
        <v>-0.11916590092169961</v>
      </c>
      <c r="J33" s="49">
        <f t="shared" si="3"/>
        <v>0.1094017094017095</v>
      </c>
      <c r="K33" s="49">
        <f t="shared" si="1"/>
        <v>2.5386521744600026E-2</v>
      </c>
      <c r="L33" s="50"/>
      <c r="M33" s="52">
        <v>42825</v>
      </c>
      <c r="N33" s="49">
        <v>6.3E-2</v>
      </c>
      <c r="O33" s="50"/>
      <c r="P33" s="52">
        <v>44773</v>
      </c>
      <c r="Q33" s="49">
        <v>4.9000000000000002E-2</v>
      </c>
      <c r="R33" s="50"/>
      <c r="S33" s="42">
        <v>44866</v>
      </c>
      <c r="T33" s="41">
        <v>4080.11</v>
      </c>
      <c r="U33" s="39"/>
      <c r="V33" s="39"/>
      <c r="W33" s="39"/>
      <c r="X33" s="39"/>
      <c r="Y33" s="39"/>
      <c r="Z33" s="39"/>
      <c r="AA33" s="39"/>
      <c r="AB33" s="39"/>
      <c r="AC33" s="45">
        <v>44835</v>
      </c>
      <c r="AD33" s="3">
        <v>7.4450000000000003</v>
      </c>
      <c r="AE33" s="3">
        <v>7.4029999999999996</v>
      </c>
      <c r="AF33" s="3">
        <v>7.5410000000000004</v>
      </c>
      <c r="AG33" s="3">
        <v>7.3609999999999998</v>
      </c>
      <c r="AH33" s="61">
        <v>6.4000000000000003E-3</v>
      </c>
      <c r="AI33" s="39"/>
      <c r="AJ33" s="39"/>
      <c r="AK33" s="39"/>
      <c r="BT33" s="46">
        <v>-5.8083252662149559E-3</v>
      </c>
      <c r="BU33" s="46">
        <v>0.15586564251079577</v>
      </c>
      <c r="BV33" s="46">
        <v>0.34000527218163945</v>
      </c>
      <c r="BW33" s="46">
        <v>0.45842125185496646</v>
      </c>
      <c r="BX33" s="46">
        <v>0.64776726809850649</v>
      </c>
      <c r="BY33" s="46">
        <v>-0.51971759103395865</v>
      </c>
      <c r="BZ33" s="46">
        <v>0.83144887605555029</v>
      </c>
      <c r="CA33" s="46">
        <v>-0.51971759103395865</v>
      </c>
      <c r="CB33" s="46">
        <v>0.83144887605555029</v>
      </c>
    </row>
    <row r="34" spans="1:80" x14ac:dyDescent="0.35">
      <c r="A34" s="42">
        <v>44774</v>
      </c>
      <c r="B34" s="41">
        <v>17340.05</v>
      </c>
      <c r="C34" s="3">
        <v>89.55</v>
      </c>
      <c r="D34" s="41">
        <v>5.85</v>
      </c>
      <c r="E34" s="3">
        <v>79.491</v>
      </c>
      <c r="H34" s="49">
        <f t="shared" si="2"/>
        <v>9.6048339322693979E-2</v>
      </c>
      <c r="I34" s="49">
        <f t="shared" si="0"/>
        <v>-9.6476952289259357E-2</v>
      </c>
      <c r="J34" s="49">
        <f t="shared" si="3"/>
        <v>1.2110726643598512E-2</v>
      </c>
      <c r="K34" s="49">
        <f t="shared" si="1"/>
        <v>1.9537158414843344E-3</v>
      </c>
      <c r="L34" s="50"/>
      <c r="M34" s="52">
        <v>42735</v>
      </c>
      <c r="N34" s="49">
        <v>8.5999999999999993E-2</v>
      </c>
      <c r="O34" s="50"/>
      <c r="P34" s="52">
        <v>44720</v>
      </c>
      <c r="Q34" s="49">
        <v>4.9000000000000002E-2</v>
      </c>
      <c r="R34" s="50"/>
      <c r="S34" s="42">
        <v>44835</v>
      </c>
      <c r="T34" s="41">
        <v>3871.98</v>
      </c>
      <c r="U34" s="39"/>
      <c r="V34" s="39"/>
      <c r="W34" s="39"/>
      <c r="X34" s="39"/>
      <c r="Y34" s="39"/>
      <c r="Z34" s="39"/>
      <c r="AA34" s="39"/>
      <c r="AB34" s="39"/>
      <c r="AC34" s="45">
        <v>44805</v>
      </c>
      <c r="AD34" s="3">
        <v>7.3979999999999997</v>
      </c>
      <c r="AE34" s="3">
        <v>7.23</v>
      </c>
      <c r="AF34" s="3">
        <v>7.423</v>
      </c>
      <c r="AG34" s="3">
        <v>7.1059999999999999</v>
      </c>
      <c r="AH34" s="61">
        <v>2.92E-2</v>
      </c>
      <c r="AI34" s="39"/>
      <c r="AJ34" s="39"/>
      <c r="AK34" s="39"/>
    </row>
    <row r="35" spans="1:80" x14ac:dyDescent="0.35">
      <c r="A35" s="42">
        <v>44743</v>
      </c>
      <c r="B35" s="41">
        <v>15752.05</v>
      </c>
      <c r="C35" s="3">
        <v>98.62</v>
      </c>
      <c r="D35" s="41">
        <v>5.78</v>
      </c>
      <c r="E35" s="3">
        <v>79.335999999999999</v>
      </c>
      <c r="H35" s="49">
        <f t="shared" si="2"/>
        <v>-4.7767703598242388E-2</v>
      </c>
      <c r="I35" s="49">
        <f t="shared" si="0"/>
        <v>-6.9898295307396094E-2</v>
      </c>
      <c r="J35" s="49">
        <f t="shared" si="3"/>
        <v>-6.1688311688311667E-2</v>
      </c>
      <c r="K35" s="49">
        <f t="shared" si="1"/>
        <v>4.8891703609879123E-3</v>
      </c>
      <c r="L35" s="50"/>
      <c r="M35" s="52">
        <v>42643</v>
      </c>
      <c r="N35" s="49">
        <v>9.7000000000000003E-2</v>
      </c>
      <c r="O35" s="50"/>
      <c r="P35" s="52">
        <v>44685</v>
      </c>
      <c r="Q35" s="49">
        <v>4.3999999999999997E-2</v>
      </c>
      <c r="R35" s="50"/>
      <c r="S35" s="42">
        <v>44805</v>
      </c>
      <c r="T35" s="41">
        <v>3585.62</v>
      </c>
      <c r="U35" s="39"/>
      <c r="V35" s="39"/>
      <c r="W35" s="39"/>
      <c r="X35" s="39"/>
      <c r="Y35" s="39"/>
      <c r="Z35" s="39"/>
      <c r="AA35" s="39"/>
      <c r="AB35" s="39"/>
      <c r="AC35" s="45">
        <v>44774</v>
      </c>
      <c r="AD35" s="3">
        <v>7.1879999999999997</v>
      </c>
      <c r="AE35" s="3">
        <v>7.3570000000000002</v>
      </c>
      <c r="AF35" s="3">
        <v>7.3659999999999997</v>
      </c>
      <c r="AG35" s="3">
        <v>7.11</v>
      </c>
      <c r="AH35" s="61">
        <v>-1.7999999999999999E-2</v>
      </c>
      <c r="AI35" s="39"/>
      <c r="AJ35" s="39"/>
      <c r="AK35" s="39"/>
    </row>
    <row r="36" spans="1:80" x14ac:dyDescent="0.35">
      <c r="A36" s="42">
        <v>44713</v>
      </c>
      <c r="B36" s="41">
        <v>16522.75</v>
      </c>
      <c r="C36" s="3">
        <v>105.76</v>
      </c>
      <c r="D36" s="41">
        <v>6.16</v>
      </c>
      <c r="E36" s="3">
        <v>78.95</v>
      </c>
      <c r="H36" s="49">
        <f t="shared" si="2"/>
        <v>-3.2531592208926818E-2</v>
      </c>
      <c r="I36" s="49">
        <f t="shared" si="0"/>
        <v>-8.0886061946836854E-2</v>
      </c>
      <c r="J36" s="49">
        <f t="shared" si="3"/>
        <v>-0.11621233859397412</v>
      </c>
      <c r="K36" s="49">
        <f t="shared" si="1"/>
        <v>1.7803503977104257E-2</v>
      </c>
      <c r="L36" s="50"/>
      <c r="M36" s="52">
        <v>42551</v>
      </c>
      <c r="N36" s="49">
        <v>8.6999999999999994E-2</v>
      </c>
      <c r="O36" s="50"/>
      <c r="P36" s="52">
        <v>44659</v>
      </c>
      <c r="Q36" s="49">
        <v>0.04</v>
      </c>
      <c r="R36" s="50"/>
      <c r="S36" s="42">
        <v>44774</v>
      </c>
      <c r="T36" s="41">
        <v>3955</v>
      </c>
      <c r="U36" s="39"/>
      <c r="V36" s="39"/>
      <c r="W36" s="39"/>
      <c r="X36" s="39"/>
      <c r="Y36" s="39"/>
      <c r="Z36" s="39"/>
      <c r="AA36" s="39"/>
      <c r="AB36" s="39"/>
      <c r="AC36" s="45">
        <v>44743</v>
      </c>
      <c r="AD36" s="3">
        <v>7.32</v>
      </c>
      <c r="AE36" s="3">
        <v>7.4269999999999996</v>
      </c>
      <c r="AF36" s="3">
        <v>7.4749999999999996</v>
      </c>
      <c r="AG36" s="3">
        <v>7.2549999999999999</v>
      </c>
      <c r="AH36" s="61">
        <v>-1.7399999999999999E-2</v>
      </c>
      <c r="AI36" s="39"/>
      <c r="AJ36" s="39"/>
      <c r="AK36" s="39"/>
    </row>
    <row r="37" spans="1:80" x14ac:dyDescent="0.35">
      <c r="A37" s="42">
        <v>44682</v>
      </c>
      <c r="B37" s="41">
        <v>17069.099999999999</v>
      </c>
      <c r="C37" s="3">
        <v>114.67</v>
      </c>
      <c r="D37" s="41">
        <v>6.97</v>
      </c>
      <c r="E37" s="3">
        <v>77.569000000000003</v>
      </c>
      <c r="H37" s="49">
        <f t="shared" si="2"/>
        <v>-3.4623941561310843E-2</v>
      </c>
      <c r="I37" s="49">
        <f t="shared" si="0"/>
        <v>9.1054835718949553E-2</v>
      </c>
      <c r="J37" s="49">
        <f t="shared" si="3"/>
        <v>0.10110584518167451</v>
      </c>
      <c r="K37" s="49">
        <f t="shared" si="1"/>
        <v>1.3708834291688534E-2</v>
      </c>
      <c r="L37" s="50"/>
      <c r="M37" s="52">
        <v>42460</v>
      </c>
      <c r="N37" s="49">
        <v>9.0999999999999998E-2</v>
      </c>
      <c r="O37" s="50"/>
      <c r="P37" s="52">
        <v>44601</v>
      </c>
      <c r="Q37" s="49">
        <v>0.04</v>
      </c>
      <c r="R37" s="50"/>
      <c r="S37" s="42">
        <v>44743</v>
      </c>
      <c r="T37" s="41">
        <v>4130.29</v>
      </c>
      <c r="U37" s="39"/>
      <c r="V37" s="39"/>
      <c r="W37" s="39"/>
      <c r="X37" s="39"/>
      <c r="Y37" s="39"/>
      <c r="Z37" s="39"/>
      <c r="AA37" s="39"/>
      <c r="AB37" s="39"/>
      <c r="AC37" s="45">
        <v>44713</v>
      </c>
      <c r="AD37" s="3">
        <v>7.45</v>
      </c>
      <c r="AE37" s="3">
        <v>7.4370000000000003</v>
      </c>
      <c r="AF37" s="3">
        <v>7.617</v>
      </c>
      <c r="AG37" s="3">
        <v>7.3650000000000002</v>
      </c>
      <c r="AH37" s="61">
        <v>4.7000000000000002E-3</v>
      </c>
      <c r="AI37" s="39"/>
      <c r="AJ37" s="39"/>
      <c r="AK37" s="39"/>
    </row>
    <row r="38" spans="1:80" x14ac:dyDescent="0.35">
      <c r="A38" s="42">
        <v>44652</v>
      </c>
      <c r="B38" s="41">
        <v>17670.45</v>
      </c>
      <c r="C38" s="3">
        <v>104.69</v>
      </c>
      <c r="D38" s="41">
        <v>6.33</v>
      </c>
      <c r="E38" s="3">
        <v>76.52</v>
      </c>
      <c r="H38" s="49">
        <f t="shared" si="2"/>
        <v>6.2132688024956452E-2</v>
      </c>
      <c r="I38" s="49">
        <f t="shared" si="0"/>
        <v>4.3037329041170913E-2</v>
      </c>
      <c r="J38" s="49">
        <f t="shared" si="3"/>
        <v>0.18317757009345803</v>
      </c>
      <c r="K38" s="49">
        <f t="shared" si="1"/>
        <v>8.1553602719331743E-3</v>
      </c>
      <c r="L38" s="50"/>
      <c r="M38" s="52">
        <v>42369</v>
      </c>
      <c r="N38" s="49">
        <v>7.1999999999999995E-2</v>
      </c>
      <c r="O38" s="50"/>
      <c r="P38" s="52">
        <v>44538</v>
      </c>
      <c r="Q38" s="49">
        <v>0.04</v>
      </c>
      <c r="R38" s="50"/>
      <c r="S38" s="42">
        <v>44713</v>
      </c>
      <c r="T38" s="41">
        <v>3785.38</v>
      </c>
      <c r="U38" s="39"/>
      <c r="V38" s="39"/>
      <c r="W38" s="39"/>
      <c r="X38" s="39"/>
      <c r="Y38" s="39"/>
      <c r="Z38" s="39"/>
      <c r="AA38" s="39"/>
      <c r="AB38" s="39"/>
      <c r="AC38" s="45">
        <v>44682</v>
      </c>
      <c r="AD38" s="3">
        <v>7.415</v>
      </c>
      <c r="AE38" s="3">
        <v>7.1379999999999999</v>
      </c>
      <c r="AF38" s="3">
        <v>7.4909999999999997</v>
      </c>
      <c r="AG38" s="3">
        <v>7.1159999999999997</v>
      </c>
      <c r="AH38" s="61">
        <v>3.8699999999999998E-2</v>
      </c>
      <c r="AI38" s="39"/>
      <c r="AJ38" s="39"/>
      <c r="AK38" s="39"/>
    </row>
    <row r="39" spans="1:80" x14ac:dyDescent="0.35">
      <c r="A39" s="42">
        <v>44621</v>
      </c>
      <c r="B39" s="41">
        <v>16605.95</v>
      </c>
      <c r="C39" s="3">
        <v>100.28</v>
      </c>
      <c r="D39" s="41">
        <v>5.35</v>
      </c>
      <c r="E39" s="3">
        <v>75.900999999999996</v>
      </c>
      <c r="H39" s="49">
        <f t="shared" si="2"/>
        <v>-5.6821630439433855E-2</v>
      </c>
      <c r="I39" s="49">
        <f t="shared" si="0"/>
        <v>4.6539010249920132E-2</v>
      </c>
      <c r="J39" s="49">
        <f t="shared" si="3"/>
        <v>6.1507936507936428E-2</v>
      </c>
      <c r="K39" s="49">
        <f t="shared" si="1"/>
        <v>5.4044745870478229E-3</v>
      </c>
      <c r="L39" s="50"/>
      <c r="M39" s="52">
        <v>42277</v>
      </c>
      <c r="N39" s="49">
        <v>0.08</v>
      </c>
      <c r="O39" s="50"/>
      <c r="P39" s="52">
        <v>44477</v>
      </c>
      <c r="Q39" s="49">
        <v>0.04</v>
      </c>
      <c r="R39" s="50"/>
      <c r="S39" s="42">
        <v>44682</v>
      </c>
      <c r="T39" s="41">
        <v>4132.1499999999996</v>
      </c>
      <c r="U39" s="39"/>
      <c r="V39" s="39"/>
      <c r="W39" s="39"/>
      <c r="X39" s="39"/>
      <c r="Y39" s="39"/>
      <c r="Z39" s="39"/>
      <c r="AA39" s="39"/>
      <c r="AB39" s="39"/>
      <c r="AC39" s="45">
        <v>44652</v>
      </c>
      <c r="AD39" s="3">
        <v>7.1390000000000002</v>
      </c>
      <c r="AE39" s="3">
        <v>6.9509999999999996</v>
      </c>
      <c r="AF39" s="3">
        <v>7.2850000000000001</v>
      </c>
      <c r="AG39" s="3">
        <v>6.891</v>
      </c>
      <c r="AH39" s="61">
        <v>4.3299999999999998E-2</v>
      </c>
      <c r="AI39" s="39"/>
      <c r="AJ39" s="39"/>
      <c r="AK39" s="39"/>
    </row>
    <row r="40" spans="1:80" x14ac:dyDescent="0.35">
      <c r="A40" s="42">
        <v>44593</v>
      </c>
      <c r="B40" s="41">
        <v>17576.849999999999</v>
      </c>
      <c r="C40" s="3">
        <v>95.72</v>
      </c>
      <c r="D40" s="41">
        <v>5.04</v>
      </c>
      <c r="E40" s="3">
        <v>75.492999999999995</v>
      </c>
      <c r="H40" s="49">
        <f t="shared" si="2"/>
        <v>-2.7753689068715326E-3</v>
      </c>
      <c r="I40" s="49">
        <f t="shared" si="0"/>
        <v>8.2387354196293325E-2</v>
      </c>
      <c r="J40" s="49">
        <f t="shared" si="3"/>
        <v>-0.13698630136986298</v>
      </c>
      <c r="K40" s="49">
        <f t="shared" si="1"/>
        <v>1.2934562385111818E-2</v>
      </c>
      <c r="L40" s="50"/>
      <c r="M40" s="52">
        <v>42185</v>
      </c>
      <c r="N40" s="49">
        <v>7.5999999999999998E-2</v>
      </c>
      <c r="O40" s="50"/>
      <c r="P40" s="52">
        <v>44408</v>
      </c>
      <c r="Q40" s="49">
        <v>0.04</v>
      </c>
      <c r="R40" s="50"/>
      <c r="S40" s="42">
        <v>44652</v>
      </c>
      <c r="T40" s="41">
        <v>4131.93</v>
      </c>
      <c r="U40" s="39"/>
      <c r="V40" s="39"/>
      <c r="W40" s="39"/>
      <c r="X40" s="39"/>
      <c r="Y40" s="39"/>
      <c r="Z40" s="39"/>
      <c r="AA40" s="39"/>
      <c r="AB40" s="39"/>
      <c r="AC40" s="45">
        <v>44621</v>
      </c>
      <c r="AD40" s="3">
        <v>6.843</v>
      </c>
      <c r="AE40" s="3">
        <v>6.7990000000000004</v>
      </c>
      <c r="AF40" s="3">
        <v>6.9189999999999996</v>
      </c>
      <c r="AG40" s="3">
        <v>6.7729999999999997</v>
      </c>
      <c r="AH40" s="61">
        <v>1.0800000000000001E-2</v>
      </c>
      <c r="AI40" s="39"/>
      <c r="AJ40" s="39"/>
      <c r="AK40" s="39"/>
    </row>
    <row r="41" spans="1:80" x14ac:dyDescent="0.35">
      <c r="A41" s="42">
        <v>44562</v>
      </c>
      <c r="B41" s="41">
        <v>17625.7</v>
      </c>
      <c r="C41" s="3">
        <v>88.15</v>
      </c>
      <c r="D41" s="41">
        <v>5.84</v>
      </c>
      <c r="E41" s="3">
        <v>74.528999999999996</v>
      </c>
      <c r="H41" s="49">
        <f t="shared" si="2"/>
        <v>2.6374953079500291E-2</v>
      </c>
      <c r="I41" s="49">
        <f t="shared" si="0"/>
        <v>0.1587557080055676</v>
      </c>
      <c r="J41" s="49">
        <f t="shared" si="3"/>
        <v>5.0359712230215875E-2</v>
      </c>
      <c r="K41" s="49">
        <f t="shared" si="1"/>
        <v>8.3258356050327814E-4</v>
      </c>
      <c r="L41" s="50"/>
      <c r="M41" s="50"/>
      <c r="N41" s="50"/>
      <c r="O41" s="50"/>
      <c r="P41" s="52">
        <v>44351</v>
      </c>
      <c r="Q41" s="49">
        <v>0.04</v>
      </c>
      <c r="R41" s="50"/>
      <c r="S41" s="42">
        <v>44621</v>
      </c>
      <c r="T41" s="41">
        <v>4530.41</v>
      </c>
      <c r="U41" s="39"/>
      <c r="V41" s="39"/>
      <c r="W41" s="39"/>
      <c r="X41" s="39"/>
      <c r="Y41" s="39"/>
      <c r="Z41" s="39"/>
      <c r="AA41" s="39"/>
      <c r="AB41" s="39"/>
      <c r="AC41" s="45">
        <v>44593</v>
      </c>
      <c r="AD41" s="3">
        <v>6.77</v>
      </c>
      <c r="AE41" s="3">
        <v>6.7279999999999998</v>
      </c>
      <c r="AF41" s="3">
        <v>6.9550000000000001</v>
      </c>
      <c r="AG41" s="3">
        <v>6.6150000000000002</v>
      </c>
      <c r="AH41" s="61">
        <v>1.29E-2</v>
      </c>
      <c r="AI41" s="39"/>
      <c r="AJ41" s="39"/>
      <c r="AK41" s="39"/>
    </row>
    <row r="42" spans="1:80" x14ac:dyDescent="0.35">
      <c r="A42" s="42">
        <v>44531</v>
      </c>
      <c r="B42" s="41">
        <v>17166.900000000001</v>
      </c>
      <c r="C42" s="3">
        <v>75.209999999999994</v>
      </c>
      <c r="D42" s="41">
        <v>5.56</v>
      </c>
      <c r="E42" s="3">
        <v>74.466999999999999</v>
      </c>
      <c r="H42" s="49">
        <f t="shared" si="2"/>
        <v>-4.3472655927356302E-2</v>
      </c>
      <c r="I42" s="49">
        <f t="shared" si="0"/>
        <v>0.12790589834484553</v>
      </c>
      <c r="J42" s="49">
        <f t="shared" si="3"/>
        <v>0.14876033057851235</v>
      </c>
      <c r="K42" s="49">
        <f t="shared" si="1"/>
        <v>-8.2967106139300133E-3</v>
      </c>
      <c r="L42" s="50"/>
      <c r="M42" s="50"/>
      <c r="N42" s="50"/>
      <c r="O42" s="50"/>
      <c r="P42" s="52">
        <v>44232</v>
      </c>
      <c r="Q42" s="49">
        <v>0.04</v>
      </c>
      <c r="R42" s="50"/>
      <c r="S42" s="42">
        <v>44593</v>
      </c>
      <c r="T42" s="41">
        <v>4373.9399999999996</v>
      </c>
      <c r="U42" s="39"/>
      <c r="V42" s="39"/>
      <c r="W42" s="39"/>
      <c r="X42" s="39"/>
      <c r="Y42" s="39"/>
      <c r="Z42" s="39"/>
      <c r="AA42" s="39"/>
      <c r="AB42" s="39"/>
      <c r="AC42" s="45">
        <v>44562</v>
      </c>
      <c r="AD42" s="3">
        <v>6.6840000000000002</v>
      </c>
      <c r="AE42" s="3">
        <v>6.4630000000000001</v>
      </c>
      <c r="AF42" s="3">
        <v>6.8019999999999996</v>
      </c>
      <c r="AG42" s="3">
        <v>6.4550000000000001</v>
      </c>
      <c r="AH42" s="61">
        <v>3.56E-2</v>
      </c>
      <c r="AI42" s="39"/>
      <c r="AJ42" s="39"/>
      <c r="AK42" s="39"/>
    </row>
    <row r="43" spans="1:80" x14ac:dyDescent="0.35">
      <c r="A43" s="42">
        <v>44501</v>
      </c>
      <c r="B43" s="41">
        <v>17929.650000000001</v>
      </c>
      <c r="C43" s="3">
        <v>66.180000000000007</v>
      </c>
      <c r="D43" s="41">
        <v>4.84</v>
      </c>
      <c r="E43" s="3">
        <v>75.09</v>
      </c>
      <c r="H43" s="49">
        <f t="shared" si="2"/>
        <v>2.2425132589174085E-2</v>
      </c>
      <c r="I43" s="49">
        <f t="shared" si="0"/>
        <v>-0.23330630151987855</v>
      </c>
      <c r="J43" s="49">
        <f t="shared" si="3"/>
        <v>7.5555555555555529E-2</v>
      </c>
      <c r="K43" s="49">
        <f t="shared" si="1"/>
        <v>2.3359807782152727E-3</v>
      </c>
      <c r="L43" s="50"/>
      <c r="M43" s="50"/>
      <c r="N43" s="50"/>
      <c r="O43" s="50"/>
      <c r="P43" s="52">
        <v>44169</v>
      </c>
      <c r="Q43" s="49">
        <v>0.04</v>
      </c>
      <c r="R43" s="50"/>
      <c r="S43" s="42">
        <v>44562</v>
      </c>
      <c r="T43" s="41">
        <v>4515.55</v>
      </c>
      <c r="U43" s="39"/>
      <c r="V43" s="39"/>
      <c r="W43" s="39"/>
      <c r="X43" s="39"/>
      <c r="Y43" s="39"/>
      <c r="Z43" s="39"/>
      <c r="AA43" s="39"/>
      <c r="AB43" s="39"/>
      <c r="AC43" s="45">
        <v>44531</v>
      </c>
      <c r="AD43" s="3">
        <v>6.4539999999999997</v>
      </c>
      <c r="AE43" s="3">
        <v>6.36</v>
      </c>
      <c r="AF43" s="3">
        <v>6.4969999999999999</v>
      </c>
      <c r="AG43" s="3">
        <v>6.34</v>
      </c>
      <c r="AH43" s="61">
        <v>2.0199999999999999E-2</v>
      </c>
      <c r="AI43" s="39"/>
      <c r="AJ43" s="39"/>
      <c r="AK43" s="39"/>
    </row>
    <row r="44" spans="1:80" x14ac:dyDescent="0.35">
      <c r="A44" s="42">
        <v>44470</v>
      </c>
      <c r="B44" s="41">
        <v>17532.05</v>
      </c>
      <c r="C44" s="3">
        <v>83.57</v>
      </c>
      <c r="D44" s="41">
        <v>4.5</v>
      </c>
      <c r="E44" s="3">
        <v>74.915000000000006</v>
      </c>
      <c r="H44" s="49">
        <f t="shared" si="2"/>
        <v>2.6342025260839431E-2</v>
      </c>
      <c r="I44" s="49">
        <f t="shared" si="0"/>
        <v>0.10779657045570738</v>
      </c>
      <c r="J44" s="49">
        <f t="shared" si="3"/>
        <v>2.040816326530609E-2</v>
      </c>
      <c r="K44" s="49">
        <f t="shared" si="1"/>
        <v>1.0126206784963119E-2</v>
      </c>
      <c r="L44" s="50"/>
      <c r="M44" s="50"/>
      <c r="N44" s="50"/>
      <c r="O44" s="50"/>
      <c r="P44" s="52">
        <v>44104</v>
      </c>
      <c r="Q44" s="49">
        <v>0.04</v>
      </c>
      <c r="R44" s="50"/>
      <c r="S44" s="42">
        <v>44531</v>
      </c>
      <c r="T44" s="41">
        <v>4766.18</v>
      </c>
      <c r="U44" s="39"/>
      <c r="V44" s="39"/>
      <c r="W44" s="39"/>
      <c r="X44" s="39"/>
      <c r="Y44" s="39"/>
      <c r="Z44" s="39"/>
      <c r="AA44" s="39"/>
      <c r="AB44" s="39"/>
      <c r="AC44" s="45">
        <v>44501</v>
      </c>
      <c r="AD44" s="3">
        <v>6.3259999999999996</v>
      </c>
      <c r="AE44" s="3">
        <v>6.391</v>
      </c>
      <c r="AF44" s="3">
        <v>6.3929999999999998</v>
      </c>
      <c r="AG44" s="3">
        <v>6.2869999999999999</v>
      </c>
      <c r="AH44" s="61">
        <v>-9.7000000000000003E-3</v>
      </c>
      <c r="AI44" s="39"/>
      <c r="AJ44" s="39"/>
      <c r="AK44" s="39"/>
    </row>
    <row r="45" spans="1:80" x14ac:dyDescent="0.35">
      <c r="A45" s="42">
        <v>44440</v>
      </c>
      <c r="B45" s="41">
        <v>17076.25</v>
      </c>
      <c r="C45" s="3">
        <v>75.03</v>
      </c>
      <c r="D45" s="41">
        <v>4.41</v>
      </c>
      <c r="E45" s="3">
        <v>74.164000000000001</v>
      </c>
      <c r="H45" s="49">
        <f t="shared" si="2"/>
        <v>7.2303898672031422E-2</v>
      </c>
      <c r="I45" s="49">
        <f t="shared" si="0"/>
        <v>9.1054288289457691E-2</v>
      </c>
      <c r="J45" s="49">
        <f t="shared" si="3"/>
        <v>-7.9331941544885154E-2</v>
      </c>
      <c r="K45" s="49">
        <f t="shared" si="1"/>
        <v>1.6683345442581581E-2</v>
      </c>
      <c r="L45" s="50"/>
      <c r="M45" s="50"/>
      <c r="N45" s="50"/>
      <c r="O45" s="50"/>
      <c r="P45" s="52">
        <v>43973</v>
      </c>
      <c r="Q45" s="49">
        <v>0.04</v>
      </c>
      <c r="R45" s="50"/>
      <c r="S45" s="42">
        <v>44501</v>
      </c>
      <c r="T45" s="41">
        <v>4567</v>
      </c>
      <c r="U45" s="39"/>
      <c r="V45" s="39"/>
      <c r="W45" s="39"/>
      <c r="X45" s="39"/>
      <c r="Y45" s="39"/>
      <c r="Z45" s="39"/>
      <c r="AA45" s="39"/>
      <c r="AB45" s="39"/>
      <c r="AC45" s="45">
        <v>44470</v>
      </c>
      <c r="AD45" s="3">
        <v>6.3879999999999999</v>
      </c>
      <c r="AE45" s="3">
        <v>6.23</v>
      </c>
      <c r="AF45" s="3">
        <v>6.4290000000000003</v>
      </c>
      <c r="AG45" s="3">
        <v>6.226</v>
      </c>
      <c r="AH45" s="61">
        <v>2.6499999999999999E-2</v>
      </c>
      <c r="AI45" s="39"/>
      <c r="AJ45" s="39"/>
      <c r="AK45" s="39"/>
    </row>
    <row r="46" spans="1:80" x14ac:dyDescent="0.35">
      <c r="A46" s="42">
        <v>44409</v>
      </c>
      <c r="B46" s="41">
        <v>15885.15</v>
      </c>
      <c r="C46" s="3">
        <v>68.5</v>
      </c>
      <c r="D46" s="41">
        <v>4.79</v>
      </c>
      <c r="E46" s="3">
        <v>72.947000000000003</v>
      </c>
      <c r="H46" s="49">
        <f t="shared" si="2"/>
        <v>1.2998695625266742E-2</v>
      </c>
      <c r="I46" s="49">
        <f t="shared" si="0"/>
        <v>-7.655544388862924E-2</v>
      </c>
      <c r="J46" s="49">
        <f t="shared" si="3"/>
        <v>-9.1081593927893653E-2</v>
      </c>
      <c r="K46" s="49">
        <f t="shared" si="1"/>
        <v>-1.8698629215599238E-2</v>
      </c>
      <c r="L46" s="50"/>
      <c r="M46" s="50"/>
      <c r="N46" s="50"/>
      <c r="O46" s="50"/>
      <c r="P46" s="52">
        <v>43951</v>
      </c>
      <c r="Q46" s="49">
        <v>4.3999999999999997E-2</v>
      </c>
      <c r="R46" s="50"/>
      <c r="S46" s="42">
        <v>44470</v>
      </c>
      <c r="T46" s="41">
        <v>4605.38</v>
      </c>
      <c r="U46" s="39"/>
      <c r="V46" s="39"/>
      <c r="W46" s="39"/>
      <c r="X46" s="39"/>
      <c r="Y46" s="39"/>
      <c r="Z46" s="39"/>
      <c r="AA46" s="39"/>
      <c r="AB46" s="39"/>
      <c r="AC46" s="45">
        <v>44440</v>
      </c>
      <c r="AD46" s="3">
        <v>6.2229999999999999</v>
      </c>
      <c r="AE46" s="3">
        <v>6.2350000000000003</v>
      </c>
      <c r="AF46" s="3">
        <v>6.2350000000000003</v>
      </c>
      <c r="AG46" s="3">
        <v>6.1159999999999997</v>
      </c>
      <c r="AH46" s="61">
        <v>1.2999999999999999E-3</v>
      </c>
      <c r="AI46" s="39"/>
      <c r="AJ46" s="39"/>
      <c r="AK46" s="39"/>
    </row>
    <row r="47" spans="1:80" x14ac:dyDescent="0.35">
      <c r="A47" s="42">
        <v>44378</v>
      </c>
      <c r="B47" s="41">
        <v>15680</v>
      </c>
      <c r="C47" s="3">
        <v>73.95</v>
      </c>
      <c r="D47" s="41">
        <v>5.27</v>
      </c>
      <c r="E47" s="3">
        <v>74.337000000000003</v>
      </c>
      <c r="H47" s="49">
        <f t="shared" si="2"/>
        <v>6.7285811137412412E-3</v>
      </c>
      <c r="I47" s="49">
        <f t="shared" si="0"/>
        <v>6.5120295246227835E-3</v>
      </c>
      <c r="J47" s="49">
        <f t="shared" si="3"/>
        <v>-5.3859964093357394E-2</v>
      </c>
      <c r="K47" s="49">
        <f t="shared" si="1"/>
        <v>-3.093060785367958E-4</v>
      </c>
      <c r="L47" s="50"/>
      <c r="M47" s="50"/>
      <c r="N47" s="50"/>
      <c r="O47" s="50"/>
      <c r="P47" s="52">
        <v>43867</v>
      </c>
      <c r="Q47" s="49">
        <v>5.1499999999999997E-2</v>
      </c>
      <c r="R47" s="50"/>
      <c r="S47" s="42">
        <v>44440</v>
      </c>
      <c r="T47" s="41">
        <v>4307.54</v>
      </c>
      <c r="U47" s="39"/>
      <c r="V47" s="39"/>
      <c r="W47" s="39"/>
      <c r="X47" s="39"/>
      <c r="Y47" s="39"/>
      <c r="Z47" s="39"/>
      <c r="AA47" s="39"/>
      <c r="AB47" s="39"/>
      <c r="AC47" s="45">
        <v>44409</v>
      </c>
      <c r="AD47" s="3">
        <v>6.2149999999999999</v>
      </c>
      <c r="AE47" s="3">
        <v>6.2039999999999997</v>
      </c>
      <c r="AF47" s="3">
        <v>6.2839999999999998</v>
      </c>
      <c r="AG47" s="3">
        <v>6.1879999999999997</v>
      </c>
      <c r="AH47" s="61">
        <v>1.8E-3</v>
      </c>
      <c r="AI47" s="39"/>
      <c r="AJ47" s="39"/>
      <c r="AK47" s="39"/>
    </row>
    <row r="48" spans="1:80" x14ac:dyDescent="0.35">
      <c r="A48" s="42">
        <v>44348</v>
      </c>
      <c r="B48" s="41">
        <v>15574.85</v>
      </c>
      <c r="C48" s="3">
        <v>73.47</v>
      </c>
      <c r="D48" s="41">
        <v>5.57</v>
      </c>
      <c r="E48" s="3">
        <v>74.36</v>
      </c>
      <c r="H48" s="49">
        <f t="shared" si="2"/>
        <v>6.2299595296713459E-2</v>
      </c>
      <c r="I48" s="49">
        <f t="shared" si="0"/>
        <v>0.10238564880514656</v>
      </c>
      <c r="J48" s="49">
        <f t="shared" si="3"/>
        <v>6.2977099236641229E-2</v>
      </c>
      <c r="K48" s="49">
        <f t="shared" si="1"/>
        <v>2.5499579374163972E-2</v>
      </c>
      <c r="L48" s="50"/>
      <c r="M48" s="50"/>
      <c r="N48" s="50"/>
      <c r="O48" s="50"/>
      <c r="P48" s="52">
        <v>43742</v>
      </c>
      <c r="Q48" s="49">
        <v>5.1499999999999997E-2</v>
      </c>
      <c r="R48" s="50"/>
      <c r="S48" s="42">
        <v>44409</v>
      </c>
      <c r="T48" s="41">
        <v>4522.68</v>
      </c>
      <c r="U48" s="39"/>
      <c r="V48" s="39"/>
      <c r="W48" s="39"/>
      <c r="X48" s="39"/>
      <c r="Y48" s="39"/>
      <c r="Z48" s="39"/>
      <c r="AA48" s="39"/>
      <c r="AB48" s="39"/>
      <c r="AC48" s="45">
        <v>44378</v>
      </c>
      <c r="AD48" s="3">
        <v>6.2039999999999997</v>
      </c>
      <c r="AE48" s="3">
        <v>6.0819999999999999</v>
      </c>
      <c r="AF48" s="3">
        <v>6.2770000000000001</v>
      </c>
      <c r="AG48" s="3">
        <v>6.0350000000000001</v>
      </c>
      <c r="AH48" s="61">
        <v>2.53E-2</v>
      </c>
      <c r="AI48" s="39"/>
      <c r="AJ48" s="39"/>
      <c r="AK48" s="39"/>
    </row>
    <row r="49" spans="1:37" x14ac:dyDescent="0.35">
      <c r="A49" s="42">
        <v>44317</v>
      </c>
      <c r="B49" s="41">
        <v>14634.15</v>
      </c>
      <c r="C49" s="3">
        <v>66.319999999999993</v>
      </c>
      <c r="D49" s="41">
        <v>5.24</v>
      </c>
      <c r="E49" s="3">
        <v>72.510999999999996</v>
      </c>
      <c r="H49" s="49">
        <f t="shared" si="2"/>
        <v>-1.5809694915343925E-2</v>
      </c>
      <c r="I49" s="49">
        <f t="shared" si="0"/>
        <v>4.219255534438273E-2</v>
      </c>
      <c r="J49" s="49">
        <f t="shared" si="3"/>
        <v>1.9455252918288042E-2</v>
      </c>
      <c r="K49" s="49">
        <f t="shared" si="1"/>
        <v>-2.0783254557731282E-2</v>
      </c>
      <c r="L49" s="50"/>
      <c r="M49" s="50"/>
      <c r="N49" s="50"/>
      <c r="O49" s="50"/>
      <c r="P49" s="52">
        <v>43738</v>
      </c>
      <c r="Q49" s="49">
        <v>5.3999999999999999E-2</v>
      </c>
      <c r="R49" s="50"/>
      <c r="S49" s="42">
        <v>44378</v>
      </c>
      <c r="T49" s="41">
        <v>4395.26</v>
      </c>
      <c r="U49" s="39"/>
      <c r="V49" s="39"/>
      <c r="W49" s="39"/>
      <c r="X49" s="39"/>
      <c r="Y49" s="39"/>
      <c r="Z49" s="39"/>
      <c r="AA49" s="39"/>
      <c r="AB49" s="39"/>
      <c r="AC49" s="45">
        <v>44348</v>
      </c>
      <c r="AD49" s="3">
        <v>6.0510000000000002</v>
      </c>
      <c r="AE49" s="3">
        <v>6.032</v>
      </c>
      <c r="AF49" s="3">
        <v>6.0890000000000004</v>
      </c>
      <c r="AG49" s="3">
        <v>5.984</v>
      </c>
      <c r="AH49" s="61">
        <v>4.7999999999999996E-3</v>
      </c>
      <c r="AI49" s="39"/>
      <c r="AJ49" s="39"/>
      <c r="AK49" s="39"/>
    </row>
    <row r="50" spans="1:37" x14ac:dyDescent="0.35">
      <c r="A50" s="42">
        <v>44287</v>
      </c>
      <c r="B50" s="41">
        <v>14867.35</v>
      </c>
      <c r="C50" s="3">
        <v>63.58</v>
      </c>
      <c r="D50" s="41">
        <v>5.14</v>
      </c>
      <c r="E50" s="3">
        <v>74.05</v>
      </c>
      <c r="H50" s="49">
        <f t="shared" si="2"/>
        <v>7.1417062182261692E-3</v>
      </c>
      <c r="I50" s="49">
        <f t="shared" si="0"/>
        <v>7.2053317640057568E-2</v>
      </c>
      <c r="J50" s="49">
        <f t="shared" si="3"/>
        <v>-8.8652482269503549E-2</v>
      </c>
      <c r="K50" s="49">
        <f t="shared" si="1"/>
        <v>1.248342152398918E-2</v>
      </c>
      <c r="L50" s="50"/>
      <c r="M50" s="50"/>
      <c r="N50" s="50"/>
      <c r="O50" s="50"/>
      <c r="P50" s="52">
        <v>43677</v>
      </c>
      <c r="Q50" s="49">
        <v>5.7500000000000002E-2</v>
      </c>
      <c r="R50" s="50"/>
      <c r="S50" s="42">
        <v>44348</v>
      </c>
      <c r="T50" s="41">
        <v>4297.5</v>
      </c>
      <c r="U50" s="39"/>
      <c r="V50" s="39"/>
      <c r="W50" s="39"/>
      <c r="X50" s="39"/>
      <c r="Y50" s="39"/>
      <c r="Z50" s="39"/>
      <c r="AA50" s="39"/>
      <c r="AB50" s="39"/>
      <c r="AC50" s="45">
        <v>44317</v>
      </c>
      <c r="AD50" s="3">
        <v>6.0220000000000002</v>
      </c>
      <c r="AE50" s="3">
        <v>6.0289999999999999</v>
      </c>
      <c r="AF50" s="3">
        <v>6.048</v>
      </c>
      <c r="AG50" s="3">
        <v>5.9580000000000002</v>
      </c>
      <c r="AH50" s="61">
        <v>-1.2999999999999999E-3</v>
      </c>
      <c r="AI50" s="39"/>
      <c r="AJ50" s="39"/>
      <c r="AK50" s="39"/>
    </row>
    <row r="51" spans="1:37" x14ac:dyDescent="0.35">
      <c r="A51" s="42">
        <v>44256</v>
      </c>
      <c r="B51" s="41">
        <v>14761.55</v>
      </c>
      <c r="C51" s="3">
        <v>59.16</v>
      </c>
      <c r="D51" s="41">
        <v>5.64</v>
      </c>
      <c r="E51" s="3">
        <v>73.137</v>
      </c>
      <c r="H51" s="49">
        <f t="shared" si="2"/>
        <v>3.3081840214667577E-2</v>
      </c>
      <c r="I51" s="49">
        <f t="shared" si="0"/>
        <v>-3.8791536969873169E-2</v>
      </c>
      <c r="J51" s="49">
        <f t="shared" si="3"/>
        <v>0.25892857142857123</v>
      </c>
      <c r="K51" s="49">
        <f t="shared" si="1"/>
        <v>-1.0592532467532485E-2</v>
      </c>
      <c r="L51" s="50"/>
      <c r="M51" s="50"/>
      <c r="N51" s="50"/>
      <c r="O51" s="50"/>
      <c r="P51" s="52">
        <v>43616</v>
      </c>
      <c r="Q51" s="49">
        <v>0.06</v>
      </c>
      <c r="R51" s="50"/>
      <c r="S51" s="42">
        <v>44317</v>
      </c>
      <c r="T51" s="41">
        <v>4204.1099999999997</v>
      </c>
      <c r="U51" s="39"/>
      <c r="V51" s="39"/>
      <c r="W51" s="39"/>
      <c r="X51" s="39"/>
      <c r="Y51" s="39"/>
      <c r="Z51" s="39"/>
      <c r="AA51" s="39"/>
      <c r="AB51" s="39"/>
      <c r="AC51" s="45">
        <v>44287</v>
      </c>
      <c r="AD51" s="3">
        <v>6.03</v>
      </c>
      <c r="AE51" s="3">
        <v>6.202</v>
      </c>
      <c r="AF51" s="3">
        <v>6.202</v>
      </c>
      <c r="AG51" s="3">
        <v>5.99</v>
      </c>
      <c r="AH51" s="61">
        <v>-2.3800000000000002E-2</v>
      </c>
      <c r="AI51" s="39"/>
      <c r="AJ51" s="39"/>
      <c r="AK51" s="39"/>
    </row>
    <row r="52" spans="1:37" x14ac:dyDescent="0.35">
      <c r="A52" s="42">
        <v>44228</v>
      </c>
      <c r="B52" s="41">
        <v>14281.2</v>
      </c>
      <c r="C52" s="3">
        <v>61.5</v>
      </c>
      <c r="D52" s="41">
        <v>4.4800000000000004</v>
      </c>
      <c r="E52" s="3">
        <v>73.92</v>
      </c>
      <c r="H52" s="49">
        <f t="shared" si="2"/>
        <v>1.8566101125918548E-2</v>
      </c>
      <c r="I52" s="49">
        <f t="shared" si="0"/>
        <v>0.1639546799238791</v>
      </c>
      <c r="J52" s="49">
        <f t="shared" si="3"/>
        <v>0.42222222222222239</v>
      </c>
      <c r="K52" s="49">
        <f t="shared" si="1"/>
        <v>1.4311785611372675E-2</v>
      </c>
      <c r="L52" s="50"/>
      <c r="M52" s="50"/>
      <c r="N52" s="50"/>
      <c r="O52" s="50"/>
      <c r="P52" s="52">
        <v>43555</v>
      </c>
      <c r="Q52" s="49">
        <v>6.25E-2</v>
      </c>
      <c r="R52" s="50"/>
      <c r="S52" s="42">
        <v>44287</v>
      </c>
      <c r="T52" s="41">
        <v>4181.17</v>
      </c>
      <c r="U52" s="39"/>
      <c r="V52" s="39"/>
      <c r="W52" s="39"/>
      <c r="X52" s="39"/>
      <c r="Y52" s="39"/>
      <c r="Z52" s="39"/>
      <c r="AA52" s="39"/>
      <c r="AB52" s="39"/>
      <c r="AC52" s="45">
        <v>44256</v>
      </c>
      <c r="AD52" s="3">
        <v>6.1769999999999996</v>
      </c>
      <c r="AE52" s="3">
        <v>6.2359999999999998</v>
      </c>
      <c r="AF52" s="3">
        <v>6.274</v>
      </c>
      <c r="AG52" s="3">
        <v>6.1139999999999999</v>
      </c>
      <c r="AH52" s="61">
        <v>-8.3000000000000001E-3</v>
      </c>
      <c r="AI52" s="39"/>
      <c r="AJ52" s="39"/>
      <c r="AK52" s="39"/>
    </row>
    <row r="53" spans="1:37" x14ac:dyDescent="0.35">
      <c r="A53" s="42">
        <v>44197</v>
      </c>
      <c r="B53" s="41">
        <v>14018.5</v>
      </c>
      <c r="C53" s="3">
        <v>52.2</v>
      </c>
      <c r="D53" s="41">
        <v>3.15</v>
      </c>
      <c r="E53" s="3">
        <v>72.876999999999995</v>
      </c>
      <c r="H53" s="49">
        <f t="shared" si="2"/>
        <v>6.7075054486472066E-2</v>
      </c>
      <c r="I53" s="49">
        <f t="shared" si="0"/>
        <v>7.3106410812743619E-2</v>
      </c>
      <c r="J53" s="49">
        <f t="shared" si="3"/>
        <v>-0.14168937329700274</v>
      </c>
      <c r="K53" s="49">
        <f t="shared" si="1"/>
        <v>-2.1770085984994525E-3</v>
      </c>
      <c r="L53" s="50"/>
      <c r="M53" s="50"/>
      <c r="N53" s="50"/>
      <c r="O53" s="50"/>
      <c r="P53" s="52">
        <v>43496</v>
      </c>
      <c r="Q53" s="49">
        <v>6.5000000000000002E-2</v>
      </c>
      <c r="R53" s="50"/>
      <c r="S53" s="42">
        <v>44256</v>
      </c>
      <c r="T53" s="41">
        <v>3972.89</v>
      </c>
      <c r="U53" s="39"/>
      <c r="V53" s="39"/>
      <c r="W53" s="39"/>
      <c r="X53" s="39"/>
      <c r="Y53" s="39"/>
      <c r="Z53" s="39"/>
      <c r="AA53" s="39"/>
      <c r="AB53" s="39"/>
      <c r="AC53" s="45">
        <v>44228</v>
      </c>
      <c r="AD53" s="3">
        <v>6.2290000000000001</v>
      </c>
      <c r="AE53" s="3">
        <v>5.9169999999999998</v>
      </c>
      <c r="AF53" s="3">
        <v>6.242</v>
      </c>
      <c r="AG53" s="3">
        <v>5.8879999999999999</v>
      </c>
      <c r="AH53" s="61">
        <v>4.7100000000000003E-2</v>
      </c>
      <c r="AI53" s="39"/>
      <c r="AJ53" s="39"/>
      <c r="AK53" s="39"/>
    </row>
    <row r="54" spans="1:37" x14ac:dyDescent="0.35">
      <c r="A54" s="42">
        <v>44166</v>
      </c>
      <c r="B54" s="41">
        <v>13109.05</v>
      </c>
      <c r="C54" s="3">
        <v>48.52</v>
      </c>
      <c r="D54" s="41">
        <v>3.67</v>
      </c>
      <c r="E54" s="3">
        <v>73.036000000000001</v>
      </c>
      <c r="H54" s="49">
        <f t="shared" si="2"/>
        <v>0.11635422406857317</v>
      </c>
      <c r="I54" s="49">
        <f t="shared" si="0"/>
        <v>6.7786438996466525E-2</v>
      </c>
      <c r="J54" s="49">
        <f t="shared" si="3"/>
        <v>-0.30360531309297906</v>
      </c>
      <c r="K54" s="49">
        <f t="shared" si="1"/>
        <v>-1.2893634274901927E-2</v>
      </c>
      <c r="L54" s="50"/>
      <c r="M54" s="50"/>
      <c r="N54" s="50"/>
      <c r="O54" s="50"/>
      <c r="P54" s="52">
        <v>43373</v>
      </c>
      <c r="Q54" s="49">
        <v>6.5000000000000002E-2</v>
      </c>
      <c r="R54" s="50"/>
      <c r="S54" s="42">
        <v>44228</v>
      </c>
      <c r="T54" s="41">
        <v>3811.15</v>
      </c>
      <c r="U54" s="39"/>
      <c r="V54" s="39"/>
      <c r="W54" s="39"/>
      <c r="X54" s="39"/>
      <c r="Y54" s="39"/>
      <c r="Z54" s="39"/>
      <c r="AA54" s="39"/>
      <c r="AB54" s="39"/>
      <c r="AC54" s="45">
        <v>44197</v>
      </c>
      <c r="AD54" s="3">
        <v>5.9489999999999998</v>
      </c>
      <c r="AE54" s="3">
        <v>5.9050000000000002</v>
      </c>
      <c r="AF54" s="3">
        <v>5.9880000000000004</v>
      </c>
      <c r="AG54" s="3">
        <v>5.8390000000000004</v>
      </c>
      <c r="AH54" s="61">
        <v>9.2999999999999992E-3</v>
      </c>
      <c r="AI54" s="39"/>
      <c r="AJ54" s="39"/>
      <c r="AK54" s="39"/>
    </row>
    <row r="55" spans="1:37" x14ac:dyDescent="0.35">
      <c r="A55" s="42">
        <v>44136</v>
      </c>
      <c r="B55" s="41">
        <v>11669.15</v>
      </c>
      <c r="C55" s="3">
        <v>45.34</v>
      </c>
      <c r="D55" s="41">
        <v>5.27</v>
      </c>
      <c r="E55" s="3">
        <v>73.989999999999995</v>
      </c>
      <c r="H55" s="49">
        <f t="shared" si="2"/>
        <v>2.1849514062870237E-2</v>
      </c>
      <c r="I55" s="49">
        <f t="shared" si="0"/>
        <v>0.23652112030144853</v>
      </c>
      <c r="J55" s="49">
        <f t="shared" si="3"/>
        <v>-0.10829103214890026</v>
      </c>
      <c r="K55" s="49">
        <f t="shared" si="1"/>
        <v>-7.5649864527725826E-3</v>
      </c>
      <c r="L55" s="50"/>
      <c r="M55" s="50"/>
      <c r="N55" s="50"/>
      <c r="O55" s="50"/>
      <c r="P55" s="52">
        <v>43312</v>
      </c>
      <c r="Q55" s="49">
        <v>6.25E-2</v>
      </c>
      <c r="R55" s="50"/>
      <c r="S55" s="42">
        <v>44197</v>
      </c>
      <c r="T55" s="41">
        <v>3714.24</v>
      </c>
      <c r="U55" s="39"/>
      <c r="V55" s="39"/>
      <c r="W55" s="39"/>
      <c r="X55" s="39"/>
      <c r="Y55" s="39"/>
      <c r="Z55" s="39"/>
      <c r="AA55" s="39"/>
      <c r="AB55" s="39"/>
      <c r="AC55" s="45">
        <v>44166</v>
      </c>
      <c r="AD55" s="3">
        <v>5.8940000000000001</v>
      </c>
      <c r="AE55" s="3">
        <v>5.9189999999999996</v>
      </c>
      <c r="AF55" s="3">
        <v>5.9809999999999999</v>
      </c>
      <c r="AG55" s="3">
        <v>5.8869999999999996</v>
      </c>
      <c r="AH55" s="61">
        <v>-2.8999999999999998E-3</v>
      </c>
      <c r="AI55" s="39"/>
      <c r="AJ55" s="39"/>
      <c r="AK55" s="39"/>
    </row>
    <row r="56" spans="1:37" x14ac:dyDescent="0.35">
      <c r="A56" s="42">
        <v>44105</v>
      </c>
      <c r="B56" s="41">
        <v>11416.95</v>
      </c>
      <c r="C56" s="3">
        <v>35.79</v>
      </c>
      <c r="D56" s="41">
        <v>5.91</v>
      </c>
      <c r="E56" s="3">
        <v>74.554000000000002</v>
      </c>
      <c r="H56" s="49">
        <f t="shared" si="2"/>
        <v>-4.6576336428648139E-3</v>
      </c>
      <c r="I56" s="49">
        <f t="shared" si="0"/>
        <v>-0.11669585956657152</v>
      </c>
      <c r="J56" s="49">
        <f t="shared" si="3"/>
        <v>5.1601423487544491E-2</v>
      </c>
      <c r="K56" s="49">
        <f t="shared" si="1"/>
        <v>1.3512778684067424E-2</v>
      </c>
      <c r="L56" s="50"/>
      <c r="M56" s="50"/>
      <c r="N56" s="50"/>
      <c r="O56" s="50"/>
      <c r="P56" s="52">
        <v>43251</v>
      </c>
      <c r="Q56" s="49">
        <v>0.06</v>
      </c>
      <c r="R56" s="50"/>
      <c r="S56" s="42">
        <v>44166</v>
      </c>
      <c r="T56" s="41">
        <v>3756.07</v>
      </c>
      <c r="U56" s="39"/>
      <c r="V56" s="39"/>
      <c r="W56" s="39"/>
      <c r="X56" s="39"/>
      <c r="Y56" s="39"/>
      <c r="Z56" s="39"/>
      <c r="AA56" s="39"/>
      <c r="AB56" s="39"/>
      <c r="AC56" s="45">
        <v>44136</v>
      </c>
      <c r="AD56" s="3">
        <v>5.9109999999999996</v>
      </c>
      <c r="AE56" s="3">
        <v>5.89</v>
      </c>
      <c r="AF56" s="3">
        <v>5.9359999999999999</v>
      </c>
      <c r="AG56" s="3">
        <v>5.8369999999999997</v>
      </c>
      <c r="AH56" s="61">
        <v>5.1000000000000004E-3</v>
      </c>
      <c r="AI56" s="39"/>
      <c r="AJ56" s="39"/>
      <c r="AK56" s="39"/>
    </row>
    <row r="57" spans="1:37" x14ac:dyDescent="0.35">
      <c r="A57" s="42">
        <v>44075</v>
      </c>
      <c r="B57" s="41">
        <v>11470.25</v>
      </c>
      <c r="C57" s="3">
        <v>40.22</v>
      </c>
      <c r="D57" s="41">
        <v>5.62</v>
      </c>
      <c r="E57" s="3">
        <v>73.56</v>
      </c>
      <c r="H57" s="49">
        <f t="shared" si="2"/>
        <v>5.1764876957373543E-2</v>
      </c>
      <c r="I57" s="49">
        <f t="shared" si="0"/>
        <v>-5.7724583167314714E-2</v>
      </c>
      <c r="J57" s="49">
        <f t="shared" si="3"/>
        <v>-1.7761989342806016E-3</v>
      </c>
      <c r="K57" s="49">
        <f t="shared" si="1"/>
        <v>4.1772462937177133E-3</v>
      </c>
      <c r="L57" s="50"/>
      <c r="M57" s="50"/>
      <c r="N57" s="50"/>
      <c r="O57" s="50"/>
      <c r="P57" s="52">
        <v>43138</v>
      </c>
      <c r="Q57" s="49">
        <v>0.06</v>
      </c>
      <c r="R57" s="50"/>
      <c r="S57" s="42">
        <v>44136</v>
      </c>
      <c r="T57" s="41">
        <v>3621.63</v>
      </c>
      <c r="U57" s="39"/>
      <c r="V57" s="39"/>
      <c r="W57" s="39"/>
      <c r="X57" s="39"/>
      <c r="Y57" s="39"/>
      <c r="Z57" s="39"/>
      <c r="AA57" s="39"/>
      <c r="AB57" s="39"/>
      <c r="AC57" s="45">
        <v>44105</v>
      </c>
      <c r="AD57" s="3">
        <v>5.8810000000000002</v>
      </c>
      <c r="AE57" s="3">
        <v>5.9649999999999999</v>
      </c>
      <c r="AF57" s="3">
        <v>6.0419999999999998</v>
      </c>
      <c r="AG57" s="3">
        <v>5.7910000000000004</v>
      </c>
      <c r="AH57" s="61">
        <v>-2.23E-2</v>
      </c>
      <c r="AI57" s="39"/>
      <c r="AJ57" s="39"/>
      <c r="AK57" s="39"/>
    </row>
    <row r="58" spans="1:37" x14ac:dyDescent="0.35">
      <c r="A58" s="42">
        <v>44044</v>
      </c>
      <c r="B58" s="41">
        <v>10891.6</v>
      </c>
      <c r="C58" s="3">
        <v>42.61</v>
      </c>
      <c r="D58" s="41">
        <v>5.63</v>
      </c>
      <c r="E58" s="3">
        <v>73.254000000000005</v>
      </c>
      <c r="H58" s="49">
        <f t="shared" si="2"/>
        <v>4.3300787070869852E-2</v>
      </c>
      <c r="I58" s="49">
        <f t="shared" si="0"/>
        <v>5.6482192648457746E-2</v>
      </c>
      <c r="J58" s="49">
        <f t="shared" si="3"/>
        <v>5.6285178236397712E-2</v>
      </c>
      <c r="K58" s="49">
        <f t="shared" si="1"/>
        <v>-2.2184847028672006E-2</v>
      </c>
      <c r="L58" s="50"/>
      <c r="M58" s="50"/>
      <c r="N58" s="50"/>
      <c r="O58" s="50"/>
      <c r="P58" s="52">
        <v>42949</v>
      </c>
      <c r="Q58" s="49">
        <v>0.06</v>
      </c>
      <c r="R58" s="50"/>
      <c r="S58" s="42">
        <v>44105</v>
      </c>
      <c r="T58" s="41">
        <v>3269.96</v>
      </c>
      <c r="U58" s="39"/>
      <c r="V58" s="39"/>
      <c r="W58" s="39"/>
      <c r="X58" s="39"/>
      <c r="Y58" s="39"/>
      <c r="Z58" s="39"/>
      <c r="AA58" s="39"/>
      <c r="AB58" s="39"/>
      <c r="AC58" s="45">
        <v>44075</v>
      </c>
      <c r="AD58" s="3">
        <v>6.0149999999999997</v>
      </c>
      <c r="AE58" s="3">
        <v>5.9489999999999998</v>
      </c>
      <c r="AF58" s="3">
        <v>6.109</v>
      </c>
      <c r="AG58" s="3">
        <v>5.8780000000000001</v>
      </c>
      <c r="AH58" s="61">
        <v>-1.04E-2</v>
      </c>
      <c r="AI58" s="39"/>
      <c r="AJ58" s="39"/>
      <c r="AK58" s="39"/>
    </row>
    <row r="59" spans="1:37" x14ac:dyDescent="0.35">
      <c r="A59" s="42">
        <v>44013</v>
      </c>
      <c r="B59" s="41">
        <v>10430.049999999999</v>
      </c>
      <c r="C59" s="3">
        <v>40.270000000000003</v>
      </c>
      <c r="D59" s="41">
        <v>5.33</v>
      </c>
      <c r="E59" s="3">
        <v>74.915999999999997</v>
      </c>
      <c r="H59" s="49">
        <f t="shared" si="2"/>
        <v>5.9643863613287149E-2</v>
      </c>
      <c r="I59" s="49">
        <f t="shared" si="0"/>
        <v>2.5145906273444634E-2</v>
      </c>
      <c r="J59" s="49">
        <f t="shared" si="3"/>
        <v>5.3359683794466498E-2</v>
      </c>
      <c r="K59" s="49">
        <f t="shared" si="1"/>
        <v>-8.260524225575978E-3</v>
      </c>
      <c r="L59" s="50"/>
      <c r="M59" s="50"/>
      <c r="N59" s="50"/>
      <c r="O59" s="50"/>
      <c r="P59" s="52">
        <v>42947</v>
      </c>
      <c r="Q59" s="49">
        <v>6.25E-2</v>
      </c>
      <c r="R59" s="50"/>
      <c r="S59" s="42">
        <v>44075</v>
      </c>
      <c r="T59" s="41">
        <v>3363</v>
      </c>
      <c r="U59" s="39"/>
      <c r="V59" s="39"/>
      <c r="W59" s="39"/>
      <c r="X59" s="39"/>
      <c r="Y59" s="39"/>
      <c r="Z59" s="39"/>
      <c r="AA59" s="39"/>
      <c r="AB59" s="39"/>
      <c r="AC59" s="45">
        <v>44044</v>
      </c>
      <c r="AD59" s="3">
        <v>6.0780000000000003</v>
      </c>
      <c r="AE59" s="3">
        <v>5.8460000000000001</v>
      </c>
      <c r="AF59" s="3">
        <v>6.2309999999999999</v>
      </c>
      <c r="AG59" s="3">
        <v>5.8079999999999998</v>
      </c>
      <c r="AH59" s="61">
        <v>4.1300000000000003E-2</v>
      </c>
      <c r="AI59" s="39"/>
      <c r="AJ59" s="39"/>
      <c r="AK59" s="39"/>
    </row>
    <row r="60" spans="1:37" x14ac:dyDescent="0.35">
      <c r="A60" s="42">
        <v>43983</v>
      </c>
      <c r="B60" s="41">
        <v>9826.15</v>
      </c>
      <c r="C60" s="3">
        <v>39.270000000000003</v>
      </c>
      <c r="D60" s="41">
        <v>5.0599999999999996</v>
      </c>
      <c r="E60" s="3">
        <v>75.540000000000006</v>
      </c>
      <c r="H60" s="49">
        <f t="shared" si="2"/>
        <v>5.5731968185487028E-2</v>
      </c>
      <c r="I60" s="49">
        <f t="shared" si="0"/>
        <v>0.10120990193151325</v>
      </c>
      <c r="J60" s="49">
        <f t="shared" si="3"/>
        <v>-7.8431372549019676E-3</v>
      </c>
      <c r="K60" s="49">
        <f t="shared" si="1"/>
        <v>-6.6146315650214517E-4</v>
      </c>
      <c r="L60" s="50"/>
      <c r="M60" s="50"/>
      <c r="N60" s="50"/>
      <c r="O60" s="50"/>
      <c r="P60" s="52">
        <v>42647</v>
      </c>
      <c r="Q60" s="49">
        <v>6.25E-2</v>
      </c>
      <c r="R60" s="50"/>
      <c r="S60" s="42">
        <v>44044</v>
      </c>
      <c r="T60" s="41">
        <v>3500.31</v>
      </c>
      <c r="U60" s="39"/>
      <c r="V60" s="39"/>
      <c r="W60" s="39"/>
      <c r="X60" s="39"/>
      <c r="Y60" s="39"/>
      <c r="Z60" s="39"/>
      <c r="AA60" s="39"/>
      <c r="AB60" s="39"/>
      <c r="AC60" s="45">
        <v>44013</v>
      </c>
      <c r="AD60" s="3">
        <v>5.8369999999999997</v>
      </c>
      <c r="AE60" s="3">
        <v>5.907</v>
      </c>
      <c r="AF60" s="3">
        <v>5.907</v>
      </c>
      <c r="AG60" s="3">
        <v>5.7469999999999999</v>
      </c>
      <c r="AH60" s="61">
        <v>-8.6999999999999994E-3</v>
      </c>
      <c r="AI60" s="39"/>
      <c r="AJ60" s="39"/>
      <c r="AK60" s="39"/>
    </row>
    <row r="61" spans="1:37" x14ac:dyDescent="0.35">
      <c r="A61" s="42">
        <v>43952</v>
      </c>
      <c r="B61" s="41">
        <v>9293.5</v>
      </c>
      <c r="C61" s="3">
        <v>35.49</v>
      </c>
      <c r="D61" s="41">
        <v>5.0999999999999996</v>
      </c>
      <c r="E61" s="3">
        <v>75.59</v>
      </c>
      <c r="H61" s="49">
        <f t="shared" si="2"/>
        <v>0.11864153070548399</v>
      </c>
      <c r="I61" s="49">
        <f t="shared" si="0"/>
        <v>0.63326869751018822</v>
      </c>
      <c r="J61" s="49">
        <f t="shared" si="3"/>
        <v>-6.4220183486238633E-2</v>
      </c>
      <c r="K61" s="49">
        <f t="shared" si="1"/>
        <v>6.8329848022697396E-3</v>
      </c>
      <c r="L61" s="50"/>
      <c r="M61" s="50"/>
      <c r="N61" s="50"/>
      <c r="O61" s="50"/>
      <c r="P61" s="52">
        <v>42643</v>
      </c>
      <c r="Q61" s="49">
        <v>6.5000000000000002E-2</v>
      </c>
      <c r="R61" s="50"/>
      <c r="S61" s="42">
        <v>44013</v>
      </c>
      <c r="T61" s="41">
        <v>3271.12</v>
      </c>
      <c r="U61" s="39"/>
      <c r="V61" s="39"/>
      <c r="W61" s="39"/>
      <c r="X61" s="39"/>
      <c r="Y61" s="39"/>
      <c r="Z61" s="39"/>
      <c r="AA61" s="39"/>
      <c r="AB61" s="39"/>
      <c r="AC61" s="45">
        <v>43983</v>
      </c>
      <c r="AD61" s="3">
        <v>5.8879999999999999</v>
      </c>
      <c r="AE61" s="3">
        <v>6.0549999999999997</v>
      </c>
      <c r="AF61" s="3">
        <v>6.0890000000000004</v>
      </c>
      <c r="AG61" s="3">
        <v>5.7549999999999999</v>
      </c>
      <c r="AH61" s="61">
        <v>-2.0799999999999999E-2</v>
      </c>
      <c r="AI61" s="39"/>
      <c r="AJ61" s="39"/>
      <c r="AK61" s="39"/>
    </row>
    <row r="62" spans="1:37" x14ac:dyDescent="0.35">
      <c r="A62" s="42">
        <v>43922</v>
      </c>
      <c r="B62" s="41">
        <v>8253.7999999999993</v>
      </c>
      <c r="C62" s="3">
        <v>18.84</v>
      </c>
      <c r="D62" s="41">
        <v>5.45</v>
      </c>
      <c r="E62" s="3">
        <v>75.076999999999998</v>
      </c>
      <c r="H62" s="49">
        <f t="shared" si="2"/>
        <v>-0.29921751437150074</v>
      </c>
      <c r="I62" s="49">
        <f t="shared" si="0"/>
        <v>-8.346653102309004E-2</v>
      </c>
      <c r="J62" s="49">
        <f t="shared" si="3"/>
        <v>-9.0909090909090592E-3</v>
      </c>
      <c r="K62" s="49">
        <f t="shared" si="1"/>
        <v>-3.3982451249784324E-3</v>
      </c>
      <c r="L62" s="50"/>
      <c r="M62" s="50"/>
      <c r="N62" s="50"/>
      <c r="O62" s="50"/>
      <c r="P62" s="52">
        <v>42467</v>
      </c>
      <c r="Q62" s="49">
        <v>6.5000000000000002E-2</v>
      </c>
      <c r="R62" s="50"/>
      <c r="S62" s="42">
        <v>43983</v>
      </c>
      <c r="T62" s="41">
        <v>3100.29</v>
      </c>
      <c r="U62" s="39"/>
      <c r="V62" s="39"/>
      <c r="W62" s="39"/>
      <c r="X62" s="39"/>
      <c r="Y62" s="39"/>
      <c r="Z62" s="39"/>
      <c r="AA62" s="39"/>
      <c r="AB62" s="39"/>
      <c r="AC62" s="45">
        <v>43952</v>
      </c>
      <c r="AD62" s="3">
        <v>6.0129999999999999</v>
      </c>
      <c r="AE62" s="3">
        <v>6.1379999999999999</v>
      </c>
      <c r="AF62" s="3">
        <v>6.25</v>
      </c>
      <c r="AG62" s="3">
        <v>5.8789999999999996</v>
      </c>
      <c r="AH62" s="61">
        <v>-1.5900000000000001E-2</v>
      </c>
      <c r="AI62" s="39"/>
      <c r="AJ62" s="39"/>
      <c r="AK62" s="39"/>
    </row>
    <row r="63" spans="1:37" x14ac:dyDescent="0.35">
      <c r="A63" s="42">
        <v>43891</v>
      </c>
      <c r="B63" s="41">
        <v>11132.75</v>
      </c>
      <c r="C63" s="3">
        <v>20.48</v>
      </c>
      <c r="D63" s="41">
        <v>5.5</v>
      </c>
      <c r="E63" s="3">
        <v>75.332999999999998</v>
      </c>
      <c r="H63" s="49">
        <f t="shared" si="2"/>
        <v>-4.6431615697184785E-2</v>
      </c>
      <c r="I63" s="49">
        <f t="shared" si="0"/>
        <v>-0.78186608327241736</v>
      </c>
      <c r="J63" s="49">
        <f t="shared" si="3"/>
        <v>-0.195906432748538</v>
      </c>
      <c r="K63" s="49">
        <f t="shared" si="1"/>
        <v>3.8588799735296442E-2</v>
      </c>
      <c r="L63" s="50"/>
      <c r="M63" s="50"/>
      <c r="N63" s="50"/>
      <c r="O63" s="50"/>
      <c r="P63" s="52">
        <v>42460</v>
      </c>
      <c r="Q63" s="49">
        <v>6.7500000000000004E-2</v>
      </c>
      <c r="R63" s="50"/>
      <c r="S63" s="42">
        <v>43952</v>
      </c>
      <c r="T63" s="41">
        <v>3044.31</v>
      </c>
      <c r="U63" s="39"/>
      <c r="V63" s="39"/>
      <c r="W63" s="39"/>
      <c r="X63" s="39"/>
      <c r="Y63" s="39"/>
      <c r="Z63" s="39"/>
      <c r="AA63" s="39"/>
      <c r="AB63" s="39"/>
      <c r="AC63" s="45">
        <v>43922</v>
      </c>
      <c r="AD63" s="3">
        <v>6.11</v>
      </c>
      <c r="AE63" s="3">
        <v>6.2869999999999999</v>
      </c>
      <c r="AF63" s="3">
        <v>6.5039999999999996</v>
      </c>
      <c r="AG63" s="3">
        <v>6.0149999999999997</v>
      </c>
      <c r="AH63" s="61">
        <v>-4.5999999999999999E-3</v>
      </c>
      <c r="AI63" s="39"/>
      <c r="AJ63" s="39"/>
      <c r="AK63" s="39"/>
    </row>
    <row r="64" spans="1:37" x14ac:dyDescent="0.35">
      <c r="A64" s="42">
        <v>43862</v>
      </c>
      <c r="B64" s="41">
        <v>11661.85</v>
      </c>
      <c r="C64" s="3">
        <v>44.76</v>
      </c>
      <c r="D64" s="41">
        <v>6.84</v>
      </c>
      <c r="E64" s="3">
        <v>72.534000000000006</v>
      </c>
      <c r="H64" s="49">
        <f t="shared" si="2"/>
        <v>-4.3677665306052098E-2</v>
      </c>
      <c r="I64" s="49">
        <f t="shared" si="0"/>
        <v>-0.14143129462726226</v>
      </c>
      <c r="J64" s="49">
        <f t="shared" si="3"/>
        <v>-8.6782376502002712E-2</v>
      </c>
      <c r="K64" s="49">
        <f t="shared" si="1"/>
        <v>1.3894324853228959E-2</v>
      </c>
      <c r="L64" s="50"/>
      <c r="M64" s="50"/>
      <c r="N64" s="50"/>
      <c r="O64" s="50"/>
      <c r="P64" s="52">
        <v>42276</v>
      </c>
      <c r="Q64" s="49">
        <v>6.7500000000000004E-2</v>
      </c>
      <c r="R64" s="50"/>
      <c r="S64" s="42">
        <v>43922</v>
      </c>
      <c r="T64" s="41">
        <v>2912.43</v>
      </c>
      <c r="U64" s="39"/>
      <c r="V64" s="39"/>
      <c r="W64" s="39"/>
      <c r="X64" s="39"/>
      <c r="Y64" s="39"/>
      <c r="Z64" s="39"/>
      <c r="AA64" s="39"/>
      <c r="AB64" s="39"/>
      <c r="AC64" s="45">
        <v>43891</v>
      </c>
      <c r="AD64" s="3">
        <v>6.1379999999999999</v>
      </c>
      <c r="AE64" s="3">
        <v>6.343</v>
      </c>
      <c r="AF64" s="3">
        <v>6.4489999999999998</v>
      </c>
      <c r="AG64" s="3">
        <v>5.9950000000000001</v>
      </c>
      <c r="AH64" s="61">
        <v>-3.6600000000000001E-2</v>
      </c>
      <c r="AI64" s="39"/>
      <c r="AJ64" s="39"/>
      <c r="AK64" s="39"/>
    </row>
    <row r="65" spans="1:37" x14ac:dyDescent="0.35">
      <c r="A65" s="42">
        <v>43831</v>
      </c>
      <c r="B65" s="41">
        <v>12182.5</v>
      </c>
      <c r="C65" s="3">
        <v>51.56</v>
      </c>
      <c r="D65" s="41">
        <v>7.49</v>
      </c>
      <c r="E65" s="3">
        <v>71.540000000000006</v>
      </c>
      <c r="H65" s="49">
        <f t="shared" si="2"/>
        <v>1.108522455016497E-2</v>
      </c>
      <c r="I65" s="49">
        <f t="shared" si="0"/>
        <v>-0.16911080923574517</v>
      </c>
      <c r="J65" s="49">
        <f t="shared" si="3"/>
        <v>-0.22222222222222227</v>
      </c>
      <c r="K65" s="49">
        <f t="shared" si="1"/>
        <v>2.6629292221445264E-3</v>
      </c>
      <c r="L65" s="50"/>
      <c r="M65" s="50"/>
      <c r="N65" s="50"/>
      <c r="O65" s="50"/>
      <c r="P65" s="52">
        <v>42247</v>
      </c>
      <c r="Q65" s="49">
        <v>7.2499999999999995E-2</v>
      </c>
      <c r="R65" s="50"/>
      <c r="S65" s="42">
        <v>43891</v>
      </c>
      <c r="T65" s="41">
        <v>2584.59</v>
      </c>
      <c r="U65" s="39"/>
      <c r="V65" s="39"/>
      <c r="W65" s="39"/>
      <c r="X65" s="39"/>
      <c r="Y65" s="39"/>
      <c r="Z65" s="39"/>
      <c r="AA65" s="39"/>
      <c r="AB65" s="39"/>
      <c r="AC65" s="45">
        <v>43862</v>
      </c>
      <c r="AD65" s="3">
        <v>6.3710000000000004</v>
      </c>
      <c r="AE65" s="3">
        <v>6.5090000000000003</v>
      </c>
      <c r="AF65" s="3">
        <v>6.52</v>
      </c>
      <c r="AG65" s="3">
        <v>6.3259999999999996</v>
      </c>
      <c r="AH65" s="61">
        <v>-3.4599999999999999E-2</v>
      </c>
      <c r="AI65" s="39"/>
      <c r="AJ65" s="39"/>
      <c r="AK65" s="39"/>
    </row>
    <row r="66" spans="1:37" x14ac:dyDescent="0.35">
      <c r="A66" s="42">
        <v>43800</v>
      </c>
      <c r="B66" s="41">
        <v>12048.2</v>
      </c>
      <c r="C66" s="3">
        <v>61.06</v>
      </c>
      <c r="D66" s="41">
        <v>9.6300000000000008</v>
      </c>
      <c r="E66" s="3">
        <v>71.349999999999994</v>
      </c>
      <c r="H66" s="49">
        <f t="shared" si="2"/>
        <v>1.3167099182270343E-2</v>
      </c>
      <c r="I66" s="49">
        <f t="shared" si="0"/>
        <v>0.10143766002239245</v>
      </c>
      <c r="J66" s="49">
        <f t="shared" si="3"/>
        <v>0.71657754010695196</v>
      </c>
      <c r="K66" s="49">
        <f t="shared" si="1"/>
        <v>-5.5194714687926971E-3</v>
      </c>
      <c r="L66" s="50"/>
      <c r="M66" s="50"/>
      <c r="N66" s="50"/>
      <c r="O66" s="50"/>
      <c r="P66" s="52">
        <v>42155</v>
      </c>
      <c r="Q66" s="49">
        <v>7.4999999999999997E-2</v>
      </c>
      <c r="R66" s="50"/>
      <c r="S66" s="42">
        <v>43862</v>
      </c>
      <c r="T66" s="41">
        <v>2954.22</v>
      </c>
      <c r="U66" s="39"/>
      <c r="V66" s="39"/>
      <c r="W66" s="39"/>
      <c r="X66" s="39"/>
      <c r="Y66" s="39"/>
      <c r="Z66" s="39"/>
      <c r="AA66" s="39"/>
      <c r="AB66" s="39"/>
      <c r="AC66" s="45">
        <v>43831</v>
      </c>
      <c r="AD66" s="3">
        <v>6.5990000000000002</v>
      </c>
      <c r="AE66" s="3">
        <v>6.548</v>
      </c>
      <c r="AF66" s="3">
        <v>6.6920000000000002</v>
      </c>
      <c r="AG66" s="3">
        <v>6.4850000000000003</v>
      </c>
      <c r="AH66" s="61">
        <v>6.8999999999999999E-3</v>
      </c>
      <c r="AI66" s="39"/>
      <c r="AJ66" s="39"/>
      <c r="AK66" s="39"/>
    </row>
    <row r="67" spans="1:37" x14ac:dyDescent="0.35">
      <c r="A67" s="42">
        <v>43770</v>
      </c>
      <c r="B67" s="41">
        <v>11890.6</v>
      </c>
      <c r="C67" s="3">
        <v>55.17</v>
      </c>
      <c r="D67" s="41">
        <v>5.61</v>
      </c>
      <c r="E67" s="3">
        <v>71.745999999999995</v>
      </c>
      <c r="H67" s="49">
        <f t="shared" si="2"/>
        <v>4.5658561565730019E-2</v>
      </c>
      <c r="I67" s="49">
        <f t="shared" ref="I67:I122" si="4">LN(C67/C68)</f>
        <v>1.8107490627390425E-2</v>
      </c>
      <c r="J67" s="49">
        <f t="shared" ref="J67:J122" si="5">(D67-D68)/D68</f>
        <v>-0.26377952755905509</v>
      </c>
      <c r="K67" s="49">
        <f t="shared" ref="K67:K122" si="6">(E67-E68)/E68</f>
        <v>1.0820254163261865E-2</v>
      </c>
      <c r="L67" s="50"/>
      <c r="M67" s="50"/>
      <c r="N67" s="50"/>
      <c r="O67" s="50"/>
      <c r="P67" s="51"/>
      <c r="Q67" s="50"/>
      <c r="R67" s="50"/>
      <c r="S67" s="42">
        <v>43831</v>
      </c>
      <c r="T67" s="41">
        <v>3225.52</v>
      </c>
      <c r="U67" s="39"/>
      <c r="V67" s="39"/>
      <c r="W67" s="39"/>
      <c r="X67" s="39"/>
      <c r="Y67" s="39"/>
      <c r="Z67" s="39"/>
      <c r="AA67" s="39"/>
      <c r="AB67" s="39"/>
      <c r="AC67" s="45">
        <v>43800</v>
      </c>
      <c r="AD67" s="3">
        <v>6.5540000000000003</v>
      </c>
      <c r="AE67" s="3">
        <v>6.4630000000000001</v>
      </c>
      <c r="AF67" s="3">
        <v>6.8369999999999997</v>
      </c>
      <c r="AG67" s="3">
        <v>6.4480000000000004</v>
      </c>
      <c r="AH67" s="61">
        <v>1.46E-2</v>
      </c>
      <c r="AI67" s="39"/>
      <c r="AJ67" s="39"/>
      <c r="AK67" s="39"/>
    </row>
    <row r="68" spans="1:37" x14ac:dyDescent="0.35">
      <c r="A68" s="42">
        <v>43739</v>
      </c>
      <c r="B68" s="41">
        <v>11359.9</v>
      </c>
      <c r="C68" s="3">
        <v>54.18</v>
      </c>
      <c r="D68" s="41">
        <v>7.62</v>
      </c>
      <c r="E68" s="3">
        <v>70.977999999999994</v>
      </c>
      <c r="H68" s="49">
        <f t="shared" ref="H68:H122" si="7">LN(B68/B69)</f>
        <v>5.0737939658401281E-2</v>
      </c>
      <c r="I68" s="49">
        <f t="shared" si="4"/>
        <v>2.03233326303549E-3</v>
      </c>
      <c r="J68" s="49">
        <f t="shared" si="5"/>
        <v>9.1690544412607392E-2</v>
      </c>
      <c r="K68" s="49">
        <f t="shared" si="6"/>
        <v>4.7848244620610682E-3</v>
      </c>
      <c r="L68" s="50"/>
      <c r="M68" s="50"/>
      <c r="N68" s="50"/>
      <c r="O68" s="50"/>
      <c r="P68" s="51"/>
      <c r="Q68" s="50"/>
      <c r="R68" s="50"/>
      <c r="S68" s="42">
        <v>43800</v>
      </c>
      <c r="T68" s="41">
        <v>3230.78</v>
      </c>
      <c r="U68" s="39"/>
      <c r="V68" s="39"/>
      <c r="W68" s="39"/>
      <c r="X68" s="39"/>
      <c r="Y68" s="39"/>
      <c r="Z68" s="39"/>
      <c r="AA68" s="39"/>
      <c r="AB68" s="39"/>
      <c r="AC68" s="45">
        <v>43770</v>
      </c>
      <c r="AD68" s="3">
        <v>6.46</v>
      </c>
      <c r="AE68" s="3">
        <v>6.431</v>
      </c>
      <c r="AF68" s="3">
        <v>6.5739999999999998</v>
      </c>
      <c r="AG68" s="3">
        <v>6.415</v>
      </c>
      <c r="AH68" s="61">
        <v>-2.75E-2</v>
      </c>
      <c r="AI68" s="39"/>
      <c r="AJ68" s="39"/>
      <c r="AK68" s="39"/>
    </row>
    <row r="69" spans="1:37" x14ac:dyDescent="0.35">
      <c r="A69" s="42">
        <v>43709</v>
      </c>
      <c r="B69" s="41">
        <v>10797.9</v>
      </c>
      <c r="C69" s="3">
        <v>54.07</v>
      </c>
      <c r="D69" s="41">
        <v>6.98</v>
      </c>
      <c r="E69" s="3">
        <v>70.64</v>
      </c>
      <c r="H69" s="49">
        <f t="shared" si="7"/>
        <v>-1.6723765302426901E-2</v>
      </c>
      <c r="I69" s="49">
        <f t="shared" si="4"/>
        <v>-1.8870212764955339E-2</v>
      </c>
      <c r="J69" s="49">
        <f t="shared" si="5"/>
        <v>0.10618066561014276</v>
      </c>
      <c r="K69" s="49">
        <f t="shared" si="6"/>
        <v>-1.1350435963107485E-2</v>
      </c>
      <c r="L69" s="50"/>
      <c r="M69" s="50"/>
      <c r="N69" s="50"/>
      <c r="O69" s="50"/>
      <c r="P69" s="51"/>
      <c r="Q69" s="50"/>
      <c r="R69" s="50"/>
      <c r="S69" s="42">
        <v>43770</v>
      </c>
      <c r="T69" s="41">
        <v>3140.98</v>
      </c>
      <c r="U69" s="39"/>
      <c r="V69" s="39"/>
      <c r="W69" s="39"/>
      <c r="X69" s="39"/>
      <c r="Y69" s="39"/>
      <c r="Z69" s="39"/>
      <c r="AA69" s="39"/>
      <c r="AB69" s="39"/>
      <c r="AC69" s="45">
        <v>43739</v>
      </c>
      <c r="AD69" s="3">
        <v>6.6429999999999998</v>
      </c>
      <c r="AE69" s="3">
        <v>6.68</v>
      </c>
      <c r="AF69" s="3">
        <v>6.7389999999999999</v>
      </c>
      <c r="AG69" s="3">
        <v>6.5819999999999999</v>
      </c>
      <c r="AH69" s="61">
        <v>-7.7999999999999996E-3</v>
      </c>
      <c r="AI69" s="39"/>
      <c r="AJ69" s="39"/>
      <c r="AK69" s="39"/>
    </row>
    <row r="70" spans="1:37" x14ac:dyDescent="0.35">
      <c r="A70" s="42">
        <v>43678</v>
      </c>
      <c r="B70" s="41">
        <v>10980</v>
      </c>
      <c r="C70" s="3">
        <v>55.1</v>
      </c>
      <c r="D70" s="41">
        <v>6.31</v>
      </c>
      <c r="E70" s="3">
        <v>71.450999999999993</v>
      </c>
      <c r="H70" s="49">
        <f t="shared" si="7"/>
        <v>-7.7568021427905004E-2</v>
      </c>
      <c r="I70" s="49">
        <f t="shared" si="4"/>
        <v>-6.1243625240718552E-2</v>
      </c>
      <c r="J70" s="49">
        <f t="shared" si="5"/>
        <v>5.5183946488294174E-2</v>
      </c>
      <c r="K70" s="49">
        <f t="shared" si="6"/>
        <v>3.7627069416206707E-2</v>
      </c>
      <c r="L70" s="50"/>
      <c r="M70" s="50"/>
      <c r="N70" s="50"/>
      <c r="O70" s="50"/>
      <c r="P70" s="51"/>
      <c r="Q70" s="50"/>
      <c r="R70" s="50"/>
      <c r="S70" s="42">
        <v>43739</v>
      </c>
      <c r="T70" s="41">
        <v>3037.56</v>
      </c>
      <c r="U70" s="39"/>
      <c r="V70" s="39"/>
      <c r="W70" s="39"/>
      <c r="X70" s="39"/>
      <c r="Y70" s="39"/>
      <c r="Z70" s="39"/>
      <c r="AA70" s="39"/>
      <c r="AB70" s="39"/>
      <c r="AC70" s="45">
        <v>43709</v>
      </c>
      <c r="AD70" s="3">
        <v>6.6950000000000003</v>
      </c>
      <c r="AE70" s="3">
        <v>6.4980000000000002</v>
      </c>
      <c r="AF70" s="3">
        <v>6.8739999999999997</v>
      </c>
      <c r="AG70" s="3">
        <v>6.4880000000000004</v>
      </c>
      <c r="AH70" s="61">
        <v>2.12E-2</v>
      </c>
      <c r="AI70" s="39"/>
      <c r="AJ70" s="39"/>
      <c r="AK70" s="39"/>
    </row>
    <row r="71" spans="1:37" x14ac:dyDescent="0.35">
      <c r="A71" s="42">
        <v>43647</v>
      </c>
      <c r="B71" s="41">
        <v>11865.6</v>
      </c>
      <c r="C71" s="3">
        <v>58.58</v>
      </c>
      <c r="D71" s="41">
        <v>5.98</v>
      </c>
      <c r="E71" s="3">
        <v>68.86</v>
      </c>
      <c r="H71" s="49">
        <f t="shared" si="7"/>
        <v>-1.8615266095163487E-2</v>
      </c>
      <c r="I71" s="49">
        <f t="shared" si="4"/>
        <v>1.8795392120082089E-3</v>
      </c>
      <c r="J71" s="49">
        <f t="shared" si="5"/>
        <v>-0.30384167636786957</v>
      </c>
      <c r="K71" s="49">
        <f t="shared" si="6"/>
        <v>-1.1604293588627545E-3</v>
      </c>
      <c r="L71" s="50"/>
      <c r="M71" s="50"/>
      <c r="N71" s="50"/>
      <c r="O71" s="50"/>
      <c r="P71" s="51"/>
      <c r="Q71" s="50"/>
      <c r="R71" s="50"/>
      <c r="S71" s="42">
        <v>43709</v>
      </c>
      <c r="T71" s="41">
        <v>2976.74</v>
      </c>
      <c r="U71" s="39"/>
      <c r="V71" s="39"/>
      <c r="W71" s="39"/>
      <c r="X71" s="39"/>
      <c r="Y71" s="39"/>
      <c r="Z71" s="39"/>
      <c r="AA71" s="39"/>
      <c r="AB71" s="39"/>
      <c r="AC71" s="45">
        <v>43678</v>
      </c>
      <c r="AD71" s="3">
        <v>6.556</v>
      </c>
      <c r="AE71" s="3">
        <v>6.3940000000000001</v>
      </c>
      <c r="AF71" s="3">
        <v>6.6390000000000002</v>
      </c>
      <c r="AG71" s="3">
        <v>6.2960000000000003</v>
      </c>
      <c r="AH71" s="61">
        <v>2.9399999999999999E-2</v>
      </c>
      <c r="AI71" s="39"/>
      <c r="AJ71" s="39"/>
      <c r="AK71" s="39"/>
    </row>
    <row r="72" spans="1:37" x14ac:dyDescent="0.35">
      <c r="A72" s="42">
        <v>43617</v>
      </c>
      <c r="B72" s="41">
        <v>12088.55</v>
      </c>
      <c r="C72" s="3">
        <v>58.47</v>
      </c>
      <c r="D72" s="41">
        <v>8.59</v>
      </c>
      <c r="E72" s="3">
        <v>68.94</v>
      </c>
      <c r="H72" s="49">
        <f t="shared" si="7"/>
        <v>3.0556731461046788E-2</v>
      </c>
      <c r="I72" s="49">
        <f t="shared" si="4"/>
        <v>8.8832148285618279E-2</v>
      </c>
      <c r="J72" s="49">
        <f t="shared" si="5"/>
        <v>-6.9364161849711555E-3</v>
      </c>
      <c r="K72" s="49">
        <f t="shared" si="6"/>
        <v>-9.055627425614424E-3</v>
      </c>
      <c r="L72" s="50"/>
      <c r="M72" s="50"/>
      <c r="N72" s="50"/>
      <c r="O72" s="50"/>
      <c r="P72" s="51"/>
      <c r="Q72" s="50"/>
      <c r="R72" s="50"/>
      <c r="S72" s="42">
        <v>43678</v>
      </c>
      <c r="T72" s="41">
        <v>2926.46</v>
      </c>
      <c r="U72" s="39"/>
      <c r="V72" s="39"/>
      <c r="W72" s="39"/>
      <c r="X72" s="39"/>
      <c r="Y72" s="39"/>
      <c r="Z72" s="39"/>
      <c r="AA72" s="39"/>
      <c r="AB72" s="39"/>
      <c r="AC72" s="45">
        <v>43647</v>
      </c>
      <c r="AD72" s="3">
        <v>6.3689999999999998</v>
      </c>
      <c r="AE72" s="3">
        <v>6.9059999999999997</v>
      </c>
      <c r="AF72" s="3">
        <v>6.93</v>
      </c>
      <c r="AG72" s="3">
        <v>6.266</v>
      </c>
      <c r="AH72" s="61">
        <v>-7.4099999999999999E-2</v>
      </c>
      <c r="AI72" s="39"/>
      <c r="AJ72" s="39"/>
      <c r="AK72" s="39"/>
    </row>
    <row r="73" spans="1:37" x14ac:dyDescent="0.35">
      <c r="A73" s="42">
        <v>43586</v>
      </c>
      <c r="B73" s="41">
        <v>11724.75</v>
      </c>
      <c r="C73" s="3">
        <v>53.5</v>
      </c>
      <c r="D73" s="41">
        <v>8.65</v>
      </c>
      <c r="E73" s="3">
        <v>69.569999999999993</v>
      </c>
      <c r="H73" s="49">
        <f t="shared" si="7"/>
        <v>4.7533848301125918E-3</v>
      </c>
      <c r="I73" s="49">
        <f t="shared" si="4"/>
        <v>-0.17779418976022943</v>
      </c>
      <c r="J73" s="49">
        <f t="shared" si="5"/>
        <v>3.8415366146458615E-2</v>
      </c>
      <c r="K73" s="49">
        <f t="shared" si="6"/>
        <v>-9.4778562812342039E-4</v>
      </c>
      <c r="L73" s="50"/>
      <c r="M73" s="50"/>
      <c r="N73" s="50"/>
      <c r="O73" s="50"/>
      <c r="P73" s="51"/>
      <c r="Q73" s="50"/>
      <c r="R73" s="50"/>
      <c r="S73" s="42">
        <v>43647</v>
      </c>
      <c r="T73" s="41">
        <v>2980.38</v>
      </c>
      <c r="U73" s="39"/>
      <c r="V73" s="39"/>
      <c r="W73" s="39"/>
      <c r="X73" s="39"/>
      <c r="Y73" s="39"/>
      <c r="Z73" s="39"/>
      <c r="AA73" s="39"/>
      <c r="AB73" s="39"/>
      <c r="AC73" s="45">
        <v>43617</v>
      </c>
      <c r="AD73" s="3">
        <v>6.8789999999999996</v>
      </c>
      <c r="AE73" s="3">
        <v>6.9489999999999998</v>
      </c>
      <c r="AF73" s="3">
        <v>7.0970000000000004</v>
      </c>
      <c r="AG73" s="3">
        <v>6.734</v>
      </c>
      <c r="AH73" s="61">
        <v>-2.18E-2</v>
      </c>
      <c r="AI73" s="39"/>
      <c r="AJ73" s="39"/>
      <c r="AK73" s="39"/>
    </row>
    <row r="74" spans="1:37" x14ac:dyDescent="0.35">
      <c r="A74" s="42">
        <v>43556</v>
      </c>
      <c r="B74" s="41">
        <v>11669.15</v>
      </c>
      <c r="C74" s="3">
        <v>63.91</v>
      </c>
      <c r="D74" s="41">
        <v>8.33</v>
      </c>
      <c r="E74" s="3">
        <v>69.635999999999996</v>
      </c>
      <c r="H74" s="49">
        <f t="shared" si="7"/>
        <v>7.1540061120134918E-2</v>
      </c>
      <c r="I74" s="49">
        <f t="shared" si="4"/>
        <v>6.0800666101807344E-2</v>
      </c>
      <c r="J74" s="49">
        <f t="shared" si="5"/>
        <v>8.6049543676662343E-2</v>
      </c>
      <c r="K74" s="49">
        <f t="shared" si="6"/>
        <v>6.5915004336511828E-3</v>
      </c>
      <c r="L74" s="50"/>
      <c r="M74" s="50"/>
      <c r="N74" s="50"/>
      <c r="O74" s="50"/>
      <c r="P74" s="51"/>
      <c r="Q74" s="50"/>
      <c r="R74" s="50"/>
      <c r="S74" s="42">
        <v>43617</v>
      </c>
      <c r="T74" s="41">
        <v>2941.76</v>
      </c>
      <c r="U74" s="39"/>
      <c r="V74" s="39"/>
      <c r="W74" s="39"/>
      <c r="X74" s="39"/>
      <c r="Y74" s="39"/>
      <c r="Z74" s="39"/>
      <c r="AA74" s="39"/>
      <c r="AB74" s="39"/>
      <c r="AC74" s="45">
        <v>43586</v>
      </c>
      <c r="AD74" s="3">
        <v>7.032</v>
      </c>
      <c r="AE74" s="3">
        <v>7.4109999999999996</v>
      </c>
      <c r="AF74" s="3">
        <v>7.4260000000000002</v>
      </c>
      <c r="AG74" s="3">
        <v>7.03</v>
      </c>
      <c r="AH74" s="61">
        <v>-5.1499999999999997E-2</v>
      </c>
      <c r="AI74" s="39"/>
      <c r="AJ74" s="39"/>
      <c r="AK74" s="39"/>
    </row>
    <row r="75" spans="1:37" x14ac:dyDescent="0.35">
      <c r="A75" s="42">
        <v>43525</v>
      </c>
      <c r="B75" s="41">
        <v>10863.5</v>
      </c>
      <c r="C75" s="3">
        <v>60.14</v>
      </c>
      <c r="D75" s="41">
        <v>7.67</v>
      </c>
      <c r="E75" s="3">
        <v>69.180000000000007</v>
      </c>
      <c r="H75" s="49">
        <f t="shared" si="7"/>
        <v>-2.7715044754580208E-3</v>
      </c>
      <c r="I75" s="49">
        <f t="shared" si="4"/>
        <v>4.9771689938418774E-2</v>
      </c>
      <c r="J75" s="49">
        <f t="shared" si="5"/>
        <v>0.1004304160688666</v>
      </c>
      <c r="K75" s="49">
        <f t="shared" si="6"/>
        <v>-2.3295213892418346E-2</v>
      </c>
      <c r="L75" s="50"/>
      <c r="M75" s="50"/>
      <c r="N75" s="50"/>
      <c r="O75" s="50"/>
      <c r="P75" s="51"/>
      <c r="Q75" s="50"/>
      <c r="R75" s="50"/>
      <c r="S75" s="42">
        <v>43586</v>
      </c>
      <c r="T75" s="41">
        <v>2752.06</v>
      </c>
      <c r="U75" s="39"/>
      <c r="V75" s="39"/>
      <c r="W75" s="39"/>
      <c r="X75" s="39"/>
      <c r="Y75" s="39"/>
      <c r="Z75" s="39"/>
      <c r="AA75" s="39"/>
      <c r="AB75" s="39"/>
      <c r="AC75" s="45">
        <v>43556</v>
      </c>
      <c r="AD75" s="3">
        <v>7.4139999999999997</v>
      </c>
      <c r="AE75" s="3">
        <v>7.3559999999999999</v>
      </c>
      <c r="AF75" s="3">
        <v>7.4969999999999999</v>
      </c>
      <c r="AG75" s="3">
        <v>7.2290000000000001</v>
      </c>
      <c r="AH75" s="61">
        <v>9.2999999999999992E-3</v>
      </c>
      <c r="AI75" s="39"/>
      <c r="AJ75" s="39"/>
      <c r="AK75" s="39"/>
    </row>
    <row r="76" spans="1:37" x14ac:dyDescent="0.35">
      <c r="A76" s="42">
        <v>43497</v>
      </c>
      <c r="B76" s="41">
        <v>10893.65</v>
      </c>
      <c r="C76" s="3">
        <v>57.22</v>
      </c>
      <c r="D76" s="41">
        <v>6.97</v>
      </c>
      <c r="E76" s="3">
        <v>70.83</v>
      </c>
      <c r="H76" s="49">
        <f t="shared" si="7"/>
        <v>-1.5089150371975458E-3</v>
      </c>
      <c r="I76" s="49">
        <f t="shared" si="4"/>
        <v>6.1815911336813002E-2</v>
      </c>
      <c r="J76" s="49">
        <f t="shared" si="5"/>
        <v>5.6060606060606082E-2</v>
      </c>
      <c r="K76" s="49">
        <f t="shared" si="6"/>
        <v>-1.6913319238901275E-3</v>
      </c>
      <c r="L76" s="50"/>
      <c r="M76" s="50"/>
      <c r="N76" s="50"/>
      <c r="O76" s="50"/>
      <c r="P76" s="51"/>
      <c r="Q76" s="50"/>
      <c r="R76" s="50"/>
      <c r="S76" s="42">
        <v>43556</v>
      </c>
      <c r="T76" s="41">
        <v>2945.83</v>
      </c>
      <c r="U76" s="39"/>
      <c r="V76" s="39"/>
      <c r="W76" s="39"/>
      <c r="X76" s="39"/>
      <c r="Y76" s="39"/>
      <c r="Z76" s="39"/>
      <c r="AA76" s="39"/>
      <c r="AB76" s="39"/>
      <c r="AC76" s="45">
        <v>43525</v>
      </c>
      <c r="AD76" s="3">
        <v>7.3460000000000001</v>
      </c>
      <c r="AE76" s="3">
        <v>7.5880000000000001</v>
      </c>
      <c r="AF76" s="3">
        <v>7.59</v>
      </c>
      <c r="AG76" s="3">
        <v>7.3010000000000002</v>
      </c>
      <c r="AH76" s="61">
        <v>-3.2300000000000002E-2</v>
      </c>
      <c r="AI76" s="39"/>
      <c r="AJ76" s="39"/>
      <c r="AK76" s="39"/>
    </row>
    <row r="77" spans="1:37" x14ac:dyDescent="0.35">
      <c r="A77" s="42">
        <v>43466</v>
      </c>
      <c r="B77" s="41">
        <v>10910.1</v>
      </c>
      <c r="C77" s="3">
        <v>53.79</v>
      </c>
      <c r="D77" s="41">
        <v>6.6</v>
      </c>
      <c r="E77" s="3">
        <v>70.95</v>
      </c>
      <c r="H77" s="49">
        <f t="shared" si="7"/>
        <v>2.418114545125959E-3</v>
      </c>
      <c r="I77" s="49">
        <f t="shared" si="4"/>
        <v>0.16935523117529142</v>
      </c>
      <c r="J77" s="49">
        <f t="shared" si="5"/>
        <v>0.2595419847328243</v>
      </c>
      <c r="K77" s="49">
        <f t="shared" si="6"/>
        <v>1.9982748706152968E-2</v>
      </c>
      <c r="L77" s="50"/>
      <c r="M77" s="50"/>
      <c r="N77" s="50"/>
      <c r="O77" s="50"/>
      <c r="P77" s="51"/>
      <c r="Q77" s="50"/>
      <c r="R77" s="50"/>
      <c r="S77" s="42">
        <v>43525</v>
      </c>
      <c r="T77" s="41">
        <v>2834.4</v>
      </c>
      <c r="U77" s="39"/>
      <c r="V77" s="39"/>
      <c r="W77" s="39"/>
      <c r="X77" s="39"/>
      <c r="Y77" s="39"/>
      <c r="Z77" s="39"/>
      <c r="AA77" s="39"/>
      <c r="AB77" s="39"/>
      <c r="AC77" s="45">
        <v>43497</v>
      </c>
      <c r="AD77" s="3">
        <v>7.5910000000000002</v>
      </c>
      <c r="AE77" s="3">
        <v>7.47</v>
      </c>
      <c r="AF77" s="3">
        <v>7.6989999999999998</v>
      </c>
      <c r="AG77" s="3">
        <v>7.4249999999999998</v>
      </c>
      <c r="AH77" s="61">
        <v>1.44E-2</v>
      </c>
      <c r="AI77" s="39"/>
      <c r="AJ77" s="39"/>
      <c r="AK77" s="39"/>
    </row>
    <row r="78" spans="1:37" x14ac:dyDescent="0.35">
      <c r="A78" s="42">
        <v>43435</v>
      </c>
      <c r="B78" s="41">
        <v>10883.75</v>
      </c>
      <c r="C78" s="3">
        <v>45.41</v>
      </c>
      <c r="D78" s="41">
        <v>5.24</v>
      </c>
      <c r="E78" s="3">
        <v>69.56</v>
      </c>
      <c r="H78" s="49">
        <f t="shared" si="7"/>
        <v>4.7346621761486393E-2</v>
      </c>
      <c r="I78" s="49">
        <f t="shared" si="4"/>
        <v>-0.11471979578665358</v>
      </c>
      <c r="J78" s="49">
        <f t="shared" si="5"/>
        <v>7.8189300411522611E-2</v>
      </c>
      <c r="K78" s="49">
        <f t="shared" si="6"/>
        <v>-1.1487650775416183E-3</v>
      </c>
      <c r="L78" s="50"/>
      <c r="M78" s="50"/>
      <c r="N78" s="50"/>
      <c r="O78" s="50"/>
      <c r="P78" s="51"/>
      <c r="Q78" s="50"/>
      <c r="R78" s="50"/>
      <c r="S78" s="42">
        <v>43497</v>
      </c>
      <c r="T78" s="41">
        <v>2784.49</v>
      </c>
      <c r="U78" s="39"/>
      <c r="V78" s="39"/>
      <c r="W78" s="39"/>
      <c r="X78" s="39"/>
      <c r="Y78" s="39"/>
      <c r="Z78" s="39"/>
      <c r="AA78" s="39"/>
      <c r="AB78" s="39"/>
      <c r="AC78" s="45">
        <v>43466</v>
      </c>
      <c r="AD78" s="3">
        <v>7.4829999999999997</v>
      </c>
      <c r="AE78" s="3">
        <v>7.4009999999999998</v>
      </c>
      <c r="AF78" s="3">
        <v>7.65</v>
      </c>
      <c r="AG78" s="3">
        <v>7.35</v>
      </c>
      <c r="AH78" s="61">
        <v>1.5299999999999999E-2</v>
      </c>
      <c r="AI78" s="39"/>
      <c r="AJ78" s="39"/>
      <c r="AK78" s="39"/>
    </row>
    <row r="79" spans="1:37" x14ac:dyDescent="0.35">
      <c r="A79" s="42">
        <v>43405</v>
      </c>
      <c r="B79" s="41">
        <v>10380.450000000001</v>
      </c>
      <c r="C79" s="3">
        <v>50.93</v>
      </c>
      <c r="D79" s="41">
        <v>4.8600000000000003</v>
      </c>
      <c r="E79" s="3">
        <v>69.64</v>
      </c>
      <c r="H79" s="49">
        <f t="shared" si="7"/>
        <v>-5.872530432740896E-2</v>
      </c>
      <c r="I79" s="49">
        <f t="shared" si="4"/>
        <v>-0.24869302301805254</v>
      </c>
      <c r="J79" s="49">
        <f t="shared" si="5"/>
        <v>-7.0745697896749532E-2</v>
      </c>
      <c r="K79" s="49">
        <f t="shared" si="6"/>
        <v>-5.8282623394185287E-2</v>
      </c>
      <c r="L79" s="50"/>
      <c r="M79" s="50"/>
      <c r="N79" s="50"/>
      <c r="O79" s="50"/>
      <c r="P79" s="51"/>
      <c r="Q79" s="50"/>
      <c r="R79" s="50"/>
      <c r="S79" s="42">
        <v>43466</v>
      </c>
      <c r="T79" s="41">
        <v>2704.1</v>
      </c>
      <c r="U79" s="39"/>
      <c r="V79" s="39"/>
      <c r="W79" s="39"/>
      <c r="X79" s="39"/>
      <c r="Y79" s="39"/>
      <c r="Z79" s="39"/>
      <c r="AA79" s="39"/>
      <c r="AB79" s="39"/>
      <c r="AC79" s="45">
        <v>43435</v>
      </c>
      <c r="AD79" s="3">
        <v>7.37</v>
      </c>
      <c r="AE79" s="3">
        <v>7.6459999999999999</v>
      </c>
      <c r="AF79" s="3">
        <v>7.7030000000000003</v>
      </c>
      <c r="AG79" s="3">
        <v>7.218</v>
      </c>
      <c r="AH79" s="61">
        <v>-3.1199999999999999E-2</v>
      </c>
      <c r="AI79" s="39"/>
      <c r="AJ79" s="39"/>
      <c r="AK79" s="39"/>
    </row>
    <row r="80" spans="1:37" x14ac:dyDescent="0.35">
      <c r="A80" s="42">
        <v>43374</v>
      </c>
      <c r="B80" s="41">
        <v>11008.3</v>
      </c>
      <c r="C80" s="3">
        <v>65.31</v>
      </c>
      <c r="D80" s="41">
        <v>5.23</v>
      </c>
      <c r="E80" s="3">
        <v>73.95</v>
      </c>
      <c r="H80" s="49">
        <f t="shared" si="7"/>
        <v>-5.0832853926212652E-2</v>
      </c>
      <c r="I80" s="49">
        <f t="shared" si="4"/>
        <v>-0.11473308398261095</v>
      </c>
      <c r="J80" s="49">
        <f t="shared" si="5"/>
        <v>-6.7736185383244191E-2</v>
      </c>
      <c r="K80" s="49">
        <f t="shared" si="6"/>
        <v>2.0000000000000039E-2</v>
      </c>
      <c r="L80" s="50"/>
      <c r="M80" s="50"/>
      <c r="N80" s="50"/>
      <c r="O80" s="50"/>
      <c r="P80" s="51"/>
      <c r="Q80" s="50"/>
      <c r="R80" s="50"/>
      <c r="S80" s="42">
        <v>43435</v>
      </c>
      <c r="T80" s="41">
        <v>2506.85</v>
      </c>
      <c r="U80" s="39"/>
      <c r="V80" s="39"/>
      <c r="W80" s="39"/>
      <c r="X80" s="39"/>
      <c r="Y80" s="39"/>
      <c r="Z80" s="39"/>
      <c r="AA80" s="39"/>
      <c r="AB80" s="39"/>
      <c r="AC80" s="45">
        <v>43405</v>
      </c>
      <c r="AD80" s="3">
        <v>7.6070000000000002</v>
      </c>
      <c r="AE80" s="3">
        <v>7.8310000000000004</v>
      </c>
      <c r="AF80" s="3">
        <v>7.84</v>
      </c>
      <c r="AG80" s="3">
        <v>7.5759999999999996</v>
      </c>
      <c r="AH80" s="61">
        <v>-3.1300000000000001E-2</v>
      </c>
      <c r="AI80" s="39"/>
      <c r="AJ80" s="39"/>
      <c r="AK80" s="39"/>
    </row>
    <row r="81" spans="1:37" x14ac:dyDescent="0.35">
      <c r="A81" s="42">
        <v>43344</v>
      </c>
      <c r="B81" s="41">
        <v>11582.35</v>
      </c>
      <c r="C81" s="3">
        <v>73.25</v>
      </c>
      <c r="D81" s="41">
        <v>5.61</v>
      </c>
      <c r="E81" s="3">
        <v>72.5</v>
      </c>
      <c r="H81" s="49">
        <f t="shared" si="7"/>
        <v>2.0599501546148855E-2</v>
      </c>
      <c r="I81" s="49">
        <f t="shared" si="4"/>
        <v>4.8244238128849856E-2</v>
      </c>
      <c r="J81" s="49">
        <f t="shared" si="5"/>
        <v>-0.17621145374449329</v>
      </c>
      <c r="K81" s="49">
        <f t="shared" si="6"/>
        <v>2.1126760563380281E-2</v>
      </c>
      <c r="L81" s="50"/>
      <c r="M81" s="50"/>
      <c r="N81" s="50"/>
      <c r="O81" s="50"/>
      <c r="P81" s="51"/>
      <c r="Q81" s="50"/>
      <c r="R81" s="50"/>
      <c r="S81" s="42">
        <v>43405</v>
      </c>
      <c r="T81" s="41">
        <v>2760.17</v>
      </c>
      <c r="U81" s="39"/>
      <c r="V81" s="39"/>
      <c r="W81" s="39"/>
      <c r="X81" s="39"/>
      <c r="Y81" s="39"/>
      <c r="Z81" s="39"/>
      <c r="AA81" s="39"/>
      <c r="AB81" s="39"/>
      <c r="AC81" s="45">
        <v>43374</v>
      </c>
      <c r="AD81" s="3">
        <v>7.8529999999999998</v>
      </c>
      <c r="AE81" s="3">
        <v>7.923</v>
      </c>
      <c r="AF81" s="3">
        <v>8.2100000000000009</v>
      </c>
      <c r="AG81" s="3">
        <v>7.7969999999999997</v>
      </c>
      <c r="AH81" s="61">
        <v>-2.1299999999999999E-2</v>
      </c>
      <c r="AI81" s="39"/>
      <c r="AJ81" s="39"/>
      <c r="AK81" s="39"/>
    </row>
    <row r="82" spans="1:37" x14ac:dyDescent="0.35">
      <c r="A82" s="42">
        <v>43313</v>
      </c>
      <c r="B82" s="41">
        <v>11346.2</v>
      </c>
      <c r="C82" s="3">
        <v>69.8</v>
      </c>
      <c r="D82" s="41">
        <v>6.81</v>
      </c>
      <c r="E82" s="3">
        <v>71</v>
      </c>
      <c r="H82" s="49">
        <f t="shared" si="7"/>
        <v>6.2637782752672691E-2</v>
      </c>
      <c r="I82" s="49">
        <f t="shared" si="4"/>
        <v>1.501182925367814E-2</v>
      </c>
      <c r="J82" s="49">
        <f t="shared" si="5"/>
        <v>0.21390374331550788</v>
      </c>
      <c r="K82" s="49">
        <f t="shared" si="6"/>
        <v>3.7253469685902076E-2</v>
      </c>
      <c r="L82" s="50"/>
      <c r="M82" s="50"/>
      <c r="N82" s="50"/>
      <c r="O82" s="50"/>
      <c r="P82" s="51"/>
      <c r="Q82" s="50"/>
      <c r="R82" s="50"/>
      <c r="S82" s="42">
        <v>43374</v>
      </c>
      <c r="T82" s="41">
        <v>2711.74</v>
      </c>
      <c r="U82" s="39"/>
      <c r="V82" s="39"/>
      <c r="W82" s="39"/>
      <c r="X82" s="39"/>
      <c r="Y82" s="39"/>
      <c r="Z82" s="39"/>
      <c r="AA82" s="39"/>
      <c r="AB82" s="39"/>
      <c r="AC82" s="45">
        <v>43344</v>
      </c>
      <c r="AD82" s="3">
        <v>8.0239999999999991</v>
      </c>
      <c r="AE82" s="3">
        <v>7.94</v>
      </c>
      <c r="AF82" s="3">
        <v>8.2309999999999999</v>
      </c>
      <c r="AG82" s="3">
        <v>7.9169999999999998</v>
      </c>
      <c r="AH82" s="61">
        <v>9.1999999999999998E-3</v>
      </c>
      <c r="AI82" s="39"/>
      <c r="AJ82" s="39"/>
      <c r="AK82" s="39"/>
    </row>
    <row r="83" spans="1:37" x14ac:dyDescent="0.35">
      <c r="A83" s="42">
        <v>43282</v>
      </c>
      <c r="B83" s="41">
        <v>10657.3</v>
      </c>
      <c r="C83" s="3">
        <v>68.760000000000005</v>
      </c>
      <c r="D83" s="41">
        <v>5.61</v>
      </c>
      <c r="E83" s="3">
        <v>68.45</v>
      </c>
      <c r="H83" s="49">
        <f t="shared" si="7"/>
        <v>-3.6434348497320418E-3</v>
      </c>
      <c r="I83" s="49">
        <f t="shared" si="4"/>
        <v>-7.546788806929261E-2</v>
      </c>
      <c r="J83" s="49">
        <f t="shared" si="5"/>
        <v>0.4274809160305344</v>
      </c>
      <c r="K83" s="49">
        <f t="shared" si="6"/>
        <v>0</v>
      </c>
      <c r="L83" s="50"/>
      <c r="M83" s="50"/>
      <c r="N83" s="50"/>
      <c r="O83" s="50"/>
      <c r="P83" s="51"/>
      <c r="Q83" s="50"/>
      <c r="R83" s="50"/>
      <c r="S83" s="42">
        <v>43344</v>
      </c>
      <c r="T83" s="41">
        <v>2913.98</v>
      </c>
      <c r="U83" s="39"/>
      <c r="V83" s="39"/>
      <c r="W83" s="39"/>
      <c r="X83" s="39"/>
      <c r="Y83" s="39"/>
      <c r="Z83" s="39"/>
      <c r="AA83" s="39"/>
      <c r="AB83" s="39"/>
      <c r="AC83" s="45">
        <v>43313</v>
      </c>
      <c r="AD83" s="3">
        <v>7.9509999999999996</v>
      </c>
      <c r="AE83" s="3">
        <v>7.7670000000000003</v>
      </c>
      <c r="AF83" s="3">
        <v>7.9580000000000002</v>
      </c>
      <c r="AG83" s="3">
        <v>7.681</v>
      </c>
      <c r="AH83" s="61">
        <v>2.3E-2</v>
      </c>
      <c r="AI83" s="39"/>
      <c r="AJ83" s="39"/>
      <c r="AK83" s="39"/>
    </row>
    <row r="84" spans="1:37" x14ac:dyDescent="0.35">
      <c r="A84" s="42">
        <v>43252</v>
      </c>
      <c r="B84" s="41">
        <v>10696.2</v>
      </c>
      <c r="C84" s="3">
        <v>74.150000000000006</v>
      </c>
      <c r="D84" s="41">
        <v>3.93</v>
      </c>
      <c r="E84" s="3">
        <v>68.45</v>
      </c>
      <c r="H84" s="49">
        <f t="shared" si="7"/>
        <v>-2.0406979074928315E-3</v>
      </c>
      <c r="I84" s="49">
        <f t="shared" si="4"/>
        <v>0.1008006124101135</v>
      </c>
      <c r="J84" s="49">
        <f t="shared" si="5"/>
        <v>-7.5757575757575265E-3</v>
      </c>
      <c r="K84" s="49">
        <f t="shared" si="6"/>
        <v>1.5277365766834784E-2</v>
      </c>
      <c r="L84" s="50"/>
      <c r="M84" s="50"/>
      <c r="N84" s="50"/>
      <c r="O84" s="50"/>
      <c r="P84" s="51"/>
      <c r="Q84" s="50"/>
      <c r="R84" s="50"/>
      <c r="S84" s="42">
        <v>43313</v>
      </c>
      <c r="T84" s="41">
        <v>2901.52</v>
      </c>
      <c r="U84" s="39"/>
      <c r="V84" s="39"/>
      <c r="W84" s="39"/>
      <c r="X84" s="39"/>
      <c r="Y84" s="39"/>
      <c r="Z84" s="39"/>
      <c r="AA84" s="39"/>
      <c r="AB84" s="39"/>
      <c r="AC84" s="45">
        <v>43282</v>
      </c>
      <c r="AD84" s="3">
        <v>7.7720000000000002</v>
      </c>
      <c r="AE84" s="3">
        <v>7.8890000000000002</v>
      </c>
      <c r="AF84" s="3">
        <v>7.9169999999999998</v>
      </c>
      <c r="AG84" s="3">
        <v>7.7229999999999999</v>
      </c>
      <c r="AH84" s="61">
        <v>-1.66E-2</v>
      </c>
      <c r="AI84" s="39"/>
      <c r="AJ84" s="39"/>
      <c r="AK84" s="39"/>
    </row>
    <row r="85" spans="1:37" x14ac:dyDescent="0.35">
      <c r="A85" s="42">
        <v>43221</v>
      </c>
      <c r="B85" s="41">
        <v>10718.05</v>
      </c>
      <c r="C85" s="3">
        <v>67.040000000000006</v>
      </c>
      <c r="D85" s="41">
        <v>3.96</v>
      </c>
      <c r="E85" s="3">
        <v>67.42</v>
      </c>
      <c r="H85" s="49">
        <f t="shared" si="7"/>
        <v>4.838532172596758E-2</v>
      </c>
      <c r="I85" s="49">
        <f t="shared" si="4"/>
        <v>-2.2565665122445278E-2</v>
      </c>
      <c r="J85" s="49">
        <f t="shared" si="5"/>
        <v>-2.5188916876574888E-3</v>
      </c>
      <c r="K85" s="49">
        <f t="shared" si="6"/>
        <v>1.4597441685477785E-2</v>
      </c>
      <c r="L85" s="50"/>
      <c r="M85" s="50"/>
      <c r="N85" s="50"/>
      <c r="O85" s="50"/>
      <c r="P85" s="51"/>
      <c r="Q85" s="50"/>
      <c r="R85" s="50"/>
      <c r="S85" s="42">
        <v>43282</v>
      </c>
      <c r="T85" s="41">
        <v>2816.29</v>
      </c>
      <c r="U85" s="39"/>
      <c r="V85" s="39"/>
      <c r="W85" s="39"/>
      <c r="X85" s="39"/>
      <c r="Y85" s="39"/>
      <c r="Z85" s="39"/>
      <c r="AA85" s="39"/>
      <c r="AB85" s="39"/>
      <c r="AC85" s="45">
        <v>43252</v>
      </c>
      <c r="AD85" s="3">
        <v>7.9029999999999996</v>
      </c>
      <c r="AE85" s="3">
        <v>7.86</v>
      </c>
      <c r="AF85" s="3">
        <v>8</v>
      </c>
      <c r="AG85" s="3">
        <v>7.7690000000000001</v>
      </c>
      <c r="AH85" s="61">
        <v>9.7999999999999997E-3</v>
      </c>
      <c r="AI85" s="39"/>
      <c r="AJ85" s="39"/>
      <c r="AK85" s="39"/>
    </row>
    <row r="86" spans="1:37" x14ac:dyDescent="0.35">
      <c r="A86" s="42">
        <v>43191</v>
      </c>
      <c r="B86" s="41">
        <v>10211.799999999999</v>
      </c>
      <c r="C86" s="3">
        <v>68.569999999999993</v>
      </c>
      <c r="D86" s="41">
        <v>3.97</v>
      </c>
      <c r="E86" s="3">
        <v>66.45</v>
      </c>
      <c r="H86" s="49">
        <f t="shared" si="7"/>
        <v>-2.3856788022807392E-2</v>
      </c>
      <c r="I86" s="49">
        <f t="shared" si="4"/>
        <v>5.4391354621573185E-2</v>
      </c>
      <c r="J86" s="49">
        <f t="shared" si="5"/>
        <v>-6.8075117370891933E-2</v>
      </c>
      <c r="K86" s="49">
        <f t="shared" si="6"/>
        <v>2.058055598218405E-2</v>
      </c>
      <c r="L86" s="50"/>
      <c r="M86" s="50"/>
      <c r="N86" s="50"/>
      <c r="O86" s="50"/>
      <c r="P86" s="51"/>
      <c r="Q86" s="50"/>
      <c r="R86" s="50"/>
      <c r="S86" s="42">
        <v>43252</v>
      </c>
      <c r="T86" s="41">
        <v>2718.37</v>
      </c>
      <c r="U86" s="39"/>
      <c r="V86" s="39"/>
      <c r="W86" s="39"/>
      <c r="X86" s="39"/>
      <c r="Y86" s="39"/>
      <c r="Z86" s="39"/>
      <c r="AA86" s="39"/>
      <c r="AB86" s="39"/>
      <c r="AC86" s="45">
        <v>43221</v>
      </c>
      <c r="AD86" s="3">
        <v>7.8259999999999996</v>
      </c>
      <c r="AE86" s="3">
        <v>7.7309999999999999</v>
      </c>
      <c r="AF86" s="3">
        <v>7.9450000000000003</v>
      </c>
      <c r="AG86" s="3">
        <v>7.5529999999999999</v>
      </c>
      <c r="AH86" s="61">
        <v>7.6E-3</v>
      </c>
      <c r="AI86" s="39"/>
      <c r="AJ86" s="39"/>
      <c r="AK86" s="39"/>
    </row>
    <row r="87" spans="1:37" x14ac:dyDescent="0.35">
      <c r="A87" s="42">
        <v>43160</v>
      </c>
      <c r="B87" s="41">
        <v>10458.35</v>
      </c>
      <c r="C87" s="3">
        <v>64.94</v>
      </c>
      <c r="D87" s="41">
        <v>4.26</v>
      </c>
      <c r="E87" s="3">
        <v>65.11</v>
      </c>
      <c r="H87" s="49">
        <f t="shared" si="7"/>
        <v>-5.2029755027482576E-2</v>
      </c>
      <c r="I87" s="49">
        <f t="shared" si="4"/>
        <v>5.2152756222784868E-2</v>
      </c>
      <c r="J87" s="49">
        <f t="shared" si="5"/>
        <v>-0.10126582278481021</v>
      </c>
      <c r="K87" s="49">
        <f t="shared" si="6"/>
        <v>-1.3803680981595615E-3</v>
      </c>
      <c r="L87" s="50"/>
      <c r="M87" s="50"/>
      <c r="N87" s="50"/>
      <c r="O87" s="50"/>
      <c r="P87" s="51"/>
      <c r="Q87" s="50"/>
      <c r="R87" s="50"/>
      <c r="S87" s="42">
        <v>43221</v>
      </c>
      <c r="T87" s="41">
        <v>2705.27</v>
      </c>
      <c r="U87" s="39"/>
      <c r="V87" s="39"/>
      <c r="W87" s="39"/>
      <c r="X87" s="39"/>
      <c r="Y87" s="39"/>
      <c r="Z87" s="39"/>
      <c r="AA87" s="39"/>
      <c r="AB87" s="39"/>
      <c r="AC87" s="45">
        <v>43191</v>
      </c>
      <c r="AD87" s="3">
        <v>7.7670000000000003</v>
      </c>
      <c r="AE87" s="3">
        <v>7.3330000000000002</v>
      </c>
      <c r="AF87" s="3">
        <v>7.7969999999999997</v>
      </c>
      <c r="AG87" s="3">
        <v>7.1230000000000002</v>
      </c>
      <c r="AH87" s="61">
        <v>4.99E-2</v>
      </c>
      <c r="AI87" s="39"/>
      <c r="AJ87" s="39"/>
      <c r="AK87" s="39"/>
    </row>
    <row r="88" spans="1:37" x14ac:dyDescent="0.35">
      <c r="A88" s="42">
        <v>43132</v>
      </c>
      <c r="B88" s="41">
        <v>11016.9</v>
      </c>
      <c r="C88" s="3">
        <v>61.64</v>
      </c>
      <c r="D88" s="41">
        <v>4.74</v>
      </c>
      <c r="E88" s="3">
        <v>65.2</v>
      </c>
      <c r="H88" s="49">
        <f t="shared" si="7"/>
        <v>5.4212211060096625E-2</v>
      </c>
      <c r="I88" s="49">
        <f t="shared" si="4"/>
        <v>-4.8913762105503855E-2</v>
      </c>
      <c r="J88" s="49">
        <f t="shared" si="5"/>
        <v>-7.2407045009784746E-2</v>
      </c>
      <c r="K88" s="49">
        <f t="shared" si="6"/>
        <v>2.6125275417060178E-2</v>
      </c>
      <c r="L88" s="50"/>
      <c r="M88" s="50"/>
      <c r="N88" s="50"/>
      <c r="O88" s="50"/>
      <c r="P88" s="51"/>
      <c r="Q88" s="50"/>
      <c r="R88" s="50"/>
      <c r="S88" s="42">
        <v>43191</v>
      </c>
      <c r="T88" s="41">
        <v>2648.05</v>
      </c>
      <c r="U88" s="39"/>
      <c r="V88" s="39"/>
      <c r="W88" s="39"/>
      <c r="X88" s="39"/>
      <c r="Y88" s="39"/>
      <c r="Z88" s="39"/>
      <c r="AA88" s="39"/>
      <c r="AB88" s="39"/>
      <c r="AC88" s="45">
        <v>43160</v>
      </c>
      <c r="AD88" s="3">
        <v>7.3979999999999997</v>
      </c>
      <c r="AE88" s="3">
        <v>7.726</v>
      </c>
      <c r="AF88" s="3">
        <v>7.8</v>
      </c>
      <c r="AG88" s="3">
        <v>7.2859999999999996</v>
      </c>
      <c r="AH88" s="61">
        <v>-4.2500000000000003E-2</v>
      </c>
      <c r="AI88" s="39"/>
      <c r="AJ88" s="39"/>
      <c r="AK88" s="39"/>
    </row>
    <row r="89" spans="1:37" x14ac:dyDescent="0.35">
      <c r="A89" s="42">
        <v>43101</v>
      </c>
      <c r="B89" s="41">
        <v>10435.549999999999</v>
      </c>
      <c r="C89" s="3">
        <v>64.73</v>
      </c>
      <c r="D89" s="41">
        <v>5.1100000000000003</v>
      </c>
      <c r="E89" s="3">
        <v>63.54</v>
      </c>
      <c r="H89" s="49">
        <f t="shared" si="7"/>
        <v>3.0526732719697362E-2</v>
      </c>
      <c r="I89" s="49">
        <f t="shared" si="4"/>
        <v>6.8904596598892975E-2</v>
      </c>
      <c r="J89" s="49">
        <f t="shared" si="5"/>
        <v>0.27750000000000008</v>
      </c>
      <c r="K89" s="49">
        <f t="shared" si="6"/>
        <v>-4.5433181889393574E-3</v>
      </c>
      <c r="L89" s="50"/>
      <c r="M89" s="50"/>
      <c r="N89" s="50"/>
      <c r="O89" s="50"/>
      <c r="P89" s="51"/>
      <c r="Q89" s="50"/>
      <c r="R89" s="50"/>
      <c r="S89" s="42">
        <v>43160</v>
      </c>
      <c r="T89" s="41">
        <v>2640.87</v>
      </c>
      <c r="U89" s="39"/>
      <c r="V89" s="39"/>
      <c r="W89" s="39"/>
      <c r="X89" s="39"/>
      <c r="Y89" s="39"/>
      <c r="Z89" s="39"/>
      <c r="AA89" s="39"/>
      <c r="AB89" s="39"/>
      <c r="AC89" s="45">
        <v>43132</v>
      </c>
      <c r="AD89" s="3">
        <v>7.726</v>
      </c>
      <c r="AE89" s="3">
        <v>7.4459999999999997</v>
      </c>
      <c r="AF89" s="3">
        <v>7.8159999999999998</v>
      </c>
      <c r="AG89" s="3">
        <v>7.399</v>
      </c>
      <c r="AH89" s="61">
        <v>3.9800000000000002E-2</v>
      </c>
      <c r="AI89" s="39"/>
      <c r="AJ89" s="39"/>
      <c r="AK89" s="39"/>
    </row>
    <row r="90" spans="1:37" x14ac:dyDescent="0.35">
      <c r="A90" s="42">
        <v>43070</v>
      </c>
      <c r="B90" s="41">
        <v>10121.799999999999</v>
      </c>
      <c r="C90" s="3">
        <v>60.42</v>
      </c>
      <c r="D90" s="41">
        <v>4</v>
      </c>
      <c r="E90" s="3">
        <v>63.83</v>
      </c>
      <c r="H90" s="49">
        <f t="shared" si="7"/>
        <v>-3.1000960372224509E-2</v>
      </c>
      <c r="I90" s="49">
        <f t="shared" si="4"/>
        <v>5.1275872633005266E-2</v>
      </c>
      <c r="J90" s="49">
        <f t="shared" si="5"/>
        <v>7.5566750629722425E-3</v>
      </c>
      <c r="K90" s="49">
        <f t="shared" si="6"/>
        <v>-1.0080645161290411E-2</v>
      </c>
      <c r="L90" s="50"/>
      <c r="M90" s="50"/>
      <c r="N90" s="50"/>
      <c r="O90" s="50"/>
      <c r="P90" s="51"/>
      <c r="Q90" s="50"/>
      <c r="R90" s="50"/>
      <c r="S90" s="42">
        <v>43132</v>
      </c>
      <c r="T90" s="41">
        <v>2713.83</v>
      </c>
      <c r="U90" s="39"/>
      <c r="V90" s="39"/>
      <c r="W90" s="39"/>
      <c r="X90" s="39"/>
      <c r="Y90" s="39"/>
      <c r="Z90" s="39"/>
      <c r="AA90" s="39"/>
      <c r="AB90" s="39"/>
      <c r="AC90" s="45">
        <v>43101</v>
      </c>
      <c r="AD90" s="3">
        <v>7.43</v>
      </c>
      <c r="AE90" s="3">
        <v>7.3490000000000002</v>
      </c>
      <c r="AF90" s="3">
        <v>7.5869999999999997</v>
      </c>
      <c r="AG90" s="3">
        <v>7.2430000000000003</v>
      </c>
      <c r="AH90" s="61">
        <v>1.4200000000000001E-2</v>
      </c>
      <c r="AI90" s="39"/>
      <c r="AJ90" s="39"/>
      <c r="AK90" s="39"/>
    </row>
    <row r="91" spans="1:37" x14ac:dyDescent="0.35">
      <c r="A91" s="42">
        <v>43040</v>
      </c>
      <c r="B91" s="41">
        <v>10440.5</v>
      </c>
      <c r="C91" s="3">
        <v>57.4</v>
      </c>
      <c r="D91" s="41">
        <v>3.97</v>
      </c>
      <c r="E91" s="3">
        <v>64.48</v>
      </c>
      <c r="H91" s="49">
        <f t="shared" si="7"/>
        <v>5.7257016638375915E-2</v>
      </c>
      <c r="I91" s="49">
        <f t="shared" si="4"/>
        <v>5.4047864121195999E-2</v>
      </c>
      <c r="J91" s="49">
        <f t="shared" si="5"/>
        <v>0.22530864197530862</v>
      </c>
      <c r="K91" s="49">
        <f t="shared" si="6"/>
        <v>-4.0160642570279724E-3</v>
      </c>
      <c r="L91" s="50"/>
      <c r="M91" s="50"/>
      <c r="N91" s="50"/>
      <c r="O91" s="50"/>
      <c r="P91" s="51"/>
      <c r="Q91" s="50"/>
      <c r="R91" s="50"/>
      <c r="S91" s="42">
        <v>43101</v>
      </c>
      <c r="T91" s="41">
        <v>2823.81</v>
      </c>
      <c r="U91" s="39"/>
      <c r="V91" s="39"/>
      <c r="W91" s="39"/>
      <c r="X91" s="39"/>
      <c r="Y91" s="39"/>
      <c r="Z91" s="39"/>
      <c r="AA91" s="39"/>
      <c r="AB91" s="39"/>
      <c r="AC91" s="45">
        <v>43070</v>
      </c>
      <c r="AD91" s="3">
        <v>7.3259999999999996</v>
      </c>
      <c r="AE91" s="3">
        <v>7.0880000000000001</v>
      </c>
      <c r="AF91" s="3">
        <v>7.41</v>
      </c>
      <c r="AG91" s="3">
        <v>7.0119999999999996</v>
      </c>
      <c r="AH91" s="61">
        <v>3.7999999999999999E-2</v>
      </c>
      <c r="AI91" s="39"/>
      <c r="AJ91" s="39"/>
      <c r="AK91" s="39"/>
    </row>
    <row r="92" spans="1:37" x14ac:dyDescent="0.35">
      <c r="A92" s="42">
        <v>43009</v>
      </c>
      <c r="B92" s="41">
        <v>9859.5</v>
      </c>
      <c r="C92" s="3">
        <v>54.38</v>
      </c>
      <c r="D92" s="41">
        <v>3.24</v>
      </c>
      <c r="E92" s="3">
        <v>64.739999999999995</v>
      </c>
      <c r="H92" s="49">
        <f t="shared" si="7"/>
        <v>-1.1586353201277369E-2</v>
      </c>
      <c r="I92" s="49">
        <f t="shared" si="4"/>
        <v>5.1119096905231441E-2</v>
      </c>
      <c r="J92" s="49">
        <f t="shared" si="5"/>
        <v>0.12110726643598618</v>
      </c>
      <c r="K92" s="49">
        <f t="shared" si="6"/>
        <v>-8.6517112012864539E-3</v>
      </c>
      <c r="L92" s="50"/>
      <c r="M92" s="50"/>
      <c r="N92" s="50"/>
      <c r="O92" s="50"/>
      <c r="P92" s="51"/>
      <c r="Q92" s="50"/>
      <c r="R92" s="50"/>
      <c r="S92" s="42">
        <v>43070</v>
      </c>
      <c r="T92" s="41">
        <v>2673.61</v>
      </c>
      <c r="U92" s="39"/>
      <c r="V92" s="39"/>
      <c r="W92" s="39"/>
      <c r="X92" s="39"/>
      <c r="Y92" s="39"/>
      <c r="Z92" s="39"/>
      <c r="AA92" s="39"/>
      <c r="AB92" s="39"/>
      <c r="AC92" s="45">
        <v>43040</v>
      </c>
      <c r="AD92" s="3">
        <v>7.0579999999999998</v>
      </c>
      <c r="AE92" s="3">
        <v>6.8789999999999996</v>
      </c>
      <c r="AF92" s="3">
        <v>7.0839999999999996</v>
      </c>
      <c r="AG92" s="3">
        <v>6.8470000000000004</v>
      </c>
      <c r="AH92" s="61">
        <v>2.86E-2</v>
      </c>
      <c r="AI92" s="39"/>
      <c r="AJ92" s="39"/>
      <c r="AK92" s="39"/>
    </row>
    <row r="93" spans="1:37" x14ac:dyDescent="0.35">
      <c r="A93" s="42">
        <v>42979</v>
      </c>
      <c r="B93" s="41">
        <v>9974.4</v>
      </c>
      <c r="C93" s="3">
        <v>51.67</v>
      </c>
      <c r="D93" s="41">
        <v>2.89</v>
      </c>
      <c r="E93" s="3">
        <v>65.305000000000007</v>
      </c>
      <c r="H93" s="49">
        <f t="shared" si="7"/>
        <v>-1.396305735403768E-2</v>
      </c>
      <c r="I93" s="49">
        <f t="shared" si="4"/>
        <v>8.9848058391067687E-2</v>
      </c>
      <c r="J93" s="49">
        <f t="shared" si="5"/>
        <v>0.14682539682539686</v>
      </c>
      <c r="K93" s="49">
        <f t="shared" si="6"/>
        <v>2.1507899264821009E-2</v>
      </c>
      <c r="L93" s="50"/>
      <c r="M93" s="50"/>
      <c r="N93" s="50"/>
      <c r="O93" s="50"/>
      <c r="P93" s="51"/>
      <c r="Q93" s="50"/>
      <c r="R93" s="50"/>
      <c r="S93" s="42">
        <v>43040</v>
      </c>
      <c r="T93" s="41">
        <v>2647.58</v>
      </c>
      <c r="U93" s="39"/>
      <c r="V93" s="39"/>
      <c r="W93" s="39"/>
      <c r="X93" s="39"/>
      <c r="Y93" s="39"/>
      <c r="Z93" s="39"/>
      <c r="AA93" s="39"/>
      <c r="AB93" s="39"/>
      <c r="AC93" s="45">
        <v>43009</v>
      </c>
      <c r="AD93" s="3">
        <v>6.8620000000000001</v>
      </c>
      <c r="AE93" s="3">
        <v>6.6740000000000004</v>
      </c>
      <c r="AF93" s="3">
        <v>6.8979999999999997</v>
      </c>
      <c r="AG93" s="3">
        <v>6.625</v>
      </c>
      <c r="AH93" s="61">
        <v>2.9899999999999999E-2</v>
      </c>
      <c r="AI93" s="39"/>
      <c r="AJ93" s="39"/>
      <c r="AK93" s="39"/>
    </row>
    <row r="94" spans="1:37" x14ac:dyDescent="0.35">
      <c r="A94" s="42">
        <v>42948</v>
      </c>
      <c r="B94" s="41">
        <v>10114.65</v>
      </c>
      <c r="C94" s="3">
        <v>47.23</v>
      </c>
      <c r="D94" s="41">
        <v>2.52</v>
      </c>
      <c r="E94" s="3">
        <v>63.93</v>
      </c>
      <c r="H94" s="49">
        <f t="shared" si="7"/>
        <v>5.0660488904175405E-2</v>
      </c>
      <c r="I94" s="49">
        <f t="shared" si="4"/>
        <v>-6.0387954588135936E-2</v>
      </c>
      <c r="J94" s="49">
        <f t="shared" si="5"/>
        <v>0.40782122905027929</v>
      </c>
      <c r="K94" s="49">
        <f t="shared" si="6"/>
        <v>-3.740065451145426E-3</v>
      </c>
      <c r="L94" s="50"/>
      <c r="M94" s="50"/>
      <c r="N94" s="50"/>
      <c r="O94" s="50"/>
      <c r="P94" s="51"/>
      <c r="Q94" s="50"/>
      <c r="R94" s="50"/>
      <c r="S94" s="42">
        <v>43009</v>
      </c>
      <c r="T94" s="41">
        <v>2575.2600000000002</v>
      </c>
      <c r="U94" s="39"/>
      <c r="V94" s="39"/>
      <c r="W94" s="39"/>
      <c r="X94" s="39"/>
      <c r="Y94" s="39"/>
      <c r="Z94" s="39"/>
      <c r="AA94" s="39"/>
      <c r="AB94" s="39"/>
      <c r="AC94" s="45">
        <v>42979</v>
      </c>
      <c r="AD94" s="3">
        <v>6.6630000000000003</v>
      </c>
      <c r="AE94" s="3">
        <v>6.492</v>
      </c>
      <c r="AF94" s="3">
        <v>6.71</v>
      </c>
      <c r="AG94" s="3">
        <v>6.4770000000000003</v>
      </c>
      <c r="AH94" s="61">
        <v>2.1100000000000001E-2</v>
      </c>
      <c r="AI94" s="39"/>
      <c r="AJ94" s="39"/>
      <c r="AK94" s="39"/>
    </row>
    <row r="95" spans="1:37" x14ac:dyDescent="0.35">
      <c r="A95" s="42">
        <v>42917</v>
      </c>
      <c r="B95" s="41">
        <v>9615</v>
      </c>
      <c r="C95" s="3">
        <v>50.17</v>
      </c>
      <c r="D95" s="41">
        <v>1.79</v>
      </c>
      <c r="E95" s="3">
        <v>64.17</v>
      </c>
      <c r="H95" s="49">
        <f t="shared" si="7"/>
        <v>-1.143980324786852E-4</v>
      </c>
      <c r="I95" s="49">
        <f t="shared" si="4"/>
        <v>8.5906654642479763E-2</v>
      </c>
      <c r="J95" s="49">
        <f t="shared" si="5"/>
        <v>0.65740740740740733</v>
      </c>
      <c r="K95" s="49">
        <f t="shared" si="6"/>
        <v>-6.8869457556293926E-3</v>
      </c>
      <c r="L95" s="50"/>
      <c r="M95" s="50"/>
      <c r="N95" s="50"/>
      <c r="O95" s="50"/>
      <c r="P95" s="51"/>
      <c r="Q95" s="50"/>
      <c r="R95" s="50"/>
      <c r="S95" s="42">
        <v>42979</v>
      </c>
      <c r="T95" s="41">
        <v>2519.36</v>
      </c>
      <c r="U95" s="39"/>
      <c r="V95" s="39"/>
      <c r="W95" s="39"/>
      <c r="X95" s="39"/>
      <c r="Y95" s="39"/>
      <c r="Z95" s="39"/>
      <c r="AA95" s="39"/>
      <c r="AB95" s="39"/>
      <c r="AC95" s="45">
        <v>42948</v>
      </c>
      <c r="AD95" s="3">
        <v>6.5250000000000004</v>
      </c>
      <c r="AE95" s="3">
        <v>6.4660000000000002</v>
      </c>
      <c r="AF95" s="3">
        <v>6.5759999999999996</v>
      </c>
      <c r="AG95" s="3">
        <v>6.4189999999999996</v>
      </c>
      <c r="AH95" s="61">
        <v>9.2999999999999992E-3</v>
      </c>
      <c r="AI95" s="39"/>
      <c r="AJ95" s="39"/>
      <c r="AK95" s="39"/>
    </row>
    <row r="96" spans="1:37" x14ac:dyDescent="0.35">
      <c r="A96" s="42">
        <v>42887</v>
      </c>
      <c r="B96" s="41">
        <v>9616.1</v>
      </c>
      <c r="C96" s="3">
        <v>46.04</v>
      </c>
      <c r="D96" s="41">
        <v>1.08</v>
      </c>
      <c r="E96" s="3">
        <v>64.614999999999995</v>
      </c>
      <c r="H96" s="49">
        <f t="shared" si="7"/>
        <v>3.1941605794906208E-2</v>
      </c>
      <c r="I96" s="49">
        <f t="shared" si="4"/>
        <v>-4.8334969772877601E-2</v>
      </c>
      <c r="J96" s="49">
        <f t="shared" si="5"/>
        <v>-9.174311926605512E-3</v>
      </c>
      <c r="K96" s="49">
        <f t="shared" si="6"/>
        <v>1.7052941632431508E-3</v>
      </c>
      <c r="L96" s="50"/>
      <c r="M96" s="50"/>
      <c r="N96" s="50"/>
      <c r="O96" s="50"/>
      <c r="P96" s="51"/>
      <c r="Q96" s="50"/>
      <c r="R96" s="50"/>
      <c r="S96" s="42">
        <v>42948</v>
      </c>
      <c r="T96" s="41">
        <v>2471.65</v>
      </c>
      <c r="U96" s="39"/>
      <c r="V96" s="39"/>
      <c r="W96" s="39"/>
      <c r="X96" s="39"/>
      <c r="Y96" s="39"/>
      <c r="Z96" s="39"/>
      <c r="AA96" s="39"/>
      <c r="AB96" s="39"/>
      <c r="AC96" s="45">
        <v>42917</v>
      </c>
      <c r="AD96" s="3">
        <v>6.4649999999999999</v>
      </c>
      <c r="AE96" s="3">
        <v>6.61</v>
      </c>
      <c r="AF96" s="3">
        <v>6.6180000000000003</v>
      </c>
      <c r="AG96" s="3">
        <v>6.4039999999999999</v>
      </c>
      <c r="AH96" s="61">
        <v>-7.1000000000000004E-3</v>
      </c>
      <c r="AI96" s="39"/>
      <c r="AJ96" s="39"/>
      <c r="AK96" s="39"/>
    </row>
    <row r="97" spans="1:37" x14ac:dyDescent="0.35">
      <c r="A97" s="42">
        <v>42856</v>
      </c>
      <c r="B97" s="41">
        <v>9313.7999999999993</v>
      </c>
      <c r="C97" s="3">
        <v>48.32</v>
      </c>
      <c r="D97" s="41">
        <v>1.0900000000000001</v>
      </c>
      <c r="E97" s="3">
        <v>64.504999999999995</v>
      </c>
      <c r="H97" s="49">
        <f t="shared" si="7"/>
        <v>8.1879966825245728E-3</v>
      </c>
      <c r="I97" s="49">
        <f t="shared" si="4"/>
        <v>-2.0686861619087313E-2</v>
      </c>
      <c r="J97" s="49">
        <f t="shared" si="5"/>
        <v>-0.50678733031674206</v>
      </c>
      <c r="K97" s="49">
        <f t="shared" si="6"/>
        <v>3.6564493542865948E-3</v>
      </c>
      <c r="L97" s="50"/>
      <c r="M97" s="50"/>
      <c r="N97" s="50"/>
      <c r="O97" s="50"/>
      <c r="P97" s="51"/>
      <c r="Q97" s="50"/>
      <c r="R97" s="50"/>
      <c r="S97" s="42">
        <v>42917</v>
      </c>
      <c r="T97" s="41">
        <v>2470.3000000000002</v>
      </c>
      <c r="U97" s="39"/>
      <c r="V97" s="39"/>
      <c r="W97" s="39"/>
      <c r="X97" s="39"/>
      <c r="Y97" s="39"/>
      <c r="Z97" s="39"/>
      <c r="AA97" s="39"/>
      <c r="AB97" s="39"/>
      <c r="AC97" s="45">
        <v>42887</v>
      </c>
      <c r="AD97" s="3">
        <v>6.5110000000000001</v>
      </c>
      <c r="AE97" s="3">
        <v>6.649</v>
      </c>
      <c r="AF97" s="3">
        <v>6.6719999999999997</v>
      </c>
      <c r="AG97" s="3">
        <v>6.4189999999999996</v>
      </c>
      <c r="AH97" s="61">
        <v>-2.2499999999999999E-2</v>
      </c>
      <c r="AI97" s="39"/>
      <c r="AJ97" s="39"/>
      <c r="AK97" s="39"/>
    </row>
    <row r="98" spans="1:37" x14ac:dyDescent="0.35">
      <c r="A98" s="42">
        <v>42826</v>
      </c>
      <c r="B98" s="41">
        <v>9237.85</v>
      </c>
      <c r="C98" s="3">
        <v>49.33</v>
      </c>
      <c r="D98" s="41">
        <v>2.21</v>
      </c>
      <c r="E98" s="3">
        <v>64.27</v>
      </c>
      <c r="H98" s="49">
        <f t="shared" si="7"/>
        <v>3.2125026195426259E-2</v>
      </c>
      <c r="I98" s="49">
        <f t="shared" si="4"/>
        <v>-2.5419161047773059E-2</v>
      </c>
      <c r="J98" s="49">
        <f t="shared" si="5"/>
        <v>-0.15325670498084287</v>
      </c>
      <c r="K98" s="49">
        <f t="shared" si="6"/>
        <v>-8.9437162683114625E-3</v>
      </c>
      <c r="L98" s="50"/>
      <c r="M98" s="50"/>
      <c r="N98" s="50"/>
      <c r="O98" s="50"/>
      <c r="P98" s="51"/>
      <c r="Q98" s="50"/>
      <c r="R98" s="50"/>
      <c r="S98" s="42">
        <v>42887</v>
      </c>
      <c r="T98" s="41">
        <v>2423.41</v>
      </c>
      <c r="U98" s="39"/>
      <c r="V98" s="39"/>
      <c r="W98" s="39"/>
      <c r="X98" s="39"/>
      <c r="Y98" s="39"/>
      <c r="Z98" s="39"/>
      <c r="AA98" s="39"/>
      <c r="AB98" s="39"/>
      <c r="AC98" s="45">
        <v>42856</v>
      </c>
      <c r="AD98" s="3">
        <v>6.6609999999999996</v>
      </c>
      <c r="AE98" s="3">
        <v>6.968</v>
      </c>
      <c r="AF98" s="3">
        <v>6.9939999999999998</v>
      </c>
      <c r="AG98" s="3">
        <v>6.6529999999999996</v>
      </c>
      <c r="AH98" s="61">
        <v>-4.3099999999999999E-2</v>
      </c>
      <c r="AI98" s="39"/>
      <c r="AJ98" s="39"/>
      <c r="AK98" s="39"/>
    </row>
    <row r="99" spans="1:37" x14ac:dyDescent="0.35">
      <c r="A99" s="42">
        <v>42795</v>
      </c>
      <c r="B99" s="41">
        <v>8945.7999999999993</v>
      </c>
      <c r="C99" s="3">
        <v>50.6</v>
      </c>
      <c r="D99" s="41">
        <v>2.61</v>
      </c>
      <c r="E99" s="3">
        <v>64.849999999999994</v>
      </c>
      <c r="H99" s="49">
        <f t="shared" si="7"/>
        <v>2.5977839759735378E-2</v>
      </c>
      <c r="I99" s="49">
        <f t="shared" si="4"/>
        <v>-6.5217638311379778E-2</v>
      </c>
      <c r="J99" s="49">
        <f t="shared" si="5"/>
        <v>-3.8167938931298589E-3</v>
      </c>
      <c r="K99" s="49">
        <f t="shared" si="6"/>
        <v>-2.7736131934033108E-2</v>
      </c>
      <c r="L99" s="50"/>
      <c r="M99" s="50"/>
      <c r="N99" s="50"/>
      <c r="O99" s="50"/>
      <c r="P99" s="51"/>
      <c r="Q99" s="50"/>
      <c r="R99" s="50"/>
      <c r="S99" s="42">
        <v>42856</v>
      </c>
      <c r="T99" s="41">
        <v>2411.8000000000002</v>
      </c>
      <c r="U99" s="39"/>
      <c r="V99" s="39"/>
      <c r="W99" s="39"/>
      <c r="X99" s="39"/>
      <c r="Y99" s="39"/>
      <c r="Z99" s="39"/>
      <c r="AA99" s="39"/>
      <c r="AB99" s="39"/>
      <c r="AC99" s="45">
        <v>42826</v>
      </c>
      <c r="AD99" s="3">
        <v>6.9610000000000003</v>
      </c>
      <c r="AE99" s="3">
        <v>6.6580000000000004</v>
      </c>
      <c r="AF99" s="3">
        <v>6.9829999999999997</v>
      </c>
      <c r="AG99" s="3">
        <v>6.5540000000000003</v>
      </c>
      <c r="AH99" s="61">
        <v>4.5499999999999999E-2</v>
      </c>
      <c r="AI99" s="39"/>
      <c r="AJ99" s="39"/>
      <c r="AK99" s="39"/>
    </row>
    <row r="100" spans="1:37" x14ac:dyDescent="0.35">
      <c r="A100" s="42">
        <v>42767</v>
      </c>
      <c r="B100" s="41">
        <v>8716.4</v>
      </c>
      <c r="C100" s="3">
        <v>54.01</v>
      </c>
      <c r="D100" s="41">
        <v>2.62</v>
      </c>
      <c r="E100" s="3">
        <v>66.7</v>
      </c>
      <c r="H100" s="49">
        <f t="shared" si="7"/>
        <v>6.3575284588540351E-2</v>
      </c>
      <c r="I100" s="49">
        <f t="shared" si="4"/>
        <v>2.2468647885957937E-2</v>
      </c>
      <c r="J100" s="49">
        <f t="shared" si="5"/>
        <v>0.40860215053763438</v>
      </c>
      <c r="K100" s="49">
        <f t="shared" si="6"/>
        <v>-1.1705437842643237E-2</v>
      </c>
      <c r="L100" s="50"/>
      <c r="M100" s="50"/>
      <c r="N100" s="50"/>
      <c r="O100" s="50"/>
      <c r="P100" s="51"/>
      <c r="Q100" s="50"/>
      <c r="R100" s="50"/>
      <c r="S100" s="42">
        <v>42826</v>
      </c>
      <c r="T100" s="41">
        <v>2384.1999999999998</v>
      </c>
      <c r="U100" s="39"/>
      <c r="V100" s="39"/>
      <c r="W100" s="39"/>
      <c r="X100" s="39"/>
      <c r="Y100" s="39"/>
      <c r="Z100" s="39"/>
      <c r="AA100" s="39"/>
      <c r="AB100" s="39"/>
      <c r="AC100" s="45">
        <v>42795</v>
      </c>
      <c r="AD100" s="3">
        <v>6.6580000000000004</v>
      </c>
      <c r="AE100" s="3">
        <v>6.8979999999999997</v>
      </c>
      <c r="AF100" s="3">
        <v>6.9320000000000004</v>
      </c>
      <c r="AG100" s="3">
        <v>6.665</v>
      </c>
      <c r="AH100" s="61">
        <v>-3.09E-2</v>
      </c>
      <c r="AI100" s="39"/>
      <c r="AJ100" s="39"/>
      <c r="AK100" s="39"/>
    </row>
    <row r="101" spans="1:37" x14ac:dyDescent="0.35">
      <c r="A101" s="42">
        <v>42736</v>
      </c>
      <c r="B101" s="41">
        <v>8179.5</v>
      </c>
      <c r="C101" s="3">
        <v>52.81</v>
      </c>
      <c r="D101" s="41">
        <v>1.86</v>
      </c>
      <c r="E101" s="3">
        <v>67.489999999999995</v>
      </c>
      <c r="H101" s="49">
        <f t="shared" si="7"/>
        <v>-1.6369014917847525E-3</v>
      </c>
      <c r="I101" s="49">
        <f t="shared" si="4"/>
        <v>-1.7084804936194919E-2</v>
      </c>
      <c r="J101" s="49">
        <f t="shared" si="5"/>
        <v>-0.16591928251121071</v>
      </c>
      <c r="K101" s="49">
        <f t="shared" si="6"/>
        <v>-6.6965928324379765E-3</v>
      </c>
      <c r="L101" s="50"/>
      <c r="M101" s="50"/>
      <c r="N101" s="50"/>
      <c r="O101" s="50"/>
      <c r="P101" s="51"/>
      <c r="Q101" s="50"/>
      <c r="R101" s="50"/>
      <c r="S101" s="42">
        <v>42795</v>
      </c>
      <c r="T101" s="41">
        <v>2362.7199999999998</v>
      </c>
      <c r="U101" s="39"/>
      <c r="V101" s="39"/>
      <c r="W101" s="39"/>
      <c r="X101" s="39"/>
      <c r="Y101" s="39"/>
      <c r="Z101" s="39"/>
      <c r="AA101" s="39"/>
      <c r="AB101" s="39"/>
      <c r="AC101" s="45">
        <v>42767</v>
      </c>
      <c r="AD101" s="3">
        <v>6.87</v>
      </c>
      <c r="AE101" s="3">
        <v>6.4029999999999996</v>
      </c>
      <c r="AF101" s="3">
        <v>6.9530000000000003</v>
      </c>
      <c r="AG101" s="3">
        <v>6.3760000000000003</v>
      </c>
      <c r="AH101" s="61">
        <v>7.2300000000000003E-2</v>
      </c>
      <c r="AI101" s="39"/>
      <c r="AJ101" s="39"/>
      <c r="AK101" s="39"/>
    </row>
    <row r="102" spans="1:37" x14ac:dyDescent="0.35">
      <c r="A102" s="42">
        <v>42705</v>
      </c>
      <c r="B102" s="41">
        <v>8192.9</v>
      </c>
      <c r="C102" s="3">
        <v>53.72</v>
      </c>
      <c r="D102" s="41">
        <v>2.23</v>
      </c>
      <c r="E102" s="3">
        <v>67.944999999999993</v>
      </c>
      <c r="H102" s="49">
        <f t="shared" si="7"/>
        <v>-5.1541954408800938E-2</v>
      </c>
      <c r="I102" s="49">
        <f t="shared" si="4"/>
        <v>8.3025558505601491E-2</v>
      </c>
      <c r="J102" s="49">
        <f t="shared" si="5"/>
        <v>-0.13899613899613897</v>
      </c>
      <c r="K102" s="49">
        <f t="shared" si="6"/>
        <v>-9.3748177523765193E-3</v>
      </c>
      <c r="L102" s="50"/>
      <c r="M102" s="50"/>
      <c r="N102" s="50"/>
      <c r="O102" s="50"/>
      <c r="P102" s="51"/>
      <c r="Q102" s="50"/>
      <c r="R102" s="50"/>
      <c r="S102" s="42">
        <v>42767</v>
      </c>
      <c r="T102" s="41">
        <v>2363.64</v>
      </c>
      <c r="U102" s="39"/>
      <c r="V102" s="39"/>
      <c r="W102" s="39"/>
      <c r="X102" s="39"/>
      <c r="Y102" s="39"/>
      <c r="Z102" s="39"/>
      <c r="AA102" s="39"/>
      <c r="AB102" s="39"/>
      <c r="AC102" s="45">
        <v>42736</v>
      </c>
      <c r="AD102" s="3">
        <v>6.407</v>
      </c>
      <c r="AE102" s="3">
        <v>6.4829999999999997</v>
      </c>
      <c r="AF102" s="3">
        <v>6.4939999999999998</v>
      </c>
      <c r="AG102" s="3">
        <v>6.2939999999999996</v>
      </c>
      <c r="AH102" s="61">
        <v>-1.61E-2</v>
      </c>
      <c r="AI102" s="39"/>
      <c r="AJ102" s="39"/>
      <c r="AK102" s="39"/>
    </row>
    <row r="103" spans="1:37" x14ac:dyDescent="0.35">
      <c r="A103" s="42">
        <v>42675</v>
      </c>
      <c r="B103" s="41">
        <v>8626.25</v>
      </c>
      <c r="C103" s="3">
        <v>49.44</v>
      </c>
      <c r="D103" s="41">
        <v>2.59</v>
      </c>
      <c r="E103" s="3">
        <v>68.587999999999994</v>
      </c>
      <c r="H103" s="49">
        <f t="shared" si="7"/>
        <v>-1.2882894777507033E-2</v>
      </c>
      <c r="I103" s="49">
        <f t="shared" si="4"/>
        <v>5.3595380069785738E-2</v>
      </c>
      <c r="J103" s="49">
        <f t="shared" si="5"/>
        <v>-0.22686567164179111</v>
      </c>
      <c r="K103" s="49">
        <f t="shared" si="6"/>
        <v>2.8691413573303289E-2</v>
      </c>
      <c r="L103" s="50"/>
      <c r="M103" s="50"/>
      <c r="N103" s="50"/>
      <c r="O103" s="50"/>
      <c r="P103" s="51"/>
      <c r="Q103" s="50"/>
      <c r="R103" s="50"/>
      <c r="S103" s="42">
        <v>42736</v>
      </c>
      <c r="T103" s="41">
        <v>2278.87</v>
      </c>
      <c r="U103" s="39"/>
      <c r="V103" s="39"/>
      <c r="W103" s="39"/>
      <c r="X103" s="39"/>
      <c r="Y103" s="39"/>
      <c r="Z103" s="39"/>
      <c r="AA103" s="39"/>
      <c r="AB103" s="39"/>
      <c r="AC103" s="45">
        <v>42705</v>
      </c>
      <c r="AD103" s="3">
        <v>6.5119999999999996</v>
      </c>
      <c r="AE103" s="3">
        <v>6.2569999999999997</v>
      </c>
      <c r="AF103" s="3">
        <v>6.62</v>
      </c>
      <c r="AG103" s="3">
        <v>6.1689999999999996</v>
      </c>
      <c r="AH103" s="61">
        <v>4.3099999999999999E-2</v>
      </c>
      <c r="AI103" s="39"/>
      <c r="AJ103" s="39"/>
      <c r="AK103" s="39"/>
    </row>
    <row r="104" spans="1:37" x14ac:dyDescent="0.35">
      <c r="A104" s="42">
        <v>42644</v>
      </c>
      <c r="B104" s="41">
        <v>8738.1</v>
      </c>
      <c r="C104" s="3">
        <v>46.86</v>
      </c>
      <c r="D104" s="41">
        <v>3.35</v>
      </c>
      <c r="E104" s="3">
        <v>66.674999999999997</v>
      </c>
      <c r="H104" s="49">
        <f t="shared" si="7"/>
        <v>-4.1741077863925941E-3</v>
      </c>
      <c r="I104" s="49">
        <f t="shared" si="4"/>
        <v>-2.9024119339280469E-2</v>
      </c>
      <c r="J104" s="49">
        <f t="shared" si="5"/>
        <v>-0.19082125603864725</v>
      </c>
      <c r="K104" s="49">
        <f t="shared" si="6"/>
        <v>1.9385087007482143E-3</v>
      </c>
      <c r="L104" s="50"/>
      <c r="M104" s="50"/>
      <c r="N104" s="50"/>
      <c r="O104" s="50"/>
      <c r="P104" s="51"/>
      <c r="Q104" s="50"/>
      <c r="R104" s="50"/>
      <c r="S104" s="42">
        <v>42705</v>
      </c>
      <c r="T104" s="41">
        <v>2238.83</v>
      </c>
      <c r="U104" s="39"/>
      <c r="V104" s="39"/>
      <c r="W104" s="39"/>
      <c r="X104" s="39"/>
      <c r="Y104" s="39"/>
      <c r="Z104" s="39"/>
      <c r="AA104" s="39"/>
      <c r="AB104" s="39"/>
      <c r="AC104" s="45">
        <v>42675</v>
      </c>
      <c r="AD104" s="3">
        <v>6.2430000000000003</v>
      </c>
      <c r="AE104" s="3">
        <v>6.8730000000000002</v>
      </c>
      <c r="AF104" s="3">
        <v>6.9290000000000003</v>
      </c>
      <c r="AG104" s="3">
        <v>6.1130000000000004</v>
      </c>
      <c r="AH104" s="61">
        <v>-9.3200000000000005E-2</v>
      </c>
      <c r="AI104" s="39"/>
      <c r="AJ104" s="39"/>
      <c r="AK104" s="39"/>
    </row>
    <row r="105" spans="1:37" x14ac:dyDescent="0.35">
      <c r="A105" s="42">
        <v>42614</v>
      </c>
      <c r="B105" s="41">
        <v>8774.65</v>
      </c>
      <c r="C105" s="3">
        <v>48.24</v>
      </c>
      <c r="D105" s="41">
        <v>4.1399999999999997</v>
      </c>
      <c r="E105" s="3">
        <v>66.546000000000006</v>
      </c>
      <c r="H105" s="49">
        <f t="shared" si="7"/>
        <v>1.5863684999857668E-2</v>
      </c>
      <c r="I105" s="49">
        <f t="shared" si="4"/>
        <v>7.6215050799406769E-2</v>
      </c>
      <c r="J105" s="49">
        <f t="shared" si="5"/>
        <v>-0.21886792452830192</v>
      </c>
      <c r="K105" s="49">
        <f t="shared" si="6"/>
        <v>-6.2273195645354516E-3</v>
      </c>
      <c r="L105" s="50"/>
      <c r="M105" s="50"/>
      <c r="N105" s="50"/>
      <c r="O105" s="50"/>
      <c r="P105" s="51"/>
      <c r="Q105" s="50"/>
      <c r="R105" s="50"/>
      <c r="S105" s="42">
        <v>42675</v>
      </c>
      <c r="T105" s="41">
        <v>2198.81</v>
      </c>
      <c r="U105" s="39"/>
      <c r="V105" s="39"/>
      <c r="W105" s="39"/>
      <c r="X105" s="39"/>
      <c r="Y105" s="39"/>
      <c r="Z105" s="39"/>
      <c r="AA105" s="39"/>
      <c r="AB105" s="39"/>
      <c r="AC105" s="45">
        <v>42644</v>
      </c>
      <c r="AD105" s="3">
        <v>6.8849999999999998</v>
      </c>
      <c r="AE105" s="3">
        <v>6.9560000000000004</v>
      </c>
      <c r="AF105" s="3">
        <v>6.9560000000000004</v>
      </c>
      <c r="AG105" s="3">
        <v>6.7830000000000004</v>
      </c>
      <c r="AH105" s="61">
        <v>-1.0500000000000001E-2</v>
      </c>
      <c r="AI105" s="39"/>
      <c r="AJ105" s="39"/>
      <c r="AK105" s="39"/>
    </row>
    <row r="106" spans="1:37" x14ac:dyDescent="0.35">
      <c r="A106" s="42">
        <v>42583</v>
      </c>
      <c r="B106" s="41">
        <v>8636.5499999999993</v>
      </c>
      <c r="C106" s="3">
        <v>44.7</v>
      </c>
      <c r="D106" s="41">
        <v>5.3</v>
      </c>
      <c r="E106" s="3">
        <v>66.962999999999994</v>
      </c>
      <c r="H106" s="49">
        <f t="shared" si="7"/>
        <v>3.6337840189939866E-2</v>
      </c>
      <c r="I106" s="49">
        <f t="shared" si="4"/>
        <v>7.1873334352305612E-2</v>
      </c>
      <c r="J106" s="49">
        <f t="shared" si="5"/>
        <v>-0.17956656346749228</v>
      </c>
      <c r="K106" s="49">
        <f t="shared" si="6"/>
        <v>4.9977487618189766E-3</v>
      </c>
      <c r="L106" s="50"/>
      <c r="M106" s="50"/>
      <c r="N106" s="50"/>
      <c r="O106" s="50"/>
      <c r="P106" s="51"/>
      <c r="Q106" s="50"/>
      <c r="R106" s="50"/>
      <c r="S106" s="42">
        <v>42644</v>
      </c>
      <c r="T106" s="41">
        <v>2126.15</v>
      </c>
      <c r="U106" s="39"/>
      <c r="V106" s="39"/>
      <c r="W106" s="39"/>
      <c r="X106" s="39"/>
      <c r="Y106" s="39"/>
      <c r="Z106" s="39"/>
      <c r="AA106" s="39"/>
      <c r="AB106" s="39"/>
      <c r="AC106" s="45">
        <v>42614</v>
      </c>
      <c r="AD106" s="3">
        <v>6.9580000000000002</v>
      </c>
      <c r="AE106" s="3">
        <v>7.1040000000000001</v>
      </c>
      <c r="AF106" s="3">
        <v>7.1260000000000003</v>
      </c>
      <c r="AG106" s="3">
        <v>6.91</v>
      </c>
      <c r="AH106" s="61">
        <v>-2.1399999999999999E-2</v>
      </c>
      <c r="AI106" s="39"/>
      <c r="AJ106" s="39"/>
      <c r="AK106" s="39"/>
    </row>
    <row r="107" spans="1:37" x14ac:dyDescent="0.35">
      <c r="A107" s="42">
        <v>42552</v>
      </c>
      <c r="B107" s="41">
        <v>8328.35</v>
      </c>
      <c r="C107" s="3">
        <v>41.6</v>
      </c>
      <c r="D107" s="41">
        <v>6.46</v>
      </c>
      <c r="E107" s="3">
        <v>66.63</v>
      </c>
      <c r="H107" s="49">
        <f t="shared" si="7"/>
        <v>1.7979319200239947E-2</v>
      </c>
      <c r="I107" s="49">
        <f t="shared" si="4"/>
        <v>-0.14995231858977509</v>
      </c>
      <c r="J107" s="49">
        <f t="shared" si="5"/>
        <v>5.3833605220228398E-2</v>
      </c>
      <c r="K107" s="49">
        <f t="shared" si="6"/>
        <v>-1.278651119375342E-2</v>
      </c>
      <c r="L107" s="50"/>
      <c r="M107" s="50"/>
      <c r="N107" s="50"/>
      <c r="O107" s="50"/>
      <c r="P107" s="51"/>
      <c r="Q107" s="50"/>
      <c r="R107" s="50"/>
      <c r="S107" s="42">
        <v>42614</v>
      </c>
      <c r="T107" s="41">
        <v>2168.27</v>
      </c>
      <c r="U107" s="39"/>
      <c r="V107" s="39"/>
      <c r="W107" s="39"/>
      <c r="X107" s="39"/>
      <c r="Y107" s="39"/>
      <c r="Z107" s="39"/>
      <c r="AA107" s="39"/>
      <c r="AB107" s="39"/>
      <c r="AC107" s="45">
        <v>42583</v>
      </c>
      <c r="AD107" s="3">
        <v>7.11</v>
      </c>
      <c r="AE107" s="3">
        <v>7.1379999999999999</v>
      </c>
      <c r="AF107" s="3">
        <v>7.2249999999999996</v>
      </c>
      <c r="AG107" s="3">
        <v>7.0739999999999998</v>
      </c>
      <c r="AH107" s="61">
        <v>-7.4000000000000003E-3</v>
      </c>
      <c r="AI107" s="39"/>
      <c r="AJ107" s="39"/>
      <c r="AK107" s="39"/>
    </row>
    <row r="108" spans="1:37" x14ac:dyDescent="0.35">
      <c r="A108" s="42">
        <v>42522</v>
      </c>
      <c r="B108" s="41">
        <v>8179.95</v>
      </c>
      <c r="C108" s="3">
        <v>48.33</v>
      </c>
      <c r="D108" s="41">
        <v>6.13</v>
      </c>
      <c r="E108" s="3">
        <v>67.492999999999995</v>
      </c>
      <c r="H108" s="49">
        <f t="shared" si="7"/>
        <v>4.680618010863858E-2</v>
      </c>
      <c r="I108" s="49">
        <f t="shared" si="4"/>
        <v>-1.5806548943482275E-2</v>
      </c>
      <c r="J108" s="49">
        <f t="shared" si="5"/>
        <v>-6.9802731411229127E-2</v>
      </c>
      <c r="K108" s="49">
        <f t="shared" si="6"/>
        <v>4.3750651051354473E-3</v>
      </c>
      <c r="L108" s="50"/>
      <c r="M108" s="50"/>
      <c r="N108" s="50"/>
      <c r="O108" s="50"/>
      <c r="P108" s="51"/>
      <c r="Q108" s="50"/>
      <c r="R108" s="50"/>
      <c r="S108" s="42">
        <v>42583</v>
      </c>
      <c r="T108" s="41">
        <v>2170.9499999999998</v>
      </c>
      <c r="U108" s="39"/>
      <c r="V108" s="39"/>
      <c r="W108" s="39"/>
      <c r="X108" s="39"/>
      <c r="Y108" s="39"/>
      <c r="Z108" s="39"/>
      <c r="AA108" s="39"/>
      <c r="AB108" s="39"/>
      <c r="AC108" s="45">
        <v>42552</v>
      </c>
      <c r="AD108" s="3">
        <v>7.1630000000000003</v>
      </c>
      <c r="AE108" s="3">
        <v>7.4409999999999998</v>
      </c>
      <c r="AF108" s="3">
        <v>7.4409999999999998</v>
      </c>
      <c r="AG108" s="3">
        <v>7.1609999999999996</v>
      </c>
      <c r="AH108" s="61">
        <v>-3.8300000000000001E-2</v>
      </c>
      <c r="AI108" s="39"/>
      <c r="AJ108" s="39"/>
      <c r="AK108" s="39"/>
    </row>
    <row r="109" spans="1:37" x14ac:dyDescent="0.35">
      <c r="A109" s="42">
        <v>42491</v>
      </c>
      <c r="B109" s="41">
        <v>7805.9</v>
      </c>
      <c r="C109" s="3">
        <v>49.1</v>
      </c>
      <c r="D109" s="41">
        <v>6.59</v>
      </c>
      <c r="E109" s="3">
        <v>67.198999999999998</v>
      </c>
      <c r="H109" s="49">
        <f t="shared" si="7"/>
        <v>1.1966158525139287E-2</v>
      </c>
      <c r="I109" s="49">
        <f t="shared" si="4"/>
        <v>6.6958282789163923E-2</v>
      </c>
      <c r="J109" s="49">
        <f t="shared" si="5"/>
        <v>0.12457337883959035</v>
      </c>
      <c r="K109" s="49">
        <f t="shared" si="6"/>
        <v>1.1804562222389396E-2</v>
      </c>
      <c r="L109" s="50"/>
      <c r="M109" s="50"/>
      <c r="N109" s="50"/>
      <c r="O109" s="50"/>
      <c r="P109" s="51"/>
      <c r="Q109" s="50"/>
      <c r="R109" s="50"/>
      <c r="S109" s="42">
        <v>42552</v>
      </c>
      <c r="T109" s="41">
        <v>2173.6</v>
      </c>
      <c r="U109" s="39"/>
      <c r="V109" s="39"/>
      <c r="W109" s="39"/>
      <c r="X109" s="39"/>
      <c r="Y109" s="39"/>
      <c r="Z109" s="39"/>
      <c r="AA109" s="39"/>
      <c r="AB109" s="39"/>
      <c r="AC109" s="45">
        <v>42522</v>
      </c>
      <c r="AD109" s="3">
        <v>7.4480000000000004</v>
      </c>
      <c r="AE109" s="3">
        <v>7.4729999999999999</v>
      </c>
      <c r="AF109" s="3">
        <v>7.5460000000000003</v>
      </c>
      <c r="AG109" s="3">
        <v>7.4210000000000003</v>
      </c>
      <c r="AH109" s="61">
        <v>-3.0999999999999999E-3</v>
      </c>
      <c r="AI109" s="39"/>
      <c r="AJ109" s="39"/>
      <c r="AK109" s="39"/>
    </row>
    <row r="110" spans="1:37" x14ac:dyDescent="0.35">
      <c r="A110" s="42">
        <v>42461</v>
      </c>
      <c r="B110" s="41">
        <v>7713.05</v>
      </c>
      <c r="C110" s="3">
        <v>45.92</v>
      </c>
      <c r="D110" s="41">
        <v>5.86</v>
      </c>
      <c r="E110" s="3">
        <v>66.415000000000006</v>
      </c>
      <c r="H110" s="49">
        <f t="shared" si="7"/>
        <v>6.5740237760559692E-2</v>
      </c>
      <c r="I110" s="49">
        <f t="shared" si="4"/>
        <v>0.18040701439381246</v>
      </c>
      <c r="J110" s="49">
        <f t="shared" si="5"/>
        <v>6.3520871143375776E-2</v>
      </c>
      <c r="K110" s="49">
        <f t="shared" si="6"/>
        <v>2.4905660377359433E-3</v>
      </c>
      <c r="L110" s="50"/>
      <c r="M110" s="50"/>
      <c r="N110" s="50"/>
      <c r="O110" s="50"/>
      <c r="P110" s="51"/>
      <c r="Q110" s="50"/>
      <c r="R110" s="50"/>
      <c r="S110" s="42">
        <v>42522</v>
      </c>
      <c r="T110" s="41">
        <v>2098.86</v>
      </c>
      <c r="U110" s="39"/>
      <c r="V110" s="39"/>
      <c r="W110" s="39"/>
      <c r="X110" s="39"/>
      <c r="Y110" s="39"/>
      <c r="Z110" s="39"/>
      <c r="AA110" s="39"/>
      <c r="AB110" s="39"/>
      <c r="AC110" s="45">
        <v>42491</v>
      </c>
      <c r="AD110" s="3">
        <v>7.4710000000000001</v>
      </c>
      <c r="AE110" s="3">
        <v>7.4390000000000001</v>
      </c>
      <c r="AF110" s="3">
        <v>7.4989999999999997</v>
      </c>
      <c r="AG110" s="3">
        <v>7.4189999999999996</v>
      </c>
      <c r="AH110" s="61">
        <v>4.7999999999999996E-3</v>
      </c>
      <c r="AI110" s="39"/>
      <c r="AJ110" s="39"/>
      <c r="AK110" s="39"/>
    </row>
    <row r="111" spans="1:37" x14ac:dyDescent="0.35">
      <c r="A111" s="42">
        <v>42430</v>
      </c>
      <c r="B111" s="41">
        <v>7222.3</v>
      </c>
      <c r="C111" s="3">
        <v>38.340000000000003</v>
      </c>
      <c r="D111" s="41">
        <v>5.51</v>
      </c>
      <c r="E111" s="3">
        <v>66.25</v>
      </c>
      <c r="H111" s="49">
        <f t="shared" si="7"/>
        <v>-4.5161870627361329E-2</v>
      </c>
      <c r="I111" s="49">
        <f t="shared" si="4"/>
        <v>0.1275133202989597</v>
      </c>
      <c r="J111" s="49">
        <f t="shared" si="5"/>
        <v>-3.6166365280290162E-3</v>
      </c>
      <c r="K111" s="49">
        <f t="shared" si="6"/>
        <v>-2.8563887504032281E-2</v>
      </c>
      <c r="L111" s="50"/>
      <c r="M111" s="50"/>
      <c r="N111" s="50"/>
      <c r="O111" s="50"/>
      <c r="P111" s="51"/>
      <c r="Q111" s="50"/>
      <c r="R111" s="50"/>
      <c r="S111" s="42">
        <v>42491</v>
      </c>
      <c r="T111" s="41">
        <v>2096.9499999999998</v>
      </c>
      <c r="U111" s="39"/>
      <c r="V111" s="39"/>
      <c r="W111" s="39"/>
      <c r="X111" s="39"/>
      <c r="Y111" s="39"/>
      <c r="Z111" s="39"/>
      <c r="AA111" s="39"/>
      <c r="AB111" s="39"/>
      <c r="AC111" s="45">
        <v>42461</v>
      </c>
      <c r="AD111" s="3">
        <v>7.4349999999999996</v>
      </c>
      <c r="AE111" s="3">
        <v>7.4509999999999996</v>
      </c>
      <c r="AF111" s="3">
        <v>7.4960000000000004</v>
      </c>
      <c r="AG111" s="3">
        <v>7.3529999999999998</v>
      </c>
      <c r="AH111" s="61">
        <v>-3.2000000000000002E-3</v>
      </c>
      <c r="AI111" s="39"/>
      <c r="AJ111" s="39"/>
      <c r="AK111" s="39"/>
    </row>
    <row r="112" spans="1:37" x14ac:dyDescent="0.35">
      <c r="A112" s="42">
        <v>42401</v>
      </c>
      <c r="B112" s="41">
        <v>7555.95</v>
      </c>
      <c r="C112" s="3">
        <v>33.75</v>
      </c>
      <c r="D112" s="41">
        <v>5.53</v>
      </c>
      <c r="E112" s="3">
        <v>68.197999999999993</v>
      </c>
      <c r="H112" s="49">
        <f t="shared" si="7"/>
        <v>-5.2495596762592085E-2</v>
      </c>
      <c r="I112" s="49">
        <f t="shared" si="4"/>
        <v>3.8592893380694463E-3</v>
      </c>
      <c r="J112" s="49">
        <f t="shared" si="5"/>
        <v>-6.4297800338409455E-2</v>
      </c>
      <c r="K112" s="49">
        <f t="shared" si="6"/>
        <v>4.8623799139505854E-3</v>
      </c>
      <c r="L112" s="50"/>
      <c r="M112" s="50"/>
      <c r="N112" s="50"/>
      <c r="O112" s="50"/>
      <c r="P112" s="51"/>
      <c r="Q112" s="50"/>
      <c r="R112" s="50"/>
      <c r="S112" s="42">
        <v>42461</v>
      </c>
      <c r="T112" s="41">
        <v>2065.3000000000002</v>
      </c>
      <c r="U112" s="39"/>
      <c r="V112" s="39"/>
      <c r="W112" s="39"/>
      <c r="X112" s="39"/>
      <c r="Y112" s="39"/>
      <c r="Z112" s="39"/>
      <c r="AA112" s="39"/>
      <c r="AB112" s="39"/>
      <c r="AC112" s="45">
        <v>42430</v>
      </c>
      <c r="AD112" s="3">
        <v>7.4589999999999996</v>
      </c>
      <c r="AE112" s="3">
        <v>7.63</v>
      </c>
      <c r="AF112" s="3">
        <v>7.6719999999999997</v>
      </c>
      <c r="AG112" s="3">
        <v>7.4530000000000003</v>
      </c>
      <c r="AH112" s="61">
        <v>-2.1499999999999998E-2</v>
      </c>
      <c r="AI112" s="39"/>
      <c r="AJ112" s="39"/>
      <c r="AK112" s="39"/>
    </row>
    <row r="113" spans="1:37" x14ac:dyDescent="0.35">
      <c r="A113" s="42">
        <v>42370</v>
      </c>
      <c r="B113" s="41">
        <v>7963.2</v>
      </c>
      <c r="C113" s="3">
        <v>33.619999999999997</v>
      </c>
      <c r="D113" s="41">
        <v>5.91</v>
      </c>
      <c r="E113" s="3">
        <v>67.867999999999995</v>
      </c>
      <c r="H113" s="49">
        <f t="shared" si="7"/>
        <v>1.0428381216596482E-3</v>
      </c>
      <c r="I113" s="49">
        <f t="shared" si="4"/>
        <v>-9.6877281797509165E-2</v>
      </c>
      <c r="J113" s="49">
        <f t="shared" si="5"/>
        <v>-6.4873417721519E-2</v>
      </c>
      <c r="K113" s="49">
        <f t="shared" si="6"/>
        <v>2.5227348258255566E-2</v>
      </c>
      <c r="L113" s="50"/>
      <c r="M113" s="50"/>
      <c r="N113" s="50"/>
      <c r="O113" s="50"/>
      <c r="P113" s="51"/>
      <c r="Q113" s="50"/>
      <c r="R113" s="50"/>
      <c r="S113" s="42">
        <v>42430</v>
      </c>
      <c r="T113" s="41">
        <v>2059.7399999999998</v>
      </c>
      <c r="U113" s="39"/>
      <c r="V113" s="39"/>
      <c r="W113" s="39"/>
      <c r="X113" s="39"/>
      <c r="Y113" s="39"/>
      <c r="Z113" s="39"/>
      <c r="AA113" s="39"/>
      <c r="AB113" s="39"/>
      <c r="AC113" s="45">
        <v>42401</v>
      </c>
      <c r="AD113" s="3">
        <v>7.6230000000000002</v>
      </c>
      <c r="AE113" s="3">
        <v>7.7930000000000001</v>
      </c>
      <c r="AF113" s="3">
        <v>7.8789999999999996</v>
      </c>
      <c r="AG113" s="3">
        <v>7.617</v>
      </c>
      <c r="AH113" s="61">
        <v>-2.01E-2</v>
      </c>
      <c r="AI113" s="39"/>
      <c r="AJ113" s="39"/>
      <c r="AK113" s="39"/>
    </row>
    <row r="114" spans="1:37" x14ac:dyDescent="0.35">
      <c r="A114" s="42">
        <v>42339</v>
      </c>
      <c r="B114" s="41">
        <v>7954.9</v>
      </c>
      <c r="C114" s="3">
        <v>37.04</v>
      </c>
      <c r="D114" s="41">
        <v>6.32</v>
      </c>
      <c r="E114" s="3">
        <v>66.197999999999993</v>
      </c>
      <c r="H114" s="49">
        <f t="shared" si="7"/>
        <v>-1.1983374374212636E-2</v>
      </c>
      <c r="I114" s="49">
        <f t="shared" si="4"/>
        <v>-0.11730295883487302</v>
      </c>
      <c r="J114" s="49">
        <f t="shared" si="5"/>
        <v>-5.9523809523809444E-2</v>
      </c>
      <c r="K114" s="49">
        <f t="shared" si="6"/>
        <v>-3.8223078312165908E-3</v>
      </c>
      <c r="L114" s="50"/>
      <c r="M114" s="50"/>
      <c r="N114" s="50"/>
      <c r="O114" s="50"/>
      <c r="P114" s="51"/>
      <c r="Q114" s="50"/>
      <c r="R114" s="50"/>
      <c r="S114" s="42">
        <v>42401</v>
      </c>
      <c r="T114" s="41">
        <v>1932.23</v>
      </c>
      <c r="U114" s="39"/>
      <c r="V114" s="39"/>
      <c r="W114" s="39"/>
      <c r="X114" s="39"/>
      <c r="Y114" s="39"/>
      <c r="Z114" s="39"/>
      <c r="AA114" s="39"/>
      <c r="AB114" s="39"/>
      <c r="AC114" s="45">
        <v>42370</v>
      </c>
      <c r="AD114" s="3">
        <v>7.7789999999999999</v>
      </c>
      <c r="AE114" s="3">
        <v>7.7539999999999996</v>
      </c>
      <c r="AF114" s="3">
        <v>7.8319999999999999</v>
      </c>
      <c r="AG114" s="3">
        <v>7.7069999999999999</v>
      </c>
      <c r="AH114" s="61">
        <v>2.7000000000000001E-3</v>
      </c>
      <c r="AI114" s="39"/>
      <c r="AJ114" s="39"/>
      <c r="AK114" s="39"/>
    </row>
    <row r="115" spans="1:37" x14ac:dyDescent="0.35">
      <c r="A115" s="42">
        <v>42309</v>
      </c>
      <c r="B115" s="41">
        <v>8050.8</v>
      </c>
      <c r="C115" s="3">
        <v>41.65</v>
      </c>
      <c r="D115" s="41">
        <v>6.72</v>
      </c>
      <c r="E115" s="3">
        <v>66.451999999999998</v>
      </c>
      <c r="H115" s="49">
        <f t="shared" si="7"/>
        <v>1.2486335568786096E-2</v>
      </c>
      <c r="I115" s="49">
        <f t="shared" si="4"/>
        <v>-0.11208455721585381</v>
      </c>
      <c r="J115" s="49">
        <f t="shared" si="5"/>
        <v>6.3291139240506236E-2</v>
      </c>
      <c r="K115" s="49">
        <f t="shared" si="6"/>
        <v>1.5883692843930129E-2</v>
      </c>
      <c r="L115" s="50"/>
      <c r="M115" s="50"/>
      <c r="N115" s="50"/>
      <c r="O115" s="50"/>
      <c r="P115" s="51"/>
      <c r="Q115" s="50"/>
      <c r="R115" s="50"/>
      <c r="S115" s="42">
        <v>42370</v>
      </c>
      <c r="T115" s="41">
        <v>1940.24</v>
      </c>
      <c r="U115" s="39"/>
      <c r="V115" s="39"/>
      <c r="W115" s="39"/>
      <c r="X115" s="39"/>
      <c r="Y115" s="39"/>
      <c r="Z115" s="39"/>
      <c r="AA115" s="39"/>
      <c r="AB115" s="39"/>
      <c r="AC115" s="45">
        <v>42339</v>
      </c>
      <c r="AD115" s="3">
        <v>7.758</v>
      </c>
      <c r="AE115" s="3">
        <v>7.7850000000000001</v>
      </c>
      <c r="AF115" s="3">
        <v>7.8179999999999996</v>
      </c>
      <c r="AG115" s="3">
        <v>7.6859999999999999</v>
      </c>
      <c r="AH115" s="61">
        <v>-3.5999999999999999E-3</v>
      </c>
      <c r="AI115" s="39"/>
      <c r="AJ115" s="39"/>
      <c r="AK115" s="39"/>
    </row>
    <row r="116" spans="1:37" x14ac:dyDescent="0.35">
      <c r="A116" s="42">
        <v>42278</v>
      </c>
      <c r="B116" s="41">
        <v>7950.9</v>
      </c>
      <c r="C116" s="3">
        <v>46.59</v>
      </c>
      <c r="D116" s="41">
        <v>6.32</v>
      </c>
      <c r="E116" s="3">
        <v>65.412999999999997</v>
      </c>
      <c r="H116" s="49">
        <f t="shared" si="7"/>
        <v>2.0977146151295402E-2</v>
      </c>
      <c r="I116" s="49">
        <f t="shared" si="4"/>
        <v>3.2725433395712572E-2</v>
      </c>
      <c r="J116" s="49">
        <f t="shared" si="5"/>
        <v>0.22957198443579779</v>
      </c>
      <c r="K116" s="49">
        <f t="shared" si="6"/>
        <v>-1.4349611491902895E-3</v>
      </c>
      <c r="L116" s="50"/>
      <c r="M116" s="50"/>
      <c r="N116" s="50"/>
      <c r="O116" s="50"/>
      <c r="P116" s="51"/>
      <c r="Q116" s="50"/>
      <c r="R116" s="50"/>
      <c r="S116" s="42">
        <v>42339</v>
      </c>
      <c r="T116" s="41">
        <v>2043.94</v>
      </c>
      <c r="U116" s="39"/>
      <c r="V116" s="39"/>
      <c r="W116" s="39"/>
      <c r="X116" s="39"/>
      <c r="Y116" s="39"/>
      <c r="Z116" s="39"/>
      <c r="AA116" s="39"/>
      <c r="AB116" s="39"/>
      <c r="AC116" s="45">
        <v>42309</v>
      </c>
      <c r="AD116" s="3">
        <v>7.7859999999999996</v>
      </c>
      <c r="AE116" s="3">
        <v>7.64</v>
      </c>
      <c r="AF116" s="3">
        <v>7.7880000000000003</v>
      </c>
      <c r="AG116" s="3">
        <v>7.61</v>
      </c>
      <c r="AH116" s="61">
        <v>1.9099999999999999E-2</v>
      </c>
      <c r="AI116" s="39"/>
      <c r="AJ116" s="39"/>
      <c r="AK116" s="39"/>
    </row>
    <row r="117" spans="1:37" x14ac:dyDescent="0.35">
      <c r="A117" s="42">
        <v>42248</v>
      </c>
      <c r="B117" s="41">
        <v>7785.85</v>
      </c>
      <c r="C117" s="3">
        <v>45.09</v>
      </c>
      <c r="D117" s="41">
        <v>5.14</v>
      </c>
      <c r="E117" s="3">
        <v>65.507000000000005</v>
      </c>
      <c r="H117" s="49">
        <f t="shared" si="7"/>
        <v>-9.2810103242667488E-2</v>
      </c>
      <c r="I117" s="49">
        <f t="shared" si="4"/>
        <v>-8.7233131065269573E-2</v>
      </c>
      <c r="J117" s="49">
        <f t="shared" si="5"/>
        <v>0.18160919540229886</v>
      </c>
      <c r="K117" s="49">
        <f t="shared" si="6"/>
        <v>-1.347850968344321E-2</v>
      </c>
      <c r="L117" s="50"/>
      <c r="M117" s="50"/>
      <c r="N117" s="50"/>
      <c r="O117" s="50"/>
      <c r="P117" s="51"/>
      <c r="Q117" s="50"/>
      <c r="R117" s="50"/>
      <c r="S117" s="42">
        <v>42309</v>
      </c>
      <c r="T117" s="41">
        <v>2080.41</v>
      </c>
      <c r="U117" s="39"/>
      <c r="V117" s="39"/>
      <c r="W117" s="39"/>
      <c r="X117" s="39"/>
      <c r="Y117" s="39"/>
      <c r="Z117" s="39"/>
      <c r="AA117" s="39"/>
      <c r="AB117" s="39"/>
      <c r="AC117" s="45">
        <v>42278</v>
      </c>
      <c r="AD117" s="3">
        <v>7.64</v>
      </c>
      <c r="AE117" s="3">
        <v>7.5270000000000001</v>
      </c>
      <c r="AF117" s="3">
        <v>7.6479999999999997</v>
      </c>
      <c r="AG117" s="3">
        <v>7.4960000000000004</v>
      </c>
      <c r="AH117" s="61">
        <v>1.34E-2</v>
      </c>
      <c r="AI117" s="39"/>
      <c r="AJ117" s="39"/>
      <c r="AK117" s="39"/>
    </row>
    <row r="118" spans="1:37" x14ac:dyDescent="0.35">
      <c r="A118" s="42">
        <v>42217</v>
      </c>
      <c r="B118" s="41">
        <v>8543.0499999999993</v>
      </c>
      <c r="C118" s="3">
        <v>49.2</v>
      </c>
      <c r="D118" s="41">
        <v>4.3499999999999996</v>
      </c>
      <c r="E118" s="3">
        <v>66.402000000000001</v>
      </c>
      <c r="H118" s="49">
        <f t="shared" si="7"/>
        <v>1.0590763908252889E-2</v>
      </c>
      <c r="I118" s="49">
        <f t="shared" si="4"/>
        <v>4.3196084154931348E-2</v>
      </c>
      <c r="J118" s="49">
        <f t="shared" si="5"/>
        <v>-4.5766590389017077E-3</v>
      </c>
      <c r="K118" s="49">
        <f t="shared" si="6"/>
        <v>3.7888024008252828E-2</v>
      </c>
      <c r="L118" s="50"/>
      <c r="M118" s="50"/>
      <c r="N118" s="50"/>
      <c r="O118" s="50"/>
      <c r="P118" s="51"/>
      <c r="Q118" s="50"/>
      <c r="R118" s="50"/>
      <c r="S118" s="42">
        <v>42278</v>
      </c>
      <c r="T118" s="41">
        <v>2079.36</v>
      </c>
      <c r="U118" s="39"/>
      <c r="V118" s="39"/>
      <c r="W118" s="39"/>
      <c r="X118" s="39"/>
      <c r="Y118" s="39"/>
      <c r="Z118" s="39"/>
      <c r="AA118" s="39"/>
      <c r="AB118" s="39"/>
      <c r="AC118" s="45">
        <v>42248</v>
      </c>
      <c r="AD118" s="3">
        <v>7.5389999999999997</v>
      </c>
      <c r="AE118" s="3">
        <v>7.7930000000000001</v>
      </c>
      <c r="AF118" s="3">
        <v>7.8029999999999999</v>
      </c>
      <c r="AG118" s="3">
        <v>7.5270000000000001</v>
      </c>
      <c r="AH118" s="61">
        <v>-3.15E-2</v>
      </c>
      <c r="AI118" s="39"/>
      <c r="AJ118" s="39"/>
      <c r="AK118" s="39"/>
    </row>
    <row r="119" spans="1:37" x14ac:dyDescent="0.35">
      <c r="A119" s="42">
        <v>42186</v>
      </c>
      <c r="B119" s="41">
        <v>8453.0499999999993</v>
      </c>
      <c r="C119" s="3">
        <v>47.12</v>
      </c>
      <c r="D119" s="41">
        <v>4.37</v>
      </c>
      <c r="E119" s="3">
        <v>63.978000000000002</v>
      </c>
      <c r="H119" s="49">
        <f t="shared" si="7"/>
        <v>2.3273108165794147E-3</v>
      </c>
      <c r="I119" s="49">
        <f t="shared" si="4"/>
        <v>-0.23277444437517109</v>
      </c>
      <c r="J119" s="49">
        <f t="shared" si="5"/>
        <v>-0.2836065573770491</v>
      </c>
      <c r="K119" s="49">
        <f t="shared" si="6"/>
        <v>6.0383055005189222E-3</v>
      </c>
      <c r="L119" s="50"/>
      <c r="M119" s="50"/>
      <c r="N119" s="50"/>
      <c r="O119" s="50"/>
      <c r="P119" s="51"/>
      <c r="Q119" s="50"/>
      <c r="R119" s="50"/>
      <c r="S119" s="42">
        <v>42248</v>
      </c>
      <c r="T119" s="41">
        <v>1920.03</v>
      </c>
      <c r="U119" s="39"/>
      <c r="V119" s="39"/>
      <c r="W119" s="39"/>
      <c r="X119" s="39"/>
      <c r="Y119" s="39"/>
      <c r="Z119" s="39"/>
      <c r="AA119" s="39"/>
      <c r="AB119" s="39"/>
      <c r="AC119" s="45">
        <v>42217</v>
      </c>
      <c r="AD119" s="3">
        <v>7.7839999999999998</v>
      </c>
      <c r="AE119" s="3">
        <v>7.7880000000000003</v>
      </c>
      <c r="AF119" s="3">
        <v>7.9109999999999996</v>
      </c>
      <c r="AG119" s="3">
        <v>7.7119999999999997</v>
      </c>
      <c r="AH119" s="61">
        <v>-2.8E-3</v>
      </c>
      <c r="AI119" s="39"/>
      <c r="AJ119" s="39"/>
      <c r="AK119" s="39"/>
    </row>
    <row r="120" spans="1:37" x14ac:dyDescent="0.35">
      <c r="A120" s="42">
        <v>42156</v>
      </c>
      <c r="B120" s="41">
        <v>8433.4</v>
      </c>
      <c r="C120" s="3">
        <v>59.47</v>
      </c>
      <c r="D120" s="41">
        <v>6.1</v>
      </c>
      <c r="E120" s="3">
        <v>63.594000000000001</v>
      </c>
      <c r="H120" s="49">
        <f t="shared" si="7"/>
        <v>1.2102489751893123E-2</v>
      </c>
      <c r="I120" s="49">
        <f t="shared" si="4"/>
        <v>-1.3860120014637375E-2</v>
      </c>
      <c r="J120" s="49">
        <f t="shared" si="5"/>
        <v>6.2717770034843107E-2</v>
      </c>
      <c r="K120" s="49">
        <f t="shared" si="6"/>
        <v>-2.1809737498626426E-3</v>
      </c>
      <c r="L120" s="50"/>
      <c r="M120" s="50"/>
      <c r="N120" s="50"/>
      <c r="O120" s="50"/>
      <c r="P120" s="51"/>
      <c r="Q120" s="50"/>
      <c r="R120" s="50"/>
      <c r="S120" s="45">
        <v>42217</v>
      </c>
      <c r="T120" s="41">
        <v>1972.18</v>
      </c>
      <c r="AC120" s="45">
        <v>42186</v>
      </c>
      <c r="AD120" s="3">
        <v>7.806</v>
      </c>
      <c r="AE120" s="3">
        <v>7.8650000000000002</v>
      </c>
      <c r="AF120" s="3">
        <v>7.9089999999999998</v>
      </c>
      <c r="AG120" s="3">
        <v>7.7249999999999996</v>
      </c>
      <c r="AH120" s="61">
        <v>-7.0000000000000001E-3</v>
      </c>
    </row>
    <row r="121" spans="1:37" x14ac:dyDescent="0.35">
      <c r="A121" s="42">
        <v>42125</v>
      </c>
      <c r="B121" s="41">
        <v>8331.9500000000007</v>
      </c>
      <c r="C121" s="3">
        <v>60.3</v>
      </c>
      <c r="D121" s="41">
        <v>5.74</v>
      </c>
      <c r="E121" s="3">
        <v>63.732999999999997</v>
      </c>
      <c r="H121" s="49">
        <f t="shared" si="7"/>
        <v>-3.8605652742995607E-2</v>
      </c>
      <c r="I121" s="49" t="e">
        <f t="shared" si="4"/>
        <v>#DIV/0!</v>
      </c>
      <c r="J121" s="49">
        <f t="shared" si="5"/>
        <v>-8.6355785837650811E-3</v>
      </c>
      <c r="K121" s="49" t="e">
        <f t="shared" si="6"/>
        <v>#DIV/0!</v>
      </c>
      <c r="L121" s="50"/>
      <c r="M121" s="50"/>
      <c r="N121" s="50"/>
      <c r="O121" s="50"/>
      <c r="P121" s="51"/>
      <c r="Q121" s="50"/>
      <c r="R121" s="50"/>
      <c r="S121" s="45">
        <v>42186</v>
      </c>
      <c r="T121" s="41">
        <v>2103.84</v>
      </c>
      <c r="AC121" s="45">
        <v>42156</v>
      </c>
      <c r="AD121" s="3">
        <v>7.8609999999999998</v>
      </c>
      <c r="AE121" s="3">
        <v>7.8150000000000004</v>
      </c>
      <c r="AF121" s="3">
        <v>8.0169999999999995</v>
      </c>
      <c r="AG121" s="3">
        <v>7.6890000000000001</v>
      </c>
      <c r="AH121" s="61">
        <v>5.8999999999999999E-3</v>
      </c>
    </row>
    <row r="122" spans="1:37" x14ac:dyDescent="0.35">
      <c r="A122" s="42">
        <v>42095</v>
      </c>
      <c r="B122" s="41">
        <v>8659.9</v>
      </c>
      <c r="C122" s="3"/>
      <c r="D122" s="41">
        <v>5.79</v>
      </c>
      <c r="E122" s="3"/>
      <c r="H122" s="49" t="e">
        <f t="shared" si="7"/>
        <v>#DIV/0!</v>
      </c>
      <c r="I122" s="49" t="e">
        <f t="shared" si="4"/>
        <v>#DIV/0!</v>
      </c>
      <c r="J122" s="49" t="e">
        <f t="shared" si="5"/>
        <v>#DIV/0!</v>
      </c>
      <c r="K122" s="49" t="e">
        <f t="shared" si="6"/>
        <v>#DIV/0!</v>
      </c>
      <c r="L122" s="50"/>
      <c r="M122" s="50"/>
      <c r="N122" s="50"/>
      <c r="O122" s="50"/>
      <c r="P122" s="51"/>
      <c r="Q122" s="50"/>
      <c r="R122" s="50"/>
      <c r="S122" s="45">
        <v>42156</v>
      </c>
      <c r="T122" s="41">
        <v>2063.11</v>
      </c>
      <c r="AC122" s="45">
        <v>42125</v>
      </c>
      <c r="AD122" s="3">
        <v>7.8150000000000004</v>
      </c>
      <c r="AE122" s="3">
        <v>7.875</v>
      </c>
      <c r="AF122" s="3">
        <v>8.0069999999999997</v>
      </c>
      <c r="AG122" s="3">
        <v>7.8090000000000002</v>
      </c>
      <c r="AH122" s="61">
        <v>-5.7000000000000002E-3</v>
      </c>
    </row>
    <row r="123" spans="1:37" x14ac:dyDescent="0.35">
      <c r="D123" s="39"/>
      <c r="S123" s="45">
        <v>42125</v>
      </c>
      <c r="T123" s="41">
        <v>2107.39</v>
      </c>
      <c r="AC123" s="45">
        <v>42095</v>
      </c>
      <c r="AD123" s="3">
        <v>7.86</v>
      </c>
      <c r="AE123" s="3">
        <v>7.7220000000000004</v>
      </c>
      <c r="AF123" s="3">
        <v>7.8730000000000002</v>
      </c>
      <c r="AG123" s="3">
        <v>7.7110000000000003</v>
      </c>
      <c r="AH123" s="61">
        <v>1.5800000000000002E-2</v>
      </c>
    </row>
    <row r="124" spans="1:37" x14ac:dyDescent="0.35">
      <c r="D124" s="39"/>
      <c r="S124" s="45">
        <v>42095</v>
      </c>
      <c r="T124" s="41">
        <v>2085.5100000000002</v>
      </c>
      <c r="AC124" s="45">
        <v>42064</v>
      </c>
      <c r="AD124" s="3">
        <v>7.7380000000000004</v>
      </c>
      <c r="AE124" s="3">
        <v>7.7380000000000004</v>
      </c>
      <c r="AF124" s="3">
        <v>7.8109999999999999</v>
      </c>
      <c r="AG124" s="3">
        <v>7.6479999999999997</v>
      </c>
      <c r="AH124" s="61">
        <v>1.8E-3</v>
      </c>
    </row>
    <row r="125" spans="1:37" x14ac:dyDescent="0.35">
      <c r="D125" s="39"/>
      <c r="S125" s="45">
        <v>42064</v>
      </c>
      <c r="T125" s="41">
        <v>2067.89</v>
      </c>
      <c r="AC125" s="45">
        <v>42036</v>
      </c>
      <c r="AD125" s="3">
        <v>7.7240000000000002</v>
      </c>
      <c r="AE125" s="3">
        <v>7.7</v>
      </c>
      <c r="AF125" s="3">
        <v>7.7519999999999998</v>
      </c>
      <c r="AG125" s="3">
        <v>7.64</v>
      </c>
      <c r="AH125" s="61">
        <v>4.3E-3</v>
      </c>
    </row>
    <row r="126" spans="1:37" x14ac:dyDescent="0.35">
      <c r="S126" s="45">
        <v>42036</v>
      </c>
      <c r="T126" s="41">
        <v>2104.5</v>
      </c>
      <c r="AC126" s="45">
        <v>42005</v>
      </c>
      <c r="AD126" s="3">
        <v>7.6909999999999998</v>
      </c>
      <c r="AE126" s="3">
        <v>7.8520000000000003</v>
      </c>
      <c r="AF126" s="3">
        <v>7.9180000000000001</v>
      </c>
      <c r="AG126" s="3">
        <v>7.6719999999999997</v>
      </c>
      <c r="AH126" s="61">
        <v>-2.0899999999999998E-2</v>
      </c>
    </row>
    <row r="127" spans="1:37" x14ac:dyDescent="0.35">
      <c r="S127" s="3" t="s">
        <v>209</v>
      </c>
      <c r="T127" s="41">
        <v>1994.99</v>
      </c>
    </row>
  </sheetData>
  <sortState xmlns:xlrd2="http://schemas.microsoft.com/office/spreadsheetml/2017/richdata2" ref="M2:N40">
    <sortCondition descending="1" ref="M2:M40"/>
  </sortState>
  <mergeCells count="2">
    <mergeCell ref="V1:V2"/>
    <mergeCell ref="W1:AA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852F-89D4-4178-9959-72EDAD7698B3}">
  <dimension ref="A1:AA127"/>
  <sheetViews>
    <sheetView topLeftCell="E1" workbookViewId="0">
      <selection sqref="A1:K122"/>
    </sheetView>
  </sheetViews>
  <sheetFormatPr defaultRowHeight="14.5" x14ac:dyDescent="0.35"/>
  <cols>
    <col min="1" max="1" width="14.36328125" customWidth="1"/>
    <col min="2" max="2" width="13.08984375" customWidth="1"/>
    <col min="4" max="4" width="17.36328125" customWidth="1"/>
    <col min="5" max="5" width="18.453125" customWidth="1"/>
    <col min="6" max="6" width="16.90625" customWidth="1"/>
    <col min="7" max="7" width="11.90625" hidden="1" customWidth="1"/>
    <col min="8" max="8" width="26" customWidth="1"/>
    <col min="9" max="9" width="13.90625" customWidth="1"/>
    <col min="10" max="10" width="28.7265625" hidden="1" customWidth="1"/>
    <col min="11" max="11" width="18.54296875" customWidth="1"/>
    <col min="15" max="15" width="12.7265625" customWidth="1"/>
    <col min="18" max="18" width="15" customWidth="1"/>
    <col min="19" max="19" width="18.1796875" customWidth="1"/>
    <col min="20" max="20" width="18.7265625" customWidth="1"/>
    <col min="21" max="21" width="17.08984375" customWidth="1"/>
    <col min="22" max="22" width="11.453125" customWidth="1"/>
    <col min="23" max="23" width="11.7265625" customWidth="1"/>
    <col min="24" max="24" width="13.36328125" customWidth="1"/>
    <col min="25" max="25" width="14.08984375" customWidth="1"/>
    <col min="26" max="26" width="13.81640625" customWidth="1"/>
    <col min="27" max="27" width="12.7265625" customWidth="1"/>
  </cols>
  <sheetData>
    <row r="1" spans="1:19" x14ac:dyDescent="0.35">
      <c r="A1" s="43" t="s">
        <v>68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251</v>
      </c>
      <c r="G1" s="2" t="s">
        <v>206</v>
      </c>
      <c r="H1" s="2" t="s">
        <v>208</v>
      </c>
      <c r="I1" s="2" t="s">
        <v>248</v>
      </c>
      <c r="J1" s="2" t="s">
        <v>249</v>
      </c>
      <c r="K1" s="2" t="s">
        <v>250</v>
      </c>
      <c r="O1" s="43"/>
      <c r="P1" s="43"/>
      <c r="R1" s="2"/>
      <c r="S1" s="2"/>
    </row>
    <row r="2" spans="1:19" x14ac:dyDescent="0.35">
      <c r="A2" s="42">
        <v>45748</v>
      </c>
      <c r="B2" s="3">
        <v>4.6222205829570089E-2</v>
      </c>
      <c r="C2" s="3">
        <v>-0.20536052900758317</v>
      </c>
      <c r="D2" s="3"/>
      <c r="E2" s="3">
        <v>-1.0074888836882637E-2</v>
      </c>
      <c r="F2" s="64">
        <f>(G2-G3)/G3</f>
        <v>-4.0000000000000036E-2</v>
      </c>
      <c r="G2" s="49">
        <v>0.06</v>
      </c>
      <c r="H2" s="41">
        <v>5569.06</v>
      </c>
      <c r="I2" s="3">
        <f>(H2-H3)/H3</f>
        <v>-7.6249365182604594E-3</v>
      </c>
      <c r="J2" s="3">
        <v>6.35</v>
      </c>
      <c r="K2" s="3">
        <f>(J2-J3)/J3</f>
        <v>-3.4954407294832894E-2</v>
      </c>
      <c r="O2" s="42"/>
      <c r="P2" s="41"/>
      <c r="R2" s="52"/>
      <c r="S2" s="49"/>
    </row>
    <row r="3" spans="1:19" x14ac:dyDescent="0.35">
      <c r="A3" s="42">
        <v>45717</v>
      </c>
      <c r="B3" s="3">
        <v>-5.9790027475396808E-2</v>
      </c>
      <c r="C3" s="3">
        <v>2.4356910690503133E-2</v>
      </c>
      <c r="D3" s="3"/>
      <c r="E3" s="3">
        <v>-2.2990476843754042E-2</v>
      </c>
      <c r="F3" s="64">
        <f t="shared" ref="F3:F66" si="0">(G3-G4)/G4</f>
        <v>0</v>
      </c>
      <c r="G3" s="49">
        <v>6.25E-2</v>
      </c>
      <c r="H3" s="41">
        <v>5611.85</v>
      </c>
      <c r="I3" s="3">
        <f t="shared" ref="I3:I66" si="1">(H3-H4)/H4</f>
        <v>-5.7544714081786824E-2</v>
      </c>
      <c r="J3" s="3">
        <v>6.58</v>
      </c>
      <c r="K3" s="3">
        <f t="shared" ref="K3:K66" si="2">(J3-J4)/J4</f>
        <v>-2.0833333333333287E-2</v>
      </c>
      <c r="O3" s="42"/>
      <c r="P3" s="41"/>
      <c r="R3" s="52"/>
      <c r="S3" s="49"/>
    </row>
    <row r="4" spans="1:19" x14ac:dyDescent="0.35">
      <c r="A4" s="42">
        <v>45689</v>
      </c>
      <c r="B4" s="3">
        <v>-1.1042980359378059E-2</v>
      </c>
      <c r="C4" s="3">
        <v>-3.8939489774596811E-2</v>
      </c>
      <c r="D4" s="3"/>
      <c r="E4" s="3">
        <v>1.0512817550628996E-2</v>
      </c>
      <c r="F4" s="64">
        <f t="shared" si="0"/>
        <v>-3.8461538461538491E-2</v>
      </c>
      <c r="G4" s="49">
        <v>6.25E-2</v>
      </c>
      <c r="H4" s="41">
        <v>5954.5</v>
      </c>
      <c r="I4" s="3">
        <f t="shared" si="1"/>
        <v>-1.4242127760312381E-2</v>
      </c>
      <c r="J4" s="3">
        <v>6.72</v>
      </c>
      <c r="K4" s="3">
        <f t="shared" si="2"/>
        <v>4.4843049327353305E-3</v>
      </c>
      <c r="O4" s="42"/>
      <c r="P4" s="41"/>
      <c r="R4" s="52"/>
      <c r="S4" s="49"/>
    </row>
    <row r="5" spans="1:19" x14ac:dyDescent="0.35">
      <c r="A5" s="42">
        <v>45658</v>
      </c>
      <c r="B5" s="3">
        <v>-2.2206729200318919E-2</v>
      </c>
      <c r="C5" s="3">
        <v>1.1230620638388932E-2</v>
      </c>
      <c r="D5" s="3"/>
      <c r="E5" s="3">
        <v>1.1770343876382226E-2</v>
      </c>
      <c r="F5" s="64">
        <f t="shared" si="0"/>
        <v>0</v>
      </c>
      <c r="G5" s="49">
        <v>6.5000000000000002E-2</v>
      </c>
      <c r="H5" s="41">
        <v>6040.53</v>
      </c>
      <c r="I5" s="3">
        <f t="shared" si="1"/>
        <v>2.7016320305765517E-2</v>
      </c>
      <c r="J5" s="3">
        <v>6.69</v>
      </c>
      <c r="K5" s="3">
        <f t="shared" si="2"/>
        <v>-1.0355029585798727E-2</v>
      </c>
      <c r="O5" s="42"/>
      <c r="P5" s="41"/>
      <c r="R5" s="52"/>
      <c r="S5" s="49"/>
    </row>
    <row r="6" spans="1:19" x14ac:dyDescent="0.35">
      <c r="A6" s="42">
        <v>45627</v>
      </c>
      <c r="B6" s="3">
        <v>-1.1650790525077556E-3</v>
      </c>
      <c r="C6" s="3">
        <v>5.3261943560825413E-2</v>
      </c>
      <c r="D6" s="3"/>
      <c r="E6" s="3">
        <v>1.1766931964663781E-2</v>
      </c>
      <c r="F6" s="64">
        <f t="shared" si="0"/>
        <v>0</v>
      </c>
      <c r="G6" s="49">
        <v>6.5000000000000002E-2</v>
      </c>
      <c r="H6" s="41">
        <v>5881.63</v>
      </c>
      <c r="I6" s="3">
        <f t="shared" si="1"/>
        <v>-2.4990136563014929E-2</v>
      </c>
      <c r="J6" s="3">
        <v>6.76</v>
      </c>
      <c r="K6" s="3">
        <f t="shared" si="2"/>
        <v>1.3331358317285517E-3</v>
      </c>
      <c r="O6" s="42"/>
      <c r="P6" s="41"/>
      <c r="R6" s="52"/>
      <c r="S6" s="49"/>
    </row>
    <row r="7" spans="1:19" x14ac:dyDescent="0.35">
      <c r="A7" s="42">
        <v>45597</v>
      </c>
      <c r="B7" s="3">
        <v>-5.9598982998233407E-2</v>
      </c>
      <c r="C7" s="3">
        <v>-1.8359833798169294E-2</v>
      </c>
      <c r="D7" s="3"/>
      <c r="E7" s="3">
        <v>5.9242692806413247E-3</v>
      </c>
      <c r="F7" s="64">
        <f t="shared" si="0"/>
        <v>0</v>
      </c>
      <c r="G7" s="49">
        <v>6.5000000000000002E-2</v>
      </c>
      <c r="H7" s="41">
        <v>6032.38</v>
      </c>
      <c r="I7" s="3">
        <f t="shared" si="1"/>
        <v>5.7301352215863834E-2</v>
      </c>
      <c r="J7" s="3">
        <v>6.7510000000000003</v>
      </c>
      <c r="K7" s="3">
        <f t="shared" si="2"/>
        <v>-1.315597134921793E-2</v>
      </c>
      <c r="O7" s="42"/>
      <c r="P7" s="41"/>
      <c r="R7" s="52"/>
      <c r="S7" s="49"/>
    </row>
    <row r="8" spans="1:19" x14ac:dyDescent="0.35">
      <c r="A8" s="42">
        <v>45566</v>
      </c>
      <c r="B8" s="3">
        <v>2.0292185763855084E-2</v>
      </c>
      <c r="C8" s="3">
        <v>1.5862953599581994E-2</v>
      </c>
      <c r="D8" s="3"/>
      <c r="E8" s="3">
        <v>3.6535132230912973E-3</v>
      </c>
      <c r="F8" s="64">
        <f t="shared" si="0"/>
        <v>0</v>
      </c>
      <c r="G8" s="49">
        <v>6.5000000000000002E-2</v>
      </c>
      <c r="H8" s="41">
        <v>5705.45</v>
      </c>
      <c r="I8" s="3">
        <f t="shared" si="1"/>
        <v>-9.896780552817494E-3</v>
      </c>
      <c r="J8" s="3">
        <v>6.8410000000000002</v>
      </c>
      <c r="K8" s="3">
        <f t="shared" si="2"/>
        <v>1.3481481481481509E-2</v>
      </c>
      <c r="O8" s="42"/>
      <c r="P8" s="41"/>
      <c r="R8" s="52"/>
      <c r="S8" s="49"/>
    </row>
    <row r="9" spans="1:19" x14ac:dyDescent="0.35">
      <c r="A9" s="42">
        <v>45536</v>
      </c>
      <c r="B9" s="3">
        <v>1.0650414057942993E-2</v>
      </c>
      <c r="C9" s="3">
        <v>-7.5960861672752594E-2</v>
      </c>
      <c r="D9" s="3"/>
      <c r="E9" s="3">
        <v>-1.3354477923379754E-3</v>
      </c>
      <c r="F9" s="64">
        <f t="shared" si="0"/>
        <v>0</v>
      </c>
      <c r="G9" s="49">
        <v>6.5000000000000002E-2</v>
      </c>
      <c r="H9" s="41">
        <v>5762.48</v>
      </c>
      <c r="I9" s="3">
        <f t="shared" si="1"/>
        <v>2.0196869910063014E-2</v>
      </c>
      <c r="J9" s="3">
        <v>6.75</v>
      </c>
      <c r="K9" s="3">
        <f t="shared" si="2"/>
        <v>-1.6465102724756001E-2</v>
      </c>
      <c r="O9" s="42"/>
      <c r="P9" s="41"/>
      <c r="R9" s="52"/>
      <c r="S9" s="49"/>
    </row>
    <row r="10" spans="1:19" x14ac:dyDescent="0.35">
      <c r="A10" s="42">
        <v>45505</v>
      </c>
      <c r="B10" s="3">
        <v>3.5360738650475003E-2</v>
      </c>
      <c r="C10" s="3">
        <v>-5.7588867295320215E-2</v>
      </c>
      <c r="D10" s="3"/>
      <c r="E10" s="3">
        <v>2.0071924395752205E-3</v>
      </c>
      <c r="F10" s="64">
        <f t="shared" si="0"/>
        <v>0</v>
      </c>
      <c r="G10" s="49">
        <v>6.5000000000000002E-2</v>
      </c>
      <c r="H10" s="41">
        <v>5648.4</v>
      </c>
      <c r="I10" s="3">
        <f t="shared" si="1"/>
        <v>2.2834688445031861E-2</v>
      </c>
      <c r="J10" s="3">
        <v>6.8630000000000004</v>
      </c>
      <c r="K10" s="3">
        <f t="shared" si="2"/>
        <v>-8.8099364529173798E-3</v>
      </c>
      <c r="O10" s="42"/>
      <c r="P10" s="41"/>
      <c r="R10" s="52"/>
      <c r="S10" s="49"/>
    </row>
    <row r="11" spans="1:19" x14ac:dyDescent="0.35">
      <c r="A11" s="42">
        <v>45474</v>
      </c>
      <c r="B11" s="3">
        <v>3.7048188342406203E-2</v>
      </c>
      <c r="C11" s="3">
        <v>-4.5539383048340661E-2</v>
      </c>
      <c r="D11" s="3"/>
      <c r="E11" s="3">
        <v>4.1269269989801941E-3</v>
      </c>
      <c r="F11" s="64">
        <f t="shared" si="0"/>
        <v>0</v>
      </c>
      <c r="G11" s="49">
        <v>6.5000000000000002E-2</v>
      </c>
      <c r="H11" s="41">
        <v>5522.3</v>
      </c>
      <c r="I11" s="3">
        <f t="shared" si="1"/>
        <v>1.1321349038912444E-2</v>
      </c>
      <c r="J11" s="3">
        <v>6.9240000000000004</v>
      </c>
      <c r="K11" s="3">
        <f t="shared" si="2"/>
        <v>-1.1986301369862961E-2</v>
      </c>
      <c r="O11" s="42"/>
      <c r="P11" s="41"/>
      <c r="R11" s="52"/>
      <c r="S11" s="49"/>
    </row>
    <row r="12" spans="1:19" x14ac:dyDescent="0.35">
      <c r="A12" s="42">
        <v>45444</v>
      </c>
      <c r="B12" s="3">
        <v>2.6822424282493786E-2</v>
      </c>
      <c r="C12" s="3">
        <v>5.7418154101149387E-2</v>
      </c>
      <c r="D12" s="3"/>
      <c r="E12" s="3">
        <v>-8.2710011507482987E-4</v>
      </c>
      <c r="F12" s="64">
        <f t="shared" si="0"/>
        <v>0</v>
      </c>
      <c r="G12" s="49">
        <v>6.5000000000000002E-2</v>
      </c>
      <c r="H12" s="41">
        <v>5460.48</v>
      </c>
      <c r="I12" s="3">
        <f t="shared" si="1"/>
        <v>3.4669759034089816E-2</v>
      </c>
      <c r="J12" s="3">
        <v>7.008</v>
      </c>
      <c r="K12" s="3">
        <f t="shared" si="2"/>
        <v>3.1491554537647071E-3</v>
      </c>
      <c r="O12" s="42"/>
      <c r="P12" s="41"/>
      <c r="R12" s="52"/>
      <c r="S12" s="49"/>
    </row>
    <row r="13" spans="1:19" x14ac:dyDescent="0.35">
      <c r="A13" s="42">
        <v>45413</v>
      </c>
      <c r="B13" s="3">
        <v>8.2553860315997454E-3</v>
      </c>
      <c r="C13" s="3">
        <v>-6.2189680863765244E-2</v>
      </c>
      <c r="D13" s="3"/>
      <c r="E13" s="3">
        <v>-3.1156381066502393E-4</v>
      </c>
      <c r="F13" s="64">
        <f t="shared" si="0"/>
        <v>0</v>
      </c>
      <c r="G13" s="49">
        <v>6.5000000000000002E-2</v>
      </c>
      <c r="H13" s="41">
        <v>5277.51</v>
      </c>
      <c r="I13" s="3">
        <f t="shared" si="1"/>
        <v>4.8021224499522536E-2</v>
      </c>
      <c r="J13" s="3">
        <v>6.9859999999999998</v>
      </c>
      <c r="K13" s="3">
        <f t="shared" si="2"/>
        <v>-2.9047949965253721E-2</v>
      </c>
      <c r="O13" s="42"/>
      <c r="P13" s="41"/>
      <c r="R13" s="52"/>
      <c r="S13" s="49"/>
    </row>
    <row r="14" spans="1:19" x14ac:dyDescent="0.35">
      <c r="A14" s="42">
        <v>45383</v>
      </c>
      <c r="B14" s="3">
        <v>5.5021539119745463E-3</v>
      </c>
      <c r="C14" s="3">
        <v>-1.5021481726872742E-2</v>
      </c>
      <c r="D14" s="3"/>
      <c r="E14" s="3">
        <v>1.1997600479905044E-3</v>
      </c>
      <c r="F14" s="64">
        <f t="shared" si="0"/>
        <v>0</v>
      </c>
      <c r="G14" s="49">
        <v>6.5000000000000002E-2</v>
      </c>
      <c r="H14" s="41">
        <v>5035.6899999999996</v>
      </c>
      <c r="I14" s="3">
        <f t="shared" si="1"/>
        <v>-4.1615042774082567E-2</v>
      </c>
      <c r="J14" s="3">
        <v>7.1950000000000003</v>
      </c>
      <c r="K14" s="3">
        <f t="shared" si="2"/>
        <v>2.0277935337493006E-2</v>
      </c>
      <c r="O14" s="42"/>
      <c r="P14" s="41"/>
      <c r="R14" s="52"/>
      <c r="S14" s="49"/>
    </row>
    <row r="15" spans="1:19" x14ac:dyDescent="0.35">
      <c r="A15" s="42">
        <v>45352</v>
      </c>
      <c r="B15" s="3">
        <v>2.9128096508212877E-2</v>
      </c>
      <c r="C15" s="3">
        <v>6.0850089098329653E-2</v>
      </c>
      <c r="D15" s="3"/>
      <c r="E15" s="3">
        <v>5.4282267792519732E-3</v>
      </c>
      <c r="F15" s="64">
        <f t="shared" si="0"/>
        <v>0</v>
      </c>
      <c r="G15" s="49">
        <v>6.5000000000000002E-2</v>
      </c>
      <c r="H15" s="41">
        <v>5254.35</v>
      </c>
      <c r="I15" s="3">
        <f t="shared" si="1"/>
        <v>3.1018764704381814E-2</v>
      </c>
      <c r="J15" s="3">
        <v>7.0519999999999996</v>
      </c>
      <c r="K15" s="3">
        <f t="shared" si="2"/>
        <v>-3.6733540548178423E-3</v>
      </c>
      <c r="O15" s="42"/>
      <c r="P15" s="41"/>
      <c r="R15" s="52"/>
      <c r="S15" s="49"/>
    </row>
    <row r="16" spans="1:19" x14ac:dyDescent="0.35">
      <c r="A16" s="42">
        <v>45323</v>
      </c>
      <c r="B16" s="3">
        <v>-2.0465322576944407E-3</v>
      </c>
      <c r="C16" s="3">
        <v>3.1278910987725228E-2</v>
      </c>
      <c r="D16" s="3"/>
      <c r="E16" s="3">
        <v>-2.3467115951620815E-3</v>
      </c>
      <c r="F16" s="64">
        <f t="shared" si="0"/>
        <v>0</v>
      </c>
      <c r="G16" s="49">
        <v>6.5000000000000002E-2</v>
      </c>
      <c r="H16" s="41">
        <v>5096.2700000000004</v>
      </c>
      <c r="I16" s="3">
        <f t="shared" si="1"/>
        <v>5.1720615397315289E-2</v>
      </c>
      <c r="J16" s="3">
        <v>7.0780000000000003</v>
      </c>
      <c r="K16" s="3">
        <f t="shared" si="2"/>
        <v>-9.2385218365061365E-3</v>
      </c>
      <c r="O16" s="42"/>
      <c r="P16" s="41"/>
      <c r="R16" s="52"/>
      <c r="S16" s="49"/>
    </row>
    <row r="17" spans="1:19" x14ac:dyDescent="0.35">
      <c r="A17" s="42">
        <v>45292</v>
      </c>
      <c r="B17" s="3">
        <v>7.020292066278816E-2</v>
      </c>
      <c r="C17" s="3">
        <v>5.6964551520360285E-2</v>
      </c>
      <c r="D17" s="3"/>
      <c r="E17" s="3">
        <v>-1.1419641783868117E-3</v>
      </c>
      <c r="F17" s="64">
        <f t="shared" si="0"/>
        <v>0</v>
      </c>
      <c r="G17" s="49">
        <v>6.5000000000000002E-2</v>
      </c>
      <c r="H17" s="41">
        <v>4845.6499999999996</v>
      </c>
      <c r="I17" s="3">
        <f t="shared" si="1"/>
        <v>1.5895744712075631E-2</v>
      </c>
      <c r="J17" s="3">
        <v>7.1440000000000001</v>
      </c>
      <c r="K17" s="3">
        <f t="shared" si="2"/>
        <v>-4.4593088071348983E-3</v>
      </c>
      <c r="O17" s="42"/>
      <c r="P17" s="41"/>
      <c r="R17" s="52"/>
      <c r="S17" s="49"/>
    </row>
    <row r="18" spans="1:19" x14ac:dyDescent="0.35">
      <c r="A18" s="42">
        <v>45261</v>
      </c>
      <c r="B18" s="3">
        <v>6.5170590293355868E-2</v>
      </c>
      <c r="C18" s="3">
        <v>-5.8413731669904108E-2</v>
      </c>
      <c r="D18" s="3"/>
      <c r="E18" s="3">
        <v>-2.003431025588752E-3</v>
      </c>
      <c r="F18" s="64">
        <f t="shared" si="0"/>
        <v>0</v>
      </c>
      <c r="G18" s="49">
        <v>6.5000000000000002E-2</v>
      </c>
      <c r="H18" s="41">
        <v>4769.83</v>
      </c>
      <c r="I18" s="3">
        <f t="shared" si="1"/>
        <v>4.4229169403213746E-2</v>
      </c>
      <c r="J18" s="3">
        <v>7.1760000000000002</v>
      </c>
      <c r="K18" s="3">
        <f t="shared" si="2"/>
        <v>-1.4150295370243132E-2</v>
      </c>
      <c r="O18" s="42"/>
      <c r="P18" s="41"/>
      <c r="R18" s="52"/>
      <c r="S18" s="49"/>
    </row>
    <row r="19" spans="1:19" x14ac:dyDescent="0.35">
      <c r="A19" s="42">
        <v>45231</v>
      </c>
      <c r="B19" s="3">
        <v>-2.8019975321768444E-2</v>
      </c>
      <c r="C19" s="3">
        <v>-6.4489151830459432E-2</v>
      </c>
      <c r="D19" s="3"/>
      <c r="E19" s="3">
        <v>1.2131257807245013E-3</v>
      </c>
      <c r="F19" s="64">
        <f t="shared" si="0"/>
        <v>0</v>
      </c>
      <c r="G19" s="49">
        <v>6.5000000000000002E-2</v>
      </c>
      <c r="H19" s="41">
        <v>4567.8</v>
      </c>
      <c r="I19" s="3">
        <f t="shared" si="1"/>
        <v>8.9179264628737653E-2</v>
      </c>
      <c r="J19" s="3">
        <v>7.2789999999999999</v>
      </c>
      <c r="K19" s="3">
        <f t="shared" si="2"/>
        <v>-9.7945857706434585E-3</v>
      </c>
      <c r="O19" s="42"/>
      <c r="P19" s="41"/>
      <c r="R19" s="52"/>
      <c r="S19" s="49"/>
    </row>
    <row r="20" spans="1:19" x14ac:dyDescent="0.35">
      <c r="A20" s="42">
        <v>45200</v>
      </c>
      <c r="B20" s="3">
        <v>4.7967384899765628E-3</v>
      </c>
      <c r="C20" s="3">
        <v>-0.11385310960912147</v>
      </c>
      <c r="D20" s="3"/>
      <c r="E20" s="3">
        <v>2.7219077441888364E-3</v>
      </c>
      <c r="F20" s="64">
        <f t="shared" si="0"/>
        <v>0</v>
      </c>
      <c r="G20" s="49">
        <v>6.5000000000000002E-2</v>
      </c>
      <c r="H20" s="41">
        <v>4193.8</v>
      </c>
      <c r="I20" s="3">
        <f t="shared" si="1"/>
        <v>-2.1979687736850082E-2</v>
      </c>
      <c r="J20" s="3">
        <v>7.351</v>
      </c>
      <c r="K20" s="3">
        <f t="shared" si="2"/>
        <v>1.9556171983356452E-2</v>
      </c>
      <c r="O20" s="42"/>
      <c r="P20" s="41"/>
      <c r="R20" s="52"/>
      <c r="S20" s="49"/>
    </row>
    <row r="21" spans="1:19" x14ac:dyDescent="0.35">
      <c r="A21" s="42">
        <v>45170</v>
      </c>
      <c r="B21" s="3">
        <v>-1.5229232637303877E-2</v>
      </c>
      <c r="C21" s="3">
        <v>8.2146839990231521E-2</v>
      </c>
      <c r="D21" s="3"/>
      <c r="E21" s="3">
        <v>3.9660467703320715E-3</v>
      </c>
      <c r="F21" s="64">
        <f t="shared" si="0"/>
        <v>0</v>
      </c>
      <c r="G21" s="49">
        <v>6.5000000000000002E-2</v>
      </c>
      <c r="H21" s="41">
        <v>4288.05</v>
      </c>
      <c r="I21" s="3">
        <f t="shared" si="1"/>
        <v>-4.8719291162155016E-2</v>
      </c>
      <c r="J21" s="3">
        <v>7.21</v>
      </c>
      <c r="K21" s="3">
        <f t="shared" si="2"/>
        <v>6.1401060563772807E-3</v>
      </c>
      <c r="O21" s="42"/>
      <c r="P21" s="41"/>
      <c r="R21" s="52"/>
      <c r="S21" s="49"/>
    </row>
    <row r="22" spans="1:19" x14ac:dyDescent="0.35">
      <c r="A22" s="42">
        <v>45139</v>
      </c>
      <c r="B22" s="3">
        <v>2.1047425238885597E-2</v>
      </c>
      <c r="C22" s="3">
        <v>2.212506378473305E-2</v>
      </c>
      <c r="D22" s="3"/>
      <c r="E22" s="3">
        <v>5.6177042801556828E-3</v>
      </c>
      <c r="F22" s="64">
        <f t="shared" si="0"/>
        <v>0</v>
      </c>
      <c r="G22" s="49">
        <v>6.5000000000000002E-2</v>
      </c>
      <c r="H22" s="41">
        <v>4507.66</v>
      </c>
      <c r="I22" s="3">
        <f t="shared" si="1"/>
        <v>-1.7716432481433741E-2</v>
      </c>
      <c r="J22" s="3">
        <v>7.1660000000000004</v>
      </c>
      <c r="K22" s="3">
        <f t="shared" si="2"/>
        <v>-8.365867261571862E-4</v>
      </c>
      <c r="O22" s="42"/>
      <c r="P22" s="41"/>
      <c r="R22" s="52"/>
      <c r="S22" s="49"/>
    </row>
    <row r="23" spans="1:19" x14ac:dyDescent="0.35">
      <c r="A23" s="42">
        <v>45108</v>
      </c>
      <c r="B23" s="3">
        <v>4.4164457056490164E-2</v>
      </c>
      <c r="C23" s="3">
        <v>0.14668068731299669</v>
      </c>
      <c r="D23" s="3"/>
      <c r="E23" s="3">
        <v>1.8150588980521728E-3</v>
      </c>
      <c r="F23" s="64">
        <f t="shared" si="0"/>
        <v>0</v>
      </c>
      <c r="G23" s="49">
        <v>6.5000000000000002E-2</v>
      </c>
      <c r="H23" s="41">
        <v>4588.96</v>
      </c>
      <c r="I23" s="3">
        <f t="shared" si="1"/>
        <v>3.1138913980379185E-2</v>
      </c>
      <c r="J23" s="3">
        <v>7.1719999999999997</v>
      </c>
      <c r="K23" s="3">
        <f t="shared" si="2"/>
        <v>8.7201125175807859E-3</v>
      </c>
      <c r="O23" s="42"/>
      <c r="P23" s="41"/>
      <c r="R23" s="52"/>
      <c r="S23" s="49"/>
    </row>
    <row r="24" spans="1:19" x14ac:dyDescent="0.35">
      <c r="A24" s="42">
        <v>45078</v>
      </c>
      <c r="B24" s="3">
        <v>1.8567274851906224E-2</v>
      </c>
      <c r="C24" s="3">
        <v>3.6766196800829362E-2</v>
      </c>
      <c r="D24" s="3"/>
      <c r="E24" s="3">
        <v>-7.1238509917756748E-3</v>
      </c>
      <c r="F24" s="64">
        <f t="shared" si="0"/>
        <v>0</v>
      </c>
      <c r="G24" s="49">
        <v>6.5000000000000002E-2</v>
      </c>
      <c r="H24" s="41">
        <v>4450.38</v>
      </c>
      <c r="I24" s="3">
        <f t="shared" si="1"/>
        <v>6.4727512841431398E-2</v>
      </c>
      <c r="J24" s="3">
        <v>7.11</v>
      </c>
      <c r="K24" s="3">
        <f t="shared" si="2"/>
        <v>1.7312920303333874E-2</v>
      </c>
      <c r="O24" s="42"/>
      <c r="P24" s="41"/>
      <c r="R24" s="52"/>
      <c r="S24" s="49"/>
    </row>
    <row r="25" spans="1:19" x14ac:dyDescent="0.35">
      <c r="A25" s="42">
        <v>45047</v>
      </c>
      <c r="B25" s="3">
        <v>4.2182944769250927E-2</v>
      </c>
      <c r="C25" s="3">
        <v>-0.12011383007777636</v>
      </c>
      <c r="D25" s="3"/>
      <c r="E25" s="3">
        <v>1.1747430249632991E-2</v>
      </c>
      <c r="F25" s="64">
        <f t="shared" si="0"/>
        <v>0</v>
      </c>
      <c r="G25" s="49">
        <v>6.5000000000000002E-2</v>
      </c>
      <c r="H25" s="41">
        <v>4179.83</v>
      </c>
      <c r="I25" s="3">
        <f t="shared" si="1"/>
        <v>2.4823239348792572E-3</v>
      </c>
      <c r="J25" s="3">
        <v>6.9889999999999999</v>
      </c>
      <c r="K25" s="3">
        <f t="shared" si="2"/>
        <v>-1.7847105115233249E-2</v>
      </c>
      <c r="O25" s="42"/>
      <c r="P25" s="41"/>
      <c r="R25" s="52"/>
      <c r="S25" s="49"/>
    </row>
    <row r="26" spans="1:19" x14ac:dyDescent="0.35">
      <c r="A26" s="42">
        <v>45017</v>
      </c>
      <c r="B26" s="3">
        <v>-3.0330922749054056E-3</v>
      </c>
      <c r="C26" s="3">
        <v>1.4562408866221366E-2</v>
      </c>
      <c r="D26" s="3"/>
      <c r="E26" s="3">
        <v>-5.3554040895812775E-3</v>
      </c>
      <c r="F26" s="64">
        <f t="shared" si="0"/>
        <v>0</v>
      </c>
      <c r="G26" s="49">
        <v>6.5000000000000002E-2</v>
      </c>
      <c r="H26" s="41">
        <v>4169.4799999999996</v>
      </c>
      <c r="I26" s="3">
        <f t="shared" si="1"/>
        <v>1.4642360882970416E-2</v>
      </c>
      <c r="J26" s="3">
        <v>7.1159999999999997</v>
      </c>
      <c r="K26" s="3">
        <f t="shared" si="2"/>
        <v>-2.7204374572795724E-2</v>
      </c>
      <c r="O26" s="42"/>
      <c r="P26" s="41"/>
      <c r="R26" s="52"/>
      <c r="S26" s="49"/>
    </row>
    <row r="27" spans="1:19" x14ac:dyDescent="0.35">
      <c r="A27" s="42">
        <v>44986</v>
      </c>
      <c r="B27" s="3">
        <v>-9.4333865583920914E-3</v>
      </c>
      <c r="C27" s="3">
        <v>-1.8072781059694506E-2</v>
      </c>
      <c r="D27" s="3">
        <v>-6.0064935064935078E-2</v>
      </c>
      <c r="E27" s="3">
        <v>-5.8083252662149559E-3</v>
      </c>
      <c r="F27" s="64">
        <f t="shared" si="0"/>
        <v>0</v>
      </c>
      <c r="G27" s="49">
        <v>6.5000000000000002E-2</v>
      </c>
      <c r="H27" s="41">
        <v>4109.3100000000004</v>
      </c>
      <c r="I27" s="3">
        <f t="shared" si="1"/>
        <v>3.5051572358727079E-2</v>
      </c>
      <c r="J27" s="3">
        <v>7.3150000000000004</v>
      </c>
      <c r="K27" s="3">
        <f t="shared" si="2"/>
        <v>-1.9042510392919331E-2</v>
      </c>
      <c r="O27" s="42"/>
      <c r="P27" s="41"/>
      <c r="R27" s="52"/>
      <c r="S27" s="49"/>
    </row>
    <row r="28" spans="1:19" x14ac:dyDescent="0.35">
      <c r="A28" s="42">
        <v>44958</v>
      </c>
      <c r="B28" s="3">
        <v>-3.2456864568264444E-2</v>
      </c>
      <c r="C28" s="3">
        <v>-3.8946128460900703E-2</v>
      </c>
      <c r="D28" s="3">
        <v>1.6260162601625669E-3</v>
      </c>
      <c r="E28" s="3">
        <v>1.102288993014346E-2</v>
      </c>
      <c r="F28" s="64">
        <f t="shared" si="0"/>
        <v>4.0000000000000036E-2</v>
      </c>
      <c r="G28" s="49">
        <v>6.5000000000000002E-2</v>
      </c>
      <c r="H28" s="41">
        <v>3970.15</v>
      </c>
      <c r="I28" s="3">
        <f t="shared" si="1"/>
        <v>-2.6112446646715356E-2</v>
      </c>
      <c r="J28" s="3">
        <v>7.4569999999999999</v>
      </c>
      <c r="K28" s="3">
        <f t="shared" si="2"/>
        <v>1.5524989786190914E-2</v>
      </c>
      <c r="O28" s="42"/>
      <c r="P28" s="41"/>
      <c r="R28" s="52"/>
      <c r="S28" s="49"/>
    </row>
    <row r="29" spans="1:19" x14ac:dyDescent="0.35">
      <c r="A29" s="42">
        <v>44927</v>
      </c>
      <c r="B29" s="3">
        <v>-3.3240068132762229E-2</v>
      </c>
      <c r="C29" s="3">
        <v>-4.4837539310160655E-3</v>
      </c>
      <c r="D29" s="3">
        <v>0.11818181818181825</v>
      </c>
      <c r="E29" s="3">
        <v>-1.1823446208155451E-2</v>
      </c>
      <c r="F29" s="64">
        <f t="shared" si="0"/>
        <v>0</v>
      </c>
      <c r="G29" s="49">
        <v>6.25E-2</v>
      </c>
      <c r="H29" s="41">
        <v>4076.6</v>
      </c>
      <c r="I29" s="3">
        <f t="shared" si="1"/>
        <v>6.1752832400052068E-2</v>
      </c>
      <c r="J29" s="3">
        <v>7.343</v>
      </c>
      <c r="K29" s="3">
        <f t="shared" si="2"/>
        <v>2.1837041080933553E-3</v>
      </c>
      <c r="O29" s="42"/>
      <c r="P29" s="41"/>
      <c r="R29" s="52"/>
      <c r="S29" s="49"/>
    </row>
    <row r="30" spans="1:19" x14ac:dyDescent="0.35">
      <c r="A30" s="42">
        <v>44896</v>
      </c>
      <c r="B30" s="3">
        <v>3.6104457446643472E-2</v>
      </c>
      <c r="C30" s="3">
        <v>-1.117804252265397E-3</v>
      </c>
      <c r="D30" s="3">
        <v>1.6635859519408477E-2</v>
      </c>
      <c r="E30" s="3">
        <v>1.6691453926424907E-2</v>
      </c>
      <c r="F30" s="64">
        <f t="shared" si="0"/>
        <v>5.9322033898305142E-2</v>
      </c>
      <c r="G30" s="49">
        <v>6.25E-2</v>
      </c>
      <c r="H30" s="41">
        <v>3839.5</v>
      </c>
      <c r="I30" s="3">
        <f t="shared" si="1"/>
        <v>-5.897144929916108E-2</v>
      </c>
      <c r="J30" s="3">
        <v>7.327</v>
      </c>
      <c r="K30" s="3">
        <f t="shared" si="2"/>
        <v>6.4560439560439158E-3</v>
      </c>
      <c r="O30" s="42"/>
      <c r="P30" s="41"/>
      <c r="R30" s="52"/>
      <c r="S30" s="49"/>
    </row>
    <row r="31" spans="1:19" x14ac:dyDescent="0.35">
      <c r="A31" s="42">
        <v>44866</v>
      </c>
      <c r="B31" s="3">
        <v>7.1852264124982301E-2</v>
      </c>
      <c r="C31" s="3">
        <v>-7.1488926208340631E-2</v>
      </c>
      <c r="D31" s="3">
        <v>-0.11019736842105261</v>
      </c>
      <c r="E31" s="3">
        <v>-1.7047239337924385E-2</v>
      </c>
      <c r="F31" s="64">
        <f t="shared" si="0"/>
        <v>0</v>
      </c>
      <c r="G31" s="49">
        <v>5.8999999999999997E-2</v>
      </c>
      <c r="H31" s="41">
        <v>4080.11</v>
      </c>
      <c r="I31" s="3">
        <f t="shared" si="1"/>
        <v>5.375286029369989E-2</v>
      </c>
      <c r="J31" s="3">
        <v>7.28</v>
      </c>
      <c r="K31" s="3">
        <f t="shared" si="2"/>
        <v>-2.2162525184687715E-2</v>
      </c>
      <c r="O31" s="42"/>
      <c r="P31" s="41"/>
      <c r="R31" s="52"/>
      <c r="S31" s="49"/>
    </row>
    <row r="32" spans="1:19" x14ac:dyDescent="0.35">
      <c r="A32" s="42">
        <v>44835</v>
      </c>
      <c r="B32" s="3">
        <v>-3.807878838596461E-2</v>
      </c>
      <c r="C32" s="3">
        <v>8.4859947033626301E-2</v>
      </c>
      <c r="D32" s="3">
        <v>-6.3174114021571665E-2</v>
      </c>
      <c r="E32" s="3">
        <v>1.5470684218920557E-2</v>
      </c>
      <c r="F32" s="64">
        <f t="shared" si="0"/>
        <v>0</v>
      </c>
      <c r="G32" s="49">
        <v>5.8999999999999997E-2</v>
      </c>
      <c r="H32" s="41">
        <v>3871.98</v>
      </c>
      <c r="I32" s="3">
        <f t="shared" si="1"/>
        <v>7.9863454576893297E-2</v>
      </c>
      <c r="J32" s="3">
        <v>7.4450000000000003</v>
      </c>
      <c r="K32" s="3">
        <f t="shared" si="2"/>
        <v>6.3530683968640979E-3</v>
      </c>
      <c r="O32" s="42"/>
      <c r="P32" s="41"/>
      <c r="R32" s="52"/>
      <c r="S32" s="49"/>
    </row>
    <row r="33" spans="1:19" x14ac:dyDescent="0.35">
      <c r="A33" s="42">
        <v>44805</v>
      </c>
      <c r="B33" s="3">
        <v>1.1624754468851136E-2</v>
      </c>
      <c r="C33" s="3">
        <v>-0.11916590092169961</v>
      </c>
      <c r="D33" s="3">
        <v>0.1094017094017095</v>
      </c>
      <c r="E33" s="3">
        <v>2.5386521744600026E-2</v>
      </c>
      <c r="F33" s="64">
        <f t="shared" si="0"/>
        <v>9.2592592592592546E-2</v>
      </c>
      <c r="G33" s="49">
        <v>5.8999999999999997E-2</v>
      </c>
      <c r="H33" s="41">
        <v>3585.62</v>
      </c>
      <c r="I33" s="3">
        <f t="shared" si="1"/>
        <v>-9.3395701643489287E-2</v>
      </c>
      <c r="J33" s="3">
        <v>7.3979999999999997</v>
      </c>
      <c r="K33" s="3">
        <f t="shared" si="2"/>
        <v>2.9215358931552585E-2</v>
      </c>
      <c r="O33" s="42"/>
      <c r="P33" s="41"/>
      <c r="R33" s="52"/>
      <c r="S33" s="49"/>
    </row>
    <row r="34" spans="1:19" x14ac:dyDescent="0.35">
      <c r="A34" s="42">
        <v>44774</v>
      </c>
      <c r="B34" s="3">
        <v>9.6048339322693979E-2</v>
      </c>
      <c r="C34" s="3">
        <v>-9.6476952289259357E-2</v>
      </c>
      <c r="D34" s="3">
        <v>1.2110726643598512E-2</v>
      </c>
      <c r="E34" s="3">
        <v>1.9537158414843344E-3</v>
      </c>
      <c r="F34" s="64">
        <f t="shared" si="0"/>
        <v>0.10204081632653056</v>
      </c>
      <c r="G34" s="49">
        <v>5.3999999999999999E-2</v>
      </c>
      <c r="H34" s="41">
        <v>3955</v>
      </c>
      <c r="I34" s="3">
        <f t="shared" si="1"/>
        <v>-4.2440119216810436E-2</v>
      </c>
      <c r="J34" s="3">
        <v>7.1879999999999997</v>
      </c>
      <c r="K34" s="3">
        <f t="shared" si="2"/>
        <v>-1.8032786885245979E-2</v>
      </c>
      <c r="O34" s="42"/>
      <c r="P34" s="41"/>
      <c r="R34" s="52"/>
      <c r="S34" s="49"/>
    </row>
    <row r="35" spans="1:19" x14ac:dyDescent="0.35">
      <c r="A35" s="42">
        <v>44743</v>
      </c>
      <c r="B35" s="3">
        <v>-4.7767703598242388E-2</v>
      </c>
      <c r="C35" s="3">
        <v>-6.9898295307396094E-2</v>
      </c>
      <c r="D35" s="3">
        <v>-6.1688311688311667E-2</v>
      </c>
      <c r="E35" s="3">
        <v>4.8891703609879123E-3</v>
      </c>
      <c r="F35" s="64">
        <f t="shared" si="0"/>
        <v>0</v>
      </c>
      <c r="G35" s="49">
        <v>4.9000000000000002E-2</v>
      </c>
      <c r="H35" s="41">
        <v>4130.29</v>
      </c>
      <c r="I35" s="3">
        <f t="shared" si="1"/>
        <v>9.1116347632205968E-2</v>
      </c>
      <c r="J35" s="3">
        <v>7.32</v>
      </c>
      <c r="K35" s="3">
        <f t="shared" si="2"/>
        <v>-1.7449664429530186E-2</v>
      </c>
      <c r="O35" s="42"/>
      <c r="P35" s="41"/>
      <c r="R35" s="52"/>
      <c r="S35" s="49"/>
    </row>
    <row r="36" spans="1:19" x14ac:dyDescent="0.35">
      <c r="A36" s="42">
        <v>44713</v>
      </c>
      <c r="B36" s="3">
        <v>-3.2531592208926818E-2</v>
      </c>
      <c r="C36" s="3">
        <v>-8.0886061946836854E-2</v>
      </c>
      <c r="D36" s="3">
        <v>-0.11621233859397412</v>
      </c>
      <c r="E36" s="3">
        <v>1.7803503977104257E-2</v>
      </c>
      <c r="F36" s="64">
        <f t="shared" si="0"/>
        <v>0.11363636363636374</v>
      </c>
      <c r="G36" s="49">
        <v>4.9000000000000002E-2</v>
      </c>
      <c r="H36" s="41">
        <v>3785.38</v>
      </c>
      <c r="I36" s="3">
        <f t="shared" si="1"/>
        <v>-8.391999322386641E-2</v>
      </c>
      <c r="J36" s="3">
        <v>7.45</v>
      </c>
      <c r="K36" s="3">
        <f t="shared" si="2"/>
        <v>4.7201618341200461E-3</v>
      </c>
      <c r="O36" s="42"/>
      <c r="P36" s="41"/>
      <c r="R36" s="52"/>
      <c r="S36" s="49"/>
    </row>
    <row r="37" spans="1:19" x14ac:dyDescent="0.35">
      <c r="A37" s="42">
        <v>44682</v>
      </c>
      <c r="B37" s="3">
        <v>-3.4623941561310843E-2</v>
      </c>
      <c r="C37" s="3">
        <v>9.1054835718949553E-2</v>
      </c>
      <c r="D37" s="3">
        <v>0.10110584518167451</v>
      </c>
      <c r="E37" s="3">
        <v>1.3708834291688534E-2</v>
      </c>
      <c r="F37" s="64">
        <f t="shared" si="0"/>
        <v>0</v>
      </c>
      <c r="G37" s="49">
        <v>4.3999999999999997E-2</v>
      </c>
      <c r="H37" s="41">
        <v>4132.1499999999996</v>
      </c>
      <c r="I37" s="3">
        <f t="shared" si="1"/>
        <v>5.3243883608711947E-5</v>
      </c>
      <c r="J37" s="3">
        <v>7.415</v>
      </c>
      <c r="K37" s="3">
        <f t="shared" si="2"/>
        <v>3.866087687351167E-2</v>
      </c>
      <c r="O37" s="42"/>
      <c r="P37" s="41"/>
      <c r="R37" s="52"/>
      <c r="S37" s="49"/>
    </row>
    <row r="38" spans="1:19" x14ac:dyDescent="0.35">
      <c r="A38" s="42">
        <v>44652</v>
      </c>
      <c r="B38" s="3">
        <v>6.2132688024956452E-2</v>
      </c>
      <c r="C38" s="3">
        <v>4.3037329041170913E-2</v>
      </c>
      <c r="D38" s="3">
        <v>0.18317757009345803</v>
      </c>
      <c r="E38" s="3">
        <v>8.1553602719331743E-3</v>
      </c>
      <c r="F38" s="64">
        <f t="shared" si="0"/>
        <v>0</v>
      </c>
      <c r="G38" s="49">
        <v>4.3999999999999997E-2</v>
      </c>
      <c r="H38" s="41">
        <v>4131.93</v>
      </c>
      <c r="I38" s="3">
        <f t="shared" si="1"/>
        <v>-8.7956719149039395E-2</v>
      </c>
      <c r="J38" s="3">
        <v>7.1390000000000002</v>
      </c>
      <c r="K38" s="3">
        <f t="shared" si="2"/>
        <v>4.325588192313317E-2</v>
      </c>
      <c r="O38" s="42"/>
      <c r="P38" s="41"/>
      <c r="R38" s="52"/>
      <c r="S38" s="49"/>
    </row>
    <row r="39" spans="1:19" x14ac:dyDescent="0.35">
      <c r="A39" s="42">
        <v>44621</v>
      </c>
      <c r="B39" s="3">
        <v>-5.6821630439433855E-2</v>
      </c>
      <c r="C39" s="3">
        <v>4.6539010249920132E-2</v>
      </c>
      <c r="D39" s="3">
        <v>6.1507936507936428E-2</v>
      </c>
      <c r="E39" s="3">
        <v>5.4044745870478229E-3</v>
      </c>
      <c r="F39" s="64">
        <f t="shared" si="0"/>
        <v>0</v>
      </c>
      <c r="G39" s="49">
        <v>4.3999999999999997E-2</v>
      </c>
      <c r="H39" s="41">
        <v>4530.41</v>
      </c>
      <c r="I39" s="3">
        <f t="shared" si="1"/>
        <v>3.5773238773279988E-2</v>
      </c>
      <c r="J39" s="3">
        <v>6.843</v>
      </c>
      <c r="K39" s="3">
        <f t="shared" si="2"/>
        <v>1.0782865583456485E-2</v>
      </c>
      <c r="O39" s="42"/>
      <c r="P39" s="41"/>
      <c r="R39" s="52"/>
      <c r="S39" s="49"/>
    </row>
    <row r="40" spans="1:19" x14ac:dyDescent="0.35">
      <c r="A40" s="42">
        <v>44593</v>
      </c>
      <c r="B40" s="3">
        <v>-2.7753689068715326E-3</v>
      </c>
      <c r="C40" s="3">
        <v>8.2387354196293325E-2</v>
      </c>
      <c r="D40" s="3">
        <v>-0.13698630136986298</v>
      </c>
      <c r="E40" s="3">
        <v>1.2934562385111818E-2</v>
      </c>
      <c r="F40" s="64">
        <f t="shared" si="0"/>
        <v>0</v>
      </c>
      <c r="G40" s="49">
        <v>4.3999999999999997E-2</v>
      </c>
      <c r="H40" s="41">
        <v>4373.9399999999996</v>
      </c>
      <c r="I40" s="3">
        <f t="shared" si="1"/>
        <v>-3.136052086678269E-2</v>
      </c>
      <c r="J40" s="3">
        <v>6.77</v>
      </c>
      <c r="K40" s="3">
        <f t="shared" si="2"/>
        <v>1.2866546977857482E-2</v>
      </c>
      <c r="O40" s="42"/>
      <c r="P40" s="41"/>
      <c r="R40" s="52"/>
      <c r="S40" s="49"/>
    </row>
    <row r="41" spans="1:19" x14ac:dyDescent="0.35">
      <c r="A41" s="42">
        <v>44562</v>
      </c>
      <c r="B41" s="3">
        <v>2.6374953079500291E-2</v>
      </c>
      <c r="C41" s="3">
        <v>0.1587557080055676</v>
      </c>
      <c r="D41" s="3">
        <v>5.0359712230215875E-2</v>
      </c>
      <c r="E41" s="3">
        <v>8.3258356050327814E-4</v>
      </c>
      <c r="F41" s="64">
        <f t="shared" si="0"/>
        <v>0</v>
      </c>
      <c r="G41" s="49">
        <v>4.3999999999999997E-2</v>
      </c>
      <c r="H41" s="41">
        <v>4515.55</v>
      </c>
      <c r="I41" s="3">
        <f t="shared" si="1"/>
        <v>-5.2585089106999758E-2</v>
      </c>
      <c r="J41" s="3">
        <v>6.6840000000000002</v>
      </c>
      <c r="K41" s="3">
        <f t="shared" si="2"/>
        <v>3.5636814378679958E-2</v>
      </c>
      <c r="O41" s="42"/>
      <c r="P41" s="41"/>
      <c r="R41" s="52"/>
      <c r="S41" s="49"/>
    </row>
    <row r="42" spans="1:19" x14ac:dyDescent="0.35">
      <c r="A42" s="42">
        <v>44531</v>
      </c>
      <c r="B42" s="3">
        <v>-4.3472655927356302E-2</v>
      </c>
      <c r="C42" s="3">
        <v>0.12790589834484553</v>
      </c>
      <c r="D42" s="3">
        <v>0.14876033057851235</v>
      </c>
      <c r="E42" s="3">
        <v>-8.2967106139300133E-3</v>
      </c>
      <c r="F42" s="64">
        <f t="shared" si="0"/>
        <v>0</v>
      </c>
      <c r="G42" s="49">
        <v>4.3999999999999997E-2</v>
      </c>
      <c r="H42" s="41">
        <v>4766.18</v>
      </c>
      <c r="I42" s="3">
        <f t="shared" si="1"/>
        <v>4.3612874972629799E-2</v>
      </c>
      <c r="J42" s="3">
        <v>6.4539999999999997</v>
      </c>
      <c r="K42" s="3">
        <f t="shared" si="2"/>
        <v>2.0233955105912128E-2</v>
      </c>
      <c r="O42" s="42"/>
      <c r="P42" s="41"/>
      <c r="R42" s="52"/>
      <c r="S42" s="49"/>
    </row>
    <row r="43" spans="1:19" x14ac:dyDescent="0.35">
      <c r="A43" s="42">
        <v>44501</v>
      </c>
      <c r="B43" s="3">
        <v>2.2425132589174085E-2</v>
      </c>
      <c r="C43" s="3">
        <v>-0.23330630151987855</v>
      </c>
      <c r="D43" s="3">
        <v>7.5555555555555529E-2</v>
      </c>
      <c r="E43" s="3">
        <v>2.3359807782152727E-3</v>
      </c>
      <c r="F43" s="64">
        <f t="shared" si="0"/>
        <v>0</v>
      </c>
      <c r="G43" s="49">
        <v>4.3999999999999997E-2</v>
      </c>
      <c r="H43" s="41">
        <v>4567</v>
      </c>
      <c r="I43" s="3">
        <f t="shared" si="1"/>
        <v>-8.3337314184714628E-3</v>
      </c>
      <c r="J43" s="3">
        <v>6.3259999999999996</v>
      </c>
      <c r="K43" s="3">
        <f t="shared" si="2"/>
        <v>-9.7056981840952222E-3</v>
      </c>
      <c r="O43" s="42"/>
      <c r="P43" s="41"/>
      <c r="R43" s="52"/>
      <c r="S43" s="49"/>
    </row>
    <row r="44" spans="1:19" x14ac:dyDescent="0.35">
      <c r="A44" s="42">
        <v>44470</v>
      </c>
      <c r="B44" s="3">
        <v>2.6342025260839431E-2</v>
      </c>
      <c r="C44" s="3">
        <v>0.10779657045570738</v>
      </c>
      <c r="D44" s="3">
        <v>2.040816326530609E-2</v>
      </c>
      <c r="E44" s="3">
        <v>1.0126206784963119E-2</v>
      </c>
      <c r="F44" s="64">
        <f t="shared" si="0"/>
        <v>0</v>
      </c>
      <c r="G44" s="49">
        <v>4.3999999999999997E-2</v>
      </c>
      <c r="H44" s="41">
        <v>4605.38</v>
      </c>
      <c r="I44" s="3">
        <f t="shared" si="1"/>
        <v>6.9143873301234615E-2</v>
      </c>
      <c r="J44" s="3">
        <v>6.3879999999999999</v>
      </c>
      <c r="K44" s="3">
        <f t="shared" si="2"/>
        <v>2.6514542825004022E-2</v>
      </c>
      <c r="O44" s="42"/>
      <c r="P44" s="41"/>
      <c r="R44" s="52"/>
      <c r="S44" s="49"/>
    </row>
    <row r="45" spans="1:19" x14ac:dyDescent="0.35">
      <c r="A45" s="42">
        <v>44440</v>
      </c>
      <c r="B45" s="3">
        <v>7.2303898672031422E-2</v>
      </c>
      <c r="C45" s="3">
        <v>9.1054288289457691E-2</v>
      </c>
      <c r="D45" s="3">
        <v>-7.9331941544885154E-2</v>
      </c>
      <c r="E45" s="3">
        <v>1.6683345442581581E-2</v>
      </c>
      <c r="F45" s="64">
        <f t="shared" si="0"/>
        <v>0</v>
      </c>
      <c r="G45" s="49">
        <v>4.3999999999999997E-2</v>
      </c>
      <c r="H45" s="41">
        <v>4307.54</v>
      </c>
      <c r="I45" s="3">
        <f t="shared" si="1"/>
        <v>-4.7569140421166278E-2</v>
      </c>
      <c r="J45" s="3">
        <v>6.2229999999999999</v>
      </c>
      <c r="K45" s="3">
        <f t="shared" si="2"/>
        <v>1.2872083668543858E-3</v>
      </c>
      <c r="O45" s="42"/>
      <c r="P45" s="41"/>
      <c r="R45" s="52"/>
      <c r="S45" s="49"/>
    </row>
    <row r="46" spans="1:19" x14ac:dyDescent="0.35">
      <c r="A46" s="42">
        <v>44409</v>
      </c>
      <c r="B46" s="3">
        <v>1.2998695625266742E-2</v>
      </c>
      <c r="C46" s="3">
        <v>-7.655544388862924E-2</v>
      </c>
      <c r="D46" s="3">
        <v>-9.1081593927893653E-2</v>
      </c>
      <c r="E46" s="3">
        <v>-1.8698629215599238E-2</v>
      </c>
      <c r="F46" s="64">
        <f t="shared" si="0"/>
        <v>0</v>
      </c>
      <c r="G46" s="49">
        <v>4.3999999999999997E-2</v>
      </c>
      <c r="H46" s="41">
        <v>4522.68</v>
      </c>
      <c r="I46" s="3">
        <f t="shared" si="1"/>
        <v>2.8990321391681052E-2</v>
      </c>
      <c r="J46" s="3">
        <v>6.2149999999999999</v>
      </c>
      <c r="K46" s="3">
        <f t="shared" si="2"/>
        <v>1.7730496453900904E-3</v>
      </c>
      <c r="O46" s="42"/>
      <c r="P46" s="41"/>
      <c r="R46" s="52"/>
      <c r="S46" s="49"/>
    </row>
    <row r="47" spans="1:19" x14ac:dyDescent="0.35">
      <c r="A47" s="42">
        <v>44378</v>
      </c>
      <c r="B47" s="3">
        <v>6.7285811137412412E-3</v>
      </c>
      <c r="C47" s="3">
        <v>6.5120295246227835E-3</v>
      </c>
      <c r="D47" s="3">
        <v>-5.3859964093357394E-2</v>
      </c>
      <c r="E47" s="3">
        <v>-3.093060785367958E-4</v>
      </c>
      <c r="F47" s="64">
        <f t="shared" si="0"/>
        <v>0</v>
      </c>
      <c r="G47" s="49">
        <v>4.3999999999999997E-2</v>
      </c>
      <c r="H47" s="41">
        <v>4395.26</v>
      </c>
      <c r="I47" s="3">
        <f t="shared" si="1"/>
        <v>2.2748109365910464E-2</v>
      </c>
      <c r="J47" s="3">
        <v>6.2039999999999997</v>
      </c>
      <c r="K47" s="3">
        <f t="shared" si="2"/>
        <v>2.5285076846802111E-2</v>
      </c>
      <c r="O47" s="42"/>
      <c r="P47" s="41"/>
      <c r="R47" s="52"/>
      <c r="S47" s="49"/>
    </row>
    <row r="48" spans="1:19" x14ac:dyDescent="0.35">
      <c r="A48" s="42">
        <v>44348</v>
      </c>
      <c r="B48" s="3">
        <v>6.2299595296713459E-2</v>
      </c>
      <c r="C48" s="3">
        <v>0.10238564880514656</v>
      </c>
      <c r="D48" s="3">
        <v>6.2977099236641229E-2</v>
      </c>
      <c r="E48" s="3">
        <v>2.5499579374163972E-2</v>
      </c>
      <c r="F48" s="64">
        <f t="shared" si="0"/>
        <v>0</v>
      </c>
      <c r="G48" s="49">
        <v>4.3999999999999997E-2</v>
      </c>
      <c r="H48" s="41">
        <v>4297.5</v>
      </c>
      <c r="I48" s="3">
        <f t="shared" si="1"/>
        <v>2.221397632316955E-2</v>
      </c>
      <c r="J48" s="3">
        <v>6.0510000000000002</v>
      </c>
      <c r="K48" s="3">
        <f t="shared" si="2"/>
        <v>4.8156758551975943E-3</v>
      </c>
      <c r="O48" s="42"/>
      <c r="P48" s="41"/>
      <c r="R48" s="52"/>
      <c r="S48" s="49"/>
    </row>
    <row r="49" spans="1:19" x14ac:dyDescent="0.35">
      <c r="A49" s="42">
        <v>44317</v>
      </c>
      <c r="B49" s="3">
        <v>-1.5809694915343925E-2</v>
      </c>
      <c r="C49" s="3">
        <v>4.219255534438273E-2</v>
      </c>
      <c r="D49" s="3">
        <v>1.9455252918288042E-2</v>
      </c>
      <c r="E49" s="3">
        <v>-2.0783254557731282E-2</v>
      </c>
      <c r="F49" s="64">
        <f t="shared" si="0"/>
        <v>0</v>
      </c>
      <c r="G49" s="49">
        <v>4.3999999999999997E-2</v>
      </c>
      <c r="H49" s="41">
        <v>4204.1099999999997</v>
      </c>
      <c r="I49" s="3">
        <f t="shared" si="1"/>
        <v>5.4865025818131288E-3</v>
      </c>
      <c r="J49" s="3">
        <v>6.0220000000000002</v>
      </c>
      <c r="K49" s="3">
        <f t="shared" si="2"/>
        <v>-1.3266998341625218E-3</v>
      </c>
      <c r="O49" s="42"/>
      <c r="P49" s="41"/>
      <c r="R49" s="52"/>
      <c r="S49" s="49"/>
    </row>
    <row r="50" spans="1:19" x14ac:dyDescent="0.35">
      <c r="A50" s="42">
        <v>44287</v>
      </c>
      <c r="B50" s="3">
        <v>7.1417062182261692E-3</v>
      </c>
      <c r="C50" s="3">
        <v>7.2053317640057568E-2</v>
      </c>
      <c r="D50" s="3">
        <v>-8.8652482269503549E-2</v>
      </c>
      <c r="E50" s="3">
        <v>1.248342152398918E-2</v>
      </c>
      <c r="F50" s="64">
        <f t="shared" si="0"/>
        <v>0</v>
      </c>
      <c r="G50" s="49">
        <v>4.3999999999999997E-2</v>
      </c>
      <c r="H50" s="41">
        <v>4181.17</v>
      </c>
      <c r="I50" s="3">
        <f t="shared" si="1"/>
        <v>5.2425312555847307E-2</v>
      </c>
      <c r="J50" s="3">
        <v>6.03</v>
      </c>
      <c r="K50" s="3">
        <f t="shared" si="2"/>
        <v>-2.3797960174842054E-2</v>
      </c>
      <c r="O50" s="42"/>
      <c r="P50" s="41"/>
      <c r="R50" s="52"/>
      <c r="S50" s="49"/>
    </row>
    <row r="51" spans="1:19" x14ac:dyDescent="0.35">
      <c r="A51" s="42">
        <v>44256</v>
      </c>
      <c r="B51" s="3">
        <v>3.3081840214667577E-2</v>
      </c>
      <c r="C51" s="3">
        <v>-3.8791536969873169E-2</v>
      </c>
      <c r="D51" s="3">
        <v>0.25892857142857123</v>
      </c>
      <c r="E51" s="3">
        <v>-1.0592532467532485E-2</v>
      </c>
      <c r="F51" s="64">
        <f t="shared" si="0"/>
        <v>0</v>
      </c>
      <c r="G51" s="49">
        <v>4.3999999999999997E-2</v>
      </c>
      <c r="H51" s="41">
        <v>3972.89</v>
      </c>
      <c r="I51" s="3">
        <f t="shared" si="1"/>
        <v>4.2438634008107733E-2</v>
      </c>
      <c r="J51" s="3">
        <v>6.1769999999999996</v>
      </c>
      <c r="K51" s="3">
        <f t="shared" si="2"/>
        <v>-8.3480494461391063E-3</v>
      </c>
      <c r="O51" s="42"/>
      <c r="P51" s="41"/>
      <c r="R51" s="52"/>
      <c r="S51" s="49"/>
    </row>
    <row r="52" spans="1:19" x14ac:dyDescent="0.35">
      <c r="A52" s="42">
        <v>44228</v>
      </c>
      <c r="B52" s="3">
        <v>1.8566101125918548E-2</v>
      </c>
      <c r="C52" s="3">
        <v>0.1639546799238791</v>
      </c>
      <c r="D52" s="3">
        <v>0.42222222222222239</v>
      </c>
      <c r="E52" s="3">
        <v>1.4311785611372675E-2</v>
      </c>
      <c r="F52" s="64">
        <f t="shared" si="0"/>
        <v>0</v>
      </c>
      <c r="G52" s="49">
        <v>4.3999999999999997E-2</v>
      </c>
      <c r="H52" s="41">
        <v>3811.15</v>
      </c>
      <c r="I52" s="3">
        <f t="shared" si="1"/>
        <v>2.6091474971999741E-2</v>
      </c>
      <c r="J52" s="3">
        <v>6.2290000000000001</v>
      </c>
      <c r="K52" s="3">
        <f t="shared" si="2"/>
        <v>4.7066733904858001E-2</v>
      </c>
      <c r="O52" s="42"/>
      <c r="P52" s="41"/>
      <c r="R52" s="52"/>
      <c r="S52" s="49"/>
    </row>
    <row r="53" spans="1:19" x14ac:dyDescent="0.35">
      <c r="A53" s="42">
        <v>44197</v>
      </c>
      <c r="B53" s="3">
        <v>6.7075054486472066E-2</v>
      </c>
      <c r="C53" s="3">
        <v>7.3106410812743619E-2</v>
      </c>
      <c r="D53" s="3">
        <v>-0.14168937329700274</v>
      </c>
      <c r="E53" s="3">
        <v>-2.1770085984994525E-3</v>
      </c>
      <c r="F53" s="64">
        <f t="shared" si="0"/>
        <v>0</v>
      </c>
      <c r="G53" s="49">
        <v>4.3999999999999997E-2</v>
      </c>
      <c r="H53" s="41">
        <v>3714.24</v>
      </c>
      <c r="I53" s="3">
        <f t="shared" si="1"/>
        <v>-1.1136640158463601E-2</v>
      </c>
      <c r="J53" s="3">
        <v>5.9489999999999998</v>
      </c>
      <c r="K53" s="3">
        <f t="shared" si="2"/>
        <v>9.331523583305008E-3</v>
      </c>
      <c r="O53" s="42"/>
      <c r="P53" s="41"/>
      <c r="R53" s="52"/>
      <c r="S53" s="49"/>
    </row>
    <row r="54" spans="1:19" x14ac:dyDescent="0.35">
      <c r="A54" s="42">
        <v>44166</v>
      </c>
      <c r="B54" s="3">
        <v>0.11635422406857317</v>
      </c>
      <c r="C54" s="3">
        <v>6.7786438996466525E-2</v>
      </c>
      <c r="D54" s="3">
        <v>-0.30360531309297906</v>
      </c>
      <c r="E54" s="3">
        <v>-1.2893634274901927E-2</v>
      </c>
      <c r="F54" s="64">
        <f t="shared" si="0"/>
        <v>0</v>
      </c>
      <c r="G54" s="49">
        <v>4.3999999999999997E-2</v>
      </c>
      <c r="H54" s="41">
        <v>3756.07</v>
      </c>
      <c r="I54" s="3">
        <f t="shared" si="1"/>
        <v>3.7121406659432372E-2</v>
      </c>
      <c r="J54" s="3">
        <v>5.8940000000000001</v>
      </c>
      <c r="K54" s="3">
        <f t="shared" si="2"/>
        <v>-2.8759939096598647E-3</v>
      </c>
      <c r="O54" s="42"/>
      <c r="P54" s="41"/>
      <c r="R54" s="52"/>
      <c r="S54" s="49"/>
    </row>
    <row r="55" spans="1:19" x14ac:dyDescent="0.35">
      <c r="A55" s="42">
        <v>44136</v>
      </c>
      <c r="B55" s="3">
        <v>2.1849514062870237E-2</v>
      </c>
      <c r="C55" s="3">
        <v>0.23652112030144853</v>
      </c>
      <c r="D55" s="3">
        <v>-0.10829103214890026</v>
      </c>
      <c r="E55" s="3">
        <v>-7.5649864527725826E-3</v>
      </c>
      <c r="F55" s="64">
        <f t="shared" si="0"/>
        <v>0</v>
      </c>
      <c r="G55" s="49">
        <v>4.3999999999999997E-2</v>
      </c>
      <c r="H55" s="41">
        <v>3621.63</v>
      </c>
      <c r="I55" s="3">
        <f t="shared" si="1"/>
        <v>0.10754565805086302</v>
      </c>
      <c r="J55" s="3">
        <v>5.9109999999999996</v>
      </c>
      <c r="K55" s="3">
        <f t="shared" si="2"/>
        <v>5.1011732698519573E-3</v>
      </c>
      <c r="O55" s="42"/>
      <c r="P55" s="41"/>
      <c r="R55" s="52"/>
      <c r="S55" s="49"/>
    </row>
    <row r="56" spans="1:19" x14ac:dyDescent="0.35">
      <c r="A56" s="42">
        <v>44105</v>
      </c>
      <c r="B56" s="3">
        <v>-4.6576336428648139E-3</v>
      </c>
      <c r="C56" s="3">
        <v>-0.11669585956657152</v>
      </c>
      <c r="D56" s="3">
        <v>5.1601423487544491E-2</v>
      </c>
      <c r="E56" s="3">
        <v>1.3512778684067424E-2</v>
      </c>
      <c r="F56" s="64">
        <f t="shared" si="0"/>
        <v>0</v>
      </c>
      <c r="G56" s="49">
        <v>4.3999999999999997E-2</v>
      </c>
      <c r="H56" s="41">
        <v>3269.96</v>
      </c>
      <c r="I56" s="3">
        <f t="shared" si="1"/>
        <v>-2.766577460600653E-2</v>
      </c>
      <c r="J56" s="3">
        <v>5.8810000000000002</v>
      </c>
      <c r="K56" s="3">
        <f t="shared" si="2"/>
        <v>-2.2277639235245131E-2</v>
      </c>
      <c r="O56" s="42"/>
      <c r="P56" s="41"/>
      <c r="R56" s="52"/>
      <c r="S56" s="49"/>
    </row>
    <row r="57" spans="1:19" x14ac:dyDescent="0.35">
      <c r="A57" s="42">
        <v>44075</v>
      </c>
      <c r="B57" s="3">
        <v>5.1764876957373543E-2</v>
      </c>
      <c r="C57" s="3">
        <v>-5.7724583167314714E-2</v>
      </c>
      <c r="D57" s="3">
        <v>-1.7761989342806016E-3</v>
      </c>
      <c r="E57" s="3">
        <v>4.1772462937177133E-3</v>
      </c>
      <c r="F57" s="64">
        <f t="shared" si="0"/>
        <v>0</v>
      </c>
      <c r="G57" s="49">
        <v>4.3999999999999997E-2</v>
      </c>
      <c r="H57" s="41">
        <v>3363</v>
      </c>
      <c r="I57" s="3">
        <f t="shared" si="1"/>
        <v>-3.9227954095494386E-2</v>
      </c>
      <c r="J57" s="3">
        <v>6.0149999999999997</v>
      </c>
      <c r="K57" s="3">
        <f t="shared" si="2"/>
        <v>-1.0365251727542055E-2</v>
      </c>
      <c r="O57" s="42"/>
      <c r="P57" s="41"/>
      <c r="R57" s="52"/>
      <c r="S57" s="49"/>
    </row>
    <row r="58" spans="1:19" x14ac:dyDescent="0.35">
      <c r="A58" s="42">
        <v>44044</v>
      </c>
      <c r="B58" s="3">
        <v>4.3300787070869852E-2</v>
      </c>
      <c r="C58" s="3">
        <v>5.6482192648457746E-2</v>
      </c>
      <c r="D58" s="3">
        <v>5.6285178236397712E-2</v>
      </c>
      <c r="E58" s="3">
        <v>-2.2184847028672006E-2</v>
      </c>
      <c r="F58" s="64">
        <f t="shared" si="0"/>
        <v>0</v>
      </c>
      <c r="G58" s="49">
        <v>4.3999999999999997E-2</v>
      </c>
      <c r="H58" s="41">
        <v>3500.31</v>
      </c>
      <c r="I58" s="3">
        <f t="shared" si="1"/>
        <v>7.0064687324219249E-2</v>
      </c>
      <c r="J58" s="3">
        <v>6.0780000000000003</v>
      </c>
      <c r="K58" s="3">
        <f t="shared" si="2"/>
        <v>4.1288333047798623E-2</v>
      </c>
      <c r="O58" s="42"/>
      <c r="P58" s="41"/>
      <c r="R58" s="52"/>
      <c r="S58" s="49"/>
    </row>
    <row r="59" spans="1:19" x14ac:dyDescent="0.35">
      <c r="A59" s="42">
        <v>44013</v>
      </c>
      <c r="B59" s="3">
        <v>5.9643863613287149E-2</v>
      </c>
      <c r="C59" s="3">
        <v>2.5145906273444634E-2</v>
      </c>
      <c r="D59" s="3">
        <v>5.3359683794466498E-2</v>
      </c>
      <c r="E59" s="3">
        <v>-8.260524225575978E-3</v>
      </c>
      <c r="F59" s="64">
        <f t="shared" si="0"/>
        <v>0</v>
      </c>
      <c r="G59" s="49">
        <v>4.3999999999999997E-2</v>
      </c>
      <c r="H59" s="41">
        <v>3271.12</v>
      </c>
      <c r="I59" s="3">
        <f t="shared" si="1"/>
        <v>5.5101296975444213E-2</v>
      </c>
      <c r="J59" s="3">
        <v>5.8369999999999997</v>
      </c>
      <c r="K59" s="3">
        <f t="shared" si="2"/>
        <v>-8.661684782608722E-3</v>
      </c>
      <c r="O59" s="42"/>
      <c r="P59" s="41"/>
      <c r="R59" s="52"/>
      <c r="S59" s="49"/>
    </row>
    <row r="60" spans="1:19" x14ac:dyDescent="0.35">
      <c r="A60" s="42">
        <v>43983</v>
      </c>
      <c r="B60" s="3">
        <v>5.5731968185487028E-2</v>
      </c>
      <c r="C60" s="3">
        <v>0.10120990193151325</v>
      </c>
      <c r="D60" s="3">
        <v>-7.8431372549019676E-3</v>
      </c>
      <c r="E60" s="3">
        <v>-6.6146315650214517E-4</v>
      </c>
      <c r="F60" s="64">
        <f t="shared" si="0"/>
        <v>0</v>
      </c>
      <c r="G60" s="49">
        <v>4.3999999999999997E-2</v>
      </c>
      <c r="H60" s="41">
        <v>3100.29</v>
      </c>
      <c r="I60" s="3">
        <f t="shared" si="1"/>
        <v>1.838840328350267E-2</v>
      </c>
      <c r="J60" s="3">
        <v>5.8879999999999999</v>
      </c>
      <c r="K60" s="3">
        <f t="shared" si="2"/>
        <v>-2.0788292033926493E-2</v>
      </c>
      <c r="O60" s="42"/>
      <c r="P60" s="41"/>
      <c r="R60" s="52"/>
      <c r="S60" s="49"/>
    </row>
    <row r="61" spans="1:19" x14ac:dyDescent="0.35">
      <c r="A61" s="42">
        <v>43952</v>
      </c>
      <c r="B61" s="3">
        <v>0.11864153070548399</v>
      </c>
      <c r="C61" s="3">
        <v>0.63326869751018822</v>
      </c>
      <c r="D61" s="3">
        <v>-6.4220183486238633E-2</v>
      </c>
      <c r="E61" s="3">
        <v>6.8329848022697396E-3</v>
      </c>
      <c r="F61" s="64">
        <f t="shared" si="0"/>
        <v>0</v>
      </c>
      <c r="G61" s="49">
        <v>4.3999999999999997E-2</v>
      </c>
      <c r="H61" s="41">
        <v>3044.31</v>
      </c>
      <c r="I61" s="3">
        <f t="shared" si="1"/>
        <v>4.5281775012618368E-2</v>
      </c>
      <c r="J61" s="3">
        <v>6.0129999999999999</v>
      </c>
      <c r="K61" s="3">
        <f t="shared" si="2"/>
        <v>-1.587561374795424E-2</v>
      </c>
      <c r="O61" s="42"/>
      <c r="P61" s="41"/>
      <c r="R61" s="52"/>
      <c r="S61" s="49"/>
    </row>
    <row r="62" spans="1:19" x14ac:dyDescent="0.35">
      <c r="A62" s="42">
        <v>43922</v>
      </c>
      <c r="B62" s="3">
        <v>-0.29921751437150074</v>
      </c>
      <c r="C62" s="3">
        <v>-8.346653102309004E-2</v>
      </c>
      <c r="D62" s="3">
        <v>-9.0909090909090592E-3</v>
      </c>
      <c r="E62" s="3">
        <v>-3.3982451249784324E-3</v>
      </c>
      <c r="F62" s="64">
        <f t="shared" si="0"/>
        <v>-0.14563106796116504</v>
      </c>
      <c r="G62" s="49">
        <v>4.3999999999999997E-2</v>
      </c>
      <c r="H62" s="41">
        <v>2912.43</v>
      </c>
      <c r="I62" s="3">
        <f t="shared" si="1"/>
        <v>0.12684410293315368</v>
      </c>
      <c r="J62" s="3">
        <v>6.11</v>
      </c>
      <c r="K62" s="3">
        <f t="shared" si="2"/>
        <v>-4.5617464972302997E-3</v>
      </c>
      <c r="O62" s="42"/>
      <c r="P62" s="41"/>
      <c r="R62" s="52"/>
      <c r="S62" s="49"/>
    </row>
    <row r="63" spans="1:19" x14ac:dyDescent="0.35">
      <c r="A63" s="42">
        <v>43891</v>
      </c>
      <c r="B63" s="3">
        <v>-4.6431615697184785E-2</v>
      </c>
      <c r="C63" s="3">
        <v>-0.78186608327241736</v>
      </c>
      <c r="D63" s="3">
        <v>-0.195906432748538</v>
      </c>
      <c r="E63" s="3">
        <v>3.8588799735296442E-2</v>
      </c>
      <c r="F63" s="64">
        <f t="shared" si="0"/>
        <v>0</v>
      </c>
      <c r="G63" s="49">
        <v>5.1499999999999997E-2</v>
      </c>
      <c r="H63" s="41">
        <v>2584.59</v>
      </c>
      <c r="I63" s="3">
        <f t="shared" si="1"/>
        <v>-0.12511932083595659</v>
      </c>
      <c r="J63" s="3">
        <v>6.1379999999999999</v>
      </c>
      <c r="K63" s="3">
        <f t="shared" si="2"/>
        <v>-3.6571966724219203E-2</v>
      </c>
      <c r="O63" s="42"/>
      <c r="P63" s="41"/>
      <c r="R63" s="52"/>
      <c r="S63" s="49"/>
    </row>
    <row r="64" spans="1:19" x14ac:dyDescent="0.35">
      <c r="A64" s="42">
        <v>43862</v>
      </c>
      <c r="B64" s="3">
        <v>-4.3677665306052098E-2</v>
      </c>
      <c r="C64" s="3">
        <v>-0.14143129462726226</v>
      </c>
      <c r="D64" s="3">
        <v>-8.6782376502002712E-2</v>
      </c>
      <c r="E64" s="3">
        <v>1.3894324853228959E-2</v>
      </c>
      <c r="F64" s="64">
        <f t="shared" si="0"/>
        <v>0</v>
      </c>
      <c r="G64" s="49">
        <v>5.1499999999999997E-2</v>
      </c>
      <c r="H64" s="41">
        <v>2954.22</v>
      </c>
      <c r="I64" s="3">
        <f t="shared" si="1"/>
        <v>-8.4110469009648109E-2</v>
      </c>
      <c r="J64" s="3">
        <v>6.3710000000000004</v>
      </c>
      <c r="K64" s="3">
        <f t="shared" si="2"/>
        <v>-3.455068949840881E-2</v>
      </c>
      <c r="O64" s="42"/>
      <c r="P64" s="41"/>
      <c r="R64" s="52"/>
      <c r="S64" s="49"/>
    </row>
    <row r="65" spans="1:19" x14ac:dyDescent="0.35">
      <c r="A65" s="42">
        <v>43831</v>
      </c>
      <c r="B65" s="3">
        <v>1.108522455016497E-2</v>
      </c>
      <c r="C65" s="3">
        <v>-0.16911080923574517</v>
      </c>
      <c r="D65" s="3">
        <v>-0.22222222222222227</v>
      </c>
      <c r="E65" s="3">
        <v>2.6629292221445264E-3</v>
      </c>
      <c r="F65" s="64">
        <f t="shared" si="0"/>
        <v>0</v>
      </c>
      <c r="G65" s="49">
        <v>5.1499999999999997E-2</v>
      </c>
      <c r="H65" s="41">
        <v>3225.52</v>
      </c>
      <c r="I65" s="3">
        <f t="shared" si="1"/>
        <v>-1.6280898111292685E-3</v>
      </c>
      <c r="J65" s="3">
        <v>6.5990000000000002</v>
      </c>
      <c r="K65" s="3">
        <f t="shared" si="2"/>
        <v>6.866036008544389E-3</v>
      </c>
      <c r="O65" s="42"/>
      <c r="P65" s="41"/>
      <c r="R65" s="52"/>
      <c r="S65" s="49"/>
    </row>
    <row r="66" spans="1:19" x14ac:dyDescent="0.35">
      <c r="A66" s="42">
        <v>43800</v>
      </c>
      <c r="B66" s="3">
        <v>1.3167099182270343E-2</v>
      </c>
      <c r="C66" s="3">
        <v>0.10143766002239245</v>
      </c>
      <c r="D66" s="3">
        <v>0.71657754010695196</v>
      </c>
      <c r="E66" s="3">
        <v>-5.5194714687926971E-3</v>
      </c>
      <c r="F66" s="64">
        <f t="shared" si="0"/>
        <v>0</v>
      </c>
      <c r="G66" s="49">
        <v>5.1499999999999997E-2</v>
      </c>
      <c r="H66" s="41">
        <v>3230.78</v>
      </c>
      <c r="I66" s="3">
        <f t="shared" si="1"/>
        <v>2.8589803182446302E-2</v>
      </c>
      <c r="J66" s="3">
        <v>6.5540000000000003</v>
      </c>
      <c r="K66" s="3">
        <f t="shared" si="2"/>
        <v>1.4551083591331317E-2</v>
      </c>
      <c r="O66" s="42"/>
      <c r="P66" s="41"/>
      <c r="R66" s="52"/>
      <c r="S66" s="49"/>
    </row>
    <row r="67" spans="1:19" x14ac:dyDescent="0.35">
      <c r="A67" s="42">
        <v>43770</v>
      </c>
      <c r="B67" s="3">
        <v>4.5658561565730019E-2</v>
      </c>
      <c r="C67" s="3">
        <v>1.8107490627390425E-2</v>
      </c>
      <c r="D67" s="3">
        <v>-0.26377952755905509</v>
      </c>
      <c r="E67" s="3">
        <v>1.0820254163261865E-2</v>
      </c>
      <c r="F67" s="64">
        <f t="shared" ref="F67:F125" si="3">(G67-G68)/G68</f>
        <v>0</v>
      </c>
      <c r="G67" s="49">
        <v>5.1499999999999997E-2</v>
      </c>
      <c r="H67" s="41">
        <v>3140.98</v>
      </c>
      <c r="I67" s="3">
        <f t="shared" ref="I67:I122" si="4">(H67-H68)/H68</f>
        <v>3.4047064090915104E-2</v>
      </c>
      <c r="J67" s="3">
        <v>6.46</v>
      </c>
      <c r="K67" s="3">
        <f t="shared" ref="K67:K125" si="5">(J67-J68)/J68</f>
        <v>-2.7547794671082319E-2</v>
      </c>
      <c r="O67" s="42"/>
      <c r="P67" s="41"/>
    </row>
    <row r="68" spans="1:19" x14ac:dyDescent="0.35">
      <c r="A68" s="42">
        <v>43739</v>
      </c>
      <c r="B68" s="3">
        <v>5.0737939658401281E-2</v>
      </c>
      <c r="C68" s="3">
        <v>2.03233326303549E-3</v>
      </c>
      <c r="D68" s="3">
        <v>9.1690544412607392E-2</v>
      </c>
      <c r="E68" s="3">
        <v>4.7848244620610682E-3</v>
      </c>
      <c r="F68" s="64">
        <f t="shared" si="3"/>
        <v>-4.6296296296296335E-2</v>
      </c>
      <c r="G68" s="49">
        <v>5.1499999999999997E-2</v>
      </c>
      <c r="H68" s="41">
        <v>3037.56</v>
      </c>
      <c r="I68" s="3">
        <f t="shared" si="4"/>
        <v>2.0431747482144953E-2</v>
      </c>
      <c r="J68" s="3">
        <v>6.6429999999999998</v>
      </c>
      <c r="K68" s="3">
        <f t="shared" si="5"/>
        <v>-7.7669902912622085E-3</v>
      </c>
      <c r="O68" s="42"/>
      <c r="P68" s="41"/>
    </row>
    <row r="69" spans="1:19" x14ac:dyDescent="0.35">
      <c r="A69" s="42">
        <v>43709</v>
      </c>
      <c r="B69" s="3">
        <v>-1.6723765302426901E-2</v>
      </c>
      <c r="C69" s="3">
        <v>-1.8870212764955339E-2</v>
      </c>
      <c r="D69" s="3">
        <v>0.10618066561014276</v>
      </c>
      <c r="E69" s="3">
        <v>-1.1350435963107485E-2</v>
      </c>
      <c r="F69" s="64">
        <f t="shared" si="3"/>
        <v>-6.0869565217391355E-2</v>
      </c>
      <c r="G69" s="49">
        <v>5.3999999999999999E-2</v>
      </c>
      <c r="H69" s="41">
        <v>2976.74</v>
      </c>
      <c r="I69" s="3">
        <f t="shared" si="4"/>
        <v>1.7181167690656883E-2</v>
      </c>
      <c r="J69" s="3">
        <v>6.6950000000000003</v>
      </c>
      <c r="K69" s="3">
        <f t="shared" si="5"/>
        <v>2.1201952410006136E-2</v>
      </c>
      <c r="O69" s="42"/>
      <c r="P69" s="41"/>
    </row>
    <row r="70" spans="1:19" x14ac:dyDescent="0.35">
      <c r="A70" s="42">
        <v>43678</v>
      </c>
      <c r="B70" s="3">
        <v>-7.7568021427905004E-2</v>
      </c>
      <c r="C70" s="3">
        <v>-6.1243625240718552E-2</v>
      </c>
      <c r="D70" s="3">
        <v>5.5183946488294174E-2</v>
      </c>
      <c r="E70" s="3">
        <v>3.7627069416206707E-2</v>
      </c>
      <c r="F70" s="64">
        <f t="shared" si="3"/>
        <v>0</v>
      </c>
      <c r="G70" s="49">
        <v>5.7500000000000002E-2</v>
      </c>
      <c r="H70" s="41">
        <v>2926.46</v>
      </c>
      <c r="I70" s="3">
        <f t="shared" si="4"/>
        <v>-1.8091652742267789E-2</v>
      </c>
      <c r="J70" s="3">
        <v>6.556</v>
      </c>
      <c r="K70" s="3">
        <f t="shared" si="5"/>
        <v>2.9360967184801426E-2</v>
      </c>
      <c r="O70" s="42"/>
      <c r="P70" s="41"/>
    </row>
    <row r="71" spans="1:19" x14ac:dyDescent="0.35">
      <c r="A71" s="42">
        <v>43647</v>
      </c>
      <c r="B71" s="3">
        <v>-1.8615266095163487E-2</v>
      </c>
      <c r="C71" s="3">
        <v>1.8795392120082089E-3</v>
      </c>
      <c r="D71" s="3">
        <v>-0.30384167636786957</v>
      </c>
      <c r="E71" s="3">
        <v>-1.1604293588627545E-3</v>
      </c>
      <c r="F71" s="64">
        <f t="shared" si="3"/>
        <v>-4.1666666666666588E-2</v>
      </c>
      <c r="G71" s="49">
        <v>5.7500000000000002E-2</v>
      </c>
      <c r="H71" s="41">
        <v>2980.38</v>
      </c>
      <c r="I71" s="3">
        <f t="shared" si="4"/>
        <v>1.312819536603934E-2</v>
      </c>
      <c r="J71" s="3">
        <v>6.3689999999999998</v>
      </c>
      <c r="K71" s="3">
        <f t="shared" si="5"/>
        <v>-7.4138682948102899E-2</v>
      </c>
      <c r="O71" s="42"/>
      <c r="P71" s="41"/>
    </row>
    <row r="72" spans="1:19" x14ac:dyDescent="0.35">
      <c r="A72" s="42">
        <v>43617</v>
      </c>
      <c r="B72" s="3">
        <v>3.0556731461046788E-2</v>
      </c>
      <c r="C72" s="3">
        <v>8.8832148285618279E-2</v>
      </c>
      <c r="D72" s="3">
        <v>-6.9364161849711555E-3</v>
      </c>
      <c r="E72" s="3">
        <v>-9.055627425614424E-3</v>
      </c>
      <c r="F72" s="64">
        <f t="shared" si="3"/>
        <v>0</v>
      </c>
      <c r="G72" s="49">
        <v>0.06</v>
      </c>
      <c r="H72" s="41">
        <v>2941.76</v>
      </c>
      <c r="I72" s="3">
        <f t="shared" si="4"/>
        <v>6.8930183208215035E-2</v>
      </c>
      <c r="J72" s="3">
        <v>6.8789999999999996</v>
      </c>
      <c r="K72" s="3">
        <f t="shared" si="5"/>
        <v>-2.1757679180887439E-2</v>
      </c>
      <c r="O72" s="42"/>
      <c r="P72" s="41"/>
    </row>
    <row r="73" spans="1:19" x14ac:dyDescent="0.35">
      <c r="A73" s="42">
        <v>43586</v>
      </c>
      <c r="B73" s="3">
        <v>4.7533848301125918E-3</v>
      </c>
      <c r="C73" s="3">
        <v>-0.17779418976022943</v>
      </c>
      <c r="D73" s="3">
        <v>3.8415366146458615E-2</v>
      </c>
      <c r="E73" s="3">
        <v>-9.4778562812342039E-4</v>
      </c>
      <c r="F73" s="64">
        <f t="shared" si="3"/>
        <v>-4.0000000000000036E-2</v>
      </c>
      <c r="G73" s="49">
        <v>0.06</v>
      </c>
      <c r="H73" s="41">
        <v>2752.06</v>
      </c>
      <c r="I73" s="3">
        <f t="shared" si="4"/>
        <v>-6.5777726481161508E-2</v>
      </c>
      <c r="J73" s="3">
        <v>7.032</v>
      </c>
      <c r="K73" s="3">
        <f t="shared" si="5"/>
        <v>-5.1524143512274037E-2</v>
      </c>
      <c r="O73" s="42"/>
      <c r="P73" s="41"/>
    </row>
    <row r="74" spans="1:19" x14ac:dyDescent="0.35">
      <c r="A74" s="42">
        <v>43556</v>
      </c>
      <c r="B74" s="3">
        <v>7.1540061120134918E-2</v>
      </c>
      <c r="C74" s="3">
        <v>6.0800666101807344E-2</v>
      </c>
      <c r="D74" s="3">
        <v>8.6049543676662343E-2</v>
      </c>
      <c r="E74" s="3">
        <v>6.5915004336511828E-3</v>
      </c>
      <c r="F74" s="64">
        <f t="shared" si="3"/>
        <v>0</v>
      </c>
      <c r="G74" s="49">
        <v>6.25E-2</v>
      </c>
      <c r="H74" s="41">
        <v>2945.83</v>
      </c>
      <c r="I74" s="3">
        <f t="shared" si="4"/>
        <v>3.9313434942139368E-2</v>
      </c>
      <c r="J74" s="3">
        <v>7.4139999999999997</v>
      </c>
      <c r="K74" s="3">
        <f t="shared" si="5"/>
        <v>9.2567383610127445E-3</v>
      </c>
      <c r="O74" s="42"/>
      <c r="P74" s="41"/>
    </row>
    <row r="75" spans="1:19" x14ac:dyDescent="0.35">
      <c r="A75" s="42">
        <v>43525</v>
      </c>
      <c r="B75" s="3">
        <v>-2.7715044754580208E-3</v>
      </c>
      <c r="C75" s="3">
        <v>4.9771689938418774E-2</v>
      </c>
      <c r="D75" s="3">
        <v>0.1004304160688666</v>
      </c>
      <c r="E75" s="3">
        <v>-2.3295213892418346E-2</v>
      </c>
      <c r="F75" s="64">
        <f t="shared" si="3"/>
        <v>-3.8461538461538491E-2</v>
      </c>
      <c r="G75" s="49">
        <v>6.25E-2</v>
      </c>
      <c r="H75" s="41">
        <v>2834.4</v>
      </c>
      <c r="I75" s="3">
        <f t="shared" si="4"/>
        <v>1.7924287751078408E-2</v>
      </c>
      <c r="J75" s="3">
        <v>7.3460000000000001</v>
      </c>
      <c r="K75" s="3">
        <f t="shared" si="5"/>
        <v>-3.227506257410092E-2</v>
      </c>
      <c r="O75" s="42"/>
      <c r="P75" s="41"/>
    </row>
    <row r="76" spans="1:19" x14ac:dyDescent="0.35">
      <c r="A76" s="42">
        <v>43497</v>
      </c>
      <c r="B76" s="3">
        <v>-1.5089150371975458E-3</v>
      </c>
      <c r="C76" s="3">
        <v>6.1815911336813002E-2</v>
      </c>
      <c r="D76" s="3">
        <v>5.6060606060606082E-2</v>
      </c>
      <c r="E76" s="3">
        <v>-1.6913319238901275E-3</v>
      </c>
      <c r="F76" s="64">
        <f t="shared" si="3"/>
        <v>0</v>
      </c>
      <c r="G76" s="49">
        <v>6.5000000000000002E-2</v>
      </c>
      <c r="H76" s="41">
        <v>2784.49</v>
      </c>
      <c r="I76" s="3">
        <f t="shared" si="4"/>
        <v>2.9728930143115964E-2</v>
      </c>
      <c r="J76" s="3">
        <v>7.5910000000000002</v>
      </c>
      <c r="K76" s="3">
        <f t="shared" si="5"/>
        <v>1.4432714152078117E-2</v>
      </c>
      <c r="O76" s="42"/>
      <c r="P76" s="41"/>
    </row>
    <row r="77" spans="1:19" x14ac:dyDescent="0.35">
      <c r="A77" s="42">
        <v>43466</v>
      </c>
      <c r="B77" s="3">
        <v>2.418114545125959E-3</v>
      </c>
      <c r="C77" s="3">
        <v>0.16935523117529142</v>
      </c>
      <c r="D77" s="3">
        <v>0.2595419847328243</v>
      </c>
      <c r="E77" s="3">
        <v>1.9982748706152968E-2</v>
      </c>
      <c r="F77" s="64">
        <f t="shared" si="3"/>
        <v>0</v>
      </c>
      <c r="G77" s="49">
        <v>6.5000000000000002E-2</v>
      </c>
      <c r="H77" s="41">
        <v>2704.1</v>
      </c>
      <c r="I77" s="3">
        <f t="shared" si="4"/>
        <v>7.8684404731036967E-2</v>
      </c>
      <c r="J77" s="3">
        <v>7.4829999999999997</v>
      </c>
      <c r="K77" s="3">
        <f t="shared" si="5"/>
        <v>1.5332428765264524E-2</v>
      </c>
      <c r="O77" s="42"/>
      <c r="P77" s="41"/>
    </row>
    <row r="78" spans="1:19" x14ac:dyDescent="0.35">
      <c r="A78" s="42">
        <v>43435</v>
      </c>
      <c r="B78" s="3">
        <v>4.7346621761486393E-2</v>
      </c>
      <c r="C78" s="3">
        <v>-0.11471979578665358</v>
      </c>
      <c r="D78" s="3">
        <v>7.8189300411522611E-2</v>
      </c>
      <c r="E78" s="3">
        <v>-1.1487650775416183E-3</v>
      </c>
      <c r="F78" s="64">
        <f t="shared" si="3"/>
        <v>0</v>
      </c>
      <c r="G78" s="49">
        <v>6.5000000000000002E-2</v>
      </c>
      <c r="H78" s="41">
        <v>2506.85</v>
      </c>
      <c r="I78" s="3">
        <f t="shared" si="4"/>
        <v>-9.1776955767217297E-2</v>
      </c>
      <c r="J78" s="3">
        <v>7.37</v>
      </c>
      <c r="K78" s="3">
        <f t="shared" si="5"/>
        <v>-3.1155514657552268E-2</v>
      </c>
      <c r="O78" s="42"/>
      <c r="P78" s="41"/>
    </row>
    <row r="79" spans="1:19" x14ac:dyDescent="0.35">
      <c r="A79" s="42">
        <v>43405</v>
      </c>
      <c r="B79" s="3">
        <v>-5.872530432740896E-2</v>
      </c>
      <c r="C79" s="3">
        <v>-0.24869302301805254</v>
      </c>
      <c r="D79" s="3">
        <v>-7.0745697896749532E-2</v>
      </c>
      <c r="E79" s="3">
        <v>-5.8282623394185287E-2</v>
      </c>
      <c r="F79" s="64">
        <f t="shared" si="3"/>
        <v>0</v>
      </c>
      <c r="G79" s="49">
        <v>6.5000000000000002E-2</v>
      </c>
      <c r="H79" s="41">
        <v>2760.17</v>
      </c>
      <c r="I79" s="3">
        <f t="shared" si="4"/>
        <v>1.7859381799140144E-2</v>
      </c>
      <c r="J79" s="3">
        <v>7.6070000000000002</v>
      </c>
      <c r="K79" s="3">
        <f t="shared" si="5"/>
        <v>-3.1325608047879733E-2</v>
      </c>
      <c r="O79" s="42"/>
      <c r="P79" s="41"/>
    </row>
    <row r="80" spans="1:19" x14ac:dyDescent="0.35">
      <c r="A80" s="42">
        <v>43374</v>
      </c>
      <c r="B80" s="3">
        <v>-5.0832853926212652E-2</v>
      </c>
      <c r="C80" s="3">
        <v>-0.11473308398261095</v>
      </c>
      <c r="D80" s="3">
        <v>-6.7736185383244191E-2</v>
      </c>
      <c r="E80" s="3">
        <v>2.0000000000000039E-2</v>
      </c>
      <c r="F80" s="64">
        <f t="shared" si="3"/>
        <v>0</v>
      </c>
      <c r="G80" s="49">
        <v>6.5000000000000002E-2</v>
      </c>
      <c r="H80" s="41">
        <v>2711.74</v>
      </c>
      <c r="I80" s="3">
        <f t="shared" si="4"/>
        <v>-6.9403358979814631E-2</v>
      </c>
      <c r="J80" s="3">
        <v>7.8529999999999998</v>
      </c>
      <c r="K80" s="3">
        <f t="shared" si="5"/>
        <v>-2.1311066799601121E-2</v>
      </c>
      <c r="O80" s="42"/>
      <c r="P80" s="41"/>
    </row>
    <row r="81" spans="1:16" x14ac:dyDescent="0.35">
      <c r="A81" s="42">
        <v>43344</v>
      </c>
      <c r="B81" s="3">
        <v>2.0599501546148855E-2</v>
      </c>
      <c r="C81" s="3">
        <v>4.8244238128849856E-2</v>
      </c>
      <c r="D81" s="3">
        <v>-0.17621145374449329</v>
      </c>
      <c r="E81" s="3">
        <v>2.1126760563380281E-2</v>
      </c>
      <c r="F81" s="64">
        <f t="shared" si="3"/>
        <v>4.0000000000000036E-2</v>
      </c>
      <c r="G81" s="49">
        <v>6.5000000000000002E-2</v>
      </c>
      <c r="H81" s="41">
        <v>2913.98</v>
      </c>
      <c r="I81" s="3">
        <f t="shared" si="4"/>
        <v>4.2943009181394707E-3</v>
      </c>
      <c r="J81" s="3">
        <v>8.0239999999999991</v>
      </c>
      <c r="K81" s="3">
        <f t="shared" si="5"/>
        <v>9.1812350647716649E-3</v>
      </c>
      <c r="O81" s="42"/>
      <c r="P81" s="41"/>
    </row>
    <row r="82" spans="1:16" x14ac:dyDescent="0.35">
      <c r="A82" s="42">
        <v>43313</v>
      </c>
      <c r="B82" s="3">
        <v>6.2637782752672691E-2</v>
      </c>
      <c r="C82" s="3">
        <v>1.501182925367814E-2</v>
      </c>
      <c r="D82" s="3">
        <v>0.21390374331550788</v>
      </c>
      <c r="E82" s="3">
        <v>3.7253469685902076E-2</v>
      </c>
      <c r="F82" s="64">
        <f t="shared" si="3"/>
        <v>0</v>
      </c>
      <c r="G82" s="49">
        <v>6.25E-2</v>
      </c>
      <c r="H82" s="41">
        <v>2901.52</v>
      </c>
      <c r="I82" s="3">
        <f t="shared" si="4"/>
        <v>3.0263218631603996E-2</v>
      </c>
      <c r="J82" s="3">
        <v>7.9509999999999996</v>
      </c>
      <c r="K82" s="3">
        <f t="shared" si="5"/>
        <v>2.303139475038592E-2</v>
      </c>
      <c r="O82" s="42"/>
      <c r="P82" s="41"/>
    </row>
    <row r="83" spans="1:16" x14ac:dyDescent="0.35">
      <c r="A83" s="42">
        <v>43282</v>
      </c>
      <c r="B83" s="3">
        <v>-3.6434348497320418E-3</v>
      </c>
      <c r="C83" s="3">
        <v>-7.546788806929261E-2</v>
      </c>
      <c r="D83" s="3">
        <v>0.4274809160305344</v>
      </c>
      <c r="E83" s="3">
        <v>0</v>
      </c>
      <c r="F83" s="64">
        <f t="shared" si="3"/>
        <v>4.1666666666666706E-2</v>
      </c>
      <c r="G83" s="49">
        <v>6.25E-2</v>
      </c>
      <c r="H83" s="41">
        <v>2816.29</v>
      </c>
      <c r="I83" s="3">
        <f t="shared" si="4"/>
        <v>3.6021586465418642E-2</v>
      </c>
      <c r="J83" s="3">
        <v>7.7720000000000002</v>
      </c>
      <c r="K83" s="3">
        <f t="shared" si="5"/>
        <v>-1.6575983803618796E-2</v>
      </c>
      <c r="O83" s="42"/>
      <c r="P83" s="41"/>
    </row>
    <row r="84" spans="1:16" x14ac:dyDescent="0.35">
      <c r="A84" s="42">
        <v>43252</v>
      </c>
      <c r="B84" s="3">
        <v>-2.0406979074928315E-3</v>
      </c>
      <c r="C84" s="3">
        <v>0.1008006124101135</v>
      </c>
      <c r="D84" s="3">
        <v>-7.5757575757575265E-3</v>
      </c>
      <c r="E84" s="3">
        <v>1.5277365766834784E-2</v>
      </c>
      <c r="F84" s="64">
        <f t="shared" si="3"/>
        <v>0</v>
      </c>
      <c r="G84" s="49">
        <v>0.06</v>
      </c>
      <c r="H84" s="41">
        <v>2718.37</v>
      </c>
      <c r="I84" s="3">
        <f t="shared" si="4"/>
        <v>4.842400204046143E-3</v>
      </c>
      <c r="J84" s="3">
        <v>7.9029999999999996</v>
      </c>
      <c r="K84" s="3">
        <f t="shared" si="5"/>
        <v>9.8389982110912294E-3</v>
      </c>
      <c r="O84" s="42"/>
      <c r="P84" s="41"/>
    </row>
    <row r="85" spans="1:16" x14ac:dyDescent="0.35">
      <c r="A85" s="42">
        <v>43221</v>
      </c>
      <c r="B85" s="3">
        <v>4.838532172596758E-2</v>
      </c>
      <c r="C85" s="3">
        <v>-2.2565665122445278E-2</v>
      </c>
      <c r="D85" s="3">
        <v>-2.5188916876574888E-3</v>
      </c>
      <c r="E85" s="3">
        <v>1.4597441685477785E-2</v>
      </c>
      <c r="F85" s="64">
        <f t="shared" si="3"/>
        <v>0</v>
      </c>
      <c r="G85" s="49">
        <v>0.06</v>
      </c>
      <c r="H85" s="41">
        <v>2705.27</v>
      </c>
      <c r="I85" s="3">
        <f t="shared" si="4"/>
        <v>2.1608353316591378E-2</v>
      </c>
      <c r="J85" s="3">
        <v>7.8259999999999996</v>
      </c>
      <c r="K85" s="3">
        <f t="shared" si="5"/>
        <v>7.5962405046992752E-3</v>
      </c>
      <c r="O85" s="42"/>
      <c r="P85" s="41"/>
    </row>
    <row r="86" spans="1:16" x14ac:dyDescent="0.35">
      <c r="A86" s="42">
        <v>43191</v>
      </c>
      <c r="B86" s="3">
        <v>-2.3856788022807392E-2</v>
      </c>
      <c r="C86" s="3">
        <v>5.4391354621573185E-2</v>
      </c>
      <c r="D86" s="3">
        <v>-6.8075117370891933E-2</v>
      </c>
      <c r="E86" s="3">
        <v>2.058055598218405E-2</v>
      </c>
      <c r="F86" s="64">
        <f t="shared" si="3"/>
        <v>0</v>
      </c>
      <c r="G86" s="49">
        <v>0.06</v>
      </c>
      <c r="H86" s="41">
        <v>2648.05</v>
      </c>
      <c r="I86" s="3">
        <f t="shared" si="4"/>
        <v>2.718801001185326E-3</v>
      </c>
      <c r="J86" s="3">
        <v>7.7670000000000003</v>
      </c>
      <c r="K86" s="3">
        <f t="shared" si="5"/>
        <v>4.9878345498783547E-2</v>
      </c>
      <c r="O86" s="42"/>
      <c r="P86" s="41"/>
    </row>
    <row r="87" spans="1:16" x14ac:dyDescent="0.35">
      <c r="A87" s="42">
        <v>43160</v>
      </c>
      <c r="B87" s="3">
        <v>-5.2029755027482576E-2</v>
      </c>
      <c r="C87" s="3">
        <v>5.2152756222784868E-2</v>
      </c>
      <c r="D87" s="3">
        <v>-0.10126582278481021</v>
      </c>
      <c r="E87" s="3">
        <v>-1.3803680981595615E-3</v>
      </c>
      <c r="F87" s="64">
        <f t="shared" si="3"/>
        <v>0</v>
      </c>
      <c r="G87" s="49">
        <v>0.06</v>
      </c>
      <c r="H87" s="41">
        <v>2640.87</v>
      </c>
      <c r="I87" s="3">
        <f t="shared" si="4"/>
        <v>-2.6884513768364281E-2</v>
      </c>
      <c r="J87" s="3">
        <v>7.3979999999999997</v>
      </c>
      <c r="K87" s="3">
        <f t="shared" si="5"/>
        <v>-4.2454051255500946E-2</v>
      </c>
      <c r="O87" s="42"/>
      <c r="P87" s="41"/>
    </row>
    <row r="88" spans="1:16" x14ac:dyDescent="0.35">
      <c r="A88" s="42">
        <v>43132</v>
      </c>
      <c r="B88" s="3">
        <v>5.4212211060096625E-2</v>
      </c>
      <c r="C88" s="3">
        <v>-4.8913762105503855E-2</v>
      </c>
      <c r="D88" s="3">
        <v>-7.2407045009784746E-2</v>
      </c>
      <c r="E88" s="3">
        <v>2.6125275417060178E-2</v>
      </c>
      <c r="F88" s="64">
        <f t="shared" si="3"/>
        <v>0</v>
      </c>
      <c r="G88" s="49">
        <v>0.06</v>
      </c>
      <c r="H88" s="41">
        <v>2713.83</v>
      </c>
      <c r="I88" s="3">
        <f t="shared" si="4"/>
        <v>-3.8947379604151844E-2</v>
      </c>
      <c r="J88" s="3">
        <v>7.726</v>
      </c>
      <c r="K88" s="3">
        <f t="shared" si="5"/>
        <v>3.9838492597577428E-2</v>
      </c>
      <c r="O88" s="42"/>
      <c r="P88" s="41"/>
    </row>
    <row r="89" spans="1:16" x14ac:dyDescent="0.35">
      <c r="A89" s="42">
        <v>43101</v>
      </c>
      <c r="B89" s="3">
        <v>3.0526732719697362E-2</v>
      </c>
      <c r="C89" s="3">
        <v>6.8904596598892975E-2</v>
      </c>
      <c r="D89" s="3">
        <v>0.27750000000000008</v>
      </c>
      <c r="E89" s="3">
        <v>-4.5433181889393574E-3</v>
      </c>
      <c r="F89" s="64">
        <f t="shared" si="3"/>
        <v>0</v>
      </c>
      <c r="G89" s="49">
        <v>0.06</v>
      </c>
      <c r="H89" s="41">
        <v>2823.81</v>
      </c>
      <c r="I89" s="3">
        <f t="shared" si="4"/>
        <v>5.6178724645703677E-2</v>
      </c>
      <c r="J89" s="3">
        <v>7.43</v>
      </c>
      <c r="K89" s="3">
        <f t="shared" si="5"/>
        <v>1.419601419601421E-2</v>
      </c>
      <c r="O89" s="42"/>
      <c r="P89" s="41"/>
    </row>
    <row r="90" spans="1:16" x14ac:dyDescent="0.35">
      <c r="A90" s="42">
        <v>43070</v>
      </c>
      <c r="B90" s="3">
        <v>-3.1000960372224509E-2</v>
      </c>
      <c r="C90" s="3">
        <v>5.1275872633005266E-2</v>
      </c>
      <c r="D90" s="3">
        <v>7.5566750629722425E-3</v>
      </c>
      <c r="E90" s="3">
        <v>-1.0080645161290411E-2</v>
      </c>
      <c r="F90" s="64">
        <f t="shared" si="3"/>
        <v>0</v>
      </c>
      <c r="G90" s="49">
        <v>0.06</v>
      </c>
      <c r="H90" s="41">
        <v>2673.61</v>
      </c>
      <c r="I90" s="3">
        <f t="shared" si="4"/>
        <v>9.8316198188535195E-3</v>
      </c>
      <c r="J90" s="3">
        <v>7.3259999999999996</v>
      </c>
      <c r="K90" s="3">
        <f t="shared" si="5"/>
        <v>3.7971096627939897E-2</v>
      </c>
      <c r="O90" s="42"/>
      <c r="P90" s="41"/>
    </row>
    <row r="91" spans="1:16" x14ac:dyDescent="0.35">
      <c r="A91" s="42">
        <v>43040</v>
      </c>
      <c r="B91" s="3">
        <v>5.7257016638375915E-2</v>
      </c>
      <c r="C91" s="3">
        <v>5.4047864121195999E-2</v>
      </c>
      <c r="D91" s="3">
        <v>0.22530864197530862</v>
      </c>
      <c r="E91" s="3">
        <v>-4.0160642570279724E-3</v>
      </c>
      <c r="F91" s="64">
        <f t="shared" si="3"/>
        <v>0</v>
      </c>
      <c r="G91" s="49">
        <v>0.06</v>
      </c>
      <c r="H91" s="41">
        <v>2647.58</v>
      </c>
      <c r="I91" s="3">
        <f t="shared" si="4"/>
        <v>2.8082601368405406E-2</v>
      </c>
      <c r="J91" s="3">
        <v>7.0579999999999998</v>
      </c>
      <c r="K91" s="3">
        <f t="shared" si="5"/>
        <v>2.8563101136694802E-2</v>
      </c>
      <c r="O91" s="42"/>
      <c r="P91" s="41"/>
    </row>
    <row r="92" spans="1:16" x14ac:dyDescent="0.35">
      <c r="A92" s="42">
        <v>43009</v>
      </c>
      <c r="B92" s="3">
        <v>-1.1586353201277369E-2</v>
      </c>
      <c r="C92" s="3">
        <v>5.1119096905231441E-2</v>
      </c>
      <c r="D92" s="3">
        <v>0.12110726643598618</v>
      </c>
      <c r="E92" s="3">
        <v>-8.6517112012864539E-3</v>
      </c>
      <c r="F92" s="64">
        <f t="shared" si="3"/>
        <v>0</v>
      </c>
      <c r="G92" s="49">
        <v>0.06</v>
      </c>
      <c r="H92" s="41">
        <v>2575.2600000000002</v>
      </c>
      <c r="I92" s="3">
        <f t="shared" si="4"/>
        <v>2.218817477454595E-2</v>
      </c>
      <c r="J92" s="3">
        <v>6.8620000000000001</v>
      </c>
      <c r="K92" s="3">
        <f t="shared" si="5"/>
        <v>2.9866426534594002E-2</v>
      </c>
      <c r="O92" s="42"/>
      <c r="P92" s="41"/>
    </row>
    <row r="93" spans="1:16" x14ac:dyDescent="0.35">
      <c r="A93" s="42">
        <v>42979</v>
      </c>
      <c r="B93" s="3">
        <v>-1.396305735403768E-2</v>
      </c>
      <c r="C93" s="3">
        <v>8.9848058391067687E-2</v>
      </c>
      <c r="D93" s="3">
        <v>0.14682539682539686</v>
      </c>
      <c r="E93" s="3">
        <v>2.1507899264821009E-2</v>
      </c>
      <c r="F93" s="64">
        <f t="shared" si="3"/>
        <v>0</v>
      </c>
      <c r="G93" s="49">
        <v>0.06</v>
      </c>
      <c r="H93" s="41">
        <v>2519.36</v>
      </c>
      <c r="I93" s="3">
        <f t="shared" si="4"/>
        <v>1.9302894827342074E-2</v>
      </c>
      <c r="J93" s="3">
        <v>6.6630000000000003</v>
      </c>
      <c r="K93" s="3">
        <f t="shared" si="5"/>
        <v>2.1149425287356305E-2</v>
      </c>
      <c r="O93" s="42"/>
      <c r="P93" s="41"/>
    </row>
    <row r="94" spans="1:16" x14ac:dyDescent="0.35">
      <c r="A94" s="42">
        <v>42948</v>
      </c>
      <c r="B94" s="3">
        <v>5.0660488904175405E-2</v>
      </c>
      <c r="C94" s="3">
        <v>-6.0387954588135936E-2</v>
      </c>
      <c r="D94" s="3">
        <v>0.40782122905027929</v>
      </c>
      <c r="E94" s="3">
        <v>-3.740065451145426E-3</v>
      </c>
      <c r="F94" s="64">
        <f t="shared" si="3"/>
        <v>-4.0000000000000036E-2</v>
      </c>
      <c r="G94" s="49">
        <v>0.06</v>
      </c>
      <c r="H94" s="41">
        <v>2471.65</v>
      </c>
      <c r="I94" s="3">
        <f t="shared" si="4"/>
        <v>5.4649232886690234E-4</v>
      </c>
      <c r="J94" s="3">
        <v>6.5250000000000004</v>
      </c>
      <c r="K94" s="3">
        <f t="shared" si="5"/>
        <v>9.2807424593968294E-3</v>
      </c>
      <c r="O94" s="42"/>
      <c r="P94" s="41"/>
    </row>
    <row r="95" spans="1:16" x14ac:dyDescent="0.35">
      <c r="A95" s="42">
        <v>42917</v>
      </c>
      <c r="B95" s="3">
        <v>-1.143980324786852E-4</v>
      </c>
      <c r="C95" s="3">
        <v>8.5906654642479763E-2</v>
      </c>
      <c r="D95" s="3">
        <v>0.65740740740740733</v>
      </c>
      <c r="E95" s="3">
        <v>-6.8869457556293926E-3</v>
      </c>
      <c r="F95" s="64">
        <f t="shared" si="3"/>
        <v>0</v>
      </c>
      <c r="G95" s="49">
        <v>6.25E-2</v>
      </c>
      <c r="H95" s="41">
        <v>2470.3000000000002</v>
      </c>
      <c r="I95" s="3">
        <f t="shared" si="4"/>
        <v>1.9348768883515513E-2</v>
      </c>
      <c r="J95" s="3">
        <v>6.4649999999999999</v>
      </c>
      <c r="K95" s="3">
        <f t="shared" si="5"/>
        <v>-7.0649669789587255E-3</v>
      </c>
      <c r="O95" s="42"/>
      <c r="P95" s="41"/>
    </row>
    <row r="96" spans="1:16" x14ac:dyDescent="0.35">
      <c r="A96" s="42">
        <v>42887</v>
      </c>
      <c r="B96" s="3">
        <v>3.1941605794906208E-2</v>
      </c>
      <c r="C96" s="3">
        <v>-4.8334969772877601E-2</v>
      </c>
      <c r="D96" s="3">
        <v>-9.174311926605512E-3</v>
      </c>
      <c r="E96" s="3">
        <v>1.7052941632431508E-3</v>
      </c>
      <c r="F96" s="64">
        <f t="shared" si="3"/>
        <v>0</v>
      </c>
      <c r="G96" s="49">
        <v>6.25E-2</v>
      </c>
      <c r="H96" s="41">
        <v>2423.41</v>
      </c>
      <c r="I96" s="3">
        <f t="shared" si="4"/>
        <v>4.81383199270241E-3</v>
      </c>
      <c r="J96" s="3">
        <v>6.5110000000000001</v>
      </c>
      <c r="K96" s="3">
        <f t="shared" si="5"/>
        <v>-2.2519141270079489E-2</v>
      </c>
      <c r="O96" s="42"/>
      <c r="P96" s="41"/>
    </row>
    <row r="97" spans="1:24" x14ac:dyDescent="0.35">
      <c r="A97" s="42">
        <v>42856</v>
      </c>
      <c r="B97" s="3">
        <v>8.1879966825245728E-3</v>
      </c>
      <c r="C97" s="3">
        <v>-2.0686861619087313E-2</v>
      </c>
      <c r="D97" s="3">
        <v>-0.50678733031674206</v>
      </c>
      <c r="E97" s="3">
        <v>3.6564493542865948E-3</v>
      </c>
      <c r="F97" s="64">
        <f t="shared" si="3"/>
        <v>0</v>
      </c>
      <c r="G97" s="49">
        <v>6.25E-2</v>
      </c>
      <c r="H97" s="41">
        <v>2411.8000000000002</v>
      </c>
      <c r="I97" s="3">
        <f t="shared" si="4"/>
        <v>1.1576210049492646E-2</v>
      </c>
      <c r="J97" s="3">
        <v>6.6609999999999996</v>
      </c>
      <c r="K97" s="3">
        <f t="shared" si="5"/>
        <v>-4.3097256141359098E-2</v>
      </c>
      <c r="O97" s="42"/>
      <c r="P97" s="41"/>
    </row>
    <row r="98" spans="1:24" x14ac:dyDescent="0.35">
      <c r="A98" s="42">
        <v>42826</v>
      </c>
      <c r="B98" s="3">
        <v>3.2125026195426259E-2</v>
      </c>
      <c r="C98" s="3">
        <v>-2.5419161047773059E-2</v>
      </c>
      <c r="D98" s="3">
        <v>-0.15325670498084287</v>
      </c>
      <c r="E98" s="3">
        <v>-8.9437162683114625E-3</v>
      </c>
      <c r="F98" s="64">
        <f t="shared" si="3"/>
        <v>0</v>
      </c>
      <c r="G98" s="49">
        <v>6.25E-2</v>
      </c>
      <c r="H98" s="41">
        <v>2384.1999999999998</v>
      </c>
      <c r="I98" s="3">
        <f t="shared" si="4"/>
        <v>9.0912169025529985E-3</v>
      </c>
      <c r="J98" s="3">
        <v>6.9610000000000003</v>
      </c>
      <c r="K98" s="3">
        <f t="shared" si="5"/>
        <v>4.5509161910483618E-2</v>
      </c>
      <c r="O98" s="42"/>
      <c r="P98" s="41"/>
    </row>
    <row r="99" spans="1:24" x14ac:dyDescent="0.35">
      <c r="A99" s="42">
        <v>42795</v>
      </c>
      <c r="B99" s="3">
        <v>2.5977839759735378E-2</v>
      </c>
      <c r="C99" s="3">
        <v>-6.5217638311379778E-2</v>
      </c>
      <c r="D99" s="3">
        <v>-3.8167938931298589E-3</v>
      </c>
      <c r="E99" s="3">
        <v>-2.7736131934033108E-2</v>
      </c>
      <c r="F99" s="64">
        <f t="shared" si="3"/>
        <v>0</v>
      </c>
      <c r="G99" s="49">
        <v>6.25E-2</v>
      </c>
      <c r="H99" s="41">
        <v>2362.7199999999998</v>
      </c>
      <c r="I99" s="3">
        <f t="shared" si="4"/>
        <v>-3.8923017041515325E-4</v>
      </c>
      <c r="J99" s="3">
        <v>6.6580000000000004</v>
      </c>
      <c r="K99" s="3">
        <f t="shared" si="5"/>
        <v>-3.0858806404657897E-2</v>
      </c>
      <c r="O99" s="42"/>
      <c r="P99" s="41"/>
    </row>
    <row r="100" spans="1:24" x14ac:dyDescent="0.35">
      <c r="A100" s="42">
        <v>42767</v>
      </c>
      <c r="B100" s="3">
        <v>6.3575284588540351E-2</v>
      </c>
      <c r="C100" s="3">
        <v>2.2468647885957937E-2</v>
      </c>
      <c r="D100" s="3">
        <v>0.40860215053763438</v>
      </c>
      <c r="E100" s="3">
        <v>-1.1705437842643237E-2</v>
      </c>
      <c r="F100" s="64">
        <f t="shared" si="3"/>
        <v>0</v>
      </c>
      <c r="G100" s="49">
        <v>6.25E-2</v>
      </c>
      <c r="H100" s="41">
        <v>2363.64</v>
      </c>
      <c r="I100" s="3">
        <f t="shared" si="4"/>
        <v>3.7198260541408672E-2</v>
      </c>
      <c r="J100" s="3">
        <v>6.87</v>
      </c>
      <c r="K100" s="3">
        <f t="shared" si="5"/>
        <v>7.2264710472920254E-2</v>
      </c>
      <c r="O100" s="42"/>
      <c r="P100" s="41"/>
    </row>
    <row r="101" spans="1:24" ht="15" thickBot="1" x14ac:dyDescent="0.4">
      <c r="A101" s="42">
        <v>42736</v>
      </c>
      <c r="B101" s="3">
        <v>-1.6369014917847525E-3</v>
      </c>
      <c r="C101" s="3">
        <v>-1.7084804936194919E-2</v>
      </c>
      <c r="D101" s="3">
        <v>-0.16591928251121071</v>
      </c>
      <c r="E101" s="3">
        <v>-6.6965928324379765E-3</v>
      </c>
      <c r="F101" s="64">
        <f t="shared" si="3"/>
        <v>0</v>
      </c>
      <c r="G101" s="49">
        <v>6.25E-2</v>
      </c>
      <c r="H101" s="41">
        <v>2278.87</v>
      </c>
      <c r="I101" s="3">
        <f t="shared" si="4"/>
        <v>1.7884341374735897E-2</v>
      </c>
      <c r="J101" s="3">
        <v>6.407</v>
      </c>
      <c r="K101" s="3">
        <f t="shared" si="5"/>
        <v>-1.6124078624078553E-2</v>
      </c>
      <c r="O101" s="42"/>
      <c r="P101" s="41"/>
    </row>
    <row r="102" spans="1:24" x14ac:dyDescent="0.35">
      <c r="A102" s="42">
        <v>42705</v>
      </c>
      <c r="B102" s="3">
        <v>-5.1541954408800938E-2</v>
      </c>
      <c r="C102" s="3">
        <v>8.3025558505601491E-2</v>
      </c>
      <c r="D102" s="3">
        <v>-0.13899613899613897</v>
      </c>
      <c r="E102" s="3">
        <v>-9.3748177523765193E-3</v>
      </c>
      <c r="F102" s="64">
        <f t="shared" si="3"/>
        <v>0</v>
      </c>
      <c r="G102" s="49">
        <v>6.25E-2</v>
      </c>
      <c r="H102" s="41">
        <v>2238.83</v>
      </c>
      <c r="I102" s="3">
        <f t="shared" si="4"/>
        <v>1.8200754044233009E-2</v>
      </c>
      <c r="J102" s="3">
        <v>6.5119999999999996</v>
      </c>
      <c r="K102" s="3">
        <f t="shared" si="5"/>
        <v>4.3088258849911777E-2</v>
      </c>
      <c r="O102" s="42"/>
      <c r="P102" s="41"/>
      <c r="S102" s="48"/>
      <c r="T102" s="48"/>
    </row>
    <row r="103" spans="1:24" x14ac:dyDescent="0.35">
      <c r="A103" s="42">
        <v>42675</v>
      </c>
      <c r="B103" s="3">
        <v>-1.2882894777507033E-2</v>
      </c>
      <c r="C103" s="3">
        <v>5.3595380069785738E-2</v>
      </c>
      <c r="D103" s="3">
        <v>-0.22686567164179111</v>
      </c>
      <c r="E103" s="3">
        <v>2.8691413573303289E-2</v>
      </c>
      <c r="F103" s="64">
        <f t="shared" si="3"/>
        <v>0</v>
      </c>
      <c r="G103" s="49">
        <v>6.25E-2</v>
      </c>
      <c r="H103" s="41">
        <v>2198.81</v>
      </c>
      <c r="I103" s="3">
        <f t="shared" si="4"/>
        <v>3.4174446769983234E-2</v>
      </c>
      <c r="J103" s="3">
        <v>6.2430000000000003</v>
      </c>
      <c r="K103" s="3">
        <f t="shared" si="5"/>
        <v>-9.3246187363834346E-2</v>
      </c>
      <c r="O103" s="42"/>
      <c r="P103" s="41"/>
    </row>
    <row r="104" spans="1:24" x14ac:dyDescent="0.35">
      <c r="A104" s="42">
        <v>42644</v>
      </c>
      <c r="B104" s="3">
        <v>-4.1741077863925941E-3</v>
      </c>
      <c r="C104" s="3">
        <v>-2.9024119339280469E-2</v>
      </c>
      <c r="D104" s="3">
        <v>-0.19082125603864725</v>
      </c>
      <c r="E104" s="3">
        <v>1.9385087007482143E-3</v>
      </c>
      <c r="F104" s="64">
        <f t="shared" si="3"/>
        <v>-3.8461538461538491E-2</v>
      </c>
      <c r="G104" s="49">
        <v>6.25E-2</v>
      </c>
      <c r="H104" s="41">
        <v>2126.15</v>
      </c>
      <c r="I104" s="3">
        <f t="shared" si="4"/>
        <v>-1.9425625037472222E-2</v>
      </c>
      <c r="J104" s="3">
        <v>6.8849999999999998</v>
      </c>
      <c r="K104" s="3">
        <f t="shared" si="5"/>
        <v>-1.0491520551882782E-2</v>
      </c>
      <c r="O104" s="42"/>
      <c r="P104" s="41"/>
    </row>
    <row r="105" spans="1:24" x14ac:dyDescent="0.35">
      <c r="A105" s="42">
        <v>42614</v>
      </c>
      <c r="B105" s="3">
        <v>1.5863684999857668E-2</v>
      </c>
      <c r="C105" s="3">
        <v>7.6215050799406769E-2</v>
      </c>
      <c r="D105" s="3">
        <v>-0.21886792452830192</v>
      </c>
      <c r="E105" s="3">
        <v>-6.2273195645354516E-3</v>
      </c>
      <c r="F105" s="64">
        <f t="shared" si="3"/>
        <v>0</v>
      </c>
      <c r="G105" s="49">
        <v>6.5000000000000002E-2</v>
      </c>
      <c r="H105" s="41">
        <v>2168.27</v>
      </c>
      <c r="I105" s="3">
        <f t="shared" si="4"/>
        <v>-1.2344825997834296E-3</v>
      </c>
      <c r="J105" s="3">
        <v>6.9580000000000002</v>
      </c>
      <c r="K105" s="3">
        <f t="shared" si="5"/>
        <v>-2.1378340365682157E-2</v>
      </c>
      <c r="O105" s="42"/>
      <c r="P105" s="41"/>
    </row>
    <row r="106" spans="1:24" x14ac:dyDescent="0.35">
      <c r="A106" s="42">
        <v>42583</v>
      </c>
      <c r="B106" s="3">
        <v>3.6337840189939866E-2</v>
      </c>
      <c r="C106" s="3">
        <v>7.1873334352305612E-2</v>
      </c>
      <c r="D106" s="3">
        <v>-0.17956656346749228</v>
      </c>
      <c r="E106" s="3">
        <v>4.9977487618189766E-3</v>
      </c>
      <c r="F106" s="64">
        <f t="shared" si="3"/>
        <v>0</v>
      </c>
      <c r="G106" s="49">
        <v>6.5000000000000002E-2</v>
      </c>
      <c r="H106" s="41">
        <v>2170.9499999999998</v>
      </c>
      <c r="I106" s="3">
        <f t="shared" si="4"/>
        <v>-1.2191755612808663E-3</v>
      </c>
      <c r="J106" s="3">
        <v>7.11</v>
      </c>
      <c r="K106" s="3">
        <f t="shared" si="5"/>
        <v>-7.3991344408767187E-3</v>
      </c>
      <c r="O106" s="42"/>
      <c r="P106" s="41"/>
    </row>
    <row r="107" spans="1:24" ht="15" thickBot="1" x14ac:dyDescent="0.4">
      <c r="A107" s="42">
        <v>42552</v>
      </c>
      <c r="B107" s="3">
        <v>1.7979319200239947E-2</v>
      </c>
      <c r="C107" s="3">
        <v>-0.14995231858977509</v>
      </c>
      <c r="D107" s="3">
        <v>5.3833605220228398E-2</v>
      </c>
      <c r="E107" s="3">
        <v>-1.278651119375342E-2</v>
      </c>
      <c r="F107" s="64">
        <f t="shared" si="3"/>
        <v>0</v>
      </c>
      <c r="G107" s="49">
        <v>6.5000000000000002E-2</v>
      </c>
      <c r="H107" s="41">
        <v>2173.6</v>
      </c>
      <c r="I107" s="3">
        <f t="shared" si="4"/>
        <v>3.5609807228685945E-2</v>
      </c>
      <c r="J107" s="3">
        <v>7.1630000000000003</v>
      </c>
      <c r="K107" s="3">
        <f t="shared" si="5"/>
        <v>-3.8265306122448994E-2</v>
      </c>
      <c r="O107" s="42"/>
      <c r="P107" s="41"/>
      <c r="S107" s="46"/>
      <c r="T107" s="46"/>
    </row>
    <row r="108" spans="1:24" x14ac:dyDescent="0.35">
      <c r="A108" s="42">
        <v>42522</v>
      </c>
      <c r="B108" s="3">
        <v>4.680618010863858E-2</v>
      </c>
      <c r="C108" s="3">
        <v>-1.5806548943482275E-2</v>
      </c>
      <c r="D108" s="3">
        <v>-6.9802731411229127E-2</v>
      </c>
      <c r="E108" s="3">
        <v>4.3750651051354473E-3</v>
      </c>
      <c r="F108" s="64">
        <f t="shared" si="3"/>
        <v>0</v>
      </c>
      <c r="G108" s="49">
        <v>6.5000000000000002E-2</v>
      </c>
      <c r="H108" s="41">
        <v>2098.86</v>
      </c>
      <c r="I108" s="3">
        <f t="shared" si="4"/>
        <v>9.1084670593018875E-4</v>
      </c>
      <c r="J108" s="3">
        <v>7.4480000000000004</v>
      </c>
      <c r="K108" s="3">
        <f t="shared" si="5"/>
        <v>-3.0785704724936003E-3</v>
      </c>
      <c r="O108" s="42"/>
      <c r="P108" s="41"/>
    </row>
    <row r="109" spans="1:24" ht="15" thickBot="1" x14ac:dyDescent="0.4">
      <c r="A109" s="42">
        <v>42491</v>
      </c>
      <c r="B109" s="3">
        <v>1.1966158525139287E-2</v>
      </c>
      <c r="C109" s="3">
        <v>6.6958282789163923E-2</v>
      </c>
      <c r="D109" s="3">
        <v>0.12457337883959035</v>
      </c>
      <c r="E109" s="3">
        <v>1.1804562222389396E-2</v>
      </c>
      <c r="F109" s="64">
        <f t="shared" si="3"/>
        <v>0</v>
      </c>
      <c r="G109" s="49">
        <v>6.5000000000000002E-2</v>
      </c>
      <c r="H109" s="41">
        <v>2096.9499999999998</v>
      </c>
      <c r="I109" s="3">
        <f t="shared" si="4"/>
        <v>1.5324650171887683E-2</v>
      </c>
      <c r="J109" s="3">
        <v>7.4710000000000001</v>
      </c>
      <c r="K109" s="3">
        <f t="shared" si="5"/>
        <v>4.8419636852724251E-3</v>
      </c>
      <c r="O109" s="42"/>
      <c r="P109" s="41"/>
    </row>
    <row r="110" spans="1:24" x14ac:dyDescent="0.35">
      <c r="A110" s="42">
        <v>42461</v>
      </c>
      <c r="B110" s="3">
        <v>6.5740237760559692E-2</v>
      </c>
      <c r="C110" s="3">
        <v>0.18040701439381246</v>
      </c>
      <c r="D110" s="3">
        <v>6.3520871143375776E-2</v>
      </c>
      <c r="E110" s="3">
        <v>2.4905660377359433E-3</v>
      </c>
      <c r="F110" s="64">
        <f t="shared" si="3"/>
        <v>-3.703703703703707E-2</v>
      </c>
      <c r="G110" s="49">
        <v>6.5000000000000002E-2</v>
      </c>
      <c r="H110" s="41">
        <v>2065.3000000000002</v>
      </c>
      <c r="I110" s="3">
        <f t="shared" si="4"/>
        <v>2.6993698233759604E-3</v>
      </c>
      <c r="J110" s="3">
        <v>7.4349999999999996</v>
      </c>
      <c r="K110" s="3">
        <f t="shared" si="5"/>
        <v>-3.2175894892076716E-3</v>
      </c>
      <c r="O110" s="42"/>
      <c r="P110" s="41"/>
      <c r="S110" s="47"/>
      <c r="T110" s="47"/>
      <c r="U110" s="47"/>
      <c r="V110" s="47"/>
      <c r="W110" s="47"/>
      <c r="X110" s="47"/>
    </row>
    <row r="111" spans="1:24" x14ac:dyDescent="0.35">
      <c r="A111" s="42">
        <v>42430</v>
      </c>
      <c r="B111" s="3">
        <v>-4.5161870627361329E-2</v>
      </c>
      <c r="C111" s="3">
        <v>0.1275133202989597</v>
      </c>
      <c r="D111" s="3">
        <v>-3.6166365280290162E-3</v>
      </c>
      <c r="E111" s="3">
        <v>-2.8563887504032281E-2</v>
      </c>
      <c r="F111" s="64">
        <f t="shared" si="3"/>
        <v>0</v>
      </c>
      <c r="G111" s="49">
        <v>6.7500000000000004E-2</v>
      </c>
      <c r="H111" s="41">
        <v>2059.7399999999998</v>
      </c>
      <c r="I111" s="3">
        <f t="shared" si="4"/>
        <v>6.5991108718941205E-2</v>
      </c>
      <c r="J111" s="3">
        <v>7.4589999999999996</v>
      </c>
      <c r="K111" s="3">
        <f t="shared" si="5"/>
        <v>-2.1513839695657955E-2</v>
      </c>
      <c r="O111" s="42"/>
      <c r="P111" s="41"/>
    </row>
    <row r="112" spans="1:24" x14ac:dyDescent="0.35">
      <c r="A112" s="42">
        <v>42401</v>
      </c>
      <c r="B112" s="3">
        <v>-5.2495596762592085E-2</v>
      </c>
      <c r="C112" s="3">
        <v>3.8592893380694463E-3</v>
      </c>
      <c r="D112" s="3">
        <v>-6.4297800338409455E-2</v>
      </c>
      <c r="E112" s="3">
        <v>4.8623799139505854E-3</v>
      </c>
      <c r="F112" s="64">
        <f t="shared" si="3"/>
        <v>0</v>
      </c>
      <c r="G112" s="49">
        <v>6.7500000000000004E-2</v>
      </c>
      <c r="H112" s="41">
        <v>1932.23</v>
      </c>
      <c r="I112" s="3">
        <f t="shared" si="4"/>
        <v>-4.1283552550199932E-3</v>
      </c>
      <c r="J112" s="3">
        <v>7.6230000000000002</v>
      </c>
      <c r="K112" s="3">
        <f t="shared" si="5"/>
        <v>-2.0053991515618937E-2</v>
      </c>
      <c r="O112" s="42"/>
      <c r="P112" s="41"/>
    </row>
    <row r="113" spans="1:27" ht="15" thickBot="1" x14ac:dyDescent="0.4">
      <c r="A113" s="42">
        <v>42370</v>
      </c>
      <c r="B113" s="3">
        <v>1.0428381216596482E-3</v>
      </c>
      <c r="C113" s="3">
        <v>-9.6877281797509165E-2</v>
      </c>
      <c r="D113" s="3">
        <v>-6.4873417721519E-2</v>
      </c>
      <c r="E113" s="3">
        <v>2.5227348258255566E-2</v>
      </c>
      <c r="F113" s="64">
        <f t="shared" si="3"/>
        <v>0</v>
      </c>
      <c r="G113" s="49">
        <v>6.7500000000000004E-2</v>
      </c>
      <c r="H113" s="41">
        <v>1940.24</v>
      </c>
      <c r="I113" s="3">
        <f t="shared" si="4"/>
        <v>-5.0735344481736278E-2</v>
      </c>
      <c r="J113" s="3">
        <v>7.7789999999999999</v>
      </c>
      <c r="K113" s="3">
        <f t="shared" si="5"/>
        <v>2.7068832173240405E-3</v>
      </c>
      <c r="O113" s="42"/>
      <c r="P113" s="41"/>
      <c r="S113" s="46"/>
      <c r="T113" s="46"/>
      <c r="U113" s="46"/>
      <c r="V113" s="46"/>
      <c r="W113" s="46"/>
      <c r="X113" s="46"/>
    </row>
    <row r="114" spans="1:27" ht="15" thickBot="1" x14ac:dyDescent="0.4">
      <c r="A114" s="42">
        <v>42339</v>
      </c>
      <c r="B114" s="3">
        <v>-1.1983374374212636E-2</v>
      </c>
      <c r="C114" s="3">
        <v>-0.11730295883487302</v>
      </c>
      <c r="D114" s="3">
        <v>-5.9523809523809444E-2</v>
      </c>
      <c r="E114" s="3">
        <v>-3.8223078312165908E-3</v>
      </c>
      <c r="F114" s="64">
        <f t="shared" si="3"/>
        <v>0</v>
      </c>
      <c r="G114" s="49">
        <v>6.7500000000000004E-2</v>
      </c>
      <c r="H114" s="41">
        <v>2043.94</v>
      </c>
      <c r="I114" s="3">
        <f t="shared" si="4"/>
        <v>-1.7530198374358805E-2</v>
      </c>
      <c r="J114" s="3">
        <v>7.758</v>
      </c>
      <c r="K114" s="3">
        <f t="shared" si="5"/>
        <v>-3.5961983046493172E-3</v>
      </c>
      <c r="O114" s="42"/>
      <c r="P114" s="41"/>
    </row>
    <row r="115" spans="1:27" x14ac:dyDescent="0.35">
      <c r="A115" s="42">
        <v>42309</v>
      </c>
      <c r="B115" s="3">
        <v>1.2486335568786096E-2</v>
      </c>
      <c r="C115" s="3">
        <v>-0.11208455721585381</v>
      </c>
      <c r="D115" s="3">
        <v>6.3291139240506236E-2</v>
      </c>
      <c r="E115" s="3">
        <v>1.5883692843930129E-2</v>
      </c>
      <c r="F115" s="64">
        <f t="shared" si="3"/>
        <v>0</v>
      </c>
      <c r="G115" s="49">
        <v>6.7500000000000004E-2</v>
      </c>
      <c r="H115" s="41">
        <v>2080.41</v>
      </c>
      <c r="I115" s="3">
        <f t="shared" si="4"/>
        <v>5.0496306555850219E-4</v>
      </c>
      <c r="J115" s="3">
        <v>7.7859999999999996</v>
      </c>
      <c r="K115" s="3">
        <f t="shared" si="5"/>
        <v>1.9109947643979046E-2</v>
      </c>
      <c r="O115" s="42"/>
      <c r="P115" s="41"/>
      <c r="S115" s="47"/>
      <c r="T115" s="47"/>
      <c r="U115" s="47"/>
      <c r="V115" s="47"/>
      <c r="W115" s="47"/>
      <c r="X115" s="47"/>
      <c r="Y115" s="47"/>
      <c r="Z115" s="47"/>
      <c r="AA115" s="47"/>
    </row>
    <row r="116" spans="1:27" x14ac:dyDescent="0.35">
      <c r="A116" s="42">
        <v>42278</v>
      </c>
      <c r="B116" s="3">
        <v>2.0977146151295402E-2</v>
      </c>
      <c r="C116" s="3">
        <v>3.2725433395712572E-2</v>
      </c>
      <c r="D116" s="3">
        <v>0.22957198443579779</v>
      </c>
      <c r="E116" s="3">
        <v>-1.4349611491902895E-3</v>
      </c>
      <c r="F116" s="64">
        <f t="shared" si="3"/>
        <v>0</v>
      </c>
      <c r="G116" s="49">
        <v>6.7500000000000004E-2</v>
      </c>
      <c r="H116" s="41">
        <v>2079.36</v>
      </c>
      <c r="I116" s="3">
        <f t="shared" si="4"/>
        <v>8.298307838940025E-2</v>
      </c>
      <c r="J116" s="3">
        <v>7.64</v>
      </c>
      <c r="K116" s="3">
        <f t="shared" si="5"/>
        <v>1.3397002254940971E-2</v>
      </c>
      <c r="O116" s="42"/>
      <c r="P116" s="41"/>
    </row>
    <row r="117" spans="1:27" x14ac:dyDescent="0.35">
      <c r="A117" s="42">
        <v>42248</v>
      </c>
      <c r="B117" s="3">
        <v>-9.2810103242667488E-2</v>
      </c>
      <c r="C117" s="3">
        <v>-8.7233131065269573E-2</v>
      </c>
      <c r="D117" s="3">
        <v>0.18160919540229886</v>
      </c>
      <c r="E117" s="3">
        <v>-1.347850968344321E-2</v>
      </c>
      <c r="F117" s="64">
        <f t="shared" si="3"/>
        <v>-6.8965517241379184E-2</v>
      </c>
      <c r="G117" s="49">
        <v>6.7500000000000004E-2</v>
      </c>
      <c r="H117" s="41">
        <v>1920.03</v>
      </c>
      <c r="I117" s="3">
        <f t="shared" si="4"/>
        <v>-2.6442819620927142E-2</v>
      </c>
      <c r="J117" s="3">
        <v>7.5389999999999997</v>
      </c>
      <c r="K117" s="3">
        <f t="shared" si="5"/>
        <v>-3.1474820143884905E-2</v>
      </c>
      <c r="O117" s="42"/>
      <c r="P117" s="41"/>
    </row>
    <row r="118" spans="1:27" x14ac:dyDescent="0.35">
      <c r="A118" s="42">
        <v>42217</v>
      </c>
      <c r="B118" s="3">
        <v>1.0590763908252889E-2</v>
      </c>
      <c r="C118" s="3">
        <v>4.3196084154931348E-2</v>
      </c>
      <c r="D118" s="3">
        <v>-4.5766590389017077E-3</v>
      </c>
      <c r="E118" s="3">
        <v>3.7888024008252828E-2</v>
      </c>
      <c r="F118" s="64">
        <f t="shared" si="3"/>
        <v>-3.3333333333333368E-2</v>
      </c>
      <c r="G118" s="49">
        <v>7.2499999999999995E-2</v>
      </c>
      <c r="H118" s="41">
        <v>1972.18</v>
      </c>
      <c r="I118" s="3">
        <f t="shared" si="4"/>
        <v>-6.2580804623925804E-2</v>
      </c>
      <c r="J118" s="3">
        <v>7.7839999999999998</v>
      </c>
      <c r="K118" s="3">
        <f t="shared" si="5"/>
        <v>-2.8183448629259854E-3</v>
      </c>
      <c r="O118" s="42"/>
      <c r="P118" s="41"/>
    </row>
    <row r="119" spans="1:27" x14ac:dyDescent="0.35">
      <c r="A119" s="42">
        <v>42186</v>
      </c>
      <c r="B119" s="3">
        <v>2.3273108165794147E-3</v>
      </c>
      <c r="C119" s="3">
        <v>-0.23277444437517109</v>
      </c>
      <c r="D119" s="3">
        <v>-0.2836065573770491</v>
      </c>
      <c r="E119" s="3">
        <v>6.0383055005189222E-3</v>
      </c>
      <c r="F119" s="64">
        <f t="shared" si="3"/>
        <v>0</v>
      </c>
      <c r="G119" s="3">
        <v>7.4999999999999997E-2</v>
      </c>
      <c r="H119" s="41">
        <v>2103.84</v>
      </c>
      <c r="I119" s="3">
        <f t="shared" si="4"/>
        <v>1.9742039930008587E-2</v>
      </c>
      <c r="J119" s="3">
        <v>7.806</v>
      </c>
      <c r="K119" s="3">
        <f t="shared" si="5"/>
        <v>-6.9965653224780206E-3</v>
      </c>
      <c r="O119" s="42"/>
      <c r="P119" s="41"/>
    </row>
    <row r="120" spans="1:27" x14ac:dyDescent="0.35">
      <c r="A120" s="42">
        <v>42156</v>
      </c>
      <c r="B120" s="3">
        <v>1.2102489751893123E-2</v>
      </c>
      <c r="C120" s="3">
        <v>-1.3860120014637375E-2</v>
      </c>
      <c r="D120" s="3">
        <v>6.2717770034843107E-2</v>
      </c>
      <c r="E120" s="3">
        <v>-2.1809737498626426E-3</v>
      </c>
      <c r="F120" s="64">
        <f t="shared" si="3"/>
        <v>0</v>
      </c>
      <c r="G120" s="3">
        <v>7.4999999999999997E-2</v>
      </c>
      <c r="H120" s="41">
        <v>2063.11</v>
      </c>
      <c r="I120" s="3">
        <f t="shared" si="4"/>
        <v>-2.1011772856471631E-2</v>
      </c>
      <c r="J120" s="3">
        <v>7.8609999999999998</v>
      </c>
      <c r="K120" s="3">
        <f t="shared" si="5"/>
        <v>5.886116442738243E-3</v>
      </c>
      <c r="O120" s="45"/>
      <c r="P120" s="41"/>
    </row>
    <row r="121" spans="1:27" x14ac:dyDescent="0.35">
      <c r="A121" s="42">
        <v>42125</v>
      </c>
      <c r="B121" s="3">
        <v>-3.8605652742995607E-2</v>
      </c>
      <c r="C121" s="3" t="e">
        <v>#DIV/0!</v>
      </c>
      <c r="D121" s="3">
        <v>-8.6355785837650811E-3</v>
      </c>
      <c r="E121" s="3" t="e">
        <v>#DIV/0!</v>
      </c>
      <c r="F121" s="64" t="e">
        <f t="shared" si="3"/>
        <v>#DIV/0!</v>
      </c>
      <c r="G121" s="3">
        <v>7.4999999999999997E-2</v>
      </c>
      <c r="H121" s="41">
        <v>2107.39</v>
      </c>
      <c r="I121" s="3">
        <f t="shared" si="4"/>
        <v>1.0491438545008008E-2</v>
      </c>
      <c r="J121" s="3">
        <v>7.8150000000000004</v>
      </c>
      <c r="K121" s="3">
        <f t="shared" si="5"/>
        <v>-5.7251908396946469E-3</v>
      </c>
      <c r="O121" s="45"/>
      <c r="P121" s="41"/>
    </row>
    <row r="122" spans="1:27" x14ac:dyDescent="0.35">
      <c r="A122" s="42">
        <v>42095</v>
      </c>
      <c r="B122" s="3" t="e">
        <v>#DIV/0!</v>
      </c>
      <c r="C122" s="3" t="e">
        <v>#DIV/0!</v>
      </c>
      <c r="D122" s="3" t="e">
        <v>#DIV/0!</v>
      </c>
      <c r="E122" s="3" t="e">
        <v>#DIV/0!</v>
      </c>
      <c r="F122" s="64" t="e">
        <f t="shared" si="3"/>
        <v>#DIV/0!</v>
      </c>
      <c r="G122" s="3"/>
      <c r="H122" s="41">
        <v>2085.5100000000002</v>
      </c>
      <c r="I122" s="3" t="e">
        <f t="shared" si="4"/>
        <v>#DIV/0!</v>
      </c>
      <c r="J122" s="3">
        <v>7.86</v>
      </c>
      <c r="K122" s="3">
        <f t="shared" si="5"/>
        <v>1.5766347893512521E-2</v>
      </c>
      <c r="O122" s="45"/>
      <c r="P122" s="41"/>
    </row>
    <row r="123" spans="1:27" x14ac:dyDescent="0.35">
      <c r="F123" s="62" t="e">
        <f t="shared" si="3"/>
        <v>#DIV/0!</v>
      </c>
      <c r="J123" s="63">
        <v>7.7380000000000004</v>
      </c>
      <c r="K123">
        <f t="shared" si="5"/>
        <v>1.8125323666494347E-3</v>
      </c>
      <c r="O123" s="45"/>
      <c r="P123" s="41"/>
    </row>
    <row r="124" spans="1:27" x14ac:dyDescent="0.35">
      <c r="F124" s="62" t="e">
        <f t="shared" si="3"/>
        <v>#DIV/0!</v>
      </c>
      <c r="J124" s="3">
        <v>7.7240000000000002</v>
      </c>
      <c r="K124">
        <f t="shared" si="5"/>
        <v>4.2907294240021277E-3</v>
      </c>
      <c r="O124" s="45"/>
      <c r="P124" s="41"/>
    </row>
    <row r="125" spans="1:27" ht="15" thickBot="1" x14ac:dyDescent="0.4">
      <c r="F125" s="62" t="e">
        <f t="shared" si="3"/>
        <v>#DIV/0!</v>
      </c>
      <c r="J125" s="3">
        <v>7.6909999999999998</v>
      </c>
      <c r="K125" t="e">
        <f t="shared" si="5"/>
        <v>#DIV/0!</v>
      </c>
      <c r="O125" s="45"/>
      <c r="P125" s="41"/>
      <c r="S125" s="46"/>
      <c r="T125" s="46"/>
      <c r="U125" s="46"/>
      <c r="V125" s="46"/>
      <c r="W125" s="46"/>
      <c r="X125" s="46"/>
      <c r="Y125" s="46"/>
      <c r="Z125" s="46"/>
      <c r="AA125" s="46"/>
    </row>
    <row r="126" spans="1:27" x14ac:dyDescent="0.35">
      <c r="O126" s="45"/>
      <c r="P126" s="41"/>
    </row>
    <row r="127" spans="1:27" x14ac:dyDescent="0.35">
      <c r="O127" s="3"/>
      <c r="P127" s="4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4D7C-B72B-4E9D-B7D4-E8F3504501B4}">
  <dimension ref="A1:BC122"/>
  <sheetViews>
    <sheetView topLeftCell="AT27" zoomScale="89" workbookViewId="0">
      <selection activeCell="BD9" sqref="BD9"/>
    </sheetView>
  </sheetViews>
  <sheetFormatPr defaultRowHeight="14.5" x14ac:dyDescent="0.35"/>
  <cols>
    <col min="1" max="1" width="17.36328125" customWidth="1"/>
    <col min="2" max="2" width="18" customWidth="1"/>
    <col min="3" max="3" width="20.36328125" customWidth="1"/>
    <col min="4" max="4" width="17.453125" customWidth="1"/>
    <col min="5" max="5" width="19" customWidth="1"/>
    <col min="6" max="6" width="23" customWidth="1"/>
    <col min="7" max="7" width="16" customWidth="1"/>
    <col min="8" max="28" width="23.453125" customWidth="1"/>
    <col min="29" max="29" width="26.7265625" customWidth="1"/>
    <col min="30" max="40" width="23.453125" customWidth="1"/>
    <col min="42" max="42" width="16.6328125" customWidth="1"/>
    <col min="43" max="43" width="22.26953125" customWidth="1"/>
    <col min="44" max="44" width="28.6328125" customWidth="1"/>
    <col min="47" max="47" width="24.81640625" customWidth="1"/>
    <col min="48" max="48" width="18.7265625" customWidth="1"/>
    <col min="49" max="49" width="22" customWidth="1"/>
    <col min="52" max="52" width="12.7265625" customWidth="1"/>
    <col min="53" max="54" width="13.36328125" customWidth="1"/>
    <col min="55" max="55" width="14.7265625" customWidth="1"/>
  </cols>
  <sheetData>
    <row r="1" spans="1:52" x14ac:dyDescent="0.35">
      <c r="A1" s="43" t="s">
        <v>68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251</v>
      </c>
      <c r="G1" s="2" t="s">
        <v>248</v>
      </c>
      <c r="H1" s="2" t="s">
        <v>250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  <c r="AC1" s="1" t="s">
        <v>278</v>
      </c>
      <c r="AD1" s="1" t="s">
        <v>279</v>
      </c>
      <c r="AE1" s="1" t="s">
        <v>280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/>
      <c r="AN1" s="1"/>
      <c r="AP1" s="2" t="s">
        <v>206</v>
      </c>
      <c r="AQ1" s="2" t="s">
        <v>208</v>
      </c>
      <c r="AR1" s="2" t="s">
        <v>249</v>
      </c>
    </row>
    <row r="2" spans="1:52" x14ac:dyDescent="0.35">
      <c r="A2" s="42">
        <v>42095</v>
      </c>
      <c r="B2" s="3" t="e">
        <v>#DIV/0!</v>
      </c>
      <c r="C2" s="3" t="e">
        <v>#DIV/0!</v>
      </c>
      <c r="D2" s="3" t="e">
        <v>#DIV/0!</v>
      </c>
      <c r="E2" s="3" t="e">
        <v>#DIV/0!</v>
      </c>
      <c r="F2" s="64">
        <f t="shared" ref="F2:F33" si="0">(AP2-AP3)/AP3</f>
        <v>-4.0000000000000036E-2</v>
      </c>
      <c r="G2" s="3">
        <f t="shared" ref="G2:G33" si="1">(AQ2-AQ3)/AQ3</f>
        <v>-7.6249365182604594E-3</v>
      </c>
      <c r="H2" s="3">
        <f t="shared" ref="H2:H33" si="2">(AR2-AR3)/AR3</f>
        <v>-3.4954407294832894E-2</v>
      </c>
      <c r="AP2" s="49">
        <v>0.06</v>
      </c>
      <c r="AQ2" s="41">
        <v>5569.06</v>
      </c>
      <c r="AR2" s="3">
        <v>6.35</v>
      </c>
    </row>
    <row r="3" spans="1:52" x14ac:dyDescent="0.35">
      <c r="A3" s="42">
        <v>42125</v>
      </c>
      <c r="B3" s="3">
        <v>-3.8605652742995607E-2</v>
      </c>
      <c r="C3" s="3" t="e">
        <v>#DIV/0!</v>
      </c>
      <c r="D3" s="3">
        <v>-8.6355785837650811E-3</v>
      </c>
      <c r="E3" s="3" t="e">
        <v>#DIV/0!</v>
      </c>
      <c r="F3" s="64">
        <f t="shared" si="0"/>
        <v>0</v>
      </c>
      <c r="G3" s="3">
        <f t="shared" si="1"/>
        <v>-5.7544714081786824E-2</v>
      </c>
      <c r="H3" s="3">
        <f t="shared" si="2"/>
        <v>-2.0833333333333287E-2</v>
      </c>
      <c r="I3" t="e">
        <f ca="1">OFFSET(C3, -1, 0)</f>
        <v>#DIV/0!</v>
      </c>
      <c r="K3" t="e">
        <f ca="1">OFFSET(C3, -3, 0)</f>
        <v>#REF!</v>
      </c>
      <c r="L3" t="e">
        <f ca="1">OFFSET(C3, -4, 0)</f>
        <v>#REF!</v>
      </c>
      <c r="M3" t="e">
        <f ca="1">OFFSET(C5, -5, 0)</f>
        <v>#REF!</v>
      </c>
      <c r="N3" t="e">
        <f ca="1">OFFSET(D3, -1, 0)</f>
        <v>#DIV/0!</v>
      </c>
      <c r="O3" t="str">
        <f ca="1">OFFSET(D3, -2, 0)</f>
        <v>Inflation change</v>
      </c>
      <c r="P3" t="e">
        <f ca="1">OFFSET(D3, -3, 0)</f>
        <v>#REF!</v>
      </c>
      <c r="Q3" t="e">
        <f ca="1">OFFSET(D3, -4, 0)</f>
        <v>#REF!</v>
      </c>
      <c r="R3" t="e">
        <f ca="1">OFFSET(D3, -5, 0)</f>
        <v>#REF!</v>
      </c>
      <c r="S3" t="e">
        <f ca="1">OFFSET(E3, -1, 0)</f>
        <v>#DIV/0!</v>
      </c>
      <c r="T3" t="str">
        <f ca="1">OFFSET(E3, -2, 0)</f>
        <v>Currency change</v>
      </c>
      <c r="U3" t="str">
        <f ca="1">OFFSET(E3, -2, 0)</f>
        <v>Currency change</v>
      </c>
      <c r="V3" t="e">
        <f ca="1">OFFSET(E3, -4, 0)</f>
        <v>#REF!</v>
      </c>
      <c r="W3" t="e">
        <f ca="1">OFFSET(E3, -5, 0)</f>
        <v>#REF!</v>
      </c>
      <c r="X3">
        <f ca="1">OFFSET(F3, -1, 0)</f>
        <v>-4.0000000000000036E-2</v>
      </c>
      <c r="Y3" t="str">
        <f ca="1">OFFSET(F3, -2, 0)</f>
        <v>Change in Repo Rate</v>
      </c>
      <c r="Z3" t="e">
        <f ca="1">OFFSET(F3, -3, 0)</f>
        <v>#REF!</v>
      </c>
      <c r="AA3" t="e">
        <f ca="1">OFFSET(F3, -4, 0)</f>
        <v>#REF!</v>
      </c>
      <c r="AB3" t="e">
        <f ca="1">OFFSET(F3, -5, 0)</f>
        <v>#REF!</v>
      </c>
      <c r="AC3">
        <f ca="1">OFFSET(G3, -1, 0)</f>
        <v>-7.6249365182604594E-3</v>
      </c>
      <c r="AD3" t="str">
        <f ca="1">OFFSET(G3, -2, 0)</f>
        <v>S&amp;P 500 Return</v>
      </c>
      <c r="AE3" t="e">
        <f ca="1">OFFSET(G3, -3, 0)</f>
        <v>#REF!</v>
      </c>
      <c r="AF3" t="e">
        <f ca="1">OFFSET(G3, -4, 0)</f>
        <v>#REF!</v>
      </c>
      <c r="AG3" t="e">
        <f ca="1">OFFSET(G3, -5, 0)</f>
        <v>#REF!</v>
      </c>
      <c r="AH3">
        <f ca="1">OFFSET(H3, -1, 0)</f>
        <v>-3.4954407294832894E-2</v>
      </c>
      <c r="AI3" t="str">
        <f ca="1">OFFSET(H3, -2, 0)</f>
        <v>Change in Bond Yield</v>
      </c>
      <c r="AJ3" t="e">
        <f ca="1">OFFSET(H3, -3, 0)</f>
        <v>#REF!</v>
      </c>
      <c r="AK3" t="e">
        <f ca="1">OFFSET(H3, -4, 0)</f>
        <v>#REF!</v>
      </c>
      <c r="AL3" t="e">
        <f ca="1">OFFSET(H3, -5, 0)</f>
        <v>#REF!</v>
      </c>
      <c r="AP3" s="49">
        <v>6.25E-2</v>
      </c>
      <c r="AQ3" s="41">
        <v>5611.85</v>
      </c>
      <c r="AR3" s="3">
        <v>6.58</v>
      </c>
      <c r="AU3" t="s">
        <v>176</v>
      </c>
    </row>
    <row r="4" spans="1:52" ht="15" thickBot="1" x14ac:dyDescent="0.4">
      <c r="A4" s="42">
        <v>42156</v>
      </c>
      <c r="B4" s="3">
        <v>1.2102489751893123E-2</v>
      </c>
      <c r="C4" s="3">
        <v>-1.3860120014637375E-2</v>
      </c>
      <c r="D4" s="3">
        <v>6.2717770034843107E-2</v>
      </c>
      <c r="E4" s="3">
        <v>-2.1809737498626426E-3</v>
      </c>
      <c r="F4" s="64">
        <f t="shared" si="0"/>
        <v>-3.8461538461538491E-2</v>
      </c>
      <c r="G4" s="3">
        <f t="shared" si="1"/>
        <v>-1.4242127760312381E-2</v>
      </c>
      <c r="H4" s="3">
        <f t="shared" si="2"/>
        <v>4.4843049327353305E-3</v>
      </c>
      <c r="I4" t="e">
        <f t="shared" ref="I4:I67" ca="1" si="3">OFFSET(C4, -1, 0)</f>
        <v>#DIV/0!</v>
      </c>
      <c r="J4" t="e">
        <f t="shared" ref="J4:J67" ca="1" si="4">OFFSET(C4, -2, 0)</f>
        <v>#DIV/0!</v>
      </c>
      <c r="K4" t="str">
        <f t="shared" ref="K4:K67" ca="1" si="5">OFFSET(C4, -3, 0)</f>
        <v>Crude Oil Return</v>
      </c>
      <c r="L4" t="e">
        <f t="shared" ref="L4:L67" ca="1" si="6">OFFSET(C4, -4, 0)</f>
        <v>#REF!</v>
      </c>
      <c r="M4" t="str">
        <f t="shared" ref="M4:M67" ca="1" si="7">OFFSET(C6, -5, 0)</f>
        <v>Crude Oil Return</v>
      </c>
      <c r="N4">
        <f t="shared" ref="N4:N67" ca="1" si="8">OFFSET(D4, -1, 0)</f>
        <v>-8.6355785837650811E-3</v>
      </c>
      <c r="O4" t="e">
        <f t="shared" ref="O4:O67" ca="1" si="9">OFFSET(D4, -2, 0)</f>
        <v>#DIV/0!</v>
      </c>
      <c r="P4" t="str">
        <f t="shared" ref="P4:P67" ca="1" si="10">OFFSET(D4, -3, 0)</f>
        <v>Inflation change</v>
      </c>
      <c r="Q4" t="e">
        <f t="shared" ref="Q4:Q67" ca="1" si="11">OFFSET(D4, -4, 0)</f>
        <v>#REF!</v>
      </c>
      <c r="R4" t="e">
        <f t="shared" ref="R4:R67" ca="1" si="12">OFFSET(D4, -5, 0)</f>
        <v>#REF!</v>
      </c>
      <c r="S4" t="e">
        <f t="shared" ref="S4:S67" ca="1" si="13">OFFSET(E4, -1, 0)</f>
        <v>#DIV/0!</v>
      </c>
      <c r="T4" t="e">
        <f t="shared" ref="T4:T67" ca="1" si="14">OFFSET(E4, -2, 0)</f>
        <v>#DIV/0!</v>
      </c>
      <c r="U4" t="e">
        <f t="shared" ref="U4:U67" ca="1" si="15">OFFSET(E4, -2, 0)</f>
        <v>#DIV/0!</v>
      </c>
      <c r="V4" t="e">
        <f t="shared" ref="V4:V67" ca="1" si="16">OFFSET(E4, -4, 0)</f>
        <v>#REF!</v>
      </c>
      <c r="W4" t="e">
        <f t="shared" ref="W4:W67" ca="1" si="17">OFFSET(E4, -5, 0)</f>
        <v>#REF!</v>
      </c>
      <c r="X4">
        <f t="shared" ref="X4:X67" ca="1" si="18">OFFSET(F4, -1, 0)</f>
        <v>0</v>
      </c>
      <c r="Y4">
        <f t="shared" ref="Y4:Y67" ca="1" si="19">OFFSET(F4, -2, 0)</f>
        <v>-4.0000000000000036E-2</v>
      </c>
      <c r="Z4" t="str">
        <f t="shared" ref="Z4:Z67" ca="1" si="20">OFFSET(F4, -3, 0)</f>
        <v>Change in Repo Rate</v>
      </c>
      <c r="AA4" t="e">
        <f t="shared" ref="AA4:AA67" ca="1" si="21">OFFSET(F4, -4, 0)</f>
        <v>#REF!</v>
      </c>
      <c r="AB4" t="e">
        <f t="shared" ref="AB4:AB67" ca="1" si="22">OFFSET(F4, -5, 0)</f>
        <v>#REF!</v>
      </c>
      <c r="AC4">
        <f t="shared" ref="AC4:AC67" ca="1" si="23">OFFSET(G4, -1, 0)</f>
        <v>-5.7544714081786824E-2</v>
      </c>
      <c r="AD4">
        <f t="shared" ref="AD4:AD67" ca="1" si="24">OFFSET(G4, -2, 0)</f>
        <v>-7.6249365182604594E-3</v>
      </c>
      <c r="AE4" t="str">
        <f t="shared" ref="AE4:AE67" ca="1" si="25">OFFSET(G4, -3, 0)</f>
        <v>S&amp;P 500 Return</v>
      </c>
      <c r="AF4" t="e">
        <f t="shared" ref="AF4:AF67" ca="1" si="26">OFFSET(G4, -4, 0)</f>
        <v>#REF!</v>
      </c>
      <c r="AG4" t="e">
        <f t="shared" ref="AG4:AG67" ca="1" si="27">OFFSET(G4, -5, 0)</f>
        <v>#REF!</v>
      </c>
      <c r="AH4">
        <f t="shared" ref="AH4:AH67" ca="1" si="28">OFFSET(H4, -1, 0)</f>
        <v>-2.0833333333333287E-2</v>
      </c>
      <c r="AI4">
        <f t="shared" ref="AI4:AI67" ca="1" si="29">OFFSET(H4, -2, 0)</f>
        <v>-3.4954407294832894E-2</v>
      </c>
      <c r="AJ4" t="str">
        <f t="shared" ref="AJ4:AJ67" ca="1" si="30">OFFSET(H4, -3, 0)</f>
        <v>Change in Bond Yield</v>
      </c>
      <c r="AK4" t="e">
        <f t="shared" ref="AK4:AK67" ca="1" si="31">OFFSET(H4, -4, 0)</f>
        <v>#REF!</v>
      </c>
      <c r="AL4" t="e">
        <f t="shared" ref="AL4:AL67" ca="1" si="32">OFFSET(H4, -5, 0)</f>
        <v>#REF!</v>
      </c>
      <c r="AP4" s="49">
        <v>6.25E-2</v>
      </c>
      <c r="AQ4" s="41">
        <v>5954.5</v>
      </c>
      <c r="AR4" s="3">
        <v>6.72</v>
      </c>
    </row>
    <row r="5" spans="1:52" x14ac:dyDescent="0.35">
      <c r="A5" s="42">
        <v>42186</v>
      </c>
      <c r="B5" s="3">
        <v>2.3273108165794147E-3</v>
      </c>
      <c r="C5" s="3">
        <v>-0.23277444437517109</v>
      </c>
      <c r="D5" s="3">
        <v>-0.2836065573770491</v>
      </c>
      <c r="E5" s="3">
        <v>6.0383055005189222E-3</v>
      </c>
      <c r="F5" s="64">
        <f t="shared" si="0"/>
        <v>0</v>
      </c>
      <c r="G5" s="3">
        <f t="shared" si="1"/>
        <v>2.7016320305765517E-2</v>
      </c>
      <c r="H5" s="3">
        <f t="shared" si="2"/>
        <v>-1.0355029585798727E-2</v>
      </c>
      <c r="I5">
        <f t="shared" ca="1" si="3"/>
        <v>-1.3860120014637375E-2</v>
      </c>
      <c r="J5" t="e">
        <f t="shared" ca="1" si="4"/>
        <v>#DIV/0!</v>
      </c>
      <c r="K5" t="e">
        <f t="shared" ca="1" si="5"/>
        <v>#DIV/0!</v>
      </c>
      <c r="L5" t="str">
        <f t="shared" ca="1" si="6"/>
        <v>Crude Oil Return</v>
      </c>
      <c r="M5" t="e">
        <f t="shared" ca="1" si="7"/>
        <v>#DIV/0!</v>
      </c>
      <c r="N5">
        <f t="shared" ca="1" si="8"/>
        <v>6.2717770034843107E-2</v>
      </c>
      <c r="O5">
        <f t="shared" ca="1" si="9"/>
        <v>-8.6355785837650811E-3</v>
      </c>
      <c r="P5" t="e">
        <f t="shared" ca="1" si="10"/>
        <v>#DIV/0!</v>
      </c>
      <c r="Q5" t="str">
        <f t="shared" ca="1" si="11"/>
        <v>Inflation change</v>
      </c>
      <c r="R5" t="e">
        <f t="shared" ca="1" si="12"/>
        <v>#REF!</v>
      </c>
      <c r="S5">
        <f t="shared" ca="1" si="13"/>
        <v>-2.1809737498626426E-3</v>
      </c>
      <c r="T5" t="e">
        <f t="shared" ca="1" si="14"/>
        <v>#DIV/0!</v>
      </c>
      <c r="U5" t="e">
        <f t="shared" ca="1" si="15"/>
        <v>#DIV/0!</v>
      </c>
      <c r="V5" t="str">
        <f t="shared" ca="1" si="16"/>
        <v>Currency change</v>
      </c>
      <c r="W5" t="e">
        <f t="shared" ca="1" si="17"/>
        <v>#REF!</v>
      </c>
      <c r="X5">
        <f t="shared" ca="1" si="18"/>
        <v>-3.8461538461538491E-2</v>
      </c>
      <c r="Y5">
        <f t="shared" ca="1" si="19"/>
        <v>0</v>
      </c>
      <c r="Z5">
        <f t="shared" ca="1" si="20"/>
        <v>-4.0000000000000036E-2</v>
      </c>
      <c r="AA5" t="str">
        <f t="shared" ca="1" si="21"/>
        <v>Change in Repo Rate</v>
      </c>
      <c r="AB5" t="e">
        <f t="shared" ca="1" si="22"/>
        <v>#REF!</v>
      </c>
      <c r="AC5">
        <f t="shared" ca="1" si="23"/>
        <v>-1.4242127760312381E-2</v>
      </c>
      <c r="AD5">
        <f t="shared" ca="1" si="24"/>
        <v>-5.7544714081786824E-2</v>
      </c>
      <c r="AE5">
        <f t="shared" ca="1" si="25"/>
        <v>-7.6249365182604594E-3</v>
      </c>
      <c r="AF5" t="str">
        <f t="shared" ca="1" si="26"/>
        <v>S&amp;P 500 Return</v>
      </c>
      <c r="AG5" t="e">
        <f t="shared" ca="1" si="27"/>
        <v>#REF!</v>
      </c>
      <c r="AH5">
        <f t="shared" ca="1" si="28"/>
        <v>4.4843049327353305E-3</v>
      </c>
      <c r="AI5">
        <f t="shared" ca="1" si="29"/>
        <v>-2.0833333333333287E-2</v>
      </c>
      <c r="AJ5">
        <f t="shared" ca="1" si="30"/>
        <v>-3.4954407294832894E-2</v>
      </c>
      <c r="AK5" t="str">
        <f t="shared" ca="1" si="31"/>
        <v>Change in Bond Yield</v>
      </c>
      <c r="AL5" t="e">
        <f t="shared" ca="1" si="32"/>
        <v>#REF!</v>
      </c>
      <c r="AP5" s="49">
        <v>6.5000000000000002E-2</v>
      </c>
      <c r="AQ5" s="41">
        <v>6040.53</v>
      </c>
      <c r="AR5" s="3">
        <v>6.69</v>
      </c>
      <c r="AU5" s="48" t="s">
        <v>177</v>
      </c>
      <c r="AV5" s="48"/>
    </row>
    <row r="6" spans="1:52" x14ac:dyDescent="0.35">
      <c r="A6" s="42">
        <v>42217</v>
      </c>
      <c r="B6" s="3">
        <v>1.0590763908252889E-2</v>
      </c>
      <c r="C6" s="3">
        <v>4.3196084154931348E-2</v>
      </c>
      <c r="D6" s="3">
        <v>-4.5766590389017077E-3</v>
      </c>
      <c r="E6" s="3">
        <v>3.7888024008252828E-2</v>
      </c>
      <c r="F6" s="64">
        <f t="shared" si="0"/>
        <v>0</v>
      </c>
      <c r="G6" s="3">
        <f t="shared" si="1"/>
        <v>-2.4990136563014929E-2</v>
      </c>
      <c r="H6" s="3">
        <f t="shared" si="2"/>
        <v>1.3331358317285517E-3</v>
      </c>
      <c r="I6">
        <f t="shared" ca="1" si="3"/>
        <v>-0.23277444437517109</v>
      </c>
      <c r="J6">
        <f t="shared" ca="1" si="4"/>
        <v>-1.3860120014637375E-2</v>
      </c>
      <c r="K6" t="e">
        <f t="shared" ca="1" si="5"/>
        <v>#DIV/0!</v>
      </c>
      <c r="L6" t="e">
        <f t="shared" ca="1" si="6"/>
        <v>#DIV/0!</v>
      </c>
      <c r="M6" t="e">
        <f t="shared" ca="1" si="7"/>
        <v>#DIV/0!</v>
      </c>
      <c r="N6">
        <f t="shared" ca="1" si="8"/>
        <v>-0.2836065573770491</v>
      </c>
      <c r="O6">
        <f t="shared" ca="1" si="9"/>
        <v>6.2717770034843107E-2</v>
      </c>
      <c r="P6">
        <f t="shared" ca="1" si="10"/>
        <v>-8.6355785837650811E-3</v>
      </c>
      <c r="Q6" t="e">
        <f t="shared" ca="1" si="11"/>
        <v>#DIV/0!</v>
      </c>
      <c r="R6" t="str">
        <f t="shared" ca="1" si="12"/>
        <v>Inflation change</v>
      </c>
      <c r="S6">
        <f t="shared" ca="1" si="13"/>
        <v>6.0383055005189222E-3</v>
      </c>
      <c r="T6">
        <f t="shared" ca="1" si="14"/>
        <v>-2.1809737498626426E-3</v>
      </c>
      <c r="U6">
        <f t="shared" ca="1" si="15"/>
        <v>-2.1809737498626426E-3</v>
      </c>
      <c r="V6" t="e">
        <f t="shared" ca="1" si="16"/>
        <v>#DIV/0!</v>
      </c>
      <c r="W6" t="str">
        <f t="shared" ca="1" si="17"/>
        <v>Currency change</v>
      </c>
      <c r="X6">
        <f t="shared" ca="1" si="18"/>
        <v>0</v>
      </c>
      <c r="Y6">
        <f t="shared" ca="1" si="19"/>
        <v>-3.8461538461538491E-2</v>
      </c>
      <c r="Z6">
        <f t="shared" ca="1" si="20"/>
        <v>0</v>
      </c>
      <c r="AA6">
        <f t="shared" ca="1" si="21"/>
        <v>-4.0000000000000036E-2</v>
      </c>
      <c r="AB6" t="str">
        <f t="shared" ca="1" si="22"/>
        <v>Change in Repo Rate</v>
      </c>
      <c r="AC6">
        <f t="shared" ca="1" si="23"/>
        <v>2.7016320305765517E-2</v>
      </c>
      <c r="AD6">
        <f t="shared" ca="1" si="24"/>
        <v>-1.4242127760312381E-2</v>
      </c>
      <c r="AE6">
        <f t="shared" ca="1" si="25"/>
        <v>-5.7544714081786824E-2</v>
      </c>
      <c r="AF6">
        <f t="shared" ca="1" si="26"/>
        <v>-7.6249365182604594E-3</v>
      </c>
      <c r="AG6" t="str">
        <f t="shared" ca="1" si="27"/>
        <v>S&amp;P 500 Return</v>
      </c>
      <c r="AH6">
        <f t="shared" ca="1" si="28"/>
        <v>-1.0355029585798727E-2</v>
      </c>
      <c r="AI6">
        <f t="shared" ca="1" si="29"/>
        <v>4.4843049327353305E-3</v>
      </c>
      <c r="AJ6">
        <f t="shared" ca="1" si="30"/>
        <v>-2.0833333333333287E-2</v>
      </c>
      <c r="AK6">
        <f t="shared" ca="1" si="31"/>
        <v>-3.4954407294832894E-2</v>
      </c>
      <c r="AL6" t="str">
        <f t="shared" ca="1" si="32"/>
        <v>Change in Bond Yield</v>
      </c>
      <c r="AP6" s="49">
        <v>6.5000000000000002E-2</v>
      </c>
      <c r="AQ6" s="41">
        <v>5881.63</v>
      </c>
      <c r="AR6" s="3">
        <v>6.76</v>
      </c>
      <c r="AU6" t="s">
        <v>178</v>
      </c>
      <c r="AV6">
        <v>0.49097548940842839</v>
      </c>
    </row>
    <row r="7" spans="1:52" x14ac:dyDescent="0.35">
      <c r="A7" s="42">
        <v>42248</v>
      </c>
      <c r="B7" s="3">
        <v>-9.2810103242667488E-2</v>
      </c>
      <c r="C7" s="3">
        <v>-8.7233131065269573E-2</v>
      </c>
      <c r="D7" s="3">
        <v>0.18160919540229886</v>
      </c>
      <c r="E7" s="3">
        <v>-1.347850968344321E-2</v>
      </c>
      <c r="F7" s="64">
        <f t="shared" si="0"/>
        <v>0</v>
      </c>
      <c r="G7" s="3">
        <f t="shared" si="1"/>
        <v>5.7301352215863834E-2</v>
      </c>
      <c r="H7" s="3">
        <f t="shared" si="2"/>
        <v>-1.315597134921793E-2</v>
      </c>
      <c r="I7">
        <f t="shared" ca="1" si="3"/>
        <v>4.3196084154931348E-2</v>
      </c>
      <c r="J7">
        <f t="shared" ca="1" si="4"/>
        <v>-0.23277444437517109</v>
      </c>
      <c r="K7">
        <f t="shared" ca="1" si="5"/>
        <v>-1.3860120014637375E-2</v>
      </c>
      <c r="L7" t="e">
        <f t="shared" ca="1" si="6"/>
        <v>#DIV/0!</v>
      </c>
      <c r="M7">
        <f t="shared" ca="1" si="7"/>
        <v>-1.3860120014637375E-2</v>
      </c>
      <c r="N7">
        <f t="shared" ca="1" si="8"/>
        <v>-4.5766590389017077E-3</v>
      </c>
      <c r="O7">
        <f t="shared" ca="1" si="9"/>
        <v>-0.2836065573770491</v>
      </c>
      <c r="P7">
        <f t="shared" ca="1" si="10"/>
        <v>6.2717770034843107E-2</v>
      </c>
      <c r="Q7">
        <f t="shared" ca="1" si="11"/>
        <v>-8.6355785837650811E-3</v>
      </c>
      <c r="R7" t="e">
        <f t="shared" ca="1" si="12"/>
        <v>#DIV/0!</v>
      </c>
      <c r="S7">
        <f t="shared" ca="1" si="13"/>
        <v>3.7888024008252828E-2</v>
      </c>
      <c r="T7">
        <f t="shared" ca="1" si="14"/>
        <v>6.0383055005189222E-3</v>
      </c>
      <c r="U7">
        <f t="shared" ca="1" si="15"/>
        <v>6.0383055005189222E-3</v>
      </c>
      <c r="V7" t="e">
        <f t="shared" ca="1" si="16"/>
        <v>#DIV/0!</v>
      </c>
      <c r="W7" t="e">
        <f t="shared" ca="1" si="17"/>
        <v>#DIV/0!</v>
      </c>
      <c r="X7">
        <f t="shared" ca="1" si="18"/>
        <v>0</v>
      </c>
      <c r="Y7">
        <f t="shared" ca="1" si="19"/>
        <v>0</v>
      </c>
      <c r="Z7">
        <f t="shared" ca="1" si="20"/>
        <v>-3.8461538461538491E-2</v>
      </c>
      <c r="AA7">
        <f t="shared" ca="1" si="21"/>
        <v>0</v>
      </c>
      <c r="AB7">
        <f t="shared" ca="1" si="22"/>
        <v>-4.0000000000000036E-2</v>
      </c>
      <c r="AC7">
        <f t="shared" ca="1" si="23"/>
        <v>-2.4990136563014929E-2</v>
      </c>
      <c r="AD7">
        <f t="shared" ca="1" si="24"/>
        <v>2.7016320305765517E-2</v>
      </c>
      <c r="AE7">
        <f t="shared" ca="1" si="25"/>
        <v>-1.4242127760312381E-2</v>
      </c>
      <c r="AF7">
        <f t="shared" ca="1" si="26"/>
        <v>-5.7544714081786824E-2</v>
      </c>
      <c r="AG7">
        <f t="shared" ca="1" si="27"/>
        <v>-7.6249365182604594E-3</v>
      </c>
      <c r="AH7">
        <f t="shared" ca="1" si="28"/>
        <v>1.3331358317285517E-3</v>
      </c>
      <c r="AI7">
        <f t="shared" ca="1" si="29"/>
        <v>-1.0355029585798727E-2</v>
      </c>
      <c r="AJ7">
        <f t="shared" ca="1" si="30"/>
        <v>4.4843049327353305E-3</v>
      </c>
      <c r="AK7">
        <f t="shared" ca="1" si="31"/>
        <v>-2.0833333333333287E-2</v>
      </c>
      <c r="AL7">
        <f t="shared" ca="1" si="32"/>
        <v>-3.4954407294832894E-2</v>
      </c>
      <c r="AP7" s="49">
        <v>6.5000000000000002E-2</v>
      </c>
      <c r="AQ7" s="41">
        <v>6032.38</v>
      </c>
      <c r="AR7" s="3">
        <v>6.7510000000000003</v>
      </c>
      <c r="AU7" t="s">
        <v>179</v>
      </c>
      <c r="AV7">
        <v>0.24105693119984575</v>
      </c>
    </row>
    <row r="8" spans="1:52" x14ac:dyDescent="0.35">
      <c r="A8" s="42">
        <v>42278</v>
      </c>
      <c r="B8" s="3">
        <v>2.0977146151295402E-2</v>
      </c>
      <c r="C8" s="3">
        <v>3.2725433395712572E-2</v>
      </c>
      <c r="D8" s="3">
        <v>0.22957198443579779</v>
      </c>
      <c r="E8" s="3">
        <v>-1.4349611491902895E-3</v>
      </c>
      <c r="F8" s="64">
        <f t="shared" si="0"/>
        <v>0</v>
      </c>
      <c r="G8" s="3">
        <f t="shared" si="1"/>
        <v>-9.896780552817494E-3</v>
      </c>
      <c r="H8" s="3">
        <f t="shared" si="2"/>
        <v>1.3481481481481509E-2</v>
      </c>
      <c r="I8">
        <f t="shared" ca="1" si="3"/>
        <v>-8.7233131065269573E-2</v>
      </c>
      <c r="J8">
        <f t="shared" ca="1" si="4"/>
        <v>4.3196084154931348E-2</v>
      </c>
      <c r="K8">
        <f t="shared" ca="1" si="5"/>
        <v>-0.23277444437517109</v>
      </c>
      <c r="L8">
        <f t="shared" ca="1" si="6"/>
        <v>-1.3860120014637375E-2</v>
      </c>
      <c r="M8">
        <f t="shared" ca="1" si="7"/>
        <v>-0.23277444437517109</v>
      </c>
      <c r="N8">
        <f t="shared" ca="1" si="8"/>
        <v>0.18160919540229886</v>
      </c>
      <c r="O8">
        <f t="shared" ca="1" si="9"/>
        <v>-4.5766590389017077E-3</v>
      </c>
      <c r="P8">
        <f t="shared" ca="1" si="10"/>
        <v>-0.2836065573770491</v>
      </c>
      <c r="Q8">
        <f t="shared" ca="1" si="11"/>
        <v>6.2717770034843107E-2</v>
      </c>
      <c r="R8">
        <f t="shared" ca="1" si="12"/>
        <v>-8.6355785837650811E-3</v>
      </c>
      <c r="S8">
        <f t="shared" ca="1" si="13"/>
        <v>-1.347850968344321E-2</v>
      </c>
      <c r="T8">
        <f t="shared" ca="1" si="14"/>
        <v>3.7888024008252828E-2</v>
      </c>
      <c r="U8">
        <f t="shared" ca="1" si="15"/>
        <v>3.7888024008252828E-2</v>
      </c>
      <c r="V8">
        <f t="shared" ca="1" si="16"/>
        <v>-2.1809737498626426E-3</v>
      </c>
      <c r="W8" t="e">
        <f t="shared" ca="1" si="17"/>
        <v>#DIV/0!</v>
      </c>
      <c r="X8">
        <f t="shared" ca="1" si="18"/>
        <v>0</v>
      </c>
      <c r="Y8">
        <f t="shared" ca="1" si="19"/>
        <v>0</v>
      </c>
      <c r="Z8">
        <f t="shared" ca="1" si="20"/>
        <v>0</v>
      </c>
      <c r="AA8">
        <f t="shared" ca="1" si="21"/>
        <v>-3.8461538461538491E-2</v>
      </c>
      <c r="AB8">
        <f t="shared" ca="1" si="22"/>
        <v>0</v>
      </c>
      <c r="AC8">
        <f t="shared" ca="1" si="23"/>
        <v>5.7301352215863834E-2</v>
      </c>
      <c r="AD8">
        <f t="shared" ca="1" si="24"/>
        <v>-2.4990136563014929E-2</v>
      </c>
      <c r="AE8">
        <f t="shared" ca="1" si="25"/>
        <v>2.7016320305765517E-2</v>
      </c>
      <c r="AF8">
        <f t="shared" ca="1" si="26"/>
        <v>-1.4242127760312381E-2</v>
      </c>
      <c r="AG8">
        <f t="shared" ca="1" si="27"/>
        <v>-5.7544714081786824E-2</v>
      </c>
      <c r="AH8">
        <f t="shared" ca="1" si="28"/>
        <v>-1.315597134921793E-2</v>
      </c>
      <c r="AI8">
        <f t="shared" ca="1" si="29"/>
        <v>1.3331358317285517E-3</v>
      </c>
      <c r="AJ8">
        <f t="shared" ca="1" si="30"/>
        <v>-1.0355029585798727E-2</v>
      </c>
      <c r="AK8">
        <f t="shared" ca="1" si="31"/>
        <v>4.4843049327353305E-3</v>
      </c>
      <c r="AL8">
        <f t="shared" ca="1" si="32"/>
        <v>-2.0833333333333287E-2</v>
      </c>
      <c r="AP8" s="49">
        <v>6.5000000000000002E-2</v>
      </c>
      <c r="AQ8" s="41">
        <v>5705.45</v>
      </c>
      <c r="AR8" s="3">
        <v>6.8410000000000002</v>
      </c>
      <c r="AU8" t="s">
        <v>180</v>
      </c>
      <c r="AV8">
        <v>0.18871602990328337</v>
      </c>
    </row>
    <row r="9" spans="1:52" x14ac:dyDescent="0.35">
      <c r="A9" s="42">
        <v>42309</v>
      </c>
      <c r="B9" s="3">
        <v>1.2486335568786096E-2</v>
      </c>
      <c r="C9" s="3">
        <v>-0.11208455721585381</v>
      </c>
      <c r="D9" s="3">
        <v>6.3291139240506236E-2</v>
      </c>
      <c r="E9" s="3">
        <v>1.5883692843930129E-2</v>
      </c>
      <c r="F9" s="64">
        <f t="shared" si="0"/>
        <v>0</v>
      </c>
      <c r="G9" s="3">
        <f t="shared" si="1"/>
        <v>2.0196869910063014E-2</v>
      </c>
      <c r="H9" s="3">
        <f t="shared" si="2"/>
        <v>-1.6465102724756001E-2</v>
      </c>
      <c r="I9">
        <f t="shared" ca="1" si="3"/>
        <v>3.2725433395712572E-2</v>
      </c>
      <c r="J9">
        <f t="shared" ca="1" si="4"/>
        <v>-8.7233131065269573E-2</v>
      </c>
      <c r="K9">
        <f t="shared" ca="1" si="5"/>
        <v>4.3196084154931348E-2</v>
      </c>
      <c r="L9">
        <f t="shared" ca="1" si="6"/>
        <v>-0.23277444437517109</v>
      </c>
      <c r="M9">
        <f t="shared" ca="1" si="7"/>
        <v>4.3196084154931348E-2</v>
      </c>
      <c r="N9">
        <f t="shared" ca="1" si="8"/>
        <v>0.22957198443579779</v>
      </c>
      <c r="O9">
        <f t="shared" ca="1" si="9"/>
        <v>0.18160919540229886</v>
      </c>
      <c r="P9">
        <f t="shared" ca="1" si="10"/>
        <v>-4.5766590389017077E-3</v>
      </c>
      <c r="Q9">
        <f t="shared" ca="1" si="11"/>
        <v>-0.2836065573770491</v>
      </c>
      <c r="R9">
        <f t="shared" ca="1" si="12"/>
        <v>6.2717770034843107E-2</v>
      </c>
      <c r="S9">
        <f t="shared" ca="1" si="13"/>
        <v>-1.4349611491902895E-3</v>
      </c>
      <c r="T9">
        <f t="shared" ca="1" si="14"/>
        <v>-1.347850968344321E-2</v>
      </c>
      <c r="U9">
        <f t="shared" ca="1" si="15"/>
        <v>-1.347850968344321E-2</v>
      </c>
      <c r="V9">
        <f t="shared" ca="1" si="16"/>
        <v>6.0383055005189222E-3</v>
      </c>
      <c r="W9">
        <f t="shared" ca="1" si="17"/>
        <v>-2.1809737498626426E-3</v>
      </c>
      <c r="X9">
        <f t="shared" ca="1" si="18"/>
        <v>0</v>
      </c>
      <c r="Y9">
        <f t="shared" ca="1" si="19"/>
        <v>0</v>
      </c>
      <c r="Z9">
        <f t="shared" ca="1" si="20"/>
        <v>0</v>
      </c>
      <c r="AA9">
        <f t="shared" ca="1" si="21"/>
        <v>0</v>
      </c>
      <c r="AB9">
        <f t="shared" ca="1" si="22"/>
        <v>-3.8461538461538491E-2</v>
      </c>
      <c r="AC9">
        <f t="shared" ca="1" si="23"/>
        <v>-9.896780552817494E-3</v>
      </c>
      <c r="AD9">
        <f t="shared" ca="1" si="24"/>
        <v>5.7301352215863834E-2</v>
      </c>
      <c r="AE9">
        <f t="shared" ca="1" si="25"/>
        <v>-2.4990136563014929E-2</v>
      </c>
      <c r="AF9">
        <f t="shared" ca="1" si="26"/>
        <v>2.7016320305765517E-2</v>
      </c>
      <c r="AG9">
        <f t="shared" ca="1" si="27"/>
        <v>-1.4242127760312381E-2</v>
      </c>
      <c r="AH9">
        <f t="shared" ca="1" si="28"/>
        <v>1.3481481481481509E-2</v>
      </c>
      <c r="AI9">
        <f t="shared" ca="1" si="29"/>
        <v>-1.315597134921793E-2</v>
      </c>
      <c r="AJ9">
        <f t="shared" ca="1" si="30"/>
        <v>1.3331358317285517E-3</v>
      </c>
      <c r="AK9">
        <f t="shared" ca="1" si="31"/>
        <v>-1.0355029585798727E-2</v>
      </c>
      <c r="AL9">
        <f t="shared" ca="1" si="32"/>
        <v>4.4843049327353305E-3</v>
      </c>
      <c r="AP9" s="49">
        <v>6.5000000000000002E-2</v>
      </c>
      <c r="AQ9" s="41">
        <v>5762.48</v>
      </c>
      <c r="AR9" s="3">
        <v>6.75</v>
      </c>
      <c r="AU9" t="s">
        <v>181</v>
      </c>
      <c r="AV9">
        <v>4.7368513979864926E-2</v>
      </c>
    </row>
    <row r="10" spans="1:52" ht="15" thickBot="1" x14ac:dyDescent="0.4">
      <c r="A10" s="42">
        <v>42339</v>
      </c>
      <c r="B10" s="3">
        <v>-1.1983374374212636E-2</v>
      </c>
      <c r="C10" s="3">
        <v>-0.11730295883487302</v>
      </c>
      <c r="D10" s="3">
        <v>-5.9523809523809444E-2</v>
      </c>
      <c r="E10" s="3">
        <v>-3.8223078312165908E-3</v>
      </c>
      <c r="F10" s="64">
        <f t="shared" si="0"/>
        <v>0</v>
      </c>
      <c r="G10" s="3">
        <f t="shared" si="1"/>
        <v>2.2834688445031861E-2</v>
      </c>
      <c r="H10" s="3">
        <f t="shared" si="2"/>
        <v>-8.8099364529173798E-3</v>
      </c>
      <c r="I10">
        <f t="shared" ca="1" si="3"/>
        <v>-0.11208455721585381</v>
      </c>
      <c r="J10">
        <f t="shared" ca="1" si="4"/>
        <v>3.2725433395712572E-2</v>
      </c>
      <c r="K10">
        <f t="shared" ca="1" si="5"/>
        <v>-8.7233131065269573E-2</v>
      </c>
      <c r="L10">
        <f t="shared" ca="1" si="6"/>
        <v>4.3196084154931348E-2</v>
      </c>
      <c r="M10">
        <f t="shared" ca="1" si="7"/>
        <v>-8.7233131065269573E-2</v>
      </c>
      <c r="N10">
        <f t="shared" ca="1" si="8"/>
        <v>6.3291139240506236E-2</v>
      </c>
      <c r="O10">
        <f t="shared" ca="1" si="9"/>
        <v>0.22957198443579779</v>
      </c>
      <c r="P10">
        <f t="shared" ca="1" si="10"/>
        <v>0.18160919540229886</v>
      </c>
      <c r="Q10">
        <f t="shared" ca="1" si="11"/>
        <v>-4.5766590389017077E-3</v>
      </c>
      <c r="R10">
        <f t="shared" ca="1" si="12"/>
        <v>-0.2836065573770491</v>
      </c>
      <c r="S10">
        <f t="shared" ca="1" si="13"/>
        <v>1.5883692843930129E-2</v>
      </c>
      <c r="T10">
        <f t="shared" ca="1" si="14"/>
        <v>-1.4349611491902895E-3</v>
      </c>
      <c r="U10">
        <f t="shared" ca="1" si="15"/>
        <v>-1.4349611491902895E-3</v>
      </c>
      <c r="V10">
        <f t="shared" ca="1" si="16"/>
        <v>3.7888024008252828E-2</v>
      </c>
      <c r="W10">
        <f t="shared" ca="1" si="17"/>
        <v>6.0383055005189222E-3</v>
      </c>
      <c r="X10">
        <f t="shared" ca="1" si="18"/>
        <v>0</v>
      </c>
      <c r="Y10">
        <f t="shared" ca="1" si="19"/>
        <v>0</v>
      </c>
      <c r="Z10">
        <f t="shared" ca="1" si="20"/>
        <v>0</v>
      </c>
      <c r="AA10">
        <f t="shared" ca="1" si="21"/>
        <v>0</v>
      </c>
      <c r="AB10">
        <f t="shared" ca="1" si="22"/>
        <v>0</v>
      </c>
      <c r="AC10">
        <f t="shared" ca="1" si="23"/>
        <v>2.0196869910063014E-2</v>
      </c>
      <c r="AD10">
        <f t="shared" ca="1" si="24"/>
        <v>-9.896780552817494E-3</v>
      </c>
      <c r="AE10">
        <f t="shared" ca="1" si="25"/>
        <v>5.7301352215863834E-2</v>
      </c>
      <c r="AF10">
        <f t="shared" ca="1" si="26"/>
        <v>-2.4990136563014929E-2</v>
      </c>
      <c r="AG10">
        <f t="shared" ca="1" si="27"/>
        <v>2.7016320305765517E-2</v>
      </c>
      <c r="AH10">
        <f t="shared" ca="1" si="28"/>
        <v>-1.6465102724756001E-2</v>
      </c>
      <c r="AI10">
        <f t="shared" ca="1" si="29"/>
        <v>1.3481481481481509E-2</v>
      </c>
      <c r="AJ10">
        <f t="shared" ca="1" si="30"/>
        <v>-1.315597134921793E-2</v>
      </c>
      <c r="AK10">
        <f t="shared" ca="1" si="31"/>
        <v>1.3331358317285517E-3</v>
      </c>
      <c r="AL10">
        <f t="shared" ca="1" si="32"/>
        <v>-1.0355029585798727E-2</v>
      </c>
      <c r="AP10" s="49">
        <v>6.5000000000000002E-2</v>
      </c>
      <c r="AQ10" s="41">
        <v>5648.4</v>
      </c>
      <c r="AR10" s="3">
        <v>6.8630000000000004</v>
      </c>
      <c r="AU10" s="46" t="s">
        <v>182</v>
      </c>
      <c r="AV10" s="46">
        <v>94</v>
      </c>
    </row>
    <row r="11" spans="1:52" x14ac:dyDescent="0.35">
      <c r="A11" s="42">
        <v>42370</v>
      </c>
      <c r="B11" s="3">
        <v>1.0428381216596482E-3</v>
      </c>
      <c r="C11" s="3">
        <v>-9.6877281797509165E-2</v>
      </c>
      <c r="D11" s="3">
        <v>-6.4873417721519E-2</v>
      </c>
      <c r="E11" s="3">
        <v>2.5227348258255566E-2</v>
      </c>
      <c r="F11" s="64">
        <f t="shared" si="0"/>
        <v>0</v>
      </c>
      <c r="G11" s="3">
        <f t="shared" si="1"/>
        <v>1.1321349038912444E-2</v>
      </c>
      <c r="H11" s="3">
        <f t="shared" si="2"/>
        <v>-1.1986301369862961E-2</v>
      </c>
      <c r="I11">
        <f t="shared" ca="1" si="3"/>
        <v>-0.11730295883487302</v>
      </c>
      <c r="J11">
        <f t="shared" ca="1" si="4"/>
        <v>-0.11208455721585381</v>
      </c>
      <c r="K11">
        <f t="shared" ca="1" si="5"/>
        <v>3.2725433395712572E-2</v>
      </c>
      <c r="L11">
        <f t="shared" ca="1" si="6"/>
        <v>-8.7233131065269573E-2</v>
      </c>
      <c r="M11">
        <f t="shared" ca="1" si="7"/>
        <v>3.2725433395712572E-2</v>
      </c>
      <c r="N11">
        <f t="shared" ca="1" si="8"/>
        <v>-5.9523809523809444E-2</v>
      </c>
      <c r="O11">
        <f t="shared" ca="1" si="9"/>
        <v>6.3291139240506236E-2</v>
      </c>
      <c r="P11">
        <f t="shared" ca="1" si="10"/>
        <v>0.22957198443579779</v>
      </c>
      <c r="Q11">
        <f t="shared" ca="1" si="11"/>
        <v>0.18160919540229886</v>
      </c>
      <c r="R11">
        <f t="shared" ca="1" si="12"/>
        <v>-4.5766590389017077E-3</v>
      </c>
      <c r="S11">
        <f t="shared" ca="1" si="13"/>
        <v>-3.8223078312165908E-3</v>
      </c>
      <c r="T11">
        <f t="shared" ca="1" si="14"/>
        <v>1.5883692843930129E-2</v>
      </c>
      <c r="U11">
        <f t="shared" ca="1" si="15"/>
        <v>1.5883692843930129E-2</v>
      </c>
      <c r="V11">
        <f t="shared" ca="1" si="16"/>
        <v>-1.347850968344321E-2</v>
      </c>
      <c r="W11">
        <f t="shared" ca="1" si="17"/>
        <v>3.7888024008252828E-2</v>
      </c>
      <c r="X11">
        <f t="shared" ca="1" si="18"/>
        <v>0</v>
      </c>
      <c r="Y11">
        <f t="shared" ca="1" si="19"/>
        <v>0</v>
      </c>
      <c r="Z11">
        <f t="shared" ca="1" si="20"/>
        <v>0</v>
      </c>
      <c r="AA11">
        <f t="shared" ca="1" si="21"/>
        <v>0</v>
      </c>
      <c r="AB11">
        <f t="shared" ca="1" si="22"/>
        <v>0</v>
      </c>
      <c r="AC11">
        <f t="shared" ca="1" si="23"/>
        <v>2.2834688445031861E-2</v>
      </c>
      <c r="AD11">
        <f t="shared" ca="1" si="24"/>
        <v>2.0196869910063014E-2</v>
      </c>
      <c r="AE11">
        <f t="shared" ca="1" si="25"/>
        <v>-9.896780552817494E-3</v>
      </c>
      <c r="AF11">
        <f t="shared" ca="1" si="26"/>
        <v>5.7301352215863834E-2</v>
      </c>
      <c r="AG11">
        <f t="shared" ca="1" si="27"/>
        <v>-2.4990136563014929E-2</v>
      </c>
      <c r="AH11">
        <f t="shared" ca="1" si="28"/>
        <v>-8.8099364529173798E-3</v>
      </c>
      <c r="AI11">
        <f t="shared" ca="1" si="29"/>
        <v>-1.6465102724756001E-2</v>
      </c>
      <c r="AJ11">
        <f t="shared" ca="1" si="30"/>
        <v>1.3481481481481509E-2</v>
      </c>
      <c r="AK11">
        <f t="shared" ca="1" si="31"/>
        <v>-1.315597134921793E-2</v>
      </c>
      <c r="AL11">
        <f t="shared" ca="1" si="32"/>
        <v>1.3331358317285517E-3</v>
      </c>
      <c r="AP11" s="49">
        <v>6.5000000000000002E-2</v>
      </c>
      <c r="AQ11" s="41">
        <v>5522.3</v>
      </c>
      <c r="AR11" s="3">
        <v>6.9240000000000004</v>
      </c>
    </row>
    <row r="12" spans="1:52" ht="15" thickBot="1" x14ac:dyDescent="0.4">
      <c r="A12" s="42">
        <v>42401</v>
      </c>
      <c r="B12" s="3">
        <v>-5.2495596762592085E-2</v>
      </c>
      <c r="C12" s="3">
        <v>3.8592893380694463E-3</v>
      </c>
      <c r="D12" s="3">
        <v>-6.4297800338409455E-2</v>
      </c>
      <c r="E12" s="3">
        <v>4.8623799139505854E-3</v>
      </c>
      <c r="F12" s="64">
        <f t="shared" si="0"/>
        <v>0</v>
      </c>
      <c r="G12" s="3">
        <f t="shared" si="1"/>
        <v>3.4669759034089816E-2</v>
      </c>
      <c r="H12" s="3">
        <f t="shared" si="2"/>
        <v>3.1491554537647071E-3</v>
      </c>
      <c r="I12">
        <f t="shared" ca="1" si="3"/>
        <v>-9.6877281797509165E-2</v>
      </c>
      <c r="J12">
        <f t="shared" ca="1" si="4"/>
        <v>-0.11730295883487302</v>
      </c>
      <c r="K12">
        <f t="shared" ca="1" si="5"/>
        <v>-0.11208455721585381</v>
      </c>
      <c r="L12">
        <f t="shared" ca="1" si="6"/>
        <v>3.2725433395712572E-2</v>
      </c>
      <c r="M12">
        <f t="shared" ca="1" si="7"/>
        <v>-0.11208455721585381</v>
      </c>
      <c r="N12">
        <f t="shared" ca="1" si="8"/>
        <v>-6.4873417721519E-2</v>
      </c>
      <c r="O12">
        <f t="shared" ca="1" si="9"/>
        <v>-5.9523809523809444E-2</v>
      </c>
      <c r="P12">
        <f t="shared" ca="1" si="10"/>
        <v>6.3291139240506236E-2</v>
      </c>
      <c r="Q12">
        <f t="shared" ca="1" si="11"/>
        <v>0.22957198443579779</v>
      </c>
      <c r="R12">
        <f t="shared" ca="1" si="12"/>
        <v>0.18160919540229886</v>
      </c>
      <c r="S12">
        <f t="shared" ca="1" si="13"/>
        <v>2.5227348258255566E-2</v>
      </c>
      <c r="T12">
        <f t="shared" ca="1" si="14"/>
        <v>-3.8223078312165908E-3</v>
      </c>
      <c r="U12">
        <f t="shared" ca="1" si="15"/>
        <v>-3.8223078312165908E-3</v>
      </c>
      <c r="V12">
        <f t="shared" ca="1" si="16"/>
        <v>-1.4349611491902895E-3</v>
      </c>
      <c r="W12">
        <f t="shared" ca="1" si="17"/>
        <v>-1.347850968344321E-2</v>
      </c>
      <c r="X12">
        <f t="shared" ca="1" si="18"/>
        <v>0</v>
      </c>
      <c r="Y12">
        <f t="shared" ca="1" si="19"/>
        <v>0</v>
      </c>
      <c r="Z12">
        <f t="shared" ca="1" si="20"/>
        <v>0</v>
      </c>
      <c r="AA12">
        <f t="shared" ca="1" si="21"/>
        <v>0</v>
      </c>
      <c r="AB12">
        <f t="shared" ca="1" si="22"/>
        <v>0</v>
      </c>
      <c r="AC12">
        <f t="shared" ca="1" si="23"/>
        <v>1.1321349038912444E-2</v>
      </c>
      <c r="AD12">
        <f t="shared" ca="1" si="24"/>
        <v>2.2834688445031861E-2</v>
      </c>
      <c r="AE12">
        <f t="shared" ca="1" si="25"/>
        <v>2.0196869910063014E-2</v>
      </c>
      <c r="AF12">
        <f t="shared" ca="1" si="26"/>
        <v>-9.896780552817494E-3</v>
      </c>
      <c r="AG12">
        <f t="shared" ca="1" si="27"/>
        <v>5.7301352215863834E-2</v>
      </c>
      <c r="AH12">
        <f t="shared" ca="1" si="28"/>
        <v>-1.1986301369862961E-2</v>
      </c>
      <c r="AI12">
        <f t="shared" ca="1" si="29"/>
        <v>-8.8099364529173798E-3</v>
      </c>
      <c r="AJ12">
        <f t="shared" ca="1" si="30"/>
        <v>-1.6465102724756001E-2</v>
      </c>
      <c r="AK12">
        <f t="shared" ca="1" si="31"/>
        <v>1.3481481481481509E-2</v>
      </c>
      <c r="AL12">
        <f t="shared" ca="1" si="32"/>
        <v>-1.315597134921793E-2</v>
      </c>
      <c r="AP12" s="49">
        <v>6.5000000000000002E-2</v>
      </c>
      <c r="AQ12" s="41">
        <v>5460.48</v>
      </c>
      <c r="AR12" s="3">
        <v>7.008</v>
      </c>
      <c r="AU12" t="s">
        <v>183</v>
      </c>
    </row>
    <row r="13" spans="1:52" x14ac:dyDescent="0.35">
      <c r="A13" s="42">
        <v>42430</v>
      </c>
      <c r="B13" s="3">
        <v>-4.5161870627361329E-2</v>
      </c>
      <c r="C13" s="3">
        <v>0.1275133202989597</v>
      </c>
      <c r="D13" s="3">
        <v>-3.6166365280290162E-3</v>
      </c>
      <c r="E13" s="3">
        <v>-2.8563887504032281E-2</v>
      </c>
      <c r="F13" s="64">
        <f t="shared" si="0"/>
        <v>0</v>
      </c>
      <c r="G13" s="3">
        <f t="shared" si="1"/>
        <v>4.8021224499522536E-2</v>
      </c>
      <c r="H13" s="3">
        <f t="shared" si="2"/>
        <v>-2.9047949965253721E-2</v>
      </c>
      <c r="I13">
        <f t="shared" ca="1" si="3"/>
        <v>3.8592893380694463E-3</v>
      </c>
      <c r="J13">
        <f t="shared" ca="1" si="4"/>
        <v>-9.6877281797509165E-2</v>
      </c>
      <c r="K13">
        <f t="shared" ca="1" si="5"/>
        <v>-0.11730295883487302</v>
      </c>
      <c r="L13">
        <f t="shared" ca="1" si="6"/>
        <v>-0.11208455721585381</v>
      </c>
      <c r="M13">
        <f t="shared" ca="1" si="7"/>
        <v>-0.11730295883487302</v>
      </c>
      <c r="N13">
        <f t="shared" ca="1" si="8"/>
        <v>-6.4297800338409455E-2</v>
      </c>
      <c r="O13">
        <f t="shared" ca="1" si="9"/>
        <v>-6.4873417721519E-2</v>
      </c>
      <c r="P13">
        <f t="shared" ca="1" si="10"/>
        <v>-5.9523809523809444E-2</v>
      </c>
      <c r="Q13">
        <f t="shared" ca="1" si="11"/>
        <v>6.3291139240506236E-2</v>
      </c>
      <c r="R13">
        <f t="shared" ca="1" si="12"/>
        <v>0.22957198443579779</v>
      </c>
      <c r="S13">
        <f t="shared" ca="1" si="13"/>
        <v>4.8623799139505854E-3</v>
      </c>
      <c r="T13">
        <f t="shared" ca="1" si="14"/>
        <v>2.5227348258255566E-2</v>
      </c>
      <c r="U13">
        <f t="shared" ca="1" si="15"/>
        <v>2.5227348258255566E-2</v>
      </c>
      <c r="V13">
        <f t="shared" ca="1" si="16"/>
        <v>1.5883692843930129E-2</v>
      </c>
      <c r="W13">
        <f t="shared" ca="1" si="17"/>
        <v>-1.4349611491902895E-3</v>
      </c>
      <c r="X13">
        <f t="shared" ca="1" si="18"/>
        <v>0</v>
      </c>
      <c r="Y13">
        <f t="shared" ca="1" si="19"/>
        <v>0</v>
      </c>
      <c r="Z13">
        <f t="shared" ca="1" si="20"/>
        <v>0</v>
      </c>
      <c r="AA13">
        <f t="shared" ca="1" si="21"/>
        <v>0</v>
      </c>
      <c r="AB13">
        <f t="shared" ca="1" si="22"/>
        <v>0</v>
      </c>
      <c r="AC13">
        <f t="shared" ca="1" si="23"/>
        <v>3.4669759034089816E-2</v>
      </c>
      <c r="AD13">
        <f t="shared" ca="1" si="24"/>
        <v>1.1321349038912444E-2</v>
      </c>
      <c r="AE13">
        <f t="shared" ca="1" si="25"/>
        <v>2.2834688445031861E-2</v>
      </c>
      <c r="AF13">
        <f t="shared" ca="1" si="26"/>
        <v>2.0196869910063014E-2</v>
      </c>
      <c r="AG13">
        <f t="shared" ca="1" si="27"/>
        <v>-9.896780552817494E-3</v>
      </c>
      <c r="AH13">
        <f t="shared" ca="1" si="28"/>
        <v>3.1491554537647071E-3</v>
      </c>
      <c r="AI13">
        <f t="shared" ca="1" si="29"/>
        <v>-1.1986301369862961E-2</v>
      </c>
      <c r="AJ13">
        <f t="shared" ca="1" si="30"/>
        <v>-8.8099364529173798E-3</v>
      </c>
      <c r="AK13">
        <f t="shared" ca="1" si="31"/>
        <v>-1.6465102724756001E-2</v>
      </c>
      <c r="AL13">
        <f t="shared" ca="1" si="32"/>
        <v>1.3481481481481509E-2</v>
      </c>
      <c r="AP13" s="49">
        <v>6.5000000000000002E-2</v>
      </c>
      <c r="AQ13" s="41">
        <v>5277.51</v>
      </c>
      <c r="AR13" s="3">
        <v>6.9859999999999998</v>
      </c>
      <c r="AU13" s="47"/>
      <c r="AV13" s="47" t="s">
        <v>188</v>
      </c>
      <c r="AW13" s="47" t="s">
        <v>189</v>
      </c>
      <c r="AX13" s="47" t="s">
        <v>190</v>
      </c>
      <c r="AY13" s="47" t="s">
        <v>191</v>
      </c>
      <c r="AZ13" s="47" t="s">
        <v>192</v>
      </c>
    </row>
    <row r="14" spans="1:52" x14ac:dyDescent="0.35">
      <c r="A14" s="42">
        <v>42461</v>
      </c>
      <c r="B14" s="3">
        <v>6.5740237760559692E-2</v>
      </c>
      <c r="C14" s="3">
        <v>0.18040701439381246</v>
      </c>
      <c r="D14" s="3">
        <v>6.3520871143375776E-2</v>
      </c>
      <c r="E14" s="3">
        <v>2.4905660377359433E-3</v>
      </c>
      <c r="F14" s="64">
        <f t="shared" si="0"/>
        <v>0</v>
      </c>
      <c r="G14" s="3">
        <f t="shared" si="1"/>
        <v>-4.1615042774082567E-2</v>
      </c>
      <c r="H14" s="3">
        <f t="shared" si="2"/>
        <v>2.0277935337493006E-2</v>
      </c>
      <c r="I14">
        <f t="shared" ca="1" si="3"/>
        <v>0.1275133202989597</v>
      </c>
      <c r="J14">
        <f t="shared" ca="1" si="4"/>
        <v>3.8592893380694463E-3</v>
      </c>
      <c r="K14">
        <f t="shared" ca="1" si="5"/>
        <v>-9.6877281797509165E-2</v>
      </c>
      <c r="L14">
        <f t="shared" ca="1" si="6"/>
        <v>-0.11730295883487302</v>
      </c>
      <c r="M14">
        <f t="shared" ca="1" si="7"/>
        <v>-9.6877281797509165E-2</v>
      </c>
      <c r="N14">
        <f t="shared" ca="1" si="8"/>
        <v>-3.6166365280290162E-3</v>
      </c>
      <c r="O14">
        <f t="shared" ca="1" si="9"/>
        <v>-6.4297800338409455E-2</v>
      </c>
      <c r="P14">
        <f t="shared" ca="1" si="10"/>
        <v>-6.4873417721519E-2</v>
      </c>
      <c r="Q14">
        <f t="shared" ca="1" si="11"/>
        <v>-5.9523809523809444E-2</v>
      </c>
      <c r="R14">
        <f t="shared" ca="1" si="12"/>
        <v>6.3291139240506236E-2</v>
      </c>
      <c r="S14">
        <f t="shared" ca="1" si="13"/>
        <v>-2.8563887504032281E-2</v>
      </c>
      <c r="T14">
        <f t="shared" ca="1" si="14"/>
        <v>4.8623799139505854E-3</v>
      </c>
      <c r="U14">
        <f t="shared" ca="1" si="15"/>
        <v>4.8623799139505854E-3</v>
      </c>
      <c r="V14">
        <f t="shared" ca="1" si="16"/>
        <v>-3.8223078312165908E-3</v>
      </c>
      <c r="W14">
        <f t="shared" ca="1" si="17"/>
        <v>1.5883692843930129E-2</v>
      </c>
      <c r="X14">
        <f t="shared" ca="1" si="18"/>
        <v>0</v>
      </c>
      <c r="Y14">
        <f t="shared" ca="1" si="19"/>
        <v>0</v>
      </c>
      <c r="Z14">
        <f t="shared" ca="1" si="20"/>
        <v>0</v>
      </c>
      <c r="AA14">
        <f t="shared" ca="1" si="21"/>
        <v>0</v>
      </c>
      <c r="AB14">
        <f t="shared" ca="1" si="22"/>
        <v>0</v>
      </c>
      <c r="AC14">
        <f t="shared" ca="1" si="23"/>
        <v>4.8021224499522536E-2</v>
      </c>
      <c r="AD14">
        <f t="shared" ca="1" si="24"/>
        <v>3.4669759034089816E-2</v>
      </c>
      <c r="AE14">
        <f t="shared" ca="1" si="25"/>
        <v>1.1321349038912444E-2</v>
      </c>
      <c r="AF14">
        <f t="shared" ca="1" si="26"/>
        <v>2.2834688445031861E-2</v>
      </c>
      <c r="AG14">
        <f t="shared" ca="1" si="27"/>
        <v>2.0196869910063014E-2</v>
      </c>
      <c r="AH14">
        <f t="shared" ca="1" si="28"/>
        <v>-2.9047949965253721E-2</v>
      </c>
      <c r="AI14">
        <f t="shared" ca="1" si="29"/>
        <v>3.1491554537647071E-3</v>
      </c>
      <c r="AJ14">
        <f t="shared" ca="1" si="30"/>
        <v>-1.1986301369862961E-2</v>
      </c>
      <c r="AK14">
        <f t="shared" ca="1" si="31"/>
        <v>-8.8099364529173798E-3</v>
      </c>
      <c r="AL14">
        <f t="shared" ca="1" si="32"/>
        <v>-1.6465102724756001E-2</v>
      </c>
      <c r="AP14" s="49">
        <v>6.5000000000000002E-2</v>
      </c>
      <c r="AQ14" s="41">
        <v>5035.6899999999996</v>
      </c>
      <c r="AR14" s="3">
        <v>7.1950000000000003</v>
      </c>
      <c r="AU14" t="s">
        <v>184</v>
      </c>
      <c r="AV14">
        <v>6</v>
      </c>
      <c r="AW14">
        <v>6.2002499565354169E-2</v>
      </c>
      <c r="AX14">
        <v>1.0333749927559028E-2</v>
      </c>
      <c r="AY14">
        <v>4.6055173913422429</v>
      </c>
      <c r="AZ14">
        <v>4.1674116470577705E-4</v>
      </c>
    </row>
    <row r="15" spans="1:52" x14ac:dyDescent="0.35">
      <c r="A15" s="42">
        <v>42491</v>
      </c>
      <c r="B15" s="3">
        <v>1.1966158525139287E-2</v>
      </c>
      <c r="C15" s="3">
        <v>6.6958282789163923E-2</v>
      </c>
      <c r="D15" s="3">
        <v>0.12457337883959035</v>
      </c>
      <c r="E15" s="3">
        <v>1.1804562222389396E-2</v>
      </c>
      <c r="F15" s="64">
        <f t="shared" si="0"/>
        <v>0</v>
      </c>
      <c r="G15" s="3">
        <f t="shared" si="1"/>
        <v>3.1018764704381814E-2</v>
      </c>
      <c r="H15" s="3">
        <f t="shared" si="2"/>
        <v>-3.6733540548178423E-3</v>
      </c>
      <c r="I15">
        <f t="shared" ca="1" si="3"/>
        <v>0.18040701439381246</v>
      </c>
      <c r="J15">
        <f t="shared" ca="1" si="4"/>
        <v>0.1275133202989597</v>
      </c>
      <c r="K15">
        <f t="shared" ca="1" si="5"/>
        <v>3.8592893380694463E-3</v>
      </c>
      <c r="L15">
        <f t="shared" ca="1" si="6"/>
        <v>-9.6877281797509165E-2</v>
      </c>
      <c r="M15">
        <f t="shared" ca="1" si="7"/>
        <v>3.8592893380694463E-3</v>
      </c>
      <c r="N15">
        <f t="shared" ca="1" si="8"/>
        <v>6.3520871143375776E-2</v>
      </c>
      <c r="O15">
        <f t="shared" ca="1" si="9"/>
        <v>-3.6166365280290162E-3</v>
      </c>
      <c r="P15">
        <f t="shared" ca="1" si="10"/>
        <v>-6.4297800338409455E-2</v>
      </c>
      <c r="Q15">
        <f t="shared" ca="1" si="11"/>
        <v>-6.4873417721519E-2</v>
      </c>
      <c r="R15">
        <f t="shared" ca="1" si="12"/>
        <v>-5.9523809523809444E-2</v>
      </c>
      <c r="S15">
        <f t="shared" ca="1" si="13"/>
        <v>2.4905660377359433E-3</v>
      </c>
      <c r="T15">
        <f t="shared" ca="1" si="14"/>
        <v>-2.8563887504032281E-2</v>
      </c>
      <c r="U15">
        <f t="shared" ca="1" si="15"/>
        <v>-2.8563887504032281E-2</v>
      </c>
      <c r="V15">
        <f t="shared" ca="1" si="16"/>
        <v>2.5227348258255566E-2</v>
      </c>
      <c r="W15">
        <f t="shared" ca="1" si="17"/>
        <v>-3.8223078312165908E-3</v>
      </c>
      <c r="X15">
        <f t="shared" ca="1" si="18"/>
        <v>0</v>
      </c>
      <c r="Y15">
        <f t="shared" ca="1" si="19"/>
        <v>0</v>
      </c>
      <c r="Z15">
        <f t="shared" ca="1" si="20"/>
        <v>0</v>
      </c>
      <c r="AA15">
        <f t="shared" ca="1" si="21"/>
        <v>0</v>
      </c>
      <c r="AB15">
        <f t="shared" ca="1" si="22"/>
        <v>0</v>
      </c>
      <c r="AC15">
        <f t="shared" ca="1" si="23"/>
        <v>-4.1615042774082567E-2</v>
      </c>
      <c r="AD15">
        <f t="shared" ca="1" si="24"/>
        <v>4.8021224499522536E-2</v>
      </c>
      <c r="AE15">
        <f t="shared" ca="1" si="25"/>
        <v>3.4669759034089816E-2</v>
      </c>
      <c r="AF15">
        <f t="shared" ca="1" si="26"/>
        <v>1.1321349038912444E-2</v>
      </c>
      <c r="AG15">
        <f t="shared" ca="1" si="27"/>
        <v>2.2834688445031861E-2</v>
      </c>
      <c r="AH15">
        <f t="shared" ca="1" si="28"/>
        <v>2.0277935337493006E-2</v>
      </c>
      <c r="AI15">
        <f t="shared" ca="1" si="29"/>
        <v>-2.9047949965253721E-2</v>
      </c>
      <c r="AJ15">
        <f t="shared" ca="1" si="30"/>
        <v>3.1491554537647071E-3</v>
      </c>
      <c r="AK15">
        <f t="shared" ca="1" si="31"/>
        <v>-1.1986301369862961E-2</v>
      </c>
      <c r="AL15">
        <f t="shared" ca="1" si="32"/>
        <v>-8.8099364529173798E-3</v>
      </c>
      <c r="AP15" s="49">
        <v>6.5000000000000002E-2</v>
      </c>
      <c r="AQ15" s="41">
        <v>5254.35</v>
      </c>
      <c r="AR15" s="3">
        <v>7.0519999999999996</v>
      </c>
      <c r="AU15" t="s">
        <v>185</v>
      </c>
      <c r="AV15">
        <v>87</v>
      </c>
      <c r="AW15">
        <v>0.19520852214947734</v>
      </c>
      <c r="AX15">
        <v>2.2437761166606593E-3</v>
      </c>
    </row>
    <row r="16" spans="1:52" ht="15" thickBot="1" x14ac:dyDescent="0.4">
      <c r="A16" s="42">
        <v>42522</v>
      </c>
      <c r="B16" s="3">
        <v>4.680618010863858E-2</v>
      </c>
      <c r="C16" s="3">
        <v>-1.5806548943482275E-2</v>
      </c>
      <c r="D16" s="3">
        <v>-6.9802731411229127E-2</v>
      </c>
      <c r="E16" s="3">
        <v>4.3750651051354473E-3</v>
      </c>
      <c r="F16" s="64">
        <f t="shared" si="0"/>
        <v>0</v>
      </c>
      <c r="G16" s="3">
        <f t="shared" si="1"/>
        <v>5.1720615397315289E-2</v>
      </c>
      <c r="H16" s="3">
        <f t="shared" si="2"/>
        <v>-9.2385218365061365E-3</v>
      </c>
      <c r="I16">
        <f t="shared" ca="1" si="3"/>
        <v>6.6958282789163923E-2</v>
      </c>
      <c r="J16">
        <f t="shared" ca="1" si="4"/>
        <v>0.18040701439381246</v>
      </c>
      <c r="K16">
        <f t="shared" ca="1" si="5"/>
        <v>0.1275133202989597</v>
      </c>
      <c r="L16">
        <f t="shared" ca="1" si="6"/>
        <v>3.8592893380694463E-3</v>
      </c>
      <c r="M16">
        <f t="shared" ca="1" si="7"/>
        <v>0.1275133202989597</v>
      </c>
      <c r="N16">
        <f t="shared" ca="1" si="8"/>
        <v>0.12457337883959035</v>
      </c>
      <c r="O16">
        <f t="shared" ca="1" si="9"/>
        <v>6.3520871143375776E-2</v>
      </c>
      <c r="P16">
        <f t="shared" ca="1" si="10"/>
        <v>-3.6166365280290162E-3</v>
      </c>
      <c r="Q16">
        <f t="shared" ca="1" si="11"/>
        <v>-6.4297800338409455E-2</v>
      </c>
      <c r="R16">
        <f t="shared" ca="1" si="12"/>
        <v>-6.4873417721519E-2</v>
      </c>
      <c r="S16">
        <f t="shared" ca="1" si="13"/>
        <v>1.1804562222389396E-2</v>
      </c>
      <c r="T16">
        <f t="shared" ca="1" si="14"/>
        <v>2.4905660377359433E-3</v>
      </c>
      <c r="U16">
        <f t="shared" ca="1" si="15"/>
        <v>2.4905660377359433E-3</v>
      </c>
      <c r="V16">
        <f t="shared" ca="1" si="16"/>
        <v>4.8623799139505854E-3</v>
      </c>
      <c r="W16">
        <f t="shared" ca="1" si="17"/>
        <v>2.5227348258255566E-2</v>
      </c>
      <c r="X16">
        <f t="shared" ca="1" si="18"/>
        <v>0</v>
      </c>
      <c r="Y16">
        <f t="shared" ca="1" si="19"/>
        <v>0</v>
      </c>
      <c r="Z16">
        <f t="shared" ca="1" si="20"/>
        <v>0</v>
      </c>
      <c r="AA16">
        <f t="shared" ca="1" si="21"/>
        <v>0</v>
      </c>
      <c r="AB16">
        <f t="shared" ca="1" si="22"/>
        <v>0</v>
      </c>
      <c r="AC16">
        <f t="shared" ca="1" si="23"/>
        <v>3.1018764704381814E-2</v>
      </c>
      <c r="AD16">
        <f t="shared" ca="1" si="24"/>
        <v>-4.1615042774082567E-2</v>
      </c>
      <c r="AE16">
        <f t="shared" ca="1" si="25"/>
        <v>4.8021224499522536E-2</v>
      </c>
      <c r="AF16">
        <f t="shared" ca="1" si="26"/>
        <v>3.4669759034089816E-2</v>
      </c>
      <c r="AG16">
        <f t="shared" ca="1" si="27"/>
        <v>1.1321349038912444E-2</v>
      </c>
      <c r="AH16">
        <f t="shared" ca="1" si="28"/>
        <v>-3.6733540548178423E-3</v>
      </c>
      <c r="AI16">
        <f t="shared" ca="1" si="29"/>
        <v>2.0277935337493006E-2</v>
      </c>
      <c r="AJ16">
        <f t="shared" ca="1" si="30"/>
        <v>-2.9047949965253721E-2</v>
      </c>
      <c r="AK16">
        <f t="shared" ca="1" si="31"/>
        <v>3.1491554537647071E-3</v>
      </c>
      <c r="AL16">
        <f t="shared" ca="1" si="32"/>
        <v>-1.1986301369862961E-2</v>
      </c>
      <c r="AP16" s="49">
        <v>6.5000000000000002E-2</v>
      </c>
      <c r="AQ16" s="41">
        <v>5096.2700000000004</v>
      </c>
      <c r="AR16" s="3">
        <v>7.0780000000000003</v>
      </c>
      <c r="AU16" s="46" t="s">
        <v>186</v>
      </c>
      <c r="AV16" s="46">
        <v>93</v>
      </c>
      <c r="AW16" s="46">
        <v>0.25721102171483151</v>
      </c>
      <c r="AX16" s="46"/>
      <c r="AY16" s="46"/>
      <c r="AZ16" s="46"/>
    </row>
    <row r="17" spans="1:55" ht="15" thickBot="1" x14ac:dyDescent="0.4">
      <c r="A17" s="42">
        <v>42552</v>
      </c>
      <c r="B17" s="3">
        <v>1.7979319200239947E-2</v>
      </c>
      <c r="C17" s="3">
        <v>-0.14995231858977509</v>
      </c>
      <c r="D17" s="3">
        <v>5.3833605220228398E-2</v>
      </c>
      <c r="E17" s="3">
        <v>-1.278651119375342E-2</v>
      </c>
      <c r="F17" s="64">
        <f t="shared" si="0"/>
        <v>0</v>
      </c>
      <c r="G17" s="3">
        <f t="shared" si="1"/>
        <v>1.5895744712075631E-2</v>
      </c>
      <c r="H17" s="3">
        <f t="shared" si="2"/>
        <v>-4.4593088071348983E-3</v>
      </c>
      <c r="I17">
        <f t="shared" ca="1" si="3"/>
        <v>-1.5806548943482275E-2</v>
      </c>
      <c r="J17">
        <f t="shared" ca="1" si="4"/>
        <v>6.6958282789163923E-2</v>
      </c>
      <c r="K17">
        <f t="shared" ca="1" si="5"/>
        <v>0.18040701439381246</v>
      </c>
      <c r="L17">
        <f t="shared" ca="1" si="6"/>
        <v>0.1275133202989597</v>
      </c>
      <c r="M17">
        <f t="shared" ca="1" si="7"/>
        <v>0.18040701439381246</v>
      </c>
      <c r="N17">
        <f t="shared" ca="1" si="8"/>
        <v>-6.9802731411229127E-2</v>
      </c>
      <c r="O17">
        <f t="shared" ca="1" si="9"/>
        <v>0.12457337883959035</v>
      </c>
      <c r="P17">
        <f t="shared" ca="1" si="10"/>
        <v>6.3520871143375776E-2</v>
      </c>
      <c r="Q17">
        <f t="shared" ca="1" si="11"/>
        <v>-3.6166365280290162E-3</v>
      </c>
      <c r="R17">
        <f t="shared" ca="1" si="12"/>
        <v>-6.4297800338409455E-2</v>
      </c>
      <c r="S17">
        <f t="shared" ca="1" si="13"/>
        <v>4.3750651051354473E-3</v>
      </c>
      <c r="T17">
        <f t="shared" ca="1" si="14"/>
        <v>1.1804562222389396E-2</v>
      </c>
      <c r="U17">
        <f t="shared" ca="1" si="15"/>
        <v>1.1804562222389396E-2</v>
      </c>
      <c r="V17">
        <f t="shared" ca="1" si="16"/>
        <v>-2.8563887504032281E-2</v>
      </c>
      <c r="W17">
        <f t="shared" ca="1" si="17"/>
        <v>4.8623799139505854E-3</v>
      </c>
      <c r="X17">
        <f t="shared" ca="1" si="18"/>
        <v>0</v>
      </c>
      <c r="Y17">
        <f t="shared" ca="1" si="19"/>
        <v>0</v>
      </c>
      <c r="Z17">
        <f t="shared" ca="1" si="20"/>
        <v>0</v>
      </c>
      <c r="AA17">
        <f t="shared" ca="1" si="21"/>
        <v>0</v>
      </c>
      <c r="AB17">
        <f t="shared" ca="1" si="22"/>
        <v>0</v>
      </c>
      <c r="AC17">
        <f t="shared" ca="1" si="23"/>
        <v>5.1720615397315289E-2</v>
      </c>
      <c r="AD17">
        <f t="shared" ca="1" si="24"/>
        <v>3.1018764704381814E-2</v>
      </c>
      <c r="AE17">
        <f t="shared" ca="1" si="25"/>
        <v>-4.1615042774082567E-2</v>
      </c>
      <c r="AF17">
        <f t="shared" ca="1" si="26"/>
        <v>4.8021224499522536E-2</v>
      </c>
      <c r="AG17">
        <f t="shared" ca="1" si="27"/>
        <v>3.4669759034089816E-2</v>
      </c>
      <c r="AH17">
        <f t="shared" ca="1" si="28"/>
        <v>-9.2385218365061365E-3</v>
      </c>
      <c r="AI17">
        <f t="shared" ca="1" si="29"/>
        <v>-3.6733540548178423E-3</v>
      </c>
      <c r="AJ17">
        <f t="shared" ca="1" si="30"/>
        <v>2.0277935337493006E-2</v>
      </c>
      <c r="AK17">
        <f t="shared" ca="1" si="31"/>
        <v>-2.9047949965253721E-2</v>
      </c>
      <c r="AL17">
        <f t="shared" ca="1" si="32"/>
        <v>3.1491554537647071E-3</v>
      </c>
      <c r="AP17" s="49">
        <v>6.5000000000000002E-2</v>
      </c>
      <c r="AQ17" s="41">
        <v>4845.6499999999996</v>
      </c>
      <c r="AR17" s="3">
        <v>7.1440000000000001</v>
      </c>
    </row>
    <row r="18" spans="1:55" x14ac:dyDescent="0.35">
      <c r="A18" s="42">
        <v>42583</v>
      </c>
      <c r="B18" s="3">
        <v>3.6337840189939866E-2</v>
      </c>
      <c r="C18" s="3">
        <v>7.1873334352305612E-2</v>
      </c>
      <c r="D18" s="3">
        <v>-0.17956656346749228</v>
      </c>
      <c r="E18" s="3">
        <v>4.9977487618189766E-3</v>
      </c>
      <c r="F18" s="64">
        <f t="shared" si="0"/>
        <v>0</v>
      </c>
      <c r="G18" s="3">
        <f t="shared" si="1"/>
        <v>4.4229169403213746E-2</v>
      </c>
      <c r="H18" s="3">
        <f t="shared" si="2"/>
        <v>-1.4150295370243132E-2</v>
      </c>
      <c r="I18">
        <f t="shared" ca="1" si="3"/>
        <v>-0.14995231858977509</v>
      </c>
      <c r="J18">
        <f t="shared" ca="1" si="4"/>
        <v>-1.5806548943482275E-2</v>
      </c>
      <c r="K18">
        <f t="shared" ca="1" si="5"/>
        <v>6.6958282789163923E-2</v>
      </c>
      <c r="L18">
        <f t="shared" ca="1" si="6"/>
        <v>0.18040701439381246</v>
      </c>
      <c r="M18">
        <f t="shared" ca="1" si="7"/>
        <v>6.6958282789163923E-2</v>
      </c>
      <c r="N18">
        <f t="shared" ca="1" si="8"/>
        <v>5.3833605220228398E-2</v>
      </c>
      <c r="O18">
        <f t="shared" ca="1" si="9"/>
        <v>-6.9802731411229127E-2</v>
      </c>
      <c r="P18">
        <f t="shared" ca="1" si="10"/>
        <v>0.12457337883959035</v>
      </c>
      <c r="Q18">
        <f t="shared" ca="1" si="11"/>
        <v>6.3520871143375776E-2</v>
      </c>
      <c r="R18">
        <f t="shared" ca="1" si="12"/>
        <v>-3.6166365280290162E-3</v>
      </c>
      <c r="S18">
        <f t="shared" ca="1" si="13"/>
        <v>-1.278651119375342E-2</v>
      </c>
      <c r="T18">
        <f t="shared" ca="1" si="14"/>
        <v>4.3750651051354473E-3</v>
      </c>
      <c r="U18">
        <f t="shared" ca="1" si="15"/>
        <v>4.3750651051354473E-3</v>
      </c>
      <c r="V18">
        <f t="shared" ca="1" si="16"/>
        <v>2.4905660377359433E-3</v>
      </c>
      <c r="W18">
        <f t="shared" ca="1" si="17"/>
        <v>-2.8563887504032281E-2</v>
      </c>
      <c r="X18">
        <f t="shared" ca="1" si="18"/>
        <v>0</v>
      </c>
      <c r="Y18">
        <f t="shared" ca="1" si="19"/>
        <v>0</v>
      </c>
      <c r="Z18">
        <f t="shared" ca="1" si="20"/>
        <v>0</v>
      </c>
      <c r="AA18">
        <f t="shared" ca="1" si="21"/>
        <v>0</v>
      </c>
      <c r="AB18">
        <f t="shared" ca="1" si="22"/>
        <v>0</v>
      </c>
      <c r="AC18">
        <f t="shared" ca="1" si="23"/>
        <v>1.5895744712075631E-2</v>
      </c>
      <c r="AD18">
        <f t="shared" ca="1" si="24"/>
        <v>5.1720615397315289E-2</v>
      </c>
      <c r="AE18">
        <f t="shared" ca="1" si="25"/>
        <v>3.1018764704381814E-2</v>
      </c>
      <c r="AF18">
        <f t="shared" ca="1" si="26"/>
        <v>-4.1615042774082567E-2</v>
      </c>
      <c r="AG18">
        <f t="shared" ca="1" si="27"/>
        <v>4.8021224499522536E-2</v>
      </c>
      <c r="AH18">
        <f t="shared" ca="1" si="28"/>
        <v>-4.4593088071348983E-3</v>
      </c>
      <c r="AI18">
        <f t="shared" ca="1" si="29"/>
        <v>-9.2385218365061365E-3</v>
      </c>
      <c r="AJ18">
        <f t="shared" ca="1" si="30"/>
        <v>-3.6733540548178423E-3</v>
      </c>
      <c r="AK18">
        <f t="shared" ca="1" si="31"/>
        <v>2.0277935337493006E-2</v>
      </c>
      <c r="AL18">
        <f t="shared" ca="1" si="32"/>
        <v>-2.9047949965253721E-2</v>
      </c>
      <c r="AP18" s="49">
        <v>6.5000000000000002E-2</v>
      </c>
      <c r="AQ18" s="41">
        <v>4769.83</v>
      </c>
      <c r="AR18" s="3">
        <v>7.1760000000000002</v>
      </c>
      <c r="AU18" s="47"/>
      <c r="AV18" s="47" t="s">
        <v>193</v>
      </c>
      <c r="AW18" s="47" t="s">
        <v>181</v>
      </c>
      <c r="AX18" s="47" t="s">
        <v>194</v>
      </c>
      <c r="AY18" s="47" t="s">
        <v>195</v>
      </c>
      <c r="AZ18" s="47" t="s">
        <v>196</v>
      </c>
      <c r="BA18" s="47" t="s">
        <v>197</v>
      </c>
      <c r="BB18" s="47" t="s">
        <v>198</v>
      </c>
      <c r="BC18" s="47" t="s">
        <v>199</v>
      </c>
    </row>
    <row r="19" spans="1:55" x14ac:dyDescent="0.35">
      <c r="A19" s="42">
        <v>42614</v>
      </c>
      <c r="B19" s="3">
        <v>1.5863684999857668E-2</v>
      </c>
      <c r="C19" s="3">
        <v>7.6215050799406769E-2</v>
      </c>
      <c r="D19" s="3">
        <v>-0.21886792452830192</v>
      </c>
      <c r="E19" s="3">
        <v>-6.2273195645354516E-3</v>
      </c>
      <c r="F19" s="64">
        <f t="shared" si="0"/>
        <v>0</v>
      </c>
      <c r="G19" s="3">
        <f t="shared" si="1"/>
        <v>8.9179264628737653E-2</v>
      </c>
      <c r="H19" s="3">
        <f t="shared" si="2"/>
        <v>-9.7945857706434585E-3</v>
      </c>
      <c r="I19">
        <f t="shared" ca="1" si="3"/>
        <v>7.1873334352305612E-2</v>
      </c>
      <c r="J19">
        <f t="shared" ca="1" si="4"/>
        <v>-0.14995231858977509</v>
      </c>
      <c r="K19">
        <f t="shared" ca="1" si="5"/>
        <v>-1.5806548943482275E-2</v>
      </c>
      <c r="L19">
        <f t="shared" ca="1" si="6"/>
        <v>6.6958282789163923E-2</v>
      </c>
      <c r="M19">
        <f t="shared" ca="1" si="7"/>
        <v>-1.5806548943482275E-2</v>
      </c>
      <c r="N19">
        <f t="shared" ca="1" si="8"/>
        <v>-0.17956656346749228</v>
      </c>
      <c r="O19">
        <f t="shared" ca="1" si="9"/>
        <v>5.3833605220228398E-2</v>
      </c>
      <c r="P19">
        <f t="shared" ca="1" si="10"/>
        <v>-6.9802731411229127E-2</v>
      </c>
      <c r="Q19">
        <f t="shared" ca="1" si="11"/>
        <v>0.12457337883959035</v>
      </c>
      <c r="R19">
        <f t="shared" ca="1" si="12"/>
        <v>6.3520871143375776E-2</v>
      </c>
      <c r="S19">
        <f t="shared" ca="1" si="13"/>
        <v>4.9977487618189766E-3</v>
      </c>
      <c r="T19">
        <f t="shared" ca="1" si="14"/>
        <v>-1.278651119375342E-2</v>
      </c>
      <c r="U19">
        <f t="shared" ca="1" si="15"/>
        <v>-1.278651119375342E-2</v>
      </c>
      <c r="V19">
        <f t="shared" ca="1" si="16"/>
        <v>1.1804562222389396E-2</v>
      </c>
      <c r="W19">
        <f t="shared" ca="1" si="17"/>
        <v>2.4905660377359433E-3</v>
      </c>
      <c r="X19">
        <f t="shared" ca="1" si="18"/>
        <v>0</v>
      </c>
      <c r="Y19">
        <f t="shared" ca="1" si="19"/>
        <v>0</v>
      </c>
      <c r="Z19">
        <f t="shared" ca="1" si="20"/>
        <v>0</v>
      </c>
      <c r="AA19">
        <f t="shared" ca="1" si="21"/>
        <v>0</v>
      </c>
      <c r="AB19">
        <f t="shared" ca="1" si="22"/>
        <v>0</v>
      </c>
      <c r="AC19">
        <f t="shared" ca="1" si="23"/>
        <v>4.4229169403213746E-2</v>
      </c>
      <c r="AD19">
        <f t="shared" ca="1" si="24"/>
        <v>1.5895744712075631E-2</v>
      </c>
      <c r="AE19">
        <f t="shared" ca="1" si="25"/>
        <v>5.1720615397315289E-2</v>
      </c>
      <c r="AF19">
        <f t="shared" ca="1" si="26"/>
        <v>3.1018764704381814E-2</v>
      </c>
      <c r="AG19">
        <f t="shared" ca="1" si="27"/>
        <v>-4.1615042774082567E-2</v>
      </c>
      <c r="AH19">
        <f t="shared" ca="1" si="28"/>
        <v>-1.4150295370243132E-2</v>
      </c>
      <c r="AI19">
        <f t="shared" ca="1" si="29"/>
        <v>-4.4593088071348983E-3</v>
      </c>
      <c r="AJ19">
        <f t="shared" ca="1" si="30"/>
        <v>-9.2385218365061365E-3</v>
      </c>
      <c r="AK19">
        <f t="shared" ca="1" si="31"/>
        <v>-3.6733540548178423E-3</v>
      </c>
      <c r="AL19">
        <f t="shared" ca="1" si="32"/>
        <v>2.0277935337493006E-2</v>
      </c>
      <c r="AP19" s="49">
        <v>6.5000000000000002E-2</v>
      </c>
      <c r="AQ19" s="41">
        <v>4567.8</v>
      </c>
      <c r="AR19" s="3">
        <v>7.2789999999999999</v>
      </c>
      <c r="AU19" t="s">
        <v>187</v>
      </c>
      <c r="AV19">
        <v>1.0387116618400524E-2</v>
      </c>
      <c r="AW19">
        <v>5.1842673589870807E-3</v>
      </c>
      <c r="AX19">
        <v>2.0035842866772966</v>
      </c>
      <c r="AY19">
        <v>4.8226241479406254E-2</v>
      </c>
      <c r="AZ19">
        <v>8.2823881705882882E-5</v>
      </c>
      <c r="BA19">
        <v>2.0691409355095162E-2</v>
      </c>
      <c r="BB19">
        <v>8.2823881705882882E-5</v>
      </c>
      <c r="BC19">
        <v>2.0691409355095162E-2</v>
      </c>
    </row>
    <row r="20" spans="1:55" x14ac:dyDescent="0.35">
      <c r="A20" s="42">
        <v>42644</v>
      </c>
      <c r="B20" s="3">
        <v>-4.1741077863925941E-3</v>
      </c>
      <c r="C20" s="3">
        <v>-2.9024119339280469E-2</v>
      </c>
      <c r="D20" s="3">
        <v>-0.19082125603864725</v>
      </c>
      <c r="E20" s="3">
        <v>1.9385087007482143E-3</v>
      </c>
      <c r="F20" s="64">
        <f t="shared" si="0"/>
        <v>0</v>
      </c>
      <c r="G20" s="3">
        <f t="shared" si="1"/>
        <v>-2.1979687736850082E-2</v>
      </c>
      <c r="H20" s="3">
        <f t="shared" si="2"/>
        <v>1.9556171983356452E-2</v>
      </c>
      <c r="I20">
        <f t="shared" ca="1" si="3"/>
        <v>7.6215050799406769E-2</v>
      </c>
      <c r="J20">
        <f t="shared" ca="1" si="4"/>
        <v>7.1873334352305612E-2</v>
      </c>
      <c r="K20">
        <f t="shared" ca="1" si="5"/>
        <v>-0.14995231858977509</v>
      </c>
      <c r="L20">
        <f t="shared" ca="1" si="6"/>
        <v>-1.5806548943482275E-2</v>
      </c>
      <c r="M20">
        <f t="shared" ca="1" si="7"/>
        <v>-0.14995231858977509</v>
      </c>
      <c r="N20">
        <f t="shared" ca="1" si="8"/>
        <v>-0.21886792452830192</v>
      </c>
      <c r="O20">
        <f t="shared" ca="1" si="9"/>
        <v>-0.17956656346749228</v>
      </c>
      <c r="P20">
        <f t="shared" ca="1" si="10"/>
        <v>5.3833605220228398E-2</v>
      </c>
      <c r="Q20">
        <f t="shared" ca="1" si="11"/>
        <v>-6.9802731411229127E-2</v>
      </c>
      <c r="R20">
        <f t="shared" ca="1" si="12"/>
        <v>0.12457337883959035</v>
      </c>
      <c r="S20">
        <f t="shared" ca="1" si="13"/>
        <v>-6.2273195645354516E-3</v>
      </c>
      <c r="T20">
        <f t="shared" ca="1" si="14"/>
        <v>4.9977487618189766E-3</v>
      </c>
      <c r="U20">
        <f t="shared" ca="1" si="15"/>
        <v>4.9977487618189766E-3</v>
      </c>
      <c r="V20">
        <f t="shared" ca="1" si="16"/>
        <v>4.3750651051354473E-3</v>
      </c>
      <c r="W20">
        <f t="shared" ca="1" si="17"/>
        <v>1.1804562222389396E-2</v>
      </c>
      <c r="X20">
        <f t="shared" ca="1" si="18"/>
        <v>0</v>
      </c>
      <c r="Y20">
        <f t="shared" ca="1" si="19"/>
        <v>0</v>
      </c>
      <c r="Z20">
        <f t="shared" ca="1" si="20"/>
        <v>0</v>
      </c>
      <c r="AA20">
        <f t="shared" ca="1" si="21"/>
        <v>0</v>
      </c>
      <c r="AB20">
        <f t="shared" ca="1" si="22"/>
        <v>0</v>
      </c>
      <c r="AC20">
        <f t="shared" ca="1" si="23"/>
        <v>8.9179264628737653E-2</v>
      </c>
      <c r="AD20">
        <f t="shared" ca="1" si="24"/>
        <v>4.4229169403213746E-2</v>
      </c>
      <c r="AE20">
        <f t="shared" ca="1" si="25"/>
        <v>1.5895744712075631E-2</v>
      </c>
      <c r="AF20">
        <f t="shared" ca="1" si="26"/>
        <v>5.1720615397315289E-2</v>
      </c>
      <c r="AG20">
        <f t="shared" ca="1" si="27"/>
        <v>3.1018764704381814E-2</v>
      </c>
      <c r="AH20">
        <f t="shared" ca="1" si="28"/>
        <v>-9.7945857706434585E-3</v>
      </c>
      <c r="AI20">
        <f t="shared" ca="1" si="29"/>
        <v>-1.4150295370243132E-2</v>
      </c>
      <c r="AJ20">
        <f t="shared" ca="1" si="30"/>
        <v>-4.4593088071348983E-3</v>
      </c>
      <c r="AK20">
        <f t="shared" ca="1" si="31"/>
        <v>-9.2385218365061365E-3</v>
      </c>
      <c r="AL20">
        <f t="shared" ca="1" si="32"/>
        <v>-3.6733540548178423E-3</v>
      </c>
      <c r="AP20" s="49">
        <v>6.5000000000000002E-2</v>
      </c>
      <c r="AQ20" s="41">
        <v>4193.8</v>
      </c>
      <c r="AR20" s="3">
        <v>7.351</v>
      </c>
      <c r="AU20" t="s">
        <v>252</v>
      </c>
      <c r="AV20">
        <v>0.13335935245016625</v>
      </c>
      <c r="AW20">
        <v>4.0295431314244262E-2</v>
      </c>
      <c r="AX20">
        <v>3.3095402654996349</v>
      </c>
      <c r="AY20">
        <v>1.3609703429797279E-3</v>
      </c>
      <c r="AZ20">
        <v>5.3267819459770632E-2</v>
      </c>
      <c r="BA20">
        <v>0.21345088544056187</v>
      </c>
      <c r="BB20">
        <v>5.3267819459770632E-2</v>
      </c>
      <c r="BC20">
        <v>0.21345088544056187</v>
      </c>
    </row>
    <row r="21" spans="1:55" x14ac:dyDescent="0.35">
      <c r="A21" s="42">
        <v>42675</v>
      </c>
      <c r="B21" s="3">
        <v>-1.2882894777507033E-2</v>
      </c>
      <c r="C21" s="3">
        <v>5.3595380069785738E-2</v>
      </c>
      <c r="D21" s="3">
        <v>-0.22686567164179111</v>
      </c>
      <c r="E21" s="3">
        <v>2.8691413573303289E-2</v>
      </c>
      <c r="F21" s="64">
        <f t="shared" si="0"/>
        <v>0</v>
      </c>
      <c r="G21" s="3">
        <f t="shared" si="1"/>
        <v>-4.8719291162155016E-2</v>
      </c>
      <c r="H21" s="3">
        <f t="shared" si="2"/>
        <v>6.1401060563772807E-3</v>
      </c>
      <c r="I21">
        <f t="shared" ca="1" si="3"/>
        <v>-2.9024119339280469E-2</v>
      </c>
      <c r="J21">
        <f t="shared" ca="1" si="4"/>
        <v>7.6215050799406769E-2</v>
      </c>
      <c r="K21">
        <f t="shared" ca="1" si="5"/>
        <v>7.1873334352305612E-2</v>
      </c>
      <c r="L21">
        <f t="shared" ca="1" si="6"/>
        <v>-0.14995231858977509</v>
      </c>
      <c r="M21">
        <f t="shared" ca="1" si="7"/>
        <v>7.1873334352305612E-2</v>
      </c>
      <c r="N21">
        <f t="shared" ca="1" si="8"/>
        <v>-0.19082125603864725</v>
      </c>
      <c r="O21">
        <f t="shared" ca="1" si="9"/>
        <v>-0.21886792452830192</v>
      </c>
      <c r="P21">
        <f t="shared" ca="1" si="10"/>
        <v>-0.17956656346749228</v>
      </c>
      <c r="Q21">
        <f t="shared" ca="1" si="11"/>
        <v>5.3833605220228398E-2</v>
      </c>
      <c r="R21">
        <f t="shared" ca="1" si="12"/>
        <v>-6.9802731411229127E-2</v>
      </c>
      <c r="S21">
        <f t="shared" ca="1" si="13"/>
        <v>1.9385087007482143E-3</v>
      </c>
      <c r="T21">
        <f t="shared" ca="1" si="14"/>
        <v>-6.2273195645354516E-3</v>
      </c>
      <c r="U21">
        <f t="shared" ca="1" si="15"/>
        <v>-6.2273195645354516E-3</v>
      </c>
      <c r="V21">
        <f t="shared" ca="1" si="16"/>
        <v>-1.278651119375342E-2</v>
      </c>
      <c r="W21">
        <f t="shared" ca="1" si="17"/>
        <v>4.3750651051354473E-3</v>
      </c>
      <c r="X21">
        <f t="shared" ca="1" si="18"/>
        <v>0</v>
      </c>
      <c r="Y21">
        <f t="shared" ca="1" si="19"/>
        <v>0</v>
      </c>
      <c r="Z21">
        <f t="shared" ca="1" si="20"/>
        <v>0</v>
      </c>
      <c r="AA21">
        <f t="shared" ca="1" si="21"/>
        <v>0</v>
      </c>
      <c r="AB21">
        <f t="shared" ca="1" si="22"/>
        <v>0</v>
      </c>
      <c r="AC21">
        <f t="shared" ca="1" si="23"/>
        <v>-2.1979687736850082E-2</v>
      </c>
      <c r="AD21">
        <f t="shared" ca="1" si="24"/>
        <v>8.9179264628737653E-2</v>
      </c>
      <c r="AE21">
        <f t="shared" ca="1" si="25"/>
        <v>4.4229169403213746E-2</v>
      </c>
      <c r="AF21">
        <f t="shared" ca="1" si="26"/>
        <v>1.5895744712075631E-2</v>
      </c>
      <c r="AG21">
        <f t="shared" ca="1" si="27"/>
        <v>5.1720615397315289E-2</v>
      </c>
      <c r="AH21">
        <f t="shared" ca="1" si="28"/>
        <v>1.9556171983356452E-2</v>
      </c>
      <c r="AI21">
        <f t="shared" ca="1" si="29"/>
        <v>-9.7945857706434585E-3</v>
      </c>
      <c r="AJ21">
        <f t="shared" ca="1" si="30"/>
        <v>-1.4150295370243132E-2</v>
      </c>
      <c r="AK21">
        <f t="shared" ca="1" si="31"/>
        <v>-4.4593088071348983E-3</v>
      </c>
      <c r="AL21">
        <f t="shared" ca="1" si="32"/>
        <v>-9.2385218365061365E-3</v>
      </c>
      <c r="AP21" s="49">
        <v>6.5000000000000002E-2</v>
      </c>
      <c r="AQ21" s="41">
        <v>4288.05</v>
      </c>
      <c r="AR21" s="3">
        <v>7.21</v>
      </c>
      <c r="AU21" t="s">
        <v>253</v>
      </c>
      <c r="AV21">
        <v>7.9038240043534796E-3</v>
      </c>
      <c r="AW21">
        <v>2.8168377893060474E-2</v>
      </c>
      <c r="AX21">
        <v>0.28059208926974299</v>
      </c>
      <c r="AY21">
        <v>0.77968944953542962</v>
      </c>
      <c r="AZ21">
        <v>-4.8083877174824124E-2</v>
      </c>
      <c r="BA21">
        <v>6.3891525183531084E-2</v>
      </c>
      <c r="BB21">
        <v>-4.8083877174824124E-2</v>
      </c>
      <c r="BC21">
        <v>6.3891525183531084E-2</v>
      </c>
    </row>
    <row r="22" spans="1:55" x14ac:dyDescent="0.35">
      <c r="A22" s="42">
        <v>42705</v>
      </c>
      <c r="B22" s="3">
        <v>-5.1541954408800938E-2</v>
      </c>
      <c r="C22" s="3">
        <v>8.3025558505601491E-2</v>
      </c>
      <c r="D22" s="3">
        <v>-0.13899613899613897</v>
      </c>
      <c r="E22" s="3">
        <v>-9.3748177523765193E-3</v>
      </c>
      <c r="F22" s="64">
        <f t="shared" si="0"/>
        <v>0</v>
      </c>
      <c r="G22" s="3">
        <f t="shared" si="1"/>
        <v>-1.7716432481433741E-2</v>
      </c>
      <c r="H22" s="3">
        <f t="shared" si="2"/>
        <v>-8.365867261571862E-4</v>
      </c>
      <c r="I22">
        <f t="shared" ca="1" si="3"/>
        <v>5.3595380069785738E-2</v>
      </c>
      <c r="J22">
        <f t="shared" ca="1" si="4"/>
        <v>-2.9024119339280469E-2</v>
      </c>
      <c r="K22">
        <f t="shared" ca="1" si="5"/>
        <v>7.6215050799406769E-2</v>
      </c>
      <c r="L22">
        <f t="shared" ca="1" si="6"/>
        <v>7.1873334352305612E-2</v>
      </c>
      <c r="M22">
        <f t="shared" ca="1" si="7"/>
        <v>7.6215050799406769E-2</v>
      </c>
      <c r="N22">
        <f t="shared" ca="1" si="8"/>
        <v>-0.22686567164179111</v>
      </c>
      <c r="O22">
        <f t="shared" ca="1" si="9"/>
        <v>-0.19082125603864725</v>
      </c>
      <c r="P22">
        <f t="shared" ca="1" si="10"/>
        <v>-0.21886792452830192</v>
      </c>
      <c r="Q22">
        <f t="shared" ca="1" si="11"/>
        <v>-0.17956656346749228</v>
      </c>
      <c r="R22">
        <f t="shared" ca="1" si="12"/>
        <v>5.3833605220228398E-2</v>
      </c>
      <c r="S22">
        <f t="shared" ca="1" si="13"/>
        <v>2.8691413573303289E-2</v>
      </c>
      <c r="T22">
        <f t="shared" ca="1" si="14"/>
        <v>1.9385087007482143E-3</v>
      </c>
      <c r="U22">
        <f t="shared" ca="1" si="15"/>
        <v>1.9385087007482143E-3</v>
      </c>
      <c r="V22">
        <f t="shared" ca="1" si="16"/>
        <v>4.9977487618189766E-3</v>
      </c>
      <c r="W22">
        <f t="shared" ca="1" si="17"/>
        <v>-1.278651119375342E-2</v>
      </c>
      <c r="X22">
        <f t="shared" ca="1" si="18"/>
        <v>0</v>
      </c>
      <c r="Y22">
        <f t="shared" ca="1" si="19"/>
        <v>0</v>
      </c>
      <c r="Z22">
        <f t="shared" ca="1" si="20"/>
        <v>0</v>
      </c>
      <c r="AA22">
        <f t="shared" ca="1" si="21"/>
        <v>0</v>
      </c>
      <c r="AB22">
        <f t="shared" ca="1" si="22"/>
        <v>0</v>
      </c>
      <c r="AC22">
        <f t="shared" ca="1" si="23"/>
        <v>-4.8719291162155016E-2</v>
      </c>
      <c r="AD22">
        <f t="shared" ca="1" si="24"/>
        <v>-2.1979687736850082E-2</v>
      </c>
      <c r="AE22">
        <f t="shared" ca="1" si="25"/>
        <v>8.9179264628737653E-2</v>
      </c>
      <c r="AF22">
        <f t="shared" ca="1" si="26"/>
        <v>4.4229169403213746E-2</v>
      </c>
      <c r="AG22">
        <f t="shared" ca="1" si="27"/>
        <v>1.5895744712075631E-2</v>
      </c>
      <c r="AH22">
        <f t="shared" ca="1" si="28"/>
        <v>6.1401060563772807E-3</v>
      </c>
      <c r="AI22">
        <f t="shared" ca="1" si="29"/>
        <v>1.9556171983356452E-2</v>
      </c>
      <c r="AJ22">
        <f t="shared" ca="1" si="30"/>
        <v>-9.7945857706434585E-3</v>
      </c>
      <c r="AK22">
        <f t="shared" ca="1" si="31"/>
        <v>-1.4150295370243132E-2</v>
      </c>
      <c r="AL22">
        <f t="shared" ca="1" si="32"/>
        <v>-4.4593088071348983E-3</v>
      </c>
      <c r="AP22" s="49">
        <v>6.5000000000000002E-2</v>
      </c>
      <c r="AQ22" s="41">
        <v>4507.66</v>
      </c>
      <c r="AR22" s="3">
        <v>7.1660000000000004</v>
      </c>
      <c r="AU22" t="s">
        <v>254</v>
      </c>
      <c r="AV22">
        <v>-0.2526909492470143</v>
      </c>
      <c r="AW22">
        <v>0.34175738179197568</v>
      </c>
      <c r="AX22">
        <v>-0.73938695317143077</v>
      </c>
      <c r="AY22">
        <v>0.46166241980727651</v>
      </c>
      <c r="AZ22">
        <v>-0.93197075159094434</v>
      </c>
      <c r="BA22">
        <v>0.42658885309691574</v>
      </c>
      <c r="BB22">
        <v>-0.93197075159094434</v>
      </c>
      <c r="BC22">
        <v>0.42658885309691574</v>
      </c>
    </row>
    <row r="23" spans="1:55" x14ac:dyDescent="0.35">
      <c r="A23" s="42">
        <v>42736</v>
      </c>
      <c r="B23" s="3">
        <v>-1.6369014917847525E-3</v>
      </c>
      <c r="C23" s="3">
        <v>-1.7084804936194919E-2</v>
      </c>
      <c r="D23" s="3">
        <v>-0.16591928251121071</v>
      </c>
      <c r="E23" s="3">
        <v>-6.6965928324379765E-3</v>
      </c>
      <c r="F23" s="64">
        <f t="shared" si="0"/>
        <v>0</v>
      </c>
      <c r="G23" s="3">
        <f t="shared" si="1"/>
        <v>3.1138913980379185E-2</v>
      </c>
      <c r="H23" s="3">
        <f t="shared" si="2"/>
        <v>8.7201125175807859E-3</v>
      </c>
      <c r="I23">
        <f t="shared" ca="1" si="3"/>
        <v>8.3025558505601491E-2</v>
      </c>
      <c r="J23">
        <f t="shared" ca="1" si="4"/>
        <v>5.3595380069785738E-2</v>
      </c>
      <c r="K23">
        <f t="shared" ca="1" si="5"/>
        <v>-2.9024119339280469E-2</v>
      </c>
      <c r="L23">
        <f t="shared" ca="1" si="6"/>
        <v>7.6215050799406769E-2</v>
      </c>
      <c r="M23">
        <f t="shared" ca="1" si="7"/>
        <v>-2.9024119339280469E-2</v>
      </c>
      <c r="N23">
        <f t="shared" ca="1" si="8"/>
        <v>-0.13899613899613897</v>
      </c>
      <c r="O23">
        <f t="shared" ca="1" si="9"/>
        <v>-0.22686567164179111</v>
      </c>
      <c r="P23">
        <f t="shared" ca="1" si="10"/>
        <v>-0.19082125603864725</v>
      </c>
      <c r="Q23">
        <f t="shared" ca="1" si="11"/>
        <v>-0.21886792452830192</v>
      </c>
      <c r="R23">
        <f t="shared" ca="1" si="12"/>
        <v>-0.17956656346749228</v>
      </c>
      <c r="S23">
        <f t="shared" ca="1" si="13"/>
        <v>-9.3748177523765193E-3</v>
      </c>
      <c r="T23">
        <f t="shared" ca="1" si="14"/>
        <v>2.8691413573303289E-2</v>
      </c>
      <c r="U23">
        <f t="shared" ca="1" si="15"/>
        <v>2.8691413573303289E-2</v>
      </c>
      <c r="V23">
        <f t="shared" ca="1" si="16"/>
        <v>-6.2273195645354516E-3</v>
      </c>
      <c r="W23">
        <f t="shared" ca="1" si="17"/>
        <v>4.9977487618189766E-3</v>
      </c>
      <c r="X23">
        <f t="shared" ca="1" si="18"/>
        <v>0</v>
      </c>
      <c r="Y23">
        <f t="shared" ca="1" si="19"/>
        <v>0</v>
      </c>
      <c r="Z23">
        <f t="shared" ca="1" si="20"/>
        <v>0</v>
      </c>
      <c r="AA23">
        <f t="shared" ca="1" si="21"/>
        <v>0</v>
      </c>
      <c r="AB23">
        <f t="shared" ca="1" si="22"/>
        <v>0</v>
      </c>
      <c r="AC23">
        <f t="shared" ca="1" si="23"/>
        <v>-1.7716432481433741E-2</v>
      </c>
      <c r="AD23">
        <f t="shared" ca="1" si="24"/>
        <v>-4.8719291162155016E-2</v>
      </c>
      <c r="AE23">
        <f t="shared" ca="1" si="25"/>
        <v>-2.1979687736850082E-2</v>
      </c>
      <c r="AF23">
        <f t="shared" ca="1" si="26"/>
        <v>8.9179264628737653E-2</v>
      </c>
      <c r="AG23">
        <f t="shared" ca="1" si="27"/>
        <v>4.4229169403213746E-2</v>
      </c>
      <c r="AH23">
        <f t="shared" ca="1" si="28"/>
        <v>-8.365867261571862E-4</v>
      </c>
      <c r="AI23">
        <f t="shared" ca="1" si="29"/>
        <v>6.1401060563772807E-3</v>
      </c>
      <c r="AJ23">
        <f t="shared" ca="1" si="30"/>
        <v>1.9556171983356452E-2</v>
      </c>
      <c r="AK23">
        <f t="shared" ca="1" si="31"/>
        <v>-9.7945857706434585E-3</v>
      </c>
      <c r="AL23">
        <f t="shared" ca="1" si="32"/>
        <v>-1.4150295370243132E-2</v>
      </c>
      <c r="AP23" s="49">
        <v>6.5000000000000002E-2</v>
      </c>
      <c r="AQ23" s="41">
        <v>4588.96</v>
      </c>
      <c r="AR23" s="3">
        <v>7.1719999999999997</v>
      </c>
      <c r="AU23" t="s">
        <v>255</v>
      </c>
      <c r="AV23">
        <v>0.61878456290637751</v>
      </c>
      <c r="AW23">
        <v>0.17680025992358653</v>
      </c>
      <c r="AX23">
        <v>3.4999075407118609</v>
      </c>
      <c r="AY23">
        <v>7.3629251423110913E-4</v>
      </c>
      <c r="AZ23">
        <v>0.26737490209515596</v>
      </c>
      <c r="BA23">
        <v>0.97019422371759911</v>
      </c>
      <c r="BB23">
        <v>0.26737490209515596</v>
      </c>
      <c r="BC23">
        <v>0.97019422371759911</v>
      </c>
    </row>
    <row r="24" spans="1:55" x14ac:dyDescent="0.35">
      <c r="A24" s="42">
        <v>42767</v>
      </c>
      <c r="B24" s="3">
        <v>6.3575284588540351E-2</v>
      </c>
      <c r="C24" s="3">
        <v>2.2468647885957937E-2</v>
      </c>
      <c r="D24" s="3">
        <v>0.40860215053763438</v>
      </c>
      <c r="E24" s="3">
        <v>-1.1705437842643237E-2</v>
      </c>
      <c r="F24" s="64">
        <f t="shared" si="0"/>
        <v>0</v>
      </c>
      <c r="G24" s="3">
        <f t="shared" si="1"/>
        <v>6.4727512841431398E-2</v>
      </c>
      <c r="H24" s="3">
        <f t="shared" si="2"/>
        <v>1.7312920303333874E-2</v>
      </c>
      <c r="I24">
        <f t="shared" ca="1" si="3"/>
        <v>-1.7084804936194919E-2</v>
      </c>
      <c r="J24">
        <f t="shared" ca="1" si="4"/>
        <v>8.3025558505601491E-2</v>
      </c>
      <c r="K24">
        <f t="shared" ca="1" si="5"/>
        <v>5.3595380069785738E-2</v>
      </c>
      <c r="L24">
        <f t="shared" ca="1" si="6"/>
        <v>-2.9024119339280469E-2</v>
      </c>
      <c r="M24">
        <f t="shared" ca="1" si="7"/>
        <v>5.3595380069785738E-2</v>
      </c>
      <c r="N24">
        <f t="shared" ca="1" si="8"/>
        <v>-0.16591928251121071</v>
      </c>
      <c r="O24">
        <f t="shared" ca="1" si="9"/>
        <v>-0.13899613899613897</v>
      </c>
      <c r="P24">
        <f t="shared" ca="1" si="10"/>
        <v>-0.22686567164179111</v>
      </c>
      <c r="Q24">
        <f t="shared" ca="1" si="11"/>
        <v>-0.19082125603864725</v>
      </c>
      <c r="R24">
        <f t="shared" ca="1" si="12"/>
        <v>-0.21886792452830192</v>
      </c>
      <c r="S24">
        <f t="shared" ca="1" si="13"/>
        <v>-6.6965928324379765E-3</v>
      </c>
      <c r="T24">
        <f t="shared" ca="1" si="14"/>
        <v>-9.3748177523765193E-3</v>
      </c>
      <c r="U24">
        <f t="shared" ca="1" si="15"/>
        <v>-9.3748177523765193E-3</v>
      </c>
      <c r="V24">
        <f t="shared" ca="1" si="16"/>
        <v>1.9385087007482143E-3</v>
      </c>
      <c r="W24">
        <f t="shared" ca="1" si="17"/>
        <v>-6.2273195645354516E-3</v>
      </c>
      <c r="X24">
        <f t="shared" ca="1" si="18"/>
        <v>0</v>
      </c>
      <c r="Y24">
        <f t="shared" ca="1" si="19"/>
        <v>0</v>
      </c>
      <c r="Z24">
        <f t="shared" ca="1" si="20"/>
        <v>0</v>
      </c>
      <c r="AA24">
        <f t="shared" ca="1" si="21"/>
        <v>0</v>
      </c>
      <c r="AB24">
        <f t="shared" ca="1" si="22"/>
        <v>0</v>
      </c>
      <c r="AC24">
        <f t="shared" ca="1" si="23"/>
        <v>3.1138913980379185E-2</v>
      </c>
      <c r="AD24">
        <f t="shared" ca="1" si="24"/>
        <v>-1.7716432481433741E-2</v>
      </c>
      <c r="AE24">
        <f t="shared" ca="1" si="25"/>
        <v>-4.8719291162155016E-2</v>
      </c>
      <c r="AF24">
        <f t="shared" ca="1" si="26"/>
        <v>-2.1979687736850082E-2</v>
      </c>
      <c r="AG24">
        <f t="shared" ca="1" si="27"/>
        <v>8.9179264628737653E-2</v>
      </c>
      <c r="AH24">
        <f t="shared" ca="1" si="28"/>
        <v>8.7201125175807859E-3</v>
      </c>
      <c r="AI24">
        <f t="shared" ca="1" si="29"/>
        <v>-8.365867261571862E-4</v>
      </c>
      <c r="AJ24">
        <f t="shared" ca="1" si="30"/>
        <v>6.1401060563772807E-3</v>
      </c>
      <c r="AK24">
        <f t="shared" ca="1" si="31"/>
        <v>1.9556171983356452E-2</v>
      </c>
      <c r="AL24">
        <f t="shared" ca="1" si="32"/>
        <v>-9.7945857706434585E-3</v>
      </c>
      <c r="AP24" s="49">
        <v>6.5000000000000002E-2</v>
      </c>
      <c r="AQ24" s="41">
        <v>4450.38</v>
      </c>
      <c r="AR24" s="3">
        <v>7.11</v>
      </c>
      <c r="AU24" t="s">
        <v>256</v>
      </c>
      <c r="AV24">
        <v>-0.1961540199649103</v>
      </c>
      <c r="AW24">
        <v>0.13214612176208168</v>
      </c>
      <c r="AX24">
        <v>-1.4843721279847291</v>
      </c>
      <c r="AY24">
        <v>0.14132442577943052</v>
      </c>
      <c r="AZ24">
        <v>-0.45880874595910204</v>
      </c>
      <c r="BA24">
        <v>6.6500706029281459E-2</v>
      </c>
      <c r="BB24">
        <v>-0.45880874595910204</v>
      </c>
      <c r="BC24">
        <v>6.6500706029281459E-2</v>
      </c>
    </row>
    <row r="25" spans="1:55" ht="15" thickBot="1" x14ac:dyDescent="0.4">
      <c r="A25" s="42">
        <v>42795</v>
      </c>
      <c r="B25" s="3">
        <v>2.5977839759735378E-2</v>
      </c>
      <c r="C25" s="3">
        <v>-6.5217638311379778E-2</v>
      </c>
      <c r="D25" s="3">
        <v>-3.8167938931298589E-3</v>
      </c>
      <c r="E25" s="3">
        <v>-2.7736131934033108E-2</v>
      </c>
      <c r="F25" s="64">
        <f t="shared" si="0"/>
        <v>0</v>
      </c>
      <c r="G25" s="3">
        <f t="shared" si="1"/>
        <v>2.4823239348792572E-3</v>
      </c>
      <c r="H25" s="3">
        <f t="shared" si="2"/>
        <v>-1.7847105115233249E-2</v>
      </c>
      <c r="I25">
        <f t="shared" ca="1" si="3"/>
        <v>2.2468647885957937E-2</v>
      </c>
      <c r="J25">
        <f t="shared" ca="1" si="4"/>
        <v>-1.7084804936194919E-2</v>
      </c>
      <c r="K25">
        <f t="shared" ca="1" si="5"/>
        <v>8.3025558505601491E-2</v>
      </c>
      <c r="L25">
        <f t="shared" ca="1" si="6"/>
        <v>5.3595380069785738E-2</v>
      </c>
      <c r="M25">
        <f t="shared" ca="1" si="7"/>
        <v>8.3025558505601491E-2</v>
      </c>
      <c r="N25">
        <f t="shared" ca="1" si="8"/>
        <v>0.40860215053763438</v>
      </c>
      <c r="O25">
        <f t="shared" ca="1" si="9"/>
        <v>-0.16591928251121071</v>
      </c>
      <c r="P25">
        <f t="shared" ca="1" si="10"/>
        <v>-0.13899613899613897</v>
      </c>
      <c r="Q25">
        <f t="shared" ca="1" si="11"/>
        <v>-0.22686567164179111</v>
      </c>
      <c r="R25">
        <f t="shared" ca="1" si="12"/>
        <v>-0.19082125603864725</v>
      </c>
      <c r="S25">
        <f t="shared" ca="1" si="13"/>
        <v>-1.1705437842643237E-2</v>
      </c>
      <c r="T25">
        <f t="shared" ca="1" si="14"/>
        <v>-6.6965928324379765E-3</v>
      </c>
      <c r="U25">
        <f t="shared" ca="1" si="15"/>
        <v>-6.6965928324379765E-3</v>
      </c>
      <c r="V25">
        <f t="shared" ca="1" si="16"/>
        <v>2.8691413573303289E-2</v>
      </c>
      <c r="W25">
        <f t="shared" ca="1" si="17"/>
        <v>1.9385087007482143E-3</v>
      </c>
      <c r="X25">
        <f t="shared" ca="1" si="18"/>
        <v>0</v>
      </c>
      <c r="Y25">
        <f t="shared" ca="1" si="19"/>
        <v>0</v>
      </c>
      <c r="Z25">
        <f t="shared" ca="1" si="20"/>
        <v>0</v>
      </c>
      <c r="AA25">
        <f t="shared" ca="1" si="21"/>
        <v>0</v>
      </c>
      <c r="AB25">
        <f t="shared" ca="1" si="22"/>
        <v>0</v>
      </c>
      <c r="AC25">
        <f t="shared" ca="1" si="23"/>
        <v>6.4727512841431398E-2</v>
      </c>
      <c r="AD25">
        <f t="shared" ca="1" si="24"/>
        <v>3.1138913980379185E-2</v>
      </c>
      <c r="AE25">
        <f t="shared" ca="1" si="25"/>
        <v>-1.7716432481433741E-2</v>
      </c>
      <c r="AF25">
        <f t="shared" ca="1" si="26"/>
        <v>-4.8719291162155016E-2</v>
      </c>
      <c r="AG25">
        <f t="shared" ca="1" si="27"/>
        <v>-2.1979687736850082E-2</v>
      </c>
      <c r="AH25">
        <f t="shared" ca="1" si="28"/>
        <v>1.7312920303333874E-2</v>
      </c>
      <c r="AI25">
        <f t="shared" ca="1" si="29"/>
        <v>8.7201125175807859E-3</v>
      </c>
      <c r="AJ25">
        <f t="shared" ca="1" si="30"/>
        <v>-8.365867261571862E-4</v>
      </c>
      <c r="AK25">
        <f t="shared" ca="1" si="31"/>
        <v>6.1401060563772807E-3</v>
      </c>
      <c r="AL25">
        <f t="shared" ca="1" si="32"/>
        <v>1.9556171983356452E-2</v>
      </c>
      <c r="AP25" s="49">
        <v>6.5000000000000002E-2</v>
      </c>
      <c r="AQ25" s="41">
        <v>4179.83</v>
      </c>
      <c r="AR25" s="3">
        <v>6.9889999999999999</v>
      </c>
      <c r="AU25" s="46" t="s">
        <v>257</v>
      </c>
      <c r="AV25" s="46">
        <v>-4.3386370130272467E-2</v>
      </c>
      <c r="AW25" s="46">
        <v>0.20254881367122304</v>
      </c>
      <c r="AX25" s="46">
        <v>-0.214202045146002</v>
      </c>
      <c r="AY25" s="46">
        <v>0.83089074607246738</v>
      </c>
      <c r="AZ25" s="46">
        <v>-0.44597406960923774</v>
      </c>
      <c r="BA25" s="46">
        <v>0.35920132934869281</v>
      </c>
      <c r="BB25" s="46">
        <v>-0.44597406960923774</v>
      </c>
      <c r="BC25" s="46">
        <v>0.35920132934869281</v>
      </c>
    </row>
    <row r="26" spans="1:55" x14ac:dyDescent="0.35">
      <c r="A26" s="42">
        <v>42826</v>
      </c>
      <c r="B26" s="3">
        <v>3.2125026195426259E-2</v>
      </c>
      <c r="C26" s="3">
        <v>-2.5419161047773059E-2</v>
      </c>
      <c r="D26" s="3">
        <v>-0.15325670498084287</v>
      </c>
      <c r="E26" s="3">
        <v>-8.9437162683114625E-3</v>
      </c>
      <c r="F26" s="64">
        <f t="shared" si="0"/>
        <v>0</v>
      </c>
      <c r="G26" s="3">
        <f t="shared" si="1"/>
        <v>1.4642360882970416E-2</v>
      </c>
      <c r="H26" s="3">
        <f t="shared" si="2"/>
        <v>-2.7204374572795724E-2</v>
      </c>
      <c r="I26">
        <f t="shared" ca="1" si="3"/>
        <v>-6.5217638311379778E-2</v>
      </c>
      <c r="J26">
        <f t="shared" ca="1" si="4"/>
        <v>2.2468647885957937E-2</v>
      </c>
      <c r="K26">
        <f t="shared" ca="1" si="5"/>
        <v>-1.7084804936194919E-2</v>
      </c>
      <c r="L26">
        <f t="shared" ca="1" si="6"/>
        <v>8.3025558505601491E-2</v>
      </c>
      <c r="M26">
        <f t="shared" ca="1" si="7"/>
        <v>-1.7084804936194919E-2</v>
      </c>
      <c r="N26">
        <f t="shared" ca="1" si="8"/>
        <v>-3.8167938931298589E-3</v>
      </c>
      <c r="O26">
        <f t="shared" ca="1" si="9"/>
        <v>0.40860215053763438</v>
      </c>
      <c r="P26">
        <f t="shared" ca="1" si="10"/>
        <v>-0.16591928251121071</v>
      </c>
      <c r="Q26">
        <f t="shared" ca="1" si="11"/>
        <v>-0.13899613899613897</v>
      </c>
      <c r="R26">
        <f t="shared" ca="1" si="12"/>
        <v>-0.22686567164179111</v>
      </c>
      <c r="S26">
        <f t="shared" ca="1" si="13"/>
        <v>-2.7736131934033108E-2</v>
      </c>
      <c r="T26">
        <f t="shared" ca="1" si="14"/>
        <v>-1.1705437842643237E-2</v>
      </c>
      <c r="U26">
        <f t="shared" ca="1" si="15"/>
        <v>-1.1705437842643237E-2</v>
      </c>
      <c r="V26">
        <f t="shared" ca="1" si="16"/>
        <v>-9.3748177523765193E-3</v>
      </c>
      <c r="W26">
        <f t="shared" ca="1" si="17"/>
        <v>2.8691413573303289E-2</v>
      </c>
      <c r="X26">
        <f t="shared" ca="1" si="18"/>
        <v>0</v>
      </c>
      <c r="Y26">
        <f t="shared" ca="1" si="19"/>
        <v>0</v>
      </c>
      <c r="Z26">
        <f t="shared" ca="1" si="20"/>
        <v>0</v>
      </c>
      <c r="AA26">
        <f t="shared" ca="1" si="21"/>
        <v>0</v>
      </c>
      <c r="AB26">
        <f t="shared" ca="1" si="22"/>
        <v>0</v>
      </c>
      <c r="AC26">
        <f t="shared" ca="1" si="23"/>
        <v>2.4823239348792572E-3</v>
      </c>
      <c r="AD26">
        <f t="shared" ca="1" si="24"/>
        <v>6.4727512841431398E-2</v>
      </c>
      <c r="AE26">
        <f t="shared" ca="1" si="25"/>
        <v>3.1138913980379185E-2</v>
      </c>
      <c r="AF26">
        <f t="shared" ca="1" si="26"/>
        <v>-1.7716432481433741E-2</v>
      </c>
      <c r="AG26">
        <f t="shared" ca="1" si="27"/>
        <v>-4.8719291162155016E-2</v>
      </c>
      <c r="AH26">
        <f t="shared" ca="1" si="28"/>
        <v>-1.7847105115233249E-2</v>
      </c>
      <c r="AI26">
        <f t="shared" ca="1" si="29"/>
        <v>1.7312920303333874E-2</v>
      </c>
      <c r="AJ26">
        <f t="shared" ca="1" si="30"/>
        <v>8.7201125175807859E-3</v>
      </c>
      <c r="AK26">
        <f t="shared" ca="1" si="31"/>
        <v>-8.365867261571862E-4</v>
      </c>
      <c r="AL26">
        <f t="shared" ca="1" si="32"/>
        <v>6.1401060563772807E-3</v>
      </c>
      <c r="AP26" s="49">
        <v>6.5000000000000002E-2</v>
      </c>
      <c r="AQ26" s="41">
        <v>4169.4799999999996</v>
      </c>
      <c r="AR26" s="3">
        <v>7.1159999999999997</v>
      </c>
    </row>
    <row r="27" spans="1:55" x14ac:dyDescent="0.35">
      <c r="A27" s="42">
        <v>42856</v>
      </c>
      <c r="B27" s="3">
        <v>8.1879966825245728E-3</v>
      </c>
      <c r="C27" s="3">
        <v>-2.0686861619087313E-2</v>
      </c>
      <c r="D27" s="3">
        <v>-0.50678733031674206</v>
      </c>
      <c r="E27" s="3">
        <v>3.6564493542865948E-3</v>
      </c>
      <c r="F27" s="64">
        <f t="shared" si="0"/>
        <v>0</v>
      </c>
      <c r="G27" s="3">
        <f t="shared" si="1"/>
        <v>3.5051572358727079E-2</v>
      </c>
      <c r="H27" s="3">
        <f t="shared" si="2"/>
        <v>-1.9042510392919331E-2</v>
      </c>
      <c r="I27">
        <f t="shared" ca="1" si="3"/>
        <v>-2.5419161047773059E-2</v>
      </c>
      <c r="J27">
        <f t="shared" ca="1" si="4"/>
        <v>-6.5217638311379778E-2</v>
      </c>
      <c r="K27">
        <f t="shared" ca="1" si="5"/>
        <v>2.2468647885957937E-2</v>
      </c>
      <c r="L27">
        <f t="shared" ca="1" si="6"/>
        <v>-1.7084804936194919E-2</v>
      </c>
      <c r="M27">
        <f t="shared" ca="1" si="7"/>
        <v>2.2468647885957937E-2</v>
      </c>
      <c r="N27">
        <f t="shared" ca="1" si="8"/>
        <v>-0.15325670498084287</v>
      </c>
      <c r="O27">
        <f t="shared" ca="1" si="9"/>
        <v>-3.8167938931298589E-3</v>
      </c>
      <c r="P27">
        <f t="shared" ca="1" si="10"/>
        <v>0.40860215053763438</v>
      </c>
      <c r="Q27">
        <f t="shared" ca="1" si="11"/>
        <v>-0.16591928251121071</v>
      </c>
      <c r="R27">
        <f t="shared" ca="1" si="12"/>
        <v>-0.13899613899613897</v>
      </c>
      <c r="S27">
        <f t="shared" ca="1" si="13"/>
        <v>-8.9437162683114625E-3</v>
      </c>
      <c r="T27">
        <f t="shared" ca="1" si="14"/>
        <v>-2.7736131934033108E-2</v>
      </c>
      <c r="U27">
        <f t="shared" ca="1" si="15"/>
        <v>-2.7736131934033108E-2</v>
      </c>
      <c r="V27">
        <f t="shared" ca="1" si="16"/>
        <v>-6.6965928324379765E-3</v>
      </c>
      <c r="W27">
        <f t="shared" ca="1" si="17"/>
        <v>-9.3748177523765193E-3</v>
      </c>
      <c r="X27">
        <f t="shared" ca="1" si="18"/>
        <v>0</v>
      </c>
      <c r="Y27">
        <f t="shared" ca="1" si="19"/>
        <v>0</v>
      </c>
      <c r="Z27">
        <f t="shared" ca="1" si="20"/>
        <v>0</v>
      </c>
      <c r="AA27">
        <f t="shared" ca="1" si="21"/>
        <v>0</v>
      </c>
      <c r="AB27">
        <f t="shared" ca="1" si="22"/>
        <v>0</v>
      </c>
      <c r="AC27">
        <f t="shared" ca="1" si="23"/>
        <v>1.4642360882970416E-2</v>
      </c>
      <c r="AD27">
        <f t="shared" ca="1" si="24"/>
        <v>2.4823239348792572E-3</v>
      </c>
      <c r="AE27">
        <f t="shared" ca="1" si="25"/>
        <v>6.4727512841431398E-2</v>
      </c>
      <c r="AF27">
        <f t="shared" ca="1" si="26"/>
        <v>3.1138913980379185E-2</v>
      </c>
      <c r="AG27">
        <f t="shared" ca="1" si="27"/>
        <v>-1.7716432481433741E-2</v>
      </c>
      <c r="AH27">
        <f t="shared" ca="1" si="28"/>
        <v>-2.7204374572795724E-2</v>
      </c>
      <c r="AI27">
        <f t="shared" ca="1" si="29"/>
        <v>-1.7847105115233249E-2</v>
      </c>
      <c r="AJ27">
        <f t="shared" ca="1" si="30"/>
        <v>1.7312920303333874E-2</v>
      </c>
      <c r="AK27">
        <f t="shared" ca="1" si="31"/>
        <v>8.7201125175807859E-3</v>
      </c>
      <c r="AL27">
        <f t="shared" ca="1" si="32"/>
        <v>-8.365867261571862E-4</v>
      </c>
      <c r="AP27" s="49">
        <v>6.5000000000000002E-2</v>
      </c>
      <c r="AQ27" s="41">
        <v>4109.3100000000004</v>
      </c>
      <c r="AR27" s="3">
        <v>7.3150000000000004</v>
      </c>
    </row>
    <row r="28" spans="1:55" x14ac:dyDescent="0.35">
      <c r="A28" s="42">
        <v>42887</v>
      </c>
      <c r="B28" s="3">
        <v>3.1941605794906208E-2</v>
      </c>
      <c r="C28" s="3">
        <v>-4.8334969772877601E-2</v>
      </c>
      <c r="D28" s="3">
        <v>-9.174311926605512E-3</v>
      </c>
      <c r="E28" s="3">
        <v>1.7052941632431508E-3</v>
      </c>
      <c r="F28" s="64">
        <f t="shared" si="0"/>
        <v>4.0000000000000036E-2</v>
      </c>
      <c r="G28" s="3">
        <f t="shared" si="1"/>
        <v>-2.6112446646715356E-2</v>
      </c>
      <c r="H28" s="3">
        <f t="shared" si="2"/>
        <v>1.5524989786190914E-2</v>
      </c>
      <c r="I28">
        <f t="shared" ca="1" si="3"/>
        <v>-2.0686861619087313E-2</v>
      </c>
      <c r="J28">
        <f t="shared" ca="1" si="4"/>
        <v>-2.5419161047773059E-2</v>
      </c>
      <c r="K28">
        <f t="shared" ca="1" si="5"/>
        <v>-6.5217638311379778E-2</v>
      </c>
      <c r="L28">
        <f t="shared" ca="1" si="6"/>
        <v>2.2468647885957937E-2</v>
      </c>
      <c r="M28">
        <f t="shared" ca="1" si="7"/>
        <v>-6.5217638311379778E-2</v>
      </c>
      <c r="N28">
        <f t="shared" ca="1" si="8"/>
        <v>-0.50678733031674206</v>
      </c>
      <c r="O28">
        <f t="shared" ca="1" si="9"/>
        <v>-0.15325670498084287</v>
      </c>
      <c r="P28">
        <f t="shared" ca="1" si="10"/>
        <v>-3.8167938931298589E-3</v>
      </c>
      <c r="Q28">
        <f t="shared" ca="1" si="11"/>
        <v>0.40860215053763438</v>
      </c>
      <c r="R28">
        <f t="shared" ca="1" si="12"/>
        <v>-0.16591928251121071</v>
      </c>
      <c r="S28">
        <f t="shared" ca="1" si="13"/>
        <v>3.6564493542865948E-3</v>
      </c>
      <c r="T28">
        <f t="shared" ca="1" si="14"/>
        <v>-8.9437162683114625E-3</v>
      </c>
      <c r="U28">
        <f t="shared" ca="1" si="15"/>
        <v>-8.9437162683114625E-3</v>
      </c>
      <c r="V28">
        <f t="shared" ca="1" si="16"/>
        <v>-1.1705437842643237E-2</v>
      </c>
      <c r="W28">
        <f t="shared" ca="1" si="17"/>
        <v>-6.6965928324379765E-3</v>
      </c>
      <c r="X28">
        <f t="shared" ca="1" si="18"/>
        <v>0</v>
      </c>
      <c r="Y28">
        <f t="shared" ca="1" si="19"/>
        <v>0</v>
      </c>
      <c r="Z28">
        <f t="shared" ca="1" si="20"/>
        <v>0</v>
      </c>
      <c r="AA28">
        <f t="shared" ca="1" si="21"/>
        <v>0</v>
      </c>
      <c r="AB28">
        <f t="shared" ca="1" si="22"/>
        <v>0</v>
      </c>
      <c r="AC28">
        <f t="shared" ca="1" si="23"/>
        <v>3.5051572358727079E-2</v>
      </c>
      <c r="AD28">
        <f t="shared" ca="1" si="24"/>
        <v>1.4642360882970416E-2</v>
      </c>
      <c r="AE28">
        <f t="shared" ca="1" si="25"/>
        <v>2.4823239348792572E-3</v>
      </c>
      <c r="AF28">
        <f t="shared" ca="1" si="26"/>
        <v>6.4727512841431398E-2</v>
      </c>
      <c r="AG28">
        <f t="shared" ca="1" si="27"/>
        <v>3.1138913980379185E-2</v>
      </c>
      <c r="AH28">
        <f t="shared" ca="1" si="28"/>
        <v>-1.9042510392919331E-2</v>
      </c>
      <c r="AI28">
        <f t="shared" ca="1" si="29"/>
        <v>-2.7204374572795724E-2</v>
      </c>
      <c r="AJ28">
        <f t="shared" ca="1" si="30"/>
        <v>-1.7847105115233249E-2</v>
      </c>
      <c r="AK28">
        <f t="shared" ca="1" si="31"/>
        <v>1.7312920303333874E-2</v>
      </c>
      <c r="AL28">
        <f t="shared" ca="1" si="32"/>
        <v>8.7201125175807859E-3</v>
      </c>
      <c r="AP28" s="49">
        <v>6.5000000000000002E-2</v>
      </c>
      <c r="AQ28" s="41">
        <v>3970.15</v>
      </c>
      <c r="AR28" s="3">
        <v>7.4569999999999999</v>
      </c>
    </row>
    <row r="29" spans="1:55" x14ac:dyDescent="0.35">
      <c r="A29" s="42">
        <v>42917</v>
      </c>
      <c r="B29" s="3">
        <v>-1.143980324786852E-4</v>
      </c>
      <c r="C29" s="3">
        <v>8.5906654642479763E-2</v>
      </c>
      <c r="D29" s="3">
        <v>0.65740740740740733</v>
      </c>
      <c r="E29" s="3">
        <v>-6.8869457556293926E-3</v>
      </c>
      <c r="F29" s="64">
        <f t="shared" si="0"/>
        <v>0</v>
      </c>
      <c r="G29" s="3">
        <f t="shared" si="1"/>
        <v>6.1752832400052068E-2</v>
      </c>
      <c r="H29" s="3">
        <f t="shared" si="2"/>
        <v>2.1837041080933553E-3</v>
      </c>
      <c r="I29">
        <f t="shared" ca="1" si="3"/>
        <v>-4.8334969772877601E-2</v>
      </c>
      <c r="J29">
        <f t="shared" ca="1" si="4"/>
        <v>-2.0686861619087313E-2</v>
      </c>
      <c r="K29">
        <f t="shared" ca="1" si="5"/>
        <v>-2.5419161047773059E-2</v>
      </c>
      <c r="L29">
        <f t="shared" ca="1" si="6"/>
        <v>-6.5217638311379778E-2</v>
      </c>
      <c r="M29">
        <f t="shared" ca="1" si="7"/>
        <v>-2.5419161047773059E-2</v>
      </c>
      <c r="N29">
        <f t="shared" ca="1" si="8"/>
        <v>-9.174311926605512E-3</v>
      </c>
      <c r="O29">
        <f t="shared" ca="1" si="9"/>
        <v>-0.50678733031674206</v>
      </c>
      <c r="P29">
        <f t="shared" ca="1" si="10"/>
        <v>-0.15325670498084287</v>
      </c>
      <c r="Q29">
        <f t="shared" ca="1" si="11"/>
        <v>-3.8167938931298589E-3</v>
      </c>
      <c r="R29">
        <f t="shared" ca="1" si="12"/>
        <v>0.40860215053763438</v>
      </c>
      <c r="S29">
        <f t="shared" ca="1" si="13"/>
        <v>1.7052941632431508E-3</v>
      </c>
      <c r="T29">
        <f t="shared" ca="1" si="14"/>
        <v>3.6564493542865948E-3</v>
      </c>
      <c r="U29">
        <f t="shared" ca="1" si="15"/>
        <v>3.6564493542865948E-3</v>
      </c>
      <c r="V29">
        <f t="shared" ca="1" si="16"/>
        <v>-2.7736131934033108E-2</v>
      </c>
      <c r="W29">
        <f t="shared" ca="1" si="17"/>
        <v>-1.1705437842643237E-2</v>
      </c>
      <c r="X29">
        <f t="shared" ca="1" si="18"/>
        <v>4.0000000000000036E-2</v>
      </c>
      <c r="Y29">
        <f t="shared" ca="1" si="19"/>
        <v>0</v>
      </c>
      <c r="Z29">
        <f t="shared" ca="1" si="20"/>
        <v>0</v>
      </c>
      <c r="AA29">
        <f t="shared" ca="1" si="21"/>
        <v>0</v>
      </c>
      <c r="AB29">
        <f t="shared" ca="1" si="22"/>
        <v>0</v>
      </c>
      <c r="AC29">
        <f t="shared" ca="1" si="23"/>
        <v>-2.6112446646715356E-2</v>
      </c>
      <c r="AD29">
        <f t="shared" ca="1" si="24"/>
        <v>3.5051572358727079E-2</v>
      </c>
      <c r="AE29">
        <f t="shared" ca="1" si="25"/>
        <v>1.4642360882970416E-2</v>
      </c>
      <c r="AF29">
        <f t="shared" ca="1" si="26"/>
        <v>2.4823239348792572E-3</v>
      </c>
      <c r="AG29">
        <f t="shared" ca="1" si="27"/>
        <v>6.4727512841431398E-2</v>
      </c>
      <c r="AH29">
        <f t="shared" ca="1" si="28"/>
        <v>1.5524989786190914E-2</v>
      </c>
      <c r="AI29">
        <f t="shared" ca="1" si="29"/>
        <v>-1.9042510392919331E-2</v>
      </c>
      <c r="AJ29">
        <f t="shared" ca="1" si="30"/>
        <v>-2.7204374572795724E-2</v>
      </c>
      <c r="AK29">
        <f t="shared" ca="1" si="31"/>
        <v>-1.7847105115233249E-2</v>
      </c>
      <c r="AL29">
        <f t="shared" ca="1" si="32"/>
        <v>1.7312920303333874E-2</v>
      </c>
      <c r="AP29" s="49">
        <v>6.25E-2</v>
      </c>
      <c r="AQ29" s="41">
        <v>4076.6</v>
      </c>
      <c r="AR29" s="3">
        <v>7.343</v>
      </c>
    </row>
    <row r="30" spans="1:55" x14ac:dyDescent="0.35">
      <c r="A30" s="42">
        <v>42948</v>
      </c>
      <c r="B30" s="3">
        <v>5.0660488904175405E-2</v>
      </c>
      <c r="C30" s="3">
        <v>-6.0387954588135936E-2</v>
      </c>
      <c r="D30" s="3">
        <v>0.40782122905027929</v>
      </c>
      <c r="E30" s="3">
        <v>-3.740065451145426E-3</v>
      </c>
      <c r="F30" s="64">
        <f t="shared" si="0"/>
        <v>5.9322033898305142E-2</v>
      </c>
      <c r="G30" s="3">
        <f t="shared" si="1"/>
        <v>-5.897144929916108E-2</v>
      </c>
      <c r="H30" s="3">
        <f t="shared" si="2"/>
        <v>6.4560439560439158E-3</v>
      </c>
      <c r="I30">
        <f t="shared" ca="1" si="3"/>
        <v>8.5906654642479763E-2</v>
      </c>
      <c r="J30">
        <f t="shared" ca="1" si="4"/>
        <v>-4.8334969772877601E-2</v>
      </c>
      <c r="K30">
        <f t="shared" ca="1" si="5"/>
        <v>-2.0686861619087313E-2</v>
      </c>
      <c r="L30">
        <f t="shared" ca="1" si="6"/>
        <v>-2.5419161047773059E-2</v>
      </c>
      <c r="M30">
        <f t="shared" ca="1" si="7"/>
        <v>-2.0686861619087313E-2</v>
      </c>
      <c r="N30">
        <f t="shared" ca="1" si="8"/>
        <v>0.65740740740740733</v>
      </c>
      <c r="O30">
        <f t="shared" ca="1" si="9"/>
        <v>-9.174311926605512E-3</v>
      </c>
      <c r="P30">
        <f t="shared" ca="1" si="10"/>
        <v>-0.50678733031674206</v>
      </c>
      <c r="Q30">
        <f t="shared" ca="1" si="11"/>
        <v>-0.15325670498084287</v>
      </c>
      <c r="R30">
        <f t="shared" ca="1" si="12"/>
        <v>-3.8167938931298589E-3</v>
      </c>
      <c r="S30">
        <f t="shared" ca="1" si="13"/>
        <v>-6.8869457556293926E-3</v>
      </c>
      <c r="T30">
        <f t="shared" ca="1" si="14"/>
        <v>1.7052941632431508E-3</v>
      </c>
      <c r="U30">
        <f t="shared" ca="1" si="15"/>
        <v>1.7052941632431508E-3</v>
      </c>
      <c r="V30">
        <f t="shared" ca="1" si="16"/>
        <v>-8.9437162683114625E-3</v>
      </c>
      <c r="W30">
        <f t="shared" ca="1" si="17"/>
        <v>-2.7736131934033108E-2</v>
      </c>
      <c r="X30">
        <f t="shared" ca="1" si="18"/>
        <v>0</v>
      </c>
      <c r="Y30">
        <f t="shared" ca="1" si="19"/>
        <v>4.0000000000000036E-2</v>
      </c>
      <c r="Z30">
        <f t="shared" ca="1" si="20"/>
        <v>0</v>
      </c>
      <c r="AA30">
        <f t="shared" ca="1" si="21"/>
        <v>0</v>
      </c>
      <c r="AB30">
        <f t="shared" ca="1" si="22"/>
        <v>0</v>
      </c>
      <c r="AC30">
        <f t="shared" ca="1" si="23"/>
        <v>6.1752832400052068E-2</v>
      </c>
      <c r="AD30">
        <f t="shared" ca="1" si="24"/>
        <v>-2.6112446646715356E-2</v>
      </c>
      <c r="AE30">
        <f t="shared" ca="1" si="25"/>
        <v>3.5051572358727079E-2</v>
      </c>
      <c r="AF30">
        <f t="shared" ca="1" si="26"/>
        <v>1.4642360882970416E-2</v>
      </c>
      <c r="AG30">
        <f t="shared" ca="1" si="27"/>
        <v>2.4823239348792572E-3</v>
      </c>
      <c r="AH30">
        <f t="shared" ca="1" si="28"/>
        <v>2.1837041080933553E-3</v>
      </c>
      <c r="AI30">
        <f t="shared" ca="1" si="29"/>
        <v>1.5524989786190914E-2</v>
      </c>
      <c r="AJ30">
        <f t="shared" ca="1" si="30"/>
        <v>-1.9042510392919331E-2</v>
      </c>
      <c r="AK30">
        <f t="shared" ca="1" si="31"/>
        <v>-2.7204374572795724E-2</v>
      </c>
      <c r="AL30">
        <f t="shared" ca="1" si="32"/>
        <v>-1.7847105115233249E-2</v>
      </c>
      <c r="AP30" s="49">
        <v>6.25E-2</v>
      </c>
      <c r="AQ30" s="41">
        <v>3839.5</v>
      </c>
      <c r="AR30" s="3">
        <v>7.327</v>
      </c>
    </row>
    <row r="31" spans="1:55" x14ac:dyDescent="0.35">
      <c r="A31" s="42">
        <v>42979</v>
      </c>
      <c r="B31" s="3">
        <v>-1.396305735403768E-2</v>
      </c>
      <c r="C31" s="3">
        <v>8.9848058391067687E-2</v>
      </c>
      <c r="D31" s="3">
        <v>0.14682539682539686</v>
      </c>
      <c r="E31" s="3">
        <v>2.1507899264821009E-2</v>
      </c>
      <c r="F31" s="64">
        <f t="shared" si="0"/>
        <v>0</v>
      </c>
      <c r="G31" s="3">
        <f t="shared" si="1"/>
        <v>5.375286029369989E-2</v>
      </c>
      <c r="H31" s="3">
        <f t="shared" si="2"/>
        <v>-2.2162525184687715E-2</v>
      </c>
      <c r="I31">
        <f t="shared" ca="1" si="3"/>
        <v>-6.0387954588135936E-2</v>
      </c>
      <c r="J31">
        <f t="shared" ca="1" si="4"/>
        <v>8.5906654642479763E-2</v>
      </c>
      <c r="K31">
        <f t="shared" ca="1" si="5"/>
        <v>-4.8334969772877601E-2</v>
      </c>
      <c r="L31">
        <f t="shared" ca="1" si="6"/>
        <v>-2.0686861619087313E-2</v>
      </c>
      <c r="M31">
        <f t="shared" ca="1" si="7"/>
        <v>-4.8334969772877601E-2</v>
      </c>
      <c r="N31">
        <f t="shared" ca="1" si="8"/>
        <v>0.40782122905027929</v>
      </c>
      <c r="O31">
        <f t="shared" ca="1" si="9"/>
        <v>0.65740740740740733</v>
      </c>
      <c r="P31">
        <f t="shared" ca="1" si="10"/>
        <v>-9.174311926605512E-3</v>
      </c>
      <c r="Q31">
        <f t="shared" ca="1" si="11"/>
        <v>-0.50678733031674206</v>
      </c>
      <c r="R31">
        <f t="shared" ca="1" si="12"/>
        <v>-0.15325670498084287</v>
      </c>
      <c r="S31">
        <f t="shared" ca="1" si="13"/>
        <v>-3.740065451145426E-3</v>
      </c>
      <c r="T31">
        <f t="shared" ca="1" si="14"/>
        <v>-6.8869457556293926E-3</v>
      </c>
      <c r="U31">
        <f t="shared" ca="1" si="15"/>
        <v>-6.8869457556293926E-3</v>
      </c>
      <c r="V31">
        <f t="shared" ca="1" si="16"/>
        <v>3.6564493542865948E-3</v>
      </c>
      <c r="W31">
        <f t="shared" ca="1" si="17"/>
        <v>-8.9437162683114625E-3</v>
      </c>
      <c r="X31">
        <f t="shared" ca="1" si="18"/>
        <v>5.9322033898305142E-2</v>
      </c>
      <c r="Y31">
        <f t="shared" ca="1" si="19"/>
        <v>0</v>
      </c>
      <c r="Z31">
        <f t="shared" ca="1" si="20"/>
        <v>4.0000000000000036E-2</v>
      </c>
      <c r="AA31">
        <f t="shared" ca="1" si="21"/>
        <v>0</v>
      </c>
      <c r="AB31">
        <f t="shared" ca="1" si="22"/>
        <v>0</v>
      </c>
      <c r="AC31">
        <f t="shared" ca="1" si="23"/>
        <v>-5.897144929916108E-2</v>
      </c>
      <c r="AD31">
        <f t="shared" ca="1" si="24"/>
        <v>6.1752832400052068E-2</v>
      </c>
      <c r="AE31">
        <f t="shared" ca="1" si="25"/>
        <v>-2.6112446646715356E-2</v>
      </c>
      <c r="AF31">
        <f t="shared" ca="1" si="26"/>
        <v>3.5051572358727079E-2</v>
      </c>
      <c r="AG31">
        <f t="shared" ca="1" si="27"/>
        <v>1.4642360882970416E-2</v>
      </c>
      <c r="AH31">
        <f t="shared" ca="1" si="28"/>
        <v>6.4560439560439158E-3</v>
      </c>
      <c r="AI31">
        <f t="shared" ca="1" si="29"/>
        <v>2.1837041080933553E-3</v>
      </c>
      <c r="AJ31">
        <f t="shared" ca="1" si="30"/>
        <v>1.5524989786190914E-2</v>
      </c>
      <c r="AK31">
        <f t="shared" ca="1" si="31"/>
        <v>-1.9042510392919331E-2</v>
      </c>
      <c r="AL31">
        <f t="shared" ca="1" si="32"/>
        <v>-2.7204374572795724E-2</v>
      </c>
      <c r="AP31" s="49">
        <v>5.8999999999999997E-2</v>
      </c>
      <c r="AQ31" s="41">
        <v>4080.11</v>
      </c>
      <c r="AR31" s="3">
        <v>7.28</v>
      </c>
    </row>
    <row r="32" spans="1:55" x14ac:dyDescent="0.35">
      <c r="A32" s="42">
        <v>43009</v>
      </c>
      <c r="B32" s="3">
        <v>-1.1586353201277369E-2</v>
      </c>
      <c r="C32" s="3">
        <v>5.1119096905231441E-2</v>
      </c>
      <c r="D32" s="3">
        <v>0.12110726643598618</v>
      </c>
      <c r="E32" s="3">
        <v>-8.6517112012864539E-3</v>
      </c>
      <c r="F32" s="64">
        <f t="shared" si="0"/>
        <v>0</v>
      </c>
      <c r="G32" s="3">
        <f t="shared" si="1"/>
        <v>7.9863454576893297E-2</v>
      </c>
      <c r="H32" s="3">
        <f t="shared" si="2"/>
        <v>6.3530683968640979E-3</v>
      </c>
      <c r="I32">
        <f t="shared" ca="1" si="3"/>
        <v>8.9848058391067687E-2</v>
      </c>
      <c r="J32">
        <f t="shared" ca="1" si="4"/>
        <v>-6.0387954588135936E-2</v>
      </c>
      <c r="K32">
        <f t="shared" ca="1" si="5"/>
        <v>8.5906654642479763E-2</v>
      </c>
      <c r="L32">
        <f t="shared" ca="1" si="6"/>
        <v>-4.8334969772877601E-2</v>
      </c>
      <c r="M32">
        <f t="shared" ca="1" si="7"/>
        <v>8.5906654642479763E-2</v>
      </c>
      <c r="N32">
        <f t="shared" ca="1" si="8"/>
        <v>0.14682539682539686</v>
      </c>
      <c r="O32">
        <f t="shared" ca="1" si="9"/>
        <v>0.40782122905027929</v>
      </c>
      <c r="P32">
        <f t="shared" ca="1" si="10"/>
        <v>0.65740740740740733</v>
      </c>
      <c r="Q32">
        <f t="shared" ca="1" si="11"/>
        <v>-9.174311926605512E-3</v>
      </c>
      <c r="R32">
        <f t="shared" ca="1" si="12"/>
        <v>-0.50678733031674206</v>
      </c>
      <c r="S32">
        <f t="shared" ca="1" si="13"/>
        <v>2.1507899264821009E-2</v>
      </c>
      <c r="T32">
        <f t="shared" ca="1" si="14"/>
        <v>-3.740065451145426E-3</v>
      </c>
      <c r="U32">
        <f t="shared" ca="1" si="15"/>
        <v>-3.740065451145426E-3</v>
      </c>
      <c r="V32">
        <f t="shared" ca="1" si="16"/>
        <v>1.7052941632431508E-3</v>
      </c>
      <c r="W32">
        <f t="shared" ca="1" si="17"/>
        <v>3.6564493542865948E-3</v>
      </c>
      <c r="X32">
        <f t="shared" ca="1" si="18"/>
        <v>0</v>
      </c>
      <c r="Y32">
        <f t="shared" ca="1" si="19"/>
        <v>5.9322033898305142E-2</v>
      </c>
      <c r="Z32">
        <f t="shared" ca="1" si="20"/>
        <v>0</v>
      </c>
      <c r="AA32">
        <f t="shared" ca="1" si="21"/>
        <v>4.0000000000000036E-2</v>
      </c>
      <c r="AB32">
        <f t="shared" ca="1" si="22"/>
        <v>0</v>
      </c>
      <c r="AC32">
        <f t="shared" ca="1" si="23"/>
        <v>5.375286029369989E-2</v>
      </c>
      <c r="AD32">
        <f t="shared" ca="1" si="24"/>
        <v>-5.897144929916108E-2</v>
      </c>
      <c r="AE32">
        <f t="shared" ca="1" si="25"/>
        <v>6.1752832400052068E-2</v>
      </c>
      <c r="AF32">
        <f t="shared" ca="1" si="26"/>
        <v>-2.6112446646715356E-2</v>
      </c>
      <c r="AG32">
        <f t="shared" ca="1" si="27"/>
        <v>3.5051572358727079E-2</v>
      </c>
      <c r="AH32">
        <f t="shared" ca="1" si="28"/>
        <v>-2.2162525184687715E-2</v>
      </c>
      <c r="AI32">
        <f t="shared" ca="1" si="29"/>
        <v>6.4560439560439158E-3</v>
      </c>
      <c r="AJ32">
        <f t="shared" ca="1" si="30"/>
        <v>2.1837041080933553E-3</v>
      </c>
      <c r="AK32">
        <f t="shared" ca="1" si="31"/>
        <v>1.5524989786190914E-2</v>
      </c>
      <c r="AL32">
        <f t="shared" ca="1" si="32"/>
        <v>-1.9042510392919331E-2</v>
      </c>
      <c r="AP32" s="49">
        <v>5.8999999999999997E-2</v>
      </c>
      <c r="AQ32" s="41">
        <v>3871.98</v>
      </c>
      <c r="AR32" s="3">
        <v>7.4450000000000003</v>
      </c>
    </row>
    <row r="33" spans="1:44" x14ac:dyDescent="0.35">
      <c r="A33" s="42">
        <v>43040</v>
      </c>
      <c r="B33" s="3">
        <v>5.7257016638375915E-2</v>
      </c>
      <c r="C33" s="3">
        <v>5.4047864121195999E-2</v>
      </c>
      <c r="D33" s="3">
        <v>0.22530864197530862</v>
      </c>
      <c r="E33" s="3">
        <v>-4.0160642570279724E-3</v>
      </c>
      <c r="F33" s="64">
        <f t="shared" si="0"/>
        <v>9.2592592592592546E-2</v>
      </c>
      <c r="G33" s="3">
        <f t="shared" si="1"/>
        <v>-9.3395701643489287E-2</v>
      </c>
      <c r="H33" s="3">
        <f t="shared" si="2"/>
        <v>2.9215358931552585E-2</v>
      </c>
      <c r="I33">
        <f t="shared" ca="1" si="3"/>
        <v>5.1119096905231441E-2</v>
      </c>
      <c r="J33">
        <f t="shared" ca="1" si="4"/>
        <v>8.9848058391067687E-2</v>
      </c>
      <c r="K33">
        <f t="shared" ca="1" si="5"/>
        <v>-6.0387954588135936E-2</v>
      </c>
      <c r="L33">
        <f t="shared" ca="1" si="6"/>
        <v>8.5906654642479763E-2</v>
      </c>
      <c r="M33">
        <f t="shared" ca="1" si="7"/>
        <v>-6.0387954588135936E-2</v>
      </c>
      <c r="N33">
        <f t="shared" ca="1" si="8"/>
        <v>0.12110726643598618</v>
      </c>
      <c r="O33">
        <f t="shared" ca="1" si="9"/>
        <v>0.14682539682539686</v>
      </c>
      <c r="P33">
        <f t="shared" ca="1" si="10"/>
        <v>0.40782122905027929</v>
      </c>
      <c r="Q33">
        <f t="shared" ca="1" si="11"/>
        <v>0.65740740740740733</v>
      </c>
      <c r="R33">
        <f t="shared" ca="1" si="12"/>
        <v>-9.174311926605512E-3</v>
      </c>
      <c r="S33">
        <f t="shared" ca="1" si="13"/>
        <v>-8.6517112012864539E-3</v>
      </c>
      <c r="T33">
        <f t="shared" ca="1" si="14"/>
        <v>2.1507899264821009E-2</v>
      </c>
      <c r="U33">
        <f t="shared" ca="1" si="15"/>
        <v>2.1507899264821009E-2</v>
      </c>
      <c r="V33">
        <f t="shared" ca="1" si="16"/>
        <v>-6.8869457556293926E-3</v>
      </c>
      <c r="W33">
        <f t="shared" ca="1" si="17"/>
        <v>1.7052941632431508E-3</v>
      </c>
      <c r="X33">
        <f t="shared" ca="1" si="18"/>
        <v>0</v>
      </c>
      <c r="Y33">
        <f t="shared" ca="1" si="19"/>
        <v>0</v>
      </c>
      <c r="Z33">
        <f t="shared" ca="1" si="20"/>
        <v>5.9322033898305142E-2</v>
      </c>
      <c r="AA33">
        <f t="shared" ca="1" si="21"/>
        <v>0</v>
      </c>
      <c r="AB33">
        <f t="shared" ca="1" si="22"/>
        <v>4.0000000000000036E-2</v>
      </c>
      <c r="AC33">
        <f t="shared" ca="1" si="23"/>
        <v>7.9863454576893297E-2</v>
      </c>
      <c r="AD33">
        <f t="shared" ca="1" si="24"/>
        <v>5.375286029369989E-2</v>
      </c>
      <c r="AE33">
        <f t="shared" ca="1" si="25"/>
        <v>-5.897144929916108E-2</v>
      </c>
      <c r="AF33">
        <f t="shared" ca="1" si="26"/>
        <v>6.1752832400052068E-2</v>
      </c>
      <c r="AG33">
        <f t="shared" ca="1" si="27"/>
        <v>-2.6112446646715356E-2</v>
      </c>
      <c r="AH33">
        <f t="shared" ca="1" si="28"/>
        <v>6.3530683968640979E-3</v>
      </c>
      <c r="AI33">
        <f t="shared" ca="1" si="29"/>
        <v>-2.2162525184687715E-2</v>
      </c>
      <c r="AJ33">
        <f t="shared" ca="1" si="30"/>
        <v>6.4560439560439158E-3</v>
      </c>
      <c r="AK33">
        <f t="shared" ca="1" si="31"/>
        <v>2.1837041080933553E-3</v>
      </c>
      <c r="AL33">
        <f t="shared" ca="1" si="32"/>
        <v>1.5524989786190914E-2</v>
      </c>
      <c r="AP33" s="49">
        <v>5.8999999999999997E-2</v>
      </c>
      <c r="AQ33" s="41">
        <v>3585.62</v>
      </c>
      <c r="AR33" s="3">
        <v>7.3979999999999997</v>
      </c>
    </row>
    <row r="34" spans="1:44" x14ac:dyDescent="0.35">
      <c r="A34" s="42">
        <v>43070</v>
      </c>
      <c r="B34" s="3">
        <v>-3.1000960372224509E-2</v>
      </c>
      <c r="C34" s="3">
        <v>5.1275872633005266E-2</v>
      </c>
      <c r="D34" s="3">
        <v>7.5566750629722425E-3</v>
      </c>
      <c r="E34" s="3">
        <v>-1.0080645161290411E-2</v>
      </c>
      <c r="F34" s="64">
        <f t="shared" ref="F34:F65" si="33">(AP34-AP35)/AP35</f>
        <v>0.10204081632653056</v>
      </c>
      <c r="G34" s="3">
        <f t="shared" ref="G34:G65" si="34">(AQ34-AQ35)/AQ35</f>
        <v>-4.2440119216810436E-2</v>
      </c>
      <c r="H34" s="3">
        <f t="shared" ref="H34:H65" si="35">(AR34-AR35)/AR35</f>
        <v>-1.8032786885245979E-2</v>
      </c>
      <c r="I34">
        <f t="shared" ca="1" si="3"/>
        <v>5.4047864121195999E-2</v>
      </c>
      <c r="J34">
        <f t="shared" ca="1" si="4"/>
        <v>5.1119096905231441E-2</v>
      </c>
      <c r="K34">
        <f t="shared" ca="1" si="5"/>
        <v>8.9848058391067687E-2</v>
      </c>
      <c r="L34">
        <f t="shared" ca="1" si="6"/>
        <v>-6.0387954588135936E-2</v>
      </c>
      <c r="M34">
        <f t="shared" ca="1" si="7"/>
        <v>8.9848058391067687E-2</v>
      </c>
      <c r="N34">
        <f t="shared" ca="1" si="8"/>
        <v>0.22530864197530862</v>
      </c>
      <c r="O34">
        <f t="shared" ca="1" si="9"/>
        <v>0.12110726643598618</v>
      </c>
      <c r="P34">
        <f t="shared" ca="1" si="10"/>
        <v>0.14682539682539686</v>
      </c>
      <c r="Q34">
        <f t="shared" ca="1" si="11"/>
        <v>0.40782122905027929</v>
      </c>
      <c r="R34">
        <f t="shared" ca="1" si="12"/>
        <v>0.65740740740740733</v>
      </c>
      <c r="S34">
        <f t="shared" ca="1" si="13"/>
        <v>-4.0160642570279724E-3</v>
      </c>
      <c r="T34">
        <f t="shared" ca="1" si="14"/>
        <v>-8.6517112012864539E-3</v>
      </c>
      <c r="U34">
        <f t="shared" ca="1" si="15"/>
        <v>-8.6517112012864539E-3</v>
      </c>
      <c r="V34">
        <f t="shared" ca="1" si="16"/>
        <v>-3.740065451145426E-3</v>
      </c>
      <c r="W34">
        <f t="shared" ca="1" si="17"/>
        <v>-6.8869457556293926E-3</v>
      </c>
      <c r="X34">
        <f t="shared" ca="1" si="18"/>
        <v>9.2592592592592546E-2</v>
      </c>
      <c r="Y34">
        <f t="shared" ca="1" si="19"/>
        <v>0</v>
      </c>
      <c r="Z34">
        <f t="shared" ca="1" si="20"/>
        <v>0</v>
      </c>
      <c r="AA34">
        <f t="shared" ca="1" si="21"/>
        <v>5.9322033898305142E-2</v>
      </c>
      <c r="AB34">
        <f t="shared" ca="1" si="22"/>
        <v>0</v>
      </c>
      <c r="AC34">
        <f t="shared" ca="1" si="23"/>
        <v>-9.3395701643489287E-2</v>
      </c>
      <c r="AD34">
        <f t="shared" ca="1" si="24"/>
        <v>7.9863454576893297E-2</v>
      </c>
      <c r="AE34">
        <f t="shared" ca="1" si="25"/>
        <v>5.375286029369989E-2</v>
      </c>
      <c r="AF34">
        <f t="shared" ca="1" si="26"/>
        <v>-5.897144929916108E-2</v>
      </c>
      <c r="AG34">
        <f t="shared" ca="1" si="27"/>
        <v>6.1752832400052068E-2</v>
      </c>
      <c r="AH34">
        <f t="shared" ca="1" si="28"/>
        <v>2.9215358931552585E-2</v>
      </c>
      <c r="AI34">
        <f t="shared" ca="1" si="29"/>
        <v>6.3530683968640979E-3</v>
      </c>
      <c r="AJ34">
        <f t="shared" ca="1" si="30"/>
        <v>-2.2162525184687715E-2</v>
      </c>
      <c r="AK34">
        <f t="shared" ca="1" si="31"/>
        <v>6.4560439560439158E-3</v>
      </c>
      <c r="AL34">
        <f t="shared" ca="1" si="32"/>
        <v>2.1837041080933553E-3</v>
      </c>
      <c r="AP34" s="49">
        <v>5.3999999999999999E-2</v>
      </c>
      <c r="AQ34" s="41">
        <v>3955</v>
      </c>
      <c r="AR34" s="3">
        <v>7.1879999999999997</v>
      </c>
    </row>
    <row r="35" spans="1:44" x14ac:dyDescent="0.35">
      <c r="A35" s="42">
        <v>43101</v>
      </c>
      <c r="B35" s="3">
        <v>3.0526732719697362E-2</v>
      </c>
      <c r="C35" s="3">
        <v>6.8904596598892975E-2</v>
      </c>
      <c r="D35" s="3">
        <v>0.27750000000000008</v>
      </c>
      <c r="E35" s="3">
        <v>-4.5433181889393574E-3</v>
      </c>
      <c r="F35" s="64">
        <f t="shared" si="33"/>
        <v>0</v>
      </c>
      <c r="G35" s="3">
        <f t="shared" si="34"/>
        <v>9.1116347632205968E-2</v>
      </c>
      <c r="H35" s="3">
        <f t="shared" si="35"/>
        <v>-1.7449664429530186E-2</v>
      </c>
      <c r="I35">
        <f t="shared" ca="1" si="3"/>
        <v>5.1275872633005266E-2</v>
      </c>
      <c r="J35">
        <f t="shared" ca="1" si="4"/>
        <v>5.4047864121195999E-2</v>
      </c>
      <c r="K35">
        <f t="shared" ca="1" si="5"/>
        <v>5.1119096905231441E-2</v>
      </c>
      <c r="L35">
        <f t="shared" ca="1" si="6"/>
        <v>8.9848058391067687E-2</v>
      </c>
      <c r="M35">
        <f t="shared" ca="1" si="7"/>
        <v>5.1119096905231441E-2</v>
      </c>
      <c r="N35">
        <f t="shared" ca="1" si="8"/>
        <v>7.5566750629722425E-3</v>
      </c>
      <c r="O35">
        <f t="shared" ca="1" si="9"/>
        <v>0.22530864197530862</v>
      </c>
      <c r="P35">
        <f t="shared" ca="1" si="10"/>
        <v>0.12110726643598618</v>
      </c>
      <c r="Q35">
        <f t="shared" ca="1" si="11"/>
        <v>0.14682539682539686</v>
      </c>
      <c r="R35">
        <f t="shared" ca="1" si="12"/>
        <v>0.40782122905027929</v>
      </c>
      <c r="S35">
        <f t="shared" ca="1" si="13"/>
        <v>-1.0080645161290411E-2</v>
      </c>
      <c r="T35">
        <f t="shared" ca="1" si="14"/>
        <v>-4.0160642570279724E-3</v>
      </c>
      <c r="U35">
        <f t="shared" ca="1" si="15"/>
        <v>-4.0160642570279724E-3</v>
      </c>
      <c r="V35">
        <f t="shared" ca="1" si="16"/>
        <v>2.1507899264821009E-2</v>
      </c>
      <c r="W35">
        <f t="shared" ca="1" si="17"/>
        <v>-3.740065451145426E-3</v>
      </c>
      <c r="X35">
        <f t="shared" ca="1" si="18"/>
        <v>0.10204081632653056</v>
      </c>
      <c r="Y35">
        <f t="shared" ca="1" si="19"/>
        <v>9.2592592592592546E-2</v>
      </c>
      <c r="Z35">
        <f t="shared" ca="1" si="20"/>
        <v>0</v>
      </c>
      <c r="AA35">
        <f t="shared" ca="1" si="21"/>
        <v>0</v>
      </c>
      <c r="AB35">
        <f t="shared" ca="1" si="22"/>
        <v>5.9322033898305142E-2</v>
      </c>
      <c r="AC35">
        <f t="shared" ca="1" si="23"/>
        <v>-4.2440119216810436E-2</v>
      </c>
      <c r="AD35">
        <f t="shared" ca="1" si="24"/>
        <v>-9.3395701643489287E-2</v>
      </c>
      <c r="AE35">
        <f t="shared" ca="1" si="25"/>
        <v>7.9863454576893297E-2</v>
      </c>
      <c r="AF35">
        <f t="shared" ca="1" si="26"/>
        <v>5.375286029369989E-2</v>
      </c>
      <c r="AG35">
        <f t="shared" ca="1" si="27"/>
        <v>-5.897144929916108E-2</v>
      </c>
      <c r="AH35">
        <f t="shared" ca="1" si="28"/>
        <v>-1.8032786885245979E-2</v>
      </c>
      <c r="AI35">
        <f t="shared" ca="1" si="29"/>
        <v>2.9215358931552585E-2</v>
      </c>
      <c r="AJ35">
        <f t="shared" ca="1" si="30"/>
        <v>6.3530683968640979E-3</v>
      </c>
      <c r="AK35">
        <f t="shared" ca="1" si="31"/>
        <v>-2.2162525184687715E-2</v>
      </c>
      <c r="AL35">
        <f t="shared" ca="1" si="32"/>
        <v>6.4560439560439158E-3</v>
      </c>
      <c r="AP35" s="49">
        <v>4.9000000000000002E-2</v>
      </c>
      <c r="AQ35" s="41">
        <v>4130.29</v>
      </c>
      <c r="AR35" s="3">
        <v>7.32</v>
      </c>
    </row>
    <row r="36" spans="1:44" x14ac:dyDescent="0.35">
      <c r="A36" s="42">
        <v>43132</v>
      </c>
      <c r="B36" s="3">
        <v>5.4212211060096625E-2</v>
      </c>
      <c r="C36" s="3">
        <v>-4.8913762105503855E-2</v>
      </c>
      <c r="D36" s="3">
        <v>-7.2407045009784746E-2</v>
      </c>
      <c r="E36" s="3">
        <v>2.6125275417060178E-2</v>
      </c>
      <c r="F36" s="64">
        <f t="shared" si="33"/>
        <v>0.11363636363636374</v>
      </c>
      <c r="G36" s="3">
        <f t="shared" si="34"/>
        <v>-8.391999322386641E-2</v>
      </c>
      <c r="H36" s="3">
        <f t="shared" si="35"/>
        <v>4.7201618341200461E-3</v>
      </c>
      <c r="I36">
        <f t="shared" ca="1" si="3"/>
        <v>6.8904596598892975E-2</v>
      </c>
      <c r="J36">
        <f t="shared" ca="1" si="4"/>
        <v>5.1275872633005266E-2</v>
      </c>
      <c r="K36">
        <f t="shared" ca="1" si="5"/>
        <v>5.4047864121195999E-2</v>
      </c>
      <c r="L36">
        <f t="shared" ca="1" si="6"/>
        <v>5.1119096905231441E-2</v>
      </c>
      <c r="M36">
        <f t="shared" ca="1" si="7"/>
        <v>5.4047864121195999E-2</v>
      </c>
      <c r="N36">
        <f t="shared" ca="1" si="8"/>
        <v>0.27750000000000008</v>
      </c>
      <c r="O36">
        <f t="shared" ca="1" si="9"/>
        <v>7.5566750629722425E-3</v>
      </c>
      <c r="P36">
        <f t="shared" ca="1" si="10"/>
        <v>0.22530864197530862</v>
      </c>
      <c r="Q36">
        <f t="shared" ca="1" si="11"/>
        <v>0.12110726643598618</v>
      </c>
      <c r="R36">
        <f t="shared" ca="1" si="12"/>
        <v>0.14682539682539686</v>
      </c>
      <c r="S36">
        <f t="shared" ca="1" si="13"/>
        <v>-4.5433181889393574E-3</v>
      </c>
      <c r="T36">
        <f t="shared" ca="1" si="14"/>
        <v>-1.0080645161290411E-2</v>
      </c>
      <c r="U36">
        <f t="shared" ca="1" si="15"/>
        <v>-1.0080645161290411E-2</v>
      </c>
      <c r="V36">
        <f t="shared" ca="1" si="16"/>
        <v>-8.6517112012864539E-3</v>
      </c>
      <c r="W36">
        <f t="shared" ca="1" si="17"/>
        <v>2.1507899264821009E-2</v>
      </c>
      <c r="X36">
        <f t="shared" ca="1" si="18"/>
        <v>0</v>
      </c>
      <c r="Y36">
        <f t="shared" ca="1" si="19"/>
        <v>0.10204081632653056</v>
      </c>
      <c r="Z36">
        <f t="shared" ca="1" si="20"/>
        <v>9.2592592592592546E-2</v>
      </c>
      <c r="AA36">
        <f t="shared" ca="1" si="21"/>
        <v>0</v>
      </c>
      <c r="AB36">
        <f t="shared" ca="1" si="22"/>
        <v>0</v>
      </c>
      <c r="AC36">
        <f t="shared" ca="1" si="23"/>
        <v>9.1116347632205968E-2</v>
      </c>
      <c r="AD36">
        <f t="shared" ca="1" si="24"/>
        <v>-4.2440119216810436E-2</v>
      </c>
      <c r="AE36">
        <f t="shared" ca="1" si="25"/>
        <v>-9.3395701643489287E-2</v>
      </c>
      <c r="AF36">
        <f t="shared" ca="1" si="26"/>
        <v>7.9863454576893297E-2</v>
      </c>
      <c r="AG36">
        <f t="shared" ca="1" si="27"/>
        <v>5.375286029369989E-2</v>
      </c>
      <c r="AH36">
        <f t="shared" ca="1" si="28"/>
        <v>-1.7449664429530186E-2</v>
      </c>
      <c r="AI36">
        <f t="shared" ca="1" si="29"/>
        <v>-1.8032786885245979E-2</v>
      </c>
      <c r="AJ36">
        <f t="shared" ca="1" si="30"/>
        <v>2.9215358931552585E-2</v>
      </c>
      <c r="AK36">
        <f t="shared" ca="1" si="31"/>
        <v>6.3530683968640979E-3</v>
      </c>
      <c r="AL36">
        <f t="shared" ca="1" si="32"/>
        <v>-2.2162525184687715E-2</v>
      </c>
      <c r="AP36" s="49">
        <v>4.9000000000000002E-2</v>
      </c>
      <c r="AQ36" s="41">
        <v>3785.38</v>
      </c>
      <c r="AR36" s="3">
        <v>7.45</v>
      </c>
    </row>
    <row r="37" spans="1:44" x14ac:dyDescent="0.35">
      <c r="A37" s="42">
        <v>43160</v>
      </c>
      <c r="B37" s="3">
        <v>-5.2029755027482576E-2</v>
      </c>
      <c r="C37" s="3">
        <v>5.2152756222784868E-2</v>
      </c>
      <c r="D37" s="3">
        <v>-0.10126582278481021</v>
      </c>
      <c r="E37" s="3">
        <v>-1.3803680981595615E-3</v>
      </c>
      <c r="F37" s="64">
        <f t="shared" si="33"/>
        <v>0</v>
      </c>
      <c r="G37" s="3">
        <f t="shared" si="34"/>
        <v>5.3243883608711947E-5</v>
      </c>
      <c r="H37" s="3">
        <f t="shared" si="35"/>
        <v>3.866087687351167E-2</v>
      </c>
      <c r="I37">
        <f t="shared" ca="1" si="3"/>
        <v>-4.8913762105503855E-2</v>
      </c>
      <c r="J37">
        <f t="shared" ca="1" si="4"/>
        <v>6.8904596598892975E-2</v>
      </c>
      <c r="K37">
        <f t="shared" ca="1" si="5"/>
        <v>5.1275872633005266E-2</v>
      </c>
      <c r="L37">
        <f t="shared" ca="1" si="6"/>
        <v>5.4047864121195999E-2</v>
      </c>
      <c r="M37">
        <f t="shared" ca="1" si="7"/>
        <v>5.1275872633005266E-2</v>
      </c>
      <c r="N37">
        <f t="shared" ca="1" si="8"/>
        <v>-7.2407045009784746E-2</v>
      </c>
      <c r="O37">
        <f t="shared" ca="1" si="9"/>
        <v>0.27750000000000008</v>
      </c>
      <c r="P37">
        <f t="shared" ca="1" si="10"/>
        <v>7.5566750629722425E-3</v>
      </c>
      <c r="Q37">
        <f t="shared" ca="1" si="11"/>
        <v>0.22530864197530862</v>
      </c>
      <c r="R37">
        <f t="shared" ca="1" si="12"/>
        <v>0.12110726643598618</v>
      </c>
      <c r="S37">
        <f t="shared" ca="1" si="13"/>
        <v>2.6125275417060178E-2</v>
      </c>
      <c r="T37">
        <f t="shared" ca="1" si="14"/>
        <v>-4.5433181889393574E-3</v>
      </c>
      <c r="U37">
        <f t="shared" ca="1" si="15"/>
        <v>-4.5433181889393574E-3</v>
      </c>
      <c r="V37">
        <f t="shared" ca="1" si="16"/>
        <v>-4.0160642570279724E-3</v>
      </c>
      <c r="W37">
        <f t="shared" ca="1" si="17"/>
        <v>-8.6517112012864539E-3</v>
      </c>
      <c r="X37">
        <f t="shared" ca="1" si="18"/>
        <v>0.11363636363636374</v>
      </c>
      <c r="Y37">
        <f t="shared" ca="1" si="19"/>
        <v>0</v>
      </c>
      <c r="Z37">
        <f t="shared" ca="1" si="20"/>
        <v>0.10204081632653056</v>
      </c>
      <c r="AA37">
        <f t="shared" ca="1" si="21"/>
        <v>9.2592592592592546E-2</v>
      </c>
      <c r="AB37">
        <f t="shared" ca="1" si="22"/>
        <v>0</v>
      </c>
      <c r="AC37">
        <f t="shared" ca="1" si="23"/>
        <v>-8.391999322386641E-2</v>
      </c>
      <c r="AD37">
        <f t="shared" ca="1" si="24"/>
        <v>9.1116347632205968E-2</v>
      </c>
      <c r="AE37">
        <f t="shared" ca="1" si="25"/>
        <v>-4.2440119216810436E-2</v>
      </c>
      <c r="AF37">
        <f t="shared" ca="1" si="26"/>
        <v>-9.3395701643489287E-2</v>
      </c>
      <c r="AG37">
        <f t="shared" ca="1" si="27"/>
        <v>7.9863454576893297E-2</v>
      </c>
      <c r="AH37">
        <f t="shared" ca="1" si="28"/>
        <v>4.7201618341200461E-3</v>
      </c>
      <c r="AI37">
        <f t="shared" ca="1" si="29"/>
        <v>-1.7449664429530186E-2</v>
      </c>
      <c r="AJ37">
        <f t="shared" ca="1" si="30"/>
        <v>-1.8032786885245979E-2</v>
      </c>
      <c r="AK37">
        <f t="shared" ca="1" si="31"/>
        <v>2.9215358931552585E-2</v>
      </c>
      <c r="AL37">
        <f t="shared" ca="1" si="32"/>
        <v>6.3530683968640979E-3</v>
      </c>
      <c r="AP37" s="49">
        <v>4.3999999999999997E-2</v>
      </c>
      <c r="AQ37" s="41">
        <v>4132.1499999999996</v>
      </c>
      <c r="AR37" s="3">
        <v>7.415</v>
      </c>
    </row>
    <row r="38" spans="1:44" x14ac:dyDescent="0.35">
      <c r="A38" s="42">
        <v>43191</v>
      </c>
      <c r="B38" s="3">
        <v>-2.3856788022807392E-2</v>
      </c>
      <c r="C38" s="3">
        <v>5.4391354621573185E-2</v>
      </c>
      <c r="D38" s="3">
        <v>-6.8075117370891933E-2</v>
      </c>
      <c r="E38" s="3">
        <v>2.058055598218405E-2</v>
      </c>
      <c r="F38" s="64">
        <f t="shared" si="33"/>
        <v>0</v>
      </c>
      <c r="G38" s="3">
        <f t="shared" si="34"/>
        <v>-8.7956719149039395E-2</v>
      </c>
      <c r="H38" s="3">
        <f t="shared" si="35"/>
        <v>4.325588192313317E-2</v>
      </c>
      <c r="I38">
        <f t="shared" ca="1" si="3"/>
        <v>5.2152756222784868E-2</v>
      </c>
      <c r="J38">
        <f t="shared" ca="1" si="4"/>
        <v>-4.8913762105503855E-2</v>
      </c>
      <c r="K38">
        <f t="shared" ca="1" si="5"/>
        <v>6.8904596598892975E-2</v>
      </c>
      <c r="L38">
        <f t="shared" ca="1" si="6"/>
        <v>5.1275872633005266E-2</v>
      </c>
      <c r="M38">
        <f t="shared" ca="1" si="7"/>
        <v>6.8904596598892975E-2</v>
      </c>
      <c r="N38">
        <f t="shared" ca="1" si="8"/>
        <v>-0.10126582278481021</v>
      </c>
      <c r="O38">
        <f t="shared" ca="1" si="9"/>
        <v>-7.2407045009784746E-2</v>
      </c>
      <c r="P38">
        <f t="shared" ca="1" si="10"/>
        <v>0.27750000000000008</v>
      </c>
      <c r="Q38">
        <f t="shared" ca="1" si="11"/>
        <v>7.5566750629722425E-3</v>
      </c>
      <c r="R38">
        <f t="shared" ca="1" si="12"/>
        <v>0.22530864197530862</v>
      </c>
      <c r="S38">
        <f t="shared" ca="1" si="13"/>
        <v>-1.3803680981595615E-3</v>
      </c>
      <c r="T38">
        <f t="shared" ca="1" si="14"/>
        <v>2.6125275417060178E-2</v>
      </c>
      <c r="U38">
        <f t="shared" ca="1" si="15"/>
        <v>2.6125275417060178E-2</v>
      </c>
      <c r="V38">
        <f t="shared" ca="1" si="16"/>
        <v>-1.0080645161290411E-2</v>
      </c>
      <c r="W38">
        <f t="shared" ca="1" si="17"/>
        <v>-4.0160642570279724E-3</v>
      </c>
      <c r="X38">
        <f t="shared" ca="1" si="18"/>
        <v>0</v>
      </c>
      <c r="Y38">
        <f t="shared" ca="1" si="19"/>
        <v>0.11363636363636374</v>
      </c>
      <c r="Z38">
        <f t="shared" ca="1" si="20"/>
        <v>0</v>
      </c>
      <c r="AA38">
        <f t="shared" ca="1" si="21"/>
        <v>0.10204081632653056</v>
      </c>
      <c r="AB38">
        <f t="shared" ca="1" si="22"/>
        <v>9.2592592592592546E-2</v>
      </c>
      <c r="AC38">
        <f t="shared" ca="1" si="23"/>
        <v>5.3243883608711947E-5</v>
      </c>
      <c r="AD38">
        <f t="shared" ca="1" si="24"/>
        <v>-8.391999322386641E-2</v>
      </c>
      <c r="AE38">
        <f t="shared" ca="1" si="25"/>
        <v>9.1116347632205968E-2</v>
      </c>
      <c r="AF38">
        <f t="shared" ca="1" si="26"/>
        <v>-4.2440119216810436E-2</v>
      </c>
      <c r="AG38">
        <f t="shared" ca="1" si="27"/>
        <v>-9.3395701643489287E-2</v>
      </c>
      <c r="AH38">
        <f t="shared" ca="1" si="28"/>
        <v>3.866087687351167E-2</v>
      </c>
      <c r="AI38">
        <f t="shared" ca="1" si="29"/>
        <v>4.7201618341200461E-3</v>
      </c>
      <c r="AJ38">
        <f t="shared" ca="1" si="30"/>
        <v>-1.7449664429530186E-2</v>
      </c>
      <c r="AK38">
        <f t="shared" ca="1" si="31"/>
        <v>-1.8032786885245979E-2</v>
      </c>
      <c r="AL38">
        <f t="shared" ca="1" si="32"/>
        <v>2.9215358931552585E-2</v>
      </c>
      <c r="AP38" s="49">
        <v>4.3999999999999997E-2</v>
      </c>
      <c r="AQ38" s="41">
        <v>4131.93</v>
      </c>
      <c r="AR38" s="3">
        <v>7.1390000000000002</v>
      </c>
    </row>
    <row r="39" spans="1:44" x14ac:dyDescent="0.35">
      <c r="A39" s="42">
        <v>43221</v>
      </c>
      <c r="B39" s="3">
        <v>4.838532172596758E-2</v>
      </c>
      <c r="C39" s="3">
        <v>-2.2565665122445278E-2</v>
      </c>
      <c r="D39" s="3">
        <v>-2.5188916876574888E-3</v>
      </c>
      <c r="E39" s="3">
        <v>1.4597441685477785E-2</v>
      </c>
      <c r="F39" s="64">
        <f t="shared" si="33"/>
        <v>0</v>
      </c>
      <c r="G39" s="3">
        <f t="shared" si="34"/>
        <v>3.5773238773279988E-2</v>
      </c>
      <c r="H39" s="3">
        <f t="shared" si="35"/>
        <v>1.0782865583456485E-2</v>
      </c>
      <c r="I39">
        <f t="shared" ca="1" si="3"/>
        <v>5.4391354621573185E-2</v>
      </c>
      <c r="J39">
        <f t="shared" ca="1" si="4"/>
        <v>5.2152756222784868E-2</v>
      </c>
      <c r="K39">
        <f t="shared" ca="1" si="5"/>
        <v>-4.8913762105503855E-2</v>
      </c>
      <c r="L39">
        <f t="shared" ca="1" si="6"/>
        <v>6.8904596598892975E-2</v>
      </c>
      <c r="M39">
        <f t="shared" ca="1" si="7"/>
        <v>-4.8913762105503855E-2</v>
      </c>
      <c r="N39">
        <f t="shared" ca="1" si="8"/>
        <v>-6.8075117370891933E-2</v>
      </c>
      <c r="O39">
        <f t="shared" ca="1" si="9"/>
        <v>-0.10126582278481021</v>
      </c>
      <c r="P39">
        <f t="shared" ca="1" si="10"/>
        <v>-7.2407045009784746E-2</v>
      </c>
      <c r="Q39">
        <f t="shared" ca="1" si="11"/>
        <v>0.27750000000000008</v>
      </c>
      <c r="R39">
        <f t="shared" ca="1" si="12"/>
        <v>7.5566750629722425E-3</v>
      </c>
      <c r="S39">
        <f t="shared" ca="1" si="13"/>
        <v>2.058055598218405E-2</v>
      </c>
      <c r="T39">
        <f t="shared" ca="1" si="14"/>
        <v>-1.3803680981595615E-3</v>
      </c>
      <c r="U39">
        <f t="shared" ca="1" si="15"/>
        <v>-1.3803680981595615E-3</v>
      </c>
      <c r="V39">
        <f t="shared" ca="1" si="16"/>
        <v>-4.5433181889393574E-3</v>
      </c>
      <c r="W39">
        <f t="shared" ca="1" si="17"/>
        <v>-1.0080645161290411E-2</v>
      </c>
      <c r="X39">
        <f t="shared" ca="1" si="18"/>
        <v>0</v>
      </c>
      <c r="Y39">
        <f t="shared" ca="1" si="19"/>
        <v>0</v>
      </c>
      <c r="Z39">
        <f t="shared" ca="1" si="20"/>
        <v>0.11363636363636374</v>
      </c>
      <c r="AA39">
        <f t="shared" ca="1" si="21"/>
        <v>0</v>
      </c>
      <c r="AB39">
        <f t="shared" ca="1" si="22"/>
        <v>0.10204081632653056</v>
      </c>
      <c r="AC39">
        <f t="shared" ca="1" si="23"/>
        <v>-8.7956719149039395E-2</v>
      </c>
      <c r="AD39">
        <f t="shared" ca="1" si="24"/>
        <v>5.3243883608711947E-5</v>
      </c>
      <c r="AE39">
        <f t="shared" ca="1" si="25"/>
        <v>-8.391999322386641E-2</v>
      </c>
      <c r="AF39">
        <f t="shared" ca="1" si="26"/>
        <v>9.1116347632205968E-2</v>
      </c>
      <c r="AG39">
        <f t="shared" ca="1" si="27"/>
        <v>-4.2440119216810436E-2</v>
      </c>
      <c r="AH39">
        <f t="shared" ca="1" si="28"/>
        <v>4.325588192313317E-2</v>
      </c>
      <c r="AI39">
        <f t="shared" ca="1" si="29"/>
        <v>3.866087687351167E-2</v>
      </c>
      <c r="AJ39">
        <f t="shared" ca="1" si="30"/>
        <v>4.7201618341200461E-3</v>
      </c>
      <c r="AK39">
        <f t="shared" ca="1" si="31"/>
        <v>-1.7449664429530186E-2</v>
      </c>
      <c r="AL39">
        <f t="shared" ca="1" si="32"/>
        <v>-1.8032786885245979E-2</v>
      </c>
      <c r="AP39" s="49">
        <v>4.3999999999999997E-2</v>
      </c>
      <c r="AQ39" s="41">
        <v>4530.41</v>
      </c>
      <c r="AR39" s="3">
        <v>6.843</v>
      </c>
    </row>
    <row r="40" spans="1:44" x14ac:dyDescent="0.35">
      <c r="A40" s="42">
        <v>43252</v>
      </c>
      <c r="B40" s="3">
        <v>-2.0406979074928315E-3</v>
      </c>
      <c r="C40" s="3">
        <v>0.1008006124101135</v>
      </c>
      <c r="D40" s="3">
        <v>-7.5757575757575265E-3</v>
      </c>
      <c r="E40" s="3">
        <v>1.5277365766834784E-2</v>
      </c>
      <c r="F40" s="64">
        <f t="shared" si="33"/>
        <v>0</v>
      </c>
      <c r="G40" s="3">
        <f t="shared" si="34"/>
        <v>-3.136052086678269E-2</v>
      </c>
      <c r="H40" s="3">
        <f t="shared" si="35"/>
        <v>1.2866546977857482E-2</v>
      </c>
      <c r="I40">
        <f t="shared" ca="1" si="3"/>
        <v>-2.2565665122445278E-2</v>
      </c>
      <c r="J40">
        <f t="shared" ca="1" si="4"/>
        <v>5.4391354621573185E-2</v>
      </c>
      <c r="K40">
        <f t="shared" ca="1" si="5"/>
        <v>5.2152756222784868E-2</v>
      </c>
      <c r="L40">
        <f t="shared" ca="1" si="6"/>
        <v>-4.8913762105503855E-2</v>
      </c>
      <c r="M40">
        <f t="shared" ca="1" si="7"/>
        <v>5.2152756222784868E-2</v>
      </c>
      <c r="N40">
        <f t="shared" ca="1" si="8"/>
        <v>-2.5188916876574888E-3</v>
      </c>
      <c r="O40">
        <f t="shared" ca="1" si="9"/>
        <v>-6.8075117370891933E-2</v>
      </c>
      <c r="P40">
        <f t="shared" ca="1" si="10"/>
        <v>-0.10126582278481021</v>
      </c>
      <c r="Q40">
        <f t="shared" ca="1" si="11"/>
        <v>-7.2407045009784746E-2</v>
      </c>
      <c r="R40">
        <f t="shared" ca="1" si="12"/>
        <v>0.27750000000000008</v>
      </c>
      <c r="S40">
        <f t="shared" ca="1" si="13"/>
        <v>1.4597441685477785E-2</v>
      </c>
      <c r="T40">
        <f t="shared" ca="1" si="14"/>
        <v>2.058055598218405E-2</v>
      </c>
      <c r="U40">
        <f t="shared" ca="1" si="15"/>
        <v>2.058055598218405E-2</v>
      </c>
      <c r="V40">
        <f t="shared" ca="1" si="16"/>
        <v>2.6125275417060178E-2</v>
      </c>
      <c r="W40">
        <f t="shared" ca="1" si="17"/>
        <v>-4.5433181889393574E-3</v>
      </c>
      <c r="X40">
        <f t="shared" ca="1" si="18"/>
        <v>0</v>
      </c>
      <c r="Y40">
        <f t="shared" ca="1" si="19"/>
        <v>0</v>
      </c>
      <c r="Z40">
        <f t="shared" ca="1" si="20"/>
        <v>0</v>
      </c>
      <c r="AA40">
        <f t="shared" ca="1" si="21"/>
        <v>0.11363636363636374</v>
      </c>
      <c r="AB40">
        <f t="shared" ca="1" si="22"/>
        <v>0</v>
      </c>
      <c r="AC40">
        <f t="shared" ca="1" si="23"/>
        <v>3.5773238773279988E-2</v>
      </c>
      <c r="AD40">
        <f t="shared" ca="1" si="24"/>
        <v>-8.7956719149039395E-2</v>
      </c>
      <c r="AE40">
        <f t="shared" ca="1" si="25"/>
        <v>5.3243883608711947E-5</v>
      </c>
      <c r="AF40">
        <f t="shared" ca="1" si="26"/>
        <v>-8.391999322386641E-2</v>
      </c>
      <c r="AG40">
        <f t="shared" ca="1" si="27"/>
        <v>9.1116347632205968E-2</v>
      </c>
      <c r="AH40">
        <f t="shared" ca="1" si="28"/>
        <v>1.0782865583456485E-2</v>
      </c>
      <c r="AI40">
        <f t="shared" ca="1" si="29"/>
        <v>4.325588192313317E-2</v>
      </c>
      <c r="AJ40">
        <f t="shared" ca="1" si="30"/>
        <v>3.866087687351167E-2</v>
      </c>
      <c r="AK40">
        <f t="shared" ca="1" si="31"/>
        <v>4.7201618341200461E-3</v>
      </c>
      <c r="AL40">
        <f t="shared" ca="1" si="32"/>
        <v>-1.7449664429530186E-2</v>
      </c>
      <c r="AP40" s="49">
        <v>4.3999999999999997E-2</v>
      </c>
      <c r="AQ40" s="41">
        <v>4373.9399999999996</v>
      </c>
      <c r="AR40" s="3">
        <v>6.77</v>
      </c>
    </row>
    <row r="41" spans="1:44" x14ac:dyDescent="0.35">
      <c r="A41" s="42">
        <v>43282</v>
      </c>
      <c r="B41" s="3">
        <v>-3.6434348497320418E-3</v>
      </c>
      <c r="C41" s="3">
        <v>-7.546788806929261E-2</v>
      </c>
      <c r="D41" s="3">
        <v>0.4274809160305344</v>
      </c>
      <c r="E41" s="3">
        <v>0</v>
      </c>
      <c r="F41" s="64">
        <f t="shared" si="33"/>
        <v>0</v>
      </c>
      <c r="G41" s="3">
        <f t="shared" si="34"/>
        <v>-5.2585089106999758E-2</v>
      </c>
      <c r="H41" s="3">
        <f t="shared" si="35"/>
        <v>3.5636814378679958E-2</v>
      </c>
      <c r="I41">
        <f t="shared" ca="1" si="3"/>
        <v>0.1008006124101135</v>
      </c>
      <c r="J41">
        <f t="shared" ca="1" si="4"/>
        <v>-2.2565665122445278E-2</v>
      </c>
      <c r="K41">
        <f t="shared" ca="1" si="5"/>
        <v>5.4391354621573185E-2</v>
      </c>
      <c r="L41">
        <f t="shared" ca="1" si="6"/>
        <v>5.2152756222784868E-2</v>
      </c>
      <c r="M41">
        <f t="shared" ca="1" si="7"/>
        <v>5.4391354621573185E-2</v>
      </c>
      <c r="N41">
        <f t="shared" ca="1" si="8"/>
        <v>-7.5757575757575265E-3</v>
      </c>
      <c r="O41">
        <f t="shared" ca="1" si="9"/>
        <v>-2.5188916876574888E-3</v>
      </c>
      <c r="P41">
        <f t="shared" ca="1" si="10"/>
        <v>-6.8075117370891933E-2</v>
      </c>
      <c r="Q41">
        <f t="shared" ca="1" si="11"/>
        <v>-0.10126582278481021</v>
      </c>
      <c r="R41">
        <f t="shared" ca="1" si="12"/>
        <v>-7.2407045009784746E-2</v>
      </c>
      <c r="S41">
        <f t="shared" ca="1" si="13"/>
        <v>1.5277365766834784E-2</v>
      </c>
      <c r="T41">
        <f t="shared" ca="1" si="14"/>
        <v>1.4597441685477785E-2</v>
      </c>
      <c r="U41">
        <f t="shared" ca="1" si="15"/>
        <v>1.4597441685477785E-2</v>
      </c>
      <c r="V41">
        <f t="shared" ca="1" si="16"/>
        <v>-1.3803680981595615E-3</v>
      </c>
      <c r="W41">
        <f t="shared" ca="1" si="17"/>
        <v>2.6125275417060178E-2</v>
      </c>
      <c r="X41">
        <f t="shared" ca="1" si="18"/>
        <v>0</v>
      </c>
      <c r="Y41">
        <f t="shared" ca="1" si="19"/>
        <v>0</v>
      </c>
      <c r="Z41">
        <f t="shared" ca="1" si="20"/>
        <v>0</v>
      </c>
      <c r="AA41">
        <f t="shared" ca="1" si="21"/>
        <v>0</v>
      </c>
      <c r="AB41">
        <f t="shared" ca="1" si="22"/>
        <v>0.11363636363636374</v>
      </c>
      <c r="AC41">
        <f t="shared" ca="1" si="23"/>
        <v>-3.136052086678269E-2</v>
      </c>
      <c r="AD41">
        <f t="shared" ca="1" si="24"/>
        <v>3.5773238773279988E-2</v>
      </c>
      <c r="AE41">
        <f t="shared" ca="1" si="25"/>
        <v>-8.7956719149039395E-2</v>
      </c>
      <c r="AF41">
        <f t="shared" ca="1" si="26"/>
        <v>5.3243883608711947E-5</v>
      </c>
      <c r="AG41">
        <f t="shared" ca="1" si="27"/>
        <v>-8.391999322386641E-2</v>
      </c>
      <c r="AH41">
        <f t="shared" ca="1" si="28"/>
        <v>1.2866546977857482E-2</v>
      </c>
      <c r="AI41">
        <f t="shared" ca="1" si="29"/>
        <v>1.0782865583456485E-2</v>
      </c>
      <c r="AJ41">
        <f t="shared" ca="1" si="30"/>
        <v>4.325588192313317E-2</v>
      </c>
      <c r="AK41">
        <f t="shared" ca="1" si="31"/>
        <v>3.866087687351167E-2</v>
      </c>
      <c r="AL41">
        <f t="shared" ca="1" si="32"/>
        <v>4.7201618341200461E-3</v>
      </c>
      <c r="AP41" s="49">
        <v>4.3999999999999997E-2</v>
      </c>
      <c r="AQ41" s="41">
        <v>4515.55</v>
      </c>
      <c r="AR41" s="3">
        <v>6.6840000000000002</v>
      </c>
    </row>
    <row r="42" spans="1:44" x14ac:dyDescent="0.35">
      <c r="A42" s="42">
        <v>43313</v>
      </c>
      <c r="B42" s="3">
        <v>6.2637782752672691E-2</v>
      </c>
      <c r="C42" s="3">
        <v>1.501182925367814E-2</v>
      </c>
      <c r="D42" s="3">
        <v>0.21390374331550788</v>
      </c>
      <c r="E42" s="3">
        <v>3.7253469685902076E-2</v>
      </c>
      <c r="F42" s="64">
        <f t="shared" si="33"/>
        <v>0</v>
      </c>
      <c r="G42" s="3">
        <f t="shared" si="34"/>
        <v>4.3612874972629799E-2</v>
      </c>
      <c r="H42" s="3">
        <f t="shared" si="35"/>
        <v>2.0233955105912128E-2</v>
      </c>
      <c r="I42">
        <f t="shared" ca="1" si="3"/>
        <v>-7.546788806929261E-2</v>
      </c>
      <c r="J42">
        <f t="shared" ca="1" si="4"/>
        <v>0.1008006124101135</v>
      </c>
      <c r="K42">
        <f t="shared" ca="1" si="5"/>
        <v>-2.2565665122445278E-2</v>
      </c>
      <c r="L42">
        <f t="shared" ca="1" si="6"/>
        <v>5.4391354621573185E-2</v>
      </c>
      <c r="M42">
        <f t="shared" ca="1" si="7"/>
        <v>-2.2565665122445278E-2</v>
      </c>
      <c r="N42">
        <f t="shared" ca="1" si="8"/>
        <v>0.4274809160305344</v>
      </c>
      <c r="O42">
        <f t="shared" ca="1" si="9"/>
        <v>-7.5757575757575265E-3</v>
      </c>
      <c r="P42">
        <f t="shared" ca="1" si="10"/>
        <v>-2.5188916876574888E-3</v>
      </c>
      <c r="Q42">
        <f t="shared" ca="1" si="11"/>
        <v>-6.8075117370891933E-2</v>
      </c>
      <c r="R42">
        <f t="shared" ca="1" si="12"/>
        <v>-0.10126582278481021</v>
      </c>
      <c r="S42">
        <f t="shared" ca="1" si="13"/>
        <v>0</v>
      </c>
      <c r="T42">
        <f t="shared" ca="1" si="14"/>
        <v>1.5277365766834784E-2</v>
      </c>
      <c r="U42">
        <f t="shared" ca="1" si="15"/>
        <v>1.5277365766834784E-2</v>
      </c>
      <c r="V42">
        <f t="shared" ca="1" si="16"/>
        <v>2.058055598218405E-2</v>
      </c>
      <c r="W42">
        <f t="shared" ca="1" si="17"/>
        <v>-1.3803680981595615E-3</v>
      </c>
      <c r="X42">
        <f t="shared" ca="1" si="18"/>
        <v>0</v>
      </c>
      <c r="Y42">
        <f t="shared" ca="1" si="19"/>
        <v>0</v>
      </c>
      <c r="Z42">
        <f t="shared" ca="1" si="20"/>
        <v>0</v>
      </c>
      <c r="AA42">
        <f t="shared" ca="1" si="21"/>
        <v>0</v>
      </c>
      <c r="AB42">
        <f t="shared" ca="1" si="22"/>
        <v>0</v>
      </c>
      <c r="AC42">
        <f t="shared" ca="1" si="23"/>
        <v>-5.2585089106999758E-2</v>
      </c>
      <c r="AD42">
        <f t="shared" ca="1" si="24"/>
        <v>-3.136052086678269E-2</v>
      </c>
      <c r="AE42">
        <f t="shared" ca="1" si="25"/>
        <v>3.5773238773279988E-2</v>
      </c>
      <c r="AF42">
        <f t="shared" ca="1" si="26"/>
        <v>-8.7956719149039395E-2</v>
      </c>
      <c r="AG42">
        <f t="shared" ca="1" si="27"/>
        <v>5.3243883608711947E-5</v>
      </c>
      <c r="AH42">
        <f t="shared" ca="1" si="28"/>
        <v>3.5636814378679958E-2</v>
      </c>
      <c r="AI42">
        <f t="shared" ca="1" si="29"/>
        <v>1.2866546977857482E-2</v>
      </c>
      <c r="AJ42">
        <f t="shared" ca="1" si="30"/>
        <v>1.0782865583456485E-2</v>
      </c>
      <c r="AK42">
        <f t="shared" ca="1" si="31"/>
        <v>4.325588192313317E-2</v>
      </c>
      <c r="AL42">
        <f t="shared" ca="1" si="32"/>
        <v>3.866087687351167E-2</v>
      </c>
      <c r="AP42" s="49">
        <v>4.3999999999999997E-2</v>
      </c>
      <c r="AQ42" s="41">
        <v>4766.18</v>
      </c>
      <c r="AR42" s="3">
        <v>6.4539999999999997</v>
      </c>
    </row>
    <row r="43" spans="1:44" x14ac:dyDescent="0.35">
      <c r="A43" s="42">
        <v>43344</v>
      </c>
      <c r="B43" s="3">
        <v>2.0599501546148855E-2</v>
      </c>
      <c r="C43" s="3">
        <v>4.8244238128849856E-2</v>
      </c>
      <c r="D43" s="3">
        <v>-0.17621145374449329</v>
      </c>
      <c r="E43" s="3">
        <v>2.1126760563380281E-2</v>
      </c>
      <c r="F43" s="64">
        <f t="shared" si="33"/>
        <v>0</v>
      </c>
      <c r="G43" s="3">
        <f t="shared" si="34"/>
        <v>-8.3337314184714628E-3</v>
      </c>
      <c r="H43" s="3">
        <f t="shared" si="35"/>
        <v>-9.7056981840952222E-3</v>
      </c>
      <c r="I43">
        <f t="shared" ca="1" si="3"/>
        <v>1.501182925367814E-2</v>
      </c>
      <c r="J43">
        <f t="shared" ca="1" si="4"/>
        <v>-7.546788806929261E-2</v>
      </c>
      <c r="K43">
        <f t="shared" ca="1" si="5"/>
        <v>0.1008006124101135</v>
      </c>
      <c r="L43">
        <f t="shared" ca="1" si="6"/>
        <v>-2.2565665122445278E-2</v>
      </c>
      <c r="M43">
        <f t="shared" ca="1" si="7"/>
        <v>0.1008006124101135</v>
      </c>
      <c r="N43">
        <f t="shared" ca="1" si="8"/>
        <v>0.21390374331550788</v>
      </c>
      <c r="O43">
        <f t="shared" ca="1" si="9"/>
        <v>0.4274809160305344</v>
      </c>
      <c r="P43">
        <f t="shared" ca="1" si="10"/>
        <v>-7.5757575757575265E-3</v>
      </c>
      <c r="Q43">
        <f t="shared" ca="1" si="11"/>
        <v>-2.5188916876574888E-3</v>
      </c>
      <c r="R43">
        <f t="shared" ca="1" si="12"/>
        <v>-6.8075117370891933E-2</v>
      </c>
      <c r="S43">
        <f t="shared" ca="1" si="13"/>
        <v>3.7253469685902076E-2</v>
      </c>
      <c r="T43">
        <f t="shared" ca="1" si="14"/>
        <v>0</v>
      </c>
      <c r="U43">
        <f t="shared" ca="1" si="15"/>
        <v>0</v>
      </c>
      <c r="V43">
        <f t="shared" ca="1" si="16"/>
        <v>1.4597441685477785E-2</v>
      </c>
      <c r="W43">
        <f t="shared" ca="1" si="17"/>
        <v>2.058055598218405E-2</v>
      </c>
      <c r="X43">
        <f t="shared" ca="1" si="18"/>
        <v>0</v>
      </c>
      <c r="Y43">
        <f t="shared" ca="1" si="19"/>
        <v>0</v>
      </c>
      <c r="Z43">
        <f t="shared" ca="1" si="20"/>
        <v>0</v>
      </c>
      <c r="AA43">
        <f t="shared" ca="1" si="21"/>
        <v>0</v>
      </c>
      <c r="AB43">
        <f t="shared" ca="1" si="22"/>
        <v>0</v>
      </c>
      <c r="AC43">
        <f t="shared" ca="1" si="23"/>
        <v>4.3612874972629799E-2</v>
      </c>
      <c r="AD43">
        <f t="shared" ca="1" si="24"/>
        <v>-5.2585089106999758E-2</v>
      </c>
      <c r="AE43">
        <f t="shared" ca="1" si="25"/>
        <v>-3.136052086678269E-2</v>
      </c>
      <c r="AF43">
        <f t="shared" ca="1" si="26"/>
        <v>3.5773238773279988E-2</v>
      </c>
      <c r="AG43">
        <f t="shared" ca="1" si="27"/>
        <v>-8.7956719149039395E-2</v>
      </c>
      <c r="AH43">
        <f t="shared" ca="1" si="28"/>
        <v>2.0233955105912128E-2</v>
      </c>
      <c r="AI43">
        <f t="shared" ca="1" si="29"/>
        <v>3.5636814378679958E-2</v>
      </c>
      <c r="AJ43">
        <f t="shared" ca="1" si="30"/>
        <v>1.2866546977857482E-2</v>
      </c>
      <c r="AK43">
        <f t="shared" ca="1" si="31"/>
        <v>1.0782865583456485E-2</v>
      </c>
      <c r="AL43">
        <f t="shared" ca="1" si="32"/>
        <v>4.325588192313317E-2</v>
      </c>
      <c r="AP43" s="49">
        <v>4.3999999999999997E-2</v>
      </c>
      <c r="AQ43" s="41">
        <v>4567</v>
      </c>
      <c r="AR43" s="3">
        <v>6.3259999999999996</v>
      </c>
    </row>
    <row r="44" spans="1:44" x14ac:dyDescent="0.35">
      <c r="A44" s="42">
        <v>43374</v>
      </c>
      <c r="B44" s="3">
        <v>-5.0832853926212652E-2</v>
      </c>
      <c r="C44" s="3">
        <v>-0.11473308398261095</v>
      </c>
      <c r="D44" s="3">
        <v>-6.7736185383244191E-2</v>
      </c>
      <c r="E44" s="3">
        <v>2.0000000000000039E-2</v>
      </c>
      <c r="F44" s="64">
        <f t="shared" si="33"/>
        <v>0</v>
      </c>
      <c r="G44" s="3">
        <f t="shared" si="34"/>
        <v>6.9143873301234615E-2</v>
      </c>
      <c r="H44" s="3">
        <f t="shared" si="35"/>
        <v>2.6514542825004022E-2</v>
      </c>
      <c r="I44">
        <f t="shared" ca="1" si="3"/>
        <v>4.8244238128849856E-2</v>
      </c>
      <c r="J44">
        <f t="shared" ca="1" si="4"/>
        <v>1.501182925367814E-2</v>
      </c>
      <c r="K44">
        <f t="shared" ca="1" si="5"/>
        <v>-7.546788806929261E-2</v>
      </c>
      <c r="L44">
        <f t="shared" ca="1" si="6"/>
        <v>0.1008006124101135</v>
      </c>
      <c r="M44">
        <f t="shared" ca="1" si="7"/>
        <v>-7.546788806929261E-2</v>
      </c>
      <c r="N44">
        <f t="shared" ca="1" si="8"/>
        <v>-0.17621145374449329</v>
      </c>
      <c r="O44">
        <f t="shared" ca="1" si="9"/>
        <v>0.21390374331550788</v>
      </c>
      <c r="P44">
        <f t="shared" ca="1" si="10"/>
        <v>0.4274809160305344</v>
      </c>
      <c r="Q44">
        <f t="shared" ca="1" si="11"/>
        <v>-7.5757575757575265E-3</v>
      </c>
      <c r="R44">
        <f t="shared" ca="1" si="12"/>
        <v>-2.5188916876574888E-3</v>
      </c>
      <c r="S44">
        <f t="shared" ca="1" si="13"/>
        <v>2.1126760563380281E-2</v>
      </c>
      <c r="T44">
        <f t="shared" ca="1" si="14"/>
        <v>3.7253469685902076E-2</v>
      </c>
      <c r="U44">
        <f t="shared" ca="1" si="15"/>
        <v>3.7253469685902076E-2</v>
      </c>
      <c r="V44">
        <f t="shared" ca="1" si="16"/>
        <v>1.5277365766834784E-2</v>
      </c>
      <c r="W44">
        <f t="shared" ca="1" si="17"/>
        <v>1.4597441685477785E-2</v>
      </c>
      <c r="X44">
        <f t="shared" ca="1" si="18"/>
        <v>0</v>
      </c>
      <c r="Y44">
        <f t="shared" ca="1" si="19"/>
        <v>0</v>
      </c>
      <c r="Z44">
        <f t="shared" ca="1" si="20"/>
        <v>0</v>
      </c>
      <c r="AA44">
        <f t="shared" ca="1" si="21"/>
        <v>0</v>
      </c>
      <c r="AB44">
        <f t="shared" ca="1" si="22"/>
        <v>0</v>
      </c>
      <c r="AC44">
        <f t="shared" ca="1" si="23"/>
        <v>-8.3337314184714628E-3</v>
      </c>
      <c r="AD44">
        <f t="shared" ca="1" si="24"/>
        <v>4.3612874972629799E-2</v>
      </c>
      <c r="AE44">
        <f t="shared" ca="1" si="25"/>
        <v>-5.2585089106999758E-2</v>
      </c>
      <c r="AF44">
        <f t="shared" ca="1" si="26"/>
        <v>-3.136052086678269E-2</v>
      </c>
      <c r="AG44">
        <f t="shared" ca="1" si="27"/>
        <v>3.5773238773279988E-2</v>
      </c>
      <c r="AH44">
        <f t="shared" ca="1" si="28"/>
        <v>-9.7056981840952222E-3</v>
      </c>
      <c r="AI44">
        <f t="shared" ca="1" si="29"/>
        <v>2.0233955105912128E-2</v>
      </c>
      <c r="AJ44">
        <f t="shared" ca="1" si="30"/>
        <v>3.5636814378679958E-2</v>
      </c>
      <c r="AK44">
        <f t="shared" ca="1" si="31"/>
        <v>1.2866546977857482E-2</v>
      </c>
      <c r="AL44">
        <f t="shared" ca="1" si="32"/>
        <v>1.0782865583456485E-2</v>
      </c>
      <c r="AP44" s="49">
        <v>4.3999999999999997E-2</v>
      </c>
      <c r="AQ44" s="41">
        <v>4605.38</v>
      </c>
      <c r="AR44" s="3">
        <v>6.3879999999999999</v>
      </c>
    </row>
    <row r="45" spans="1:44" x14ac:dyDescent="0.35">
      <c r="A45" s="42">
        <v>43405</v>
      </c>
      <c r="B45" s="3">
        <v>-5.872530432740896E-2</v>
      </c>
      <c r="C45" s="3">
        <v>-0.24869302301805254</v>
      </c>
      <c r="D45" s="3">
        <v>-7.0745697896749532E-2</v>
      </c>
      <c r="E45" s="3">
        <v>-5.8282623394185287E-2</v>
      </c>
      <c r="F45" s="64">
        <f t="shared" si="33"/>
        <v>0</v>
      </c>
      <c r="G45" s="3">
        <f t="shared" si="34"/>
        <v>-4.7569140421166278E-2</v>
      </c>
      <c r="H45" s="3">
        <f t="shared" si="35"/>
        <v>1.2872083668543858E-3</v>
      </c>
      <c r="I45">
        <f t="shared" ca="1" si="3"/>
        <v>-0.11473308398261095</v>
      </c>
      <c r="J45">
        <f t="shared" ca="1" si="4"/>
        <v>4.8244238128849856E-2</v>
      </c>
      <c r="K45">
        <f t="shared" ca="1" si="5"/>
        <v>1.501182925367814E-2</v>
      </c>
      <c r="L45">
        <f t="shared" ca="1" si="6"/>
        <v>-7.546788806929261E-2</v>
      </c>
      <c r="M45">
        <f t="shared" ca="1" si="7"/>
        <v>1.501182925367814E-2</v>
      </c>
      <c r="N45">
        <f t="shared" ca="1" si="8"/>
        <v>-6.7736185383244191E-2</v>
      </c>
      <c r="O45">
        <f t="shared" ca="1" si="9"/>
        <v>-0.17621145374449329</v>
      </c>
      <c r="P45">
        <f t="shared" ca="1" si="10"/>
        <v>0.21390374331550788</v>
      </c>
      <c r="Q45">
        <f t="shared" ca="1" si="11"/>
        <v>0.4274809160305344</v>
      </c>
      <c r="R45">
        <f t="shared" ca="1" si="12"/>
        <v>-7.5757575757575265E-3</v>
      </c>
      <c r="S45">
        <f t="shared" ca="1" si="13"/>
        <v>2.0000000000000039E-2</v>
      </c>
      <c r="T45">
        <f t="shared" ca="1" si="14"/>
        <v>2.1126760563380281E-2</v>
      </c>
      <c r="U45">
        <f t="shared" ca="1" si="15"/>
        <v>2.1126760563380281E-2</v>
      </c>
      <c r="V45">
        <f t="shared" ca="1" si="16"/>
        <v>0</v>
      </c>
      <c r="W45">
        <f t="shared" ca="1" si="17"/>
        <v>1.5277365766834784E-2</v>
      </c>
      <c r="X45">
        <f t="shared" ca="1" si="18"/>
        <v>0</v>
      </c>
      <c r="Y45">
        <f t="shared" ca="1" si="19"/>
        <v>0</v>
      </c>
      <c r="Z45">
        <f t="shared" ca="1" si="20"/>
        <v>0</v>
      </c>
      <c r="AA45">
        <f t="shared" ca="1" si="21"/>
        <v>0</v>
      </c>
      <c r="AB45">
        <f t="shared" ca="1" si="22"/>
        <v>0</v>
      </c>
      <c r="AC45">
        <f t="shared" ca="1" si="23"/>
        <v>6.9143873301234615E-2</v>
      </c>
      <c r="AD45">
        <f t="shared" ca="1" si="24"/>
        <v>-8.3337314184714628E-3</v>
      </c>
      <c r="AE45">
        <f t="shared" ca="1" si="25"/>
        <v>4.3612874972629799E-2</v>
      </c>
      <c r="AF45">
        <f t="shared" ca="1" si="26"/>
        <v>-5.2585089106999758E-2</v>
      </c>
      <c r="AG45">
        <f t="shared" ca="1" si="27"/>
        <v>-3.136052086678269E-2</v>
      </c>
      <c r="AH45">
        <f t="shared" ca="1" si="28"/>
        <v>2.6514542825004022E-2</v>
      </c>
      <c r="AI45">
        <f t="shared" ca="1" si="29"/>
        <v>-9.7056981840952222E-3</v>
      </c>
      <c r="AJ45">
        <f t="shared" ca="1" si="30"/>
        <v>2.0233955105912128E-2</v>
      </c>
      <c r="AK45">
        <f t="shared" ca="1" si="31"/>
        <v>3.5636814378679958E-2</v>
      </c>
      <c r="AL45">
        <f t="shared" ca="1" si="32"/>
        <v>1.2866546977857482E-2</v>
      </c>
      <c r="AP45" s="49">
        <v>4.3999999999999997E-2</v>
      </c>
      <c r="AQ45" s="41">
        <v>4307.54</v>
      </c>
      <c r="AR45" s="3">
        <v>6.2229999999999999</v>
      </c>
    </row>
    <row r="46" spans="1:44" x14ac:dyDescent="0.35">
      <c r="A46" s="42">
        <v>43435</v>
      </c>
      <c r="B46" s="3">
        <v>4.7346621761486393E-2</v>
      </c>
      <c r="C46" s="3">
        <v>-0.11471979578665358</v>
      </c>
      <c r="D46" s="3">
        <v>7.8189300411522611E-2</v>
      </c>
      <c r="E46" s="3">
        <v>-1.1487650775416183E-3</v>
      </c>
      <c r="F46" s="64">
        <f t="shared" si="33"/>
        <v>0</v>
      </c>
      <c r="G46" s="3">
        <f t="shared" si="34"/>
        <v>2.8990321391681052E-2</v>
      </c>
      <c r="H46" s="3">
        <f t="shared" si="35"/>
        <v>1.7730496453900904E-3</v>
      </c>
      <c r="I46">
        <f t="shared" ca="1" si="3"/>
        <v>-0.24869302301805254</v>
      </c>
      <c r="J46">
        <f t="shared" ca="1" si="4"/>
        <v>-0.11473308398261095</v>
      </c>
      <c r="K46">
        <f t="shared" ca="1" si="5"/>
        <v>4.8244238128849856E-2</v>
      </c>
      <c r="L46">
        <f t="shared" ca="1" si="6"/>
        <v>1.501182925367814E-2</v>
      </c>
      <c r="M46">
        <f t="shared" ca="1" si="7"/>
        <v>4.8244238128849856E-2</v>
      </c>
      <c r="N46">
        <f t="shared" ca="1" si="8"/>
        <v>-7.0745697896749532E-2</v>
      </c>
      <c r="O46">
        <f t="shared" ca="1" si="9"/>
        <v>-6.7736185383244191E-2</v>
      </c>
      <c r="P46">
        <f t="shared" ca="1" si="10"/>
        <v>-0.17621145374449329</v>
      </c>
      <c r="Q46">
        <f t="shared" ca="1" si="11"/>
        <v>0.21390374331550788</v>
      </c>
      <c r="R46">
        <f t="shared" ca="1" si="12"/>
        <v>0.4274809160305344</v>
      </c>
      <c r="S46">
        <f t="shared" ca="1" si="13"/>
        <v>-5.8282623394185287E-2</v>
      </c>
      <c r="T46">
        <f t="shared" ca="1" si="14"/>
        <v>2.0000000000000039E-2</v>
      </c>
      <c r="U46">
        <f t="shared" ca="1" si="15"/>
        <v>2.0000000000000039E-2</v>
      </c>
      <c r="V46">
        <f t="shared" ca="1" si="16"/>
        <v>3.7253469685902076E-2</v>
      </c>
      <c r="W46">
        <f t="shared" ca="1" si="17"/>
        <v>0</v>
      </c>
      <c r="X46">
        <f t="shared" ca="1" si="18"/>
        <v>0</v>
      </c>
      <c r="Y46">
        <f t="shared" ca="1" si="19"/>
        <v>0</v>
      </c>
      <c r="Z46">
        <f t="shared" ca="1" si="20"/>
        <v>0</v>
      </c>
      <c r="AA46">
        <f t="shared" ca="1" si="21"/>
        <v>0</v>
      </c>
      <c r="AB46">
        <f t="shared" ca="1" si="22"/>
        <v>0</v>
      </c>
      <c r="AC46">
        <f t="shared" ca="1" si="23"/>
        <v>-4.7569140421166278E-2</v>
      </c>
      <c r="AD46">
        <f t="shared" ca="1" si="24"/>
        <v>6.9143873301234615E-2</v>
      </c>
      <c r="AE46">
        <f t="shared" ca="1" si="25"/>
        <v>-8.3337314184714628E-3</v>
      </c>
      <c r="AF46">
        <f t="shared" ca="1" si="26"/>
        <v>4.3612874972629799E-2</v>
      </c>
      <c r="AG46">
        <f t="shared" ca="1" si="27"/>
        <v>-5.2585089106999758E-2</v>
      </c>
      <c r="AH46">
        <f t="shared" ca="1" si="28"/>
        <v>1.2872083668543858E-3</v>
      </c>
      <c r="AI46">
        <f t="shared" ca="1" si="29"/>
        <v>2.6514542825004022E-2</v>
      </c>
      <c r="AJ46">
        <f t="shared" ca="1" si="30"/>
        <v>-9.7056981840952222E-3</v>
      </c>
      <c r="AK46">
        <f t="shared" ca="1" si="31"/>
        <v>2.0233955105912128E-2</v>
      </c>
      <c r="AL46">
        <f t="shared" ca="1" si="32"/>
        <v>3.5636814378679958E-2</v>
      </c>
      <c r="AP46" s="49">
        <v>4.3999999999999997E-2</v>
      </c>
      <c r="AQ46" s="41">
        <v>4522.68</v>
      </c>
      <c r="AR46" s="3">
        <v>6.2149999999999999</v>
      </c>
    </row>
    <row r="47" spans="1:44" x14ac:dyDescent="0.35">
      <c r="A47" s="42">
        <v>43466</v>
      </c>
      <c r="B47" s="3">
        <v>2.418114545125959E-3</v>
      </c>
      <c r="C47" s="3">
        <v>0.16935523117529142</v>
      </c>
      <c r="D47" s="3">
        <v>0.2595419847328243</v>
      </c>
      <c r="E47" s="3">
        <v>1.9982748706152968E-2</v>
      </c>
      <c r="F47" s="64">
        <f t="shared" si="33"/>
        <v>0</v>
      </c>
      <c r="G47" s="3">
        <f t="shared" si="34"/>
        <v>2.2748109365910464E-2</v>
      </c>
      <c r="H47" s="3">
        <f t="shared" si="35"/>
        <v>2.5285076846802111E-2</v>
      </c>
      <c r="I47">
        <f t="shared" ca="1" si="3"/>
        <v>-0.11471979578665358</v>
      </c>
      <c r="J47">
        <f t="shared" ca="1" si="4"/>
        <v>-0.24869302301805254</v>
      </c>
      <c r="K47">
        <f t="shared" ca="1" si="5"/>
        <v>-0.11473308398261095</v>
      </c>
      <c r="L47">
        <f t="shared" ca="1" si="6"/>
        <v>4.8244238128849856E-2</v>
      </c>
      <c r="M47">
        <f t="shared" ca="1" si="7"/>
        <v>-0.11473308398261095</v>
      </c>
      <c r="N47">
        <f t="shared" ca="1" si="8"/>
        <v>7.8189300411522611E-2</v>
      </c>
      <c r="O47">
        <f t="shared" ca="1" si="9"/>
        <v>-7.0745697896749532E-2</v>
      </c>
      <c r="P47">
        <f t="shared" ca="1" si="10"/>
        <v>-6.7736185383244191E-2</v>
      </c>
      <c r="Q47">
        <f t="shared" ca="1" si="11"/>
        <v>-0.17621145374449329</v>
      </c>
      <c r="R47">
        <f t="shared" ca="1" si="12"/>
        <v>0.21390374331550788</v>
      </c>
      <c r="S47">
        <f t="shared" ca="1" si="13"/>
        <v>-1.1487650775416183E-3</v>
      </c>
      <c r="T47">
        <f t="shared" ca="1" si="14"/>
        <v>-5.8282623394185287E-2</v>
      </c>
      <c r="U47">
        <f t="shared" ca="1" si="15"/>
        <v>-5.8282623394185287E-2</v>
      </c>
      <c r="V47">
        <f t="shared" ca="1" si="16"/>
        <v>2.1126760563380281E-2</v>
      </c>
      <c r="W47">
        <f t="shared" ca="1" si="17"/>
        <v>3.7253469685902076E-2</v>
      </c>
      <c r="X47">
        <f t="shared" ca="1" si="18"/>
        <v>0</v>
      </c>
      <c r="Y47">
        <f t="shared" ca="1" si="19"/>
        <v>0</v>
      </c>
      <c r="Z47">
        <f t="shared" ca="1" si="20"/>
        <v>0</v>
      </c>
      <c r="AA47">
        <f t="shared" ca="1" si="21"/>
        <v>0</v>
      </c>
      <c r="AB47">
        <f t="shared" ca="1" si="22"/>
        <v>0</v>
      </c>
      <c r="AC47">
        <f t="shared" ca="1" si="23"/>
        <v>2.8990321391681052E-2</v>
      </c>
      <c r="AD47">
        <f t="shared" ca="1" si="24"/>
        <v>-4.7569140421166278E-2</v>
      </c>
      <c r="AE47">
        <f t="shared" ca="1" si="25"/>
        <v>6.9143873301234615E-2</v>
      </c>
      <c r="AF47">
        <f t="shared" ca="1" si="26"/>
        <v>-8.3337314184714628E-3</v>
      </c>
      <c r="AG47">
        <f t="shared" ca="1" si="27"/>
        <v>4.3612874972629799E-2</v>
      </c>
      <c r="AH47">
        <f t="shared" ca="1" si="28"/>
        <v>1.7730496453900904E-3</v>
      </c>
      <c r="AI47">
        <f t="shared" ca="1" si="29"/>
        <v>1.2872083668543858E-3</v>
      </c>
      <c r="AJ47">
        <f t="shared" ca="1" si="30"/>
        <v>2.6514542825004022E-2</v>
      </c>
      <c r="AK47">
        <f t="shared" ca="1" si="31"/>
        <v>-9.7056981840952222E-3</v>
      </c>
      <c r="AL47">
        <f t="shared" ca="1" si="32"/>
        <v>2.0233955105912128E-2</v>
      </c>
      <c r="AP47" s="49">
        <v>4.3999999999999997E-2</v>
      </c>
      <c r="AQ47" s="41">
        <v>4395.26</v>
      </c>
      <c r="AR47" s="3">
        <v>6.2039999999999997</v>
      </c>
    </row>
    <row r="48" spans="1:44" x14ac:dyDescent="0.35">
      <c r="A48" s="42">
        <v>43497</v>
      </c>
      <c r="B48" s="3">
        <v>-1.5089150371975458E-3</v>
      </c>
      <c r="C48" s="3">
        <v>6.1815911336813002E-2</v>
      </c>
      <c r="D48" s="3">
        <v>5.6060606060606082E-2</v>
      </c>
      <c r="E48" s="3">
        <v>-1.6913319238901275E-3</v>
      </c>
      <c r="F48" s="64">
        <f t="shared" si="33"/>
        <v>0</v>
      </c>
      <c r="G48" s="3">
        <f t="shared" si="34"/>
        <v>2.221397632316955E-2</v>
      </c>
      <c r="H48" s="3">
        <f t="shared" si="35"/>
        <v>4.8156758551975943E-3</v>
      </c>
      <c r="I48">
        <f t="shared" ca="1" si="3"/>
        <v>0.16935523117529142</v>
      </c>
      <c r="J48">
        <f t="shared" ca="1" si="4"/>
        <v>-0.11471979578665358</v>
      </c>
      <c r="K48">
        <f t="shared" ca="1" si="5"/>
        <v>-0.24869302301805254</v>
      </c>
      <c r="L48">
        <f t="shared" ca="1" si="6"/>
        <v>-0.11473308398261095</v>
      </c>
      <c r="M48">
        <f t="shared" ca="1" si="7"/>
        <v>-0.24869302301805254</v>
      </c>
      <c r="N48">
        <f t="shared" ca="1" si="8"/>
        <v>0.2595419847328243</v>
      </c>
      <c r="O48">
        <f t="shared" ca="1" si="9"/>
        <v>7.8189300411522611E-2</v>
      </c>
      <c r="P48">
        <f t="shared" ca="1" si="10"/>
        <v>-7.0745697896749532E-2</v>
      </c>
      <c r="Q48">
        <f t="shared" ca="1" si="11"/>
        <v>-6.7736185383244191E-2</v>
      </c>
      <c r="R48">
        <f t="shared" ca="1" si="12"/>
        <v>-0.17621145374449329</v>
      </c>
      <c r="S48">
        <f t="shared" ca="1" si="13"/>
        <v>1.9982748706152968E-2</v>
      </c>
      <c r="T48">
        <f t="shared" ca="1" si="14"/>
        <v>-1.1487650775416183E-3</v>
      </c>
      <c r="U48">
        <f t="shared" ca="1" si="15"/>
        <v>-1.1487650775416183E-3</v>
      </c>
      <c r="V48">
        <f t="shared" ca="1" si="16"/>
        <v>2.0000000000000039E-2</v>
      </c>
      <c r="W48">
        <f t="shared" ca="1" si="17"/>
        <v>2.1126760563380281E-2</v>
      </c>
      <c r="X48">
        <f t="shared" ca="1" si="18"/>
        <v>0</v>
      </c>
      <c r="Y48">
        <f t="shared" ca="1" si="19"/>
        <v>0</v>
      </c>
      <c r="Z48">
        <f t="shared" ca="1" si="20"/>
        <v>0</v>
      </c>
      <c r="AA48">
        <f t="shared" ca="1" si="21"/>
        <v>0</v>
      </c>
      <c r="AB48">
        <f t="shared" ca="1" si="22"/>
        <v>0</v>
      </c>
      <c r="AC48">
        <f t="shared" ca="1" si="23"/>
        <v>2.2748109365910464E-2</v>
      </c>
      <c r="AD48">
        <f t="shared" ca="1" si="24"/>
        <v>2.8990321391681052E-2</v>
      </c>
      <c r="AE48">
        <f t="shared" ca="1" si="25"/>
        <v>-4.7569140421166278E-2</v>
      </c>
      <c r="AF48">
        <f t="shared" ca="1" si="26"/>
        <v>6.9143873301234615E-2</v>
      </c>
      <c r="AG48">
        <f t="shared" ca="1" si="27"/>
        <v>-8.3337314184714628E-3</v>
      </c>
      <c r="AH48">
        <f t="shared" ca="1" si="28"/>
        <v>2.5285076846802111E-2</v>
      </c>
      <c r="AI48">
        <f t="shared" ca="1" si="29"/>
        <v>1.7730496453900904E-3</v>
      </c>
      <c r="AJ48">
        <f t="shared" ca="1" si="30"/>
        <v>1.2872083668543858E-3</v>
      </c>
      <c r="AK48">
        <f t="shared" ca="1" si="31"/>
        <v>2.6514542825004022E-2</v>
      </c>
      <c r="AL48">
        <f t="shared" ca="1" si="32"/>
        <v>-9.7056981840952222E-3</v>
      </c>
      <c r="AP48" s="49">
        <v>4.3999999999999997E-2</v>
      </c>
      <c r="AQ48" s="41">
        <v>4297.5</v>
      </c>
      <c r="AR48" s="3">
        <v>6.0510000000000002</v>
      </c>
    </row>
    <row r="49" spans="1:44" x14ac:dyDescent="0.35">
      <c r="A49" s="42">
        <v>43525</v>
      </c>
      <c r="B49" s="3">
        <v>-2.7715044754580208E-3</v>
      </c>
      <c r="C49" s="3">
        <v>4.9771689938418774E-2</v>
      </c>
      <c r="D49" s="3">
        <v>0.1004304160688666</v>
      </c>
      <c r="E49" s="3">
        <v>-2.3295213892418346E-2</v>
      </c>
      <c r="F49" s="64">
        <f t="shared" si="33"/>
        <v>0</v>
      </c>
      <c r="G49" s="3">
        <f t="shared" si="34"/>
        <v>5.4865025818131288E-3</v>
      </c>
      <c r="H49" s="3">
        <f t="shared" si="35"/>
        <v>-1.3266998341625218E-3</v>
      </c>
      <c r="I49">
        <f t="shared" ca="1" si="3"/>
        <v>6.1815911336813002E-2</v>
      </c>
      <c r="J49">
        <f t="shared" ca="1" si="4"/>
        <v>0.16935523117529142</v>
      </c>
      <c r="K49">
        <f t="shared" ca="1" si="5"/>
        <v>-0.11471979578665358</v>
      </c>
      <c r="L49">
        <f t="shared" ca="1" si="6"/>
        <v>-0.24869302301805254</v>
      </c>
      <c r="M49">
        <f t="shared" ca="1" si="7"/>
        <v>-0.11471979578665358</v>
      </c>
      <c r="N49">
        <f t="shared" ca="1" si="8"/>
        <v>5.6060606060606082E-2</v>
      </c>
      <c r="O49">
        <f t="shared" ca="1" si="9"/>
        <v>0.2595419847328243</v>
      </c>
      <c r="P49">
        <f t="shared" ca="1" si="10"/>
        <v>7.8189300411522611E-2</v>
      </c>
      <c r="Q49">
        <f t="shared" ca="1" si="11"/>
        <v>-7.0745697896749532E-2</v>
      </c>
      <c r="R49">
        <f t="shared" ca="1" si="12"/>
        <v>-6.7736185383244191E-2</v>
      </c>
      <c r="S49">
        <f t="shared" ca="1" si="13"/>
        <v>-1.6913319238901275E-3</v>
      </c>
      <c r="T49">
        <f t="shared" ca="1" si="14"/>
        <v>1.9982748706152968E-2</v>
      </c>
      <c r="U49">
        <f t="shared" ca="1" si="15"/>
        <v>1.9982748706152968E-2</v>
      </c>
      <c r="V49">
        <f t="shared" ca="1" si="16"/>
        <v>-5.8282623394185287E-2</v>
      </c>
      <c r="W49">
        <f t="shared" ca="1" si="17"/>
        <v>2.0000000000000039E-2</v>
      </c>
      <c r="X49">
        <f t="shared" ca="1" si="18"/>
        <v>0</v>
      </c>
      <c r="Y49">
        <f t="shared" ca="1" si="19"/>
        <v>0</v>
      </c>
      <c r="Z49">
        <f t="shared" ca="1" si="20"/>
        <v>0</v>
      </c>
      <c r="AA49">
        <f t="shared" ca="1" si="21"/>
        <v>0</v>
      </c>
      <c r="AB49">
        <f t="shared" ca="1" si="22"/>
        <v>0</v>
      </c>
      <c r="AC49">
        <f t="shared" ca="1" si="23"/>
        <v>2.221397632316955E-2</v>
      </c>
      <c r="AD49">
        <f t="shared" ca="1" si="24"/>
        <v>2.2748109365910464E-2</v>
      </c>
      <c r="AE49">
        <f t="shared" ca="1" si="25"/>
        <v>2.8990321391681052E-2</v>
      </c>
      <c r="AF49">
        <f t="shared" ca="1" si="26"/>
        <v>-4.7569140421166278E-2</v>
      </c>
      <c r="AG49">
        <f t="shared" ca="1" si="27"/>
        <v>6.9143873301234615E-2</v>
      </c>
      <c r="AH49">
        <f t="shared" ca="1" si="28"/>
        <v>4.8156758551975943E-3</v>
      </c>
      <c r="AI49">
        <f t="shared" ca="1" si="29"/>
        <v>2.5285076846802111E-2</v>
      </c>
      <c r="AJ49">
        <f t="shared" ca="1" si="30"/>
        <v>1.7730496453900904E-3</v>
      </c>
      <c r="AK49">
        <f t="shared" ca="1" si="31"/>
        <v>1.2872083668543858E-3</v>
      </c>
      <c r="AL49">
        <f t="shared" ca="1" si="32"/>
        <v>2.6514542825004022E-2</v>
      </c>
      <c r="AP49" s="49">
        <v>4.3999999999999997E-2</v>
      </c>
      <c r="AQ49" s="41">
        <v>4204.1099999999997</v>
      </c>
      <c r="AR49" s="3">
        <v>6.0220000000000002</v>
      </c>
    </row>
    <row r="50" spans="1:44" x14ac:dyDescent="0.35">
      <c r="A50" s="42">
        <v>43556</v>
      </c>
      <c r="B50" s="3">
        <v>7.1540061120134918E-2</v>
      </c>
      <c r="C50" s="3">
        <v>6.0800666101807344E-2</v>
      </c>
      <c r="D50" s="3">
        <v>8.6049543676662343E-2</v>
      </c>
      <c r="E50" s="3">
        <v>6.5915004336511828E-3</v>
      </c>
      <c r="F50" s="64">
        <f t="shared" si="33"/>
        <v>0</v>
      </c>
      <c r="G50" s="3">
        <f t="shared" si="34"/>
        <v>5.2425312555847307E-2</v>
      </c>
      <c r="H50" s="3">
        <f t="shared" si="35"/>
        <v>-2.3797960174842054E-2</v>
      </c>
      <c r="I50">
        <f t="shared" ca="1" si="3"/>
        <v>4.9771689938418774E-2</v>
      </c>
      <c r="J50">
        <f t="shared" ca="1" si="4"/>
        <v>6.1815911336813002E-2</v>
      </c>
      <c r="K50">
        <f t="shared" ca="1" si="5"/>
        <v>0.16935523117529142</v>
      </c>
      <c r="L50">
        <f t="shared" ca="1" si="6"/>
        <v>-0.11471979578665358</v>
      </c>
      <c r="M50">
        <f t="shared" ca="1" si="7"/>
        <v>0.16935523117529142</v>
      </c>
      <c r="N50">
        <f t="shared" ca="1" si="8"/>
        <v>0.1004304160688666</v>
      </c>
      <c r="O50">
        <f t="shared" ca="1" si="9"/>
        <v>5.6060606060606082E-2</v>
      </c>
      <c r="P50">
        <f t="shared" ca="1" si="10"/>
        <v>0.2595419847328243</v>
      </c>
      <c r="Q50">
        <f t="shared" ca="1" si="11"/>
        <v>7.8189300411522611E-2</v>
      </c>
      <c r="R50">
        <f t="shared" ca="1" si="12"/>
        <v>-7.0745697896749532E-2</v>
      </c>
      <c r="S50">
        <f t="shared" ca="1" si="13"/>
        <v>-2.3295213892418346E-2</v>
      </c>
      <c r="T50">
        <f t="shared" ca="1" si="14"/>
        <v>-1.6913319238901275E-3</v>
      </c>
      <c r="U50">
        <f t="shared" ca="1" si="15"/>
        <v>-1.6913319238901275E-3</v>
      </c>
      <c r="V50">
        <f t="shared" ca="1" si="16"/>
        <v>-1.1487650775416183E-3</v>
      </c>
      <c r="W50">
        <f t="shared" ca="1" si="17"/>
        <v>-5.8282623394185287E-2</v>
      </c>
      <c r="X50">
        <f t="shared" ca="1" si="18"/>
        <v>0</v>
      </c>
      <c r="Y50">
        <f t="shared" ca="1" si="19"/>
        <v>0</v>
      </c>
      <c r="Z50">
        <f t="shared" ca="1" si="20"/>
        <v>0</v>
      </c>
      <c r="AA50">
        <f t="shared" ca="1" si="21"/>
        <v>0</v>
      </c>
      <c r="AB50">
        <f t="shared" ca="1" si="22"/>
        <v>0</v>
      </c>
      <c r="AC50">
        <f t="shared" ca="1" si="23"/>
        <v>5.4865025818131288E-3</v>
      </c>
      <c r="AD50">
        <f t="shared" ca="1" si="24"/>
        <v>2.221397632316955E-2</v>
      </c>
      <c r="AE50">
        <f t="shared" ca="1" si="25"/>
        <v>2.2748109365910464E-2</v>
      </c>
      <c r="AF50">
        <f t="shared" ca="1" si="26"/>
        <v>2.8990321391681052E-2</v>
      </c>
      <c r="AG50">
        <f t="shared" ca="1" si="27"/>
        <v>-4.7569140421166278E-2</v>
      </c>
      <c r="AH50">
        <f t="shared" ca="1" si="28"/>
        <v>-1.3266998341625218E-3</v>
      </c>
      <c r="AI50">
        <f t="shared" ca="1" si="29"/>
        <v>4.8156758551975943E-3</v>
      </c>
      <c r="AJ50">
        <f t="shared" ca="1" si="30"/>
        <v>2.5285076846802111E-2</v>
      </c>
      <c r="AK50">
        <f t="shared" ca="1" si="31"/>
        <v>1.7730496453900904E-3</v>
      </c>
      <c r="AL50">
        <f t="shared" ca="1" si="32"/>
        <v>1.2872083668543858E-3</v>
      </c>
      <c r="AP50" s="49">
        <v>4.3999999999999997E-2</v>
      </c>
      <c r="AQ50" s="41">
        <v>4181.17</v>
      </c>
      <c r="AR50" s="3">
        <v>6.03</v>
      </c>
    </row>
    <row r="51" spans="1:44" x14ac:dyDescent="0.35">
      <c r="A51" s="42">
        <v>43586</v>
      </c>
      <c r="B51" s="3">
        <v>4.7533848301125918E-3</v>
      </c>
      <c r="C51" s="3">
        <v>-0.17779418976022943</v>
      </c>
      <c r="D51" s="3">
        <v>3.8415366146458615E-2</v>
      </c>
      <c r="E51" s="3">
        <v>-9.4778562812342039E-4</v>
      </c>
      <c r="F51" s="64">
        <f t="shared" si="33"/>
        <v>0</v>
      </c>
      <c r="G51" s="3">
        <f t="shared" si="34"/>
        <v>4.2438634008107733E-2</v>
      </c>
      <c r="H51" s="3">
        <f t="shared" si="35"/>
        <v>-8.3480494461391063E-3</v>
      </c>
      <c r="I51">
        <f t="shared" ca="1" si="3"/>
        <v>6.0800666101807344E-2</v>
      </c>
      <c r="J51">
        <f t="shared" ca="1" si="4"/>
        <v>4.9771689938418774E-2</v>
      </c>
      <c r="K51">
        <f t="shared" ca="1" si="5"/>
        <v>6.1815911336813002E-2</v>
      </c>
      <c r="L51">
        <f t="shared" ca="1" si="6"/>
        <v>0.16935523117529142</v>
      </c>
      <c r="M51">
        <f t="shared" ca="1" si="7"/>
        <v>6.1815911336813002E-2</v>
      </c>
      <c r="N51">
        <f t="shared" ca="1" si="8"/>
        <v>8.6049543676662343E-2</v>
      </c>
      <c r="O51">
        <f t="shared" ca="1" si="9"/>
        <v>0.1004304160688666</v>
      </c>
      <c r="P51">
        <f t="shared" ca="1" si="10"/>
        <v>5.6060606060606082E-2</v>
      </c>
      <c r="Q51">
        <f t="shared" ca="1" si="11"/>
        <v>0.2595419847328243</v>
      </c>
      <c r="R51">
        <f t="shared" ca="1" si="12"/>
        <v>7.8189300411522611E-2</v>
      </c>
      <c r="S51">
        <f t="shared" ca="1" si="13"/>
        <v>6.5915004336511828E-3</v>
      </c>
      <c r="T51">
        <f t="shared" ca="1" si="14"/>
        <v>-2.3295213892418346E-2</v>
      </c>
      <c r="U51">
        <f t="shared" ca="1" si="15"/>
        <v>-2.3295213892418346E-2</v>
      </c>
      <c r="V51">
        <f t="shared" ca="1" si="16"/>
        <v>1.9982748706152968E-2</v>
      </c>
      <c r="W51">
        <f t="shared" ca="1" si="17"/>
        <v>-1.1487650775416183E-3</v>
      </c>
      <c r="X51">
        <f t="shared" ca="1" si="18"/>
        <v>0</v>
      </c>
      <c r="Y51">
        <f t="shared" ca="1" si="19"/>
        <v>0</v>
      </c>
      <c r="Z51">
        <f t="shared" ca="1" si="20"/>
        <v>0</v>
      </c>
      <c r="AA51">
        <f t="shared" ca="1" si="21"/>
        <v>0</v>
      </c>
      <c r="AB51">
        <f t="shared" ca="1" si="22"/>
        <v>0</v>
      </c>
      <c r="AC51">
        <f t="shared" ca="1" si="23"/>
        <v>5.2425312555847307E-2</v>
      </c>
      <c r="AD51">
        <f t="shared" ca="1" si="24"/>
        <v>5.4865025818131288E-3</v>
      </c>
      <c r="AE51">
        <f t="shared" ca="1" si="25"/>
        <v>2.221397632316955E-2</v>
      </c>
      <c r="AF51">
        <f t="shared" ca="1" si="26"/>
        <v>2.2748109365910464E-2</v>
      </c>
      <c r="AG51">
        <f t="shared" ca="1" si="27"/>
        <v>2.8990321391681052E-2</v>
      </c>
      <c r="AH51">
        <f t="shared" ca="1" si="28"/>
        <v>-2.3797960174842054E-2</v>
      </c>
      <c r="AI51">
        <f t="shared" ca="1" si="29"/>
        <v>-1.3266998341625218E-3</v>
      </c>
      <c r="AJ51">
        <f t="shared" ca="1" si="30"/>
        <v>4.8156758551975943E-3</v>
      </c>
      <c r="AK51">
        <f t="shared" ca="1" si="31"/>
        <v>2.5285076846802111E-2</v>
      </c>
      <c r="AL51">
        <f t="shared" ca="1" si="32"/>
        <v>1.7730496453900904E-3</v>
      </c>
      <c r="AP51" s="49">
        <v>4.3999999999999997E-2</v>
      </c>
      <c r="AQ51" s="41">
        <v>3972.89</v>
      </c>
      <c r="AR51" s="3">
        <v>6.1769999999999996</v>
      </c>
    </row>
    <row r="52" spans="1:44" x14ac:dyDescent="0.35">
      <c r="A52" s="42">
        <v>43617</v>
      </c>
      <c r="B52" s="3">
        <v>3.0556731461046788E-2</v>
      </c>
      <c r="C52" s="3">
        <v>8.8832148285618279E-2</v>
      </c>
      <c r="D52" s="3">
        <v>-6.9364161849711555E-3</v>
      </c>
      <c r="E52" s="3">
        <v>-9.055627425614424E-3</v>
      </c>
      <c r="F52" s="64">
        <f t="shared" si="33"/>
        <v>0</v>
      </c>
      <c r="G52" s="3">
        <f t="shared" si="34"/>
        <v>2.6091474971999741E-2</v>
      </c>
      <c r="H52" s="3">
        <f t="shared" si="35"/>
        <v>4.7066733904858001E-2</v>
      </c>
      <c r="I52">
        <f t="shared" ca="1" si="3"/>
        <v>-0.17779418976022943</v>
      </c>
      <c r="J52">
        <f t="shared" ca="1" si="4"/>
        <v>6.0800666101807344E-2</v>
      </c>
      <c r="K52">
        <f t="shared" ca="1" si="5"/>
        <v>4.9771689938418774E-2</v>
      </c>
      <c r="L52">
        <f t="shared" ca="1" si="6"/>
        <v>6.1815911336813002E-2</v>
      </c>
      <c r="M52">
        <f t="shared" ca="1" si="7"/>
        <v>4.9771689938418774E-2</v>
      </c>
      <c r="N52">
        <f t="shared" ca="1" si="8"/>
        <v>3.8415366146458615E-2</v>
      </c>
      <c r="O52">
        <f t="shared" ca="1" si="9"/>
        <v>8.6049543676662343E-2</v>
      </c>
      <c r="P52">
        <f t="shared" ca="1" si="10"/>
        <v>0.1004304160688666</v>
      </c>
      <c r="Q52">
        <f t="shared" ca="1" si="11"/>
        <v>5.6060606060606082E-2</v>
      </c>
      <c r="R52">
        <f t="shared" ca="1" si="12"/>
        <v>0.2595419847328243</v>
      </c>
      <c r="S52">
        <f t="shared" ca="1" si="13"/>
        <v>-9.4778562812342039E-4</v>
      </c>
      <c r="T52">
        <f t="shared" ca="1" si="14"/>
        <v>6.5915004336511828E-3</v>
      </c>
      <c r="U52">
        <f t="shared" ca="1" si="15"/>
        <v>6.5915004336511828E-3</v>
      </c>
      <c r="V52">
        <f t="shared" ca="1" si="16"/>
        <v>-1.6913319238901275E-3</v>
      </c>
      <c r="W52">
        <f t="shared" ca="1" si="17"/>
        <v>1.9982748706152968E-2</v>
      </c>
      <c r="X52">
        <f t="shared" ca="1" si="18"/>
        <v>0</v>
      </c>
      <c r="Y52">
        <f t="shared" ca="1" si="19"/>
        <v>0</v>
      </c>
      <c r="Z52">
        <f t="shared" ca="1" si="20"/>
        <v>0</v>
      </c>
      <c r="AA52">
        <f t="shared" ca="1" si="21"/>
        <v>0</v>
      </c>
      <c r="AB52">
        <f t="shared" ca="1" si="22"/>
        <v>0</v>
      </c>
      <c r="AC52">
        <f t="shared" ca="1" si="23"/>
        <v>4.2438634008107733E-2</v>
      </c>
      <c r="AD52">
        <f t="shared" ca="1" si="24"/>
        <v>5.2425312555847307E-2</v>
      </c>
      <c r="AE52">
        <f t="shared" ca="1" si="25"/>
        <v>5.4865025818131288E-3</v>
      </c>
      <c r="AF52">
        <f t="shared" ca="1" si="26"/>
        <v>2.221397632316955E-2</v>
      </c>
      <c r="AG52">
        <f t="shared" ca="1" si="27"/>
        <v>2.2748109365910464E-2</v>
      </c>
      <c r="AH52">
        <f t="shared" ca="1" si="28"/>
        <v>-8.3480494461391063E-3</v>
      </c>
      <c r="AI52">
        <f t="shared" ca="1" si="29"/>
        <v>-2.3797960174842054E-2</v>
      </c>
      <c r="AJ52">
        <f t="shared" ca="1" si="30"/>
        <v>-1.3266998341625218E-3</v>
      </c>
      <c r="AK52">
        <f t="shared" ca="1" si="31"/>
        <v>4.8156758551975943E-3</v>
      </c>
      <c r="AL52">
        <f t="shared" ca="1" si="32"/>
        <v>2.5285076846802111E-2</v>
      </c>
      <c r="AP52" s="49">
        <v>4.3999999999999997E-2</v>
      </c>
      <c r="AQ52" s="41">
        <v>3811.15</v>
      </c>
      <c r="AR52" s="3">
        <v>6.2290000000000001</v>
      </c>
    </row>
    <row r="53" spans="1:44" x14ac:dyDescent="0.35">
      <c r="A53" s="42">
        <v>43647</v>
      </c>
      <c r="B53" s="3">
        <v>-1.8615266095163487E-2</v>
      </c>
      <c r="C53" s="3">
        <v>1.8795392120082089E-3</v>
      </c>
      <c r="D53" s="3">
        <v>-0.30384167636786957</v>
      </c>
      <c r="E53" s="3">
        <v>-1.1604293588627545E-3</v>
      </c>
      <c r="F53" s="64">
        <f t="shared" si="33"/>
        <v>0</v>
      </c>
      <c r="G53" s="3">
        <f t="shared" si="34"/>
        <v>-1.1136640158463601E-2</v>
      </c>
      <c r="H53" s="3">
        <f t="shared" si="35"/>
        <v>9.331523583305008E-3</v>
      </c>
      <c r="I53">
        <f t="shared" ca="1" si="3"/>
        <v>8.8832148285618279E-2</v>
      </c>
      <c r="J53">
        <f t="shared" ca="1" si="4"/>
        <v>-0.17779418976022943</v>
      </c>
      <c r="K53">
        <f t="shared" ca="1" si="5"/>
        <v>6.0800666101807344E-2</v>
      </c>
      <c r="L53">
        <f t="shared" ca="1" si="6"/>
        <v>4.9771689938418774E-2</v>
      </c>
      <c r="M53">
        <f t="shared" ca="1" si="7"/>
        <v>6.0800666101807344E-2</v>
      </c>
      <c r="N53">
        <f t="shared" ca="1" si="8"/>
        <v>-6.9364161849711555E-3</v>
      </c>
      <c r="O53">
        <f t="shared" ca="1" si="9"/>
        <v>3.8415366146458615E-2</v>
      </c>
      <c r="P53">
        <f t="shared" ca="1" si="10"/>
        <v>8.6049543676662343E-2</v>
      </c>
      <c r="Q53">
        <f t="shared" ca="1" si="11"/>
        <v>0.1004304160688666</v>
      </c>
      <c r="R53">
        <f t="shared" ca="1" si="12"/>
        <v>5.6060606060606082E-2</v>
      </c>
      <c r="S53">
        <f t="shared" ca="1" si="13"/>
        <v>-9.055627425614424E-3</v>
      </c>
      <c r="T53">
        <f t="shared" ca="1" si="14"/>
        <v>-9.4778562812342039E-4</v>
      </c>
      <c r="U53">
        <f t="shared" ca="1" si="15"/>
        <v>-9.4778562812342039E-4</v>
      </c>
      <c r="V53">
        <f t="shared" ca="1" si="16"/>
        <v>-2.3295213892418346E-2</v>
      </c>
      <c r="W53">
        <f t="shared" ca="1" si="17"/>
        <v>-1.6913319238901275E-3</v>
      </c>
      <c r="X53">
        <f t="shared" ca="1" si="18"/>
        <v>0</v>
      </c>
      <c r="Y53">
        <f t="shared" ca="1" si="19"/>
        <v>0</v>
      </c>
      <c r="Z53">
        <f t="shared" ca="1" si="20"/>
        <v>0</v>
      </c>
      <c r="AA53">
        <f t="shared" ca="1" si="21"/>
        <v>0</v>
      </c>
      <c r="AB53">
        <f t="shared" ca="1" si="22"/>
        <v>0</v>
      </c>
      <c r="AC53">
        <f t="shared" ca="1" si="23"/>
        <v>2.6091474971999741E-2</v>
      </c>
      <c r="AD53">
        <f t="shared" ca="1" si="24"/>
        <v>4.2438634008107733E-2</v>
      </c>
      <c r="AE53">
        <f t="shared" ca="1" si="25"/>
        <v>5.2425312555847307E-2</v>
      </c>
      <c r="AF53">
        <f t="shared" ca="1" si="26"/>
        <v>5.4865025818131288E-3</v>
      </c>
      <c r="AG53">
        <f t="shared" ca="1" si="27"/>
        <v>2.221397632316955E-2</v>
      </c>
      <c r="AH53">
        <f t="shared" ca="1" si="28"/>
        <v>4.7066733904858001E-2</v>
      </c>
      <c r="AI53">
        <f t="shared" ca="1" si="29"/>
        <v>-8.3480494461391063E-3</v>
      </c>
      <c r="AJ53">
        <f t="shared" ca="1" si="30"/>
        <v>-2.3797960174842054E-2</v>
      </c>
      <c r="AK53">
        <f t="shared" ca="1" si="31"/>
        <v>-1.3266998341625218E-3</v>
      </c>
      <c r="AL53">
        <f t="shared" ca="1" si="32"/>
        <v>4.8156758551975943E-3</v>
      </c>
      <c r="AP53" s="49">
        <v>4.3999999999999997E-2</v>
      </c>
      <c r="AQ53" s="41">
        <v>3714.24</v>
      </c>
      <c r="AR53" s="3">
        <v>5.9489999999999998</v>
      </c>
    </row>
    <row r="54" spans="1:44" x14ac:dyDescent="0.35">
      <c r="A54" s="42">
        <v>43678</v>
      </c>
      <c r="B54" s="3">
        <v>-7.7568021427905004E-2</v>
      </c>
      <c r="C54" s="3">
        <v>-6.1243625240718552E-2</v>
      </c>
      <c r="D54" s="3">
        <v>5.5183946488294174E-2</v>
      </c>
      <c r="E54" s="3">
        <v>3.7627069416206707E-2</v>
      </c>
      <c r="F54" s="64">
        <f t="shared" si="33"/>
        <v>0</v>
      </c>
      <c r="G54" s="3">
        <f t="shared" si="34"/>
        <v>3.7121406659432372E-2</v>
      </c>
      <c r="H54" s="3">
        <f t="shared" si="35"/>
        <v>-2.8759939096598647E-3</v>
      </c>
      <c r="I54">
        <f t="shared" ca="1" si="3"/>
        <v>1.8795392120082089E-3</v>
      </c>
      <c r="J54">
        <f t="shared" ca="1" si="4"/>
        <v>8.8832148285618279E-2</v>
      </c>
      <c r="K54">
        <f t="shared" ca="1" si="5"/>
        <v>-0.17779418976022943</v>
      </c>
      <c r="L54">
        <f t="shared" ca="1" si="6"/>
        <v>6.0800666101807344E-2</v>
      </c>
      <c r="M54">
        <f t="shared" ca="1" si="7"/>
        <v>-0.17779418976022943</v>
      </c>
      <c r="N54">
        <f t="shared" ca="1" si="8"/>
        <v>-0.30384167636786957</v>
      </c>
      <c r="O54">
        <f t="shared" ca="1" si="9"/>
        <v>-6.9364161849711555E-3</v>
      </c>
      <c r="P54">
        <f t="shared" ca="1" si="10"/>
        <v>3.8415366146458615E-2</v>
      </c>
      <c r="Q54">
        <f t="shared" ca="1" si="11"/>
        <v>8.6049543676662343E-2</v>
      </c>
      <c r="R54">
        <f t="shared" ca="1" si="12"/>
        <v>0.1004304160688666</v>
      </c>
      <c r="S54">
        <f t="shared" ca="1" si="13"/>
        <v>-1.1604293588627545E-3</v>
      </c>
      <c r="T54">
        <f t="shared" ca="1" si="14"/>
        <v>-9.055627425614424E-3</v>
      </c>
      <c r="U54">
        <f t="shared" ca="1" si="15"/>
        <v>-9.055627425614424E-3</v>
      </c>
      <c r="V54">
        <f t="shared" ca="1" si="16"/>
        <v>6.5915004336511828E-3</v>
      </c>
      <c r="W54">
        <f t="shared" ca="1" si="17"/>
        <v>-2.3295213892418346E-2</v>
      </c>
      <c r="X54">
        <f t="shared" ca="1" si="18"/>
        <v>0</v>
      </c>
      <c r="Y54">
        <f t="shared" ca="1" si="19"/>
        <v>0</v>
      </c>
      <c r="Z54">
        <f t="shared" ca="1" si="20"/>
        <v>0</v>
      </c>
      <c r="AA54">
        <f t="shared" ca="1" si="21"/>
        <v>0</v>
      </c>
      <c r="AB54">
        <f t="shared" ca="1" si="22"/>
        <v>0</v>
      </c>
      <c r="AC54">
        <f t="shared" ca="1" si="23"/>
        <v>-1.1136640158463601E-2</v>
      </c>
      <c r="AD54">
        <f t="shared" ca="1" si="24"/>
        <v>2.6091474971999741E-2</v>
      </c>
      <c r="AE54">
        <f t="shared" ca="1" si="25"/>
        <v>4.2438634008107733E-2</v>
      </c>
      <c r="AF54">
        <f t="shared" ca="1" si="26"/>
        <v>5.2425312555847307E-2</v>
      </c>
      <c r="AG54">
        <f t="shared" ca="1" si="27"/>
        <v>5.4865025818131288E-3</v>
      </c>
      <c r="AH54">
        <f t="shared" ca="1" si="28"/>
        <v>9.331523583305008E-3</v>
      </c>
      <c r="AI54">
        <f t="shared" ca="1" si="29"/>
        <v>4.7066733904858001E-2</v>
      </c>
      <c r="AJ54">
        <f t="shared" ca="1" si="30"/>
        <v>-8.3480494461391063E-3</v>
      </c>
      <c r="AK54">
        <f t="shared" ca="1" si="31"/>
        <v>-2.3797960174842054E-2</v>
      </c>
      <c r="AL54">
        <f t="shared" ca="1" si="32"/>
        <v>-1.3266998341625218E-3</v>
      </c>
      <c r="AP54" s="49">
        <v>4.3999999999999997E-2</v>
      </c>
      <c r="AQ54" s="41">
        <v>3756.07</v>
      </c>
      <c r="AR54" s="3">
        <v>5.8940000000000001</v>
      </c>
    </row>
    <row r="55" spans="1:44" x14ac:dyDescent="0.35">
      <c r="A55" s="42">
        <v>43709</v>
      </c>
      <c r="B55" s="3">
        <v>-1.6723765302426901E-2</v>
      </c>
      <c r="C55" s="3">
        <v>-1.8870212764955339E-2</v>
      </c>
      <c r="D55" s="3">
        <v>0.10618066561014276</v>
      </c>
      <c r="E55" s="3">
        <v>-1.1350435963107485E-2</v>
      </c>
      <c r="F55" s="64">
        <f t="shared" si="33"/>
        <v>0</v>
      </c>
      <c r="G55" s="3">
        <f t="shared" si="34"/>
        <v>0.10754565805086302</v>
      </c>
      <c r="H55" s="3">
        <f t="shared" si="35"/>
        <v>5.1011732698519573E-3</v>
      </c>
      <c r="I55">
        <f t="shared" ca="1" si="3"/>
        <v>-6.1243625240718552E-2</v>
      </c>
      <c r="J55">
        <f t="shared" ca="1" si="4"/>
        <v>1.8795392120082089E-3</v>
      </c>
      <c r="K55">
        <f t="shared" ca="1" si="5"/>
        <v>8.8832148285618279E-2</v>
      </c>
      <c r="L55">
        <f t="shared" ca="1" si="6"/>
        <v>-0.17779418976022943</v>
      </c>
      <c r="M55">
        <f t="shared" ca="1" si="7"/>
        <v>8.8832148285618279E-2</v>
      </c>
      <c r="N55">
        <f t="shared" ca="1" si="8"/>
        <v>5.5183946488294174E-2</v>
      </c>
      <c r="O55">
        <f t="shared" ca="1" si="9"/>
        <v>-0.30384167636786957</v>
      </c>
      <c r="P55">
        <f t="shared" ca="1" si="10"/>
        <v>-6.9364161849711555E-3</v>
      </c>
      <c r="Q55">
        <f t="shared" ca="1" si="11"/>
        <v>3.8415366146458615E-2</v>
      </c>
      <c r="R55">
        <f t="shared" ca="1" si="12"/>
        <v>8.6049543676662343E-2</v>
      </c>
      <c r="S55">
        <f t="shared" ca="1" si="13"/>
        <v>3.7627069416206707E-2</v>
      </c>
      <c r="T55">
        <f t="shared" ca="1" si="14"/>
        <v>-1.1604293588627545E-3</v>
      </c>
      <c r="U55">
        <f t="shared" ca="1" si="15"/>
        <v>-1.1604293588627545E-3</v>
      </c>
      <c r="V55">
        <f t="shared" ca="1" si="16"/>
        <v>-9.4778562812342039E-4</v>
      </c>
      <c r="W55">
        <f t="shared" ca="1" si="17"/>
        <v>6.5915004336511828E-3</v>
      </c>
      <c r="X55">
        <f t="shared" ca="1" si="18"/>
        <v>0</v>
      </c>
      <c r="Y55">
        <f t="shared" ca="1" si="19"/>
        <v>0</v>
      </c>
      <c r="Z55">
        <f t="shared" ca="1" si="20"/>
        <v>0</v>
      </c>
      <c r="AA55">
        <f t="shared" ca="1" si="21"/>
        <v>0</v>
      </c>
      <c r="AB55">
        <f t="shared" ca="1" si="22"/>
        <v>0</v>
      </c>
      <c r="AC55">
        <f t="shared" ca="1" si="23"/>
        <v>3.7121406659432372E-2</v>
      </c>
      <c r="AD55">
        <f t="shared" ca="1" si="24"/>
        <v>-1.1136640158463601E-2</v>
      </c>
      <c r="AE55">
        <f t="shared" ca="1" si="25"/>
        <v>2.6091474971999741E-2</v>
      </c>
      <c r="AF55">
        <f t="shared" ca="1" si="26"/>
        <v>4.2438634008107733E-2</v>
      </c>
      <c r="AG55">
        <f t="shared" ca="1" si="27"/>
        <v>5.2425312555847307E-2</v>
      </c>
      <c r="AH55">
        <f t="shared" ca="1" si="28"/>
        <v>-2.8759939096598647E-3</v>
      </c>
      <c r="AI55">
        <f t="shared" ca="1" si="29"/>
        <v>9.331523583305008E-3</v>
      </c>
      <c r="AJ55">
        <f t="shared" ca="1" si="30"/>
        <v>4.7066733904858001E-2</v>
      </c>
      <c r="AK55">
        <f t="shared" ca="1" si="31"/>
        <v>-8.3480494461391063E-3</v>
      </c>
      <c r="AL55">
        <f t="shared" ca="1" si="32"/>
        <v>-2.3797960174842054E-2</v>
      </c>
      <c r="AP55" s="49">
        <v>4.3999999999999997E-2</v>
      </c>
      <c r="AQ55" s="41">
        <v>3621.63</v>
      </c>
      <c r="AR55" s="3">
        <v>5.9109999999999996</v>
      </c>
    </row>
    <row r="56" spans="1:44" x14ac:dyDescent="0.35">
      <c r="A56" s="42">
        <v>43739</v>
      </c>
      <c r="B56" s="3">
        <v>5.0737939658401281E-2</v>
      </c>
      <c r="C56" s="3">
        <v>2.03233326303549E-3</v>
      </c>
      <c r="D56" s="3">
        <v>9.1690544412607392E-2</v>
      </c>
      <c r="E56" s="3">
        <v>4.7848244620610682E-3</v>
      </c>
      <c r="F56" s="64">
        <f t="shared" si="33"/>
        <v>0</v>
      </c>
      <c r="G56" s="3">
        <f t="shared" si="34"/>
        <v>-2.766577460600653E-2</v>
      </c>
      <c r="H56" s="3">
        <f t="shared" si="35"/>
        <v>-2.2277639235245131E-2</v>
      </c>
      <c r="I56">
        <f t="shared" ca="1" si="3"/>
        <v>-1.8870212764955339E-2</v>
      </c>
      <c r="J56">
        <f t="shared" ca="1" si="4"/>
        <v>-6.1243625240718552E-2</v>
      </c>
      <c r="K56">
        <f t="shared" ca="1" si="5"/>
        <v>1.8795392120082089E-3</v>
      </c>
      <c r="L56">
        <f t="shared" ca="1" si="6"/>
        <v>8.8832148285618279E-2</v>
      </c>
      <c r="M56">
        <f t="shared" ca="1" si="7"/>
        <v>1.8795392120082089E-3</v>
      </c>
      <c r="N56">
        <f t="shared" ca="1" si="8"/>
        <v>0.10618066561014276</v>
      </c>
      <c r="O56">
        <f t="shared" ca="1" si="9"/>
        <v>5.5183946488294174E-2</v>
      </c>
      <c r="P56">
        <f t="shared" ca="1" si="10"/>
        <v>-0.30384167636786957</v>
      </c>
      <c r="Q56">
        <f t="shared" ca="1" si="11"/>
        <v>-6.9364161849711555E-3</v>
      </c>
      <c r="R56">
        <f t="shared" ca="1" si="12"/>
        <v>3.8415366146458615E-2</v>
      </c>
      <c r="S56">
        <f t="shared" ca="1" si="13"/>
        <v>-1.1350435963107485E-2</v>
      </c>
      <c r="T56">
        <f t="shared" ca="1" si="14"/>
        <v>3.7627069416206707E-2</v>
      </c>
      <c r="U56">
        <f t="shared" ca="1" si="15"/>
        <v>3.7627069416206707E-2</v>
      </c>
      <c r="V56">
        <f t="shared" ca="1" si="16"/>
        <v>-9.055627425614424E-3</v>
      </c>
      <c r="W56">
        <f t="shared" ca="1" si="17"/>
        <v>-9.4778562812342039E-4</v>
      </c>
      <c r="X56">
        <f t="shared" ca="1" si="18"/>
        <v>0</v>
      </c>
      <c r="Y56">
        <f t="shared" ca="1" si="19"/>
        <v>0</v>
      </c>
      <c r="Z56">
        <f t="shared" ca="1" si="20"/>
        <v>0</v>
      </c>
      <c r="AA56">
        <f t="shared" ca="1" si="21"/>
        <v>0</v>
      </c>
      <c r="AB56">
        <f t="shared" ca="1" si="22"/>
        <v>0</v>
      </c>
      <c r="AC56">
        <f t="shared" ca="1" si="23"/>
        <v>0.10754565805086302</v>
      </c>
      <c r="AD56">
        <f t="shared" ca="1" si="24"/>
        <v>3.7121406659432372E-2</v>
      </c>
      <c r="AE56">
        <f t="shared" ca="1" si="25"/>
        <v>-1.1136640158463601E-2</v>
      </c>
      <c r="AF56">
        <f t="shared" ca="1" si="26"/>
        <v>2.6091474971999741E-2</v>
      </c>
      <c r="AG56">
        <f t="shared" ca="1" si="27"/>
        <v>4.2438634008107733E-2</v>
      </c>
      <c r="AH56">
        <f t="shared" ca="1" si="28"/>
        <v>5.1011732698519573E-3</v>
      </c>
      <c r="AI56">
        <f t="shared" ca="1" si="29"/>
        <v>-2.8759939096598647E-3</v>
      </c>
      <c r="AJ56">
        <f t="shared" ca="1" si="30"/>
        <v>9.331523583305008E-3</v>
      </c>
      <c r="AK56">
        <f t="shared" ca="1" si="31"/>
        <v>4.7066733904858001E-2</v>
      </c>
      <c r="AL56">
        <f t="shared" ca="1" si="32"/>
        <v>-8.3480494461391063E-3</v>
      </c>
      <c r="AP56" s="49">
        <v>4.3999999999999997E-2</v>
      </c>
      <c r="AQ56" s="41">
        <v>3269.96</v>
      </c>
      <c r="AR56" s="3">
        <v>5.8810000000000002</v>
      </c>
    </row>
    <row r="57" spans="1:44" x14ac:dyDescent="0.35">
      <c r="A57" s="42">
        <v>43770</v>
      </c>
      <c r="B57" s="3">
        <v>4.5658561565730019E-2</v>
      </c>
      <c r="C57" s="3">
        <v>1.8107490627390425E-2</v>
      </c>
      <c r="D57" s="3">
        <v>-0.26377952755905509</v>
      </c>
      <c r="E57" s="3">
        <v>1.0820254163261865E-2</v>
      </c>
      <c r="F57" s="64">
        <f t="shared" si="33"/>
        <v>0</v>
      </c>
      <c r="G57" s="3">
        <f t="shared" si="34"/>
        <v>-3.9227954095494386E-2</v>
      </c>
      <c r="H57" s="3">
        <f t="shared" si="35"/>
        <v>-1.0365251727542055E-2</v>
      </c>
      <c r="I57">
        <f t="shared" ca="1" si="3"/>
        <v>2.03233326303549E-3</v>
      </c>
      <c r="J57">
        <f t="shared" ca="1" si="4"/>
        <v>-1.8870212764955339E-2</v>
      </c>
      <c r="K57">
        <f t="shared" ca="1" si="5"/>
        <v>-6.1243625240718552E-2</v>
      </c>
      <c r="L57">
        <f t="shared" ca="1" si="6"/>
        <v>1.8795392120082089E-3</v>
      </c>
      <c r="M57">
        <f t="shared" ca="1" si="7"/>
        <v>-6.1243625240718552E-2</v>
      </c>
      <c r="N57">
        <f t="shared" ca="1" si="8"/>
        <v>9.1690544412607392E-2</v>
      </c>
      <c r="O57">
        <f t="shared" ca="1" si="9"/>
        <v>0.10618066561014276</v>
      </c>
      <c r="P57">
        <f t="shared" ca="1" si="10"/>
        <v>5.5183946488294174E-2</v>
      </c>
      <c r="Q57">
        <f t="shared" ca="1" si="11"/>
        <v>-0.30384167636786957</v>
      </c>
      <c r="R57">
        <f t="shared" ca="1" si="12"/>
        <v>-6.9364161849711555E-3</v>
      </c>
      <c r="S57">
        <f t="shared" ca="1" si="13"/>
        <v>4.7848244620610682E-3</v>
      </c>
      <c r="T57">
        <f t="shared" ca="1" si="14"/>
        <v>-1.1350435963107485E-2</v>
      </c>
      <c r="U57">
        <f t="shared" ca="1" si="15"/>
        <v>-1.1350435963107485E-2</v>
      </c>
      <c r="V57">
        <f t="shared" ca="1" si="16"/>
        <v>-1.1604293588627545E-3</v>
      </c>
      <c r="W57">
        <f t="shared" ca="1" si="17"/>
        <v>-9.055627425614424E-3</v>
      </c>
      <c r="X57">
        <f t="shared" ca="1" si="18"/>
        <v>0</v>
      </c>
      <c r="Y57">
        <f t="shared" ca="1" si="19"/>
        <v>0</v>
      </c>
      <c r="Z57">
        <f t="shared" ca="1" si="20"/>
        <v>0</v>
      </c>
      <c r="AA57">
        <f t="shared" ca="1" si="21"/>
        <v>0</v>
      </c>
      <c r="AB57">
        <f t="shared" ca="1" si="22"/>
        <v>0</v>
      </c>
      <c r="AC57">
        <f t="shared" ca="1" si="23"/>
        <v>-2.766577460600653E-2</v>
      </c>
      <c r="AD57">
        <f t="shared" ca="1" si="24"/>
        <v>0.10754565805086302</v>
      </c>
      <c r="AE57">
        <f t="shared" ca="1" si="25"/>
        <v>3.7121406659432372E-2</v>
      </c>
      <c r="AF57">
        <f t="shared" ca="1" si="26"/>
        <v>-1.1136640158463601E-2</v>
      </c>
      <c r="AG57">
        <f t="shared" ca="1" si="27"/>
        <v>2.6091474971999741E-2</v>
      </c>
      <c r="AH57">
        <f t="shared" ca="1" si="28"/>
        <v>-2.2277639235245131E-2</v>
      </c>
      <c r="AI57">
        <f t="shared" ca="1" si="29"/>
        <v>5.1011732698519573E-3</v>
      </c>
      <c r="AJ57">
        <f t="shared" ca="1" si="30"/>
        <v>-2.8759939096598647E-3</v>
      </c>
      <c r="AK57">
        <f t="shared" ca="1" si="31"/>
        <v>9.331523583305008E-3</v>
      </c>
      <c r="AL57">
        <f t="shared" ca="1" si="32"/>
        <v>4.7066733904858001E-2</v>
      </c>
      <c r="AP57" s="49">
        <v>4.3999999999999997E-2</v>
      </c>
      <c r="AQ57" s="41">
        <v>3363</v>
      </c>
      <c r="AR57" s="3">
        <v>6.0149999999999997</v>
      </c>
    </row>
    <row r="58" spans="1:44" x14ac:dyDescent="0.35">
      <c r="A58" s="42">
        <v>43800</v>
      </c>
      <c r="B58" s="3">
        <v>1.3167099182270343E-2</v>
      </c>
      <c r="C58" s="3">
        <v>0.10143766002239245</v>
      </c>
      <c r="D58" s="3">
        <v>0.71657754010695196</v>
      </c>
      <c r="E58" s="3">
        <v>-5.5194714687926971E-3</v>
      </c>
      <c r="F58" s="64">
        <f t="shared" si="33"/>
        <v>0</v>
      </c>
      <c r="G58" s="3">
        <f t="shared" si="34"/>
        <v>7.0064687324219249E-2</v>
      </c>
      <c r="H58" s="3">
        <f t="shared" si="35"/>
        <v>4.1288333047798623E-2</v>
      </c>
      <c r="I58">
        <f t="shared" ca="1" si="3"/>
        <v>1.8107490627390425E-2</v>
      </c>
      <c r="J58">
        <f t="shared" ca="1" si="4"/>
        <v>2.03233326303549E-3</v>
      </c>
      <c r="K58">
        <f t="shared" ca="1" si="5"/>
        <v>-1.8870212764955339E-2</v>
      </c>
      <c r="L58">
        <f t="shared" ca="1" si="6"/>
        <v>-6.1243625240718552E-2</v>
      </c>
      <c r="M58">
        <f t="shared" ca="1" si="7"/>
        <v>-1.8870212764955339E-2</v>
      </c>
      <c r="N58">
        <f t="shared" ca="1" si="8"/>
        <v>-0.26377952755905509</v>
      </c>
      <c r="O58">
        <f t="shared" ca="1" si="9"/>
        <v>9.1690544412607392E-2</v>
      </c>
      <c r="P58">
        <f t="shared" ca="1" si="10"/>
        <v>0.10618066561014276</v>
      </c>
      <c r="Q58">
        <f t="shared" ca="1" si="11"/>
        <v>5.5183946488294174E-2</v>
      </c>
      <c r="R58">
        <f t="shared" ca="1" si="12"/>
        <v>-0.30384167636786957</v>
      </c>
      <c r="S58">
        <f t="shared" ca="1" si="13"/>
        <v>1.0820254163261865E-2</v>
      </c>
      <c r="T58">
        <f t="shared" ca="1" si="14"/>
        <v>4.7848244620610682E-3</v>
      </c>
      <c r="U58">
        <f t="shared" ca="1" si="15"/>
        <v>4.7848244620610682E-3</v>
      </c>
      <c r="V58">
        <f t="shared" ca="1" si="16"/>
        <v>3.7627069416206707E-2</v>
      </c>
      <c r="W58">
        <f t="shared" ca="1" si="17"/>
        <v>-1.1604293588627545E-3</v>
      </c>
      <c r="X58">
        <f t="shared" ca="1" si="18"/>
        <v>0</v>
      </c>
      <c r="Y58">
        <f t="shared" ca="1" si="19"/>
        <v>0</v>
      </c>
      <c r="Z58">
        <f t="shared" ca="1" si="20"/>
        <v>0</v>
      </c>
      <c r="AA58">
        <f t="shared" ca="1" si="21"/>
        <v>0</v>
      </c>
      <c r="AB58">
        <f t="shared" ca="1" si="22"/>
        <v>0</v>
      </c>
      <c r="AC58">
        <f t="shared" ca="1" si="23"/>
        <v>-3.9227954095494386E-2</v>
      </c>
      <c r="AD58">
        <f t="shared" ca="1" si="24"/>
        <v>-2.766577460600653E-2</v>
      </c>
      <c r="AE58">
        <f t="shared" ca="1" si="25"/>
        <v>0.10754565805086302</v>
      </c>
      <c r="AF58">
        <f t="shared" ca="1" si="26"/>
        <v>3.7121406659432372E-2</v>
      </c>
      <c r="AG58">
        <f t="shared" ca="1" si="27"/>
        <v>-1.1136640158463601E-2</v>
      </c>
      <c r="AH58">
        <f t="shared" ca="1" si="28"/>
        <v>-1.0365251727542055E-2</v>
      </c>
      <c r="AI58">
        <f t="shared" ca="1" si="29"/>
        <v>-2.2277639235245131E-2</v>
      </c>
      <c r="AJ58">
        <f t="shared" ca="1" si="30"/>
        <v>5.1011732698519573E-3</v>
      </c>
      <c r="AK58">
        <f t="shared" ca="1" si="31"/>
        <v>-2.8759939096598647E-3</v>
      </c>
      <c r="AL58">
        <f t="shared" ca="1" si="32"/>
        <v>9.331523583305008E-3</v>
      </c>
      <c r="AP58" s="49">
        <v>4.3999999999999997E-2</v>
      </c>
      <c r="AQ58" s="41">
        <v>3500.31</v>
      </c>
      <c r="AR58" s="3">
        <v>6.0780000000000003</v>
      </c>
    </row>
    <row r="59" spans="1:44" x14ac:dyDescent="0.35">
      <c r="A59" s="42">
        <v>43831</v>
      </c>
      <c r="B59" s="3">
        <v>1.108522455016497E-2</v>
      </c>
      <c r="C59" s="3">
        <v>-0.16911080923574517</v>
      </c>
      <c r="D59" s="3">
        <v>-0.22222222222222227</v>
      </c>
      <c r="E59" s="3">
        <v>2.6629292221445264E-3</v>
      </c>
      <c r="F59" s="64">
        <f t="shared" si="33"/>
        <v>0</v>
      </c>
      <c r="G59" s="3">
        <f t="shared" si="34"/>
        <v>5.5101296975444213E-2</v>
      </c>
      <c r="H59" s="3">
        <f t="shared" si="35"/>
        <v>-8.661684782608722E-3</v>
      </c>
      <c r="I59">
        <f t="shared" ca="1" si="3"/>
        <v>0.10143766002239245</v>
      </c>
      <c r="J59">
        <f t="shared" ca="1" si="4"/>
        <v>1.8107490627390425E-2</v>
      </c>
      <c r="K59">
        <f t="shared" ca="1" si="5"/>
        <v>2.03233326303549E-3</v>
      </c>
      <c r="L59">
        <f t="shared" ca="1" si="6"/>
        <v>-1.8870212764955339E-2</v>
      </c>
      <c r="M59">
        <f t="shared" ca="1" si="7"/>
        <v>2.03233326303549E-3</v>
      </c>
      <c r="N59">
        <f t="shared" ca="1" si="8"/>
        <v>0.71657754010695196</v>
      </c>
      <c r="O59">
        <f t="shared" ca="1" si="9"/>
        <v>-0.26377952755905509</v>
      </c>
      <c r="P59">
        <f t="shared" ca="1" si="10"/>
        <v>9.1690544412607392E-2</v>
      </c>
      <c r="Q59">
        <f t="shared" ca="1" si="11"/>
        <v>0.10618066561014276</v>
      </c>
      <c r="R59">
        <f t="shared" ca="1" si="12"/>
        <v>5.5183946488294174E-2</v>
      </c>
      <c r="S59">
        <f t="shared" ca="1" si="13"/>
        <v>-5.5194714687926971E-3</v>
      </c>
      <c r="T59">
        <f t="shared" ca="1" si="14"/>
        <v>1.0820254163261865E-2</v>
      </c>
      <c r="U59">
        <f t="shared" ca="1" si="15"/>
        <v>1.0820254163261865E-2</v>
      </c>
      <c r="V59">
        <f t="shared" ca="1" si="16"/>
        <v>-1.1350435963107485E-2</v>
      </c>
      <c r="W59">
        <f t="shared" ca="1" si="17"/>
        <v>3.7627069416206707E-2</v>
      </c>
      <c r="X59">
        <f t="shared" ca="1" si="18"/>
        <v>0</v>
      </c>
      <c r="Y59">
        <f t="shared" ca="1" si="19"/>
        <v>0</v>
      </c>
      <c r="Z59">
        <f t="shared" ca="1" si="20"/>
        <v>0</v>
      </c>
      <c r="AA59">
        <f t="shared" ca="1" si="21"/>
        <v>0</v>
      </c>
      <c r="AB59">
        <f t="shared" ca="1" si="22"/>
        <v>0</v>
      </c>
      <c r="AC59">
        <f t="shared" ca="1" si="23"/>
        <v>7.0064687324219249E-2</v>
      </c>
      <c r="AD59">
        <f t="shared" ca="1" si="24"/>
        <v>-3.9227954095494386E-2</v>
      </c>
      <c r="AE59">
        <f t="shared" ca="1" si="25"/>
        <v>-2.766577460600653E-2</v>
      </c>
      <c r="AF59">
        <f t="shared" ca="1" si="26"/>
        <v>0.10754565805086302</v>
      </c>
      <c r="AG59">
        <f t="shared" ca="1" si="27"/>
        <v>3.7121406659432372E-2</v>
      </c>
      <c r="AH59">
        <f t="shared" ca="1" si="28"/>
        <v>4.1288333047798623E-2</v>
      </c>
      <c r="AI59">
        <f t="shared" ca="1" si="29"/>
        <v>-1.0365251727542055E-2</v>
      </c>
      <c r="AJ59">
        <f t="shared" ca="1" si="30"/>
        <v>-2.2277639235245131E-2</v>
      </c>
      <c r="AK59">
        <f t="shared" ca="1" si="31"/>
        <v>5.1011732698519573E-3</v>
      </c>
      <c r="AL59">
        <f t="shared" ca="1" si="32"/>
        <v>-2.8759939096598647E-3</v>
      </c>
      <c r="AP59" s="49">
        <v>4.3999999999999997E-2</v>
      </c>
      <c r="AQ59" s="41">
        <v>3271.12</v>
      </c>
      <c r="AR59" s="3">
        <v>5.8369999999999997</v>
      </c>
    </row>
    <row r="60" spans="1:44" x14ac:dyDescent="0.35">
      <c r="A60" s="42">
        <v>43862</v>
      </c>
      <c r="B60" s="3">
        <v>-4.3677665306052098E-2</v>
      </c>
      <c r="C60" s="3">
        <v>-0.14143129462726226</v>
      </c>
      <c r="D60" s="3">
        <v>-8.6782376502002712E-2</v>
      </c>
      <c r="E60" s="3">
        <v>1.3894324853228959E-2</v>
      </c>
      <c r="F60" s="64">
        <f t="shared" si="33"/>
        <v>0</v>
      </c>
      <c r="G60" s="3">
        <f t="shared" si="34"/>
        <v>1.838840328350267E-2</v>
      </c>
      <c r="H60" s="3">
        <f t="shared" si="35"/>
        <v>-2.0788292033926493E-2</v>
      </c>
      <c r="I60">
        <f t="shared" ca="1" si="3"/>
        <v>-0.16911080923574517</v>
      </c>
      <c r="J60">
        <f t="shared" ca="1" si="4"/>
        <v>0.10143766002239245</v>
      </c>
      <c r="K60">
        <f t="shared" ca="1" si="5"/>
        <v>1.8107490627390425E-2</v>
      </c>
      <c r="L60">
        <f t="shared" ca="1" si="6"/>
        <v>2.03233326303549E-3</v>
      </c>
      <c r="M60">
        <f t="shared" ca="1" si="7"/>
        <v>1.8107490627390425E-2</v>
      </c>
      <c r="N60">
        <f t="shared" ca="1" si="8"/>
        <v>-0.22222222222222227</v>
      </c>
      <c r="O60">
        <f t="shared" ca="1" si="9"/>
        <v>0.71657754010695196</v>
      </c>
      <c r="P60">
        <f t="shared" ca="1" si="10"/>
        <v>-0.26377952755905509</v>
      </c>
      <c r="Q60">
        <f t="shared" ca="1" si="11"/>
        <v>9.1690544412607392E-2</v>
      </c>
      <c r="R60">
        <f t="shared" ca="1" si="12"/>
        <v>0.10618066561014276</v>
      </c>
      <c r="S60">
        <f t="shared" ca="1" si="13"/>
        <v>2.6629292221445264E-3</v>
      </c>
      <c r="T60">
        <f t="shared" ca="1" si="14"/>
        <v>-5.5194714687926971E-3</v>
      </c>
      <c r="U60">
        <f t="shared" ca="1" si="15"/>
        <v>-5.5194714687926971E-3</v>
      </c>
      <c r="V60">
        <f t="shared" ca="1" si="16"/>
        <v>4.7848244620610682E-3</v>
      </c>
      <c r="W60">
        <f t="shared" ca="1" si="17"/>
        <v>-1.1350435963107485E-2</v>
      </c>
      <c r="X60">
        <f t="shared" ca="1" si="18"/>
        <v>0</v>
      </c>
      <c r="Y60">
        <f t="shared" ca="1" si="19"/>
        <v>0</v>
      </c>
      <c r="Z60">
        <f t="shared" ca="1" si="20"/>
        <v>0</v>
      </c>
      <c r="AA60">
        <f t="shared" ca="1" si="21"/>
        <v>0</v>
      </c>
      <c r="AB60">
        <f t="shared" ca="1" si="22"/>
        <v>0</v>
      </c>
      <c r="AC60">
        <f t="shared" ca="1" si="23"/>
        <v>5.5101296975444213E-2</v>
      </c>
      <c r="AD60">
        <f t="shared" ca="1" si="24"/>
        <v>7.0064687324219249E-2</v>
      </c>
      <c r="AE60">
        <f t="shared" ca="1" si="25"/>
        <v>-3.9227954095494386E-2</v>
      </c>
      <c r="AF60">
        <f t="shared" ca="1" si="26"/>
        <v>-2.766577460600653E-2</v>
      </c>
      <c r="AG60">
        <f t="shared" ca="1" si="27"/>
        <v>0.10754565805086302</v>
      </c>
      <c r="AH60">
        <f t="shared" ca="1" si="28"/>
        <v>-8.661684782608722E-3</v>
      </c>
      <c r="AI60">
        <f t="shared" ca="1" si="29"/>
        <v>4.1288333047798623E-2</v>
      </c>
      <c r="AJ60">
        <f t="shared" ca="1" si="30"/>
        <v>-1.0365251727542055E-2</v>
      </c>
      <c r="AK60">
        <f t="shared" ca="1" si="31"/>
        <v>-2.2277639235245131E-2</v>
      </c>
      <c r="AL60">
        <f t="shared" ca="1" si="32"/>
        <v>5.1011732698519573E-3</v>
      </c>
      <c r="AP60" s="49">
        <v>4.3999999999999997E-2</v>
      </c>
      <c r="AQ60" s="41">
        <v>3100.29</v>
      </c>
      <c r="AR60" s="3">
        <v>5.8879999999999999</v>
      </c>
    </row>
    <row r="61" spans="1:44" x14ac:dyDescent="0.35">
      <c r="A61" s="42">
        <v>43891</v>
      </c>
      <c r="B61" s="3">
        <v>-4.6431615697184785E-2</v>
      </c>
      <c r="C61" s="3">
        <v>-0.78186608327241736</v>
      </c>
      <c r="D61" s="3">
        <v>-0.195906432748538</v>
      </c>
      <c r="E61" s="3">
        <v>3.8588799735296442E-2</v>
      </c>
      <c r="F61" s="64">
        <f t="shared" si="33"/>
        <v>0</v>
      </c>
      <c r="G61" s="3">
        <f t="shared" si="34"/>
        <v>4.5281775012618368E-2</v>
      </c>
      <c r="H61" s="3">
        <f t="shared" si="35"/>
        <v>-1.587561374795424E-2</v>
      </c>
      <c r="I61">
        <f t="shared" ca="1" si="3"/>
        <v>-0.14143129462726226</v>
      </c>
      <c r="J61">
        <f t="shared" ca="1" si="4"/>
        <v>-0.16911080923574517</v>
      </c>
      <c r="K61">
        <f t="shared" ca="1" si="5"/>
        <v>0.10143766002239245</v>
      </c>
      <c r="L61">
        <f t="shared" ca="1" si="6"/>
        <v>1.8107490627390425E-2</v>
      </c>
      <c r="M61">
        <f t="shared" ca="1" si="7"/>
        <v>0.10143766002239245</v>
      </c>
      <c r="N61">
        <f t="shared" ca="1" si="8"/>
        <v>-8.6782376502002712E-2</v>
      </c>
      <c r="O61">
        <f t="shared" ca="1" si="9"/>
        <v>-0.22222222222222227</v>
      </c>
      <c r="P61">
        <f t="shared" ca="1" si="10"/>
        <v>0.71657754010695196</v>
      </c>
      <c r="Q61">
        <f t="shared" ca="1" si="11"/>
        <v>-0.26377952755905509</v>
      </c>
      <c r="R61">
        <f t="shared" ca="1" si="12"/>
        <v>9.1690544412607392E-2</v>
      </c>
      <c r="S61">
        <f t="shared" ca="1" si="13"/>
        <v>1.3894324853228959E-2</v>
      </c>
      <c r="T61">
        <f t="shared" ca="1" si="14"/>
        <v>2.6629292221445264E-3</v>
      </c>
      <c r="U61">
        <f t="shared" ca="1" si="15"/>
        <v>2.6629292221445264E-3</v>
      </c>
      <c r="V61">
        <f t="shared" ca="1" si="16"/>
        <v>1.0820254163261865E-2</v>
      </c>
      <c r="W61">
        <f t="shared" ca="1" si="17"/>
        <v>4.7848244620610682E-3</v>
      </c>
      <c r="X61">
        <f t="shared" ca="1" si="18"/>
        <v>0</v>
      </c>
      <c r="Y61">
        <f t="shared" ca="1" si="19"/>
        <v>0</v>
      </c>
      <c r="Z61">
        <f t="shared" ca="1" si="20"/>
        <v>0</v>
      </c>
      <c r="AA61">
        <f t="shared" ca="1" si="21"/>
        <v>0</v>
      </c>
      <c r="AB61">
        <f t="shared" ca="1" si="22"/>
        <v>0</v>
      </c>
      <c r="AC61">
        <f t="shared" ca="1" si="23"/>
        <v>1.838840328350267E-2</v>
      </c>
      <c r="AD61">
        <f t="shared" ca="1" si="24"/>
        <v>5.5101296975444213E-2</v>
      </c>
      <c r="AE61">
        <f t="shared" ca="1" si="25"/>
        <v>7.0064687324219249E-2</v>
      </c>
      <c r="AF61">
        <f t="shared" ca="1" si="26"/>
        <v>-3.9227954095494386E-2</v>
      </c>
      <c r="AG61">
        <f t="shared" ca="1" si="27"/>
        <v>-2.766577460600653E-2</v>
      </c>
      <c r="AH61">
        <f t="shared" ca="1" si="28"/>
        <v>-2.0788292033926493E-2</v>
      </c>
      <c r="AI61">
        <f t="shared" ca="1" si="29"/>
        <v>-8.661684782608722E-3</v>
      </c>
      <c r="AJ61">
        <f t="shared" ca="1" si="30"/>
        <v>4.1288333047798623E-2</v>
      </c>
      <c r="AK61">
        <f t="shared" ca="1" si="31"/>
        <v>-1.0365251727542055E-2</v>
      </c>
      <c r="AL61">
        <f t="shared" ca="1" si="32"/>
        <v>-2.2277639235245131E-2</v>
      </c>
      <c r="AP61" s="49">
        <v>4.3999999999999997E-2</v>
      </c>
      <c r="AQ61" s="41">
        <v>3044.31</v>
      </c>
      <c r="AR61" s="3">
        <v>6.0129999999999999</v>
      </c>
    </row>
    <row r="62" spans="1:44" x14ac:dyDescent="0.35">
      <c r="A62" s="42">
        <v>43922</v>
      </c>
      <c r="B62" s="3">
        <v>-0.29921751437150074</v>
      </c>
      <c r="C62" s="3">
        <v>-8.346653102309004E-2</v>
      </c>
      <c r="D62" s="3">
        <v>-9.0909090909090592E-3</v>
      </c>
      <c r="E62" s="3">
        <v>-3.3982451249784324E-3</v>
      </c>
      <c r="F62" s="64">
        <f t="shared" si="33"/>
        <v>-0.14563106796116504</v>
      </c>
      <c r="G62" s="3">
        <f t="shared" si="34"/>
        <v>0.12684410293315368</v>
      </c>
      <c r="H62" s="3">
        <f t="shared" si="35"/>
        <v>-4.5617464972302997E-3</v>
      </c>
      <c r="I62">
        <f t="shared" ca="1" si="3"/>
        <v>-0.78186608327241736</v>
      </c>
      <c r="J62">
        <f t="shared" ca="1" si="4"/>
        <v>-0.14143129462726226</v>
      </c>
      <c r="K62">
        <f t="shared" ca="1" si="5"/>
        <v>-0.16911080923574517</v>
      </c>
      <c r="L62">
        <f t="shared" ca="1" si="6"/>
        <v>0.10143766002239245</v>
      </c>
      <c r="M62">
        <f t="shared" ca="1" si="7"/>
        <v>-0.16911080923574517</v>
      </c>
      <c r="N62">
        <f t="shared" ca="1" si="8"/>
        <v>-0.195906432748538</v>
      </c>
      <c r="O62">
        <f t="shared" ca="1" si="9"/>
        <v>-8.6782376502002712E-2</v>
      </c>
      <c r="P62">
        <f t="shared" ca="1" si="10"/>
        <v>-0.22222222222222227</v>
      </c>
      <c r="Q62">
        <f t="shared" ca="1" si="11"/>
        <v>0.71657754010695196</v>
      </c>
      <c r="R62">
        <f t="shared" ca="1" si="12"/>
        <v>-0.26377952755905509</v>
      </c>
      <c r="S62">
        <f t="shared" ca="1" si="13"/>
        <v>3.8588799735296442E-2</v>
      </c>
      <c r="T62">
        <f t="shared" ca="1" si="14"/>
        <v>1.3894324853228959E-2</v>
      </c>
      <c r="U62">
        <f t="shared" ca="1" si="15"/>
        <v>1.3894324853228959E-2</v>
      </c>
      <c r="V62">
        <f t="shared" ca="1" si="16"/>
        <v>-5.5194714687926971E-3</v>
      </c>
      <c r="W62">
        <f t="shared" ca="1" si="17"/>
        <v>1.0820254163261865E-2</v>
      </c>
      <c r="X62">
        <f t="shared" ca="1" si="18"/>
        <v>0</v>
      </c>
      <c r="Y62">
        <f t="shared" ca="1" si="19"/>
        <v>0</v>
      </c>
      <c r="Z62">
        <f t="shared" ca="1" si="20"/>
        <v>0</v>
      </c>
      <c r="AA62">
        <f t="shared" ca="1" si="21"/>
        <v>0</v>
      </c>
      <c r="AB62">
        <f t="shared" ca="1" si="22"/>
        <v>0</v>
      </c>
      <c r="AC62">
        <f t="shared" ca="1" si="23"/>
        <v>4.5281775012618368E-2</v>
      </c>
      <c r="AD62">
        <f t="shared" ca="1" si="24"/>
        <v>1.838840328350267E-2</v>
      </c>
      <c r="AE62">
        <f t="shared" ca="1" si="25"/>
        <v>5.5101296975444213E-2</v>
      </c>
      <c r="AF62">
        <f t="shared" ca="1" si="26"/>
        <v>7.0064687324219249E-2</v>
      </c>
      <c r="AG62">
        <f t="shared" ca="1" si="27"/>
        <v>-3.9227954095494386E-2</v>
      </c>
      <c r="AH62">
        <f t="shared" ca="1" si="28"/>
        <v>-1.587561374795424E-2</v>
      </c>
      <c r="AI62">
        <f t="shared" ca="1" si="29"/>
        <v>-2.0788292033926493E-2</v>
      </c>
      <c r="AJ62">
        <f t="shared" ca="1" si="30"/>
        <v>-8.661684782608722E-3</v>
      </c>
      <c r="AK62">
        <f t="shared" ca="1" si="31"/>
        <v>4.1288333047798623E-2</v>
      </c>
      <c r="AL62">
        <f t="shared" ca="1" si="32"/>
        <v>-1.0365251727542055E-2</v>
      </c>
      <c r="AP62" s="49">
        <v>4.3999999999999997E-2</v>
      </c>
      <c r="AQ62" s="41">
        <v>2912.43</v>
      </c>
      <c r="AR62" s="3">
        <v>6.11</v>
      </c>
    </row>
    <row r="63" spans="1:44" x14ac:dyDescent="0.35">
      <c r="A63" s="42">
        <v>43952</v>
      </c>
      <c r="B63" s="3">
        <v>0.11864153070548399</v>
      </c>
      <c r="C63" s="3">
        <v>0.63326869751018822</v>
      </c>
      <c r="D63" s="3">
        <v>-6.4220183486238633E-2</v>
      </c>
      <c r="E63" s="3">
        <v>6.8329848022697396E-3</v>
      </c>
      <c r="F63" s="64">
        <f t="shared" si="33"/>
        <v>0</v>
      </c>
      <c r="G63" s="3">
        <f t="shared" si="34"/>
        <v>-0.12511932083595659</v>
      </c>
      <c r="H63" s="3">
        <f t="shared" si="35"/>
        <v>-3.6571966724219203E-2</v>
      </c>
      <c r="I63">
        <f t="shared" ca="1" si="3"/>
        <v>-8.346653102309004E-2</v>
      </c>
      <c r="J63">
        <f t="shared" ca="1" si="4"/>
        <v>-0.78186608327241736</v>
      </c>
      <c r="K63">
        <f t="shared" ca="1" si="5"/>
        <v>-0.14143129462726226</v>
      </c>
      <c r="L63">
        <f t="shared" ca="1" si="6"/>
        <v>-0.16911080923574517</v>
      </c>
      <c r="M63">
        <f t="shared" ca="1" si="7"/>
        <v>-0.14143129462726226</v>
      </c>
      <c r="N63">
        <f t="shared" ca="1" si="8"/>
        <v>-9.0909090909090592E-3</v>
      </c>
      <c r="O63">
        <f t="shared" ca="1" si="9"/>
        <v>-0.195906432748538</v>
      </c>
      <c r="P63">
        <f t="shared" ca="1" si="10"/>
        <v>-8.6782376502002712E-2</v>
      </c>
      <c r="Q63">
        <f t="shared" ca="1" si="11"/>
        <v>-0.22222222222222227</v>
      </c>
      <c r="R63">
        <f t="shared" ca="1" si="12"/>
        <v>0.71657754010695196</v>
      </c>
      <c r="S63">
        <f t="shared" ca="1" si="13"/>
        <v>-3.3982451249784324E-3</v>
      </c>
      <c r="T63">
        <f t="shared" ca="1" si="14"/>
        <v>3.8588799735296442E-2</v>
      </c>
      <c r="U63">
        <f t="shared" ca="1" si="15"/>
        <v>3.8588799735296442E-2</v>
      </c>
      <c r="V63">
        <f t="shared" ca="1" si="16"/>
        <v>2.6629292221445264E-3</v>
      </c>
      <c r="W63">
        <f t="shared" ca="1" si="17"/>
        <v>-5.5194714687926971E-3</v>
      </c>
      <c r="X63">
        <f t="shared" ca="1" si="18"/>
        <v>-0.14563106796116504</v>
      </c>
      <c r="Y63">
        <f t="shared" ca="1" si="19"/>
        <v>0</v>
      </c>
      <c r="Z63">
        <f t="shared" ca="1" si="20"/>
        <v>0</v>
      </c>
      <c r="AA63">
        <f t="shared" ca="1" si="21"/>
        <v>0</v>
      </c>
      <c r="AB63">
        <f t="shared" ca="1" si="22"/>
        <v>0</v>
      </c>
      <c r="AC63">
        <f t="shared" ca="1" si="23"/>
        <v>0.12684410293315368</v>
      </c>
      <c r="AD63">
        <f t="shared" ca="1" si="24"/>
        <v>4.5281775012618368E-2</v>
      </c>
      <c r="AE63">
        <f t="shared" ca="1" si="25"/>
        <v>1.838840328350267E-2</v>
      </c>
      <c r="AF63">
        <f t="shared" ca="1" si="26"/>
        <v>5.5101296975444213E-2</v>
      </c>
      <c r="AG63">
        <f t="shared" ca="1" si="27"/>
        <v>7.0064687324219249E-2</v>
      </c>
      <c r="AH63">
        <f t="shared" ca="1" si="28"/>
        <v>-4.5617464972302997E-3</v>
      </c>
      <c r="AI63">
        <f t="shared" ca="1" si="29"/>
        <v>-1.587561374795424E-2</v>
      </c>
      <c r="AJ63">
        <f t="shared" ca="1" si="30"/>
        <v>-2.0788292033926493E-2</v>
      </c>
      <c r="AK63">
        <f t="shared" ca="1" si="31"/>
        <v>-8.661684782608722E-3</v>
      </c>
      <c r="AL63">
        <f t="shared" ca="1" si="32"/>
        <v>4.1288333047798623E-2</v>
      </c>
      <c r="AP63" s="49">
        <v>5.1499999999999997E-2</v>
      </c>
      <c r="AQ63" s="41">
        <v>2584.59</v>
      </c>
      <c r="AR63" s="3">
        <v>6.1379999999999999</v>
      </c>
    </row>
    <row r="64" spans="1:44" x14ac:dyDescent="0.35">
      <c r="A64" s="42">
        <v>43983</v>
      </c>
      <c r="B64" s="3">
        <v>5.5731968185487028E-2</v>
      </c>
      <c r="C64" s="3">
        <v>0.10120990193151325</v>
      </c>
      <c r="D64" s="3">
        <v>-7.8431372549019676E-3</v>
      </c>
      <c r="E64" s="3">
        <v>-6.6146315650214517E-4</v>
      </c>
      <c r="F64" s="64">
        <f t="shared" si="33"/>
        <v>0</v>
      </c>
      <c r="G64" s="3">
        <f t="shared" si="34"/>
        <v>-8.4110469009648109E-2</v>
      </c>
      <c r="H64" s="3">
        <f t="shared" si="35"/>
        <v>-3.455068949840881E-2</v>
      </c>
      <c r="I64">
        <f t="shared" ca="1" si="3"/>
        <v>0.63326869751018822</v>
      </c>
      <c r="J64">
        <f t="shared" ca="1" si="4"/>
        <v>-8.346653102309004E-2</v>
      </c>
      <c r="K64">
        <f t="shared" ca="1" si="5"/>
        <v>-0.78186608327241736</v>
      </c>
      <c r="L64">
        <f t="shared" ca="1" si="6"/>
        <v>-0.14143129462726226</v>
      </c>
      <c r="M64">
        <f t="shared" ca="1" si="7"/>
        <v>-0.78186608327241736</v>
      </c>
      <c r="N64">
        <f t="shared" ca="1" si="8"/>
        <v>-6.4220183486238633E-2</v>
      </c>
      <c r="O64">
        <f t="shared" ca="1" si="9"/>
        <v>-9.0909090909090592E-3</v>
      </c>
      <c r="P64">
        <f t="shared" ca="1" si="10"/>
        <v>-0.195906432748538</v>
      </c>
      <c r="Q64">
        <f t="shared" ca="1" si="11"/>
        <v>-8.6782376502002712E-2</v>
      </c>
      <c r="R64">
        <f t="shared" ca="1" si="12"/>
        <v>-0.22222222222222227</v>
      </c>
      <c r="S64">
        <f t="shared" ca="1" si="13"/>
        <v>6.8329848022697396E-3</v>
      </c>
      <c r="T64">
        <f t="shared" ca="1" si="14"/>
        <v>-3.3982451249784324E-3</v>
      </c>
      <c r="U64">
        <f t="shared" ca="1" si="15"/>
        <v>-3.3982451249784324E-3</v>
      </c>
      <c r="V64">
        <f t="shared" ca="1" si="16"/>
        <v>1.3894324853228959E-2</v>
      </c>
      <c r="W64">
        <f t="shared" ca="1" si="17"/>
        <v>2.6629292221445264E-3</v>
      </c>
      <c r="X64">
        <f t="shared" ca="1" si="18"/>
        <v>0</v>
      </c>
      <c r="Y64">
        <f t="shared" ca="1" si="19"/>
        <v>-0.14563106796116504</v>
      </c>
      <c r="Z64">
        <f t="shared" ca="1" si="20"/>
        <v>0</v>
      </c>
      <c r="AA64">
        <f t="shared" ca="1" si="21"/>
        <v>0</v>
      </c>
      <c r="AB64">
        <f t="shared" ca="1" si="22"/>
        <v>0</v>
      </c>
      <c r="AC64">
        <f t="shared" ca="1" si="23"/>
        <v>-0.12511932083595659</v>
      </c>
      <c r="AD64">
        <f t="shared" ca="1" si="24"/>
        <v>0.12684410293315368</v>
      </c>
      <c r="AE64">
        <f t="shared" ca="1" si="25"/>
        <v>4.5281775012618368E-2</v>
      </c>
      <c r="AF64">
        <f t="shared" ca="1" si="26"/>
        <v>1.838840328350267E-2</v>
      </c>
      <c r="AG64">
        <f t="shared" ca="1" si="27"/>
        <v>5.5101296975444213E-2</v>
      </c>
      <c r="AH64">
        <f t="shared" ca="1" si="28"/>
        <v>-3.6571966724219203E-2</v>
      </c>
      <c r="AI64">
        <f t="shared" ca="1" si="29"/>
        <v>-4.5617464972302997E-3</v>
      </c>
      <c r="AJ64">
        <f t="shared" ca="1" si="30"/>
        <v>-1.587561374795424E-2</v>
      </c>
      <c r="AK64">
        <f t="shared" ca="1" si="31"/>
        <v>-2.0788292033926493E-2</v>
      </c>
      <c r="AL64">
        <f t="shared" ca="1" si="32"/>
        <v>-8.661684782608722E-3</v>
      </c>
      <c r="AP64" s="49">
        <v>5.1499999999999997E-2</v>
      </c>
      <c r="AQ64" s="41">
        <v>2954.22</v>
      </c>
      <c r="AR64" s="3">
        <v>6.3710000000000004</v>
      </c>
    </row>
    <row r="65" spans="1:44" x14ac:dyDescent="0.35">
      <c r="A65" s="42">
        <v>44013</v>
      </c>
      <c r="B65" s="3">
        <v>5.9643863613287149E-2</v>
      </c>
      <c r="C65" s="3">
        <v>2.5145906273444634E-2</v>
      </c>
      <c r="D65" s="3">
        <v>5.3359683794466498E-2</v>
      </c>
      <c r="E65" s="3">
        <v>-8.260524225575978E-3</v>
      </c>
      <c r="F65" s="64">
        <f t="shared" si="33"/>
        <v>0</v>
      </c>
      <c r="G65" s="3">
        <f t="shared" si="34"/>
        <v>-1.6280898111292685E-3</v>
      </c>
      <c r="H65" s="3">
        <f t="shared" si="35"/>
        <v>6.866036008544389E-3</v>
      </c>
      <c r="I65">
        <f t="shared" ca="1" si="3"/>
        <v>0.10120990193151325</v>
      </c>
      <c r="J65">
        <f t="shared" ca="1" si="4"/>
        <v>0.63326869751018822</v>
      </c>
      <c r="K65">
        <f t="shared" ca="1" si="5"/>
        <v>-8.346653102309004E-2</v>
      </c>
      <c r="L65">
        <f t="shared" ca="1" si="6"/>
        <v>-0.78186608327241736</v>
      </c>
      <c r="M65">
        <f t="shared" ca="1" si="7"/>
        <v>-8.346653102309004E-2</v>
      </c>
      <c r="N65">
        <f t="shared" ca="1" si="8"/>
        <v>-7.8431372549019676E-3</v>
      </c>
      <c r="O65">
        <f t="shared" ca="1" si="9"/>
        <v>-6.4220183486238633E-2</v>
      </c>
      <c r="P65">
        <f t="shared" ca="1" si="10"/>
        <v>-9.0909090909090592E-3</v>
      </c>
      <c r="Q65">
        <f t="shared" ca="1" si="11"/>
        <v>-0.195906432748538</v>
      </c>
      <c r="R65">
        <f t="shared" ca="1" si="12"/>
        <v>-8.6782376502002712E-2</v>
      </c>
      <c r="S65">
        <f t="shared" ca="1" si="13"/>
        <v>-6.6146315650214517E-4</v>
      </c>
      <c r="T65">
        <f t="shared" ca="1" si="14"/>
        <v>6.8329848022697396E-3</v>
      </c>
      <c r="U65">
        <f t="shared" ca="1" si="15"/>
        <v>6.8329848022697396E-3</v>
      </c>
      <c r="V65">
        <f t="shared" ca="1" si="16"/>
        <v>3.8588799735296442E-2</v>
      </c>
      <c r="W65">
        <f t="shared" ca="1" si="17"/>
        <v>1.3894324853228959E-2</v>
      </c>
      <c r="X65">
        <f t="shared" ca="1" si="18"/>
        <v>0</v>
      </c>
      <c r="Y65">
        <f t="shared" ca="1" si="19"/>
        <v>0</v>
      </c>
      <c r="Z65">
        <f t="shared" ca="1" si="20"/>
        <v>-0.14563106796116504</v>
      </c>
      <c r="AA65">
        <f t="shared" ca="1" si="21"/>
        <v>0</v>
      </c>
      <c r="AB65">
        <f t="shared" ca="1" si="22"/>
        <v>0</v>
      </c>
      <c r="AC65">
        <f t="shared" ca="1" si="23"/>
        <v>-8.4110469009648109E-2</v>
      </c>
      <c r="AD65">
        <f t="shared" ca="1" si="24"/>
        <v>-0.12511932083595659</v>
      </c>
      <c r="AE65">
        <f t="shared" ca="1" si="25"/>
        <v>0.12684410293315368</v>
      </c>
      <c r="AF65">
        <f t="shared" ca="1" si="26"/>
        <v>4.5281775012618368E-2</v>
      </c>
      <c r="AG65">
        <f t="shared" ca="1" si="27"/>
        <v>1.838840328350267E-2</v>
      </c>
      <c r="AH65">
        <f t="shared" ca="1" si="28"/>
        <v>-3.455068949840881E-2</v>
      </c>
      <c r="AI65">
        <f t="shared" ca="1" si="29"/>
        <v>-3.6571966724219203E-2</v>
      </c>
      <c r="AJ65">
        <f t="shared" ca="1" si="30"/>
        <v>-4.5617464972302997E-3</v>
      </c>
      <c r="AK65">
        <f t="shared" ca="1" si="31"/>
        <v>-1.587561374795424E-2</v>
      </c>
      <c r="AL65">
        <f t="shared" ca="1" si="32"/>
        <v>-2.0788292033926493E-2</v>
      </c>
      <c r="AP65" s="49">
        <v>5.1499999999999997E-2</v>
      </c>
      <c r="AQ65" s="41">
        <v>3225.52</v>
      </c>
      <c r="AR65" s="3">
        <v>6.5990000000000002</v>
      </c>
    </row>
    <row r="66" spans="1:44" x14ac:dyDescent="0.35">
      <c r="A66" s="42">
        <v>44044</v>
      </c>
      <c r="B66" s="3">
        <v>4.3300787070869852E-2</v>
      </c>
      <c r="C66" s="3">
        <v>5.6482192648457746E-2</v>
      </c>
      <c r="D66" s="3">
        <v>5.6285178236397712E-2</v>
      </c>
      <c r="E66" s="3">
        <v>-2.2184847028672006E-2</v>
      </c>
      <c r="F66" s="64">
        <f t="shared" ref="F66:F97" si="36">(AP66-AP67)/AP67</f>
        <v>0</v>
      </c>
      <c r="G66" s="3">
        <f t="shared" ref="G66:G97" si="37">(AQ66-AQ67)/AQ67</f>
        <v>2.8589803182446302E-2</v>
      </c>
      <c r="H66" s="3">
        <f t="shared" ref="H66:H97" si="38">(AR66-AR67)/AR67</f>
        <v>1.4551083591331317E-2</v>
      </c>
      <c r="I66">
        <f t="shared" ca="1" si="3"/>
        <v>2.5145906273444634E-2</v>
      </c>
      <c r="J66">
        <f t="shared" ca="1" si="4"/>
        <v>0.10120990193151325</v>
      </c>
      <c r="K66">
        <f t="shared" ca="1" si="5"/>
        <v>0.63326869751018822</v>
      </c>
      <c r="L66">
        <f t="shared" ca="1" si="6"/>
        <v>-8.346653102309004E-2</v>
      </c>
      <c r="M66">
        <f t="shared" ca="1" si="7"/>
        <v>0.63326869751018822</v>
      </c>
      <c r="N66">
        <f t="shared" ca="1" si="8"/>
        <v>5.3359683794466498E-2</v>
      </c>
      <c r="O66">
        <f t="shared" ca="1" si="9"/>
        <v>-7.8431372549019676E-3</v>
      </c>
      <c r="P66">
        <f t="shared" ca="1" si="10"/>
        <v>-6.4220183486238633E-2</v>
      </c>
      <c r="Q66">
        <f t="shared" ca="1" si="11"/>
        <v>-9.0909090909090592E-3</v>
      </c>
      <c r="R66">
        <f t="shared" ca="1" si="12"/>
        <v>-0.195906432748538</v>
      </c>
      <c r="S66">
        <f t="shared" ca="1" si="13"/>
        <v>-8.260524225575978E-3</v>
      </c>
      <c r="T66">
        <f t="shared" ca="1" si="14"/>
        <v>-6.6146315650214517E-4</v>
      </c>
      <c r="U66">
        <f t="shared" ca="1" si="15"/>
        <v>-6.6146315650214517E-4</v>
      </c>
      <c r="V66">
        <f t="shared" ca="1" si="16"/>
        <v>-3.3982451249784324E-3</v>
      </c>
      <c r="W66">
        <f t="shared" ca="1" si="17"/>
        <v>3.8588799735296442E-2</v>
      </c>
      <c r="X66">
        <f t="shared" ca="1" si="18"/>
        <v>0</v>
      </c>
      <c r="Y66">
        <f t="shared" ca="1" si="19"/>
        <v>0</v>
      </c>
      <c r="Z66">
        <f t="shared" ca="1" si="20"/>
        <v>0</v>
      </c>
      <c r="AA66">
        <f t="shared" ca="1" si="21"/>
        <v>-0.14563106796116504</v>
      </c>
      <c r="AB66">
        <f t="shared" ca="1" si="22"/>
        <v>0</v>
      </c>
      <c r="AC66">
        <f t="shared" ca="1" si="23"/>
        <v>-1.6280898111292685E-3</v>
      </c>
      <c r="AD66">
        <f t="shared" ca="1" si="24"/>
        <v>-8.4110469009648109E-2</v>
      </c>
      <c r="AE66">
        <f t="shared" ca="1" si="25"/>
        <v>-0.12511932083595659</v>
      </c>
      <c r="AF66">
        <f t="shared" ca="1" si="26"/>
        <v>0.12684410293315368</v>
      </c>
      <c r="AG66">
        <f t="shared" ca="1" si="27"/>
        <v>4.5281775012618368E-2</v>
      </c>
      <c r="AH66">
        <f t="shared" ca="1" si="28"/>
        <v>6.866036008544389E-3</v>
      </c>
      <c r="AI66">
        <f t="shared" ca="1" si="29"/>
        <v>-3.455068949840881E-2</v>
      </c>
      <c r="AJ66">
        <f t="shared" ca="1" si="30"/>
        <v>-3.6571966724219203E-2</v>
      </c>
      <c r="AK66">
        <f t="shared" ca="1" si="31"/>
        <v>-4.5617464972302997E-3</v>
      </c>
      <c r="AL66">
        <f t="shared" ca="1" si="32"/>
        <v>-1.587561374795424E-2</v>
      </c>
      <c r="AP66" s="49">
        <v>5.1499999999999997E-2</v>
      </c>
      <c r="AQ66" s="41">
        <v>3230.78</v>
      </c>
      <c r="AR66" s="3">
        <v>6.5540000000000003</v>
      </c>
    </row>
    <row r="67" spans="1:44" x14ac:dyDescent="0.35">
      <c r="A67" s="42">
        <v>44075</v>
      </c>
      <c r="B67" s="3">
        <v>5.1764876957373543E-2</v>
      </c>
      <c r="C67" s="3">
        <v>-5.7724583167314714E-2</v>
      </c>
      <c r="D67" s="3">
        <v>-1.7761989342806016E-3</v>
      </c>
      <c r="E67" s="3">
        <v>4.1772462937177133E-3</v>
      </c>
      <c r="F67" s="64">
        <f t="shared" si="36"/>
        <v>0</v>
      </c>
      <c r="G67" s="3">
        <f t="shared" si="37"/>
        <v>3.4047064090915104E-2</v>
      </c>
      <c r="H67" s="3">
        <f t="shared" si="38"/>
        <v>-2.7547794671082319E-2</v>
      </c>
      <c r="I67">
        <f t="shared" ca="1" si="3"/>
        <v>5.6482192648457746E-2</v>
      </c>
      <c r="J67">
        <f t="shared" ca="1" si="4"/>
        <v>2.5145906273444634E-2</v>
      </c>
      <c r="K67">
        <f t="shared" ca="1" si="5"/>
        <v>0.10120990193151325</v>
      </c>
      <c r="L67">
        <f t="shared" ca="1" si="6"/>
        <v>0.63326869751018822</v>
      </c>
      <c r="M67">
        <f t="shared" ca="1" si="7"/>
        <v>0.10120990193151325</v>
      </c>
      <c r="N67">
        <f t="shared" ca="1" si="8"/>
        <v>5.6285178236397712E-2</v>
      </c>
      <c r="O67">
        <f t="shared" ca="1" si="9"/>
        <v>5.3359683794466498E-2</v>
      </c>
      <c r="P67">
        <f t="shared" ca="1" si="10"/>
        <v>-7.8431372549019676E-3</v>
      </c>
      <c r="Q67">
        <f t="shared" ca="1" si="11"/>
        <v>-6.4220183486238633E-2</v>
      </c>
      <c r="R67">
        <f t="shared" ca="1" si="12"/>
        <v>-9.0909090909090592E-3</v>
      </c>
      <c r="S67">
        <f t="shared" ca="1" si="13"/>
        <v>-2.2184847028672006E-2</v>
      </c>
      <c r="T67">
        <f t="shared" ca="1" si="14"/>
        <v>-8.260524225575978E-3</v>
      </c>
      <c r="U67">
        <f t="shared" ca="1" si="15"/>
        <v>-8.260524225575978E-3</v>
      </c>
      <c r="V67">
        <f t="shared" ca="1" si="16"/>
        <v>6.8329848022697396E-3</v>
      </c>
      <c r="W67">
        <f t="shared" ca="1" si="17"/>
        <v>-3.3982451249784324E-3</v>
      </c>
      <c r="X67">
        <f t="shared" ca="1" si="18"/>
        <v>0</v>
      </c>
      <c r="Y67">
        <f t="shared" ca="1" si="19"/>
        <v>0</v>
      </c>
      <c r="Z67">
        <f t="shared" ca="1" si="20"/>
        <v>0</v>
      </c>
      <c r="AA67">
        <f t="shared" ca="1" si="21"/>
        <v>0</v>
      </c>
      <c r="AB67">
        <f t="shared" ca="1" si="22"/>
        <v>-0.14563106796116504</v>
      </c>
      <c r="AC67">
        <f t="shared" ca="1" si="23"/>
        <v>2.8589803182446302E-2</v>
      </c>
      <c r="AD67">
        <f t="shared" ca="1" si="24"/>
        <v>-1.6280898111292685E-3</v>
      </c>
      <c r="AE67">
        <f t="shared" ca="1" si="25"/>
        <v>-8.4110469009648109E-2</v>
      </c>
      <c r="AF67">
        <f t="shared" ca="1" si="26"/>
        <v>-0.12511932083595659</v>
      </c>
      <c r="AG67">
        <f t="shared" ca="1" si="27"/>
        <v>0.12684410293315368</v>
      </c>
      <c r="AH67">
        <f t="shared" ca="1" si="28"/>
        <v>1.4551083591331317E-2</v>
      </c>
      <c r="AI67">
        <f t="shared" ca="1" si="29"/>
        <v>6.866036008544389E-3</v>
      </c>
      <c r="AJ67">
        <f t="shared" ca="1" si="30"/>
        <v>-3.455068949840881E-2</v>
      </c>
      <c r="AK67">
        <f t="shared" ca="1" si="31"/>
        <v>-3.6571966724219203E-2</v>
      </c>
      <c r="AL67">
        <f t="shared" ca="1" si="32"/>
        <v>-4.5617464972302997E-3</v>
      </c>
      <c r="AP67" s="49">
        <v>5.1499999999999997E-2</v>
      </c>
      <c r="AQ67" s="41">
        <v>3140.98</v>
      </c>
      <c r="AR67" s="3">
        <v>6.46</v>
      </c>
    </row>
    <row r="68" spans="1:44" x14ac:dyDescent="0.35">
      <c r="A68" s="42">
        <v>44105</v>
      </c>
      <c r="B68" s="3">
        <v>-4.6576336428648139E-3</v>
      </c>
      <c r="C68" s="3">
        <v>-0.11669585956657152</v>
      </c>
      <c r="D68" s="3">
        <v>5.1601423487544491E-2</v>
      </c>
      <c r="E68" s="3">
        <v>1.3512778684067424E-2</v>
      </c>
      <c r="F68" s="64">
        <f t="shared" si="36"/>
        <v>-4.6296296296296335E-2</v>
      </c>
      <c r="G68" s="3">
        <f t="shared" si="37"/>
        <v>2.0431747482144953E-2</v>
      </c>
      <c r="H68" s="3">
        <f t="shared" si="38"/>
        <v>-7.7669902912622085E-3</v>
      </c>
      <c r="I68">
        <f t="shared" ref="I68:I122" ca="1" si="39">OFFSET(C68, -1, 0)</f>
        <v>-5.7724583167314714E-2</v>
      </c>
      <c r="J68">
        <f t="shared" ref="J68:J122" ca="1" si="40">OFFSET(C68, -2, 0)</f>
        <v>5.6482192648457746E-2</v>
      </c>
      <c r="K68">
        <f t="shared" ref="K68:K122" ca="1" si="41">OFFSET(C68, -3, 0)</f>
        <v>2.5145906273444634E-2</v>
      </c>
      <c r="L68">
        <f t="shared" ref="L68:L122" ca="1" si="42">OFFSET(C68, -4, 0)</f>
        <v>0.10120990193151325</v>
      </c>
      <c r="M68">
        <f t="shared" ref="M68:M122" ca="1" si="43">OFFSET(C70, -5, 0)</f>
        <v>2.5145906273444634E-2</v>
      </c>
      <c r="N68">
        <f t="shared" ref="N68:N122" ca="1" si="44">OFFSET(D68, -1, 0)</f>
        <v>-1.7761989342806016E-3</v>
      </c>
      <c r="O68">
        <f t="shared" ref="O68:O122" ca="1" si="45">OFFSET(D68, -2, 0)</f>
        <v>5.6285178236397712E-2</v>
      </c>
      <c r="P68">
        <f t="shared" ref="P68:P122" ca="1" si="46">OFFSET(D68, -3, 0)</f>
        <v>5.3359683794466498E-2</v>
      </c>
      <c r="Q68">
        <f t="shared" ref="Q68:Q122" ca="1" si="47">OFFSET(D68, -4, 0)</f>
        <v>-7.8431372549019676E-3</v>
      </c>
      <c r="R68">
        <f t="shared" ref="R68:R122" ca="1" si="48">OFFSET(D68, -5, 0)</f>
        <v>-6.4220183486238633E-2</v>
      </c>
      <c r="S68">
        <f t="shared" ref="S68:S122" ca="1" si="49">OFFSET(E68, -1, 0)</f>
        <v>4.1772462937177133E-3</v>
      </c>
      <c r="T68">
        <f t="shared" ref="T68:T122" ca="1" si="50">OFFSET(E68, -2, 0)</f>
        <v>-2.2184847028672006E-2</v>
      </c>
      <c r="U68">
        <f t="shared" ref="U68:U122" ca="1" si="51">OFFSET(E68, -2, 0)</f>
        <v>-2.2184847028672006E-2</v>
      </c>
      <c r="V68">
        <f t="shared" ref="V68:V122" ca="1" si="52">OFFSET(E68, -4, 0)</f>
        <v>-6.6146315650214517E-4</v>
      </c>
      <c r="W68">
        <f t="shared" ref="W68:W122" ca="1" si="53">OFFSET(E68, -5, 0)</f>
        <v>6.8329848022697396E-3</v>
      </c>
      <c r="X68">
        <f t="shared" ref="X68:X122" ca="1" si="54">OFFSET(F68, -1, 0)</f>
        <v>0</v>
      </c>
      <c r="Y68">
        <f t="shared" ref="Y68:Y122" ca="1" si="55">OFFSET(F68, -2, 0)</f>
        <v>0</v>
      </c>
      <c r="Z68">
        <f t="shared" ref="Z68:Z122" ca="1" si="56">OFFSET(F68, -3, 0)</f>
        <v>0</v>
      </c>
      <c r="AA68">
        <f t="shared" ref="AA68:AA122" ca="1" si="57">OFFSET(F68, -4, 0)</f>
        <v>0</v>
      </c>
      <c r="AB68">
        <f t="shared" ref="AB68:AB122" ca="1" si="58">OFFSET(F68, -5, 0)</f>
        <v>0</v>
      </c>
      <c r="AC68">
        <f t="shared" ref="AC68:AC122" ca="1" si="59">OFFSET(G68, -1, 0)</f>
        <v>3.4047064090915104E-2</v>
      </c>
      <c r="AD68">
        <f t="shared" ref="AD68:AD122" ca="1" si="60">OFFSET(G68, -2, 0)</f>
        <v>2.8589803182446302E-2</v>
      </c>
      <c r="AE68">
        <f t="shared" ref="AE68:AE122" ca="1" si="61">OFFSET(G68, -3, 0)</f>
        <v>-1.6280898111292685E-3</v>
      </c>
      <c r="AF68">
        <f t="shared" ref="AF68:AF122" ca="1" si="62">OFFSET(G68, -4, 0)</f>
        <v>-8.4110469009648109E-2</v>
      </c>
      <c r="AG68">
        <f t="shared" ref="AG68:AG122" ca="1" si="63">OFFSET(G68, -5, 0)</f>
        <v>-0.12511932083595659</v>
      </c>
      <c r="AH68">
        <f t="shared" ref="AH68:AH122" ca="1" si="64">OFFSET(H68, -1, 0)</f>
        <v>-2.7547794671082319E-2</v>
      </c>
      <c r="AI68">
        <f t="shared" ref="AI68:AI122" ca="1" si="65">OFFSET(H68, -2, 0)</f>
        <v>1.4551083591331317E-2</v>
      </c>
      <c r="AJ68">
        <f t="shared" ref="AJ68:AJ122" ca="1" si="66">OFFSET(H68, -3, 0)</f>
        <v>6.866036008544389E-3</v>
      </c>
      <c r="AK68">
        <f t="shared" ref="AK68:AK122" ca="1" si="67">OFFSET(H68, -4, 0)</f>
        <v>-3.455068949840881E-2</v>
      </c>
      <c r="AL68">
        <f t="shared" ref="AL68:AL122" ca="1" si="68">OFFSET(H68, -5, 0)</f>
        <v>-3.6571966724219203E-2</v>
      </c>
      <c r="AP68" s="49">
        <v>5.1499999999999997E-2</v>
      </c>
      <c r="AQ68" s="41">
        <v>3037.56</v>
      </c>
      <c r="AR68" s="3">
        <v>6.6429999999999998</v>
      </c>
    </row>
    <row r="69" spans="1:44" x14ac:dyDescent="0.35">
      <c r="A69" s="42">
        <v>44136</v>
      </c>
      <c r="B69" s="3">
        <v>2.1849514062870237E-2</v>
      </c>
      <c r="C69" s="3">
        <v>0.23652112030144853</v>
      </c>
      <c r="D69" s="3">
        <v>-0.10829103214890026</v>
      </c>
      <c r="E69" s="3">
        <v>-7.5649864527725826E-3</v>
      </c>
      <c r="F69" s="64">
        <f t="shared" si="36"/>
        <v>-6.0869565217391355E-2</v>
      </c>
      <c r="G69" s="3">
        <f t="shared" si="37"/>
        <v>1.7181167690656883E-2</v>
      </c>
      <c r="H69" s="3">
        <f t="shared" si="38"/>
        <v>2.1201952410006136E-2</v>
      </c>
      <c r="I69">
        <f t="shared" ca="1" si="39"/>
        <v>-0.11669585956657152</v>
      </c>
      <c r="J69">
        <f t="shared" ca="1" si="40"/>
        <v>-5.7724583167314714E-2</v>
      </c>
      <c r="K69">
        <f t="shared" ca="1" si="41"/>
        <v>5.6482192648457746E-2</v>
      </c>
      <c r="L69">
        <f t="shared" ca="1" si="42"/>
        <v>2.5145906273444634E-2</v>
      </c>
      <c r="M69">
        <f t="shared" ca="1" si="43"/>
        <v>5.6482192648457746E-2</v>
      </c>
      <c r="N69">
        <f t="shared" ca="1" si="44"/>
        <v>5.1601423487544491E-2</v>
      </c>
      <c r="O69">
        <f t="shared" ca="1" si="45"/>
        <v>-1.7761989342806016E-3</v>
      </c>
      <c r="P69">
        <f t="shared" ca="1" si="46"/>
        <v>5.6285178236397712E-2</v>
      </c>
      <c r="Q69">
        <f t="shared" ca="1" si="47"/>
        <v>5.3359683794466498E-2</v>
      </c>
      <c r="R69">
        <f t="shared" ca="1" si="48"/>
        <v>-7.8431372549019676E-3</v>
      </c>
      <c r="S69">
        <f t="shared" ca="1" si="49"/>
        <v>1.3512778684067424E-2</v>
      </c>
      <c r="T69">
        <f t="shared" ca="1" si="50"/>
        <v>4.1772462937177133E-3</v>
      </c>
      <c r="U69">
        <f t="shared" ca="1" si="51"/>
        <v>4.1772462937177133E-3</v>
      </c>
      <c r="V69">
        <f t="shared" ca="1" si="52"/>
        <v>-8.260524225575978E-3</v>
      </c>
      <c r="W69">
        <f t="shared" ca="1" si="53"/>
        <v>-6.6146315650214517E-4</v>
      </c>
      <c r="X69">
        <f t="shared" ca="1" si="54"/>
        <v>-4.6296296296296335E-2</v>
      </c>
      <c r="Y69">
        <f t="shared" ca="1" si="55"/>
        <v>0</v>
      </c>
      <c r="Z69">
        <f t="shared" ca="1" si="56"/>
        <v>0</v>
      </c>
      <c r="AA69">
        <f t="shared" ca="1" si="57"/>
        <v>0</v>
      </c>
      <c r="AB69">
        <f t="shared" ca="1" si="58"/>
        <v>0</v>
      </c>
      <c r="AC69">
        <f t="shared" ca="1" si="59"/>
        <v>2.0431747482144953E-2</v>
      </c>
      <c r="AD69">
        <f t="shared" ca="1" si="60"/>
        <v>3.4047064090915104E-2</v>
      </c>
      <c r="AE69">
        <f t="shared" ca="1" si="61"/>
        <v>2.8589803182446302E-2</v>
      </c>
      <c r="AF69">
        <f t="shared" ca="1" si="62"/>
        <v>-1.6280898111292685E-3</v>
      </c>
      <c r="AG69">
        <f t="shared" ca="1" si="63"/>
        <v>-8.4110469009648109E-2</v>
      </c>
      <c r="AH69">
        <f t="shared" ca="1" si="64"/>
        <v>-7.7669902912622085E-3</v>
      </c>
      <c r="AI69">
        <f t="shared" ca="1" si="65"/>
        <v>-2.7547794671082319E-2</v>
      </c>
      <c r="AJ69">
        <f t="shared" ca="1" si="66"/>
        <v>1.4551083591331317E-2</v>
      </c>
      <c r="AK69">
        <f t="shared" ca="1" si="67"/>
        <v>6.866036008544389E-3</v>
      </c>
      <c r="AL69">
        <f t="shared" ca="1" si="68"/>
        <v>-3.455068949840881E-2</v>
      </c>
      <c r="AP69" s="49">
        <v>5.3999999999999999E-2</v>
      </c>
      <c r="AQ69" s="41">
        <v>2976.74</v>
      </c>
      <c r="AR69" s="3">
        <v>6.6950000000000003</v>
      </c>
    </row>
    <row r="70" spans="1:44" x14ac:dyDescent="0.35">
      <c r="A70" s="42">
        <v>44166</v>
      </c>
      <c r="B70" s="3">
        <v>0.11635422406857317</v>
      </c>
      <c r="C70" s="3">
        <v>6.7786438996466525E-2</v>
      </c>
      <c r="D70" s="3">
        <v>-0.30360531309297906</v>
      </c>
      <c r="E70" s="3">
        <v>-1.2893634274901927E-2</v>
      </c>
      <c r="F70" s="64">
        <f t="shared" si="36"/>
        <v>0</v>
      </c>
      <c r="G70" s="3">
        <f t="shared" si="37"/>
        <v>-1.8091652742267789E-2</v>
      </c>
      <c r="H70" s="3">
        <f t="shared" si="38"/>
        <v>2.9360967184801426E-2</v>
      </c>
      <c r="I70">
        <f t="shared" ca="1" si="39"/>
        <v>0.23652112030144853</v>
      </c>
      <c r="J70">
        <f t="shared" ca="1" si="40"/>
        <v>-0.11669585956657152</v>
      </c>
      <c r="K70">
        <f t="shared" ca="1" si="41"/>
        <v>-5.7724583167314714E-2</v>
      </c>
      <c r="L70">
        <f t="shared" ca="1" si="42"/>
        <v>5.6482192648457746E-2</v>
      </c>
      <c r="M70">
        <f t="shared" ca="1" si="43"/>
        <v>-5.7724583167314714E-2</v>
      </c>
      <c r="N70">
        <f t="shared" ca="1" si="44"/>
        <v>-0.10829103214890026</v>
      </c>
      <c r="O70">
        <f t="shared" ca="1" si="45"/>
        <v>5.1601423487544491E-2</v>
      </c>
      <c r="P70">
        <f t="shared" ca="1" si="46"/>
        <v>-1.7761989342806016E-3</v>
      </c>
      <c r="Q70">
        <f t="shared" ca="1" si="47"/>
        <v>5.6285178236397712E-2</v>
      </c>
      <c r="R70">
        <f t="shared" ca="1" si="48"/>
        <v>5.3359683794466498E-2</v>
      </c>
      <c r="S70">
        <f t="shared" ca="1" si="49"/>
        <v>-7.5649864527725826E-3</v>
      </c>
      <c r="T70">
        <f t="shared" ca="1" si="50"/>
        <v>1.3512778684067424E-2</v>
      </c>
      <c r="U70">
        <f t="shared" ca="1" si="51"/>
        <v>1.3512778684067424E-2</v>
      </c>
      <c r="V70">
        <f t="shared" ca="1" si="52"/>
        <v>-2.2184847028672006E-2</v>
      </c>
      <c r="W70">
        <f t="shared" ca="1" si="53"/>
        <v>-8.260524225575978E-3</v>
      </c>
      <c r="X70">
        <f t="shared" ca="1" si="54"/>
        <v>-6.0869565217391355E-2</v>
      </c>
      <c r="Y70">
        <f t="shared" ca="1" si="55"/>
        <v>-4.6296296296296335E-2</v>
      </c>
      <c r="Z70">
        <f t="shared" ca="1" si="56"/>
        <v>0</v>
      </c>
      <c r="AA70">
        <f t="shared" ca="1" si="57"/>
        <v>0</v>
      </c>
      <c r="AB70">
        <f t="shared" ca="1" si="58"/>
        <v>0</v>
      </c>
      <c r="AC70">
        <f t="shared" ca="1" si="59"/>
        <v>1.7181167690656883E-2</v>
      </c>
      <c r="AD70">
        <f t="shared" ca="1" si="60"/>
        <v>2.0431747482144953E-2</v>
      </c>
      <c r="AE70">
        <f t="shared" ca="1" si="61"/>
        <v>3.4047064090915104E-2</v>
      </c>
      <c r="AF70">
        <f t="shared" ca="1" si="62"/>
        <v>2.8589803182446302E-2</v>
      </c>
      <c r="AG70">
        <f t="shared" ca="1" si="63"/>
        <v>-1.6280898111292685E-3</v>
      </c>
      <c r="AH70">
        <f t="shared" ca="1" si="64"/>
        <v>2.1201952410006136E-2</v>
      </c>
      <c r="AI70">
        <f t="shared" ca="1" si="65"/>
        <v>-7.7669902912622085E-3</v>
      </c>
      <c r="AJ70">
        <f t="shared" ca="1" si="66"/>
        <v>-2.7547794671082319E-2</v>
      </c>
      <c r="AK70">
        <f t="shared" ca="1" si="67"/>
        <v>1.4551083591331317E-2</v>
      </c>
      <c r="AL70">
        <f t="shared" ca="1" si="68"/>
        <v>6.866036008544389E-3</v>
      </c>
      <c r="AP70" s="49">
        <v>5.7500000000000002E-2</v>
      </c>
      <c r="AQ70" s="41">
        <v>2926.46</v>
      </c>
      <c r="AR70" s="3">
        <v>6.556</v>
      </c>
    </row>
    <row r="71" spans="1:44" x14ac:dyDescent="0.35">
      <c r="A71" s="42">
        <v>44197</v>
      </c>
      <c r="B71" s="3">
        <v>6.7075054486472066E-2</v>
      </c>
      <c r="C71" s="3">
        <v>7.3106410812743619E-2</v>
      </c>
      <c r="D71" s="3">
        <v>-0.14168937329700274</v>
      </c>
      <c r="E71" s="3">
        <v>-2.1770085984994525E-3</v>
      </c>
      <c r="F71" s="64">
        <f t="shared" si="36"/>
        <v>-4.1666666666666588E-2</v>
      </c>
      <c r="G71" s="3">
        <f t="shared" si="37"/>
        <v>1.312819536603934E-2</v>
      </c>
      <c r="H71" s="3">
        <f t="shared" si="38"/>
        <v>-7.4138682948102899E-2</v>
      </c>
      <c r="I71">
        <f t="shared" ca="1" si="39"/>
        <v>6.7786438996466525E-2</v>
      </c>
      <c r="J71">
        <f t="shared" ca="1" si="40"/>
        <v>0.23652112030144853</v>
      </c>
      <c r="K71">
        <f t="shared" ca="1" si="41"/>
        <v>-0.11669585956657152</v>
      </c>
      <c r="L71">
        <f t="shared" ca="1" si="42"/>
        <v>-5.7724583167314714E-2</v>
      </c>
      <c r="M71">
        <f t="shared" ca="1" si="43"/>
        <v>-0.11669585956657152</v>
      </c>
      <c r="N71">
        <f t="shared" ca="1" si="44"/>
        <v>-0.30360531309297906</v>
      </c>
      <c r="O71">
        <f t="shared" ca="1" si="45"/>
        <v>-0.10829103214890026</v>
      </c>
      <c r="P71">
        <f t="shared" ca="1" si="46"/>
        <v>5.1601423487544491E-2</v>
      </c>
      <c r="Q71">
        <f t="shared" ca="1" si="47"/>
        <v>-1.7761989342806016E-3</v>
      </c>
      <c r="R71">
        <f t="shared" ca="1" si="48"/>
        <v>5.6285178236397712E-2</v>
      </c>
      <c r="S71">
        <f t="shared" ca="1" si="49"/>
        <v>-1.2893634274901927E-2</v>
      </c>
      <c r="T71">
        <f t="shared" ca="1" si="50"/>
        <v>-7.5649864527725826E-3</v>
      </c>
      <c r="U71">
        <f t="shared" ca="1" si="51"/>
        <v>-7.5649864527725826E-3</v>
      </c>
      <c r="V71">
        <f t="shared" ca="1" si="52"/>
        <v>4.1772462937177133E-3</v>
      </c>
      <c r="W71">
        <f t="shared" ca="1" si="53"/>
        <v>-2.2184847028672006E-2</v>
      </c>
      <c r="X71">
        <f t="shared" ca="1" si="54"/>
        <v>0</v>
      </c>
      <c r="Y71">
        <f t="shared" ca="1" si="55"/>
        <v>-6.0869565217391355E-2</v>
      </c>
      <c r="Z71">
        <f t="shared" ca="1" si="56"/>
        <v>-4.6296296296296335E-2</v>
      </c>
      <c r="AA71">
        <f t="shared" ca="1" si="57"/>
        <v>0</v>
      </c>
      <c r="AB71">
        <f t="shared" ca="1" si="58"/>
        <v>0</v>
      </c>
      <c r="AC71">
        <f t="shared" ca="1" si="59"/>
        <v>-1.8091652742267789E-2</v>
      </c>
      <c r="AD71">
        <f t="shared" ca="1" si="60"/>
        <v>1.7181167690656883E-2</v>
      </c>
      <c r="AE71">
        <f t="shared" ca="1" si="61"/>
        <v>2.0431747482144953E-2</v>
      </c>
      <c r="AF71">
        <f t="shared" ca="1" si="62"/>
        <v>3.4047064090915104E-2</v>
      </c>
      <c r="AG71">
        <f t="shared" ca="1" si="63"/>
        <v>2.8589803182446302E-2</v>
      </c>
      <c r="AH71">
        <f t="shared" ca="1" si="64"/>
        <v>2.9360967184801426E-2</v>
      </c>
      <c r="AI71">
        <f t="shared" ca="1" si="65"/>
        <v>2.1201952410006136E-2</v>
      </c>
      <c r="AJ71">
        <f t="shared" ca="1" si="66"/>
        <v>-7.7669902912622085E-3</v>
      </c>
      <c r="AK71">
        <f t="shared" ca="1" si="67"/>
        <v>-2.7547794671082319E-2</v>
      </c>
      <c r="AL71">
        <f t="shared" ca="1" si="68"/>
        <v>1.4551083591331317E-2</v>
      </c>
      <c r="AP71" s="49">
        <v>5.7500000000000002E-2</v>
      </c>
      <c r="AQ71" s="41">
        <v>2980.38</v>
      </c>
      <c r="AR71" s="3">
        <v>6.3689999999999998</v>
      </c>
    </row>
    <row r="72" spans="1:44" x14ac:dyDescent="0.35">
      <c r="A72" s="42">
        <v>44228</v>
      </c>
      <c r="B72" s="3">
        <v>1.8566101125918548E-2</v>
      </c>
      <c r="C72" s="3">
        <v>0.1639546799238791</v>
      </c>
      <c r="D72" s="3">
        <v>0.42222222222222239</v>
      </c>
      <c r="E72" s="3">
        <v>1.4311785611372675E-2</v>
      </c>
      <c r="F72" s="64">
        <f t="shared" si="36"/>
        <v>0</v>
      </c>
      <c r="G72" s="3">
        <f t="shared" si="37"/>
        <v>6.8930183208215035E-2</v>
      </c>
      <c r="H72" s="3">
        <f t="shared" si="38"/>
        <v>-2.1757679180887439E-2</v>
      </c>
      <c r="I72">
        <f t="shared" ca="1" si="39"/>
        <v>7.3106410812743619E-2</v>
      </c>
      <c r="J72">
        <f t="shared" ca="1" si="40"/>
        <v>6.7786438996466525E-2</v>
      </c>
      <c r="K72">
        <f t="shared" ca="1" si="41"/>
        <v>0.23652112030144853</v>
      </c>
      <c r="L72">
        <f t="shared" ca="1" si="42"/>
        <v>-0.11669585956657152</v>
      </c>
      <c r="M72">
        <f t="shared" ca="1" si="43"/>
        <v>0.23652112030144853</v>
      </c>
      <c r="N72">
        <f t="shared" ca="1" si="44"/>
        <v>-0.14168937329700274</v>
      </c>
      <c r="O72">
        <f t="shared" ca="1" si="45"/>
        <v>-0.30360531309297906</v>
      </c>
      <c r="P72">
        <f t="shared" ca="1" si="46"/>
        <v>-0.10829103214890026</v>
      </c>
      <c r="Q72">
        <f t="shared" ca="1" si="47"/>
        <v>5.1601423487544491E-2</v>
      </c>
      <c r="R72">
        <f t="shared" ca="1" si="48"/>
        <v>-1.7761989342806016E-3</v>
      </c>
      <c r="S72">
        <f t="shared" ca="1" si="49"/>
        <v>-2.1770085984994525E-3</v>
      </c>
      <c r="T72">
        <f t="shared" ca="1" si="50"/>
        <v>-1.2893634274901927E-2</v>
      </c>
      <c r="U72">
        <f t="shared" ca="1" si="51"/>
        <v>-1.2893634274901927E-2</v>
      </c>
      <c r="V72">
        <f t="shared" ca="1" si="52"/>
        <v>1.3512778684067424E-2</v>
      </c>
      <c r="W72">
        <f t="shared" ca="1" si="53"/>
        <v>4.1772462937177133E-3</v>
      </c>
      <c r="X72">
        <f t="shared" ca="1" si="54"/>
        <v>-4.1666666666666588E-2</v>
      </c>
      <c r="Y72">
        <f t="shared" ca="1" si="55"/>
        <v>0</v>
      </c>
      <c r="Z72">
        <f t="shared" ca="1" si="56"/>
        <v>-6.0869565217391355E-2</v>
      </c>
      <c r="AA72">
        <f t="shared" ca="1" si="57"/>
        <v>-4.6296296296296335E-2</v>
      </c>
      <c r="AB72">
        <f t="shared" ca="1" si="58"/>
        <v>0</v>
      </c>
      <c r="AC72">
        <f t="shared" ca="1" si="59"/>
        <v>1.312819536603934E-2</v>
      </c>
      <c r="AD72">
        <f t="shared" ca="1" si="60"/>
        <v>-1.8091652742267789E-2</v>
      </c>
      <c r="AE72">
        <f t="shared" ca="1" si="61"/>
        <v>1.7181167690656883E-2</v>
      </c>
      <c r="AF72">
        <f t="shared" ca="1" si="62"/>
        <v>2.0431747482144953E-2</v>
      </c>
      <c r="AG72">
        <f t="shared" ca="1" si="63"/>
        <v>3.4047064090915104E-2</v>
      </c>
      <c r="AH72">
        <f t="shared" ca="1" si="64"/>
        <v>-7.4138682948102899E-2</v>
      </c>
      <c r="AI72">
        <f t="shared" ca="1" si="65"/>
        <v>2.9360967184801426E-2</v>
      </c>
      <c r="AJ72">
        <f t="shared" ca="1" si="66"/>
        <v>2.1201952410006136E-2</v>
      </c>
      <c r="AK72">
        <f t="shared" ca="1" si="67"/>
        <v>-7.7669902912622085E-3</v>
      </c>
      <c r="AL72">
        <f t="shared" ca="1" si="68"/>
        <v>-2.7547794671082319E-2</v>
      </c>
      <c r="AP72" s="49">
        <v>0.06</v>
      </c>
      <c r="AQ72" s="41">
        <v>2941.76</v>
      </c>
      <c r="AR72" s="3">
        <v>6.8789999999999996</v>
      </c>
    </row>
    <row r="73" spans="1:44" x14ac:dyDescent="0.35">
      <c r="A73" s="42">
        <v>44256</v>
      </c>
      <c r="B73" s="3">
        <v>3.3081840214667577E-2</v>
      </c>
      <c r="C73" s="3">
        <v>-3.8791536969873169E-2</v>
      </c>
      <c r="D73" s="3">
        <v>0.25892857142857123</v>
      </c>
      <c r="E73" s="3">
        <v>-1.0592532467532485E-2</v>
      </c>
      <c r="F73" s="64">
        <f t="shared" si="36"/>
        <v>-4.0000000000000036E-2</v>
      </c>
      <c r="G73" s="3">
        <f t="shared" si="37"/>
        <v>-6.5777726481161508E-2</v>
      </c>
      <c r="H73" s="3">
        <f t="shared" si="38"/>
        <v>-5.1524143512274037E-2</v>
      </c>
      <c r="I73">
        <f t="shared" ca="1" si="39"/>
        <v>0.1639546799238791</v>
      </c>
      <c r="J73">
        <f t="shared" ca="1" si="40"/>
        <v>7.3106410812743619E-2</v>
      </c>
      <c r="K73">
        <f t="shared" ca="1" si="41"/>
        <v>6.7786438996466525E-2</v>
      </c>
      <c r="L73">
        <f t="shared" ca="1" si="42"/>
        <v>0.23652112030144853</v>
      </c>
      <c r="M73">
        <f t="shared" ca="1" si="43"/>
        <v>6.7786438996466525E-2</v>
      </c>
      <c r="N73">
        <f t="shared" ca="1" si="44"/>
        <v>0.42222222222222239</v>
      </c>
      <c r="O73">
        <f t="shared" ca="1" si="45"/>
        <v>-0.14168937329700274</v>
      </c>
      <c r="P73">
        <f t="shared" ca="1" si="46"/>
        <v>-0.30360531309297906</v>
      </c>
      <c r="Q73">
        <f t="shared" ca="1" si="47"/>
        <v>-0.10829103214890026</v>
      </c>
      <c r="R73">
        <f t="shared" ca="1" si="48"/>
        <v>5.1601423487544491E-2</v>
      </c>
      <c r="S73">
        <f t="shared" ca="1" si="49"/>
        <v>1.4311785611372675E-2</v>
      </c>
      <c r="T73">
        <f t="shared" ca="1" si="50"/>
        <v>-2.1770085984994525E-3</v>
      </c>
      <c r="U73">
        <f t="shared" ca="1" si="51"/>
        <v>-2.1770085984994525E-3</v>
      </c>
      <c r="V73">
        <f t="shared" ca="1" si="52"/>
        <v>-7.5649864527725826E-3</v>
      </c>
      <c r="W73">
        <f t="shared" ca="1" si="53"/>
        <v>1.3512778684067424E-2</v>
      </c>
      <c r="X73">
        <f t="shared" ca="1" si="54"/>
        <v>0</v>
      </c>
      <c r="Y73">
        <f t="shared" ca="1" si="55"/>
        <v>-4.1666666666666588E-2</v>
      </c>
      <c r="Z73">
        <f t="shared" ca="1" si="56"/>
        <v>0</v>
      </c>
      <c r="AA73">
        <f t="shared" ca="1" si="57"/>
        <v>-6.0869565217391355E-2</v>
      </c>
      <c r="AB73">
        <f t="shared" ca="1" si="58"/>
        <v>-4.6296296296296335E-2</v>
      </c>
      <c r="AC73">
        <f t="shared" ca="1" si="59"/>
        <v>6.8930183208215035E-2</v>
      </c>
      <c r="AD73">
        <f t="shared" ca="1" si="60"/>
        <v>1.312819536603934E-2</v>
      </c>
      <c r="AE73">
        <f t="shared" ca="1" si="61"/>
        <v>-1.8091652742267789E-2</v>
      </c>
      <c r="AF73">
        <f t="shared" ca="1" si="62"/>
        <v>1.7181167690656883E-2</v>
      </c>
      <c r="AG73">
        <f t="shared" ca="1" si="63"/>
        <v>2.0431747482144953E-2</v>
      </c>
      <c r="AH73">
        <f t="shared" ca="1" si="64"/>
        <v>-2.1757679180887439E-2</v>
      </c>
      <c r="AI73">
        <f t="shared" ca="1" si="65"/>
        <v>-7.4138682948102899E-2</v>
      </c>
      <c r="AJ73">
        <f t="shared" ca="1" si="66"/>
        <v>2.9360967184801426E-2</v>
      </c>
      <c r="AK73">
        <f t="shared" ca="1" si="67"/>
        <v>2.1201952410006136E-2</v>
      </c>
      <c r="AL73">
        <f t="shared" ca="1" si="68"/>
        <v>-7.7669902912622085E-3</v>
      </c>
      <c r="AP73" s="49">
        <v>0.06</v>
      </c>
      <c r="AQ73" s="41">
        <v>2752.06</v>
      </c>
      <c r="AR73" s="3">
        <v>7.032</v>
      </c>
    </row>
    <row r="74" spans="1:44" x14ac:dyDescent="0.35">
      <c r="A74" s="42">
        <v>44287</v>
      </c>
      <c r="B74" s="3">
        <v>7.1417062182261692E-3</v>
      </c>
      <c r="C74" s="3">
        <v>7.2053317640057568E-2</v>
      </c>
      <c r="D74" s="3">
        <v>-8.8652482269503549E-2</v>
      </c>
      <c r="E74" s="3">
        <v>1.248342152398918E-2</v>
      </c>
      <c r="F74" s="64">
        <f t="shared" si="36"/>
        <v>0</v>
      </c>
      <c r="G74" s="3">
        <f t="shared" si="37"/>
        <v>3.9313434942139368E-2</v>
      </c>
      <c r="H74" s="3">
        <f t="shared" si="38"/>
        <v>9.2567383610127445E-3</v>
      </c>
      <c r="I74">
        <f t="shared" ca="1" si="39"/>
        <v>-3.8791536969873169E-2</v>
      </c>
      <c r="J74">
        <f t="shared" ca="1" si="40"/>
        <v>0.1639546799238791</v>
      </c>
      <c r="K74">
        <f t="shared" ca="1" si="41"/>
        <v>7.3106410812743619E-2</v>
      </c>
      <c r="L74">
        <f t="shared" ca="1" si="42"/>
        <v>6.7786438996466525E-2</v>
      </c>
      <c r="M74">
        <f t="shared" ca="1" si="43"/>
        <v>7.3106410812743619E-2</v>
      </c>
      <c r="N74">
        <f t="shared" ca="1" si="44"/>
        <v>0.25892857142857123</v>
      </c>
      <c r="O74">
        <f t="shared" ca="1" si="45"/>
        <v>0.42222222222222239</v>
      </c>
      <c r="P74">
        <f t="shared" ca="1" si="46"/>
        <v>-0.14168937329700274</v>
      </c>
      <c r="Q74">
        <f t="shared" ca="1" si="47"/>
        <v>-0.30360531309297906</v>
      </c>
      <c r="R74">
        <f t="shared" ca="1" si="48"/>
        <v>-0.10829103214890026</v>
      </c>
      <c r="S74">
        <f t="shared" ca="1" si="49"/>
        <v>-1.0592532467532485E-2</v>
      </c>
      <c r="T74">
        <f t="shared" ca="1" si="50"/>
        <v>1.4311785611372675E-2</v>
      </c>
      <c r="U74">
        <f t="shared" ca="1" si="51"/>
        <v>1.4311785611372675E-2</v>
      </c>
      <c r="V74">
        <f t="shared" ca="1" si="52"/>
        <v>-1.2893634274901927E-2</v>
      </c>
      <c r="W74">
        <f t="shared" ca="1" si="53"/>
        <v>-7.5649864527725826E-3</v>
      </c>
      <c r="X74">
        <f t="shared" ca="1" si="54"/>
        <v>-4.0000000000000036E-2</v>
      </c>
      <c r="Y74">
        <f t="shared" ca="1" si="55"/>
        <v>0</v>
      </c>
      <c r="Z74">
        <f t="shared" ca="1" si="56"/>
        <v>-4.1666666666666588E-2</v>
      </c>
      <c r="AA74">
        <f t="shared" ca="1" si="57"/>
        <v>0</v>
      </c>
      <c r="AB74">
        <f t="shared" ca="1" si="58"/>
        <v>-6.0869565217391355E-2</v>
      </c>
      <c r="AC74">
        <f t="shared" ca="1" si="59"/>
        <v>-6.5777726481161508E-2</v>
      </c>
      <c r="AD74">
        <f t="shared" ca="1" si="60"/>
        <v>6.8930183208215035E-2</v>
      </c>
      <c r="AE74">
        <f t="shared" ca="1" si="61"/>
        <v>1.312819536603934E-2</v>
      </c>
      <c r="AF74">
        <f t="shared" ca="1" si="62"/>
        <v>-1.8091652742267789E-2</v>
      </c>
      <c r="AG74">
        <f t="shared" ca="1" si="63"/>
        <v>1.7181167690656883E-2</v>
      </c>
      <c r="AH74">
        <f t="shared" ca="1" si="64"/>
        <v>-5.1524143512274037E-2</v>
      </c>
      <c r="AI74">
        <f t="shared" ca="1" si="65"/>
        <v>-2.1757679180887439E-2</v>
      </c>
      <c r="AJ74">
        <f t="shared" ca="1" si="66"/>
        <v>-7.4138682948102899E-2</v>
      </c>
      <c r="AK74">
        <f t="shared" ca="1" si="67"/>
        <v>2.9360967184801426E-2</v>
      </c>
      <c r="AL74">
        <f t="shared" ca="1" si="68"/>
        <v>2.1201952410006136E-2</v>
      </c>
      <c r="AP74" s="49">
        <v>6.25E-2</v>
      </c>
      <c r="AQ74" s="41">
        <v>2945.83</v>
      </c>
      <c r="AR74" s="3">
        <v>7.4139999999999997</v>
      </c>
    </row>
    <row r="75" spans="1:44" x14ac:dyDescent="0.35">
      <c r="A75" s="42">
        <v>44317</v>
      </c>
      <c r="B75" s="3">
        <v>-1.5809694915343925E-2</v>
      </c>
      <c r="C75" s="3">
        <v>4.219255534438273E-2</v>
      </c>
      <c r="D75" s="3">
        <v>1.9455252918288042E-2</v>
      </c>
      <c r="E75" s="3">
        <v>-2.0783254557731282E-2</v>
      </c>
      <c r="F75" s="64">
        <f t="shared" si="36"/>
        <v>-3.8461538461538491E-2</v>
      </c>
      <c r="G75" s="3">
        <f t="shared" si="37"/>
        <v>1.7924287751078408E-2</v>
      </c>
      <c r="H75" s="3">
        <f t="shared" si="38"/>
        <v>-3.227506257410092E-2</v>
      </c>
      <c r="I75">
        <f t="shared" ca="1" si="39"/>
        <v>7.2053317640057568E-2</v>
      </c>
      <c r="J75">
        <f t="shared" ca="1" si="40"/>
        <v>-3.8791536969873169E-2</v>
      </c>
      <c r="K75">
        <f t="shared" ca="1" si="41"/>
        <v>0.1639546799238791</v>
      </c>
      <c r="L75">
        <f t="shared" ca="1" si="42"/>
        <v>7.3106410812743619E-2</v>
      </c>
      <c r="M75">
        <f t="shared" ca="1" si="43"/>
        <v>0.1639546799238791</v>
      </c>
      <c r="N75">
        <f t="shared" ca="1" si="44"/>
        <v>-8.8652482269503549E-2</v>
      </c>
      <c r="O75">
        <f t="shared" ca="1" si="45"/>
        <v>0.25892857142857123</v>
      </c>
      <c r="P75">
        <f t="shared" ca="1" si="46"/>
        <v>0.42222222222222239</v>
      </c>
      <c r="Q75">
        <f t="shared" ca="1" si="47"/>
        <v>-0.14168937329700274</v>
      </c>
      <c r="R75">
        <f t="shared" ca="1" si="48"/>
        <v>-0.30360531309297906</v>
      </c>
      <c r="S75">
        <f t="shared" ca="1" si="49"/>
        <v>1.248342152398918E-2</v>
      </c>
      <c r="T75">
        <f t="shared" ca="1" si="50"/>
        <v>-1.0592532467532485E-2</v>
      </c>
      <c r="U75">
        <f t="shared" ca="1" si="51"/>
        <v>-1.0592532467532485E-2</v>
      </c>
      <c r="V75">
        <f t="shared" ca="1" si="52"/>
        <v>-2.1770085984994525E-3</v>
      </c>
      <c r="W75">
        <f t="shared" ca="1" si="53"/>
        <v>-1.2893634274901927E-2</v>
      </c>
      <c r="X75">
        <f t="shared" ca="1" si="54"/>
        <v>0</v>
      </c>
      <c r="Y75">
        <f t="shared" ca="1" si="55"/>
        <v>-4.0000000000000036E-2</v>
      </c>
      <c r="Z75">
        <f t="shared" ca="1" si="56"/>
        <v>0</v>
      </c>
      <c r="AA75">
        <f t="shared" ca="1" si="57"/>
        <v>-4.1666666666666588E-2</v>
      </c>
      <c r="AB75">
        <f t="shared" ca="1" si="58"/>
        <v>0</v>
      </c>
      <c r="AC75">
        <f t="shared" ca="1" si="59"/>
        <v>3.9313434942139368E-2</v>
      </c>
      <c r="AD75">
        <f t="shared" ca="1" si="60"/>
        <v>-6.5777726481161508E-2</v>
      </c>
      <c r="AE75">
        <f t="shared" ca="1" si="61"/>
        <v>6.8930183208215035E-2</v>
      </c>
      <c r="AF75">
        <f t="shared" ca="1" si="62"/>
        <v>1.312819536603934E-2</v>
      </c>
      <c r="AG75">
        <f t="shared" ca="1" si="63"/>
        <v>-1.8091652742267789E-2</v>
      </c>
      <c r="AH75">
        <f t="shared" ca="1" si="64"/>
        <v>9.2567383610127445E-3</v>
      </c>
      <c r="AI75">
        <f t="shared" ca="1" si="65"/>
        <v>-5.1524143512274037E-2</v>
      </c>
      <c r="AJ75">
        <f t="shared" ca="1" si="66"/>
        <v>-2.1757679180887439E-2</v>
      </c>
      <c r="AK75">
        <f t="shared" ca="1" si="67"/>
        <v>-7.4138682948102899E-2</v>
      </c>
      <c r="AL75">
        <f t="shared" ca="1" si="68"/>
        <v>2.9360967184801426E-2</v>
      </c>
      <c r="AP75" s="49">
        <v>6.25E-2</v>
      </c>
      <c r="AQ75" s="41">
        <v>2834.4</v>
      </c>
      <c r="AR75" s="3">
        <v>7.3460000000000001</v>
      </c>
    </row>
    <row r="76" spans="1:44" x14ac:dyDescent="0.35">
      <c r="A76" s="42">
        <v>44348</v>
      </c>
      <c r="B76" s="3">
        <v>6.2299595296713459E-2</v>
      </c>
      <c r="C76" s="3">
        <v>0.10238564880514656</v>
      </c>
      <c r="D76" s="3">
        <v>6.2977099236641229E-2</v>
      </c>
      <c r="E76" s="3">
        <v>2.5499579374163972E-2</v>
      </c>
      <c r="F76" s="64">
        <f t="shared" si="36"/>
        <v>0</v>
      </c>
      <c r="G76" s="3">
        <f t="shared" si="37"/>
        <v>2.9728930143115964E-2</v>
      </c>
      <c r="H76" s="3">
        <f t="shared" si="38"/>
        <v>1.4432714152078117E-2</v>
      </c>
      <c r="I76">
        <f t="shared" ca="1" si="39"/>
        <v>4.219255534438273E-2</v>
      </c>
      <c r="J76">
        <f t="shared" ca="1" si="40"/>
        <v>7.2053317640057568E-2</v>
      </c>
      <c r="K76">
        <f t="shared" ca="1" si="41"/>
        <v>-3.8791536969873169E-2</v>
      </c>
      <c r="L76">
        <f t="shared" ca="1" si="42"/>
        <v>0.1639546799238791</v>
      </c>
      <c r="M76">
        <f t="shared" ca="1" si="43"/>
        <v>-3.8791536969873169E-2</v>
      </c>
      <c r="N76">
        <f t="shared" ca="1" si="44"/>
        <v>1.9455252918288042E-2</v>
      </c>
      <c r="O76">
        <f t="shared" ca="1" si="45"/>
        <v>-8.8652482269503549E-2</v>
      </c>
      <c r="P76">
        <f t="shared" ca="1" si="46"/>
        <v>0.25892857142857123</v>
      </c>
      <c r="Q76">
        <f t="shared" ca="1" si="47"/>
        <v>0.42222222222222239</v>
      </c>
      <c r="R76">
        <f t="shared" ca="1" si="48"/>
        <v>-0.14168937329700274</v>
      </c>
      <c r="S76">
        <f t="shared" ca="1" si="49"/>
        <v>-2.0783254557731282E-2</v>
      </c>
      <c r="T76">
        <f t="shared" ca="1" si="50"/>
        <v>1.248342152398918E-2</v>
      </c>
      <c r="U76">
        <f t="shared" ca="1" si="51"/>
        <v>1.248342152398918E-2</v>
      </c>
      <c r="V76">
        <f t="shared" ca="1" si="52"/>
        <v>1.4311785611372675E-2</v>
      </c>
      <c r="W76">
        <f t="shared" ca="1" si="53"/>
        <v>-2.1770085984994525E-3</v>
      </c>
      <c r="X76">
        <f t="shared" ca="1" si="54"/>
        <v>-3.8461538461538491E-2</v>
      </c>
      <c r="Y76">
        <f t="shared" ca="1" si="55"/>
        <v>0</v>
      </c>
      <c r="Z76">
        <f t="shared" ca="1" si="56"/>
        <v>-4.0000000000000036E-2</v>
      </c>
      <c r="AA76">
        <f t="shared" ca="1" si="57"/>
        <v>0</v>
      </c>
      <c r="AB76">
        <f t="shared" ca="1" si="58"/>
        <v>-4.1666666666666588E-2</v>
      </c>
      <c r="AC76">
        <f t="shared" ca="1" si="59"/>
        <v>1.7924287751078408E-2</v>
      </c>
      <c r="AD76">
        <f t="shared" ca="1" si="60"/>
        <v>3.9313434942139368E-2</v>
      </c>
      <c r="AE76">
        <f t="shared" ca="1" si="61"/>
        <v>-6.5777726481161508E-2</v>
      </c>
      <c r="AF76">
        <f t="shared" ca="1" si="62"/>
        <v>6.8930183208215035E-2</v>
      </c>
      <c r="AG76">
        <f t="shared" ca="1" si="63"/>
        <v>1.312819536603934E-2</v>
      </c>
      <c r="AH76">
        <f t="shared" ca="1" si="64"/>
        <v>-3.227506257410092E-2</v>
      </c>
      <c r="AI76">
        <f t="shared" ca="1" si="65"/>
        <v>9.2567383610127445E-3</v>
      </c>
      <c r="AJ76">
        <f t="shared" ca="1" si="66"/>
        <v>-5.1524143512274037E-2</v>
      </c>
      <c r="AK76">
        <f t="shared" ca="1" si="67"/>
        <v>-2.1757679180887439E-2</v>
      </c>
      <c r="AL76">
        <f t="shared" ca="1" si="68"/>
        <v>-7.4138682948102899E-2</v>
      </c>
      <c r="AP76" s="49">
        <v>6.5000000000000002E-2</v>
      </c>
      <c r="AQ76" s="41">
        <v>2784.49</v>
      </c>
      <c r="AR76" s="3">
        <v>7.5910000000000002</v>
      </c>
    </row>
    <row r="77" spans="1:44" x14ac:dyDescent="0.35">
      <c r="A77" s="42">
        <v>44378</v>
      </c>
      <c r="B77" s="3">
        <v>6.7285811137412412E-3</v>
      </c>
      <c r="C77" s="3">
        <v>6.5120295246227835E-3</v>
      </c>
      <c r="D77" s="3">
        <v>-5.3859964093357394E-2</v>
      </c>
      <c r="E77" s="3">
        <v>-3.093060785367958E-4</v>
      </c>
      <c r="F77" s="64">
        <f t="shared" si="36"/>
        <v>0</v>
      </c>
      <c r="G77" s="3">
        <f t="shared" si="37"/>
        <v>7.8684404731036967E-2</v>
      </c>
      <c r="H77" s="3">
        <f t="shared" si="38"/>
        <v>1.5332428765264524E-2</v>
      </c>
      <c r="I77">
        <f t="shared" ca="1" si="39"/>
        <v>0.10238564880514656</v>
      </c>
      <c r="J77">
        <f t="shared" ca="1" si="40"/>
        <v>4.219255534438273E-2</v>
      </c>
      <c r="K77">
        <f t="shared" ca="1" si="41"/>
        <v>7.2053317640057568E-2</v>
      </c>
      <c r="L77">
        <f t="shared" ca="1" si="42"/>
        <v>-3.8791536969873169E-2</v>
      </c>
      <c r="M77">
        <f t="shared" ca="1" si="43"/>
        <v>7.2053317640057568E-2</v>
      </c>
      <c r="N77">
        <f t="shared" ca="1" si="44"/>
        <v>6.2977099236641229E-2</v>
      </c>
      <c r="O77">
        <f t="shared" ca="1" si="45"/>
        <v>1.9455252918288042E-2</v>
      </c>
      <c r="P77">
        <f t="shared" ca="1" si="46"/>
        <v>-8.8652482269503549E-2</v>
      </c>
      <c r="Q77">
        <f t="shared" ca="1" si="47"/>
        <v>0.25892857142857123</v>
      </c>
      <c r="R77">
        <f t="shared" ca="1" si="48"/>
        <v>0.42222222222222239</v>
      </c>
      <c r="S77">
        <f t="shared" ca="1" si="49"/>
        <v>2.5499579374163972E-2</v>
      </c>
      <c r="T77">
        <f t="shared" ca="1" si="50"/>
        <v>-2.0783254557731282E-2</v>
      </c>
      <c r="U77">
        <f t="shared" ca="1" si="51"/>
        <v>-2.0783254557731282E-2</v>
      </c>
      <c r="V77">
        <f t="shared" ca="1" si="52"/>
        <v>-1.0592532467532485E-2</v>
      </c>
      <c r="W77">
        <f t="shared" ca="1" si="53"/>
        <v>1.4311785611372675E-2</v>
      </c>
      <c r="X77">
        <f t="shared" ca="1" si="54"/>
        <v>0</v>
      </c>
      <c r="Y77">
        <f t="shared" ca="1" si="55"/>
        <v>-3.8461538461538491E-2</v>
      </c>
      <c r="Z77">
        <f t="shared" ca="1" si="56"/>
        <v>0</v>
      </c>
      <c r="AA77">
        <f t="shared" ca="1" si="57"/>
        <v>-4.0000000000000036E-2</v>
      </c>
      <c r="AB77">
        <f t="shared" ca="1" si="58"/>
        <v>0</v>
      </c>
      <c r="AC77">
        <f t="shared" ca="1" si="59"/>
        <v>2.9728930143115964E-2</v>
      </c>
      <c r="AD77">
        <f t="shared" ca="1" si="60"/>
        <v>1.7924287751078408E-2</v>
      </c>
      <c r="AE77">
        <f t="shared" ca="1" si="61"/>
        <v>3.9313434942139368E-2</v>
      </c>
      <c r="AF77">
        <f t="shared" ca="1" si="62"/>
        <v>-6.5777726481161508E-2</v>
      </c>
      <c r="AG77">
        <f t="shared" ca="1" si="63"/>
        <v>6.8930183208215035E-2</v>
      </c>
      <c r="AH77">
        <f t="shared" ca="1" si="64"/>
        <v>1.4432714152078117E-2</v>
      </c>
      <c r="AI77">
        <f t="shared" ca="1" si="65"/>
        <v>-3.227506257410092E-2</v>
      </c>
      <c r="AJ77">
        <f t="shared" ca="1" si="66"/>
        <v>9.2567383610127445E-3</v>
      </c>
      <c r="AK77">
        <f t="shared" ca="1" si="67"/>
        <v>-5.1524143512274037E-2</v>
      </c>
      <c r="AL77">
        <f t="shared" ca="1" si="68"/>
        <v>-2.1757679180887439E-2</v>
      </c>
      <c r="AP77" s="49">
        <v>6.5000000000000002E-2</v>
      </c>
      <c r="AQ77" s="41">
        <v>2704.1</v>
      </c>
      <c r="AR77" s="3">
        <v>7.4829999999999997</v>
      </c>
    </row>
    <row r="78" spans="1:44" x14ac:dyDescent="0.35">
      <c r="A78" s="42">
        <v>44409</v>
      </c>
      <c r="B78" s="3">
        <v>1.2998695625266742E-2</v>
      </c>
      <c r="C78" s="3">
        <v>-7.655544388862924E-2</v>
      </c>
      <c r="D78" s="3">
        <v>-9.1081593927893653E-2</v>
      </c>
      <c r="E78" s="3">
        <v>-1.8698629215599238E-2</v>
      </c>
      <c r="F78" s="64">
        <f t="shared" si="36"/>
        <v>0</v>
      </c>
      <c r="G78" s="3">
        <f t="shared" si="37"/>
        <v>-9.1776955767217297E-2</v>
      </c>
      <c r="H78" s="3">
        <f t="shared" si="38"/>
        <v>-3.1155514657552268E-2</v>
      </c>
      <c r="I78">
        <f t="shared" ca="1" si="39"/>
        <v>6.5120295246227835E-3</v>
      </c>
      <c r="J78">
        <f t="shared" ca="1" si="40"/>
        <v>0.10238564880514656</v>
      </c>
      <c r="K78">
        <f t="shared" ca="1" si="41"/>
        <v>4.219255534438273E-2</v>
      </c>
      <c r="L78">
        <f t="shared" ca="1" si="42"/>
        <v>7.2053317640057568E-2</v>
      </c>
      <c r="M78">
        <f t="shared" ca="1" si="43"/>
        <v>4.219255534438273E-2</v>
      </c>
      <c r="N78">
        <f t="shared" ca="1" si="44"/>
        <v>-5.3859964093357394E-2</v>
      </c>
      <c r="O78">
        <f t="shared" ca="1" si="45"/>
        <v>6.2977099236641229E-2</v>
      </c>
      <c r="P78">
        <f t="shared" ca="1" si="46"/>
        <v>1.9455252918288042E-2</v>
      </c>
      <c r="Q78">
        <f t="shared" ca="1" si="47"/>
        <v>-8.8652482269503549E-2</v>
      </c>
      <c r="R78">
        <f t="shared" ca="1" si="48"/>
        <v>0.25892857142857123</v>
      </c>
      <c r="S78">
        <f t="shared" ca="1" si="49"/>
        <v>-3.093060785367958E-4</v>
      </c>
      <c r="T78">
        <f t="shared" ca="1" si="50"/>
        <v>2.5499579374163972E-2</v>
      </c>
      <c r="U78">
        <f t="shared" ca="1" si="51"/>
        <v>2.5499579374163972E-2</v>
      </c>
      <c r="V78">
        <f t="shared" ca="1" si="52"/>
        <v>1.248342152398918E-2</v>
      </c>
      <c r="W78">
        <f t="shared" ca="1" si="53"/>
        <v>-1.0592532467532485E-2</v>
      </c>
      <c r="X78">
        <f t="shared" ca="1" si="54"/>
        <v>0</v>
      </c>
      <c r="Y78">
        <f t="shared" ca="1" si="55"/>
        <v>0</v>
      </c>
      <c r="Z78">
        <f t="shared" ca="1" si="56"/>
        <v>-3.8461538461538491E-2</v>
      </c>
      <c r="AA78">
        <f t="shared" ca="1" si="57"/>
        <v>0</v>
      </c>
      <c r="AB78">
        <f t="shared" ca="1" si="58"/>
        <v>-4.0000000000000036E-2</v>
      </c>
      <c r="AC78">
        <f t="shared" ca="1" si="59"/>
        <v>7.8684404731036967E-2</v>
      </c>
      <c r="AD78">
        <f t="shared" ca="1" si="60"/>
        <v>2.9728930143115964E-2</v>
      </c>
      <c r="AE78">
        <f t="shared" ca="1" si="61"/>
        <v>1.7924287751078408E-2</v>
      </c>
      <c r="AF78">
        <f t="shared" ca="1" si="62"/>
        <v>3.9313434942139368E-2</v>
      </c>
      <c r="AG78">
        <f t="shared" ca="1" si="63"/>
        <v>-6.5777726481161508E-2</v>
      </c>
      <c r="AH78">
        <f t="shared" ca="1" si="64"/>
        <v>1.5332428765264524E-2</v>
      </c>
      <c r="AI78">
        <f t="shared" ca="1" si="65"/>
        <v>1.4432714152078117E-2</v>
      </c>
      <c r="AJ78">
        <f t="shared" ca="1" si="66"/>
        <v>-3.227506257410092E-2</v>
      </c>
      <c r="AK78">
        <f t="shared" ca="1" si="67"/>
        <v>9.2567383610127445E-3</v>
      </c>
      <c r="AL78">
        <f t="shared" ca="1" si="68"/>
        <v>-5.1524143512274037E-2</v>
      </c>
      <c r="AP78" s="49">
        <v>6.5000000000000002E-2</v>
      </c>
      <c r="AQ78" s="41">
        <v>2506.85</v>
      </c>
      <c r="AR78" s="3">
        <v>7.37</v>
      </c>
    </row>
    <row r="79" spans="1:44" x14ac:dyDescent="0.35">
      <c r="A79" s="42">
        <v>44440</v>
      </c>
      <c r="B79" s="3">
        <v>7.2303898672031422E-2</v>
      </c>
      <c r="C79" s="3">
        <v>9.1054288289457691E-2</v>
      </c>
      <c r="D79" s="3">
        <v>-7.9331941544885154E-2</v>
      </c>
      <c r="E79" s="3">
        <v>1.6683345442581581E-2</v>
      </c>
      <c r="F79" s="64">
        <f t="shared" si="36"/>
        <v>0</v>
      </c>
      <c r="G79" s="3">
        <f t="shared" si="37"/>
        <v>1.7859381799140144E-2</v>
      </c>
      <c r="H79" s="3">
        <f t="shared" si="38"/>
        <v>-3.1325608047879733E-2</v>
      </c>
      <c r="I79">
        <f t="shared" ca="1" si="39"/>
        <v>-7.655544388862924E-2</v>
      </c>
      <c r="J79">
        <f t="shared" ca="1" si="40"/>
        <v>6.5120295246227835E-3</v>
      </c>
      <c r="K79">
        <f t="shared" ca="1" si="41"/>
        <v>0.10238564880514656</v>
      </c>
      <c r="L79">
        <f t="shared" ca="1" si="42"/>
        <v>4.219255534438273E-2</v>
      </c>
      <c r="M79">
        <f t="shared" ca="1" si="43"/>
        <v>0.10238564880514656</v>
      </c>
      <c r="N79">
        <f t="shared" ca="1" si="44"/>
        <v>-9.1081593927893653E-2</v>
      </c>
      <c r="O79">
        <f t="shared" ca="1" si="45"/>
        <v>-5.3859964093357394E-2</v>
      </c>
      <c r="P79">
        <f t="shared" ca="1" si="46"/>
        <v>6.2977099236641229E-2</v>
      </c>
      <c r="Q79">
        <f t="shared" ca="1" si="47"/>
        <v>1.9455252918288042E-2</v>
      </c>
      <c r="R79">
        <f t="shared" ca="1" si="48"/>
        <v>-8.8652482269503549E-2</v>
      </c>
      <c r="S79">
        <f t="shared" ca="1" si="49"/>
        <v>-1.8698629215599238E-2</v>
      </c>
      <c r="T79">
        <f t="shared" ca="1" si="50"/>
        <v>-3.093060785367958E-4</v>
      </c>
      <c r="U79">
        <f t="shared" ca="1" si="51"/>
        <v>-3.093060785367958E-4</v>
      </c>
      <c r="V79">
        <f t="shared" ca="1" si="52"/>
        <v>-2.0783254557731282E-2</v>
      </c>
      <c r="W79">
        <f t="shared" ca="1" si="53"/>
        <v>1.248342152398918E-2</v>
      </c>
      <c r="X79">
        <f t="shared" ca="1" si="54"/>
        <v>0</v>
      </c>
      <c r="Y79">
        <f t="shared" ca="1" si="55"/>
        <v>0</v>
      </c>
      <c r="Z79">
        <f t="shared" ca="1" si="56"/>
        <v>0</v>
      </c>
      <c r="AA79">
        <f t="shared" ca="1" si="57"/>
        <v>-3.8461538461538491E-2</v>
      </c>
      <c r="AB79">
        <f t="shared" ca="1" si="58"/>
        <v>0</v>
      </c>
      <c r="AC79">
        <f t="shared" ca="1" si="59"/>
        <v>-9.1776955767217297E-2</v>
      </c>
      <c r="AD79">
        <f t="shared" ca="1" si="60"/>
        <v>7.8684404731036967E-2</v>
      </c>
      <c r="AE79">
        <f t="shared" ca="1" si="61"/>
        <v>2.9728930143115964E-2</v>
      </c>
      <c r="AF79">
        <f t="shared" ca="1" si="62"/>
        <v>1.7924287751078408E-2</v>
      </c>
      <c r="AG79">
        <f t="shared" ca="1" si="63"/>
        <v>3.9313434942139368E-2</v>
      </c>
      <c r="AH79">
        <f t="shared" ca="1" si="64"/>
        <v>-3.1155514657552268E-2</v>
      </c>
      <c r="AI79">
        <f t="shared" ca="1" si="65"/>
        <v>1.5332428765264524E-2</v>
      </c>
      <c r="AJ79">
        <f t="shared" ca="1" si="66"/>
        <v>1.4432714152078117E-2</v>
      </c>
      <c r="AK79">
        <f t="shared" ca="1" si="67"/>
        <v>-3.227506257410092E-2</v>
      </c>
      <c r="AL79">
        <f t="shared" ca="1" si="68"/>
        <v>9.2567383610127445E-3</v>
      </c>
      <c r="AP79" s="49">
        <v>6.5000000000000002E-2</v>
      </c>
      <c r="AQ79" s="41">
        <v>2760.17</v>
      </c>
      <c r="AR79" s="3">
        <v>7.6070000000000002</v>
      </c>
    </row>
    <row r="80" spans="1:44" x14ac:dyDescent="0.35">
      <c r="A80" s="42">
        <v>44470</v>
      </c>
      <c r="B80" s="3">
        <v>2.6342025260839431E-2</v>
      </c>
      <c r="C80" s="3">
        <v>0.10779657045570738</v>
      </c>
      <c r="D80" s="3">
        <v>2.040816326530609E-2</v>
      </c>
      <c r="E80" s="3">
        <v>1.0126206784963119E-2</v>
      </c>
      <c r="F80" s="64">
        <f t="shared" si="36"/>
        <v>0</v>
      </c>
      <c r="G80" s="3">
        <f t="shared" si="37"/>
        <v>-6.9403358979814631E-2</v>
      </c>
      <c r="H80" s="3">
        <f t="shared" si="38"/>
        <v>-2.1311066799601121E-2</v>
      </c>
      <c r="I80">
        <f t="shared" ca="1" si="39"/>
        <v>9.1054288289457691E-2</v>
      </c>
      <c r="J80">
        <f t="shared" ca="1" si="40"/>
        <v>-7.655544388862924E-2</v>
      </c>
      <c r="K80">
        <f t="shared" ca="1" si="41"/>
        <v>6.5120295246227835E-3</v>
      </c>
      <c r="L80">
        <f t="shared" ca="1" si="42"/>
        <v>0.10238564880514656</v>
      </c>
      <c r="M80">
        <f t="shared" ca="1" si="43"/>
        <v>6.5120295246227835E-3</v>
      </c>
      <c r="N80">
        <f t="shared" ca="1" si="44"/>
        <v>-7.9331941544885154E-2</v>
      </c>
      <c r="O80">
        <f t="shared" ca="1" si="45"/>
        <v>-9.1081593927893653E-2</v>
      </c>
      <c r="P80">
        <f t="shared" ca="1" si="46"/>
        <v>-5.3859964093357394E-2</v>
      </c>
      <c r="Q80">
        <f t="shared" ca="1" si="47"/>
        <v>6.2977099236641229E-2</v>
      </c>
      <c r="R80">
        <f t="shared" ca="1" si="48"/>
        <v>1.9455252918288042E-2</v>
      </c>
      <c r="S80">
        <f t="shared" ca="1" si="49"/>
        <v>1.6683345442581581E-2</v>
      </c>
      <c r="T80">
        <f t="shared" ca="1" si="50"/>
        <v>-1.8698629215599238E-2</v>
      </c>
      <c r="U80">
        <f t="shared" ca="1" si="51"/>
        <v>-1.8698629215599238E-2</v>
      </c>
      <c r="V80">
        <f t="shared" ca="1" si="52"/>
        <v>2.5499579374163972E-2</v>
      </c>
      <c r="W80">
        <f t="shared" ca="1" si="53"/>
        <v>-2.0783254557731282E-2</v>
      </c>
      <c r="X80">
        <f t="shared" ca="1" si="54"/>
        <v>0</v>
      </c>
      <c r="Y80">
        <f t="shared" ca="1" si="55"/>
        <v>0</v>
      </c>
      <c r="Z80">
        <f t="shared" ca="1" si="56"/>
        <v>0</v>
      </c>
      <c r="AA80">
        <f t="shared" ca="1" si="57"/>
        <v>0</v>
      </c>
      <c r="AB80">
        <f t="shared" ca="1" si="58"/>
        <v>-3.8461538461538491E-2</v>
      </c>
      <c r="AC80">
        <f t="shared" ca="1" si="59"/>
        <v>1.7859381799140144E-2</v>
      </c>
      <c r="AD80">
        <f t="shared" ca="1" si="60"/>
        <v>-9.1776955767217297E-2</v>
      </c>
      <c r="AE80">
        <f t="shared" ca="1" si="61"/>
        <v>7.8684404731036967E-2</v>
      </c>
      <c r="AF80">
        <f t="shared" ca="1" si="62"/>
        <v>2.9728930143115964E-2</v>
      </c>
      <c r="AG80">
        <f t="shared" ca="1" si="63"/>
        <v>1.7924287751078408E-2</v>
      </c>
      <c r="AH80">
        <f t="shared" ca="1" si="64"/>
        <v>-3.1325608047879733E-2</v>
      </c>
      <c r="AI80">
        <f t="shared" ca="1" si="65"/>
        <v>-3.1155514657552268E-2</v>
      </c>
      <c r="AJ80">
        <f t="shared" ca="1" si="66"/>
        <v>1.5332428765264524E-2</v>
      </c>
      <c r="AK80">
        <f t="shared" ca="1" si="67"/>
        <v>1.4432714152078117E-2</v>
      </c>
      <c r="AL80">
        <f t="shared" ca="1" si="68"/>
        <v>-3.227506257410092E-2</v>
      </c>
      <c r="AP80" s="49">
        <v>6.5000000000000002E-2</v>
      </c>
      <c r="AQ80" s="41">
        <v>2711.74</v>
      </c>
      <c r="AR80" s="3">
        <v>7.8529999999999998</v>
      </c>
    </row>
    <row r="81" spans="1:44" x14ac:dyDescent="0.35">
      <c r="A81" s="42">
        <v>44501</v>
      </c>
      <c r="B81" s="3">
        <v>2.2425132589174085E-2</v>
      </c>
      <c r="C81" s="3">
        <v>-0.23330630151987855</v>
      </c>
      <c r="D81" s="3">
        <v>7.5555555555555529E-2</v>
      </c>
      <c r="E81" s="3">
        <v>2.3359807782152727E-3</v>
      </c>
      <c r="F81" s="64">
        <f t="shared" si="36"/>
        <v>4.0000000000000036E-2</v>
      </c>
      <c r="G81" s="3">
        <f t="shared" si="37"/>
        <v>4.2943009181394707E-3</v>
      </c>
      <c r="H81" s="3">
        <f t="shared" si="38"/>
        <v>9.1812350647716649E-3</v>
      </c>
      <c r="I81">
        <f t="shared" ca="1" si="39"/>
        <v>0.10779657045570738</v>
      </c>
      <c r="J81">
        <f t="shared" ca="1" si="40"/>
        <v>9.1054288289457691E-2</v>
      </c>
      <c r="K81">
        <f t="shared" ca="1" si="41"/>
        <v>-7.655544388862924E-2</v>
      </c>
      <c r="L81">
        <f t="shared" ca="1" si="42"/>
        <v>6.5120295246227835E-3</v>
      </c>
      <c r="M81">
        <f t="shared" ca="1" si="43"/>
        <v>-7.655544388862924E-2</v>
      </c>
      <c r="N81">
        <f t="shared" ca="1" si="44"/>
        <v>2.040816326530609E-2</v>
      </c>
      <c r="O81">
        <f t="shared" ca="1" si="45"/>
        <v>-7.9331941544885154E-2</v>
      </c>
      <c r="P81">
        <f t="shared" ca="1" si="46"/>
        <v>-9.1081593927893653E-2</v>
      </c>
      <c r="Q81">
        <f t="shared" ca="1" si="47"/>
        <v>-5.3859964093357394E-2</v>
      </c>
      <c r="R81">
        <f t="shared" ca="1" si="48"/>
        <v>6.2977099236641229E-2</v>
      </c>
      <c r="S81">
        <f t="shared" ca="1" si="49"/>
        <v>1.0126206784963119E-2</v>
      </c>
      <c r="T81">
        <f t="shared" ca="1" si="50"/>
        <v>1.6683345442581581E-2</v>
      </c>
      <c r="U81">
        <f t="shared" ca="1" si="51"/>
        <v>1.6683345442581581E-2</v>
      </c>
      <c r="V81">
        <f t="shared" ca="1" si="52"/>
        <v>-3.093060785367958E-4</v>
      </c>
      <c r="W81">
        <f t="shared" ca="1" si="53"/>
        <v>2.5499579374163972E-2</v>
      </c>
      <c r="X81">
        <f t="shared" ca="1" si="54"/>
        <v>0</v>
      </c>
      <c r="Y81">
        <f t="shared" ca="1" si="55"/>
        <v>0</v>
      </c>
      <c r="Z81">
        <f t="shared" ca="1" si="56"/>
        <v>0</v>
      </c>
      <c r="AA81">
        <f t="shared" ca="1" si="57"/>
        <v>0</v>
      </c>
      <c r="AB81">
        <f t="shared" ca="1" si="58"/>
        <v>0</v>
      </c>
      <c r="AC81">
        <f t="shared" ca="1" si="59"/>
        <v>-6.9403358979814631E-2</v>
      </c>
      <c r="AD81">
        <f t="shared" ca="1" si="60"/>
        <v>1.7859381799140144E-2</v>
      </c>
      <c r="AE81">
        <f t="shared" ca="1" si="61"/>
        <v>-9.1776955767217297E-2</v>
      </c>
      <c r="AF81">
        <f t="shared" ca="1" si="62"/>
        <v>7.8684404731036967E-2</v>
      </c>
      <c r="AG81">
        <f t="shared" ca="1" si="63"/>
        <v>2.9728930143115964E-2</v>
      </c>
      <c r="AH81">
        <f t="shared" ca="1" si="64"/>
        <v>-2.1311066799601121E-2</v>
      </c>
      <c r="AI81">
        <f t="shared" ca="1" si="65"/>
        <v>-3.1325608047879733E-2</v>
      </c>
      <c r="AJ81">
        <f t="shared" ca="1" si="66"/>
        <v>-3.1155514657552268E-2</v>
      </c>
      <c r="AK81">
        <f t="shared" ca="1" si="67"/>
        <v>1.5332428765264524E-2</v>
      </c>
      <c r="AL81">
        <f t="shared" ca="1" si="68"/>
        <v>1.4432714152078117E-2</v>
      </c>
      <c r="AP81" s="49">
        <v>6.5000000000000002E-2</v>
      </c>
      <c r="AQ81" s="41">
        <v>2913.98</v>
      </c>
      <c r="AR81" s="3">
        <v>8.0239999999999991</v>
      </c>
    </row>
    <row r="82" spans="1:44" x14ac:dyDescent="0.35">
      <c r="A82" s="42">
        <v>44531</v>
      </c>
      <c r="B82" s="3">
        <v>-4.3472655927356302E-2</v>
      </c>
      <c r="C82" s="3">
        <v>0.12790589834484553</v>
      </c>
      <c r="D82" s="3">
        <v>0.14876033057851235</v>
      </c>
      <c r="E82" s="3">
        <v>-8.2967106139300133E-3</v>
      </c>
      <c r="F82" s="64">
        <f t="shared" si="36"/>
        <v>0</v>
      </c>
      <c r="G82" s="3">
        <f t="shared" si="37"/>
        <v>3.0263218631603996E-2</v>
      </c>
      <c r="H82" s="3">
        <f t="shared" si="38"/>
        <v>2.303139475038592E-2</v>
      </c>
      <c r="I82">
        <f t="shared" ca="1" si="39"/>
        <v>-0.23330630151987855</v>
      </c>
      <c r="J82">
        <f t="shared" ca="1" si="40"/>
        <v>0.10779657045570738</v>
      </c>
      <c r="K82">
        <f t="shared" ca="1" si="41"/>
        <v>9.1054288289457691E-2</v>
      </c>
      <c r="L82">
        <f t="shared" ca="1" si="42"/>
        <v>-7.655544388862924E-2</v>
      </c>
      <c r="M82">
        <f t="shared" ca="1" si="43"/>
        <v>9.1054288289457691E-2</v>
      </c>
      <c r="N82">
        <f t="shared" ca="1" si="44"/>
        <v>7.5555555555555529E-2</v>
      </c>
      <c r="O82">
        <f t="shared" ca="1" si="45"/>
        <v>2.040816326530609E-2</v>
      </c>
      <c r="P82">
        <f t="shared" ca="1" si="46"/>
        <v>-7.9331941544885154E-2</v>
      </c>
      <c r="Q82">
        <f t="shared" ca="1" si="47"/>
        <v>-9.1081593927893653E-2</v>
      </c>
      <c r="R82">
        <f t="shared" ca="1" si="48"/>
        <v>-5.3859964093357394E-2</v>
      </c>
      <c r="S82">
        <f t="shared" ca="1" si="49"/>
        <v>2.3359807782152727E-3</v>
      </c>
      <c r="T82">
        <f t="shared" ca="1" si="50"/>
        <v>1.0126206784963119E-2</v>
      </c>
      <c r="U82">
        <f t="shared" ca="1" si="51"/>
        <v>1.0126206784963119E-2</v>
      </c>
      <c r="V82">
        <f t="shared" ca="1" si="52"/>
        <v>-1.8698629215599238E-2</v>
      </c>
      <c r="W82">
        <f t="shared" ca="1" si="53"/>
        <v>-3.093060785367958E-4</v>
      </c>
      <c r="X82">
        <f t="shared" ca="1" si="54"/>
        <v>4.0000000000000036E-2</v>
      </c>
      <c r="Y82">
        <f t="shared" ca="1" si="55"/>
        <v>0</v>
      </c>
      <c r="Z82">
        <f t="shared" ca="1" si="56"/>
        <v>0</v>
      </c>
      <c r="AA82">
        <f t="shared" ca="1" si="57"/>
        <v>0</v>
      </c>
      <c r="AB82">
        <f t="shared" ca="1" si="58"/>
        <v>0</v>
      </c>
      <c r="AC82">
        <f t="shared" ca="1" si="59"/>
        <v>4.2943009181394707E-3</v>
      </c>
      <c r="AD82">
        <f t="shared" ca="1" si="60"/>
        <v>-6.9403358979814631E-2</v>
      </c>
      <c r="AE82">
        <f t="shared" ca="1" si="61"/>
        <v>1.7859381799140144E-2</v>
      </c>
      <c r="AF82">
        <f t="shared" ca="1" si="62"/>
        <v>-9.1776955767217297E-2</v>
      </c>
      <c r="AG82">
        <f t="shared" ca="1" si="63"/>
        <v>7.8684404731036967E-2</v>
      </c>
      <c r="AH82">
        <f t="shared" ca="1" si="64"/>
        <v>9.1812350647716649E-3</v>
      </c>
      <c r="AI82">
        <f t="shared" ca="1" si="65"/>
        <v>-2.1311066799601121E-2</v>
      </c>
      <c r="AJ82">
        <f t="shared" ca="1" si="66"/>
        <v>-3.1325608047879733E-2</v>
      </c>
      <c r="AK82">
        <f t="shared" ca="1" si="67"/>
        <v>-3.1155514657552268E-2</v>
      </c>
      <c r="AL82">
        <f t="shared" ca="1" si="68"/>
        <v>1.5332428765264524E-2</v>
      </c>
      <c r="AP82" s="49">
        <v>6.25E-2</v>
      </c>
      <c r="AQ82" s="41">
        <v>2901.52</v>
      </c>
      <c r="AR82" s="3">
        <v>7.9509999999999996</v>
      </c>
    </row>
    <row r="83" spans="1:44" x14ac:dyDescent="0.35">
      <c r="A83" s="42">
        <v>44562</v>
      </c>
      <c r="B83" s="3">
        <v>2.6374953079500291E-2</v>
      </c>
      <c r="C83" s="3">
        <v>0.1587557080055676</v>
      </c>
      <c r="D83" s="3">
        <v>5.0359712230215875E-2</v>
      </c>
      <c r="E83" s="3">
        <v>8.3258356050327814E-4</v>
      </c>
      <c r="F83" s="64">
        <f t="shared" si="36"/>
        <v>4.1666666666666706E-2</v>
      </c>
      <c r="G83" s="3">
        <f t="shared" si="37"/>
        <v>3.6021586465418642E-2</v>
      </c>
      <c r="H83" s="3">
        <f t="shared" si="38"/>
        <v>-1.6575983803618796E-2</v>
      </c>
      <c r="I83">
        <f t="shared" ca="1" si="39"/>
        <v>0.12790589834484553</v>
      </c>
      <c r="J83">
        <f t="shared" ca="1" si="40"/>
        <v>-0.23330630151987855</v>
      </c>
      <c r="K83">
        <f t="shared" ca="1" si="41"/>
        <v>0.10779657045570738</v>
      </c>
      <c r="L83">
        <f t="shared" ca="1" si="42"/>
        <v>9.1054288289457691E-2</v>
      </c>
      <c r="M83">
        <f t="shared" ca="1" si="43"/>
        <v>0.10779657045570738</v>
      </c>
      <c r="N83">
        <f t="shared" ca="1" si="44"/>
        <v>0.14876033057851235</v>
      </c>
      <c r="O83">
        <f t="shared" ca="1" si="45"/>
        <v>7.5555555555555529E-2</v>
      </c>
      <c r="P83">
        <f t="shared" ca="1" si="46"/>
        <v>2.040816326530609E-2</v>
      </c>
      <c r="Q83">
        <f t="shared" ca="1" si="47"/>
        <v>-7.9331941544885154E-2</v>
      </c>
      <c r="R83">
        <f t="shared" ca="1" si="48"/>
        <v>-9.1081593927893653E-2</v>
      </c>
      <c r="S83">
        <f t="shared" ca="1" si="49"/>
        <v>-8.2967106139300133E-3</v>
      </c>
      <c r="T83">
        <f t="shared" ca="1" si="50"/>
        <v>2.3359807782152727E-3</v>
      </c>
      <c r="U83">
        <f t="shared" ca="1" si="51"/>
        <v>2.3359807782152727E-3</v>
      </c>
      <c r="V83">
        <f t="shared" ca="1" si="52"/>
        <v>1.6683345442581581E-2</v>
      </c>
      <c r="W83">
        <f t="shared" ca="1" si="53"/>
        <v>-1.8698629215599238E-2</v>
      </c>
      <c r="X83">
        <f t="shared" ca="1" si="54"/>
        <v>0</v>
      </c>
      <c r="Y83">
        <f t="shared" ca="1" si="55"/>
        <v>4.0000000000000036E-2</v>
      </c>
      <c r="Z83">
        <f t="shared" ca="1" si="56"/>
        <v>0</v>
      </c>
      <c r="AA83">
        <f t="shared" ca="1" si="57"/>
        <v>0</v>
      </c>
      <c r="AB83">
        <f t="shared" ca="1" si="58"/>
        <v>0</v>
      </c>
      <c r="AC83">
        <f t="shared" ca="1" si="59"/>
        <v>3.0263218631603996E-2</v>
      </c>
      <c r="AD83">
        <f t="shared" ca="1" si="60"/>
        <v>4.2943009181394707E-3</v>
      </c>
      <c r="AE83">
        <f t="shared" ca="1" si="61"/>
        <v>-6.9403358979814631E-2</v>
      </c>
      <c r="AF83">
        <f t="shared" ca="1" si="62"/>
        <v>1.7859381799140144E-2</v>
      </c>
      <c r="AG83">
        <f t="shared" ca="1" si="63"/>
        <v>-9.1776955767217297E-2</v>
      </c>
      <c r="AH83">
        <f t="shared" ca="1" si="64"/>
        <v>2.303139475038592E-2</v>
      </c>
      <c r="AI83">
        <f t="shared" ca="1" si="65"/>
        <v>9.1812350647716649E-3</v>
      </c>
      <c r="AJ83">
        <f t="shared" ca="1" si="66"/>
        <v>-2.1311066799601121E-2</v>
      </c>
      <c r="AK83">
        <f t="shared" ca="1" si="67"/>
        <v>-3.1325608047879733E-2</v>
      </c>
      <c r="AL83">
        <f t="shared" ca="1" si="68"/>
        <v>-3.1155514657552268E-2</v>
      </c>
      <c r="AP83" s="49">
        <v>6.25E-2</v>
      </c>
      <c r="AQ83" s="41">
        <v>2816.29</v>
      </c>
      <c r="AR83" s="3">
        <v>7.7720000000000002</v>
      </c>
    </row>
    <row r="84" spans="1:44" x14ac:dyDescent="0.35">
      <c r="A84" s="42">
        <v>44593</v>
      </c>
      <c r="B84" s="3">
        <v>-2.7753689068715326E-3</v>
      </c>
      <c r="C84" s="3">
        <v>8.2387354196293325E-2</v>
      </c>
      <c r="D84" s="3">
        <v>-0.13698630136986298</v>
      </c>
      <c r="E84" s="3">
        <v>1.2934562385111818E-2</v>
      </c>
      <c r="F84" s="64">
        <f t="shared" si="36"/>
        <v>0</v>
      </c>
      <c r="G84" s="3">
        <f t="shared" si="37"/>
        <v>4.842400204046143E-3</v>
      </c>
      <c r="H84" s="3">
        <f t="shared" si="38"/>
        <v>9.8389982110912294E-3</v>
      </c>
      <c r="I84">
        <f t="shared" ca="1" si="39"/>
        <v>0.1587557080055676</v>
      </c>
      <c r="J84">
        <f t="shared" ca="1" si="40"/>
        <v>0.12790589834484553</v>
      </c>
      <c r="K84">
        <f t="shared" ca="1" si="41"/>
        <v>-0.23330630151987855</v>
      </c>
      <c r="L84">
        <f t="shared" ca="1" si="42"/>
        <v>0.10779657045570738</v>
      </c>
      <c r="M84">
        <f t="shared" ca="1" si="43"/>
        <v>-0.23330630151987855</v>
      </c>
      <c r="N84">
        <f t="shared" ca="1" si="44"/>
        <v>5.0359712230215875E-2</v>
      </c>
      <c r="O84">
        <f t="shared" ca="1" si="45"/>
        <v>0.14876033057851235</v>
      </c>
      <c r="P84">
        <f t="shared" ca="1" si="46"/>
        <v>7.5555555555555529E-2</v>
      </c>
      <c r="Q84">
        <f t="shared" ca="1" si="47"/>
        <v>2.040816326530609E-2</v>
      </c>
      <c r="R84">
        <f t="shared" ca="1" si="48"/>
        <v>-7.9331941544885154E-2</v>
      </c>
      <c r="S84">
        <f t="shared" ca="1" si="49"/>
        <v>8.3258356050327814E-4</v>
      </c>
      <c r="T84">
        <f t="shared" ca="1" si="50"/>
        <v>-8.2967106139300133E-3</v>
      </c>
      <c r="U84">
        <f t="shared" ca="1" si="51"/>
        <v>-8.2967106139300133E-3</v>
      </c>
      <c r="V84">
        <f t="shared" ca="1" si="52"/>
        <v>1.0126206784963119E-2</v>
      </c>
      <c r="W84">
        <f t="shared" ca="1" si="53"/>
        <v>1.6683345442581581E-2</v>
      </c>
      <c r="X84">
        <f t="shared" ca="1" si="54"/>
        <v>4.1666666666666706E-2</v>
      </c>
      <c r="Y84">
        <f t="shared" ca="1" si="55"/>
        <v>0</v>
      </c>
      <c r="Z84">
        <f t="shared" ca="1" si="56"/>
        <v>4.0000000000000036E-2</v>
      </c>
      <c r="AA84">
        <f t="shared" ca="1" si="57"/>
        <v>0</v>
      </c>
      <c r="AB84">
        <f t="shared" ca="1" si="58"/>
        <v>0</v>
      </c>
      <c r="AC84">
        <f t="shared" ca="1" si="59"/>
        <v>3.6021586465418642E-2</v>
      </c>
      <c r="AD84">
        <f t="shared" ca="1" si="60"/>
        <v>3.0263218631603996E-2</v>
      </c>
      <c r="AE84">
        <f t="shared" ca="1" si="61"/>
        <v>4.2943009181394707E-3</v>
      </c>
      <c r="AF84">
        <f t="shared" ca="1" si="62"/>
        <v>-6.9403358979814631E-2</v>
      </c>
      <c r="AG84">
        <f t="shared" ca="1" si="63"/>
        <v>1.7859381799140144E-2</v>
      </c>
      <c r="AH84">
        <f t="shared" ca="1" si="64"/>
        <v>-1.6575983803618796E-2</v>
      </c>
      <c r="AI84">
        <f t="shared" ca="1" si="65"/>
        <v>2.303139475038592E-2</v>
      </c>
      <c r="AJ84">
        <f t="shared" ca="1" si="66"/>
        <v>9.1812350647716649E-3</v>
      </c>
      <c r="AK84">
        <f t="shared" ca="1" si="67"/>
        <v>-2.1311066799601121E-2</v>
      </c>
      <c r="AL84">
        <f t="shared" ca="1" si="68"/>
        <v>-3.1325608047879733E-2</v>
      </c>
      <c r="AP84" s="49">
        <v>0.06</v>
      </c>
      <c r="AQ84" s="41">
        <v>2718.37</v>
      </c>
      <c r="AR84" s="3">
        <v>7.9029999999999996</v>
      </c>
    </row>
    <row r="85" spans="1:44" x14ac:dyDescent="0.35">
      <c r="A85" s="42">
        <v>44621</v>
      </c>
      <c r="B85" s="3">
        <v>-5.6821630439433855E-2</v>
      </c>
      <c r="C85" s="3">
        <v>4.6539010249920132E-2</v>
      </c>
      <c r="D85" s="3">
        <v>6.1507936507936428E-2</v>
      </c>
      <c r="E85" s="3">
        <v>5.4044745870478229E-3</v>
      </c>
      <c r="F85" s="64">
        <f t="shared" si="36"/>
        <v>0</v>
      </c>
      <c r="G85" s="3">
        <f t="shared" si="37"/>
        <v>2.1608353316591378E-2</v>
      </c>
      <c r="H85" s="3">
        <f t="shared" si="38"/>
        <v>7.5962405046992752E-3</v>
      </c>
      <c r="I85">
        <f t="shared" ca="1" si="39"/>
        <v>8.2387354196293325E-2</v>
      </c>
      <c r="J85">
        <f t="shared" ca="1" si="40"/>
        <v>0.1587557080055676</v>
      </c>
      <c r="K85">
        <f t="shared" ca="1" si="41"/>
        <v>0.12790589834484553</v>
      </c>
      <c r="L85">
        <f t="shared" ca="1" si="42"/>
        <v>-0.23330630151987855</v>
      </c>
      <c r="M85">
        <f t="shared" ca="1" si="43"/>
        <v>0.12790589834484553</v>
      </c>
      <c r="N85">
        <f t="shared" ca="1" si="44"/>
        <v>-0.13698630136986298</v>
      </c>
      <c r="O85">
        <f t="shared" ca="1" si="45"/>
        <v>5.0359712230215875E-2</v>
      </c>
      <c r="P85">
        <f t="shared" ca="1" si="46"/>
        <v>0.14876033057851235</v>
      </c>
      <c r="Q85">
        <f t="shared" ca="1" si="47"/>
        <v>7.5555555555555529E-2</v>
      </c>
      <c r="R85">
        <f t="shared" ca="1" si="48"/>
        <v>2.040816326530609E-2</v>
      </c>
      <c r="S85">
        <f t="shared" ca="1" si="49"/>
        <v>1.2934562385111818E-2</v>
      </c>
      <c r="T85">
        <f t="shared" ca="1" si="50"/>
        <v>8.3258356050327814E-4</v>
      </c>
      <c r="U85">
        <f t="shared" ca="1" si="51"/>
        <v>8.3258356050327814E-4</v>
      </c>
      <c r="V85">
        <f t="shared" ca="1" si="52"/>
        <v>2.3359807782152727E-3</v>
      </c>
      <c r="W85">
        <f t="shared" ca="1" si="53"/>
        <v>1.0126206784963119E-2</v>
      </c>
      <c r="X85">
        <f t="shared" ca="1" si="54"/>
        <v>0</v>
      </c>
      <c r="Y85">
        <f t="shared" ca="1" si="55"/>
        <v>4.1666666666666706E-2</v>
      </c>
      <c r="Z85">
        <f t="shared" ca="1" si="56"/>
        <v>0</v>
      </c>
      <c r="AA85">
        <f t="shared" ca="1" si="57"/>
        <v>4.0000000000000036E-2</v>
      </c>
      <c r="AB85">
        <f t="shared" ca="1" si="58"/>
        <v>0</v>
      </c>
      <c r="AC85">
        <f t="shared" ca="1" si="59"/>
        <v>4.842400204046143E-3</v>
      </c>
      <c r="AD85">
        <f t="shared" ca="1" si="60"/>
        <v>3.6021586465418642E-2</v>
      </c>
      <c r="AE85">
        <f t="shared" ca="1" si="61"/>
        <v>3.0263218631603996E-2</v>
      </c>
      <c r="AF85">
        <f t="shared" ca="1" si="62"/>
        <v>4.2943009181394707E-3</v>
      </c>
      <c r="AG85">
        <f t="shared" ca="1" si="63"/>
        <v>-6.9403358979814631E-2</v>
      </c>
      <c r="AH85">
        <f t="shared" ca="1" si="64"/>
        <v>9.8389982110912294E-3</v>
      </c>
      <c r="AI85">
        <f t="shared" ca="1" si="65"/>
        <v>-1.6575983803618796E-2</v>
      </c>
      <c r="AJ85">
        <f t="shared" ca="1" si="66"/>
        <v>2.303139475038592E-2</v>
      </c>
      <c r="AK85">
        <f t="shared" ca="1" si="67"/>
        <v>9.1812350647716649E-3</v>
      </c>
      <c r="AL85">
        <f t="shared" ca="1" si="68"/>
        <v>-2.1311066799601121E-2</v>
      </c>
      <c r="AP85" s="49">
        <v>0.06</v>
      </c>
      <c r="AQ85" s="41">
        <v>2705.27</v>
      </c>
      <c r="AR85" s="3">
        <v>7.8259999999999996</v>
      </c>
    </row>
    <row r="86" spans="1:44" x14ac:dyDescent="0.35">
      <c r="A86" s="42">
        <v>44652</v>
      </c>
      <c r="B86" s="3">
        <v>6.2132688024956452E-2</v>
      </c>
      <c r="C86" s="3">
        <v>4.3037329041170913E-2</v>
      </c>
      <c r="D86" s="3">
        <v>0.18317757009345803</v>
      </c>
      <c r="E86" s="3">
        <v>8.1553602719331743E-3</v>
      </c>
      <c r="F86" s="64">
        <f t="shared" si="36"/>
        <v>0</v>
      </c>
      <c r="G86" s="3">
        <f t="shared" si="37"/>
        <v>2.718801001185326E-3</v>
      </c>
      <c r="H86" s="3">
        <f t="shared" si="38"/>
        <v>4.9878345498783547E-2</v>
      </c>
      <c r="I86">
        <f t="shared" ca="1" si="39"/>
        <v>4.6539010249920132E-2</v>
      </c>
      <c r="J86">
        <f t="shared" ca="1" si="40"/>
        <v>8.2387354196293325E-2</v>
      </c>
      <c r="K86">
        <f t="shared" ca="1" si="41"/>
        <v>0.1587557080055676</v>
      </c>
      <c r="L86">
        <f t="shared" ca="1" si="42"/>
        <v>0.12790589834484553</v>
      </c>
      <c r="M86">
        <f t="shared" ca="1" si="43"/>
        <v>0.1587557080055676</v>
      </c>
      <c r="N86">
        <f t="shared" ca="1" si="44"/>
        <v>6.1507936507936428E-2</v>
      </c>
      <c r="O86">
        <f t="shared" ca="1" si="45"/>
        <v>-0.13698630136986298</v>
      </c>
      <c r="P86">
        <f t="shared" ca="1" si="46"/>
        <v>5.0359712230215875E-2</v>
      </c>
      <c r="Q86">
        <f t="shared" ca="1" si="47"/>
        <v>0.14876033057851235</v>
      </c>
      <c r="R86">
        <f t="shared" ca="1" si="48"/>
        <v>7.5555555555555529E-2</v>
      </c>
      <c r="S86">
        <f t="shared" ca="1" si="49"/>
        <v>5.4044745870478229E-3</v>
      </c>
      <c r="T86">
        <f t="shared" ca="1" si="50"/>
        <v>1.2934562385111818E-2</v>
      </c>
      <c r="U86">
        <f t="shared" ca="1" si="51"/>
        <v>1.2934562385111818E-2</v>
      </c>
      <c r="V86">
        <f t="shared" ca="1" si="52"/>
        <v>-8.2967106139300133E-3</v>
      </c>
      <c r="W86">
        <f t="shared" ca="1" si="53"/>
        <v>2.3359807782152727E-3</v>
      </c>
      <c r="X86">
        <f t="shared" ca="1" si="54"/>
        <v>0</v>
      </c>
      <c r="Y86">
        <f t="shared" ca="1" si="55"/>
        <v>0</v>
      </c>
      <c r="Z86">
        <f t="shared" ca="1" si="56"/>
        <v>4.1666666666666706E-2</v>
      </c>
      <c r="AA86">
        <f t="shared" ca="1" si="57"/>
        <v>0</v>
      </c>
      <c r="AB86">
        <f t="shared" ca="1" si="58"/>
        <v>4.0000000000000036E-2</v>
      </c>
      <c r="AC86">
        <f t="shared" ca="1" si="59"/>
        <v>2.1608353316591378E-2</v>
      </c>
      <c r="AD86">
        <f t="shared" ca="1" si="60"/>
        <v>4.842400204046143E-3</v>
      </c>
      <c r="AE86">
        <f t="shared" ca="1" si="61"/>
        <v>3.6021586465418642E-2</v>
      </c>
      <c r="AF86">
        <f t="shared" ca="1" si="62"/>
        <v>3.0263218631603996E-2</v>
      </c>
      <c r="AG86">
        <f t="shared" ca="1" si="63"/>
        <v>4.2943009181394707E-3</v>
      </c>
      <c r="AH86">
        <f t="shared" ca="1" si="64"/>
        <v>7.5962405046992752E-3</v>
      </c>
      <c r="AI86">
        <f t="shared" ca="1" si="65"/>
        <v>9.8389982110912294E-3</v>
      </c>
      <c r="AJ86">
        <f t="shared" ca="1" si="66"/>
        <v>-1.6575983803618796E-2</v>
      </c>
      <c r="AK86">
        <f t="shared" ca="1" si="67"/>
        <v>2.303139475038592E-2</v>
      </c>
      <c r="AL86">
        <f t="shared" ca="1" si="68"/>
        <v>9.1812350647716649E-3</v>
      </c>
      <c r="AP86" s="49">
        <v>0.06</v>
      </c>
      <c r="AQ86" s="41">
        <v>2648.05</v>
      </c>
      <c r="AR86" s="3">
        <v>7.7670000000000003</v>
      </c>
    </row>
    <row r="87" spans="1:44" x14ac:dyDescent="0.35">
      <c r="A87" s="42">
        <v>44682</v>
      </c>
      <c r="B87" s="3">
        <v>-3.4623941561310843E-2</v>
      </c>
      <c r="C87" s="3">
        <v>9.1054835718949553E-2</v>
      </c>
      <c r="D87" s="3">
        <v>0.10110584518167451</v>
      </c>
      <c r="E87" s="3">
        <v>1.3708834291688534E-2</v>
      </c>
      <c r="F87" s="64">
        <f t="shared" si="36"/>
        <v>0</v>
      </c>
      <c r="G87" s="3">
        <f t="shared" si="37"/>
        <v>-2.6884513768364281E-2</v>
      </c>
      <c r="H87" s="3">
        <f t="shared" si="38"/>
        <v>-4.2454051255500946E-2</v>
      </c>
      <c r="I87">
        <f t="shared" ca="1" si="39"/>
        <v>4.3037329041170913E-2</v>
      </c>
      <c r="J87">
        <f t="shared" ca="1" si="40"/>
        <v>4.6539010249920132E-2</v>
      </c>
      <c r="K87">
        <f t="shared" ca="1" si="41"/>
        <v>8.2387354196293325E-2</v>
      </c>
      <c r="L87">
        <f t="shared" ca="1" si="42"/>
        <v>0.1587557080055676</v>
      </c>
      <c r="M87">
        <f t="shared" ca="1" si="43"/>
        <v>8.2387354196293325E-2</v>
      </c>
      <c r="N87">
        <f t="shared" ca="1" si="44"/>
        <v>0.18317757009345803</v>
      </c>
      <c r="O87">
        <f t="shared" ca="1" si="45"/>
        <v>6.1507936507936428E-2</v>
      </c>
      <c r="P87">
        <f t="shared" ca="1" si="46"/>
        <v>-0.13698630136986298</v>
      </c>
      <c r="Q87">
        <f t="shared" ca="1" si="47"/>
        <v>5.0359712230215875E-2</v>
      </c>
      <c r="R87">
        <f t="shared" ca="1" si="48"/>
        <v>0.14876033057851235</v>
      </c>
      <c r="S87">
        <f t="shared" ca="1" si="49"/>
        <v>8.1553602719331743E-3</v>
      </c>
      <c r="T87">
        <f t="shared" ca="1" si="50"/>
        <v>5.4044745870478229E-3</v>
      </c>
      <c r="U87">
        <f t="shared" ca="1" si="51"/>
        <v>5.4044745870478229E-3</v>
      </c>
      <c r="V87">
        <f t="shared" ca="1" si="52"/>
        <v>8.3258356050327814E-4</v>
      </c>
      <c r="W87">
        <f t="shared" ca="1" si="53"/>
        <v>-8.2967106139300133E-3</v>
      </c>
      <c r="X87">
        <f t="shared" ca="1" si="54"/>
        <v>0</v>
      </c>
      <c r="Y87">
        <f t="shared" ca="1" si="55"/>
        <v>0</v>
      </c>
      <c r="Z87">
        <f t="shared" ca="1" si="56"/>
        <v>0</v>
      </c>
      <c r="AA87">
        <f t="shared" ca="1" si="57"/>
        <v>4.1666666666666706E-2</v>
      </c>
      <c r="AB87">
        <f t="shared" ca="1" si="58"/>
        <v>0</v>
      </c>
      <c r="AC87">
        <f t="shared" ca="1" si="59"/>
        <v>2.718801001185326E-3</v>
      </c>
      <c r="AD87">
        <f t="shared" ca="1" si="60"/>
        <v>2.1608353316591378E-2</v>
      </c>
      <c r="AE87">
        <f t="shared" ca="1" si="61"/>
        <v>4.842400204046143E-3</v>
      </c>
      <c r="AF87">
        <f t="shared" ca="1" si="62"/>
        <v>3.6021586465418642E-2</v>
      </c>
      <c r="AG87">
        <f t="shared" ca="1" si="63"/>
        <v>3.0263218631603996E-2</v>
      </c>
      <c r="AH87">
        <f t="shared" ca="1" si="64"/>
        <v>4.9878345498783547E-2</v>
      </c>
      <c r="AI87">
        <f t="shared" ca="1" si="65"/>
        <v>7.5962405046992752E-3</v>
      </c>
      <c r="AJ87">
        <f t="shared" ca="1" si="66"/>
        <v>9.8389982110912294E-3</v>
      </c>
      <c r="AK87">
        <f t="shared" ca="1" si="67"/>
        <v>-1.6575983803618796E-2</v>
      </c>
      <c r="AL87">
        <f t="shared" ca="1" si="68"/>
        <v>2.303139475038592E-2</v>
      </c>
      <c r="AP87" s="49">
        <v>0.06</v>
      </c>
      <c r="AQ87" s="41">
        <v>2640.87</v>
      </c>
      <c r="AR87" s="3">
        <v>7.3979999999999997</v>
      </c>
    </row>
    <row r="88" spans="1:44" x14ac:dyDescent="0.35">
      <c r="A88" s="42">
        <v>44713</v>
      </c>
      <c r="B88" s="3">
        <v>-3.2531592208926818E-2</v>
      </c>
      <c r="C88" s="3">
        <v>-8.0886061946836854E-2</v>
      </c>
      <c r="D88" s="3">
        <v>-0.11621233859397412</v>
      </c>
      <c r="E88" s="3">
        <v>1.7803503977104257E-2</v>
      </c>
      <c r="F88" s="64">
        <f t="shared" si="36"/>
        <v>0</v>
      </c>
      <c r="G88" s="3">
        <f t="shared" si="37"/>
        <v>-3.8947379604151844E-2</v>
      </c>
      <c r="H88" s="3">
        <f t="shared" si="38"/>
        <v>3.9838492597577428E-2</v>
      </c>
      <c r="I88">
        <f t="shared" ca="1" si="39"/>
        <v>9.1054835718949553E-2</v>
      </c>
      <c r="J88">
        <f t="shared" ca="1" si="40"/>
        <v>4.3037329041170913E-2</v>
      </c>
      <c r="K88">
        <f t="shared" ca="1" si="41"/>
        <v>4.6539010249920132E-2</v>
      </c>
      <c r="L88">
        <f t="shared" ca="1" si="42"/>
        <v>8.2387354196293325E-2</v>
      </c>
      <c r="M88">
        <f t="shared" ca="1" si="43"/>
        <v>4.6539010249920132E-2</v>
      </c>
      <c r="N88">
        <f t="shared" ca="1" si="44"/>
        <v>0.10110584518167451</v>
      </c>
      <c r="O88">
        <f t="shared" ca="1" si="45"/>
        <v>0.18317757009345803</v>
      </c>
      <c r="P88">
        <f t="shared" ca="1" si="46"/>
        <v>6.1507936507936428E-2</v>
      </c>
      <c r="Q88">
        <f t="shared" ca="1" si="47"/>
        <v>-0.13698630136986298</v>
      </c>
      <c r="R88">
        <f t="shared" ca="1" si="48"/>
        <v>5.0359712230215875E-2</v>
      </c>
      <c r="S88">
        <f t="shared" ca="1" si="49"/>
        <v>1.3708834291688534E-2</v>
      </c>
      <c r="T88">
        <f t="shared" ca="1" si="50"/>
        <v>8.1553602719331743E-3</v>
      </c>
      <c r="U88">
        <f t="shared" ca="1" si="51"/>
        <v>8.1553602719331743E-3</v>
      </c>
      <c r="V88">
        <f t="shared" ca="1" si="52"/>
        <v>1.2934562385111818E-2</v>
      </c>
      <c r="W88">
        <f t="shared" ca="1" si="53"/>
        <v>8.3258356050327814E-4</v>
      </c>
      <c r="X88">
        <f t="shared" ca="1" si="54"/>
        <v>0</v>
      </c>
      <c r="Y88">
        <f t="shared" ca="1" si="55"/>
        <v>0</v>
      </c>
      <c r="Z88">
        <f t="shared" ca="1" si="56"/>
        <v>0</v>
      </c>
      <c r="AA88">
        <f t="shared" ca="1" si="57"/>
        <v>0</v>
      </c>
      <c r="AB88">
        <f t="shared" ca="1" si="58"/>
        <v>4.1666666666666706E-2</v>
      </c>
      <c r="AC88">
        <f t="shared" ca="1" si="59"/>
        <v>-2.6884513768364281E-2</v>
      </c>
      <c r="AD88">
        <f t="shared" ca="1" si="60"/>
        <v>2.718801001185326E-3</v>
      </c>
      <c r="AE88">
        <f t="shared" ca="1" si="61"/>
        <v>2.1608353316591378E-2</v>
      </c>
      <c r="AF88">
        <f t="shared" ca="1" si="62"/>
        <v>4.842400204046143E-3</v>
      </c>
      <c r="AG88">
        <f t="shared" ca="1" si="63"/>
        <v>3.6021586465418642E-2</v>
      </c>
      <c r="AH88">
        <f t="shared" ca="1" si="64"/>
        <v>-4.2454051255500946E-2</v>
      </c>
      <c r="AI88">
        <f t="shared" ca="1" si="65"/>
        <v>4.9878345498783547E-2</v>
      </c>
      <c r="AJ88">
        <f t="shared" ca="1" si="66"/>
        <v>7.5962405046992752E-3</v>
      </c>
      <c r="AK88">
        <f t="shared" ca="1" si="67"/>
        <v>9.8389982110912294E-3</v>
      </c>
      <c r="AL88">
        <f t="shared" ca="1" si="68"/>
        <v>-1.6575983803618796E-2</v>
      </c>
      <c r="AP88" s="49">
        <v>0.06</v>
      </c>
      <c r="AQ88" s="41">
        <v>2713.83</v>
      </c>
      <c r="AR88" s="3">
        <v>7.726</v>
      </c>
    </row>
    <row r="89" spans="1:44" x14ac:dyDescent="0.35">
      <c r="A89" s="42">
        <v>44743</v>
      </c>
      <c r="B89" s="3">
        <v>-4.7767703598242388E-2</v>
      </c>
      <c r="C89" s="3">
        <v>-6.9898295307396094E-2</v>
      </c>
      <c r="D89" s="3">
        <v>-6.1688311688311667E-2</v>
      </c>
      <c r="E89" s="3">
        <v>4.8891703609879123E-3</v>
      </c>
      <c r="F89" s="64">
        <f t="shared" si="36"/>
        <v>0</v>
      </c>
      <c r="G89" s="3">
        <f t="shared" si="37"/>
        <v>5.6178724645703677E-2</v>
      </c>
      <c r="H89" s="3">
        <f t="shared" si="38"/>
        <v>1.419601419601421E-2</v>
      </c>
      <c r="I89">
        <f t="shared" ca="1" si="39"/>
        <v>-8.0886061946836854E-2</v>
      </c>
      <c r="J89">
        <f t="shared" ca="1" si="40"/>
        <v>9.1054835718949553E-2</v>
      </c>
      <c r="K89">
        <f t="shared" ca="1" si="41"/>
        <v>4.3037329041170913E-2</v>
      </c>
      <c r="L89">
        <f t="shared" ca="1" si="42"/>
        <v>4.6539010249920132E-2</v>
      </c>
      <c r="M89">
        <f t="shared" ca="1" si="43"/>
        <v>4.3037329041170913E-2</v>
      </c>
      <c r="N89">
        <f t="shared" ca="1" si="44"/>
        <v>-0.11621233859397412</v>
      </c>
      <c r="O89">
        <f t="shared" ca="1" si="45"/>
        <v>0.10110584518167451</v>
      </c>
      <c r="P89">
        <f t="shared" ca="1" si="46"/>
        <v>0.18317757009345803</v>
      </c>
      <c r="Q89">
        <f t="shared" ca="1" si="47"/>
        <v>6.1507936507936428E-2</v>
      </c>
      <c r="R89">
        <f t="shared" ca="1" si="48"/>
        <v>-0.13698630136986298</v>
      </c>
      <c r="S89">
        <f t="shared" ca="1" si="49"/>
        <v>1.7803503977104257E-2</v>
      </c>
      <c r="T89">
        <f t="shared" ca="1" si="50"/>
        <v>1.3708834291688534E-2</v>
      </c>
      <c r="U89">
        <f t="shared" ca="1" si="51"/>
        <v>1.3708834291688534E-2</v>
      </c>
      <c r="V89">
        <f t="shared" ca="1" si="52"/>
        <v>5.4044745870478229E-3</v>
      </c>
      <c r="W89">
        <f t="shared" ca="1" si="53"/>
        <v>1.2934562385111818E-2</v>
      </c>
      <c r="X89">
        <f t="shared" ca="1" si="54"/>
        <v>0</v>
      </c>
      <c r="Y89">
        <f t="shared" ca="1" si="55"/>
        <v>0</v>
      </c>
      <c r="Z89">
        <f t="shared" ca="1" si="56"/>
        <v>0</v>
      </c>
      <c r="AA89">
        <f t="shared" ca="1" si="57"/>
        <v>0</v>
      </c>
      <c r="AB89">
        <f t="shared" ca="1" si="58"/>
        <v>0</v>
      </c>
      <c r="AC89">
        <f t="shared" ca="1" si="59"/>
        <v>-3.8947379604151844E-2</v>
      </c>
      <c r="AD89">
        <f t="shared" ca="1" si="60"/>
        <v>-2.6884513768364281E-2</v>
      </c>
      <c r="AE89">
        <f t="shared" ca="1" si="61"/>
        <v>2.718801001185326E-3</v>
      </c>
      <c r="AF89">
        <f t="shared" ca="1" si="62"/>
        <v>2.1608353316591378E-2</v>
      </c>
      <c r="AG89">
        <f t="shared" ca="1" si="63"/>
        <v>4.842400204046143E-3</v>
      </c>
      <c r="AH89">
        <f t="shared" ca="1" si="64"/>
        <v>3.9838492597577428E-2</v>
      </c>
      <c r="AI89">
        <f t="shared" ca="1" si="65"/>
        <v>-4.2454051255500946E-2</v>
      </c>
      <c r="AJ89">
        <f t="shared" ca="1" si="66"/>
        <v>4.9878345498783547E-2</v>
      </c>
      <c r="AK89">
        <f t="shared" ca="1" si="67"/>
        <v>7.5962405046992752E-3</v>
      </c>
      <c r="AL89">
        <f t="shared" ca="1" si="68"/>
        <v>9.8389982110912294E-3</v>
      </c>
      <c r="AP89" s="49">
        <v>0.06</v>
      </c>
      <c r="AQ89" s="41">
        <v>2823.81</v>
      </c>
      <c r="AR89" s="3">
        <v>7.43</v>
      </c>
    </row>
    <row r="90" spans="1:44" x14ac:dyDescent="0.35">
      <c r="A90" s="42">
        <v>44774</v>
      </c>
      <c r="B90" s="3">
        <v>9.6048339322693979E-2</v>
      </c>
      <c r="C90" s="3">
        <v>-9.6476952289259357E-2</v>
      </c>
      <c r="D90" s="3">
        <v>1.2110726643598512E-2</v>
      </c>
      <c r="E90" s="3">
        <v>1.9537158414843344E-3</v>
      </c>
      <c r="F90" s="64">
        <f t="shared" si="36"/>
        <v>0</v>
      </c>
      <c r="G90" s="3">
        <f t="shared" si="37"/>
        <v>9.8316198188535195E-3</v>
      </c>
      <c r="H90" s="3">
        <f t="shared" si="38"/>
        <v>3.7971096627939897E-2</v>
      </c>
      <c r="I90">
        <f t="shared" ca="1" si="39"/>
        <v>-6.9898295307396094E-2</v>
      </c>
      <c r="J90">
        <f t="shared" ca="1" si="40"/>
        <v>-8.0886061946836854E-2</v>
      </c>
      <c r="K90">
        <f t="shared" ca="1" si="41"/>
        <v>9.1054835718949553E-2</v>
      </c>
      <c r="L90">
        <f t="shared" ca="1" si="42"/>
        <v>4.3037329041170913E-2</v>
      </c>
      <c r="M90">
        <f t="shared" ca="1" si="43"/>
        <v>9.1054835718949553E-2</v>
      </c>
      <c r="N90">
        <f t="shared" ca="1" si="44"/>
        <v>-6.1688311688311667E-2</v>
      </c>
      <c r="O90">
        <f t="shared" ca="1" si="45"/>
        <v>-0.11621233859397412</v>
      </c>
      <c r="P90">
        <f t="shared" ca="1" si="46"/>
        <v>0.10110584518167451</v>
      </c>
      <c r="Q90">
        <f t="shared" ca="1" si="47"/>
        <v>0.18317757009345803</v>
      </c>
      <c r="R90">
        <f t="shared" ca="1" si="48"/>
        <v>6.1507936507936428E-2</v>
      </c>
      <c r="S90">
        <f t="shared" ca="1" si="49"/>
        <v>4.8891703609879123E-3</v>
      </c>
      <c r="T90">
        <f t="shared" ca="1" si="50"/>
        <v>1.7803503977104257E-2</v>
      </c>
      <c r="U90">
        <f t="shared" ca="1" si="51"/>
        <v>1.7803503977104257E-2</v>
      </c>
      <c r="V90">
        <f t="shared" ca="1" si="52"/>
        <v>8.1553602719331743E-3</v>
      </c>
      <c r="W90">
        <f t="shared" ca="1" si="53"/>
        <v>5.4044745870478229E-3</v>
      </c>
      <c r="X90">
        <f t="shared" ca="1" si="54"/>
        <v>0</v>
      </c>
      <c r="Y90">
        <f t="shared" ca="1" si="55"/>
        <v>0</v>
      </c>
      <c r="Z90">
        <f t="shared" ca="1" si="56"/>
        <v>0</v>
      </c>
      <c r="AA90">
        <f t="shared" ca="1" si="57"/>
        <v>0</v>
      </c>
      <c r="AB90">
        <f t="shared" ca="1" si="58"/>
        <v>0</v>
      </c>
      <c r="AC90">
        <f t="shared" ca="1" si="59"/>
        <v>5.6178724645703677E-2</v>
      </c>
      <c r="AD90">
        <f t="shared" ca="1" si="60"/>
        <v>-3.8947379604151844E-2</v>
      </c>
      <c r="AE90">
        <f t="shared" ca="1" si="61"/>
        <v>-2.6884513768364281E-2</v>
      </c>
      <c r="AF90">
        <f t="shared" ca="1" si="62"/>
        <v>2.718801001185326E-3</v>
      </c>
      <c r="AG90">
        <f t="shared" ca="1" si="63"/>
        <v>2.1608353316591378E-2</v>
      </c>
      <c r="AH90">
        <f t="shared" ca="1" si="64"/>
        <v>1.419601419601421E-2</v>
      </c>
      <c r="AI90">
        <f t="shared" ca="1" si="65"/>
        <v>3.9838492597577428E-2</v>
      </c>
      <c r="AJ90">
        <f t="shared" ca="1" si="66"/>
        <v>-4.2454051255500946E-2</v>
      </c>
      <c r="AK90">
        <f t="shared" ca="1" si="67"/>
        <v>4.9878345498783547E-2</v>
      </c>
      <c r="AL90">
        <f t="shared" ca="1" si="68"/>
        <v>7.5962405046992752E-3</v>
      </c>
      <c r="AP90" s="49">
        <v>0.06</v>
      </c>
      <c r="AQ90" s="41">
        <v>2673.61</v>
      </c>
      <c r="AR90" s="3">
        <v>7.3259999999999996</v>
      </c>
    </row>
    <row r="91" spans="1:44" x14ac:dyDescent="0.35">
      <c r="A91" s="42">
        <v>44805</v>
      </c>
      <c r="B91" s="3">
        <v>1.1624754468851136E-2</v>
      </c>
      <c r="C91" s="3">
        <v>-0.11916590092169961</v>
      </c>
      <c r="D91" s="3">
        <v>0.1094017094017095</v>
      </c>
      <c r="E91" s="3">
        <v>2.5386521744600026E-2</v>
      </c>
      <c r="F91" s="64">
        <f t="shared" si="36"/>
        <v>0</v>
      </c>
      <c r="G91" s="3">
        <f t="shared" si="37"/>
        <v>2.8082601368405406E-2</v>
      </c>
      <c r="H91" s="3">
        <f t="shared" si="38"/>
        <v>2.8563101136694802E-2</v>
      </c>
      <c r="I91">
        <f t="shared" ca="1" si="39"/>
        <v>-9.6476952289259357E-2</v>
      </c>
      <c r="J91">
        <f t="shared" ca="1" si="40"/>
        <v>-6.9898295307396094E-2</v>
      </c>
      <c r="K91">
        <f t="shared" ca="1" si="41"/>
        <v>-8.0886061946836854E-2</v>
      </c>
      <c r="L91">
        <f t="shared" ca="1" si="42"/>
        <v>9.1054835718949553E-2</v>
      </c>
      <c r="M91">
        <f t="shared" ca="1" si="43"/>
        <v>-8.0886061946836854E-2</v>
      </c>
      <c r="N91">
        <f t="shared" ca="1" si="44"/>
        <v>1.2110726643598512E-2</v>
      </c>
      <c r="O91">
        <f t="shared" ca="1" si="45"/>
        <v>-6.1688311688311667E-2</v>
      </c>
      <c r="P91">
        <f t="shared" ca="1" si="46"/>
        <v>-0.11621233859397412</v>
      </c>
      <c r="Q91">
        <f t="shared" ca="1" si="47"/>
        <v>0.10110584518167451</v>
      </c>
      <c r="R91">
        <f t="shared" ca="1" si="48"/>
        <v>0.18317757009345803</v>
      </c>
      <c r="S91">
        <f t="shared" ca="1" si="49"/>
        <v>1.9537158414843344E-3</v>
      </c>
      <c r="T91">
        <f t="shared" ca="1" si="50"/>
        <v>4.8891703609879123E-3</v>
      </c>
      <c r="U91">
        <f t="shared" ca="1" si="51"/>
        <v>4.8891703609879123E-3</v>
      </c>
      <c r="V91">
        <f t="shared" ca="1" si="52"/>
        <v>1.3708834291688534E-2</v>
      </c>
      <c r="W91">
        <f t="shared" ca="1" si="53"/>
        <v>8.1553602719331743E-3</v>
      </c>
      <c r="X91">
        <f t="shared" ca="1" si="54"/>
        <v>0</v>
      </c>
      <c r="Y91">
        <f t="shared" ca="1" si="55"/>
        <v>0</v>
      </c>
      <c r="Z91">
        <f t="shared" ca="1" si="56"/>
        <v>0</v>
      </c>
      <c r="AA91">
        <f t="shared" ca="1" si="57"/>
        <v>0</v>
      </c>
      <c r="AB91">
        <f t="shared" ca="1" si="58"/>
        <v>0</v>
      </c>
      <c r="AC91">
        <f t="shared" ca="1" si="59"/>
        <v>9.8316198188535195E-3</v>
      </c>
      <c r="AD91">
        <f t="shared" ca="1" si="60"/>
        <v>5.6178724645703677E-2</v>
      </c>
      <c r="AE91">
        <f t="shared" ca="1" si="61"/>
        <v>-3.8947379604151844E-2</v>
      </c>
      <c r="AF91">
        <f t="shared" ca="1" si="62"/>
        <v>-2.6884513768364281E-2</v>
      </c>
      <c r="AG91">
        <f t="shared" ca="1" si="63"/>
        <v>2.718801001185326E-3</v>
      </c>
      <c r="AH91">
        <f t="shared" ca="1" si="64"/>
        <v>3.7971096627939897E-2</v>
      </c>
      <c r="AI91">
        <f t="shared" ca="1" si="65"/>
        <v>1.419601419601421E-2</v>
      </c>
      <c r="AJ91">
        <f t="shared" ca="1" si="66"/>
        <v>3.9838492597577428E-2</v>
      </c>
      <c r="AK91">
        <f t="shared" ca="1" si="67"/>
        <v>-4.2454051255500946E-2</v>
      </c>
      <c r="AL91">
        <f t="shared" ca="1" si="68"/>
        <v>4.9878345498783547E-2</v>
      </c>
      <c r="AP91" s="49">
        <v>0.06</v>
      </c>
      <c r="AQ91" s="41">
        <v>2647.58</v>
      </c>
      <c r="AR91" s="3">
        <v>7.0579999999999998</v>
      </c>
    </row>
    <row r="92" spans="1:44" x14ac:dyDescent="0.35">
      <c r="A92" s="42">
        <v>44835</v>
      </c>
      <c r="B92" s="3">
        <v>-3.807878838596461E-2</v>
      </c>
      <c r="C92" s="3">
        <v>8.4859947033626301E-2</v>
      </c>
      <c r="D92" s="3">
        <v>-6.3174114021571665E-2</v>
      </c>
      <c r="E92" s="3">
        <v>1.5470684218920557E-2</v>
      </c>
      <c r="F92" s="64">
        <f t="shared" si="36"/>
        <v>0</v>
      </c>
      <c r="G92" s="3">
        <f t="shared" si="37"/>
        <v>2.218817477454595E-2</v>
      </c>
      <c r="H92" s="3">
        <f t="shared" si="38"/>
        <v>2.9866426534594002E-2</v>
      </c>
      <c r="I92">
        <f t="shared" ca="1" si="39"/>
        <v>-0.11916590092169961</v>
      </c>
      <c r="J92">
        <f t="shared" ca="1" si="40"/>
        <v>-9.6476952289259357E-2</v>
      </c>
      <c r="K92">
        <f t="shared" ca="1" si="41"/>
        <v>-6.9898295307396094E-2</v>
      </c>
      <c r="L92">
        <f t="shared" ca="1" si="42"/>
        <v>-8.0886061946836854E-2</v>
      </c>
      <c r="M92">
        <f t="shared" ca="1" si="43"/>
        <v>-6.9898295307396094E-2</v>
      </c>
      <c r="N92">
        <f t="shared" ca="1" si="44"/>
        <v>0.1094017094017095</v>
      </c>
      <c r="O92">
        <f t="shared" ca="1" si="45"/>
        <v>1.2110726643598512E-2</v>
      </c>
      <c r="P92">
        <f t="shared" ca="1" si="46"/>
        <v>-6.1688311688311667E-2</v>
      </c>
      <c r="Q92">
        <f t="shared" ca="1" si="47"/>
        <v>-0.11621233859397412</v>
      </c>
      <c r="R92">
        <f t="shared" ca="1" si="48"/>
        <v>0.10110584518167451</v>
      </c>
      <c r="S92">
        <f t="shared" ca="1" si="49"/>
        <v>2.5386521744600026E-2</v>
      </c>
      <c r="T92">
        <f t="shared" ca="1" si="50"/>
        <v>1.9537158414843344E-3</v>
      </c>
      <c r="U92">
        <f t="shared" ca="1" si="51"/>
        <v>1.9537158414843344E-3</v>
      </c>
      <c r="V92">
        <f t="shared" ca="1" si="52"/>
        <v>1.7803503977104257E-2</v>
      </c>
      <c r="W92">
        <f t="shared" ca="1" si="53"/>
        <v>1.3708834291688534E-2</v>
      </c>
      <c r="X92">
        <f t="shared" ca="1" si="54"/>
        <v>0</v>
      </c>
      <c r="Y92">
        <f t="shared" ca="1" si="55"/>
        <v>0</v>
      </c>
      <c r="Z92">
        <f t="shared" ca="1" si="56"/>
        <v>0</v>
      </c>
      <c r="AA92">
        <f t="shared" ca="1" si="57"/>
        <v>0</v>
      </c>
      <c r="AB92">
        <f t="shared" ca="1" si="58"/>
        <v>0</v>
      </c>
      <c r="AC92">
        <f t="shared" ca="1" si="59"/>
        <v>2.8082601368405406E-2</v>
      </c>
      <c r="AD92">
        <f t="shared" ca="1" si="60"/>
        <v>9.8316198188535195E-3</v>
      </c>
      <c r="AE92">
        <f t="shared" ca="1" si="61"/>
        <v>5.6178724645703677E-2</v>
      </c>
      <c r="AF92">
        <f t="shared" ca="1" si="62"/>
        <v>-3.8947379604151844E-2</v>
      </c>
      <c r="AG92">
        <f t="shared" ca="1" si="63"/>
        <v>-2.6884513768364281E-2</v>
      </c>
      <c r="AH92">
        <f t="shared" ca="1" si="64"/>
        <v>2.8563101136694802E-2</v>
      </c>
      <c r="AI92">
        <f t="shared" ca="1" si="65"/>
        <v>3.7971096627939897E-2</v>
      </c>
      <c r="AJ92">
        <f t="shared" ca="1" si="66"/>
        <v>1.419601419601421E-2</v>
      </c>
      <c r="AK92">
        <f t="shared" ca="1" si="67"/>
        <v>3.9838492597577428E-2</v>
      </c>
      <c r="AL92">
        <f t="shared" ca="1" si="68"/>
        <v>-4.2454051255500946E-2</v>
      </c>
      <c r="AP92" s="49">
        <v>0.06</v>
      </c>
      <c r="AQ92" s="41">
        <v>2575.2600000000002</v>
      </c>
      <c r="AR92" s="3">
        <v>6.8620000000000001</v>
      </c>
    </row>
    <row r="93" spans="1:44" x14ac:dyDescent="0.35">
      <c r="A93" s="42">
        <v>44866</v>
      </c>
      <c r="B93" s="3">
        <v>7.1852264124982301E-2</v>
      </c>
      <c r="C93" s="3">
        <v>-7.1488926208340631E-2</v>
      </c>
      <c r="D93" s="3">
        <v>-0.11019736842105261</v>
      </c>
      <c r="E93" s="3">
        <v>-1.7047239337924385E-2</v>
      </c>
      <c r="F93" s="64">
        <f t="shared" si="36"/>
        <v>0</v>
      </c>
      <c r="G93" s="3">
        <f t="shared" si="37"/>
        <v>1.9302894827342074E-2</v>
      </c>
      <c r="H93" s="3">
        <f t="shared" si="38"/>
        <v>2.1149425287356305E-2</v>
      </c>
      <c r="I93">
        <f t="shared" ca="1" si="39"/>
        <v>8.4859947033626301E-2</v>
      </c>
      <c r="J93">
        <f t="shared" ca="1" si="40"/>
        <v>-0.11916590092169961</v>
      </c>
      <c r="K93">
        <f t="shared" ca="1" si="41"/>
        <v>-9.6476952289259357E-2</v>
      </c>
      <c r="L93">
        <f t="shared" ca="1" si="42"/>
        <v>-6.9898295307396094E-2</v>
      </c>
      <c r="M93">
        <f t="shared" ca="1" si="43"/>
        <v>-9.6476952289259357E-2</v>
      </c>
      <c r="N93">
        <f t="shared" ca="1" si="44"/>
        <v>-6.3174114021571665E-2</v>
      </c>
      <c r="O93">
        <f t="shared" ca="1" si="45"/>
        <v>0.1094017094017095</v>
      </c>
      <c r="P93">
        <f t="shared" ca="1" si="46"/>
        <v>1.2110726643598512E-2</v>
      </c>
      <c r="Q93">
        <f t="shared" ca="1" si="47"/>
        <v>-6.1688311688311667E-2</v>
      </c>
      <c r="R93">
        <f t="shared" ca="1" si="48"/>
        <v>-0.11621233859397412</v>
      </c>
      <c r="S93">
        <f t="shared" ca="1" si="49"/>
        <v>1.5470684218920557E-2</v>
      </c>
      <c r="T93">
        <f t="shared" ca="1" si="50"/>
        <v>2.5386521744600026E-2</v>
      </c>
      <c r="U93">
        <f t="shared" ca="1" si="51"/>
        <v>2.5386521744600026E-2</v>
      </c>
      <c r="V93">
        <f t="shared" ca="1" si="52"/>
        <v>4.8891703609879123E-3</v>
      </c>
      <c r="W93">
        <f t="shared" ca="1" si="53"/>
        <v>1.7803503977104257E-2</v>
      </c>
      <c r="X93">
        <f t="shared" ca="1" si="54"/>
        <v>0</v>
      </c>
      <c r="Y93">
        <f t="shared" ca="1" si="55"/>
        <v>0</v>
      </c>
      <c r="Z93">
        <f t="shared" ca="1" si="56"/>
        <v>0</v>
      </c>
      <c r="AA93">
        <f t="shared" ca="1" si="57"/>
        <v>0</v>
      </c>
      <c r="AB93">
        <f t="shared" ca="1" si="58"/>
        <v>0</v>
      </c>
      <c r="AC93">
        <f t="shared" ca="1" si="59"/>
        <v>2.218817477454595E-2</v>
      </c>
      <c r="AD93">
        <f t="shared" ca="1" si="60"/>
        <v>2.8082601368405406E-2</v>
      </c>
      <c r="AE93">
        <f t="shared" ca="1" si="61"/>
        <v>9.8316198188535195E-3</v>
      </c>
      <c r="AF93">
        <f t="shared" ca="1" si="62"/>
        <v>5.6178724645703677E-2</v>
      </c>
      <c r="AG93">
        <f t="shared" ca="1" si="63"/>
        <v>-3.8947379604151844E-2</v>
      </c>
      <c r="AH93">
        <f t="shared" ca="1" si="64"/>
        <v>2.9866426534594002E-2</v>
      </c>
      <c r="AI93">
        <f t="shared" ca="1" si="65"/>
        <v>2.8563101136694802E-2</v>
      </c>
      <c r="AJ93">
        <f t="shared" ca="1" si="66"/>
        <v>3.7971096627939897E-2</v>
      </c>
      <c r="AK93">
        <f t="shared" ca="1" si="67"/>
        <v>1.419601419601421E-2</v>
      </c>
      <c r="AL93">
        <f t="shared" ca="1" si="68"/>
        <v>3.9838492597577428E-2</v>
      </c>
      <c r="AP93" s="49">
        <v>0.06</v>
      </c>
      <c r="AQ93" s="41">
        <v>2519.36</v>
      </c>
      <c r="AR93" s="3">
        <v>6.6630000000000003</v>
      </c>
    </row>
    <row r="94" spans="1:44" x14ac:dyDescent="0.35">
      <c r="A94" s="42">
        <v>44896</v>
      </c>
      <c r="B94" s="3">
        <v>3.6104457446643472E-2</v>
      </c>
      <c r="C94" s="3">
        <v>-1.117804252265397E-3</v>
      </c>
      <c r="D94" s="3">
        <v>1.6635859519408477E-2</v>
      </c>
      <c r="E94" s="3">
        <v>1.6691453926424907E-2</v>
      </c>
      <c r="F94" s="64">
        <f t="shared" si="36"/>
        <v>-4.0000000000000036E-2</v>
      </c>
      <c r="G94" s="3">
        <f t="shared" si="37"/>
        <v>5.4649232886690234E-4</v>
      </c>
      <c r="H94" s="3">
        <f t="shared" si="38"/>
        <v>9.2807424593968294E-3</v>
      </c>
      <c r="I94">
        <f t="shared" ca="1" si="39"/>
        <v>-7.1488926208340631E-2</v>
      </c>
      <c r="J94">
        <f t="shared" ca="1" si="40"/>
        <v>8.4859947033626301E-2</v>
      </c>
      <c r="K94">
        <f t="shared" ca="1" si="41"/>
        <v>-0.11916590092169961</v>
      </c>
      <c r="L94">
        <f t="shared" ca="1" si="42"/>
        <v>-9.6476952289259357E-2</v>
      </c>
      <c r="M94">
        <f t="shared" ca="1" si="43"/>
        <v>-0.11916590092169961</v>
      </c>
      <c r="N94">
        <f t="shared" ca="1" si="44"/>
        <v>-0.11019736842105261</v>
      </c>
      <c r="O94">
        <f t="shared" ca="1" si="45"/>
        <v>-6.3174114021571665E-2</v>
      </c>
      <c r="P94">
        <f t="shared" ca="1" si="46"/>
        <v>0.1094017094017095</v>
      </c>
      <c r="Q94">
        <f t="shared" ca="1" si="47"/>
        <v>1.2110726643598512E-2</v>
      </c>
      <c r="R94">
        <f t="shared" ca="1" si="48"/>
        <v>-6.1688311688311667E-2</v>
      </c>
      <c r="S94">
        <f t="shared" ca="1" si="49"/>
        <v>-1.7047239337924385E-2</v>
      </c>
      <c r="T94">
        <f t="shared" ca="1" si="50"/>
        <v>1.5470684218920557E-2</v>
      </c>
      <c r="U94">
        <f t="shared" ca="1" si="51"/>
        <v>1.5470684218920557E-2</v>
      </c>
      <c r="V94">
        <f t="shared" ca="1" si="52"/>
        <v>1.9537158414843344E-3</v>
      </c>
      <c r="W94">
        <f t="shared" ca="1" si="53"/>
        <v>4.8891703609879123E-3</v>
      </c>
      <c r="X94">
        <f t="shared" ca="1" si="54"/>
        <v>0</v>
      </c>
      <c r="Y94">
        <f t="shared" ca="1" si="55"/>
        <v>0</v>
      </c>
      <c r="Z94">
        <f t="shared" ca="1" si="56"/>
        <v>0</v>
      </c>
      <c r="AA94">
        <f t="shared" ca="1" si="57"/>
        <v>0</v>
      </c>
      <c r="AB94">
        <f t="shared" ca="1" si="58"/>
        <v>0</v>
      </c>
      <c r="AC94">
        <f t="shared" ca="1" si="59"/>
        <v>1.9302894827342074E-2</v>
      </c>
      <c r="AD94">
        <f t="shared" ca="1" si="60"/>
        <v>2.218817477454595E-2</v>
      </c>
      <c r="AE94">
        <f t="shared" ca="1" si="61"/>
        <v>2.8082601368405406E-2</v>
      </c>
      <c r="AF94">
        <f t="shared" ca="1" si="62"/>
        <v>9.8316198188535195E-3</v>
      </c>
      <c r="AG94">
        <f t="shared" ca="1" si="63"/>
        <v>5.6178724645703677E-2</v>
      </c>
      <c r="AH94">
        <f t="shared" ca="1" si="64"/>
        <v>2.1149425287356305E-2</v>
      </c>
      <c r="AI94">
        <f t="shared" ca="1" si="65"/>
        <v>2.9866426534594002E-2</v>
      </c>
      <c r="AJ94">
        <f t="shared" ca="1" si="66"/>
        <v>2.8563101136694802E-2</v>
      </c>
      <c r="AK94">
        <f t="shared" ca="1" si="67"/>
        <v>3.7971096627939897E-2</v>
      </c>
      <c r="AL94">
        <f t="shared" ca="1" si="68"/>
        <v>1.419601419601421E-2</v>
      </c>
      <c r="AP94" s="49">
        <v>0.06</v>
      </c>
      <c r="AQ94" s="41">
        <v>2471.65</v>
      </c>
      <c r="AR94" s="3">
        <v>6.5250000000000004</v>
      </c>
    </row>
    <row r="95" spans="1:44" x14ac:dyDescent="0.35">
      <c r="A95" s="42">
        <v>44927</v>
      </c>
      <c r="B95" s="3">
        <v>-3.3240068132762229E-2</v>
      </c>
      <c r="C95" s="3">
        <v>-4.4837539310160655E-3</v>
      </c>
      <c r="D95" s="3">
        <v>0.11818181818181825</v>
      </c>
      <c r="E95" s="3">
        <v>-1.1823446208155451E-2</v>
      </c>
      <c r="F95" s="64">
        <f t="shared" si="36"/>
        <v>0</v>
      </c>
      <c r="G95" s="3">
        <f t="shared" si="37"/>
        <v>1.9348768883515513E-2</v>
      </c>
      <c r="H95" s="3">
        <f t="shared" si="38"/>
        <v>-7.0649669789587255E-3</v>
      </c>
      <c r="I95">
        <f t="shared" ca="1" si="39"/>
        <v>-1.117804252265397E-3</v>
      </c>
      <c r="J95">
        <f t="shared" ca="1" si="40"/>
        <v>-7.1488926208340631E-2</v>
      </c>
      <c r="K95">
        <f t="shared" ca="1" si="41"/>
        <v>8.4859947033626301E-2</v>
      </c>
      <c r="L95">
        <f t="shared" ca="1" si="42"/>
        <v>-0.11916590092169961</v>
      </c>
      <c r="M95">
        <f t="shared" ca="1" si="43"/>
        <v>8.4859947033626301E-2</v>
      </c>
      <c r="N95">
        <f t="shared" ca="1" si="44"/>
        <v>1.6635859519408477E-2</v>
      </c>
      <c r="O95">
        <f t="shared" ca="1" si="45"/>
        <v>-0.11019736842105261</v>
      </c>
      <c r="P95">
        <f t="shared" ca="1" si="46"/>
        <v>-6.3174114021571665E-2</v>
      </c>
      <c r="Q95">
        <f t="shared" ca="1" si="47"/>
        <v>0.1094017094017095</v>
      </c>
      <c r="R95">
        <f t="shared" ca="1" si="48"/>
        <v>1.2110726643598512E-2</v>
      </c>
      <c r="S95">
        <f t="shared" ca="1" si="49"/>
        <v>1.6691453926424907E-2</v>
      </c>
      <c r="T95">
        <f t="shared" ca="1" si="50"/>
        <v>-1.7047239337924385E-2</v>
      </c>
      <c r="U95">
        <f t="shared" ca="1" si="51"/>
        <v>-1.7047239337924385E-2</v>
      </c>
      <c r="V95">
        <f t="shared" ca="1" si="52"/>
        <v>2.5386521744600026E-2</v>
      </c>
      <c r="W95">
        <f t="shared" ca="1" si="53"/>
        <v>1.9537158414843344E-3</v>
      </c>
      <c r="X95">
        <f t="shared" ca="1" si="54"/>
        <v>-4.0000000000000036E-2</v>
      </c>
      <c r="Y95">
        <f t="shared" ca="1" si="55"/>
        <v>0</v>
      </c>
      <c r="Z95">
        <f t="shared" ca="1" si="56"/>
        <v>0</v>
      </c>
      <c r="AA95">
        <f t="shared" ca="1" si="57"/>
        <v>0</v>
      </c>
      <c r="AB95">
        <f t="shared" ca="1" si="58"/>
        <v>0</v>
      </c>
      <c r="AC95">
        <f t="shared" ca="1" si="59"/>
        <v>5.4649232886690234E-4</v>
      </c>
      <c r="AD95">
        <f t="shared" ca="1" si="60"/>
        <v>1.9302894827342074E-2</v>
      </c>
      <c r="AE95">
        <f t="shared" ca="1" si="61"/>
        <v>2.218817477454595E-2</v>
      </c>
      <c r="AF95">
        <f t="shared" ca="1" si="62"/>
        <v>2.8082601368405406E-2</v>
      </c>
      <c r="AG95">
        <f t="shared" ca="1" si="63"/>
        <v>9.8316198188535195E-3</v>
      </c>
      <c r="AH95">
        <f t="shared" ca="1" si="64"/>
        <v>9.2807424593968294E-3</v>
      </c>
      <c r="AI95">
        <f t="shared" ca="1" si="65"/>
        <v>2.1149425287356305E-2</v>
      </c>
      <c r="AJ95">
        <f t="shared" ca="1" si="66"/>
        <v>2.9866426534594002E-2</v>
      </c>
      <c r="AK95">
        <f t="shared" ca="1" si="67"/>
        <v>2.8563101136694802E-2</v>
      </c>
      <c r="AL95">
        <f t="shared" ca="1" si="68"/>
        <v>3.7971096627939897E-2</v>
      </c>
      <c r="AP95" s="49">
        <v>6.25E-2</v>
      </c>
      <c r="AQ95" s="41">
        <v>2470.3000000000002</v>
      </c>
      <c r="AR95" s="3">
        <v>6.4649999999999999</v>
      </c>
    </row>
    <row r="96" spans="1:44" x14ac:dyDescent="0.35">
      <c r="A96" s="42">
        <v>44958</v>
      </c>
      <c r="B96" s="3">
        <v>-3.2456864568264444E-2</v>
      </c>
      <c r="C96" s="3">
        <v>-3.8946128460900703E-2</v>
      </c>
      <c r="D96" s="3">
        <v>1.6260162601625669E-3</v>
      </c>
      <c r="E96" s="3">
        <v>1.102288993014346E-2</v>
      </c>
      <c r="F96" s="64">
        <f t="shared" si="36"/>
        <v>0</v>
      </c>
      <c r="G96" s="3">
        <f t="shared" si="37"/>
        <v>4.81383199270241E-3</v>
      </c>
      <c r="H96" s="3">
        <f t="shared" si="38"/>
        <v>-2.2519141270079489E-2</v>
      </c>
      <c r="I96">
        <f t="shared" ca="1" si="39"/>
        <v>-4.4837539310160655E-3</v>
      </c>
      <c r="J96">
        <f t="shared" ca="1" si="40"/>
        <v>-1.117804252265397E-3</v>
      </c>
      <c r="K96">
        <f t="shared" ca="1" si="41"/>
        <v>-7.1488926208340631E-2</v>
      </c>
      <c r="L96">
        <f t="shared" ca="1" si="42"/>
        <v>8.4859947033626301E-2</v>
      </c>
      <c r="M96">
        <f t="shared" ca="1" si="43"/>
        <v>-7.1488926208340631E-2</v>
      </c>
      <c r="N96">
        <f t="shared" ca="1" si="44"/>
        <v>0.11818181818181825</v>
      </c>
      <c r="O96">
        <f t="shared" ca="1" si="45"/>
        <v>1.6635859519408477E-2</v>
      </c>
      <c r="P96">
        <f t="shared" ca="1" si="46"/>
        <v>-0.11019736842105261</v>
      </c>
      <c r="Q96">
        <f t="shared" ca="1" si="47"/>
        <v>-6.3174114021571665E-2</v>
      </c>
      <c r="R96">
        <f t="shared" ca="1" si="48"/>
        <v>0.1094017094017095</v>
      </c>
      <c r="S96">
        <f t="shared" ca="1" si="49"/>
        <v>-1.1823446208155451E-2</v>
      </c>
      <c r="T96">
        <f t="shared" ca="1" si="50"/>
        <v>1.6691453926424907E-2</v>
      </c>
      <c r="U96">
        <f t="shared" ca="1" si="51"/>
        <v>1.6691453926424907E-2</v>
      </c>
      <c r="V96">
        <f t="shared" ca="1" si="52"/>
        <v>1.5470684218920557E-2</v>
      </c>
      <c r="W96">
        <f t="shared" ca="1" si="53"/>
        <v>2.5386521744600026E-2</v>
      </c>
      <c r="X96">
        <f t="shared" ca="1" si="54"/>
        <v>0</v>
      </c>
      <c r="Y96">
        <f t="shared" ca="1" si="55"/>
        <v>-4.0000000000000036E-2</v>
      </c>
      <c r="Z96">
        <f t="shared" ca="1" si="56"/>
        <v>0</v>
      </c>
      <c r="AA96">
        <f t="shared" ca="1" si="57"/>
        <v>0</v>
      </c>
      <c r="AB96">
        <f t="shared" ca="1" si="58"/>
        <v>0</v>
      </c>
      <c r="AC96">
        <f t="shared" ca="1" si="59"/>
        <v>1.9348768883515513E-2</v>
      </c>
      <c r="AD96">
        <f t="shared" ca="1" si="60"/>
        <v>5.4649232886690234E-4</v>
      </c>
      <c r="AE96">
        <f t="shared" ca="1" si="61"/>
        <v>1.9302894827342074E-2</v>
      </c>
      <c r="AF96">
        <f t="shared" ca="1" si="62"/>
        <v>2.218817477454595E-2</v>
      </c>
      <c r="AG96">
        <f t="shared" ca="1" si="63"/>
        <v>2.8082601368405406E-2</v>
      </c>
      <c r="AH96">
        <f t="shared" ca="1" si="64"/>
        <v>-7.0649669789587255E-3</v>
      </c>
      <c r="AI96">
        <f t="shared" ca="1" si="65"/>
        <v>9.2807424593968294E-3</v>
      </c>
      <c r="AJ96">
        <f t="shared" ca="1" si="66"/>
        <v>2.1149425287356305E-2</v>
      </c>
      <c r="AK96">
        <f t="shared" ca="1" si="67"/>
        <v>2.9866426534594002E-2</v>
      </c>
      <c r="AL96">
        <f t="shared" ca="1" si="68"/>
        <v>2.8563101136694802E-2</v>
      </c>
      <c r="AP96" s="49">
        <v>6.25E-2</v>
      </c>
      <c r="AQ96" s="41">
        <v>2423.41</v>
      </c>
      <c r="AR96" s="3">
        <v>6.5110000000000001</v>
      </c>
    </row>
    <row r="97" spans="1:44" x14ac:dyDescent="0.35">
      <c r="A97" s="42">
        <v>44986</v>
      </c>
      <c r="B97" s="3">
        <v>-9.4333865583920914E-3</v>
      </c>
      <c r="C97" s="3">
        <v>-1.8072781059694506E-2</v>
      </c>
      <c r="D97" s="3">
        <v>-6.0064935064935078E-2</v>
      </c>
      <c r="E97" s="3">
        <v>-5.8083252662149559E-3</v>
      </c>
      <c r="F97" s="64">
        <f t="shared" si="36"/>
        <v>0</v>
      </c>
      <c r="G97" s="3">
        <f t="shared" si="37"/>
        <v>1.1576210049492646E-2</v>
      </c>
      <c r="H97" s="3">
        <f t="shared" si="38"/>
        <v>-4.3097256141359098E-2</v>
      </c>
      <c r="I97">
        <f t="shared" ca="1" si="39"/>
        <v>-3.8946128460900703E-2</v>
      </c>
      <c r="J97">
        <f t="shared" ca="1" si="40"/>
        <v>-4.4837539310160655E-3</v>
      </c>
      <c r="K97">
        <f t="shared" ca="1" si="41"/>
        <v>-1.117804252265397E-3</v>
      </c>
      <c r="L97">
        <f t="shared" ca="1" si="42"/>
        <v>-7.1488926208340631E-2</v>
      </c>
      <c r="M97">
        <f t="shared" ca="1" si="43"/>
        <v>-1.117804252265397E-3</v>
      </c>
      <c r="N97">
        <f t="shared" ca="1" si="44"/>
        <v>1.6260162601625669E-3</v>
      </c>
      <c r="O97">
        <f t="shared" ca="1" si="45"/>
        <v>0.11818181818181825</v>
      </c>
      <c r="P97">
        <f t="shared" ca="1" si="46"/>
        <v>1.6635859519408477E-2</v>
      </c>
      <c r="Q97">
        <f t="shared" ca="1" si="47"/>
        <v>-0.11019736842105261</v>
      </c>
      <c r="R97">
        <f t="shared" ca="1" si="48"/>
        <v>-6.3174114021571665E-2</v>
      </c>
      <c r="S97">
        <f t="shared" ca="1" si="49"/>
        <v>1.102288993014346E-2</v>
      </c>
      <c r="T97">
        <f t="shared" ca="1" si="50"/>
        <v>-1.1823446208155451E-2</v>
      </c>
      <c r="U97">
        <f t="shared" ca="1" si="51"/>
        <v>-1.1823446208155451E-2</v>
      </c>
      <c r="V97">
        <f t="shared" ca="1" si="52"/>
        <v>-1.7047239337924385E-2</v>
      </c>
      <c r="W97">
        <f t="shared" ca="1" si="53"/>
        <v>1.5470684218920557E-2</v>
      </c>
      <c r="X97">
        <f t="shared" ca="1" si="54"/>
        <v>0</v>
      </c>
      <c r="Y97">
        <f t="shared" ca="1" si="55"/>
        <v>0</v>
      </c>
      <c r="Z97">
        <f t="shared" ca="1" si="56"/>
        <v>-4.0000000000000036E-2</v>
      </c>
      <c r="AA97">
        <f t="shared" ca="1" si="57"/>
        <v>0</v>
      </c>
      <c r="AB97">
        <f t="shared" ca="1" si="58"/>
        <v>0</v>
      </c>
      <c r="AC97">
        <f t="shared" ca="1" si="59"/>
        <v>4.81383199270241E-3</v>
      </c>
      <c r="AD97">
        <f t="shared" ca="1" si="60"/>
        <v>1.9348768883515513E-2</v>
      </c>
      <c r="AE97">
        <f t="shared" ca="1" si="61"/>
        <v>5.4649232886690234E-4</v>
      </c>
      <c r="AF97">
        <f t="shared" ca="1" si="62"/>
        <v>1.9302894827342074E-2</v>
      </c>
      <c r="AG97">
        <f t="shared" ca="1" si="63"/>
        <v>2.218817477454595E-2</v>
      </c>
      <c r="AH97">
        <f t="shared" ca="1" si="64"/>
        <v>-2.2519141270079489E-2</v>
      </c>
      <c r="AI97">
        <f t="shared" ca="1" si="65"/>
        <v>-7.0649669789587255E-3</v>
      </c>
      <c r="AJ97">
        <f t="shared" ca="1" si="66"/>
        <v>9.2807424593968294E-3</v>
      </c>
      <c r="AK97">
        <f t="shared" ca="1" si="67"/>
        <v>2.1149425287356305E-2</v>
      </c>
      <c r="AL97">
        <f t="shared" ca="1" si="68"/>
        <v>2.9866426534594002E-2</v>
      </c>
      <c r="AP97" s="49">
        <v>6.25E-2</v>
      </c>
      <c r="AQ97" s="41">
        <v>2411.8000000000002</v>
      </c>
      <c r="AR97" s="3">
        <v>6.6609999999999996</v>
      </c>
    </row>
    <row r="98" spans="1:44" x14ac:dyDescent="0.35">
      <c r="A98" s="42">
        <v>45017</v>
      </c>
      <c r="B98" s="3">
        <v>-3.0330922749054056E-3</v>
      </c>
      <c r="C98" s="3">
        <v>1.4562408866221366E-2</v>
      </c>
      <c r="D98" s="3"/>
      <c r="E98" s="3">
        <v>-5.3554040895812775E-3</v>
      </c>
      <c r="F98" s="64">
        <f t="shared" ref="F98:F122" si="69">(AP98-AP99)/AP99</f>
        <v>0</v>
      </c>
      <c r="G98" s="3">
        <f t="shared" ref="G98:G122" si="70">(AQ98-AQ99)/AQ99</f>
        <v>9.0912169025529985E-3</v>
      </c>
      <c r="H98" s="3">
        <f t="shared" ref="H98:H122" si="71">(AR98-AR99)/AR99</f>
        <v>4.5509161910483618E-2</v>
      </c>
      <c r="I98">
        <f t="shared" ca="1" si="39"/>
        <v>-1.8072781059694506E-2</v>
      </c>
      <c r="J98">
        <f t="shared" ca="1" si="40"/>
        <v>-3.8946128460900703E-2</v>
      </c>
      <c r="K98">
        <f t="shared" ca="1" si="41"/>
        <v>-4.4837539310160655E-3</v>
      </c>
      <c r="L98">
        <f t="shared" ca="1" si="42"/>
        <v>-1.117804252265397E-3</v>
      </c>
      <c r="M98">
        <f t="shared" ca="1" si="43"/>
        <v>-4.4837539310160655E-3</v>
      </c>
      <c r="N98">
        <f t="shared" ca="1" si="44"/>
        <v>-6.0064935064935078E-2</v>
      </c>
      <c r="O98">
        <f t="shared" ca="1" si="45"/>
        <v>1.6260162601625669E-3</v>
      </c>
      <c r="P98">
        <f t="shared" ca="1" si="46"/>
        <v>0.11818181818181825</v>
      </c>
      <c r="Q98">
        <f t="shared" ca="1" si="47"/>
        <v>1.6635859519408477E-2</v>
      </c>
      <c r="R98">
        <f t="shared" ca="1" si="48"/>
        <v>-0.11019736842105261</v>
      </c>
      <c r="S98">
        <f t="shared" ca="1" si="49"/>
        <v>-5.8083252662149559E-3</v>
      </c>
      <c r="T98">
        <f t="shared" ca="1" si="50"/>
        <v>1.102288993014346E-2</v>
      </c>
      <c r="U98">
        <f t="shared" ca="1" si="51"/>
        <v>1.102288993014346E-2</v>
      </c>
      <c r="V98">
        <f t="shared" ca="1" si="52"/>
        <v>1.6691453926424907E-2</v>
      </c>
      <c r="W98">
        <f t="shared" ca="1" si="53"/>
        <v>-1.7047239337924385E-2</v>
      </c>
      <c r="X98">
        <f t="shared" ca="1" si="54"/>
        <v>0</v>
      </c>
      <c r="Y98">
        <f t="shared" ca="1" si="55"/>
        <v>0</v>
      </c>
      <c r="Z98">
        <f t="shared" ca="1" si="56"/>
        <v>0</v>
      </c>
      <c r="AA98">
        <f t="shared" ca="1" si="57"/>
        <v>-4.0000000000000036E-2</v>
      </c>
      <c r="AB98">
        <f t="shared" ca="1" si="58"/>
        <v>0</v>
      </c>
      <c r="AC98">
        <f t="shared" ca="1" si="59"/>
        <v>1.1576210049492646E-2</v>
      </c>
      <c r="AD98">
        <f t="shared" ca="1" si="60"/>
        <v>4.81383199270241E-3</v>
      </c>
      <c r="AE98">
        <f t="shared" ca="1" si="61"/>
        <v>1.9348768883515513E-2</v>
      </c>
      <c r="AF98">
        <f t="shared" ca="1" si="62"/>
        <v>5.4649232886690234E-4</v>
      </c>
      <c r="AG98">
        <f t="shared" ca="1" si="63"/>
        <v>1.9302894827342074E-2</v>
      </c>
      <c r="AH98">
        <f t="shared" ca="1" si="64"/>
        <v>-4.3097256141359098E-2</v>
      </c>
      <c r="AI98">
        <f t="shared" ca="1" si="65"/>
        <v>-2.2519141270079489E-2</v>
      </c>
      <c r="AJ98">
        <f t="shared" ca="1" si="66"/>
        <v>-7.0649669789587255E-3</v>
      </c>
      <c r="AK98">
        <f t="shared" ca="1" si="67"/>
        <v>9.2807424593968294E-3</v>
      </c>
      <c r="AL98">
        <f t="shared" ca="1" si="68"/>
        <v>2.1149425287356305E-2</v>
      </c>
      <c r="AP98" s="49">
        <v>6.25E-2</v>
      </c>
      <c r="AQ98" s="41">
        <v>2384.1999999999998</v>
      </c>
      <c r="AR98" s="3">
        <v>6.9610000000000003</v>
      </c>
    </row>
    <row r="99" spans="1:44" x14ac:dyDescent="0.35">
      <c r="A99" s="42">
        <v>45047</v>
      </c>
      <c r="B99" s="3">
        <v>4.2182944769250927E-2</v>
      </c>
      <c r="C99" s="3">
        <v>-0.12011383007777636</v>
      </c>
      <c r="D99" s="3"/>
      <c r="E99" s="3">
        <v>1.1747430249632991E-2</v>
      </c>
      <c r="F99" s="64">
        <f t="shared" si="69"/>
        <v>0</v>
      </c>
      <c r="G99" s="3">
        <f t="shared" si="70"/>
        <v>-3.8923017041515325E-4</v>
      </c>
      <c r="H99" s="3">
        <f t="shared" si="71"/>
        <v>-3.0858806404657897E-2</v>
      </c>
      <c r="I99">
        <f t="shared" ca="1" si="39"/>
        <v>1.4562408866221366E-2</v>
      </c>
      <c r="J99">
        <f t="shared" ca="1" si="40"/>
        <v>-1.8072781059694506E-2</v>
      </c>
      <c r="K99">
        <f t="shared" ca="1" si="41"/>
        <v>-3.8946128460900703E-2</v>
      </c>
      <c r="L99">
        <f t="shared" ca="1" si="42"/>
        <v>-4.4837539310160655E-3</v>
      </c>
      <c r="M99">
        <f t="shared" ca="1" si="43"/>
        <v>-3.8946128460900703E-2</v>
      </c>
      <c r="N99">
        <f t="shared" ca="1" si="44"/>
        <v>0</v>
      </c>
      <c r="O99">
        <f t="shared" ca="1" si="45"/>
        <v>-6.0064935064935078E-2</v>
      </c>
      <c r="P99">
        <f t="shared" ca="1" si="46"/>
        <v>1.6260162601625669E-3</v>
      </c>
      <c r="Q99">
        <f t="shared" ca="1" si="47"/>
        <v>0.11818181818181825</v>
      </c>
      <c r="R99">
        <f t="shared" ca="1" si="48"/>
        <v>1.6635859519408477E-2</v>
      </c>
      <c r="S99">
        <f t="shared" ca="1" si="49"/>
        <v>-5.3554040895812775E-3</v>
      </c>
      <c r="T99">
        <f t="shared" ca="1" si="50"/>
        <v>-5.8083252662149559E-3</v>
      </c>
      <c r="U99">
        <f t="shared" ca="1" si="51"/>
        <v>-5.8083252662149559E-3</v>
      </c>
      <c r="V99">
        <f t="shared" ca="1" si="52"/>
        <v>-1.1823446208155451E-2</v>
      </c>
      <c r="W99">
        <f t="shared" ca="1" si="53"/>
        <v>1.6691453926424907E-2</v>
      </c>
      <c r="X99">
        <f t="shared" ca="1" si="54"/>
        <v>0</v>
      </c>
      <c r="Y99">
        <f t="shared" ca="1" si="55"/>
        <v>0</v>
      </c>
      <c r="Z99">
        <f t="shared" ca="1" si="56"/>
        <v>0</v>
      </c>
      <c r="AA99">
        <f t="shared" ca="1" si="57"/>
        <v>0</v>
      </c>
      <c r="AB99">
        <f t="shared" ca="1" si="58"/>
        <v>-4.0000000000000036E-2</v>
      </c>
      <c r="AC99">
        <f t="shared" ca="1" si="59"/>
        <v>9.0912169025529985E-3</v>
      </c>
      <c r="AD99">
        <f t="shared" ca="1" si="60"/>
        <v>1.1576210049492646E-2</v>
      </c>
      <c r="AE99">
        <f t="shared" ca="1" si="61"/>
        <v>4.81383199270241E-3</v>
      </c>
      <c r="AF99">
        <f t="shared" ca="1" si="62"/>
        <v>1.9348768883515513E-2</v>
      </c>
      <c r="AG99">
        <f t="shared" ca="1" si="63"/>
        <v>5.4649232886690234E-4</v>
      </c>
      <c r="AH99">
        <f t="shared" ca="1" si="64"/>
        <v>4.5509161910483618E-2</v>
      </c>
      <c r="AI99">
        <f t="shared" ca="1" si="65"/>
        <v>-4.3097256141359098E-2</v>
      </c>
      <c r="AJ99">
        <f t="shared" ca="1" si="66"/>
        <v>-2.2519141270079489E-2</v>
      </c>
      <c r="AK99">
        <f t="shared" ca="1" si="67"/>
        <v>-7.0649669789587255E-3</v>
      </c>
      <c r="AL99">
        <f t="shared" ca="1" si="68"/>
        <v>9.2807424593968294E-3</v>
      </c>
      <c r="AP99" s="49">
        <v>6.25E-2</v>
      </c>
      <c r="AQ99" s="41">
        <v>2362.7199999999998</v>
      </c>
      <c r="AR99" s="3">
        <v>6.6580000000000004</v>
      </c>
    </row>
    <row r="100" spans="1:44" x14ac:dyDescent="0.35">
      <c r="A100" s="42">
        <v>45078</v>
      </c>
      <c r="B100" s="3">
        <v>1.8567274851906224E-2</v>
      </c>
      <c r="C100" s="3">
        <v>3.6766196800829362E-2</v>
      </c>
      <c r="D100" s="3"/>
      <c r="E100" s="3">
        <v>-7.1238509917756748E-3</v>
      </c>
      <c r="F100" s="64">
        <f t="shared" si="69"/>
        <v>0</v>
      </c>
      <c r="G100" s="3">
        <f t="shared" si="70"/>
        <v>3.7198260541408672E-2</v>
      </c>
      <c r="H100" s="3">
        <f t="shared" si="71"/>
        <v>7.2264710472920254E-2</v>
      </c>
      <c r="I100">
        <f t="shared" ca="1" si="39"/>
        <v>-0.12011383007777636</v>
      </c>
      <c r="J100">
        <f t="shared" ca="1" si="40"/>
        <v>1.4562408866221366E-2</v>
      </c>
      <c r="K100">
        <f t="shared" ca="1" si="41"/>
        <v>-1.8072781059694506E-2</v>
      </c>
      <c r="L100">
        <f t="shared" ca="1" si="42"/>
        <v>-3.8946128460900703E-2</v>
      </c>
      <c r="M100">
        <f t="shared" ca="1" si="43"/>
        <v>-1.8072781059694506E-2</v>
      </c>
      <c r="N100">
        <f t="shared" ca="1" si="44"/>
        <v>0</v>
      </c>
      <c r="O100">
        <f t="shared" ca="1" si="45"/>
        <v>0</v>
      </c>
      <c r="P100">
        <f t="shared" ca="1" si="46"/>
        <v>-6.0064935064935078E-2</v>
      </c>
      <c r="Q100">
        <f t="shared" ca="1" si="47"/>
        <v>1.6260162601625669E-3</v>
      </c>
      <c r="R100">
        <f t="shared" ca="1" si="48"/>
        <v>0.11818181818181825</v>
      </c>
      <c r="S100">
        <f t="shared" ca="1" si="49"/>
        <v>1.1747430249632991E-2</v>
      </c>
      <c r="T100">
        <f t="shared" ca="1" si="50"/>
        <v>-5.3554040895812775E-3</v>
      </c>
      <c r="U100">
        <f t="shared" ca="1" si="51"/>
        <v>-5.3554040895812775E-3</v>
      </c>
      <c r="V100">
        <f t="shared" ca="1" si="52"/>
        <v>1.102288993014346E-2</v>
      </c>
      <c r="W100">
        <f t="shared" ca="1" si="53"/>
        <v>-1.1823446208155451E-2</v>
      </c>
      <c r="X100">
        <f t="shared" ca="1" si="54"/>
        <v>0</v>
      </c>
      <c r="Y100">
        <f t="shared" ca="1" si="55"/>
        <v>0</v>
      </c>
      <c r="Z100">
        <f t="shared" ca="1" si="56"/>
        <v>0</v>
      </c>
      <c r="AA100">
        <f t="shared" ca="1" si="57"/>
        <v>0</v>
      </c>
      <c r="AB100">
        <f t="shared" ca="1" si="58"/>
        <v>0</v>
      </c>
      <c r="AC100">
        <f t="shared" ca="1" si="59"/>
        <v>-3.8923017041515325E-4</v>
      </c>
      <c r="AD100">
        <f t="shared" ca="1" si="60"/>
        <v>9.0912169025529985E-3</v>
      </c>
      <c r="AE100">
        <f t="shared" ca="1" si="61"/>
        <v>1.1576210049492646E-2</v>
      </c>
      <c r="AF100">
        <f t="shared" ca="1" si="62"/>
        <v>4.81383199270241E-3</v>
      </c>
      <c r="AG100">
        <f t="shared" ca="1" si="63"/>
        <v>1.9348768883515513E-2</v>
      </c>
      <c r="AH100">
        <f t="shared" ca="1" si="64"/>
        <v>-3.0858806404657897E-2</v>
      </c>
      <c r="AI100">
        <f t="shared" ca="1" si="65"/>
        <v>4.5509161910483618E-2</v>
      </c>
      <c r="AJ100">
        <f t="shared" ca="1" si="66"/>
        <v>-4.3097256141359098E-2</v>
      </c>
      <c r="AK100">
        <f t="shared" ca="1" si="67"/>
        <v>-2.2519141270079489E-2</v>
      </c>
      <c r="AL100">
        <f t="shared" ca="1" si="68"/>
        <v>-7.0649669789587255E-3</v>
      </c>
      <c r="AP100" s="49">
        <v>6.25E-2</v>
      </c>
      <c r="AQ100" s="41">
        <v>2363.64</v>
      </c>
      <c r="AR100" s="3">
        <v>6.87</v>
      </c>
    </row>
    <row r="101" spans="1:44" x14ac:dyDescent="0.35">
      <c r="A101" s="42">
        <v>45108</v>
      </c>
      <c r="B101" s="3">
        <v>4.4164457056490164E-2</v>
      </c>
      <c r="C101" s="3">
        <v>0.14668068731299669</v>
      </c>
      <c r="D101" s="3"/>
      <c r="E101" s="3">
        <v>1.8150588980521728E-3</v>
      </c>
      <c r="F101" s="64">
        <f t="shared" si="69"/>
        <v>0</v>
      </c>
      <c r="G101" s="3">
        <f t="shared" si="70"/>
        <v>1.7884341374735897E-2</v>
      </c>
      <c r="H101" s="3">
        <f t="shared" si="71"/>
        <v>-1.6124078624078553E-2</v>
      </c>
      <c r="I101">
        <f t="shared" ca="1" si="39"/>
        <v>3.6766196800829362E-2</v>
      </c>
      <c r="J101">
        <f t="shared" ca="1" si="40"/>
        <v>-0.12011383007777636</v>
      </c>
      <c r="K101">
        <f t="shared" ca="1" si="41"/>
        <v>1.4562408866221366E-2</v>
      </c>
      <c r="L101">
        <f t="shared" ca="1" si="42"/>
        <v>-1.8072781059694506E-2</v>
      </c>
      <c r="M101">
        <f t="shared" ca="1" si="43"/>
        <v>1.4562408866221366E-2</v>
      </c>
      <c r="N101">
        <f t="shared" ca="1" si="44"/>
        <v>0</v>
      </c>
      <c r="O101">
        <f t="shared" ca="1" si="45"/>
        <v>0</v>
      </c>
      <c r="P101">
        <f t="shared" ca="1" si="46"/>
        <v>0</v>
      </c>
      <c r="Q101">
        <f t="shared" ca="1" si="47"/>
        <v>-6.0064935064935078E-2</v>
      </c>
      <c r="R101">
        <f t="shared" ca="1" si="48"/>
        <v>1.6260162601625669E-3</v>
      </c>
      <c r="S101">
        <f t="shared" ca="1" si="49"/>
        <v>-7.1238509917756748E-3</v>
      </c>
      <c r="T101">
        <f t="shared" ca="1" si="50"/>
        <v>1.1747430249632991E-2</v>
      </c>
      <c r="U101">
        <f t="shared" ca="1" si="51"/>
        <v>1.1747430249632991E-2</v>
      </c>
      <c r="V101">
        <f t="shared" ca="1" si="52"/>
        <v>-5.8083252662149559E-3</v>
      </c>
      <c r="W101">
        <f t="shared" ca="1" si="53"/>
        <v>1.102288993014346E-2</v>
      </c>
      <c r="X101">
        <f t="shared" ca="1" si="54"/>
        <v>0</v>
      </c>
      <c r="Y101">
        <f t="shared" ca="1" si="55"/>
        <v>0</v>
      </c>
      <c r="Z101">
        <f t="shared" ca="1" si="56"/>
        <v>0</v>
      </c>
      <c r="AA101">
        <f t="shared" ca="1" si="57"/>
        <v>0</v>
      </c>
      <c r="AB101">
        <f t="shared" ca="1" si="58"/>
        <v>0</v>
      </c>
      <c r="AC101">
        <f t="shared" ca="1" si="59"/>
        <v>3.7198260541408672E-2</v>
      </c>
      <c r="AD101">
        <f t="shared" ca="1" si="60"/>
        <v>-3.8923017041515325E-4</v>
      </c>
      <c r="AE101">
        <f t="shared" ca="1" si="61"/>
        <v>9.0912169025529985E-3</v>
      </c>
      <c r="AF101">
        <f t="shared" ca="1" si="62"/>
        <v>1.1576210049492646E-2</v>
      </c>
      <c r="AG101">
        <f t="shared" ca="1" si="63"/>
        <v>4.81383199270241E-3</v>
      </c>
      <c r="AH101">
        <f t="shared" ca="1" si="64"/>
        <v>7.2264710472920254E-2</v>
      </c>
      <c r="AI101">
        <f t="shared" ca="1" si="65"/>
        <v>-3.0858806404657897E-2</v>
      </c>
      <c r="AJ101">
        <f t="shared" ca="1" si="66"/>
        <v>4.5509161910483618E-2</v>
      </c>
      <c r="AK101">
        <f t="shared" ca="1" si="67"/>
        <v>-4.3097256141359098E-2</v>
      </c>
      <c r="AL101">
        <f t="shared" ca="1" si="68"/>
        <v>-2.2519141270079489E-2</v>
      </c>
      <c r="AP101" s="49">
        <v>6.25E-2</v>
      </c>
      <c r="AQ101" s="41">
        <v>2278.87</v>
      </c>
      <c r="AR101" s="3">
        <v>6.407</v>
      </c>
    </row>
    <row r="102" spans="1:44" x14ac:dyDescent="0.35">
      <c r="A102" s="42">
        <v>45139</v>
      </c>
      <c r="B102" s="3">
        <v>2.1047425238885597E-2</v>
      </c>
      <c r="C102" s="3">
        <v>2.212506378473305E-2</v>
      </c>
      <c r="D102" s="3"/>
      <c r="E102" s="3">
        <v>5.6177042801556828E-3</v>
      </c>
      <c r="F102" s="64">
        <f t="shared" si="69"/>
        <v>0</v>
      </c>
      <c r="G102" s="3">
        <f t="shared" si="70"/>
        <v>1.8200754044233009E-2</v>
      </c>
      <c r="H102" s="3">
        <f t="shared" si="71"/>
        <v>4.3088258849911777E-2</v>
      </c>
      <c r="I102">
        <f t="shared" ca="1" si="39"/>
        <v>0.14668068731299669</v>
      </c>
      <c r="J102">
        <f t="shared" ca="1" si="40"/>
        <v>3.6766196800829362E-2</v>
      </c>
      <c r="K102">
        <f t="shared" ca="1" si="41"/>
        <v>-0.12011383007777636</v>
      </c>
      <c r="L102">
        <f t="shared" ca="1" si="42"/>
        <v>1.4562408866221366E-2</v>
      </c>
      <c r="M102">
        <f t="shared" ca="1" si="43"/>
        <v>-0.12011383007777636</v>
      </c>
      <c r="N102">
        <f t="shared" ca="1" si="44"/>
        <v>0</v>
      </c>
      <c r="O102">
        <f t="shared" ca="1" si="45"/>
        <v>0</v>
      </c>
      <c r="P102">
        <f t="shared" ca="1" si="46"/>
        <v>0</v>
      </c>
      <c r="Q102">
        <f t="shared" ca="1" si="47"/>
        <v>0</v>
      </c>
      <c r="R102">
        <f t="shared" ca="1" si="48"/>
        <v>-6.0064935064935078E-2</v>
      </c>
      <c r="S102">
        <f t="shared" ca="1" si="49"/>
        <v>1.8150588980521728E-3</v>
      </c>
      <c r="T102">
        <f t="shared" ca="1" si="50"/>
        <v>-7.1238509917756748E-3</v>
      </c>
      <c r="U102">
        <f t="shared" ca="1" si="51"/>
        <v>-7.1238509917756748E-3</v>
      </c>
      <c r="V102">
        <f t="shared" ca="1" si="52"/>
        <v>-5.3554040895812775E-3</v>
      </c>
      <c r="W102">
        <f t="shared" ca="1" si="53"/>
        <v>-5.8083252662149559E-3</v>
      </c>
      <c r="X102">
        <f t="shared" ca="1" si="54"/>
        <v>0</v>
      </c>
      <c r="Y102">
        <f t="shared" ca="1" si="55"/>
        <v>0</v>
      </c>
      <c r="Z102">
        <f t="shared" ca="1" si="56"/>
        <v>0</v>
      </c>
      <c r="AA102">
        <f t="shared" ca="1" si="57"/>
        <v>0</v>
      </c>
      <c r="AB102">
        <f t="shared" ca="1" si="58"/>
        <v>0</v>
      </c>
      <c r="AC102">
        <f t="shared" ca="1" si="59"/>
        <v>1.7884341374735897E-2</v>
      </c>
      <c r="AD102">
        <f t="shared" ca="1" si="60"/>
        <v>3.7198260541408672E-2</v>
      </c>
      <c r="AE102">
        <f t="shared" ca="1" si="61"/>
        <v>-3.8923017041515325E-4</v>
      </c>
      <c r="AF102">
        <f t="shared" ca="1" si="62"/>
        <v>9.0912169025529985E-3</v>
      </c>
      <c r="AG102">
        <f t="shared" ca="1" si="63"/>
        <v>1.1576210049492646E-2</v>
      </c>
      <c r="AH102">
        <f t="shared" ca="1" si="64"/>
        <v>-1.6124078624078553E-2</v>
      </c>
      <c r="AI102">
        <f t="shared" ca="1" si="65"/>
        <v>7.2264710472920254E-2</v>
      </c>
      <c r="AJ102">
        <f t="shared" ca="1" si="66"/>
        <v>-3.0858806404657897E-2</v>
      </c>
      <c r="AK102">
        <f t="shared" ca="1" si="67"/>
        <v>4.5509161910483618E-2</v>
      </c>
      <c r="AL102">
        <f t="shared" ca="1" si="68"/>
        <v>-4.3097256141359098E-2</v>
      </c>
      <c r="AP102" s="49">
        <v>6.25E-2</v>
      </c>
      <c r="AQ102" s="41">
        <v>2238.83</v>
      </c>
      <c r="AR102" s="3">
        <v>6.5119999999999996</v>
      </c>
    </row>
    <row r="103" spans="1:44" x14ac:dyDescent="0.35">
      <c r="A103" s="42">
        <v>45170</v>
      </c>
      <c r="B103" s="3">
        <v>-1.5229232637303877E-2</v>
      </c>
      <c r="C103" s="3">
        <v>8.2146839990231521E-2</v>
      </c>
      <c r="D103" s="3"/>
      <c r="E103" s="3">
        <v>3.9660467703320715E-3</v>
      </c>
      <c r="F103" s="64">
        <f t="shared" si="69"/>
        <v>0</v>
      </c>
      <c r="G103" s="3">
        <f t="shared" si="70"/>
        <v>3.4174446769983234E-2</v>
      </c>
      <c r="H103" s="3">
        <f t="shared" si="71"/>
        <v>-9.3246187363834346E-2</v>
      </c>
      <c r="I103">
        <f t="shared" ca="1" si="39"/>
        <v>2.212506378473305E-2</v>
      </c>
      <c r="J103">
        <f t="shared" ca="1" si="40"/>
        <v>0.14668068731299669</v>
      </c>
      <c r="K103">
        <f t="shared" ca="1" si="41"/>
        <v>3.6766196800829362E-2</v>
      </c>
      <c r="L103">
        <f t="shared" ca="1" si="42"/>
        <v>-0.12011383007777636</v>
      </c>
      <c r="M103">
        <f t="shared" ca="1" si="43"/>
        <v>3.6766196800829362E-2</v>
      </c>
      <c r="N103">
        <f t="shared" ca="1" si="44"/>
        <v>0</v>
      </c>
      <c r="O103">
        <f t="shared" ca="1" si="45"/>
        <v>0</v>
      </c>
      <c r="P103">
        <f t="shared" ca="1" si="46"/>
        <v>0</v>
      </c>
      <c r="Q103">
        <f t="shared" ca="1" si="47"/>
        <v>0</v>
      </c>
      <c r="R103">
        <f t="shared" ca="1" si="48"/>
        <v>0</v>
      </c>
      <c r="S103">
        <f t="shared" ca="1" si="49"/>
        <v>5.6177042801556828E-3</v>
      </c>
      <c r="T103">
        <f t="shared" ca="1" si="50"/>
        <v>1.8150588980521728E-3</v>
      </c>
      <c r="U103">
        <f t="shared" ca="1" si="51"/>
        <v>1.8150588980521728E-3</v>
      </c>
      <c r="V103">
        <f t="shared" ca="1" si="52"/>
        <v>1.1747430249632991E-2</v>
      </c>
      <c r="W103">
        <f t="shared" ca="1" si="53"/>
        <v>-5.3554040895812775E-3</v>
      </c>
      <c r="X103">
        <f t="shared" ca="1" si="54"/>
        <v>0</v>
      </c>
      <c r="Y103">
        <f t="shared" ca="1" si="55"/>
        <v>0</v>
      </c>
      <c r="Z103">
        <f t="shared" ca="1" si="56"/>
        <v>0</v>
      </c>
      <c r="AA103">
        <f t="shared" ca="1" si="57"/>
        <v>0</v>
      </c>
      <c r="AB103">
        <f t="shared" ca="1" si="58"/>
        <v>0</v>
      </c>
      <c r="AC103">
        <f t="shared" ca="1" si="59"/>
        <v>1.8200754044233009E-2</v>
      </c>
      <c r="AD103">
        <f t="shared" ca="1" si="60"/>
        <v>1.7884341374735897E-2</v>
      </c>
      <c r="AE103">
        <f t="shared" ca="1" si="61"/>
        <v>3.7198260541408672E-2</v>
      </c>
      <c r="AF103">
        <f t="shared" ca="1" si="62"/>
        <v>-3.8923017041515325E-4</v>
      </c>
      <c r="AG103">
        <f t="shared" ca="1" si="63"/>
        <v>9.0912169025529985E-3</v>
      </c>
      <c r="AH103">
        <f t="shared" ca="1" si="64"/>
        <v>4.3088258849911777E-2</v>
      </c>
      <c r="AI103">
        <f t="shared" ca="1" si="65"/>
        <v>-1.6124078624078553E-2</v>
      </c>
      <c r="AJ103">
        <f t="shared" ca="1" si="66"/>
        <v>7.2264710472920254E-2</v>
      </c>
      <c r="AK103">
        <f t="shared" ca="1" si="67"/>
        <v>-3.0858806404657897E-2</v>
      </c>
      <c r="AL103">
        <f t="shared" ca="1" si="68"/>
        <v>4.5509161910483618E-2</v>
      </c>
      <c r="AP103" s="49">
        <v>6.25E-2</v>
      </c>
      <c r="AQ103" s="41">
        <v>2198.81</v>
      </c>
      <c r="AR103" s="3">
        <v>6.2430000000000003</v>
      </c>
    </row>
    <row r="104" spans="1:44" x14ac:dyDescent="0.35">
      <c r="A104" s="42">
        <v>45200</v>
      </c>
      <c r="B104" s="3">
        <v>4.7967384899765628E-3</v>
      </c>
      <c r="C104" s="3">
        <v>-0.11385310960912147</v>
      </c>
      <c r="D104" s="3"/>
      <c r="E104" s="3">
        <v>2.7219077441888364E-3</v>
      </c>
      <c r="F104" s="64">
        <f t="shared" si="69"/>
        <v>-3.8461538461538491E-2</v>
      </c>
      <c r="G104" s="3">
        <f t="shared" si="70"/>
        <v>-1.9425625037472222E-2</v>
      </c>
      <c r="H104" s="3">
        <f t="shared" si="71"/>
        <v>-1.0491520551882782E-2</v>
      </c>
      <c r="I104">
        <f t="shared" ca="1" si="39"/>
        <v>8.2146839990231521E-2</v>
      </c>
      <c r="J104">
        <f t="shared" ca="1" si="40"/>
        <v>2.212506378473305E-2</v>
      </c>
      <c r="K104">
        <f t="shared" ca="1" si="41"/>
        <v>0.14668068731299669</v>
      </c>
      <c r="L104">
        <f t="shared" ca="1" si="42"/>
        <v>3.6766196800829362E-2</v>
      </c>
      <c r="M104">
        <f t="shared" ca="1" si="43"/>
        <v>0.14668068731299669</v>
      </c>
      <c r="N104">
        <f t="shared" ca="1" si="44"/>
        <v>0</v>
      </c>
      <c r="O104">
        <f t="shared" ca="1" si="45"/>
        <v>0</v>
      </c>
      <c r="P104">
        <f t="shared" ca="1" si="46"/>
        <v>0</v>
      </c>
      <c r="Q104">
        <f t="shared" ca="1" si="47"/>
        <v>0</v>
      </c>
      <c r="R104">
        <f t="shared" ca="1" si="48"/>
        <v>0</v>
      </c>
      <c r="S104">
        <f t="shared" ca="1" si="49"/>
        <v>3.9660467703320715E-3</v>
      </c>
      <c r="T104">
        <f t="shared" ca="1" si="50"/>
        <v>5.6177042801556828E-3</v>
      </c>
      <c r="U104">
        <f t="shared" ca="1" si="51"/>
        <v>5.6177042801556828E-3</v>
      </c>
      <c r="V104">
        <f t="shared" ca="1" si="52"/>
        <v>-7.1238509917756748E-3</v>
      </c>
      <c r="W104">
        <f t="shared" ca="1" si="53"/>
        <v>1.1747430249632991E-2</v>
      </c>
      <c r="X104">
        <f t="shared" ca="1" si="54"/>
        <v>0</v>
      </c>
      <c r="Y104">
        <f t="shared" ca="1" si="55"/>
        <v>0</v>
      </c>
      <c r="Z104">
        <f t="shared" ca="1" si="56"/>
        <v>0</v>
      </c>
      <c r="AA104">
        <f t="shared" ca="1" si="57"/>
        <v>0</v>
      </c>
      <c r="AB104">
        <f t="shared" ca="1" si="58"/>
        <v>0</v>
      </c>
      <c r="AC104">
        <f t="shared" ca="1" si="59"/>
        <v>3.4174446769983234E-2</v>
      </c>
      <c r="AD104">
        <f t="shared" ca="1" si="60"/>
        <v>1.8200754044233009E-2</v>
      </c>
      <c r="AE104">
        <f t="shared" ca="1" si="61"/>
        <v>1.7884341374735897E-2</v>
      </c>
      <c r="AF104">
        <f t="shared" ca="1" si="62"/>
        <v>3.7198260541408672E-2</v>
      </c>
      <c r="AG104">
        <f t="shared" ca="1" si="63"/>
        <v>-3.8923017041515325E-4</v>
      </c>
      <c r="AH104">
        <f t="shared" ca="1" si="64"/>
        <v>-9.3246187363834346E-2</v>
      </c>
      <c r="AI104">
        <f t="shared" ca="1" si="65"/>
        <v>4.3088258849911777E-2</v>
      </c>
      <c r="AJ104">
        <f t="shared" ca="1" si="66"/>
        <v>-1.6124078624078553E-2</v>
      </c>
      <c r="AK104">
        <f t="shared" ca="1" si="67"/>
        <v>7.2264710472920254E-2</v>
      </c>
      <c r="AL104">
        <f t="shared" ca="1" si="68"/>
        <v>-3.0858806404657897E-2</v>
      </c>
      <c r="AP104" s="49">
        <v>6.25E-2</v>
      </c>
      <c r="AQ104" s="41">
        <v>2126.15</v>
      </c>
      <c r="AR104" s="3">
        <v>6.8849999999999998</v>
      </c>
    </row>
    <row r="105" spans="1:44" x14ac:dyDescent="0.35">
      <c r="A105" s="42">
        <v>45231</v>
      </c>
      <c r="B105" s="3">
        <v>-2.8019975321768444E-2</v>
      </c>
      <c r="C105" s="3">
        <v>-6.4489151830459432E-2</v>
      </c>
      <c r="D105" s="3"/>
      <c r="E105" s="3">
        <v>1.2131257807245013E-3</v>
      </c>
      <c r="F105" s="64">
        <f t="shared" si="69"/>
        <v>0</v>
      </c>
      <c r="G105" s="3">
        <f t="shared" si="70"/>
        <v>-1.2344825997834296E-3</v>
      </c>
      <c r="H105" s="3">
        <f t="shared" si="71"/>
        <v>-2.1378340365682157E-2</v>
      </c>
      <c r="I105">
        <f t="shared" ca="1" si="39"/>
        <v>-0.11385310960912147</v>
      </c>
      <c r="J105">
        <f t="shared" ca="1" si="40"/>
        <v>8.2146839990231521E-2</v>
      </c>
      <c r="K105">
        <f t="shared" ca="1" si="41"/>
        <v>2.212506378473305E-2</v>
      </c>
      <c r="L105">
        <f t="shared" ca="1" si="42"/>
        <v>0.14668068731299669</v>
      </c>
      <c r="M105">
        <f t="shared" ca="1" si="43"/>
        <v>2.212506378473305E-2</v>
      </c>
      <c r="N105">
        <f t="shared" ca="1" si="44"/>
        <v>0</v>
      </c>
      <c r="O105">
        <f t="shared" ca="1" si="45"/>
        <v>0</v>
      </c>
      <c r="P105">
        <f t="shared" ca="1" si="46"/>
        <v>0</v>
      </c>
      <c r="Q105">
        <f t="shared" ca="1" si="47"/>
        <v>0</v>
      </c>
      <c r="R105">
        <f t="shared" ca="1" si="48"/>
        <v>0</v>
      </c>
      <c r="S105">
        <f t="shared" ca="1" si="49"/>
        <v>2.7219077441888364E-3</v>
      </c>
      <c r="T105">
        <f t="shared" ca="1" si="50"/>
        <v>3.9660467703320715E-3</v>
      </c>
      <c r="U105">
        <f t="shared" ca="1" si="51"/>
        <v>3.9660467703320715E-3</v>
      </c>
      <c r="V105">
        <f t="shared" ca="1" si="52"/>
        <v>1.8150588980521728E-3</v>
      </c>
      <c r="W105">
        <f t="shared" ca="1" si="53"/>
        <v>-7.1238509917756748E-3</v>
      </c>
      <c r="X105">
        <f t="shared" ca="1" si="54"/>
        <v>-3.8461538461538491E-2</v>
      </c>
      <c r="Y105">
        <f t="shared" ca="1" si="55"/>
        <v>0</v>
      </c>
      <c r="Z105">
        <f t="shared" ca="1" si="56"/>
        <v>0</v>
      </c>
      <c r="AA105">
        <f t="shared" ca="1" si="57"/>
        <v>0</v>
      </c>
      <c r="AB105">
        <f t="shared" ca="1" si="58"/>
        <v>0</v>
      </c>
      <c r="AC105">
        <f t="shared" ca="1" si="59"/>
        <v>-1.9425625037472222E-2</v>
      </c>
      <c r="AD105">
        <f t="shared" ca="1" si="60"/>
        <v>3.4174446769983234E-2</v>
      </c>
      <c r="AE105">
        <f t="shared" ca="1" si="61"/>
        <v>1.8200754044233009E-2</v>
      </c>
      <c r="AF105">
        <f t="shared" ca="1" si="62"/>
        <v>1.7884341374735897E-2</v>
      </c>
      <c r="AG105">
        <f t="shared" ca="1" si="63"/>
        <v>3.7198260541408672E-2</v>
      </c>
      <c r="AH105">
        <f t="shared" ca="1" si="64"/>
        <v>-1.0491520551882782E-2</v>
      </c>
      <c r="AI105">
        <f t="shared" ca="1" si="65"/>
        <v>-9.3246187363834346E-2</v>
      </c>
      <c r="AJ105">
        <f t="shared" ca="1" si="66"/>
        <v>4.3088258849911777E-2</v>
      </c>
      <c r="AK105">
        <f t="shared" ca="1" si="67"/>
        <v>-1.6124078624078553E-2</v>
      </c>
      <c r="AL105">
        <f t="shared" ca="1" si="68"/>
        <v>7.2264710472920254E-2</v>
      </c>
      <c r="AP105" s="49">
        <v>6.5000000000000002E-2</v>
      </c>
      <c r="AQ105" s="41">
        <v>2168.27</v>
      </c>
      <c r="AR105" s="3">
        <v>6.9580000000000002</v>
      </c>
    </row>
    <row r="106" spans="1:44" x14ac:dyDescent="0.35">
      <c r="A106" s="42">
        <v>45261</v>
      </c>
      <c r="B106" s="3">
        <v>6.5170590293355868E-2</v>
      </c>
      <c r="C106" s="3">
        <v>-5.8413731669904108E-2</v>
      </c>
      <c r="D106" s="3"/>
      <c r="E106" s="3">
        <v>-2.003431025588752E-3</v>
      </c>
      <c r="F106" s="64">
        <f t="shared" si="69"/>
        <v>0</v>
      </c>
      <c r="G106" s="3">
        <f t="shared" si="70"/>
        <v>-1.2191755612808663E-3</v>
      </c>
      <c r="H106" s="3">
        <f t="shared" si="71"/>
        <v>-7.3991344408767187E-3</v>
      </c>
      <c r="I106">
        <f t="shared" ca="1" si="39"/>
        <v>-6.4489151830459432E-2</v>
      </c>
      <c r="J106">
        <f t="shared" ca="1" si="40"/>
        <v>-0.11385310960912147</v>
      </c>
      <c r="K106">
        <f t="shared" ca="1" si="41"/>
        <v>8.2146839990231521E-2</v>
      </c>
      <c r="L106">
        <f t="shared" ca="1" si="42"/>
        <v>2.212506378473305E-2</v>
      </c>
      <c r="M106">
        <f t="shared" ca="1" si="43"/>
        <v>8.2146839990231521E-2</v>
      </c>
      <c r="N106">
        <f t="shared" ca="1" si="44"/>
        <v>0</v>
      </c>
      <c r="O106">
        <f t="shared" ca="1" si="45"/>
        <v>0</v>
      </c>
      <c r="P106">
        <f t="shared" ca="1" si="46"/>
        <v>0</v>
      </c>
      <c r="Q106">
        <f t="shared" ca="1" si="47"/>
        <v>0</v>
      </c>
      <c r="R106">
        <f t="shared" ca="1" si="48"/>
        <v>0</v>
      </c>
      <c r="S106">
        <f t="shared" ca="1" si="49"/>
        <v>1.2131257807245013E-3</v>
      </c>
      <c r="T106">
        <f t="shared" ca="1" si="50"/>
        <v>2.7219077441888364E-3</v>
      </c>
      <c r="U106">
        <f t="shared" ca="1" si="51"/>
        <v>2.7219077441888364E-3</v>
      </c>
      <c r="V106">
        <f t="shared" ca="1" si="52"/>
        <v>5.6177042801556828E-3</v>
      </c>
      <c r="W106">
        <f t="shared" ca="1" si="53"/>
        <v>1.8150588980521728E-3</v>
      </c>
      <c r="X106">
        <f t="shared" ca="1" si="54"/>
        <v>0</v>
      </c>
      <c r="Y106">
        <f t="shared" ca="1" si="55"/>
        <v>-3.8461538461538491E-2</v>
      </c>
      <c r="Z106">
        <f t="shared" ca="1" si="56"/>
        <v>0</v>
      </c>
      <c r="AA106">
        <f t="shared" ca="1" si="57"/>
        <v>0</v>
      </c>
      <c r="AB106">
        <f t="shared" ca="1" si="58"/>
        <v>0</v>
      </c>
      <c r="AC106">
        <f t="shared" ca="1" si="59"/>
        <v>-1.2344825997834296E-3</v>
      </c>
      <c r="AD106">
        <f t="shared" ca="1" si="60"/>
        <v>-1.9425625037472222E-2</v>
      </c>
      <c r="AE106">
        <f t="shared" ca="1" si="61"/>
        <v>3.4174446769983234E-2</v>
      </c>
      <c r="AF106">
        <f t="shared" ca="1" si="62"/>
        <v>1.8200754044233009E-2</v>
      </c>
      <c r="AG106">
        <f t="shared" ca="1" si="63"/>
        <v>1.7884341374735897E-2</v>
      </c>
      <c r="AH106">
        <f t="shared" ca="1" si="64"/>
        <v>-2.1378340365682157E-2</v>
      </c>
      <c r="AI106">
        <f t="shared" ca="1" si="65"/>
        <v>-1.0491520551882782E-2</v>
      </c>
      <c r="AJ106">
        <f t="shared" ca="1" si="66"/>
        <v>-9.3246187363834346E-2</v>
      </c>
      <c r="AK106">
        <f t="shared" ca="1" si="67"/>
        <v>4.3088258849911777E-2</v>
      </c>
      <c r="AL106">
        <f t="shared" ca="1" si="68"/>
        <v>-1.6124078624078553E-2</v>
      </c>
      <c r="AP106" s="49">
        <v>6.5000000000000002E-2</v>
      </c>
      <c r="AQ106" s="41">
        <v>2170.9499999999998</v>
      </c>
      <c r="AR106" s="3">
        <v>7.11</v>
      </c>
    </row>
    <row r="107" spans="1:44" x14ac:dyDescent="0.35">
      <c r="A107" s="42">
        <v>45292</v>
      </c>
      <c r="B107" s="3">
        <v>7.020292066278816E-2</v>
      </c>
      <c r="C107" s="3">
        <v>5.6964551520360285E-2</v>
      </c>
      <c r="D107" s="3"/>
      <c r="E107" s="3">
        <v>-1.1419641783868117E-3</v>
      </c>
      <c r="F107" s="64">
        <f t="shared" si="69"/>
        <v>0</v>
      </c>
      <c r="G107" s="3">
        <f t="shared" si="70"/>
        <v>3.5609807228685945E-2</v>
      </c>
      <c r="H107" s="3">
        <f t="shared" si="71"/>
        <v>-3.8265306122448994E-2</v>
      </c>
      <c r="I107">
        <f t="shared" ca="1" si="39"/>
        <v>-5.8413731669904108E-2</v>
      </c>
      <c r="J107">
        <f t="shared" ca="1" si="40"/>
        <v>-6.4489151830459432E-2</v>
      </c>
      <c r="K107">
        <f t="shared" ca="1" si="41"/>
        <v>-0.11385310960912147</v>
      </c>
      <c r="L107">
        <f t="shared" ca="1" si="42"/>
        <v>8.2146839990231521E-2</v>
      </c>
      <c r="M107">
        <f t="shared" ca="1" si="43"/>
        <v>-0.11385310960912147</v>
      </c>
      <c r="N107">
        <f t="shared" ca="1" si="44"/>
        <v>0</v>
      </c>
      <c r="O107">
        <f t="shared" ca="1" si="45"/>
        <v>0</v>
      </c>
      <c r="P107">
        <f t="shared" ca="1" si="46"/>
        <v>0</v>
      </c>
      <c r="Q107">
        <f t="shared" ca="1" si="47"/>
        <v>0</v>
      </c>
      <c r="R107">
        <f t="shared" ca="1" si="48"/>
        <v>0</v>
      </c>
      <c r="S107">
        <f t="shared" ca="1" si="49"/>
        <v>-2.003431025588752E-3</v>
      </c>
      <c r="T107">
        <f t="shared" ca="1" si="50"/>
        <v>1.2131257807245013E-3</v>
      </c>
      <c r="U107">
        <f t="shared" ca="1" si="51"/>
        <v>1.2131257807245013E-3</v>
      </c>
      <c r="V107">
        <f t="shared" ca="1" si="52"/>
        <v>3.9660467703320715E-3</v>
      </c>
      <c r="W107">
        <f t="shared" ca="1" si="53"/>
        <v>5.6177042801556828E-3</v>
      </c>
      <c r="X107">
        <f t="shared" ca="1" si="54"/>
        <v>0</v>
      </c>
      <c r="Y107">
        <f t="shared" ca="1" si="55"/>
        <v>0</v>
      </c>
      <c r="Z107">
        <f t="shared" ca="1" si="56"/>
        <v>-3.8461538461538491E-2</v>
      </c>
      <c r="AA107">
        <f t="shared" ca="1" si="57"/>
        <v>0</v>
      </c>
      <c r="AB107">
        <f t="shared" ca="1" si="58"/>
        <v>0</v>
      </c>
      <c r="AC107">
        <f t="shared" ca="1" si="59"/>
        <v>-1.2191755612808663E-3</v>
      </c>
      <c r="AD107">
        <f t="shared" ca="1" si="60"/>
        <v>-1.2344825997834296E-3</v>
      </c>
      <c r="AE107">
        <f t="shared" ca="1" si="61"/>
        <v>-1.9425625037472222E-2</v>
      </c>
      <c r="AF107">
        <f t="shared" ca="1" si="62"/>
        <v>3.4174446769983234E-2</v>
      </c>
      <c r="AG107">
        <f t="shared" ca="1" si="63"/>
        <v>1.8200754044233009E-2</v>
      </c>
      <c r="AH107">
        <f t="shared" ca="1" si="64"/>
        <v>-7.3991344408767187E-3</v>
      </c>
      <c r="AI107">
        <f t="shared" ca="1" si="65"/>
        <v>-2.1378340365682157E-2</v>
      </c>
      <c r="AJ107">
        <f t="shared" ca="1" si="66"/>
        <v>-1.0491520551882782E-2</v>
      </c>
      <c r="AK107">
        <f t="shared" ca="1" si="67"/>
        <v>-9.3246187363834346E-2</v>
      </c>
      <c r="AL107">
        <f t="shared" ca="1" si="68"/>
        <v>4.3088258849911777E-2</v>
      </c>
      <c r="AP107" s="49">
        <v>6.5000000000000002E-2</v>
      </c>
      <c r="AQ107" s="41">
        <v>2173.6</v>
      </c>
      <c r="AR107" s="3">
        <v>7.1630000000000003</v>
      </c>
    </row>
    <row r="108" spans="1:44" x14ac:dyDescent="0.35">
      <c r="A108" s="42">
        <v>45323</v>
      </c>
      <c r="B108" s="3">
        <v>-2.0465322576944407E-3</v>
      </c>
      <c r="C108" s="3">
        <v>3.1278910987725228E-2</v>
      </c>
      <c r="D108" s="3"/>
      <c r="E108" s="3">
        <v>-2.3467115951620815E-3</v>
      </c>
      <c r="F108" s="64">
        <f t="shared" si="69"/>
        <v>0</v>
      </c>
      <c r="G108" s="3">
        <f t="shared" si="70"/>
        <v>9.1084670593018875E-4</v>
      </c>
      <c r="H108" s="3">
        <f t="shared" si="71"/>
        <v>-3.0785704724936003E-3</v>
      </c>
      <c r="I108">
        <f t="shared" ca="1" si="39"/>
        <v>5.6964551520360285E-2</v>
      </c>
      <c r="J108">
        <f t="shared" ca="1" si="40"/>
        <v>-5.8413731669904108E-2</v>
      </c>
      <c r="K108">
        <f t="shared" ca="1" si="41"/>
        <v>-6.4489151830459432E-2</v>
      </c>
      <c r="L108">
        <f t="shared" ca="1" si="42"/>
        <v>-0.11385310960912147</v>
      </c>
      <c r="M108">
        <f t="shared" ca="1" si="43"/>
        <v>-6.4489151830459432E-2</v>
      </c>
      <c r="N108">
        <f t="shared" ca="1" si="44"/>
        <v>0</v>
      </c>
      <c r="O108">
        <f t="shared" ca="1" si="45"/>
        <v>0</v>
      </c>
      <c r="P108">
        <f t="shared" ca="1" si="46"/>
        <v>0</v>
      </c>
      <c r="Q108">
        <f t="shared" ca="1" si="47"/>
        <v>0</v>
      </c>
      <c r="R108">
        <f t="shared" ca="1" si="48"/>
        <v>0</v>
      </c>
      <c r="S108">
        <f t="shared" ca="1" si="49"/>
        <v>-1.1419641783868117E-3</v>
      </c>
      <c r="T108">
        <f t="shared" ca="1" si="50"/>
        <v>-2.003431025588752E-3</v>
      </c>
      <c r="U108">
        <f t="shared" ca="1" si="51"/>
        <v>-2.003431025588752E-3</v>
      </c>
      <c r="V108">
        <f t="shared" ca="1" si="52"/>
        <v>2.7219077441888364E-3</v>
      </c>
      <c r="W108">
        <f t="shared" ca="1" si="53"/>
        <v>3.9660467703320715E-3</v>
      </c>
      <c r="X108">
        <f t="shared" ca="1" si="54"/>
        <v>0</v>
      </c>
      <c r="Y108">
        <f t="shared" ca="1" si="55"/>
        <v>0</v>
      </c>
      <c r="Z108">
        <f t="shared" ca="1" si="56"/>
        <v>0</v>
      </c>
      <c r="AA108">
        <f t="shared" ca="1" si="57"/>
        <v>-3.8461538461538491E-2</v>
      </c>
      <c r="AB108">
        <f t="shared" ca="1" si="58"/>
        <v>0</v>
      </c>
      <c r="AC108">
        <f t="shared" ca="1" si="59"/>
        <v>3.5609807228685945E-2</v>
      </c>
      <c r="AD108">
        <f t="shared" ca="1" si="60"/>
        <v>-1.2191755612808663E-3</v>
      </c>
      <c r="AE108">
        <f t="shared" ca="1" si="61"/>
        <v>-1.2344825997834296E-3</v>
      </c>
      <c r="AF108">
        <f t="shared" ca="1" si="62"/>
        <v>-1.9425625037472222E-2</v>
      </c>
      <c r="AG108">
        <f t="shared" ca="1" si="63"/>
        <v>3.4174446769983234E-2</v>
      </c>
      <c r="AH108">
        <f t="shared" ca="1" si="64"/>
        <v>-3.8265306122448994E-2</v>
      </c>
      <c r="AI108">
        <f t="shared" ca="1" si="65"/>
        <v>-7.3991344408767187E-3</v>
      </c>
      <c r="AJ108">
        <f t="shared" ca="1" si="66"/>
        <v>-2.1378340365682157E-2</v>
      </c>
      <c r="AK108">
        <f t="shared" ca="1" si="67"/>
        <v>-1.0491520551882782E-2</v>
      </c>
      <c r="AL108">
        <f t="shared" ca="1" si="68"/>
        <v>-9.3246187363834346E-2</v>
      </c>
      <c r="AP108" s="49">
        <v>6.5000000000000002E-2</v>
      </c>
      <c r="AQ108" s="41">
        <v>2098.86</v>
      </c>
      <c r="AR108" s="3">
        <v>7.4480000000000004</v>
      </c>
    </row>
    <row r="109" spans="1:44" x14ac:dyDescent="0.35">
      <c r="A109" s="42">
        <v>45352</v>
      </c>
      <c r="B109" s="3">
        <v>2.9128096508212877E-2</v>
      </c>
      <c r="C109" s="3">
        <v>6.0850089098329653E-2</v>
      </c>
      <c r="D109" s="3"/>
      <c r="E109" s="3">
        <v>5.4282267792519732E-3</v>
      </c>
      <c r="F109" s="64">
        <f t="shared" si="69"/>
        <v>0</v>
      </c>
      <c r="G109" s="3">
        <f t="shared" si="70"/>
        <v>1.5324650171887683E-2</v>
      </c>
      <c r="H109" s="3">
        <f t="shared" si="71"/>
        <v>4.8419636852724251E-3</v>
      </c>
      <c r="I109">
        <f t="shared" ca="1" si="39"/>
        <v>3.1278910987725228E-2</v>
      </c>
      <c r="J109">
        <f t="shared" ca="1" si="40"/>
        <v>5.6964551520360285E-2</v>
      </c>
      <c r="K109">
        <f t="shared" ca="1" si="41"/>
        <v>-5.8413731669904108E-2</v>
      </c>
      <c r="L109">
        <f t="shared" ca="1" si="42"/>
        <v>-6.4489151830459432E-2</v>
      </c>
      <c r="M109">
        <f t="shared" ca="1" si="43"/>
        <v>-5.8413731669904108E-2</v>
      </c>
      <c r="N109">
        <f t="shared" ca="1" si="44"/>
        <v>0</v>
      </c>
      <c r="O109">
        <f t="shared" ca="1" si="45"/>
        <v>0</v>
      </c>
      <c r="P109">
        <f t="shared" ca="1" si="46"/>
        <v>0</v>
      </c>
      <c r="Q109">
        <f t="shared" ca="1" si="47"/>
        <v>0</v>
      </c>
      <c r="R109">
        <f t="shared" ca="1" si="48"/>
        <v>0</v>
      </c>
      <c r="S109">
        <f t="shared" ca="1" si="49"/>
        <v>-2.3467115951620815E-3</v>
      </c>
      <c r="T109">
        <f t="shared" ca="1" si="50"/>
        <v>-1.1419641783868117E-3</v>
      </c>
      <c r="U109">
        <f t="shared" ca="1" si="51"/>
        <v>-1.1419641783868117E-3</v>
      </c>
      <c r="V109">
        <f t="shared" ca="1" si="52"/>
        <v>1.2131257807245013E-3</v>
      </c>
      <c r="W109">
        <f t="shared" ca="1" si="53"/>
        <v>2.7219077441888364E-3</v>
      </c>
      <c r="X109">
        <f t="shared" ca="1" si="54"/>
        <v>0</v>
      </c>
      <c r="Y109">
        <f t="shared" ca="1" si="55"/>
        <v>0</v>
      </c>
      <c r="Z109">
        <f t="shared" ca="1" si="56"/>
        <v>0</v>
      </c>
      <c r="AA109">
        <f t="shared" ca="1" si="57"/>
        <v>0</v>
      </c>
      <c r="AB109">
        <f t="shared" ca="1" si="58"/>
        <v>-3.8461538461538491E-2</v>
      </c>
      <c r="AC109">
        <f t="shared" ca="1" si="59"/>
        <v>9.1084670593018875E-4</v>
      </c>
      <c r="AD109">
        <f t="shared" ca="1" si="60"/>
        <v>3.5609807228685945E-2</v>
      </c>
      <c r="AE109">
        <f t="shared" ca="1" si="61"/>
        <v>-1.2191755612808663E-3</v>
      </c>
      <c r="AF109">
        <f t="shared" ca="1" si="62"/>
        <v>-1.2344825997834296E-3</v>
      </c>
      <c r="AG109">
        <f t="shared" ca="1" si="63"/>
        <v>-1.9425625037472222E-2</v>
      </c>
      <c r="AH109">
        <f t="shared" ca="1" si="64"/>
        <v>-3.0785704724936003E-3</v>
      </c>
      <c r="AI109">
        <f t="shared" ca="1" si="65"/>
        <v>-3.8265306122448994E-2</v>
      </c>
      <c r="AJ109">
        <f t="shared" ca="1" si="66"/>
        <v>-7.3991344408767187E-3</v>
      </c>
      <c r="AK109">
        <f t="shared" ca="1" si="67"/>
        <v>-2.1378340365682157E-2</v>
      </c>
      <c r="AL109">
        <f t="shared" ca="1" si="68"/>
        <v>-1.0491520551882782E-2</v>
      </c>
      <c r="AP109" s="49">
        <v>6.5000000000000002E-2</v>
      </c>
      <c r="AQ109" s="41">
        <v>2096.9499999999998</v>
      </c>
      <c r="AR109" s="3">
        <v>7.4710000000000001</v>
      </c>
    </row>
    <row r="110" spans="1:44" x14ac:dyDescent="0.35">
      <c r="A110" s="42">
        <v>45383</v>
      </c>
      <c r="B110" s="3">
        <v>5.5021539119745463E-3</v>
      </c>
      <c r="C110" s="3">
        <v>-1.5021481726872742E-2</v>
      </c>
      <c r="D110" s="3"/>
      <c r="E110" s="3">
        <v>1.1997600479905044E-3</v>
      </c>
      <c r="F110" s="64">
        <f t="shared" si="69"/>
        <v>-3.703703703703707E-2</v>
      </c>
      <c r="G110" s="3">
        <f t="shared" si="70"/>
        <v>2.6993698233759604E-3</v>
      </c>
      <c r="H110" s="3">
        <f t="shared" si="71"/>
        <v>-3.2175894892076716E-3</v>
      </c>
      <c r="I110">
        <f t="shared" ca="1" si="39"/>
        <v>6.0850089098329653E-2</v>
      </c>
      <c r="J110">
        <f t="shared" ca="1" si="40"/>
        <v>3.1278910987725228E-2</v>
      </c>
      <c r="K110">
        <f t="shared" ca="1" si="41"/>
        <v>5.6964551520360285E-2</v>
      </c>
      <c r="L110">
        <f t="shared" ca="1" si="42"/>
        <v>-5.8413731669904108E-2</v>
      </c>
      <c r="M110">
        <f t="shared" ca="1" si="43"/>
        <v>5.6964551520360285E-2</v>
      </c>
      <c r="N110">
        <f t="shared" ca="1" si="44"/>
        <v>0</v>
      </c>
      <c r="O110">
        <f t="shared" ca="1" si="45"/>
        <v>0</v>
      </c>
      <c r="P110">
        <f t="shared" ca="1" si="46"/>
        <v>0</v>
      </c>
      <c r="Q110">
        <f t="shared" ca="1" si="47"/>
        <v>0</v>
      </c>
      <c r="R110">
        <f t="shared" ca="1" si="48"/>
        <v>0</v>
      </c>
      <c r="S110">
        <f t="shared" ca="1" si="49"/>
        <v>5.4282267792519732E-3</v>
      </c>
      <c r="T110">
        <f t="shared" ca="1" si="50"/>
        <v>-2.3467115951620815E-3</v>
      </c>
      <c r="U110">
        <f t="shared" ca="1" si="51"/>
        <v>-2.3467115951620815E-3</v>
      </c>
      <c r="V110">
        <f t="shared" ca="1" si="52"/>
        <v>-2.003431025588752E-3</v>
      </c>
      <c r="W110">
        <f t="shared" ca="1" si="53"/>
        <v>1.2131257807245013E-3</v>
      </c>
      <c r="X110">
        <f t="shared" ca="1" si="54"/>
        <v>0</v>
      </c>
      <c r="Y110">
        <f t="shared" ca="1" si="55"/>
        <v>0</v>
      </c>
      <c r="Z110">
        <f t="shared" ca="1" si="56"/>
        <v>0</v>
      </c>
      <c r="AA110">
        <f t="shared" ca="1" si="57"/>
        <v>0</v>
      </c>
      <c r="AB110">
        <f t="shared" ca="1" si="58"/>
        <v>0</v>
      </c>
      <c r="AC110">
        <f t="shared" ca="1" si="59"/>
        <v>1.5324650171887683E-2</v>
      </c>
      <c r="AD110">
        <f t="shared" ca="1" si="60"/>
        <v>9.1084670593018875E-4</v>
      </c>
      <c r="AE110">
        <f t="shared" ca="1" si="61"/>
        <v>3.5609807228685945E-2</v>
      </c>
      <c r="AF110">
        <f t="shared" ca="1" si="62"/>
        <v>-1.2191755612808663E-3</v>
      </c>
      <c r="AG110">
        <f t="shared" ca="1" si="63"/>
        <v>-1.2344825997834296E-3</v>
      </c>
      <c r="AH110">
        <f t="shared" ca="1" si="64"/>
        <v>4.8419636852724251E-3</v>
      </c>
      <c r="AI110">
        <f t="shared" ca="1" si="65"/>
        <v>-3.0785704724936003E-3</v>
      </c>
      <c r="AJ110">
        <f t="shared" ca="1" si="66"/>
        <v>-3.8265306122448994E-2</v>
      </c>
      <c r="AK110">
        <f t="shared" ca="1" si="67"/>
        <v>-7.3991344408767187E-3</v>
      </c>
      <c r="AL110">
        <f t="shared" ca="1" si="68"/>
        <v>-2.1378340365682157E-2</v>
      </c>
      <c r="AP110" s="49">
        <v>6.5000000000000002E-2</v>
      </c>
      <c r="AQ110" s="41">
        <v>2065.3000000000002</v>
      </c>
      <c r="AR110" s="3">
        <v>7.4349999999999996</v>
      </c>
    </row>
    <row r="111" spans="1:44" x14ac:dyDescent="0.35">
      <c r="A111" s="42">
        <v>45413</v>
      </c>
      <c r="B111" s="3">
        <v>8.2553860315997454E-3</v>
      </c>
      <c r="C111" s="3">
        <v>-6.2189680863765244E-2</v>
      </c>
      <c r="D111" s="3"/>
      <c r="E111" s="3">
        <v>-3.1156381066502393E-4</v>
      </c>
      <c r="F111" s="64">
        <f t="shared" si="69"/>
        <v>0</v>
      </c>
      <c r="G111" s="3">
        <f t="shared" si="70"/>
        <v>6.5991108718941205E-2</v>
      </c>
      <c r="H111" s="3">
        <f t="shared" si="71"/>
        <v>-2.1513839695657955E-2</v>
      </c>
      <c r="I111">
        <f t="shared" ca="1" si="39"/>
        <v>-1.5021481726872742E-2</v>
      </c>
      <c r="J111">
        <f t="shared" ca="1" si="40"/>
        <v>6.0850089098329653E-2</v>
      </c>
      <c r="K111">
        <f t="shared" ca="1" si="41"/>
        <v>3.1278910987725228E-2</v>
      </c>
      <c r="L111">
        <f t="shared" ca="1" si="42"/>
        <v>5.6964551520360285E-2</v>
      </c>
      <c r="M111">
        <f t="shared" ca="1" si="43"/>
        <v>3.1278910987725228E-2</v>
      </c>
      <c r="N111">
        <f t="shared" ca="1" si="44"/>
        <v>0</v>
      </c>
      <c r="O111">
        <f t="shared" ca="1" si="45"/>
        <v>0</v>
      </c>
      <c r="P111">
        <f t="shared" ca="1" si="46"/>
        <v>0</v>
      </c>
      <c r="Q111">
        <f t="shared" ca="1" si="47"/>
        <v>0</v>
      </c>
      <c r="R111">
        <f t="shared" ca="1" si="48"/>
        <v>0</v>
      </c>
      <c r="S111">
        <f t="shared" ca="1" si="49"/>
        <v>1.1997600479905044E-3</v>
      </c>
      <c r="T111">
        <f t="shared" ca="1" si="50"/>
        <v>5.4282267792519732E-3</v>
      </c>
      <c r="U111">
        <f t="shared" ca="1" si="51"/>
        <v>5.4282267792519732E-3</v>
      </c>
      <c r="V111">
        <f t="shared" ca="1" si="52"/>
        <v>-1.1419641783868117E-3</v>
      </c>
      <c r="W111">
        <f t="shared" ca="1" si="53"/>
        <v>-2.003431025588752E-3</v>
      </c>
      <c r="X111">
        <f t="shared" ca="1" si="54"/>
        <v>-3.703703703703707E-2</v>
      </c>
      <c r="Y111">
        <f t="shared" ca="1" si="55"/>
        <v>0</v>
      </c>
      <c r="Z111">
        <f t="shared" ca="1" si="56"/>
        <v>0</v>
      </c>
      <c r="AA111">
        <f t="shared" ca="1" si="57"/>
        <v>0</v>
      </c>
      <c r="AB111">
        <f t="shared" ca="1" si="58"/>
        <v>0</v>
      </c>
      <c r="AC111">
        <f t="shared" ca="1" si="59"/>
        <v>2.6993698233759604E-3</v>
      </c>
      <c r="AD111">
        <f t="shared" ca="1" si="60"/>
        <v>1.5324650171887683E-2</v>
      </c>
      <c r="AE111">
        <f t="shared" ca="1" si="61"/>
        <v>9.1084670593018875E-4</v>
      </c>
      <c r="AF111">
        <f t="shared" ca="1" si="62"/>
        <v>3.5609807228685945E-2</v>
      </c>
      <c r="AG111">
        <f t="shared" ca="1" si="63"/>
        <v>-1.2191755612808663E-3</v>
      </c>
      <c r="AH111">
        <f t="shared" ca="1" si="64"/>
        <v>-3.2175894892076716E-3</v>
      </c>
      <c r="AI111">
        <f t="shared" ca="1" si="65"/>
        <v>4.8419636852724251E-3</v>
      </c>
      <c r="AJ111">
        <f t="shared" ca="1" si="66"/>
        <v>-3.0785704724936003E-3</v>
      </c>
      <c r="AK111">
        <f t="shared" ca="1" si="67"/>
        <v>-3.8265306122448994E-2</v>
      </c>
      <c r="AL111">
        <f t="shared" ca="1" si="68"/>
        <v>-7.3991344408767187E-3</v>
      </c>
      <c r="AP111" s="49">
        <v>6.7500000000000004E-2</v>
      </c>
      <c r="AQ111" s="41">
        <v>2059.7399999999998</v>
      </c>
      <c r="AR111" s="3">
        <v>7.4589999999999996</v>
      </c>
    </row>
    <row r="112" spans="1:44" x14ac:dyDescent="0.35">
      <c r="A112" s="42">
        <v>45444</v>
      </c>
      <c r="B112" s="3">
        <v>2.6822424282493786E-2</v>
      </c>
      <c r="C112" s="3">
        <v>5.7418154101149387E-2</v>
      </c>
      <c r="D112" s="3"/>
      <c r="E112" s="3">
        <v>-8.2710011507482987E-4</v>
      </c>
      <c r="F112" s="64">
        <f t="shared" si="69"/>
        <v>0</v>
      </c>
      <c r="G112" s="3">
        <f t="shared" si="70"/>
        <v>-4.1283552550199932E-3</v>
      </c>
      <c r="H112" s="3">
        <f t="shared" si="71"/>
        <v>-2.0053991515618937E-2</v>
      </c>
      <c r="I112">
        <f t="shared" ca="1" si="39"/>
        <v>-6.2189680863765244E-2</v>
      </c>
      <c r="J112">
        <f t="shared" ca="1" si="40"/>
        <v>-1.5021481726872742E-2</v>
      </c>
      <c r="K112">
        <f t="shared" ca="1" si="41"/>
        <v>6.0850089098329653E-2</v>
      </c>
      <c r="L112">
        <f t="shared" ca="1" si="42"/>
        <v>3.1278910987725228E-2</v>
      </c>
      <c r="M112">
        <f t="shared" ca="1" si="43"/>
        <v>6.0850089098329653E-2</v>
      </c>
      <c r="N112">
        <f t="shared" ca="1" si="44"/>
        <v>0</v>
      </c>
      <c r="O112">
        <f t="shared" ca="1" si="45"/>
        <v>0</v>
      </c>
      <c r="P112">
        <f t="shared" ca="1" si="46"/>
        <v>0</v>
      </c>
      <c r="Q112">
        <f t="shared" ca="1" si="47"/>
        <v>0</v>
      </c>
      <c r="R112">
        <f t="shared" ca="1" si="48"/>
        <v>0</v>
      </c>
      <c r="S112">
        <f t="shared" ca="1" si="49"/>
        <v>-3.1156381066502393E-4</v>
      </c>
      <c r="T112">
        <f t="shared" ca="1" si="50"/>
        <v>1.1997600479905044E-3</v>
      </c>
      <c r="U112">
        <f t="shared" ca="1" si="51"/>
        <v>1.1997600479905044E-3</v>
      </c>
      <c r="V112">
        <f t="shared" ca="1" si="52"/>
        <v>-2.3467115951620815E-3</v>
      </c>
      <c r="W112">
        <f t="shared" ca="1" si="53"/>
        <v>-1.1419641783868117E-3</v>
      </c>
      <c r="X112">
        <f t="shared" ca="1" si="54"/>
        <v>0</v>
      </c>
      <c r="Y112">
        <f t="shared" ca="1" si="55"/>
        <v>-3.703703703703707E-2</v>
      </c>
      <c r="Z112">
        <f t="shared" ca="1" si="56"/>
        <v>0</v>
      </c>
      <c r="AA112">
        <f t="shared" ca="1" si="57"/>
        <v>0</v>
      </c>
      <c r="AB112">
        <f t="shared" ca="1" si="58"/>
        <v>0</v>
      </c>
      <c r="AC112">
        <f t="shared" ca="1" si="59"/>
        <v>6.5991108718941205E-2</v>
      </c>
      <c r="AD112">
        <f t="shared" ca="1" si="60"/>
        <v>2.6993698233759604E-3</v>
      </c>
      <c r="AE112">
        <f t="shared" ca="1" si="61"/>
        <v>1.5324650171887683E-2</v>
      </c>
      <c r="AF112">
        <f t="shared" ca="1" si="62"/>
        <v>9.1084670593018875E-4</v>
      </c>
      <c r="AG112">
        <f t="shared" ca="1" si="63"/>
        <v>3.5609807228685945E-2</v>
      </c>
      <c r="AH112">
        <f t="shared" ca="1" si="64"/>
        <v>-2.1513839695657955E-2</v>
      </c>
      <c r="AI112">
        <f t="shared" ca="1" si="65"/>
        <v>-3.2175894892076716E-3</v>
      </c>
      <c r="AJ112">
        <f t="shared" ca="1" si="66"/>
        <v>4.8419636852724251E-3</v>
      </c>
      <c r="AK112">
        <f t="shared" ca="1" si="67"/>
        <v>-3.0785704724936003E-3</v>
      </c>
      <c r="AL112">
        <f t="shared" ca="1" si="68"/>
        <v>-3.8265306122448994E-2</v>
      </c>
      <c r="AP112" s="49">
        <v>6.7500000000000004E-2</v>
      </c>
      <c r="AQ112" s="41">
        <v>1932.23</v>
      </c>
      <c r="AR112" s="3">
        <v>7.6230000000000002</v>
      </c>
    </row>
    <row r="113" spans="1:44" x14ac:dyDescent="0.35">
      <c r="A113" s="42">
        <v>45474</v>
      </c>
      <c r="B113" s="3">
        <v>3.7048188342406203E-2</v>
      </c>
      <c r="C113" s="3">
        <v>-4.5539383048340661E-2</v>
      </c>
      <c r="D113" s="3"/>
      <c r="E113" s="3">
        <v>4.1269269989801941E-3</v>
      </c>
      <c r="F113" s="64">
        <f t="shared" si="69"/>
        <v>0</v>
      </c>
      <c r="G113" s="3">
        <f t="shared" si="70"/>
        <v>-5.0735344481736278E-2</v>
      </c>
      <c r="H113" s="3">
        <f t="shared" si="71"/>
        <v>2.7068832173240405E-3</v>
      </c>
      <c r="I113">
        <f t="shared" ca="1" si="39"/>
        <v>5.7418154101149387E-2</v>
      </c>
      <c r="J113">
        <f t="shared" ca="1" si="40"/>
        <v>-6.2189680863765244E-2</v>
      </c>
      <c r="K113">
        <f t="shared" ca="1" si="41"/>
        <v>-1.5021481726872742E-2</v>
      </c>
      <c r="L113">
        <f t="shared" ca="1" si="42"/>
        <v>6.0850089098329653E-2</v>
      </c>
      <c r="M113">
        <f t="shared" ca="1" si="43"/>
        <v>-1.5021481726872742E-2</v>
      </c>
      <c r="N113">
        <f t="shared" ca="1" si="44"/>
        <v>0</v>
      </c>
      <c r="O113">
        <f t="shared" ca="1" si="45"/>
        <v>0</v>
      </c>
      <c r="P113">
        <f t="shared" ca="1" si="46"/>
        <v>0</v>
      </c>
      <c r="Q113">
        <f t="shared" ca="1" si="47"/>
        <v>0</v>
      </c>
      <c r="R113">
        <f t="shared" ca="1" si="48"/>
        <v>0</v>
      </c>
      <c r="S113">
        <f t="shared" ca="1" si="49"/>
        <v>-8.2710011507482987E-4</v>
      </c>
      <c r="T113">
        <f t="shared" ca="1" si="50"/>
        <v>-3.1156381066502393E-4</v>
      </c>
      <c r="U113">
        <f t="shared" ca="1" si="51"/>
        <v>-3.1156381066502393E-4</v>
      </c>
      <c r="V113">
        <f t="shared" ca="1" si="52"/>
        <v>5.4282267792519732E-3</v>
      </c>
      <c r="W113">
        <f t="shared" ca="1" si="53"/>
        <v>-2.3467115951620815E-3</v>
      </c>
      <c r="X113">
        <f t="shared" ca="1" si="54"/>
        <v>0</v>
      </c>
      <c r="Y113">
        <f t="shared" ca="1" si="55"/>
        <v>0</v>
      </c>
      <c r="Z113">
        <f t="shared" ca="1" si="56"/>
        <v>-3.703703703703707E-2</v>
      </c>
      <c r="AA113">
        <f t="shared" ca="1" si="57"/>
        <v>0</v>
      </c>
      <c r="AB113">
        <f t="shared" ca="1" si="58"/>
        <v>0</v>
      </c>
      <c r="AC113">
        <f t="shared" ca="1" si="59"/>
        <v>-4.1283552550199932E-3</v>
      </c>
      <c r="AD113">
        <f t="shared" ca="1" si="60"/>
        <v>6.5991108718941205E-2</v>
      </c>
      <c r="AE113">
        <f t="shared" ca="1" si="61"/>
        <v>2.6993698233759604E-3</v>
      </c>
      <c r="AF113">
        <f t="shared" ca="1" si="62"/>
        <v>1.5324650171887683E-2</v>
      </c>
      <c r="AG113">
        <f t="shared" ca="1" si="63"/>
        <v>9.1084670593018875E-4</v>
      </c>
      <c r="AH113">
        <f t="shared" ca="1" si="64"/>
        <v>-2.0053991515618937E-2</v>
      </c>
      <c r="AI113">
        <f t="shared" ca="1" si="65"/>
        <v>-2.1513839695657955E-2</v>
      </c>
      <c r="AJ113">
        <f t="shared" ca="1" si="66"/>
        <v>-3.2175894892076716E-3</v>
      </c>
      <c r="AK113">
        <f t="shared" ca="1" si="67"/>
        <v>4.8419636852724251E-3</v>
      </c>
      <c r="AL113">
        <f t="shared" ca="1" si="68"/>
        <v>-3.0785704724936003E-3</v>
      </c>
      <c r="AP113" s="49">
        <v>6.7500000000000004E-2</v>
      </c>
      <c r="AQ113" s="41">
        <v>1940.24</v>
      </c>
      <c r="AR113" s="3">
        <v>7.7789999999999999</v>
      </c>
    </row>
    <row r="114" spans="1:44" x14ac:dyDescent="0.35">
      <c r="A114" s="42">
        <v>45505</v>
      </c>
      <c r="B114" s="3">
        <v>3.5360738650475003E-2</v>
      </c>
      <c r="C114" s="3">
        <v>-5.7588867295320215E-2</v>
      </c>
      <c r="D114" s="3"/>
      <c r="E114" s="3">
        <v>2.0071924395752205E-3</v>
      </c>
      <c r="F114" s="64">
        <f t="shared" si="69"/>
        <v>0</v>
      </c>
      <c r="G114" s="3">
        <f t="shared" si="70"/>
        <v>-1.7530198374358805E-2</v>
      </c>
      <c r="H114" s="3">
        <f t="shared" si="71"/>
        <v>-3.5961983046493172E-3</v>
      </c>
      <c r="I114">
        <f t="shared" ca="1" si="39"/>
        <v>-4.5539383048340661E-2</v>
      </c>
      <c r="J114">
        <f t="shared" ca="1" si="40"/>
        <v>5.7418154101149387E-2</v>
      </c>
      <c r="K114">
        <f t="shared" ca="1" si="41"/>
        <v>-6.2189680863765244E-2</v>
      </c>
      <c r="L114">
        <f t="shared" ca="1" si="42"/>
        <v>-1.5021481726872742E-2</v>
      </c>
      <c r="M114">
        <f t="shared" ca="1" si="43"/>
        <v>-6.2189680863765244E-2</v>
      </c>
      <c r="N114">
        <f t="shared" ca="1" si="44"/>
        <v>0</v>
      </c>
      <c r="O114">
        <f t="shared" ca="1" si="45"/>
        <v>0</v>
      </c>
      <c r="P114">
        <f t="shared" ca="1" si="46"/>
        <v>0</v>
      </c>
      <c r="Q114">
        <f t="shared" ca="1" si="47"/>
        <v>0</v>
      </c>
      <c r="R114">
        <f t="shared" ca="1" si="48"/>
        <v>0</v>
      </c>
      <c r="S114">
        <f t="shared" ca="1" si="49"/>
        <v>4.1269269989801941E-3</v>
      </c>
      <c r="T114">
        <f t="shared" ca="1" si="50"/>
        <v>-8.2710011507482987E-4</v>
      </c>
      <c r="U114">
        <f t="shared" ca="1" si="51"/>
        <v>-8.2710011507482987E-4</v>
      </c>
      <c r="V114">
        <f t="shared" ca="1" si="52"/>
        <v>1.1997600479905044E-3</v>
      </c>
      <c r="W114">
        <f t="shared" ca="1" si="53"/>
        <v>5.4282267792519732E-3</v>
      </c>
      <c r="X114">
        <f t="shared" ca="1" si="54"/>
        <v>0</v>
      </c>
      <c r="Y114">
        <f t="shared" ca="1" si="55"/>
        <v>0</v>
      </c>
      <c r="Z114">
        <f t="shared" ca="1" si="56"/>
        <v>0</v>
      </c>
      <c r="AA114">
        <f t="shared" ca="1" si="57"/>
        <v>-3.703703703703707E-2</v>
      </c>
      <c r="AB114">
        <f t="shared" ca="1" si="58"/>
        <v>0</v>
      </c>
      <c r="AC114">
        <f t="shared" ca="1" si="59"/>
        <v>-5.0735344481736278E-2</v>
      </c>
      <c r="AD114">
        <f t="shared" ca="1" si="60"/>
        <v>-4.1283552550199932E-3</v>
      </c>
      <c r="AE114">
        <f t="shared" ca="1" si="61"/>
        <v>6.5991108718941205E-2</v>
      </c>
      <c r="AF114">
        <f t="shared" ca="1" si="62"/>
        <v>2.6993698233759604E-3</v>
      </c>
      <c r="AG114">
        <f t="shared" ca="1" si="63"/>
        <v>1.5324650171887683E-2</v>
      </c>
      <c r="AH114">
        <f t="shared" ca="1" si="64"/>
        <v>2.7068832173240405E-3</v>
      </c>
      <c r="AI114">
        <f t="shared" ca="1" si="65"/>
        <v>-2.0053991515618937E-2</v>
      </c>
      <c r="AJ114">
        <f t="shared" ca="1" si="66"/>
        <v>-2.1513839695657955E-2</v>
      </c>
      <c r="AK114">
        <f t="shared" ca="1" si="67"/>
        <v>-3.2175894892076716E-3</v>
      </c>
      <c r="AL114">
        <f t="shared" ca="1" si="68"/>
        <v>4.8419636852724251E-3</v>
      </c>
      <c r="AP114" s="49">
        <v>6.7500000000000004E-2</v>
      </c>
      <c r="AQ114" s="41">
        <v>2043.94</v>
      </c>
      <c r="AR114" s="3">
        <v>7.758</v>
      </c>
    </row>
    <row r="115" spans="1:44" x14ac:dyDescent="0.35">
      <c r="A115" s="42">
        <v>45536</v>
      </c>
      <c r="B115" s="3">
        <v>1.0650414057942993E-2</v>
      </c>
      <c r="C115" s="3">
        <v>-7.5960861672752594E-2</v>
      </c>
      <c r="D115" s="3"/>
      <c r="E115" s="3">
        <v>-1.3354477923379754E-3</v>
      </c>
      <c r="F115" s="64">
        <f t="shared" si="69"/>
        <v>0</v>
      </c>
      <c r="G115" s="3">
        <f t="shared" si="70"/>
        <v>5.0496306555850219E-4</v>
      </c>
      <c r="H115" s="3">
        <f t="shared" si="71"/>
        <v>1.9109947643979046E-2</v>
      </c>
      <c r="I115">
        <f t="shared" ca="1" si="39"/>
        <v>-5.7588867295320215E-2</v>
      </c>
      <c r="J115">
        <f t="shared" ca="1" si="40"/>
        <v>-4.5539383048340661E-2</v>
      </c>
      <c r="K115">
        <f t="shared" ca="1" si="41"/>
        <v>5.7418154101149387E-2</v>
      </c>
      <c r="L115">
        <f t="shared" ca="1" si="42"/>
        <v>-6.2189680863765244E-2</v>
      </c>
      <c r="M115">
        <f t="shared" ca="1" si="43"/>
        <v>5.7418154101149387E-2</v>
      </c>
      <c r="N115">
        <f t="shared" ca="1" si="44"/>
        <v>0</v>
      </c>
      <c r="O115">
        <f t="shared" ca="1" si="45"/>
        <v>0</v>
      </c>
      <c r="P115">
        <f t="shared" ca="1" si="46"/>
        <v>0</v>
      </c>
      <c r="Q115">
        <f t="shared" ca="1" si="47"/>
        <v>0</v>
      </c>
      <c r="R115">
        <f t="shared" ca="1" si="48"/>
        <v>0</v>
      </c>
      <c r="S115">
        <f t="shared" ca="1" si="49"/>
        <v>2.0071924395752205E-3</v>
      </c>
      <c r="T115">
        <f t="shared" ca="1" si="50"/>
        <v>4.1269269989801941E-3</v>
      </c>
      <c r="U115">
        <f t="shared" ca="1" si="51"/>
        <v>4.1269269989801941E-3</v>
      </c>
      <c r="V115">
        <f t="shared" ca="1" si="52"/>
        <v>-3.1156381066502393E-4</v>
      </c>
      <c r="W115">
        <f t="shared" ca="1" si="53"/>
        <v>1.1997600479905044E-3</v>
      </c>
      <c r="X115">
        <f t="shared" ca="1" si="54"/>
        <v>0</v>
      </c>
      <c r="Y115">
        <f t="shared" ca="1" si="55"/>
        <v>0</v>
      </c>
      <c r="Z115">
        <f t="shared" ca="1" si="56"/>
        <v>0</v>
      </c>
      <c r="AA115">
        <f t="shared" ca="1" si="57"/>
        <v>0</v>
      </c>
      <c r="AB115">
        <f t="shared" ca="1" si="58"/>
        <v>-3.703703703703707E-2</v>
      </c>
      <c r="AC115">
        <f t="shared" ca="1" si="59"/>
        <v>-1.7530198374358805E-2</v>
      </c>
      <c r="AD115">
        <f t="shared" ca="1" si="60"/>
        <v>-5.0735344481736278E-2</v>
      </c>
      <c r="AE115">
        <f t="shared" ca="1" si="61"/>
        <v>-4.1283552550199932E-3</v>
      </c>
      <c r="AF115">
        <f t="shared" ca="1" si="62"/>
        <v>6.5991108718941205E-2</v>
      </c>
      <c r="AG115">
        <f t="shared" ca="1" si="63"/>
        <v>2.6993698233759604E-3</v>
      </c>
      <c r="AH115">
        <f t="shared" ca="1" si="64"/>
        <v>-3.5961983046493172E-3</v>
      </c>
      <c r="AI115">
        <f t="shared" ca="1" si="65"/>
        <v>2.7068832173240405E-3</v>
      </c>
      <c r="AJ115">
        <f t="shared" ca="1" si="66"/>
        <v>-2.0053991515618937E-2</v>
      </c>
      <c r="AK115">
        <f t="shared" ca="1" si="67"/>
        <v>-2.1513839695657955E-2</v>
      </c>
      <c r="AL115">
        <f t="shared" ca="1" si="68"/>
        <v>-3.2175894892076716E-3</v>
      </c>
      <c r="AP115" s="49">
        <v>6.7500000000000004E-2</v>
      </c>
      <c r="AQ115" s="41">
        <v>2080.41</v>
      </c>
      <c r="AR115" s="3">
        <v>7.7859999999999996</v>
      </c>
    </row>
    <row r="116" spans="1:44" x14ac:dyDescent="0.35">
      <c r="A116" s="42">
        <v>45566</v>
      </c>
      <c r="B116" s="3">
        <v>2.0292185763855084E-2</v>
      </c>
      <c r="C116" s="3">
        <v>1.5862953599581994E-2</v>
      </c>
      <c r="D116" s="3"/>
      <c r="E116" s="3">
        <v>3.6535132230912973E-3</v>
      </c>
      <c r="F116" s="64">
        <f t="shared" si="69"/>
        <v>0</v>
      </c>
      <c r="G116" s="3">
        <f t="shared" si="70"/>
        <v>8.298307838940025E-2</v>
      </c>
      <c r="H116" s="3">
        <f t="shared" si="71"/>
        <v>1.3397002254940971E-2</v>
      </c>
      <c r="I116">
        <f t="shared" ca="1" si="39"/>
        <v>-7.5960861672752594E-2</v>
      </c>
      <c r="J116">
        <f t="shared" ca="1" si="40"/>
        <v>-5.7588867295320215E-2</v>
      </c>
      <c r="K116">
        <f t="shared" ca="1" si="41"/>
        <v>-4.5539383048340661E-2</v>
      </c>
      <c r="L116">
        <f t="shared" ca="1" si="42"/>
        <v>5.7418154101149387E-2</v>
      </c>
      <c r="M116">
        <f t="shared" ca="1" si="43"/>
        <v>-4.5539383048340661E-2</v>
      </c>
      <c r="N116">
        <f t="shared" ca="1" si="44"/>
        <v>0</v>
      </c>
      <c r="O116">
        <f t="shared" ca="1" si="45"/>
        <v>0</v>
      </c>
      <c r="P116">
        <f t="shared" ca="1" si="46"/>
        <v>0</v>
      </c>
      <c r="Q116">
        <f t="shared" ca="1" si="47"/>
        <v>0</v>
      </c>
      <c r="R116">
        <f t="shared" ca="1" si="48"/>
        <v>0</v>
      </c>
      <c r="S116">
        <f t="shared" ca="1" si="49"/>
        <v>-1.3354477923379754E-3</v>
      </c>
      <c r="T116">
        <f t="shared" ca="1" si="50"/>
        <v>2.0071924395752205E-3</v>
      </c>
      <c r="U116">
        <f t="shared" ca="1" si="51"/>
        <v>2.0071924395752205E-3</v>
      </c>
      <c r="V116">
        <f t="shared" ca="1" si="52"/>
        <v>-8.2710011507482987E-4</v>
      </c>
      <c r="W116">
        <f t="shared" ca="1" si="53"/>
        <v>-3.1156381066502393E-4</v>
      </c>
      <c r="X116">
        <f t="shared" ca="1" si="54"/>
        <v>0</v>
      </c>
      <c r="Y116">
        <f t="shared" ca="1" si="55"/>
        <v>0</v>
      </c>
      <c r="Z116">
        <f t="shared" ca="1" si="56"/>
        <v>0</v>
      </c>
      <c r="AA116">
        <f t="shared" ca="1" si="57"/>
        <v>0</v>
      </c>
      <c r="AB116">
        <f t="shared" ca="1" si="58"/>
        <v>0</v>
      </c>
      <c r="AC116">
        <f t="shared" ca="1" si="59"/>
        <v>5.0496306555850219E-4</v>
      </c>
      <c r="AD116">
        <f t="shared" ca="1" si="60"/>
        <v>-1.7530198374358805E-2</v>
      </c>
      <c r="AE116">
        <f t="shared" ca="1" si="61"/>
        <v>-5.0735344481736278E-2</v>
      </c>
      <c r="AF116">
        <f t="shared" ca="1" si="62"/>
        <v>-4.1283552550199932E-3</v>
      </c>
      <c r="AG116">
        <f t="shared" ca="1" si="63"/>
        <v>6.5991108718941205E-2</v>
      </c>
      <c r="AH116">
        <f t="shared" ca="1" si="64"/>
        <v>1.9109947643979046E-2</v>
      </c>
      <c r="AI116">
        <f t="shared" ca="1" si="65"/>
        <v>-3.5961983046493172E-3</v>
      </c>
      <c r="AJ116">
        <f t="shared" ca="1" si="66"/>
        <v>2.7068832173240405E-3</v>
      </c>
      <c r="AK116">
        <f t="shared" ca="1" si="67"/>
        <v>-2.0053991515618937E-2</v>
      </c>
      <c r="AL116">
        <f t="shared" ca="1" si="68"/>
        <v>-2.1513839695657955E-2</v>
      </c>
      <c r="AP116" s="49">
        <v>6.7500000000000004E-2</v>
      </c>
      <c r="AQ116" s="41">
        <v>2079.36</v>
      </c>
      <c r="AR116" s="3">
        <v>7.64</v>
      </c>
    </row>
    <row r="117" spans="1:44" x14ac:dyDescent="0.35">
      <c r="A117" s="42">
        <v>45597</v>
      </c>
      <c r="B117" s="3">
        <v>-5.9598982998233407E-2</v>
      </c>
      <c r="C117" s="3">
        <v>-1.8359833798169294E-2</v>
      </c>
      <c r="D117" s="3"/>
      <c r="E117" s="3">
        <v>5.9242692806413247E-3</v>
      </c>
      <c r="F117" s="64">
        <f t="shared" si="69"/>
        <v>-6.8965517241379184E-2</v>
      </c>
      <c r="G117" s="3">
        <f t="shared" si="70"/>
        <v>-2.6442819620927142E-2</v>
      </c>
      <c r="H117" s="3">
        <f t="shared" si="71"/>
        <v>-3.1474820143884905E-2</v>
      </c>
      <c r="I117">
        <f t="shared" ca="1" si="39"/>
        <v>1.5862953599581994E-2</v>
      </c>
      <c r="J117">
        <f t="shared" ca="1" si="40"/>
        <v>-7.5960861672752594E-2</v>
      </c>
      <c r="K117">
        <f t="shared" ca="1" si="41"/>
        <v>-5.7588867295320215E-2</v>
      </c>
      <c r="L117">
        <f t="shared" ca="1" si="42"/>
        <v>-4.5539383048340661E-2</v>
      </c>
      <c r="M117">
        <f t="shared" ca="1" si="43"/>
        <v>-5.7588867295320215E-2</v>
      </c>
      <c r="N117">
        <f t="shared" ca="1" si="44"/>
        <v>0</v>
      </c>
      <c r="O117">
        <f t="shared" ca="1" si="45"/>
        <v>0</v>
      </c>
      <c r="P117">
        <f t="shared" ca="1" si="46"/>
        <v>0</v>
      </c>
      <c r="Q117">
        <f t="shared" ca="1" si="47"/>
        <v>0</v>
      </c>
      <c r="R117">
        <f t="shared" ca="1" si="48"/>
        <v>0</v>
      </c>
      <c r="S117">
        <f t="shared" ca="1" si="49"/>
        <v>3.6535132230912973E-3</v>
      </c>
      <c r="T117">
        <f t="shared" ca="1" si="50"/>
        <v>-1.3354477923379754E-3</v>
      </c>
      <c r="U117">
        <f t="shared" ca="1" si="51"/>
        <v>-1.3354477923379754E-3</v>
      </c>
      <c r="V117">
        <f t="shared" ca="1" si="52"/>
        <v>4.1269269989801941E-3</v>
      </c>
      <c r="W117">
        <f t="shared" ca="1" si="53"/>
        <v>-8.2710011507482987E-4</v>
      </c>
      <c r="X117">
        <f t="shared" ca="1" si="54"/>
        <v>0</v>
      </c>
      <c r="Y117">
        <f t="shared" ca="1" si="55"/>
        <v>0</v>
      </c>
      <c r="Z117">
        <f t="shared" ca="1" si="56"/>
        <v>0</v>
      </c>
      <c r="AA117">
        <f t="shared" ca="1" si="57"/>
        <v>0</v>
      </c>
      <c r="AB117">
        <f t="shared" ca="1" si="58"/>
        <v>0</v>
      </c>
      <c r="AC117">
        <f t="shared" ca="1" si="59"/>
        <v>8.298307838940025E-2</v>
      </c>
      <c r="AD117">
        <f t="shared" ca="1" si="60"/>
        <v>5.0496306555850219E-4</v>
      </c>
      <c r="AE117">
        <f t="shared" ca="1" si="61"/>
        <v>-1.7530198374358805E-2</v>
      </c>
      <c r="AF117">
        <f t="shared" ca="1" si="62"/>
        <v>-5.0735344481736278E-2</v>
      </c>
      <c r="AG117">
        <f t="shared" ca="1" si="63"/>
        <v>-4.1283552550199932E-3</v>
      </c>
      <c r="AH117">
        <f t="shared" ca="1" si="64"/>
        <v>1.3397002254940971E-2</v>
      </c>
      <c r="AI117">
        <f t="shared" ca="1" si="65"/>
        <v>1.9109947643979046E-2</v>
      </c>
      <c r="AJ117">
        <f t="shared" ca="1" si="66"/>
        <v>-3.5961983046493172E-3</v>
      </c>
      <c r="AK117">
        <f t="shared" ca="1" si="67"/>
        <v>2.7068832173240405E-3</v>
      </c>
      <c r="AL117">
        <f t="shared" ca="1" si="68"/>
        <v>-2.0053991515618937E-2</v>
      </c>
      <c r="AP117" s="49">
        <v>6.7500000000000004E-2</v>
      </c>
      <c r="AQ117" s="41">
        <v>1920.03</v>
      </c>
      <c r="AR117" s="3">
        <v>7.5389999999999997</v>
      </c>
    </row>
    <row r="118" spans="1:44" x14ac:dyDescent="0.35">
      <c r="A118" s="42">
        <v>45627</v>
      </c>
      <c r="B118" s="3">
        <v>-1.1650790525077556E-3</v>
      </c>
      <c r="C118" s="3">
        <v>5.3261943560825413E-2</v>
      </c>
      <c r="D118" s="3"/>
      <c r="E118" s="3">
        <v>1.1766931964663781E-2</v>
      </c>
      <c r="F118" s="64">
        <f t="shared" si="69"/>
        <v>-3.3333333333333368E-2</v>
      </c>
      <c r="G118" s="3">
        <f t="shared" si="70"/>
        <v>-6.2580804623925804E-2</v>
      </c>
      <c r="H118" s="3">
        <f t="shared" si="71"/>
        <v>-2.8183448629259854E-3</v>
      </c>
      <c r="I118">
        <f t="shared" ca="1" si="39"/>
        <v>-1.8359833798169294E-2</v>
      </c>
      <c r="J118">
        <f t="shared" ca="1" si="40"/>
        <v>1.5862953599581994E-2</v>
      </c>
      <c r="K118">
        <f t="shared" ca="1" si="41"/>
        <v>-7.5960861672752594E-2</v>
      </c>
      <c r="L118">
        <f t="shared" ca="1" si="42"/>
        <v>-5.7588867295320215E-2</v>
      </c>
      <c r="M118">
        <f t="shared" ca="1" si="43"/>
        <v>-7.5960861672752594E-2</v>
      </c>
      <c r="N118">
        <f t="shared" ca="1" si="44"/>
        <v>0</v>
      </c>
      <c r="O118">
        <f t="shared" ca="1" si="45"/>
        <v>0</v>
      </c>
      <c r="P118">
        <f t="shared" ca="1" si="46"/>
        <v>0</v>
      </c>
      <c r="Q118">
        <f t="shared" ca="1" si="47"/>
        <v>0</v>
      </c>
      <c r="R118">
        <f t="shared" ca="1" si="48"/>
        <v>0</v>
      </c>
      <c r="S118">
        <f t="shared" ca="1" si="49"/>
        <v>5.9242692806413247E-3</v>
      </c>
      <c r="T118">
        <f t="shared" ca="1" si="50"/>
        <v>3.6535132230912973E-3</v>
      </c>
      <c r="U118">
        <f t="shared" ca="1" si="51"/>
        <v>3.6535132230912973E-3</v>
      </c>
      <c r="V118">
        <f t="shared" ca="1" si="52"/>
        <v>2.0071924395752205E-3</v>
      </c>
      <c r="W118">
        <f t="shared" ca="1" si="53"/>
        <v>4.1269269989801941E-3</v>
      </c>
      <c r="X118">
        <f t="shared" ca="1" si="54"/>
        <v>-6.8965517241379184E-2</v>
      </c>
      <c r="Y118">
        <f t="shared" ca="1" si="55"/>
        <v>0</v>
      </c>
      <c r="Z118">
        <f t="shared" ca="1" si="56"/>
        <v>0</v>
      </c>
      <c r="AA118">
        <f t="shared" ca="1" si="57"/>
        <v>0</v>
      </c>
      <c r="AB118">
        <f t="shared" ca="1" si="58"/>
        <v>0</v>
      </c>
      <c r="AC118">
        <f t="shared" ca="1" si="59"/>
        <v>-2.6442819620927142E-2</v>
      </c>
      <c r="AD118">
        <f t="shared" ca="1" si="60"/>
        <v>8.298307838940025E-2</v>
      </c>
      <c r="AE118">
        <f t="shared" ca="1" si="61"/>
        <v>5.0496306555850219E-4</v>
      </c>
      <c r="AF118">
        <f t="shared" ca="1" si="62"/>
        <v>-1.7530198374358805E-2</v>
      </c>
      <c r="AG118">
        <f t="shared" ca="1" si="63"/>
        <v>-5.0735344481736278E-2</v>
      </c>
      <c r="AH118">
        <f t="shared" ca="1" si="64"/>
        <v>-3.1474820143884905E-2</v>
      </c>
      <c r="AI118">
        <f t="shared" ca="1" si="65"/>
        <v>1.3397002254940971E-2</v>
      </c>
      <c r="AJ118">
        <f t="shared" ca="1" si="66"/>
        <v>1.9109947643979046E-2</v>
      </c>
      <c r="AK118">
        <f t="shared" ca="1" si="67"/>
        <v>-3.5961983046493172E-3</v>
      </c>
      <c r="AL118">
        <f t="shared" ca="1" si="68"/>
        <v>2.7068832173240405E-3</v>
      </c>
      <c r="AP118" s="49">
        <v>7.2499999999999995E-2</v>
      </c>
      <c r="AQ118" s="41">
        <v>1972.18</v>
      </c>
      <c r="AR118" s="3">
        <v>7.7839999999999998</v>
      </c>
    </row>
    <row r="119" spans="1:44" x14ac:dyDescent="0.35">
      <c r="A119" s="42">
        <v>45658</v>
      </c>
      <c r="B119" s="3">
        <v>-2.2206729200318919E-2</v>
      </c>
      <c r="C119" s="3">
        <v>1.1230620638388932E-2</v>
      </c>
      <c r="D119" s="3"/>
      <c r="E119" s="3">
        <v>1.1770343876382226E-2</v>
      </c>
      <c r="F119" s="64">
        <f t="shared" si="69"/>
        <v>0</v>
      </c>
      <c r="G119" s="3">
        <f t="shared" si="70"/>
        <v>1.9742039930008587E-2</v>
      </c>
      <c r="H119" s="3">
        <f t="shared" si="71"/>
        <v>-6.9965653224780206E-3</v>
      </c>
      <c r="I119">
        <f t="shared" ca="1" si="39"/>
        <v>5.3261943560825413E-2</v>
      </c>
      <c r="J119">
        <f t="shared" ca="1" si="40"/>
        <v>-1.8359833798169294E-2</v>
      </c>
      <c r="K119">
        <f t="shared" ca="1" si="41"/>
        <v>1.5862953599581994E-2</v>
      </c>
      <c r="L119">
        <f t="shared" ca="1" si="42"/>
        <v>-7.5960861672752594E-2</v>
      </c>
      <c r="M119">
        <f t="shared" ca="1" si="43"/>
        <v>1.5862953599581994E-2</v>
      </c>
      <c r="N119">
        <f t="shared" ca="1" si="44"/>
        <v>0</v>
      </c>
      <c r="O119">
        <f t="shared" ca="1" si="45"/>
        <v>0</v>
      </c>
      <c r="P119">
        <f t="shared" ca="1" si="46"/>
        <v>0</v>
      </c>
      <c r="Q119">
        <f t="shared" ca="1" si="47"/>
        <v>0</v>
      </c>
      <c r="R119">
        <f t="shared" ca="1" si="48"/>
        <v>0</v>
      </c>
      <c r="S119">
        <f t="shared" ca="1" si="49"/>
        <v>1.1766931964663781E-2</v>
      </c>
      <c r="T119">
        <f t="shared" ca="1" si="50"/>
        <v>5.9242692806413247E-3</v>
      </c>
      <c r="U119">
        <f t="shared" ca="1" si="51"/>
        <v>5.9242692806413247E-3</v>
      </c>
      <c r="V119">
        <f t="shared" ca="1" si="52"/>
        <v>-1.3354477923379754E-3</v>
      </c>
      <c r="W119">
        <f t="shared" ca="1" si="53"/>
        <v>2.0071924395752205E-3</v>
      </c>
      <c r="X119">
        <f t="shared" ca="1" si="54"/>
        <v>-3.3333333333333368E-2</v>
      </c>
      <c r="Y119">
        <f t="shared" ca="1" si="55"/>
        <v>-6.8965517241379184E-2</v>
      </c>
      <c r="Z119">
        <f t="shared" ca="1" si="56"/>
        <v>0</v>
      </c>
      <c r="AA119">
        <f t="shared" ca="1" si="57"/>
        <v>0</v>
      </c>
      <c r="AB119">
        <f t="shared" ca="1" si="58"/>
        <v>0</v>
      </c>
      <c r="AC119">
        <f t="shared" ca="1" si="59"/>
        <v>-6.2580804623925804E-2</v>
      </c>
      <c r="AD119">
        <f t="shared" ca="1" si="60"/>
        <v>-2.6442819620927142E-2</v>
      </c>
      <c r="AE119">
        <f t="shared" ca="1" si="61"/>
        <v>8.298307838940025E-2</v>
      </c>
      <c r="AF119">
        <f t="shared" ca="1" si="62"/>
        <v>5.0496306555850219E-4</v>
      </c>
      <c r="AG119">
        <f t="shared" ca="1" si="63"/>
        <v>-1.7530198374358805E-2</v>
      </c>
      <c r="AH119">
        <f t="shared" ca="1" si="64"/>
        <v>-2.8183448629259854E-3</v>
      </c>
      <c r="AI119">
        <f t="shared" ca="1" si="65"/>
        <v>-3.1474820143884905E-2</v>
      </c>
      <c r="AJ119">
        <f t="shared" ca="1" si="66"/>
        <v>1.3397002254940971E-2</v>
      </c>
      <c r="AK119">
        <f t="shared" ca="1" si="67"/>
        <v>1.9109947643979046E-2</v>
      </c>
      <c r="AL119">
        <f t="shared" ca="1" si="68"/>
        <v>-3.5961983046493172E-3</v>
      </c>
      <c r="AP119" s="3">
        <v>7.4999999999999997E-2</v>
      </c>
      <c r="AQ119" s="41">
        <v>2103.84</v>
      </c>
      <c r="AR119" s="3">
        <v>7.806</v>
      </c>
    </row>
    <row r="120" spans="1:44" x14ac:dyDescent="0.35">
      <c r="A120" s="42">
        <v>45689</v>
      </c>
      <c r="B120" s="3">
        <v>-1.1042980359378059E-2</v>
      </c>
      <c r="C120" s="3">
        <v>-3.8939489774596811E-2</v>
      </c>
      <c r="D120" s="3"/>
      <c r="E120" s="3">
        <v>1.0512817550628996E-2</v>
      </c>
      <c r="F120" s="64">
        <f t="shared" si="69"/>
        <v>0</v>
      </c>
      <c r="G120" s="3">
        <f t="shared" si="70"/>
        <v>-2.1011772856471631E-2</v>
      </c>
      <c r="H120" s="3">
        <f t="shared" si="71"/>
        <v>5.886116442738243E-3</v>
      </c>
      <c r="I120">
        <f t="shared" ca="1" si="39"/>
        <v>1.1230620638388932E-2</v>
      </c>
      <c r="J120">
        <f t="shared" ca="1" si="40"/>
        <v>5.3261943560825413E-2</v>
      </c>
      <c r="K120">
        <f t="shared" ca="1" si="41"/>
        <v>-1.8359833798169294E-2</v>
      </c>
      <c r="L120">
        <f t="shared" ca="1" si="42"/>
        <v>1.5862953599581994E-2</v>
      </c>
      <c r="M120">
        <f t="shared" ca="1" si="43"/>
        <v>-1.8359833798169294E-2</v>
      </c>
      <c r="N120">
        <f t="shared" ca="1" si="44"/>
        <v>0</v>
      </c>
      <c r="O120">
        <f t="shared" ca="1" si="45"/>
        <v>0</v>
      </c>
      <c r="P120">
        <f t="shared" ca="1" si="46"/>
        <v>0</v>
      </c>
      <c r="Q120">
        <f t="shared" ca="1" si="47"/>
        <v>0</v>
      </c>
      <c r="R120">
        <f t="shared" ca="1" si="48"/>
        <v>0</v>
      </c>
      <c r="S120">
        <f t="shared" ca="1" si="49"/>
        <v>1.1770343876382226E-2</v>
      </c>
      <c r="T120">
        <f t="shared" ca="1" si="50"/>
        <v>1.1766931964663781E-2</v>
      </c>
      <c r="U120">
        <f t="shared" ca="1" si="51"/>
        <v>1.1766931964663781E-2</v>
      </c>
      <c r="V120">
        <f t="shared" ca="1" si="52"/>
        <v>3.6535132230912973E-3</v>
      </c>
      <c r="W120">
        <f t="shared" ca="1" si="53"/>
        <v>-1.3354477923379754E-3</v>
      </c>
      <c r="X120">
        <f t="shared" ca="1" si="54"/>
        <v>0</v>
      </c>
      <c r="Y120">
        <f t="shared" ca="1" si="55"/>
        <v>-3.3333333333333368E-2</v>
      </c>
      <c r="Z120">
        <f t="shared" ca="1" si="56"/>
        <v>-6.8965517241379184E-2</v>
      </c>
      <c r="AA120">
        <f t="shared" ca="1" si="57"/>
        <v>0</v>
      </c>
      <c r="AB120">
        <f t="shared" ca="1" si="58"/>
        <v>0</v>
      </c>
      <c r="AC120">
        <f t="shared" ca="1" si="59"/>
        <v>1.9742039930008587E-2</v>
      </c>
      <c r="AD120">
        <f t="shared" ca="1" si="60"/>
        <v>-6.2580804623925804E-2</v>
      </c>
      <c r="AE120">
        <f t="shared" ca="1" si="61"/>
        <v>-2.6442819620927142E-2</v>
      </c>
      <c r="AF120">
        <f t="shared" ca="1" si="62"/>
        <v>8.298307838940025E-2</v>
      </c>
      <c r="AG120">
        <f t="shared" ca="1" si="63"/>
        <v>5.0496306555850219E-4</v>
      </c>
      <c r="AH120">
        <f t="shared" ca="1" si="64"/>
        <v>-6.9965653224780206E-3</v>
      </c>
      <c r="AI120">
        <f t="shared" ca="1" si="65"/>
        <v>-2.8183448629259854E-3</v>
      </c>
      <c r="AJ120">
        <f t="shared" ca="1" si="66"/>
        <v>-3.1474820143884905E-2</v>
      </c>
      <c r="AK120">
        <f t="shared" ca="1" si="67"/>
        <v>1.3397002254940971E-2</v>
      </c>
      <c r="AL120">
        <f t="shared" ca="1" si="68"/>
        <v>1.9109947643979046E-2</v>
      </c>
      <c r="AP120" s="3">
        <v>7.4999999999999997E-2</v>
      </c>
      <c r="AQ120" s="41">
        <v>2063.11</v>
      </c>
      <c r="AR120" s="3">
        <v>7.8609999999999998</v>
      </c>
    </row>
    <row r="121" spans="1:44" x14ac:dyDescent="0.35">
      <c r="A121" s="42">
        <v>45717</v>
      </c>
      <c r="B121" s="3">
        <v>-5.9790027475396808E-2</v>
      </c>
      <c r="C121" s="3">
        <v>2.4356910690503133E-2</v>
      </c>
      <c r="D121" s="3"/>
      <c r="E121" s="3">
        <v>-2.2990476843754042E-2</v>
      </c>
      <c r="F121" s="64" t="e">
        <f t="shared" si="69"/>
        <v>#DIV/0!</v>
      </c>
      <c r="G121" s="3">
        <f t="shared" si="70"/>
        <v>1.0491438545008008E-2</v>
      </c>
      <c r="H121" s="3">
        <f t="shared" si="71"/>
        <v>-5.7251908396946469E-3</v>
      </c>
      <c r="I121">
        <f t="shared" ca="1" si="39"/>
        <v>-3.8939489774596811E-2</v>
      </c>
      <c r="J121">
        <f t="shared" ca="1" si="40"/>
        <v>1.1230620638388932E-2</v>
      </c>
      <c r="K121">
        <f t="shared" ca="1" si="41"/>
        <v>5.3261943560825413E-2</v>
      </c>
      <c r="L121">
        <f t="shared" ca="1" si="42"/>
        <v>-1.8359833798169294E-2</v>
      </c>
      <c r="M121">
        <f t="shared" ca="1" si="43"/>
        <v>5.3261943560825413E-2</v>
      </c>
      <c r="N121">
        <f t="shared" ca="1" si="44"/>
        <v>0</v>
      </c>
      <c r="O121">
        <f t="shared" ca="1" si="45"/>
        <v>0</v>
      </c>
      <c r="P121">
        <f t="shared" ca="1" si="46"/>
        <v>0</v>
      </c>
      <c r="Q121">
        <f t="shared" ca="1" si="47"/>
        <v>0</v>
      </c>
      <c r="R121">
        <f t="shared" ca="1" si="48"/>
        <v>0</v>
      </c>
      <c r="S121">
        <f t="shared" ca="1" si="49"/>
        <v>1.0512817550628996E-2</v>
      </c>
      <c r="T121">
        <f t="shared" ca="1" si="50"/>
        <v>1.1770343876382226E-2</v>
      </c>
      <c r="U121">
        <f t="shared" ca="1" si="51"/>
        <v>1.1770343876382226E-2</v>
      </c>
      <c r="V121">
        <f t="shared" ca="1" si="52"/>
        <v>5.9242692806413247E-3</v>
      </c>
      <c r="W121">
        <f t="shared" ca="1" si="53"/>
        <v>3.6535132230912973E-3</v>
      </c>
      <c r="X121">
        <f t="shared" ca="1" si="54"/>
        <v>0</v>
      </c>
      <c r="Y121">
        <f t="shared" ca="1" si="55"/>
        <v>0</v>
      </c>
      <c r="Z121">
        <f t="shared" ca="1" si="56"/>
        <v>-3.3333333333333368E-2</v>
      </c>
      <c r="AA121">
        <f t="shared" ca="1" si="57"/>
        <v>-6.8965517241379184E-2</v>
      </c>
      <c r="AB121">
        <f t="shared" ca="1" si="58"/>
        <v>0</v>
      </c>
      <c r="AC121">
        <f t="shared" ca="1" si="59"/>
        <v>-2.1011772856471631E-2</v>
      </c>
      <c r="AD121">
        <f t="shared" ca="1" si="60"/>
        <v>1.9742039930008587E-2</v>
      </c>
      <c r="AE121">
        <f t="shared" ca="1" si="61"/>
        <v>-6.2580804623925804E-2</v>
      </c>
      <c r="AF121">
        <f t="shared" ca="1" si="62"/>
        <v>-2.6442819620927142E-2</v>
      </c>
      <c r="AG121">
        <f t="shared" ca="1" si="63"/>
        <v>8.298307838940025E-2</v>
      </c>
      <c r="AH121">
        <f t="shared" ca="1" si="64"/>
        <v>5.886116442738243E-3</v>
      </c>
      <c r="AI121">
        <f t="shared" ca="1" si="65"/>
        <v>-6.9965653224780206E-3</v>
      </c>
      <c r="AJ121">
        <f t="shared" ca="1" si="66"/>
        <v>-2.8183448629259854E-3</v>
      </c>
      <c r="AK121">
        <f t="shared" ca="1" si="67"/>
        <v>-3.1474820143884905E-2</v>
      </c>
      <c r="AL121">
        <f t="shared" ca="1" si="68"/>
        <v>1.3397002254940971E-2</v>
      </c>
      <c r="AP121" s="3">
        <v>7.4999999999999997E-2</v>
      </c>
      <c r="AQ121" s="41">
        <v>2107.39</v>
      </c>
      <c r="AR121" s="3">
        <v>7.8150000000000004</v>
      </c>
    </row>
    <row r="122" spans="1:44" x14ac:dyDescent="0.35">
      <c r="A122" s="42">
        <v>45748</v>
      </c>
      <c r="B122" s="3">
        <v>4.6222205829570089E-2</v>
      </c>
      <c r="C122" s="3">
        <v>-0.20536052900758317</v>
      </c>
      <c r="D122" s="3"/>
      <c r="E122" s="3">
        <v>-1.0074888836882637E-2</v>
      </c>
      <c r="F122" s="64" t="e">
        <f t="shared" si="69"/>
        <v>#DIV/0!</v>
      </c>
      <c r="G122" s="3" t="e">
        <f t="shared" si="70"/>
        <v>#DIV/0!</v>
      </c>
      <c r="H122" s="3" t="e">
        <f t="shared" si="71"/>
        <v>#DIV/0!</v>
      </c>
      <c r="I122">
        <f t="shared" ca="1" si="39"/>
        <v>2.4356910690503133E-2</v>
      </c>
      <c r="J122">
        <f t="shared" ca="1" si="40"/>
        <v>-3.8939489774596811E-2</v>
      </c>
      <c r="K122">
        <f t="shared" ca="1" si="41"/>
        <v>1.1230620638388932E-2</v>
      </c>
      <c r="L122">
        <f t="shared" ca="1" si="42"/>
        <v>5.3261943560825413E-2</v>
      </c>
      <c r="M122">
        <f t="shared" ca="1" si="43"/>
        <v>1.1230620638388932E-2</v>
      </c>
      <c r="N122">
        <f t="shared" ca="1" si="44"/>
        <v>0</v>
      </c>
      <c r="O122">
        <f t="shared" ca="1" si="45"/>
        <v>0</v>
      </c>
      <c r="P122">
        <f t="shared" ca="1" si="46"/>
        <v>0</v>
      </c>
      <c r="Q122">
        <f t="shared" ca="1" si="47"/>
        <v>0</v>
      </c>
      <c r="R122">
        <f t="shared" ca="1" si="48"/>
        <v>0</v>
      </c>
      <c r="S122">
        <f t="shared" ca="1" si="49"/>
        <v>-2.2990476843754042E-2</v>
      </c>
      <c r="T122">
        <f t="shared" ca="1" si="50"/>
        <v>1.0512817550628996E-2</v>
      </c>
      <c r="U122">
        <f t="shared" ca="1" si="51"/>
        <v>1.0512817550628996E-2</v>
      </c>
      <c r="V122">
        <f t="shared" ca="1" si="52"/>
        <v>1.1766931964663781E-2</v>
      </c>
      <c r="W122">
        <f t="shared" ca="1" si="53"/>
        <v>5.9242692806413247E-3</v>
      </c>
      <c r="X122" t="e">
        <f t="shared" ca="1" si="54"/>
        <v>#DIV/0!</v>
      </c>
      <c r="Y122">
        <f t="shared" ca="1" si="55"/>
        <v>0</v>
      </c>
      <c r="Z122">
        <f t="shared" ca="1" si="56"/>
        <v>0</v>
      </c>
      <c r="AA122">
        <f t="shared" ca="1" si="57"/>
        <v>-3.3333333333333368E-2</v>
      </c>
      <c r="AB122">
        <f t="shared" ca="1" si="58"/>
        <v>-6.8965517241379184E-2</v>
      </c>
      <c r="AC122">
        <f t="shared" ca="1" si="59"/>
        <v>1.0491438545008008E-2</v>
      </c>
      <c r="AD122">
        <f t="shared" ca="1" si="60"/>
        <v>-2.1011772856471631E-2</v>
      </c>
      <c r="AE122">
        <f t="shared" ca="1" si="61"/>
        <v>1.9742039930008587E-2</v>
      </c>
      <c r="AF122">
        <f t="shared" ca="1" si="62"/>
        <v>-6.2580804623925804E-2</v>
      </c>
      <c r="AG122">
        <f t="shared" ca="1" si="63"/>
        <v>-2.6442819620927142E-2</v>
      </c>
      <c r="AH122">
        <f t="shared" ca="1" si="64"/>
        <v>-5.7251908396946469E-3</v>
      </c>
      <c r="AI122">
        <f t="shared" ca="1" si="65"/>
        <v>5.886116442738243E-3</v>
      </c>
      <c r="AJ122">
        <f t="shared" ca="1" si="66"/>
        <v>-6.9965653224780206E-3</v>
      </c>
      <c r="AK122">
        <f t="shared" ca="1" si="67"/>
        <v>-2.8183448629259854E-3</v>
      </c>
      <c r="AL122">
        <f t="shared" ca="1" si="68"/>
        <v>-3.1474820143884905E-2</v>
      </c>
      <c r="AP122" s="3"/>
      <c r="AQ122" s="41">
        <v>2085.5100000000002</v>
      </c>
      <c r="AR122" s="3">
        <v>7.86</v>
      </c>
    </row>
  </sheetData>
  <sortState xmlns:xlrd2="http://schemas.microsoft.com/office/spreadsheetml/2017/richdata2" ref="A2:H122">
    <sortCondition ref="A1:A122"/>
  </sortState>
  <phoneticPr fontId="1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2791-6942-4490-B55D-0D55F2A78B36}">
  <dimension ref="A1:BV27"/>
  <sheetViews>
    <sheetView topLeftCell="BQ1" zoomScale="60" workbookViewId="0">
      <selection activeCell="BC27" sqref="BC27"/>
    </sheetView>
  </sheetViews>
  <sheetFormatPr defaultRowHeight="14.5" x14ac:dyDescent="0.35"/>
  <cols>
    <col min="1" max="1" width="21.81640625" customWidth="1"/>
    <col min="2" max="2" width="22.54296875" customWidth="1"/>
    <col min="3" max="3" width="21.08984375" customWidth="1"/>
    <col min="4" max="4" width="13.36328125" customWidth="1"/>
    <col min="5" max="5" width="17.453125" customWidth="1"/>
    <col min="6" max="6" width="12.453125" customWidth="1"/>
    <col min="7" max="7" width="13.6328125" customWidth="1"/>
    <col min="8" max="8" width="15.81640625" customWidth="1"/>
    <col min="9" max="9" width="13.08984375" customWidth="1"/>
    <col min="10" max="10" width="14.36328125" customWidth="1"/>
    <col min="12" max="12" width="18.81640625" customWidth="1"/>
    <col min="13" max="13" width="18.26953125" customWidth="1"/>
    <col min="14" max="14" width="18" customWidth="1"/>
    <col min="15" max="15" width="10.36328125" customWidth="1"/>
    <col min="16" max="16" width="15.1796875" customWidth="1"/>
    <col min="17" max="17" width="14.90625" customWidth="1"/>
    <col min="18" max="18" width="14.1796875" customWidth="1"/>
    <col min="19" max="19" width="14.36328125" customWidth="1"/>
    <col min="26" max="26" width="22.26953125" customWidth="1"/>
    <col min="27" max="27" width="32.6328125" customWidth="1"/>
    <col min="28" max="28" width="15.7265625" customWidth="1"/>
    <col min="29" max="29" width="14.6328125" customWidth="1"/>
    <col min="30" max="30" width="13.90625" customWidth="1"/>
    <col min="31" max="31" width="12.81640625" customWidth="1"/>
    <col min="32" max="32" width="12.7265625" customWidth="1"/>
    <col min="41" max="41" width="18.26953125" customWidth="1"/>
    <col min="42" max="42" width="16.54296875" customWidth="1"/>
    <col min="43" max="43" width="16.81640625" customWidth="1"/>
    <col min="44" max="44" width="14.90625" customWidth="1"/>
    <col min="46" max="46" width="13.36328125" customWidth="1"/>
    <col min="47" max="47" width="13.90625" customWidth="1"/>
    <col min="48" max="48" width="15.81640625" customWidth="1"/>
    <col min="49" max="49" width="12.1796875" customWidth="1"/>
    <col min="56" max="56" width="11.36328125" customWidth="1"/>
    <col min="57" max="57" width="16.90625" customWidth="1"/>
    <col min="58" max="58" width="14.453125" customWidth="1"/>
    <col min="59" max="59" width="14.36328125" customWidth="1"/>
    <col min="60" max="60" width="12.54296875" customWidth="1"/>
    <col min="61" max="61" width="13.54296875" customWidth="1"/>
    <col min="62" max="62" width="11.90625" customWidth="1"/>
    <col min="63" max="63" width="11.6328125" customWidth="1"/>
    <col min="66" max="66" width="16.54296875" customWidth="1"/>
    <col min="67" max="67" width="14.7265625" customWidth="1"/>
    <col min="68" max="68" width="16" customWidth="1"/>
    <col min="69" max="69" width="14.6328125" customWidth="1"/>
    <col min="70" max="70" width="11.7265625" customWidth="1"/>
    <col min="71" max="71" width="12.7265625" customWidth="1"/>
    <col min="72" max="72" width="11.453125" customWidth="1"/>
    <col min="73" max="73" width="11.7265625" customWidth="1"/>
  </cols>
  <sheetData>
    <row r="1" spans="1:71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71" x14ac:dyDescent="0.35">
      <c r="A2" s="1" t="s">
        <v>288</v>
      </c>
      <c r="K2" s="1" t="s">
        <v>289</v>
      </c>
      <c r="Z2" s="1" t="s">
        <v>290</v>
      </c>
      <c r="AO2" s="1" t="s">
        <v>291</v>
      </c>
      <c r="BC2" s="1" t="s">
        <v>292</v>
      </c>
      <c r="BN2" s="1" t="s">
        <v>294</v>
      </c>
    </row>
    <row r="3" spans="1:71" x14ac:dyDescent="0.35">
      <c r="A3" t="s">
        <v>176</v>
      </c>
      <c r="K3" t="s">
        <v>176</v>
      </c>
      <c r="Z3" t="s">
        <v>176</v>
      </c>
      <c r="AO3" t="s">
        <v>176</v>
      </c>
      <c r="BC3" t="s">
        <v>176</v>
      </c>
      <c r="BN3" t="s">
        <v>176</v>
      </c>
    </row>
    <row r="4" spans="1:71" ht="15" thickBot="1" x14ac:dyDescent="0.4"/>
    <row r="5" spans="1:71" x14ac:dyDescent="0.35">
      <c r="A5" s="48" t="s">
        <v>177</v>
      </c>
      <c r="B5" s="48"/>
      <c r="K5" s="48" t="s">
        <v>177</v>
      </c>
      <c r="L5" s="48"/>
      <c r="Z5" s="48" t="s">
        <v>177</v>
      </c>
      <c r="AA5" s="48"/>
      <c r="AO5" s="48" t="s">
        <v>177</v>
      </c>
      <c r="AP5" s="48"/>
      <c r="BC5" s="48" t="s">
        <v>177</v>
      </c>
      <c r="BD5" s="48"/>
      <c r="BN5" s="48" t="s">
        <v>177</v>
      </c>
      <c r="BO5" s="48"/>
    </row>
    <row r="6" spans="1:71" x14ac:dyDescent="0.35">
      <c r="A6" t="s">
        <v>178</v>
      </c>
      <c r="B6">
        <v>0.53428159038101408</v>
      </c>
      <c r="K6" t="s">
        <v>178</v>
      </c>
      <c r="L6">
        <v>0.32551884175223977</v>
      </c>
      <c r="Z6" t="s">
        <v>178</v>
      </c>
      <c r="AA6">
        <v>0.47919177415708591</v>
      </c>
      <c r="AO6" t="s">
        <v>178</v>
      </c>
      <c r="AP6">
        <v>0.27514502038217542</v>
      </c>
      <c r="BC6" t="s">
        <v>178</v>
      </c>
      <c r="BD6">
        <v>0.24813034683401883</v>
      </c>
      <c r="BN6" t="s">
        <v>178</v>
      </c>
      <c r="BO6">
        <v>0.24891015546235726</v>
      </c>
    </row>
    <row r="7" spans="1:71" x14ac:dyDescent="0.35">
      <c r="A7" t="s">
        <v>179</v>
      </c>
      <c r="B7">
        <v>0.28545681782006577</v>
      </c>
      <c r="K7" t="s">
        <v>179</v>
      </c>
      <c r="L7">
        <v>0.10596251633571974</v>
      </c>
      <c r="Z7" t="s">
        <v>179</v>
      </c>
      <c r="AA7">
        <v>0.22962475641981564</v>
      </c>
      <c r="AO7" t="s">
        <v>179</v>
      </c>
      <c r="AP7">
        <v>7.5704782241107729E-2</v>
      </c>
      <c r="BC7" t="s">
        <v>179</v>
      </c>
      <c r="BD7">
        <v>6.1568669019970483E-2</v>
      </c>
      <c r="BN7" t="s">
        <v>179</v>
      </c>
      <c r="BO7">
        <v>6.1956265492294861E-2</v>
      </c>
    </row>
    <row r="8" spans="1:71" x14ac:dyDescent="0.35">
      <c r="A8" t="s">
        <v>180</v>
      </c>
      <c r="B8">
        <v>0.24210656244119233</v>
      </c>
      <c r="K8" t="s">
        <v>180</v>
      </c>
      <c r="L8">
        <v>5.5164932036612907E-2</v>
      </c>
      <c r="Z8" t="s">
        <v>180</v>
      </c>
      <c r="AA8">
        <v>0.18376519491059387</v>
      </c>
      <c r="AO8" t="s">
        <v>180</v>
      </c>
      <c r="AP8">
        <v>2.3188008504807036E-2</v>
      </c>
      <c r="BC8" t="s">
        <v>180</v>
      </c>
      <c r="BD8">
        <v>8.2487070324688064E-3</v>
      </c>
      <c r="BN8" t="s">
        <v>180</v>
      </c>
      <c r="BO8">
        <v>8.6583260316297986E-3</v>
      </c>
    </row>
    <row r="9" spans="1:71" x14ac:dyDescent="0.35">
      <c r="A9" t="s">
        <v>181</v>
      </c>
      <c r="B9">
        <v>4.44358581450294E-2</v>
      </c>
      <c r="K9" t="s">
        <v>181</v>
      </c>
      <c r="L9">
        <v>4.9986285206444263E-2</v>
      </c>
      <c r="Z9" t="s">
        <v>181</v>
      </c>
      <c r="AA9">
        <v>4.6139245761410722E-2</v>
      </c>
      <c r="AO9" t="s">
        <v>181</v>
      </c>
      <c r="AP9">
        <v>5.0825112904156797E-2</v>
      </c>
      <c r="BC9" t="s">
        <v>181</v>
      </c>
      <c r="BD9">
        <v>5.1212296180473828E-2</v>
      </c>
      <c r="BN9" t="s">
        <v>181</v>
      </c>
      <c r="BO9">
        <v>5.1201719085103098E-2</v>
      </c>
    </row>
    <row r="10" spans="1:71" ht="15" thickBot="1" x14ac:dyDescent="0.4">
      <c r="A10" s="46" t="s">
        <v>182</v>
      </c>
      <c r="B10" s="46">
        <v>94</v>
      </c>
      <c r="K10" s="46" t="s">
        <v>182</v>
      </c>
      <c r="L10" s="46">
        <v>94</v>
      </c>
      <c r="Z10" s="46" t="s">
        <v>182</v>
      </c>
      <c r="AA10" s="46">
        <v>94</v>
      </c>
      <c r="AO10" s="46" t="s">
        <v>182</v>
      </c>
      <c r="AP10" s="46">
        <v>94</v>
      </c>
      <c r="BC10" s="46" t="s">
        <v>182</v>
      </c>
      <c r="BD10" s="46">
        <v>94</v>
      </c>
      <c r="BN10" s="46" t="s">
        <v>182</v>
      </c>
      <c r="BO10" s="46">
        <v>94</v>
      </c>
    </row>
    <row r="12" spans="1:71" ht="15" thickBot="1" x14ac:dyDescent="0.4">
      <c r="A12" t="s">
        <v>183</v>
      </c>
      <c r="K12" t="s">
        <v>183</v>
      </c>
      <c r="Z12" t="s">
        <v>183</v>
      </c>
      <c r="AO12" t="s">
        <v>183</v>
      </c>
      <c r="BC12" t="s">
        <v>183</v>
      </c>
      <c r="BN12" t="s">
        <v>183</v>
      </c>
    </row>
    <row r="13" spans="1:71" x14ac:dyDescent="0.35">
      <c r="A13" s="47"/>
      <c r="B13" s="47" t="s">
        <v>188</v>
      </c>
      <c r="C13" s="47" t="s">
        <v>189</v>
      </c>
      <c r="D13" s="47" t="s">
        <v>190</v>
      </c>
      <c r="E13" s="47" t="s">
        <v>191</v>
      </c>
      <c r="F13" s="47" t="s">
        <v>192</v>
      </c>
      <c r="K13" s="47"/>
      <c r="L13" s="47" t="s">
        <v>188</v>
      </c>
      <c r="M13" s="47" t="s">
        <v>189</v>
      </c>
      <c r="N13" s="47" t="s">
        <v>190</v>
      </c>
      <c r="O13" s="47" t="s">
        <v>191</v>
      </c>
      <c r="P13" s="47" t="s">
        <v>192</v>
      </c>
      <c r="Z13" s="47"/>
      <c r="AA13" s="47" t="s">
        <v>188</v>
      </c>
      <c r="AB13" s="47" t="s">
        <v>189</v>
      </c>
      <c r="AC13" s="47" t="s">
        <v>190</v>
      </c>
      <c r="AD13" s="47" t="s">
        <v>191</v>
      </c>
      <c r="AE13" s="47" t="s">
        <v>192</v>
      </c>
      <c r="AO13" s="47"/>
      <c r="AP13" s="47" t="s">
        <v>188</v>
      </c>
      <c r="AQ13" s="47" t="s">
        <v>189</v>
      </c>
      <c r="AR13" s="47" t="s">
        <v>190</v>
      </c>
      <c r="AS13" s="47" t="s">
        <v>191</v>
      </c>
      <c r="AT13" s="47" t="s">
        <v>192</v>
      </c>
      <c r="BC13" s="47"/>
      <c r="BD13" s="47" t="s">
        <v>188</v>
      </c>
      <c r="BE13" s="47" t="s">
        <v>189</v>
      </c>
      <c r="BF13" s="47" t="s">
        <v>190</v>
      </c>
      <c r="BG13" s="47" t="s">
        <v>191</v>
      </c>
      <c r="BH13" s="47" t="s">
        <v>192</v>
      </c>
      <c r="BN13" s="47"/>
      <c r="BO13" s="47" t="s">
        <v>188</v>
      </c>
      <c r="BP13" s="47" t="s">
        <v>189</v>
      </c>
      <c r="BQ13" s="47" t="s">
        <v>190</v>
      </c>
      <c r="BR13" s="47" t="s">
        <v>191</v>
      </c>
      <c r="BS13" s="47" t="s">
        <v>192</v>
      </c>
    </row>
    <row r="14" spans="1:71" x14ac:dyDescent="0.35">
      <c r="A14" t="s">
        <v>184</v>
      </c>
      <c r="B14">
        <v>5</v>
      </c>
      <c r="C14">
        <v>7.0205169197713024E-2</v>
      </c>
      <c r="D14">
        <v>1.4041033839542605E-2</v>
      </c>
      <c r="E14">
        <v>8.8887758709270983</v>
      </c>
      <c r="F14">
        <v>7.3215641118905279E-7</v>
      </c>
      <c r="K14" t="s">
        <v>184</v>
      </c>
      <c r="L14">
        <v>5</v>
      </c>
      <c r="M14">
        <v>2.6060391357174695E-2</v>
      </c>
      <c r="N14">
        <v>5.212078271434939E-3</v>
      </c>
      <c r="O14">
        <v>2.0859755005629834</v>
      </c>
      <c r="P14">
        <v>7.4613855284091424E-2</v>
      </c>
      <c r="Z14" t="s">
        <v>184</v>
      </c>
      <c r="AA14">
        <v>5</v>
      </c>
      <c r="AB14">
        <v>5.6473847776858405E-2</v>
      </c>
      <c r="AC14">
        <v>1.1294769555371681E-2</v>
      </c>
      <c r="AD14">
        <v>6.6320288364888418</v>
      </c>
      <c r="AE14">
        <v>2.7724894562292271E-5</v>
      </c>
      <c r="AO14" t="s">
        <v>184</v>
      </c>
      <c r="AP14">
        <v>5</v>
      </c>
      <c r="AQ14">
        <v>1.8618812774908566E-2</v>
      </c>
      <c r="AR14">
        <v>3.7237625549817132E-3</v>
      </c>
      <c r="AS14">
        <v>1.4415352820651088</v>
      </c>
      <c r="AT14">
        <v>0.21737144095147148</v>
      </c>
      <c r="BC14" t="s">
        <v>184</v>
      </c>
      <c r="BD14">
        <v>5</v>
      </c>
      <c r="BE14">
        <v>1.5142181079555145E-2</v>
      </c>
      <c r="BF14">
        <v>3.0284362159110289E-3</v>
      </c>
      <c r="BG14">
        <v>1.1547020426309067</v>
      </c>
      <c r="BH14">
        <v>0.3379594390866541</v>
      </c>
      <c r="BN14" t="s">
        <v>184</v>
      </c>
      <c r="BO14">
        <v>5</v>
      </c>
      <c r="BP14">
        <v>1.5237506446550309E-2</v>
      </c>
      <c r="BQ14">
        <v>3.0475012893100618E-3</v>
      </c>
      <c r="BR14">
        <v>1.1624514215604866</v>
      </c>
      <c r="BS14">
        <v>0.33409447815309551</v>
      </c>
    </row>
    <row r="15" spans="1:71" x14ac:dyDescent="0.35">
      <c r="A15" t="s">
        <v>185</v>
      </c>
      <c r="B15">
        <v>89</v>
      </c>
      <c r="C15">
        <v>0.17573454852858067</v>
      </c>
      <c r="D15">
        <v>1.9745454890851759E-3</v>
      </c>
      <c r="K15" t="s">
        <v>185</v>
      </c>
      <c r="L15">
        <v>88</v>
      </c>
      <c r="M15">
        <v>0.219879326369119</v>
      </c>
      <c r="N15">
        <v>2.4986287087399887E-3</v>
      </c>
      <c r="Z15" t="s">
        <v>185</v>
      </c>
      <c r="AA15">
        <v>89</v>
      </c>
      <c r="AB15">
        <v>0.18946586994943529</v>
      </c>
      <c r="AC15">
        <v>2.1288299994318572E-3</v>
      </c>
      <c r="AO15" t="s">
        <v>185</v>
      </c>
      <c r="AP15">
        <v>88</v>
      </c>
      <c r="AQ15">
        <v>0.22732090495138513</v>
      </c>
      <c r="AR15">
        <v>2.5831921017202856E-3</v>
      </c>
      <c r="BC15" t="s">
        <v>185</v>
      </c>
      <c r="BD15">
        <v>88</v>
      </c>
      <c r="BE15">
        <v>0.23079753664673855</v>
      </c>
      <c r="BF15">
        <v>2.6226992800765744E-3</v>
      </c>
      <c r="BN15" t="s">
        <v>185</v>
      </c>
      <c r="BO15">
        <v>88</v>
      </c>
      <c r="BP15">
        <v>0.23070221127974339</v>
      </c>
      <c r="BQ15">
        <v>2.6216160372698112E-3</v>
      </c>
    </row>
    <row r="16" spans="1:71" ht="15" thickBot="1" x14ac:dyDescent="0.4">
      <c r="A16" s="46" t="s">
        <v>186</v>
      </c>
      <c r="B16" s="46">
        <v>94</v>
      </c>
      <c r="C16" s="46">
        <v>0.24593971772629369</v>
      </c>
      <c r="D16" s="46"/>
      <c r="E16" s="46"/>
      <c r="F16" s="46"/>
      <c r="K16" s="46" t="s">
        <v>186</v>
      </c>
      <c r="L16" s="46">
        <v>93</v>
      </c>
      <c r="M16" s="46">
        <v>0.24593971772629369</v>
      </c>
      <c r="N16" s="46"/>
      <c r="O16" s="46"/>
      <c r="P16" s="46"/>
      <c r="Z16" s="46" t="s">
        <v>186</v>
      </c>
      <c r="AA16" s="46">
        <v>94</v>
      </c>
      <c r="AB16" s="46">
        <v>0.24593971772629369</v>
      </c>
      <c r="AC16" s="46"/>
      <c r="AD16" s="46"/>
      <c r="AE16" s="46"/>
      <c r="AO16" s="46" t="s">
        <v>186</v>
      </c>
      <c r="AP16" s="46">
        <v>93</v>
      </c>
      <c r="AQ16" s="46">
        <v>0.24593971772629369</v>
      </c>
      <c r="AR16" s="46"/>
      <c r="AS16" s="46"/>
      <c r="AT16" s="46"/>
      <c r="BC16" s="46" t="s">
        <v>186</v>
      </c>
      <c r="BD16" s="46">
        <v>93</v>
      </c>
      <c r="BE16" s="46">
        <v>0.24593971772629369</v>
      </c>
      <c r="BF16" s="46"/>
      <c r="BG16" s="46"/>
      <c r="BH16" s="46"/>
      <c r="BN16" s="46" t="s">
        <v>186</v>
      </c>
      <c r="BO16" s="46">
        <v>93</v>
      </c>
      <c r="BP16" s="46">
        <v>0.24593971772629369</v>
      </c>
      <c r="BQ16" s="46"/>
      <c r="BR16" s="46"/>
      <c r="BS16" s="46"/>
    </row>
    <row r="17" spans="1:74" ht="15" thickBot="1" x14ac:dyDescent="0.4"/>
    <row r="18" spans="1:74" x14ac:dyDescent="0.35">
      <c r="A18" s="47"/>
      <c r="B18" s="47" t="s">
        <v>193</v>
      </c>
      <c r="C18" s="47" t="s">
        <v>181</v>
      </c>
      <c r="D18" s="47" t="s">
        <v>194</v>
      </c>
      <c r="E18" s="47" t="s">
        <v>195</v>
      </c>
      <c r="F18" s="47" t="s">
        <v>196</v>
      </c>
      <c r="G18" s="47" t="s">
        <v>197</v>
      </c>
      <c r="H18" s="47" t="s">
        <v>198</v>
      </c>
      <c r="I18" s="47" t="s">
        <v>199</v>
      </c>
      <c r="K18" s="47"/>
      <c r="L18" s="47" t="s">
        <v>193</v>
      </c>
      <c r="M18" s="47" t="s">
        <v>181</v>
      </c>
      <c r="N18" s="47" t="s">
        <v>194</v>
      </c>
      <c r="O18" s="47" t="s">
        <v>195</v>
      </c>
      <c r="P18" s="47" t="s">
        <v>196</v>
      </c>
      <c r="Q18" s="47" t="s">
        <v>197</v>
      </c>
      <c r="R18" s="47" t="s">
        <v>198</v>
      </c>
      <c r="S18" s="47" t="s">
        <v>199</v>
      </c>
      <c r="Z18" s="47"/>
      <c r="AA18" s="47" t="s">
        <v>193</v>
      </c>
      <c r="AB18" s="47" t="s">
        <v>181</v>
      </c>
      <c r="AC18" s="47" t="s">
        <v>194</v>
      </c>
      <c r="AD18" s="47" t="s">
        <v>195</v>
      </c>
      <c r="AE18" s="47" t="s">
        <v>196</v>
      </c>
      <c r="AF18" s="47" t="s">
        <v>197</v>
      </c>
      <c r="AG18" s="47" t="s">
        <v>198</v>
      </c>
      <c r="AH18" s="47" t="s">
        <v>199</v>
      </c>
      <c r="AO18" s="47"/>
      <c r="AP18" s="47" t="s">
        <v>193</v>
      </c>
      <c r="AQ18" s="47" t="s">
        <v>181</v>
      </c>
      <c r="AR18" s="47" t="s">
        <v>194</v>
      </c>
      <c r="AS18" s="47" t="s">
        <v>195</v>
      </c>
      <c r="AT18" s="47" t="s">
        <v>196</v>
      </c>
      <c r="AU18" s="47" t="s">
        <v>197</v>
      </c>
      <c r="AV18" s="47" t="s">
        <v>198</v>
      </c>
      <c r="AW18" s="47" t="s">
        <v>199</v>
      </c>
      <c r="BC18" s="47"/>
      <c r="BD18" s="47" t="s">
        <v>193</v>
      </c>
      <c r="BE18" s="47" t="s">
        <v>181</v>
      </c>
      <c r="BF18" s="47" t="s">
        <v>194</v>
      </c>
      <c r="BG18" s="47" t="s">
        <v>195</v>
      </c>
      <c r="BH18" s="47" t="s">
        <v>196</v>
      </c>
      <c r="BI18" s="47" t="s">
        <v>197</v>
      </c>
      <c r="BJ18" s="47" t="s">
        <v>198</v>
      </c>
      <c r="BK18" s="47" t="s">
        <v>199</v>
      </c>
      <c r="BN18" s="47"/>
      <c r="BO18" s="47" t="s">
        <v>193</v>
      </c>
      <c r="BP18" s="47" t="s">
        <v>181</v>
      </c>
      <c r="BQ18" s="47" t="s">
        <v>194</v>
      </c>
      <c r="BR18" s="47" t="s">
        <v>195</v>
      </c>
      <c r="BS18" s="47" t="s">
        <v>196</v>
      </c>
      <c r="BT18" s="47" t="s">
        <v>197</v>
      </c>
      <c r="BU18" s="47" t="s">
        <v>198</v>
      </c>
      <c r="BV18" s="47" t="s">
        <v>199</v>
      </c>
    </row>
    <row r="19" spans="1:74" x14ac:dyDescent="0.35">
      <c r="A19" t="s">
        <v>187</v>
      </c>
      <c r="B19">
        <v>9.1905613555587819E-3</v>
      </c>
      <c r="C19">
        <v>4.5885351248309029E-3</v>
      </c>
      <c r="D19">
        <v>2.0029401771000876</v>
      </c>
      <c r="E19">
        <v>4.8226398532742708E-2</v>
      </c>
      <c r="F19">
        <v>7.3239800583364476E-5</v>
      </c>
      <c r="G19">
        <v>1.8307882910534201E-2</v>
      </c>
      <c r="H19">
        <v>7.3239800583387027E-5</v>
      </c>
      <c r="I19">
        <v>1.8307882910534177E-2</v>
      </c>
      <c r="K19" t="s">
        <v>187</v>
      </c>
      <c r="L19">
        <v>1.09851005733346E-2</v>
      </c>
      <c r="M19">
        <v>5.4715685421984463E-3</v>
      </c>
      <c r="N19">
        <v>2.0076693709699645</v>
      </c>
      <c r="O19">
        <v>4.7745975952103149E-2</v>
      </c>
      <c r="P19">
        <v>1.1150786469455581E-4</v>
      </c>
      <c r="Q19">
        <v>2.1858693281974644E-2</v>
      </c>
      <c r="R19">
        <v>1.1150786469455581E-4</v>
      </c>
      <c r="S19">
        <v>2.1858693281974644E-2</v>
      </c>
      <c r="Z19" t="s">
        <v>187</v>
      </c>
      <c r="AA19">
        <v>1.4977710974315609E-2</v>
      </c>
      <c r="AB19">
        <v>5.0790908951457974E-3</v>
      </c>
      <c r="AC19">
        <v>2.9488960295296445</v>
      </c>
      <c r="AD19">
        <v>4.0733405457520043E-3</v>
      </c>
      <c r="AE19">
        <v>4.8856655528045998E-3</v>
      </c>
      <c r="AF19">
        <v>2.506975639582662E-2</v>
      </c>
      <c r="AG19">
        <v>4.8856655528045998E-3</v>
      </c>
      <c r="AH19">
        <v>2.506975639582662E-2</v>
      </c>
      <c r="AO19" t="s">
        <v>187</v>
      </c>
      <c r="AP19">
        <v>9.5613929565434019E-3</v>
      </c>
      <c r="AQ19">
        <v>5.2497419924787438E-3</v>
      </c>
      <c r="AR19">
        <v>1.8213072128576833</v>
      </c>
      <c r="AS19">
        <v>7.1958223629294799E-2</v>
      </c>
      <c r="AT19">
        <v>-8.7136609808820958E-4</v>
      </c>
      <c r="AU19">
        <v>1.9994152011175013E-2</v>
      </c>
      <c r="AV19">
        <v>-8.7136609808820958E-4</v>
      </c>
      <c r="AW19">
        <v>1.9994152011175013E-2</v>
      </c>
      <c r="BC19" t="s">
        <v>187</v>
      </c>
      <c r="BD19">
        <v>8.9235454258117328E-3</v>
      </c>
      <c r="BE19">
        <v>6.1529285977042656E-3</v>
      </c>
      <c r="BF19">
        <v>1.4502923744542102</v>
      </c>
      <c r="BG19">
        <v>0.15053201417959369</v>
      </c>
      <c r="BH19">
        <v>-3.3041072154358312E-3</v>
      </c>
      <c r="BI19">
        <v>2.1151198067059299E-2</v>
      </c>
      <c r="BJ19">
        <v>-3.3041072154358312E-3</v>
      </c>
      <c r="BK19">
        <v>2.1151198067059299E-2</v>
      </c>
      <c r="BN19" t="s">
        <v>187</v>
      </c>
      <c r="BO19">
        <v>9.7612197362975245E-3</v>
      </c>
      <c r="BP19">
        <v>5.2860548135355238E-3</v>
      </c>
      <c r="BQ19">
        <v>1.8465982818231188</v>
      </c>
      <c r="BR19">
        <v>6.8166669223983747E-2</v>
      </c>
      <c r="BS19">
        <v>-7.4370341958365262E-4</v>
      </c>
      <c r="BT19">
        <v>2.02661428921787E-2</v>
      </c>
      <c r="BU19">
        <v>-7.4370341958365262E-4</v>
      </c>
      <c r="BV19">
        <v>2.02661428921787E-2</v>
      </c>
    </row>
    <row r="20" spans="1:74" x14ac:dyDescent="0.35">
      <c r="A20" t="s">
        <v>252</v>
      </c>
      <c r="B20">
        <v>0.20623340817567226</v>
      </c>
      <c r="C20">
        <v>3.5091569155346572E-2</v>
      </c>
      <c r="D20">
        <v>5.8770073023152465</v>
      </c>
      <c r="E20">
        <v>7.1411193779709963E-8</v>
      </c>
      <c r="F20">
        <v>0.13650720773174685</v>
      </c>
      <c r="G20">
        <v>0.27595960861959767</v>
      </c>
      <c r="H20">
        <v>0.13650720773174702</v>
      </c>
      <c r="I20">
        <v>0.27595960861959751</v>
      </c>
      <c r="K20" t="s">
        <v>252</v>
      </c>
      <c r="L20">
        <v>3.2740437150952283E-2</v>
      </c>
      <c r="M20">
        <v>3.1967794751162557E-2</v>
      </c>
      <c r="N20">
        <v>1.0241693994160053</v>
      </c>
      <c r="O20">
        <v>0.30856243011569978</v>
      </c>
      <c r="P20">
        <v>-3.078883735903621E-2</v>
      </c>
      <c r="Q20">
        <v>9.6269711660940782E-2</v>
      </c>
      <c r="R20">
        <v>-3.078883735903621E-2</v>
      </c>
      <c r="S20">
        <v>9.6269711660940782E-2</v>
      </c>
      <c r="Z20" t="s">
        <v>252</v>
      </c>
      <c r="AA20">
        <v>-1.7625584871162461</v>
      </c>
      <c r="AB20">
        <v>0.35286767767852356</v>
      </c>
      <c r="AC20">
        <v>-4.9949558959662115</v>
      </c>
      <c r="AD20">
        <v>2.9130567795711189E-6</v>
      </c>
      <c r="AE20">
        <v>-2.4636990464077217</v>
      </c>
      <c r="AF20">
        <v>-1.0614179278247704</v>
      </c>
      <c r="AG20">
        <v>-2.4636990464077217</v>
      </c>
      <c r="AH20">
        <v>-1.0614179278247704</v>
      </c>
      <c r="AO20" t="s">
        <v>252</v>
      </c>
      <c r="AP20">
        <v>-0.35158475639710546</v>
      </c>
      <c r="AQ20">
        <v>0.18774377462380479</v>
      </c>
      <c r="AR20">
        <v>-1.8726839656952685</v>
      </c>
      <c r="AS20">
        <v>6.4432491274137763E-2</v>
      </c>
      <c r="AT20">
        <v>-0.7246860568921405</v>
      </c>
      <c r="AU20">
        <v>2.151654409792958E-2</v>
      </c>
      <c r="AV20">
        <v>-0.7246860568921405</v>
      </c>
      <c r="AW20">
        <v>2.151654409792958E-2</v>
      </c>
      <c r="BC20" t="s">
        <v>252</v>
      </c>
      <c r="BD20">
        <v>-3.7074733787022827E-2</v>
      </c>
      <c r="BE20">
        <v>0.11790825617677374</v>
      </c>
      <c r="BF20">
        <v>-0.31443713094559383</v>
      </c>
      <c r="BG20">
        <v>0.75393333397770357</v>
      </c>
      <c r="BH20">
        <v>-0.2713926162670427</v>
      </c>
      <c r="BI20">
        <v>0.19724314869299706</v>
      </c>
      <c r="BJ20">
        <v>-0.2713926162670427</v>
      </c>
      <c r="BK20">
        <v>0.19724314869299706</v>
      </c>
      <c r="BN20" t="s">
        <v>252</v>
      </c>
      <c r="BO20">
        <v>-3.0791687021335726E-2</v>
      </c>
      <c r="BP20">
        <v>0.20487830555480235</v>
      </c>
      <c r="BQ20">
        <v>-0.15029256971817029</v>
      </c>
      <c r="BR20">
        <v>0.88087774459747359</v>
      </c>
      <c r="BS20">
        <v>-0.43794426717417845</v>
      </c>
      <c r="BT20">
        <v>0.376360893131507</v>
      </c>
      <c r="BU20">
        <v>-0.43794426717417845</v>
      </c>
      <c r="BV20">
        <v>0.376360893131507</v>
      </c>
    </row>
    <row r="21" spans="1:74" x14ac:dyDescent="0.35">
      <c r="A21" t="s">
        <v>253</v>
      </c>
      <c r="B21">
        <v>-6.3245763162727162E-2</v>
      </c>
      <c r="C21">
        <v>3.5387709332649744E-2</v>
      </c>
      <c r="D21">
        <v>-1.7872239926073643</v>
      </c>
      <c r="E21">
        <v>7.7305569354746334E-2</v>
      </c>
      <c r="F21">
        <v>-0.13356038783102198</v>
      </c>
      <c r="G21">
        <v>7.0688615055676529E-3</v>
      </c>
      <c r="H21">
        <v>-0.13356038783102181</v>
      </c>
      <c r="I21">
        <v>7.0688615055674864E-3</v>
      </c>
      <c r="K21" t="s">
        <v>253</v>
      </c>
      <c r="L21">
        <v>-4.8115056705586863E-2</v>
      </c>
      <c r="M21">
        <v>3.1982928826506808E-2</v>
      </c>
      <c r="N21">
        <v>-1.5043980795689378</v>
      </c>
      <c r="O21">
        <v>0.13605964636277779</v>
      </c>
      <c r="P21">
        <v>-0.11167440701012057</v>
      </c>
      <c r="Q21">
        <v>1.5444293598946855E-2</v>
      </c>
      <c r="R21">
        <v>-0.11167440701012057</v>
      </c>
      <c r="S21">
        <v>1.5444293598946855E-2</v>
      </c>
      <c r="Z21" t="s">
        <v>253</v>
      </c>
      <c r="AA21">
        <v>0</v>
      </c>
      <c r="AB21">
        <v>0</v>
      </c>
      <c r="AC21">
        <v>65535</v>
      </c>
      <c r="AD21" t="e">
        <v>#NUM!</v>
      </c>
      <c r="AE21">
        <v>0</v>
      </c>
      <c r="AF21">
        <v>0</v>
      </c>
      <c r="AG21">
        <v>0</v>
      </c>
      <c r="AH21">
        <v>0</v>
      </c>
      <c r="AO21" t="s">
        <v>253</v>
      </c>
      <c r="AP21">
        <v>-1.9470881211953481E-2</v>
      </c>
      <c r="AQ21">
        <v>0.18892025386798098</v>
      </c>
      <c r="AR21">
        <v>-0.10306402205853425</v>
      </c>
      <c r="AS21">
        <v>0.9181466663893264</v>
      </c>
      <c r="AT21">
        <v>-0.39491018698512415</v>
      </c>
      <c r="AU21">
        <v>0.35596842456121713</v>
      </c>
      <c r="AV21">
        <v>-0.39491018698512415</v>
      </c>
      <c r="AW21">
        <v>0.35596842456121713</v>
      </c>
      <c r="BC21" t="s">
        <v>253</v>
      </c>
      <c r="BD21">
        <v>-3.9952543788368579E-2</v>
      </c>
      <c r="BE21">
        <v>0.12053116248932272</v>
      </c>
      <c r="BF21">
        <v>-0.33147065840261669</v>
      </c>
      <c r="BG21">
        <v>0.74107709109656461</v>
      </c>
      <c r="BH21">
        <v>-0.27948290139971876</v>
      </c>
      <c r="BI21">
        <v>0.19957781382298162</v>
      </c>
      <c r="BJ21">
        <v>-0.27948290139971876</v>
      </c>
      <c r="BK21">
        <v>0.19957781382298162</v>
      </c>
      <c r="BN21" t="s">
        <v>253</v>
      </c>
      <c r="BO21">
        <v>8.7353954485309457E-2</v>
      </c>
      <c r="BP21">
        <v>0.19844063946940788</v>
      </c>
      <c r="BQ21">
        <v>0.44020194008080776</v>
      </c>
      <c r="BR21">
        <v>0.66087020223214121</v>
      </c>
      <c r="BS21">
        <v>-0.30700511710286144</v>
      </c>
      <c r="BT21">
        <v>0.48171302607348038</v>
      </c>
      <c r="BU21">
        <v>-0.30700511710286144</v>
      </c>
      <c r="BV21">
        <v>0.48171302607348038</v>
      </c>
    </row>
    <row r="22" spans="1:74" x14ac:dyDescent="0.35">
      <c r="A22" t="s">
        <v>254</v>
      </c>
      <c r="B22">
        <v>6.2940672559519142E-2</v>
      </c>
      <c r="C22">
        <v>3.5417088550280341E-2</v>
      </c>
      <c r="D22">
        <v>1.7771272325268797</v>
      </c>
      <c r="E22">
        <v>7.8963708658026599E-2</v>
      </c>
      <c r="F22">
        <v>-7.4323279884158239E-3</v>
      </c>
      <c r="G22">
        <v>0.13331367310745412</v>
      </c>
      <c r="H22">
        <v>-7.4323279884156573E-3</v>
      </c>
      <c r="I22">
        <v>0.13331367310745396</v>
      </c>
      <c r="K22" t="s">
        <v>254</v>
      </c>
      <c r="L22">
        <v>1.2616845402540535E-2</v>
      </c>
      <c r="M22">
        <v>3.0809606843103677E-2</v>
      </c>
      <c r="N22">
        <v>0.40951010724645615</v>
      </c>
      <c r="O22">
        <v>0.68316043818645589</v>
      </c>
      <c r="P22">
        <v>-4.8610774016192522E-2</v>
      </c>
      <c r="Q22">
        <v>7.3844464821273589E-2</v>
      </c>
      <c r="R22">
        <v>-4.8610774016192522E-2</v>
      </c>
      <c r="S22">
        <v>7.3844464821273589E-2</v>
      </c>
      <c r="Z22" t="s">
        <v>254</v>
      </c>
      <c r="AA22">
        <v>9.2399129233011815E-2</v>
      </c>
      <c r="AB22">
        <v>0.33720242974534881</v>
      </c>
      <c r="AC22">
        <v>0.27401679549815378</v>
      </c>
      <c r="AD22" t="e">
        <v>#NUM!</v>
      </c>
      <c r="AE22">
        <v>-0.57761491609276072</v>
      </c>
      <c r="AF22">
        <v>0.76241317455878443</v>
      </c>
      <c r="AG22">
        <v>-0.57761491609276072</v>
      </c>
      <c r="AH22">
        <v>0.76241317455878443</v>
      </c>
      <c r="AO22" t="s">
        <v>254</v>
      </c>
      <c r="AP22">
        <v>4.7555346897888082E-2</v>
      </c>
      <c r="AQ22">
        <v>0.1915345355335468</v>
      </c>
      <c r="AR22">
        <v>0.2482860167510568</v>
      </c>
      <c r="AS22">
        <v>0.80449159758417055</v>
      </c>
      <c r="AT22">
        <v>-0.33307929433307543</v>
      </c>
      <c r="AU22">
        <v>0.42818998812885162</v>
      </c>
      <c r="AV22">
        <v>-0.33307929433307543</v>
      </c>
      <c r="AW22">
        <v>0.42818998812885162</v>
      </c>
      <c r="BC22" t="s">
        <v>254</v>
      </c>
      <c r="BD22">
        <v>-0.14353245332502668</v>
      </c>
      <c r="BE22">
        <v>0.12268043590332303</v>
      </c>
      <c r="BF22">
        <v>-1.1699701934392852</v>
      </c>
      <c r="BG22">
        <v>0.24517189253799218</v>
      </c>
      <c r="BH22">
        <v>-0.38733404020877077</v>
      </c>
      <c r="BI22">
        <v>0.10026913355871742</v>
      </c>
      <c r="BJ22">
        <v>-0.38733404020877077</v>
      </c>
      <c r="BK22">
        <v>0.10026913355871742</v>
      </c>
      <c r="BN22" t="s">
        <v>254</v>
      </c>
      <c r="BO22">
        <v>-0.38800775723914199</v>
      </c>
      <c r="BP22">
        <v>0.19716015374905232</v>
      </c>
      <c r="BQ22">
        <v>-1.9679826266163429</v>
      </c>
      <c r="BR22">
        <v>5.2218509400538626E-2</v>
      </c>
      <c r="BS22">
        <v>-0.77982213253318933</v>
      </c>
      <c r="BT22">
        <v>3.8066180549052864E-3</v>
      </c>
      <c r="BU22">
        <v>-0.77982213253318933</v>
      </c>
      <c r="BV22">
        <v>3.8066180549052864E-3</v>
      </c>
    </row>
    <row r="23" spans="1:74" x14ac:dyDescent="0.35">
      <c r="A23" t="s">
        <v>255</v>
      </c>
      <c r="B23">
        <v>-1.2636772225579723E-2</v>
      </c>
      <c r="C23">
        <v>3.505215537809097E-2</v>
      </c>
      <c r="D23">
        <v>-0.36051341463236303</v>
      </c>
      <c r="E23">
        <v>0.71931744862810709</v>
      </c>
      <c r="F23">
        <v>-8.2284658333631161E-2</v>
      </c>
      <c r="G23">
        <v>5.7011113882471709E-2</v>
      </c>
      <c r="H23">
        <v>-8.2284658333630981E-2</v>
      </c>
      <c r="I23">
        <v>5.7011113882471529E-2</v>
      </c>
      <c r="K23" t="s">
        <v>255</v>
      </c>
      <c r="L23">
        <v>-7.2128567196590457E-2</v>
      </c>
      <c r="M23">
        <v>3.0813279239158147E-2</v>
      </c>
      <c r="N23">
        <v>-2.3408273633183447</v>
      </c>
      <c r="O23">
        <v>2.150148657381265E-2</v>
      </c>
      <c r="P23">
        <v>-0.13336348473078222</v>
      </c>
      <c r="Q23">
        <v>-1.0893649662398704E-2</v>
      </c>
      <c r="R23">
        <v>-0.13336348473078222</v>
      </c>
      <c r="S23">
        <v>-1.0893649662398704E-2</v>
      </c>
      <c r="Z23" t="s">
        <v>255</v>
      </c>
      <c r="AA23">
        <v>8.3288188698958501E-2</v>
      </c>
      <c r="AB23">
        <v>0.33442630605353862</v>
      </c>
      <c r="AC23">
        <v>0.24904795822379122</v>
      </c>
      <c r="AD23">
        <v>0.80389752593864761</v>
      </c>
      <c r="AE23">
        <v>-0.58120975798399255</v>
      </c>
      <c r="AF23">
        <v>0.74778613538190952</v>
      </c>
      <c r="AG23">
        <v>-0.58120975798399255</v>
      </c>
      <c r="AH23">
        <v>0.74778613538190952</v>
      </c>
      <c r="AO23" t="s">
        <v>255</v>
      </c>
      <c r="AP23">
        <v>-0.25458843429894928</v>
      </c>
      <c r="AQ23">
        <v>0.19511645752204226</v>
      </c>
      <c r="AR23">
        <v>-1.3048024627558057</v>
      </c>
      <c r="AS23">
        <v>0.19536197962900168</v>
      </c>
      <c r="AT23">
        <v>-0.64234139279426583</v>
      </c>
      <c r="AU23">
        <v>0.13316452419636721</v>
      </c>
      <c r="AV23">
        <v>-0.64234139279426583</v>
      </c>
      <c r="AW23">
        <v>0.13316452419636721</v>
      </c>
      <c r="BC23" t="s">
        <v>255</v>
      </c>
      <c r="BD23">
        <v>0.19212144147351318</v>
      </c>
      <c r="BE23">
        <v>0.12152957490051115</v>
      </c>
      <c r="BF23">
        <v>1.5808616267339968</v>
      </c>
      <c r="BG23">
        <v>0.11749747779398483</v>
      </c>
      <c r="BH23">
        <v>-4.9393051003513433E-2</v>
      </c>
      <c r="BI23">
        <v>0.43363593395053979</v>
      </c>
      <c r="BJ23">
        <v>-4.9393051003513433E-2</v>
      </c>
      <c r="BK23">
        <v>0.43363593395053979</v>
      </c>
      <c r="BN23" t="s">
        <v>255</v>
      </c>
      <c r="BO23">
        <v>-0.25691367631850165</v>
      </c>
      <c r="BP23">
        <v>0.19929252198764144</v>
      </c>
      <c r="BQ23">
        <v>-1.289128532050156</v>
      </c>
      <c r="BR23">
        <v>0.20073174510112382</v>
      </c>
      <c r="BS23">
        <v>-0.65296568540118494</v>
      </c>
      <c r="BT23">
        <v>0.13913833276418169</v>
      </c>
      <c r="BU23">
        <v>-0.65296568540118494</v>
      </c>
      <c r="BV23">
        <v>0.13913833276418169</v>
      </c>
    </row>
    <row r="24" spans="1:74" ht="15" thickBot="1" x14ac:dyDescent="0.4">
      <c r="A24" s="46" t="s">
        <v>256</v>
      </c>
      <c r="B24" s="46">
        <v>0</v>
      </c>
      <c r="C24" s="46">
        <v>0</v>
      </c>
      <c r="D24" s="46">
        <v>65535</v>
      </c>
      <c r="E24" s="46" t="e">
        <v>#NUM!</v>
      </c>
      <c r="F24" s="46">
        <v>0</v>
      </c>
      <c r="G24" s="46">
        <v>0</v>
      </c>
      <c r="H24" s="46">
        <v>0</v>
      </c>
      <c r="I24" s="46">
        <v>0</v>
      </c>
      <c r="K24" s="46" t="s">
        <v>256</v>
      </c>
      <c r="L24" s="46">
        <v>3.1288109349409336E-2</v>
      </c>
      <c r="M24" s="46">
        <v>3.0754637413299573E-2</v>
      </c>
      <c r="N24" s="46">
        <v>1.0173460648857811</v>
      </c>
      <c r="O24" s="46">
        <v>0.31177772080362348</v>
      </c>
      <c r="P24" s="46">
        <v>-2.9830269878598478E-2</v>
      </c>
      <c r="Q24" s="46">
        <v>9.2406488577417151E-2</v>
      </c>
      <c r="R24" s="46">
        <v>-2.9830269878598478E-2</v>
      </c>
      <c r="S24" s="46">
        <v>9.2406488577417151E-2</v>
      </c>
      <c r="Z24" s="46" t="s">
        <v>256</v>
      </c>
      <c r="AA24" s="46">
        <v>3.9898139584603587E-2</v>
      </c>
      <c r="AB24" s="46">
        <v>0.34137157792106659</v>
      </c>
      <c r="AC24" s="46">
        <v>0.11687598548063367</v>
      </c>
      <c r="AD24" s="46">
        <v>0.90722166851566077</v>
      </c>
      <c r="AE24" s="46">
        <v>-0.63839991436140586</v>
      </c>
      <c r="AF24" s="46">
        <v>0.71819619353061293</v>
      </c>
      <c r="AG24" s="46">
        <v>-0.63839991436140586</v>
      </c>
      <c r="AH24" s="46">
        <v>0.71819619353061293</v>
      </c>
      <c r="AO24" s="46" t="s">
        <v>256</v>
      </c>
      <c r="AP24" s="46">
        <v>-4.2974463305550645E-2</v>
      </c>
      <c r="AQ24" s="46">
        <v>0.19480654768932215</v>
      </c>
      <c r="AR24" s="46">
        <v>-0.22060071293951783</v>
      </c>
      <c r="AS24" s="46">
        <v>0.82591435130380664</v>
      </c>
      <c r="AT24" s="46">
        <v>-0.43011154113129096</v>
      </c>
      <c r="AU24" s="46">
        <v>0.34416261452018965</v>
      </c>
      <c r="AV24" s="46">
        <v>-0.43011154113129096</v>
      </c>
      <c r="AW24" s="46">
        <v>0.34416261452018965</v>
      </c>
      <c r="BC24" s="46" t="s">
        <v>256</v>
      </c>
      <c r="BD24" s="46">
        <v>0.11437414113503924</v>
      </c>
      <c r="BE24" s="46">
        <v>0.11985927066403333</v>
      </c>
      <c r="BF24" s="46">
        <v>0.9542369188582086</v>
      </c>
      <c r="BG24" s="46">
        <v>0.34257764026248927</v>
      </c>
      <c r="BH24" s="46">
        <v>-0.12382097266165043</v>
      </c>
      <c r="BI24" s="46">
        <v>0.35256925493172891</v>
      </c>
      <c r="BJ24" s="46">
        <v>-0.12382097266165043</v>
      </c>
      <c r="BK24" s="46">
        <v>0.35256925493172891</v>
      </c>
      <c r="BN24" s="46" t="s">
        <v>256</v>
      </c>
      <c r="BO24" s="46">
        <v>0.17395108045827679</v>
      </c>
      <c r="BP24" s="46">
        <v>0.20539016760053747</v>
      </c>
      <c r="BQ24" s="46">
        <v>0.84692993092343916</v>
      </c>
      <c r="BR24" s="46">
        <v>0.39933158718824913</v>
      </c>
      <c r="BS24" s="46">
        <v>-0.23421871795024707</v>
      </c>
      <c r="BT24" s="46">
        <v>0.58212087886680064</v>
      </c>
      <c r="BU24" s="46">
        <v>-0.23421871795024707</v>
      </c>
      <c r="BV24" s="46">
        <v>0.58212087886680064</v>
      </c>
    </row>
    <row r="27" spans="1:74" x14ac:dyDescent="0.35">
      <c r="BC27" s="1" t="s">
        <v>293</v>
      </c>
      <c r="BD27" s="1"/>
      <c r="BN27" s="1" t="s">
        <v>293</v>
      </c>
    </row>
  </sheetData>
  <phoneticPr fontId="1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4D56-6BA4-4370-9E09-BCF7A1AC3065}">
  <dimension ref="A1:E1245"/>
  <sheetViews>
    <sheetView workbookViewId="0">
      <selection activeCell="E1" sqref="E1:E1048576"/>
    </sheetView>
  </sheetViews>
  <sheetFormatPr defaultColWidth="20.453125" defaultRowHeight="14.5" x14ac:dyDescent="0.35"/>
  <cols>
    <col min="1" max="1" width="20.453125" style="66"/>
    <col min="5" max="5" width="19.90625" customWidth="1"/>
  </cols>
  <sheetData>
    <row r="1" spans="1:5" s="1" customFormat="1" x14ac:dyDescent="0.35">
      <c r="A1" s="65" t="s">
        <v>68</v>
      </c>
      <c r="B1" s="1" t="s">
        <v>69</v>
      </c>
      <c r="C1" s="1" t="s">
        <v>84</v>
      </c>
      <c r="D1" s="1" t="s">
        <v>85</v>
      </c>
      <c r="E1" s="1" t="s">
        <v>67</v>
      </c>
    </row>
    <row r="2" spans="1:5" x14ac:dyDescent="0.35">
      <c r="A2" s="66">
        <v>43938</v>
      </c>
      <c r="B2">
        <v>9323.4500000000007</v>
      </c>
      <c r="C2">
        <v>9324</v>
      </c>
      <c r="D2">
        <v>9091.35</v>
      </c>
      <c r="E2">
        <v>9266.75</v>
      </c>
    </row>
    <row r="3" spans="1:5" x14ac:dyDescent="0.35">
      <c r="A3" s="66">
        <v>43941</v>
      </c>
      <c r="B3">
        <v>9390.2000000000007</v>
      </c>
      <c r="C3">
        <v>9390.85</v>
      </c>
      <c r="D3">
        <v>9230.7999999999993</v>
      </c>
      <c r="E3">
        <v>9261.85</v>
      </c>
    </row>
    <row r="4" spans="1:5" x14ac:dyDescent="0.35">
      <c r="A4" s="66">
        <v>43942</v>
      </c>
      <c r="B4">
        <v>9016.9500000000007</v>
      </c>
      <c r="C4">
        <v>9044.4</v>
      </c>
      <c r="D4">
        <v>8909.4</v>
      </c>
      <c r="E4">
        <v>8981.4500000000007</v>
      </c>
    </row>
    <row r="5" spans="1:5" x14ac:dyDescent="0.35">
      <c r="A5" s="66">
        <v>43943</v>
      </c>
      <c r="B5">
        <v>9026.75</v>
      </c>
      <c r="C5">
        <v>9209.75</v>
      </c>
      <c r="D5">
        <v>8946.25</v>
      </c>
      <c r="E5">
        <v>9187.2999999999993</v>
      </c>
    </row>
    <row r="6" spans="1:5" x14ac:dyDescent="0.35">
      <c r="A6" s="66">
        <v>43944</v>
      </c>
      <c r="B6">
        <v>9232.35</v>
      </c>
      <c r="C6">
        <v>9343.6</v>
      </c>
      <c r="D6">
        <v>9170.15</v>
      </c>
      <c r="E6">
        <v>9313.9</v>
      </c>
    </row>
    <row r="7" spans="1:5" x14ac:dyDescent="0.35">
      <c r="A7" s="66">
        <v>43945</v>
      </c>
      <c r="B7">
        <v>9163.9</v>
      </c>
      <c r="C7">
        <v>9296.9</v>
      </c>
      <c r="D7">
        <v>9141.2999999999993</v>
      </c>
      <c r="E7">
        <v>9154.4</v>
      </c>
    </row>
    <row r="8" spans="1:5" x14ac:dyDescent="0.35">
      <c r="A8" s="66">
        <v>43948</v>
      </c>
      <c r="B8">
        <v>9259.7000000000007</v>
      </c>
      <c r="C8">
        <v>9377.1</v>
      </c>
      <c r="D8">
        <v>9250.35</v>
      </c>
      <c r="E8">
        <v>9282.2999999999993</v>
      </c>
    </row>
    <row r="9" spans="1:5" x14ac:dyDescent="0.35">
      <c r="A9" s="66">
        <v>43949</v>
      </c>
      <c r="B9">
        <v>9389.7999999999993</v>
      </c>
      <c r="C9">
        <v>9404.4</v>
      </c>
      <c r="D9">
        <v>9260</v>
      </c>
      <c r="E9">
        <v>9380.9</v>
      </c>
    </row>
    <row r="10" spans="1:5" x14ac:dyDescent="0.35">
      <c r="A10" s="66">
        <v>43950</v>
      </c>
      <c r="B10">
        <v>9408.6</v>
      </c>
      <c r="C10">
        <v>9599.85</v>
      </c>
      <c r="D10">
        <v>9392.35</v>
      </c>
      <c r="E10">
        <v>9553.35</v>
      </c>
    </row>
    <row r="11" spans="1:5" x14ac:dyDescent="0.35">
      <c r="A11" s="66">
        <v>43951</v>
      </c>
      <c r="B11">
        <v>9753.5</v>
      </c>
      <c r="C11">
        <v>9889.0499999999993</v>
      </c>
      <c r="D11">
        <v>9731.5</v>
      </c>
      <c r="E11">
        <v>9859.9</v>
      </c>
    </row>
    <row r="12" spans="1:5" x14ac:dyDescent="0.35">
      <c r="A12" s="66">
        <v>43955</v>
      </c>
      <c r="B12">
        <v>9533.5</v>
      </c>
      <c r="C12">
        <v>9533.5</v>
      </c>
      <c r="D12">
        <v>9266.9500000000007</v>
      </c>
      <c r="E12">
        <v>9293.5</v>
      </c>
    </row>
    <row r="13" spans="1:5" x14ac:dyDescent="0.35">
      <c r="A13" s="66">
        <v>43956</v>
      </c>
      <c r="B13">
        <v>9429.4</v>
      </c>
      <c r="C13">
        <v>9450.9</v>
      </c>
      <c r="D13">
        <v>9190.75</v>
      </c>
      <c r="E13">
        <v>9205.6</v>
      </c>
    </row>
    <row r="14" spans="1:5" x14ac:dyDescent="0.35">
      <c r="A14" s="66">
        <v>43957</v>
      </c>
      <c r="B14">
        <v>9226.7999999999993</v>
      </c>
      <c r="C14">
        <v>9346.9</v>
      </c>
      <c r="D14">
        <v>9116.5</v>
      </c>
      <c r="E14">
        <v>9270.9</v>
      </c>
    </row>
    <row r="15" spans="1:5" x14ac:dyDescent="0.35">
      <c r="A15" s="66">
        <v>43958</v>
      </c>
      <c r="B15">
        <v>9234.0499999999993</v>
      </c>
      <c r="C15">
        <v>9277.85</v>
      </c>
      <c r="D15">
        <v>9175.9</v>
      </c>
      <c r="E15">
        <v>9199.0499999999993</v>
      </c>
    </row>
    <row r="16" spans="1:5" x14ac:dyDescent="0.35">
      <c r="A16" s="66">
        <v>43959</v>
      </c>
      <c r="B16">
        <v>9376.9500000000007</v>
      </c>
      <c r="C16">
        <v>9382.65</v>
      </c>
      <c r="D16">
        <v>9238.2000000000007</v>
      </c>
      <c r="E16">
        <v>9251.5</v>
      </c>
    </row>
    <row r="17" spans="1:5" x14ac:dyDescent="0.35">
      <c r="A17" s="66">
        <v>43962</v>
      </c>
      <c r="B17">
        <v>9348.15</v>
      </c>
      <c r="C17">
        <v>9439.9</v>
      </c>
      <c r="D17">
        <v>9219.9500000000007</v>
      </c>
      <c r="E17">
        <v>9239.2000000000007</v>
      </c>
    </row>
    <row r="18" spans="1:5" x14ac:dyDescent="0.35">
      <c r="A18" s="66">
        <v>43963</v>
      </c>
      <c r="B18">
        <v>9168.85</v>
      </c>
      <c r="C18">
        <v>9240.85</v>
      </c>
      <c r="D18">
        <v>9043.9500000000007</v>
      </c>
      <c r="E18">
        <v>9196.5499999999993</v>
      </c>
    </row>
    <row r="19" spans="1:5" x14ac:dyDescent="0.35">
      <c r="A19" s="66">
        <v>43964</v>
      </c>
      <c r="B19">
        <v>9584.2000000000007</v>
      </c>
      <c r="C19">
        <v>9584.5</v>
      </c>
      <c r="D19">
        <v>9351.1</v>
      </c>
      <c r="E19">
        <v>9383.5499999999993</v>
      </c>
    </row>
    <row r="20" spans="1:5" x14ac:dyDescent="0.35">
      <c r="A20" s="66">
        <v>43965</v>
      </c>
      <c r="B20">
        <v>9213.9500000000007</v>
      </c>
      <c r="C20">
        <v>9281.1</v>
      </c>
      <c r="D20">
        <v>9119.75</v>
      </c>
      <c r="E20">
        <v>9142.75</v>
      </c>
    </row>
    <row r="21" spans="1:5" x14ac:dyDescent="0.35">
      <c r="A21" s="66">
        <v>43966</v>
      </c>
      <c r="B21">
        <v>9182.4</v>
      </c>
      <c r="C21">
        <v>9182.4</v>
      </c>
      <c r="D21">
        <v>9050</v>
      </c>
      <c r="E21">
        <v>9136.85</v>
      </c>
    </row>
    <row r="22" spans="1:5" x14ac:dyDescent="0.35">
      <c r="A22" s="66">
        <v>43969</v>
      </c>
      <c r="B22">
        <v>9158.2999999999993</v>
      </c>
      <c r="C22">
        <v>9158.2999999999993</v>
      </c>
      <c r="D22">
        <v>8806.75</v>
      </c>
      <c r="E22">
        <v>8823.25</v>
      </c>
    </row>
    <row r="23" spans="1:5" x14ac:dyDescent="0.35">
      <c r="A23" s="66">
        <v>43970</v>
      </c>
      <c r="B23">
        <v>8961.7000000000007</v>
      </c>
      <c r="C23">
        <v>9030.35</v>
      </c>
      <c r="D23">
        <v>8855.2999999999993</v>
      </c>
      <c r="E23">
        <v>8879.1</v>
      </c>
    </row>
    <row r="24" spans="1:5" x14ac:dyDescent="0.35">
      <c r="A24" s="66">
        <v>43971</v>
      </c>
      <c r="B24">
        <v>8889.15</v>
      </c>
      <c r="C24">
        <v>9093.7999999999993</v>
      </c>
      <c r="D24">
        <v>8875.35</v>
      </c>
      <c r="E24">
        <v>9066.5499999999993</v>
      </c>
    </row>
    <row r="25" spans="1:5" x14ac:dyDescent="0.35">
      <c r="A25" s="66">
        <v>43972</v>
      </c>
      <c r="B25">
        <v>9079.4500000000007</v>
      </c>
      <c r="C25">
        <v>9178.5499999999993</v>
      </c>
      <c r="D25">
        <v>9056.1</v>
      </c>
      <c r="E25">
        <v>9106.25</v>
      </c>
    </row>
    <row r="26" spans="1:5" x14ac:dyDescent="0.35">
      <c r="A26" s="66">
        <v>43973</v>
      </c>
      <c r="B26">
        <v>9067.9</v>
      </c>
      <c r="C26">
        <v>9149.6</v>
      </c>
      <c r="D26">
        <v>8968.5499999999993</v>
      </c>
      <c r="E26">
        <v>9039.25</v>
      </c>
    </row>
    <row r="27" spans="1:5" x14ac:dyDescent="0.35">
      <c r="A27" s="66">
        <v>43977</v>
      </c>
      <c r="B27">
        <v>9099.75</v>
      </c>
      <c r="C27">
        <v>9161.65</v>
      </c>
      <c r="D27">
        <v>8996.65</v>
      </c>
      <c r="E27">
        <v>9029.0499999999993</v>
      </c>
    </row>
    <row r="28" spans="1:5" x14ac:dyDescent="0.35">
      <c r="A28" s="66">
        <v>43978</v>
      </c>
      <c r="B28">
        <v>9082.2000000000007</v>
      </c>
      <c r="C28">
        <v>9334</v>
      </c>
      <c r="D28">
        <v>9004.25</v>
      </c>
      <c r="E28">
        <v>9314.9500000000007</v>
      </c>
    </row>
    <row r="29" spans="1:5" x14ac:dyDescent="0.35">
      <c r="A29" s="66">
        <v>43979</v>
      </c>
      <c r="B29">
        <v>9364.9500000000007</v>
      </c>
      <c r="C29">
        <v>9511.25</v>
      </c>
      <c r="D29">
        <v>9336.5</v>
      </c>
      <c r="E29">
        <v>9490.1</v>
      </c>
    </row>
    <row r="30" spans="1:5" x14ac:dyDescent="0.35">
      <c r="A30" s="66">
        <v>43980</v>
      </c>
      <c r="B30">
        <v>9422.2000000000007</v>
      </c>
      <c r="C30">
        <v>9598.85</v>
      </c>
      <c r="D30">
        <v>9376.9</v>
      </c>
      <c r="E30">
        <v>9580.2999999999993</v>
      </c>
    </row>
    <row r="31" spans="1:5" x14ac:dyDescent="0.35">
      <c r="A31" s="66">
        <v>43983</v>
      </c>
      <c r="B31">
        <v>9726.85</v>
      </c>
      <c r="C31">
        <v>9931.6</v>
      </c>
      <c r="D31">
        <v>9706.9500000000007</v>
      </c>
      <c r="E31">
        <v>9826.15</v>
      </c>
    </row>
    <row r="32" spans="1:5" x14ac:dyDescent="0.35">
      <c r="A32" s="66">
        <v>43984</v>
      </c>
      <c r="B32">
        <v>9880.85</v>
      </c>
      <c r="C32">
        <v>9995.6</v>
      </c>
      <c r="D32">
        <v>9824.0499999999993</v>
      </c>
      <c r="E32">
        <v>9979.1</v>
      </c>
    </row>
    <row r="33" spans="1:5" x14ac:dyDescent="0.35">
      <c r="A33" s="66">
        <v>43985</v>
      </c>
      <c r="B33">
        <v>10108.299999999999</v>
      </c>
      <c r="C33">
        <v>10176.200000000001</v>
      </c>
      <c r="D33">
        <v>10035.549999999999</v>
      </c>
      <c r="E33">
        <v>10061.549999999999</v>
      </c>
    </row>
    <row r="34" spans="1:5" x14ac:dyDescent="0.35">
      <c r="A34" s="66">
        <v>43986</v>
      </c>
      <c r="B34">
        <v>10054.25</v>
      </c>
      <c r="C34">
        <v>10123.85</v>
      </c>
      <c r="D34">
        <v>9944.25</v>
      </c>
      <c r="E34">
        <v>10029.1</v>
      </c>
    </row>
    <row r="35" spans="1:5" x14ac:dyDescent="0.35">
      <c r="A35" s="66">
        <v>43987</v>
      </c>
      <c r="B35">
        <v>10093.799999999999</v>
      </c>
      <c r="C35">
        <v>10177.799999999999</v>
      </c>
      <c r="D35">
        <v>10040.75</v>
      </c>
      <c r="E35">
        <v>10142.15</v>
      </c>
    </row>
    <row r="36" spans="1:5" x14ac:dyDescent="0.35">
      <c r="A36" s="66">
        <v>43990</v>
      </c>
      <c r="B36">
        <v>10326.75</v>
      </c>
      <c r="C36">
        <v>10328.5</v>
      </c>
      <c r="D36">
        <v>10120.25</v>
      </c>
      <c r="E36">
        <v>10167.450000000001</v>
      </c>
    </row>
    <row r="37" spans="1:5" x14ac:dyDescent="0.35">
      <c r="A37" s="66">
        <v>43991</v>
      </c>
      <c r="B37">
        <v>10181.15</v>
      </c>
      <c r="C37">
        <v>10291.15</v>
      </c>
      <c r="D37">
        <v>10021.450000000001</v>
      </c>
      <c r="E37">
        <v>10046.65</v>
      </c>
    </row>
    <row r="38" spans="1:5" x14ac:dyDescent="0.35">
      <c r="A38" s="66">
        <v>43992</v>
      </c>
      <c r="B38">
        <v>10072.6</v>
      </c>
      <c r="C38">
        <v>10148.75</v>
      </c>
      <c r="D38">
        <v>10036.85</v>
      </c>
      <c r="E38">
        <v>10116.15</v>
      </c>
    </row>
    <row r="39" spans="1:5" x14ac:dyDescent="0.35">
      <c r="A39" s="66">
        <v>43993</v>
      </c>
      <c r="B39">
        <v>10094.1</v>
      </c>
      <c r="C39">
        <v>10112.049999999999</v>
      </c>
      <c r="D39">
        <v>9885.0499999999993</v>
      </c>
      <c r="E39">
        <v>9902</v>
      </c>
    </row>
    <row r="40" spans="1:5" x14ac:dyDescent="0.35">
      <c r="A40" s="66">
        <v>43994</v>
      </c>
      <c r="B40">
        <v>9544.9500000000007</v>
      </c>
      <c r="C40">
        <v>9996.0499999999993</v>
      </c>
      <c r="D40">
        <v>9544.35</v>
      </c>
      <c r="E40">
        <v>9972.9</v>
      </c>
    </row>
    <row r="41" spans="1:5" x14ac:dyDescent="0.35">
      <c r="A41" s="66">
        <v>43997</v>
      </c>
      <c r="B41">
        <v>9919.35</v>
      </c>
      <c r="C41">
        <v>9943.35</v>
      </c>
      <c r="D41">
        <v>9726.35</v>
      </c>
      <c r="E41">
        <v>9813.7000000000007</v>
      </c>
    </row>
    <row r="42" spans="1:5" x14ac:dyDescent="0.35">
      <c r="A42" s="66">
        <v>43998</v>
      </c>
      <c r="B42">
        <v>10014.799999999999</v>
      </c>
      <c r="C42">
        <v>10046.15</v>
      </c>
      <c r="D42">
        <v>9728.5</v>
      </c>
      <c r="E42">
        <v>9914</v>
      </c>
    </row>
    <row r="43" spans="1:5" x14ac:dyDescent="0.35">
      <c r="A43" s="66">
        <v>43999</v>
      </c>
      <c r="B43">
        <v>9876.7000000000007</v>
      </c>
      <c r="C43">
        <v>10003.6</v>
      </c>
      <c r="D43">
        <v>9833.7999999999993</v>
      </c>
      <c r="E43">
        <v>9881.15</v>
      </c>
    </row>
    <row r="44" spans="1:5" x14ac:dyDescent="0.35">
      <c r="A44" s="66">
        <v>44000</v>
      </c>
      <c r="B44">
        <v>9863.25</v>
      </c>
      <c r="C44">
        <v>10111.200000000001</v>
      </c>
      <c r="D44">
        <v>9845.0499999999993</v>
      </c>
      <c r="E44">
        <v>10091.65</v>
      </c>
    </row>
    <row r="45" spans="1:5" x14ac:dyDescent="0.35">
      <c r="A45" s="66">
        <v>44001</v>
      </c>
      <c r="B45">
        <v>10119</v>
      </c>
      <c r="C45">
        <v>10272.4</v>
      </c>
      <c r="D45">
        <v>10072.65</v>
      </c>
      <c r="E45">
        <v>10244.4</v>
      </c>
    </row>
    <row r="46" spans="1:5" x14ac:dyDescent="0.35">
      <c r="A46" s="66">
        <v>44004</v>
      </c>
      <c r="B46">
        <v>10318.75</v>
      </c>
      <c r="C46">
        <v>10393.65</v>
      </c>
      <c r="D46">
        <v>10277.6</v>
      </c>
      <c r="E46">
        <v>10311.200000000001</v>
      </c>
    </row>
    <row r="47" spans="1:5" x14ac:dyDescent="0.35">
      <c r="A47" s="66">
        <v>44005</v>
      </c>
      <c r="B47">
        <v>10347.950000000001</v>
      </c>
      <c r="C47">
        <v>10484.700000000001</v>
      </c>
      <c r="D47">
        <v>10301.75</v>
      </c>
      <c r="E47">
        <v>10471</v>
      </c>
    </row>
    <row r="48" spans="1:5" x14ac:dyDescent="0.35">
      <c r="A48" s="66">
        <v>44006</v>
      </c>
      <c r="B48">
        <v>10529.25</v>
      </c>
      <c r="C48">
        <v>10553.15</v>
      </c>
      <c r="D48">
        <v>10281.950000000001</v>
      </c>
      <c r="E48">
        <v>10305.299999999999</v>
      </c>
    </row>
    <row r="49" spans="1:5" x14ac:dyDescent="0.35">
      <c r="A49" s="66">
        <v>44007</v>
      </c>
      <c r="B49">
        <v>10235.549999999999</v>
      </c>
      <c r="C49">
        <v>10361.799999999999</v>
      </c>
      <c r="D49">
        <v>10194.5</v>
      </c>
      <c r="E49">
        <v>10288.9</v>
      </c>
    </row>
    <row r="50" spans="1:5" x14ac:dyDescent="0.35">
      <c r="A50" s="66">
        <v>44008</v>
      </c>
      <c r="B50">
        <v>10378.9</v>
      </c>
      <c r="C50">
        <v>10409.85</v>
      </c>
      <c r="D50">
        <v>10311.25</v>
      </c>
      <c r="E50">
        <v>10383</v>
      </c>
    </row>
    <row r="51" spans="1:5" x14ac:dyDescent="0.35">
      <c r="A51" s="66">
        <v>44011</v>
      </c>
      <c r="B51">
        <v>10311.950000000001</v>
      </c>
      <c r="C51">
        <v>10337.950000000001</v>
      </c>
      <c r="D51">
        <v>10223.6</v>
      </c>
      <c r="E51">
        <v>10312.4</v>
      </c>
    </row>
    <row r="52" spans="1:5" x14ac:dyDescent="0.35">
      <c r="A52" s="66">
        <v>44012</v>
      </c>
      <c r="B52">
        <v>10382.6</v>
      </c>
      <c r="C52">
        <v>10401.049999999999</v>
      </c>
      <c r="D52">
        <v>10267.35</v>
      </c>
      <c r="E52">
        <v>10302.1</v>
      </c>
    </row>
    <row r="53" spans="1:5" x14ac:dyDescent="0.35">
      <c r="A53" s="66">
        <v>44013</v>
      </c>
      <c r="B53">
        <v>10323.799999999999</v>
      </c>
      <c r="C53">
        <v>10447.049999999999</v>
      </c>
      <c r="D53">
        <v>10299.6</v>
      </c>
      <c r="E53">
        <v>10430.049999999999</v>
      </c>
    </row>
    <row r="54" spans="1:5" x14ac:dyDescent="0.35">
      <c r="A54" s="66">
        <v>44014</v>
      </c>
      <c r="B54">
        <v>10493.05</v>
      </c>
      <c r="C54">
        <v>10598.2</v>
      </c>
      <c r="D54">
        <v>10485.549999999999</v>
      </c>
      <c r="E54">
        <v>10551.7</v>
      </c>
    </row>
    <row r="55" spans="1:5" x14ac:dyDescent="0.35">
      <c r="A55" s="66">
        <v>44015</v>
      </c>
      <c r="B55">
        <v>10614.95</v>
      </c>
      <c r="C55">
        <v>10631.3</v>
      </c>
      <c r="D55">
        <v>10562.65</v>
      </c>
      <c r="E55">
        <v>10607.35</v>
      </c>
    </row>
    <row r="56" spans="1:5" x14ac:dyDescent="0.35">
      <c r="A56" s="66">
        <v>44018</v>
      </c>
      <c r="B56">
        <v>10723.85</v>
      </c>
      <c r="C56">
        <v>10811.4</v>
      </c>
      <c r="D56">
        <v>10695.1</v>
      </c>
      <c r="E56">
        <v>10763.65</v>
      </c>
    </row>
    <row r="57" spans="1:5" x14ac:dyDescent="0.35">
      <c r="A57" s="66">
        <v>44019</v>
      </c>
      <c r="B57">
        <v>10802.85</v>
      </c>
      <c r="C57">
        <v>10813.8</v>
      </c>
      <c r="D57">
        <v>10689.7</v>
      </c>
      <c r="E57">
        <v>10799.65</v>
      </c>
    </row>
    <row r="58" spans="1:5" x14ac:dyDescent="0.35">
      <c r="A58" s="66">
        <v>44020</v>
      </c>
      <c r="B58">
        <v>10818.65</v>
      </c>
      <c r="C58">
        <v>10847.85</v>
      </c>
      <c r="D58">
        <v>10676.55</v>
      </c>
      <c r="E58">
        <v>10705.75</v>
      </c>
    </row>
    <row r="59" spans="1:5" x14ac:dyDescent="0.35">
      <c r="A59" s="66">
        <v>44021</v>
      </c>
      <c r="B59">
        <v>10755.55</v>
      </c>
      <c r="C59">
        <v>10836.85</v>
      </c>
      <c r="D59">
        <v>10733</v>
      </c>
      <c r="E59">
        <v>10813.45</v>
      </c>
    </row>
    <row r="60" spans="1:5" x14ac:dyDescent="0.35">
      <c r="A60" s="66">
        <v>44022</v>
      </c>
      <c r="B60">
        <v>10764.1</v>
      </c>
      <c r="C60">
        <v>10819.4</v>
      </c>
      <c r="D60">
        <v>10713</v>
      </c>
      <c r="E60">
        <v>10768.05</v>
      </c>
    </row>
    <row r="61" spans="1:5" x14ac:dyDescent="0.35">
      <c r="A61" s="66">
        <v>44025</v>
      </c>
      <c r="B61">
        <v>10851.85</v>
      </c>
      <c r="C61">
        <v>10894.05</v>
      </c>
      <c r="D61">
        <v>10756.05</v>
      </c>
      <c r="E61">
        <v>10802.7</v>
      </c>
    </row>
    <row r="62" spans="1:5" x14ac:dyDescent="0.35">
      <c r="A62" s="66">
        <v>44026</v>
      </c>
      <c r="B62">
        <v>10750.85</v>
      </c>
      <c r="C62">
        <v>10755.65</v>
      </c>
      <c r="D62">
        <v>10562.9</v>
      </c>
      <c r="E62">
        <v>10607.35</v>
      </c>
    </row>
    <row r="63" spans="1:5" x14ac:dyDescent="0.35">
      <c r="A63" s="66">
        <v>44027</v>
      </c>
      <c r="B63">
        <v>10701</v>
      </c>
      <c r="C63">
        <v>10827.45</v>
      </c>
      <c r="D63">
        <v>10577.75</v>
      </c>
      <c r="E63">
        <v>10618.2</v>
      </c>
    </row>
    <row r="64" spans="1:5" x14ac:dyDescent="0.35">
      <c r="A64" s="66">
        <v>44028</v>
      </c>
      <c r="B64">
        <v>10706.2</v>
      </c>
      <c r="C64">
        <v>10755.3</v>
      </c>
      <c r="D64">
        <v>10595.2</v>
      </c>
      <c r="E64">
        <v>10739.95</v>
      </c>
    </row>
    <row r="65" spans="1:5" x14ac:dyDescent="0.35">
      <c r="A65" s="66">
        <v>44029</v>
      </c>
      <c r="B65">
        <v>10752</v>
      </c>
      <c r="C65">
        <v>10933.45</v>
      </c>
      <c r="D65">
        <v>10749.65</v>
      </c>
      <c r="E65">
        <v>10901.7</v>
      </c>
    </row>
    <row r="66" spans="1:5" x14ac:dyDescent="0.35">
      <c r="A66" s="66">
        <v>44032</v>
      </c>
      <c r="B66">
        <v>10999.45</v>
      </c>
      <c r="C66">
        <v>11037.9</v>
      </c>
      <c r="D66">
        <v>10953</v>
      </c>
      <c r="E66">
        <v>11022.2</v>
      </c>
    </row>
    <row r="67" spans="1:5" x14ac:dyDescent="0.35">
      <c r="A67" s="66">
        <v>44033</v>
      </c>
      <c r="B67">
        <v>11126.1</v>
      </c>
      <c r="C67">
        <v>11179.55</v>
      </c>
      <c r="D67">
        <v>11113.25</v>
      </c>
      <c r="E67">
        <v>11162.25</v>
      </c>
    </row>
    <row r="68" spans="1:5" x14ac:dyDescent="0.35">
      <c r="A68" s="66">
        <v>44034</v>
      </c>
      <c r="B68">
        <v>11231.2</v>
      </c>
      <c r="C68">
        <v>11238.1</v>
      </c>
      <c r="D68">
        <v>11056.55</v>
      </c>
      <c r="E68">
        <v>11132.6</v>
      </c>
    </row>
    <row r="69" spans="1:5" x14ac:dyDescent="0.35">
      <c r="A69" s="66">
        <v>44035</v>
      </c>
      <c r="B69">
        <v>11135</v>
      </c>
      <c r="C69">
        <v>11239.8</v>
      </c>
      <c r="D69">
        <v>11103.15</v>
      </c>
      <c r="E69">
        <v>11215.45</v>
      </c>
    </row>
    <row r="70" spans="1:5" x14ac:dyDescent="0.35">
      <c r="A70" s="66">
        <v>44036</v>
      </c>
      <c r="B70">
        <v>11149.95</v>
      </c>
      <c r="C70">
        <v>11225.4</v>
      </c>
      <c r="D70">
        <v>11090.3</v>
      </c>
      <c r="E70">
        <v>11194.15</v>
      </c>
    </row>
    <row r="71" spans="1:5" x14ac:dyDescent="0.35">
      <c r="A71" s="66">
        <v>44039</v>
      </c>
      <c r="B71">
        <v>11225</v>
      </c>
      <c r="C71">
        <v>11225</v>
      </c>
      <c r="D71">
        <v>11087.85</v>
      </c>
      <c r="E71">
        <v>11131.8</v>
      </c>
    </row>
    <row r="72" spans="1:5" x14ac:dyDescent="0.35">
      <c r="A72" s="66">
        <v>44040</v>
      </c>
      <c r="B72">
        <v>11154.1</v>
      </c>
      <c r="C72">
        <v>11317.75</v>
      </c>
      <c r="D72">
        <v>11151.4</v>
      </c>
      <c r="E72">
        <v>11300.55</v>
      </c>
    </row>
    <row r="73" spans="1:5" x14ac:dyDescent="0.35">
      <c r="A73" s="66">
        <v>44041</v>
      </c>
      <c r="B73">
        <v>11276.9</v>
      </c>
      <c r="C73">
        <v>11341.4</v>
      </c>
      <c r="D73">
        <v>11149.75</v>
      </c>
      <c r="E73">
        <v>11202.85</v>
      </c>
    </row>
    <row r="74" spans="1:5" x14ac:dyDescent="0.35">
      <c r="A74" s="66">
        <v>44042</v>
      </c>
      <c r="B74">
        <v>11254.3</v>
      </c>
      <c r="C74">
        <v>11299.95</v>
      </c>
      <c r="D74">
        <v>11084.95</v>
      </c>
      <c r="E74">
        <v>11102.15</v>
      </c>
    </row>
    <row r="75" spans="1:5" x14ac:dyDescent="0.35">
      <c r="A75" s="66">
        <v>44043</v>
      </c>
      <c r="B75">
        <v>11139.5</v>
      </c>
      <c r="C75">
        <v>11150.4</v>
      </c>
      <c r="D75">
        <v>11026.65</v>
      </c>
      <c r="E75">
        <v>11073.45</v>
      </c>
    </row>
    <row r="76" spans="1:5" x14ac:dyDescent="0.35">
      <c r="A76" s="66">
        <v>44046</v>
      </c>
      <c r="B76">
        <v>11057.55</v>
      </c>
      <c r="C76">
        <v>11058.05</v>
      </c>
      <c r="D76">
        <v>10882.25</v>
      </c>
      <c r="E76">
        <v>10891.6</v>
      </c>
    </row>
    <row r="77" spans="1:5" x14ac:dyDescent="0.35">
      <c r="A77" s="66">
        <v>44047</v>
      </c>
      <c r="B77">
        <v>10946.65</v>
      </c>
      <c r="C77">
        <v>11112.25</v>
      </c>
      <c r="D77">
        <v>10908.1</v>
      </c>
      <c r="E77">
        <v>11095.25</v>
      </c>
    </row>
    <row r="78" spans="1:5" x14ac:dyDescent="0.35">
      <c r="A78" s="66">
        <v>44048</v>
      </c>
      <c r="B78">
        <v>11155.75</v>
      </c>
      <c r="C78">
        <v>11225.65</v>
      </c>
      <c r="D78">
        <v>11064.05</v>
      </c>
      <c r="E78">
        <v>11101.65</v>
      </c>
    </row>
    <row r="79" spans="1:5" x14ac:dyDescent="0.35">
      <c r="A79" s="66">
        <v>44049</v>
      </c>
      <c r="B79">
        <v>11185.7</v>
      </c>
      <c r="C79">
        <v>11256.8</v>
      </c>
      <c r="D79">
        <v>11127.3</v>
      </c>
      <c r="E79">
        <v>11200.15</v>
      </c>
    </row>
    <row r="80" spans="1:5" x14ac:dyDescent="0.35">
      <c r="A80" s="66">
        <v>44050</v>
      </c>
      <c r="B80">
        <v>11186.65</v>
      </c>
      <c r="C80">
        <v>11231.9</v>
      </c>
      <c r="D80">
        <v>11142.05</v>
      </c>
      <c r="E80">
        <v>11214.05</v>
      </c>
    </row>
    <row r="81" spans="1:5" x14ac:dyDescent="0.35">
      <c r="A81" s="66">
        <v>44053</v>
      </c>
      <c r="B81">
        <v>11270.25</v>
      </c>
      <c r="C81">
        <v>11337.3</v>
      </c>
      <c r="D81">
        <v>11238</v>
      </c>
      <c r="E81">
        <v>11270.15</v>
      </c>
    </row>
    <row r="82" spans="1:5" x14ac:dyDescent="0.35">
      <c r="A82" s="66">
        <v>44054</v>
      </c>
      <c r="B82">
        <v>11322.25</v>
      </c>
      <c r="C82">
        <v>11373.6</v>
      </c>
      <c r="D82">
        <v>11299.15</v>
      </c>
      <c r="E82">
        <v>11322.5</v>
      </c>
    </row>
    <row r="83" spans="1:5" x14ac:dyDescent="0.35">
      <c r="A83" s="66">
        <v>44055</v>
      </c>
      <c r="B83">
        <v>11289</v>
      </c>
      <c r="C83">
        <v>11322</v>
      </c>
      <c r="D83">
        <v>11242.65</v>
      </c>
      <c r="E83">
        <v>11308.4</v>
      </c>
    </row>
    <row r="84" spans="1:5" x14ac:dyDescent="0.35">
      <c r="A84" s="66">
        <v>44056</v>
      </c>
      <c r="B84">
        <v>11334.85</v>
      </c>
      <c r="C84">
        <v>11359.3</v>
      </c>
      <c r="D84">
        <v>11269.95</v>
      </c>
      <c r="E84">
        <v>11300.45</v>
      </c>
    </row>
    <row r="85" spans="1:5" x14ac:dyDescent="0.35">
      <c r="A85" s="66">
        <v>44057</v>
      </c>
      <c r="B85">
        <v>11353.3</v>
      </c>
      <c r="C85">
        <v>11366.25</v>
      </c>
      <c r="D85">
        <v>11111.45</v>
      </c>
      <c r="E85">
        <v>11178.4</v>
      </c>
    </row>
    <row r="86" spans="1:5" x14ac:dyDescent="0.35">
      <c r="A86" s="66">
        <v>44060</v>
      </c>
      <c r="B86">
        <v>11248.9</v>
      </c>
      <c r="C86">
        <v>11267.1</v>
      </c>
      <c r="D86">
        <v>11144.5</v>
      </c>
      <c r="E86">
        <v>11247.1</v>
      </c>
    </row>
    <row r="87" spans="1:5" x14ac:dyDescent="0.35">
      <c r="A87" s="66">
        <v>44061</v>
      </c>
      <c r="B87">
        <v>11259.8</v>
      </c>
      <c r="C87">
        <v>11401.7</v>
      </c>
      <c r="D87">
        <v>11253.15</v>
      </c>
      <c r="E87">
        <v>11385.35</v>
      </c>
    </row>
    <row r="88" spans="1:5" x14ac:dyDescent="0.35">
      <c r="A88" s="66">
        <v>44062</v>
      </c>
      <c r="B88">
        <v>11452.15</v>
      </c>
      <c r="C88">
        <v>11460.35</v>
      </c>
      <c r="D88">
        <v>11394.1</v>
      </c>
      <c r="E88">
        <v>11408.4</v>
      </c>
    </row>
    <row r="89" spans="1:5" x14ac:dyDescent="0.35">
      <c r="A89" s="66">
        <v>44063</v>
      </c>
      <c r="B89">
        <v>11317.45</v>
      </c>
      <c r="C89">
        <v>11361.45</v>
      </c>
      <c r="D89">
        <v>11289.8</v>
      </c>
      <c r="E89">
        <v>11312.2</v>
      </c>
    </row>
    <row r="90" spans="1:5" x14ac:dyDescent="0.35">
      <c r="A90" s="66">
        <v>44064</v>
      </c>
      <c r="B90">
        <v>11409.65</v>
      </c>
      <c r="C90">
        <v>11418.5</v>
      </c>
      <c r="D90">
        <v>11362.2</v>
      </c>
      <c r="E90">
        <v>11371.6</v>
      </c>
    </row>
    <row r="91" spans="1:5" x14ac:dyDescent="0.35">
      <c r="A91" s="66">
        <v>44067</v>
      </c>
      <c r="B91">
        <v>11412</v>
      </c>
      <c r="C91">
        <v>11497.25</v>
      </c>
      <c r="D91">
        <v>11410.65</v>
      </c>
      <c r="E91">
        <v>11466.45</v>
      </c>
    </row>
    <row r="92" spans="1:5" x14ac:dyDescent="0.35">
      <c r="A92" s="66">
        <v>44068</v>
      </c>
      <c r="B92">
        <v>11513.1</v>
      </c>
      <c r="C92">
        <v>11525.9</v>
      </c>
      <c r="D92">
        <v>11423.35</v>
      </c>
      <c r="E92">
        <v>11472.25</v>
      </c>
    </row>
    <row r="93" spans="1:5" x14ac:dyDescent="0.35">
      <c r="A93" s="66">
        <v>44069</v>
      </c>
      <c r="B93">
        <v>11512.85</v>
      </c>
      <c r="C93">
        <v>11561.75</v>
      </c>
      <c r="D93">
        <v>11461.85</v>
      </c>
      <c r="E93">
        <v>11549.6</v>
      </c>
    </row>
    <row r="94" spans="1:5" x14ac:dyDescent="0.35">
      <c r="A94" s="66">
        <v>44070</v>
      </c>
      <c r="B94">
        <v>11609.3</v>
      </c>
      <c r="C94">
        <v>11617.35</v>
      </c>
      <c r="D94">
        <v>11540.6</v>
      </c>
      <c r="E94">
        <v>11559.25</v>
      </c>
    </row>
    <row r="95" spans="1:5" x14ac:dyDescent="0.35">
      <c r="A95" s="66">
        <v>44071</v>
      </c>
      <c r="B95">
        <v>11602.95</v>
      </c>
      <c r="C95">
        <v>11686.05</v>
      </c>
      <c r="D95">
        <v>11589.4</v>
      </c>
      <c r="E95">
        <v>11647.6</v>
      </c>
    </row>
    <row r="96" spans="1:5" x14ac:dyDescent="0.35">
      <c r="A96" s="66">
        <v>44074</v>
      </c>
      <c r="B96">
        <v>11777.55</v>
      </c>
      <c r="C96">
        <v>11794.25</v>
      </c>
      <c r="D96">
        <v>11325.85</v>
      </c>
      <c r="E96">
        <v>11387.5</v>
      </c>
    </row>
    <row r="97" spans="1:5" x14ac:dyDescent="0.35">
      <c r="A97" s="66">
        <v>44075</v>
      </c>
      <c r="B97">
        <v>11464.3</v>
      </c>
      <c r="C97">
        <v>11553.55</v>
      </c>
      <c r="D97">
        <v>11366.9</v>
      </c>
      <c r="E97">
        <v>11470.25</v>
      </c>
    </row>
    <row r="98" spans="1:5" x14ac:dyDescent="0.35">
      <c r="A98" s="66">
        <v>44076</v>
      </c>
      <c r="B98">
        <v>11478.55</v>
      </c>
      <c r="C98">
        <v>11554.75</v>
      </c>
      <c r="D98">
        <v>11430.4</v>
      </c>
      <c r="E98">
        <v>11535</v>
      </c>
    </row>
    <row r="99" spans="1:5" x14ac:dyDescent="0.35">
      <c r="A99" s="66">
        <v>44077</v>
      </c>
      <c r="B99">
        <v>11566.2</v>
      </c>
      <c r="C99">
        <v>11584.95</v>
      </c>
      <c r="D99">
        <v>11507.65</v>
      </c>
      <c r="E99">
        <v>11527.45</v>
      </c>
    </row>
    <row r="100" spans="1:5" x14ac:dyDescent="0.35">
      <c r="A100" s="66">
        <v>44078</v>
      </c>
      <c r="B100">
        <v>11354.4</v>
      </c>
      <c r="C100">
        <v>11452.05</v>
      </c>
      <c r="D100">
        <v>11303.65</v>
      </c>
      <c r="E100">
        <v>11333.85</v>
      </c>
    </row>
    <row r="101" spans="1:5" x14ac:dyDescent="0.35">
      <c r="A101" s="66">
        <v>44081</v>
      </c>
      <c r="B101">
        <v>11359.6</v>
      </c>
      <c r="C101">
        <v>11381.15</v>
      </c>
      <c r="D101">
        <v>11251.7</v>
      </c>
      <c r="E101">
        <v>11355.05</v>
      </c>
    </row>
    <row r="102" spans="1:5" x14ac:dyDescent="0.35">
      <c r="A102" s="66">
        <v>44082</v>
      </c>
      <c r="B102">
        <v>11378.55</v>
      </c>
      <c r="C102">
        <v>11437.25</v>
      </c>
      <c r="D102">
        <v>11290.45</v>
      </c>
      <c r="E102">
        <v>11317.35</v>
      </c>
    </row>
    <row r="103" spans="1:5" x14ac:dyDescent="0.35">
      <c r="A103" s="66">
        <v>44083</v>
      </c>
      <c r="B103">
        <v>11218.6</v>
      </c>
      <c r="C103">
        <v>11298.15</v>
      </c>
      <c r="D103">
        <v>11185.15</v>
      </c>
      <c r="E103">
        <v>11278</v>
      </c>
    </row>
    <row r="104" spans="1:5" x14ac:dyDescent="0.35">
      <c r="A104" s="66">
        <v>44084</v>
      </c>
      <c r="B104">
        <v>11363.3</v>
      </c>
      <c r="C104">
        <v>11464.05</v>
      </c>
      <c r="D104">
        <v>11327.4</v>
      </c>
      <c r="E104">
        <v>11449.25</v>
      </c>
    </row>
    <row r="105" spans="1:5" x14ac:dyDescent="0.35">
      <c r="A105" s="66">
        <v>44085</v>
      </c>
      <c r="B105">
        <v>11447.8</v>
      </c>
      <c r="C105">
        <v>11493.5</v>
      </c>
      <c r="D105">
        <v>11419.9</v>
      </c>
      <c r="E105">
        <v>11464.45</v>
      </c>
    </row>
    <row r="106" spans="1:5" x14ac:dyDescent="0.35">
      <c r="A106" s="66">
        <v>44088</v>
      </c>
      <c r="B106">
        <v>11540.15</v>
      </c>
      <c r="C106">
        <v>11568.9</v>
      </c>
      <c r="D106">
        <v>11383.55</v>
      </c>
      <c r="E106">
        <v>11440.05</v>
      </c>
    </row>
    <row r="107" spans="1:5" x14ac:dyDescent="0.35">
      <c r="A107" s="66">
        <v>44089</v>
      </c>
      <c r="B107">
        <v>11487.2</v>
      </c>
      <c r="C107">
        <v>11535.95</v>
      </c>
      <c r="D107">
        <v>11442.25</v>
      </c>
      <c r="E107">
        <v>11521.8</v>
      </c>
    </row>
    <row r="108" spans="1:5" x14ac:dyDescent="0.35">
      <c r="A108" s="66">
        <v>44090</v>
      </c>
      <c r="B108">
        <v>11538.45</v>
      </c>
      <c r="C108">
        <v>11618.1</v>
      </c>
      <c r="D108">
        <v>11516.75</v>
      </c>
      <c r="E108">
        <v>11604.55</v>
      </c>
    </row>
    <row r="109" spans="1:5" x14ac:dyDescent="0.35">
      <c r="A109" s="66">
        <v>44091</v>
      </c>
      <c r="B109">
        <v>11539.4</v>
      </c>
      <c r="C109">
        <v>11587.2</v>
      </c>
      <c r="D109">
        <v>11498.5</v>
      </c>
      <c r="E109">
        <v>11516.1</v>
      </c>
    </row>
    <row r="110" spans="1:5" x14ac:dyDescent="0.35">
      <c r="A110" s="66">
        <v>44092</v>
      </c>
      <c r="B110">
        <v>11584.1</v>
      </c>
      <c r="C110">
        <v>11584.1</v>
      </c>
      <c r="D110">
        <v>11446.1</v>
      </c>
      <c r="E110">
        <v>11504.95</v>
      </c>
    </row>
    <row r="111" spans="1:5" x14ac:dyDescent="0.35">
      <c r="A111" s="66">
        <v>44095</v>
      </c>
      <c r="B111">
        <v>11503.8</v>
      </c>
      <c r="C111">
        <v>11535.25</v>
      </c>
      <c r="D111">
        <v>11218.5</v>
      </c>
      <c r="E111">
        <v>11250.55</v>
      </c>
    </row>
    <row r="112" spans="1:5" x14ac:dyDescent="0.35">
      <c r="A112" s="66">
        <v>44096</v>
      </c>
      <c r="B112">
        <v>11301.75</v>
      </c>
      <c r="C112">
        <v>11302.2</v>
      </c>
      <c r="D112">
        <v>11084.65</v>
      </c>
      <c r="E112">
        <v>11153.65</v>
      </c>
    </row>
    <row r="113" spans="1:5" x14ac:dyDescent="0.35">
      <c r="A113" s="66">
        <v>44097</v>
      </c>
      <c r="B113">
        <v>11258.75</v>
      </c>
      <c r="C113">
        <v>11259.55</v>
      </c>
      <c r="D113">
        <v>11024.4</v>
      </c>
      <c r="E113">
        <v>11131.85</v>
      </c>
    </row>
    <row r="114" spans="1:5" x14ac:dyDescent="0.35">
      <c r="A114" s="66">
        <v>44098</v>
      </c>
      <c r="B114">
        <v>11011</v>
      </c>
      <c r="C114">
        <v>11015.3</v>
      </c>
      <c r="D114">
        <v>10790.2</v>
      </c>
      <c r="E114">
        <v>10805.55</v>
      </c>
    </row>
    <row r="115" spans="1:5" x14ac:dyDescent="0.35">
      <c r="A115" s="66">
        <v>44099</v>
      </c>
      <c r="B115">
        <v>10910.4</v>
      </c>
      <c r="C115">
        <v>11072.6</v>
      </c>
      <c r="D115">
        <v>10854.85</v>
      </c>
      <c r="E115">
        <v>11050.25</v>
      </c>
    </row>
    <row r="116" spans="1:5" x14ac:dyDescent="0.35">
      <c r="A116" s="66">
        <v>44102</v>
      </c>
      <c r="B116">
        <v>11140.85</v>
      </c>
      <c r="C116">
        <v>11239.35</v>
      </c>
      <c r="D116">
        <v>11099.85</v>
      </c>
      <c r="E116">
        <v>11227.55</v>
      </c>
    </row>
    <row r="117" spans="1:5" x14ac:dyDescent="0.35">
      <c r="A117" s="66">
        <v>44103</v>
      </c>
      <c r="B117">
        <v>11288.6</v>
      </c>
      <c r="C117">
        <v>11305.4</v>
      </c>
      <c r="D117">
        <v>11181</v>
      </c>
      <c r="E117">
        <v>11222.4</v>
      </c>
    </row>
    <row r="118" spans="1:5" x14ac:dyDescent="0.35">
      <c r="A118" s="66">
        <v>44104</v>
      </c>
      <c r="B118">
        <v>11244.45</v>
      </c>
      <c r="C118">
        <v>11295.4</v>
      </c>
      <c r="D118">
        <v>11184.55</v>
      </c>
      <c r="E118">
        <v>11247.55</v>
      </c>
    </row>
    <row r="119" spans="1:5" x14ac:dyDescent="0.35">
      <c r="A119" s="66">
        <v>44105</v>
      </c>
      <c r="B119">
        <v>11364.45</v>
      </c>
      <c r="C119">
        <v>11428.6</v>
      </c>
      <c r="D119">
        <v>11347.05</v>
      </c>
      <c r="E119">
        <v>11416.95</v>
      </c>
    </row>
    <row r="120" spans="1:5" x14ac:dyDescent="0.35">
      <c r="A120" s="66">
        <v>44109</v>
      </c>
      <c r="B120">
        <v>11487.8</v>
      </c>
      <c r="C120">
        <v>11578.05</v>
      </c>
      <c r="D120">
        <v>11452.3</v>
      </c>
      <c r="E120">
        <v>11503.35</v>
      </c>
    </row>
    <row r="121" spans="1:5" x14ac:dyDescent="0.35">
      <c r="A121" s="66">
        <v>44110</v>
      </c>
      <c r="B121">
        <v>11603.45</v>
      </c>
      <c r="C121">
        <v>11680.3</v>
      </c>
      <c r="D121">
        <v>11564.3</v>
      </c>
      <c r="E121">
        <v>11662.4</v>
      </c>
    </row>
    <row r="122" spans="1:5" x14ac:dyDescent="0.35">
      <c r="A122" s="66">
        <v>44111</v>
      </c>
      <c r="B122">
        <v>11679.25</v>
      </c>
      <c r="C122">
        <v>11763.05</v>
      </c>
      <c r="D122">
        <v>11629.35</v>
      </c>
      <c r="E122">
        <v>11738.85</v>
      </c>
    </row>
    <row r="123" spans="1:5" x14ac:dyDescent="0.35">
      <c r="A123" s="66">
        <v>44112</v>
      </c>
      <c r="B123">
        <v>11835.4</v>
      </c>
      <c r="C123">
        <v>11905.7</v>
      </c>
      <c r="D123">
        <v>11791.15</v>
      </c>
      <c r="E123">
        <v>11834.6</v>
      </c>
    </row>
    <row r="124" spans="1:5" x14ac:dyDescent="0.35">
      <c r="A124" s="66">
        <v>44113</v>
      </c>
      <c r="B124">
        <v>11852.05</v>
      </c>
      <c r="C124">
        <v>11938.6</v>
      </c>
      <c r="D124">
        <v>11805.2</v>
      </c>
      <c r="E124">
        <v>11914.2</v>
      </c>
    </row>
    <row r="125" spans="1:5" x14ac:dyDescent="0.35">
      <c r="A125" s="66">
        <v>44116</v>
      </c>
      <c r="B125">
        <v>11973.55</v>
      </c>
      <c r="C125">
        <v>12022.05</v>
      </c>
      <c r="D125">
        <v>11867.2</v>
      </c>
      <c r="E125">
        <v>11930.95</v>
      </c>
    </row>
    <row r="126" spans="1:5" x14ac:dyDescent="0.35">
      <c r="A126" s="66">
        <v>44117</v>
      </c>
      <c r="B126">
        <v>11934.65</v>
      </c>
      <c r="C126">
        <v>11988.2</v>
      </c>
      <c r="D126">
        <v>11888.9</v>
      </c>
      <c r="E126">
        <v>11934.5</v>
      </c>
    </row>
    <row r="127" spans="1:5" x14ac:dyDescent="0.35">
      <c r="A127" s="66">
        <v>44118</v>
      </c>
      <c r="B127">
        <v>11917.4</v>
      </c>
      <c r="C127">
        <v>11997.2</v>
      </c>
      <c r="D127">
        <v>11822.15</v>
      </c>
      <c r="E127">
        <v>11971.05</v>
      </c>
    </row>
    <row r="128" spans="1:5" x14ac:dyDescent="0.35">
      <c r="A128" s="66">
        <v>44119</v>
      </c>
      <c r="B128">
        <v>12023.45</v>
      </c>
      <c r="C128">
        <v>12025.45</v>
      </c>
      <c r="D128">
        <v>11661.3</v>
      </c>
      <c r="E128">
        <v>11680.35</v>
      </c>
    </row>
    <row r="129" spans="1:5" x14ac:dyDescent="0.35">
      <c r="A129" s="66">
        <v>44120</v>
      </c>
      <c r="B129">
        <v>11727.4</v>
      </c>
      <c r="C129">
        <v>11789.75</v>
      </c>
      <c r="D129">
        <v>11667.85</v>
      </c>
      <c r="E129">
        <v>11762.45</v>
      </c>
    </row>
    <row r="130" spans="1:5" x14ac:dyDescent="0.35">
      <c r="A130" s="66">
        <v>44123</v>
      </c>
      <c r="B130">
        <v>11879.2</v>
      </c>
      <c r="C130">
        <v>11898.25</v>
      </c>
      <c r="D130">
        <v>11820.4</v>
      </c>
      <c r="E130">
        <v>11873.05</v>
      </c>
    </row>
    <row r="131" spans="1:5" x14ac:dyDescent="0.35">
      <c r="A131" s="66">
        <v>44124</v>
      </c>
      <c r="B131">
        <v>11861</v>
      </c>
      <c r="C131">
        <v>11949.25</v>
      </c>
      <c r="D131">
        <v>11837.25</v>
      </c>
      <c r="E131">
        <v>11896.8</v>
      </c>
    </row>
    <row r="132" spans="1:5" x14ac:dyDescent="0.35">
      <c r="A132" s="66">
        <v>44125</v>
      </c>
      <c r="B132">
        <v>11958.55</v>
      </c>
      <c r="C132">
        <v>12018.65</v>
      </c>
      <c r="D132">
        <v>11775.75</v>
      </c>
      <c r="E132">
        <v>11937.65</v>
      </c>
    </row>
    <row r="133" spans="1:5" x14ac:dyDescent="0.35">
      <c r="A133" s="66">
        <v>44126</v>
      </c>
      <c r="B133">
        <v>11890</v>
      </c>
      <c r="C133">
        <v>11939.55</v>
      </c>
      <c r="D133">
        <v>11823.45</v>
      </c>
      <c r="E133">
        <v>11896.45</v>
      </c>
    </row>
    <row r="134" spans="1:5" x14ac:dyDescent="0.35">
      <c r="A134" s="66">
        <v>44127</v>
      </c>
      <c r="B134">
        <v>11957.9</v>
      </c>
      <c r="C134">
        <v>11974.55</v>
      </c>
      <c r="D134">
        <v>11908.75</v>
      </c>
      <c r="E134">
        <v>11930.35</v>
      </c>
    </row>
    <row r="135" spans="1:5" x14ac:dyDescent="0.35">
      <c r="A135" s="66">
        <v>44130</v>
      </c>
      <c r="B135">
        <v>11937.4</v>
      </c>
      <c r="C135">
        <v>11942.85</v>
      </c>
      <c r="D135">
        <v>11711.7</v>
      </c>
      <c r="E135">
        <v>11767.75</v>
      </c>
    </row>
    <row r="136" spans="1:5" x14ac:dyDescent="0.35">
      <c r="A136" s="66">
        <v>44131</v>
      </c>
      <c r="B136">
        <v>11807.1</v>
      </c>
      <c r="C136">
        <v>11899.05</v>
      </c>
      <c r="D136">
        <v>11723</v>
      </c>
      <c r="E136">
        <v>11889.4</v>
      </c>
    </row>
    <row r="137" spans="1:5" x14ac:dyDescent="0.35">
      <c r="A137" s="66">
        <v>44132</v>
      </c>
      <c r="B137">
        <v>11922.6</v>
      </c>
      <c r="C137">
        <v>11929.4</v>
      </c>
      <c r="D137">
        <v>11684.85</v>
      </c>
      <c r="E137">
        <v>11729.6</v>
      </c>
    </row>
    <row r="138" spans="1:5" x14ac:dyDescent="0.35">
      <c r="A138" s="66">
        <v>44133</v>
      </c>
      <c r="B138">
        <v>11633.3</v>
      </c>
      <c r="C138">
        <v>11744.15</v>
      </c>
      <c r="D138">
        <v>11606.45</v>
      </c>
      <c r="E138">
        <v>11670.8</v>
      </c>
    </row>
    <row r="139" spans="1:5" x14ac:dyDescent="0.35">
      <c r="A139" s="66">
        <v>44134</v>
      </c>
      <c r="B139">
        <v>11678.45</v>
      </c>
      <c r="C139">
        <v>11748.95</v>
      </c>
      <c r="D139">
        <v>11535.45</v>
      </c>
      <c r="E139">
        <v>11642.4</v>
      </c>
    </row>
    <row r="140" spans="1:5" x14ac:dyDescent="0.35">
      <c r="A140" s="66">
        <v>44137</v>
      </c>
      <c r="B140">
        <v>11697.35</v>
      </c>
      <c r="C140">
        <v>11725.65</v>
      </c>
      <c r="D140">
        <v>11557.4</v>
      </c>
      <c r="E140">
        <v>11669.15</v>
      </c>
    </row>
    <row r="141" spans="1:5" x14ac:dyDescent="0.35">
      <c r="A141" s="66">
        <v>44138</v>
      </c>
      <c r="B141">
        <v>11734.45</v>
      </c>
      <c r="C141">
        <v>11836.2</v>
      </c>
      <c r="D141">
        <v>11723.3</v>
      </c>
      <c r="E141">
        <v>11813.5</v>
      </c>
    </row>
    <row r="142" spans="1:5" x14ac:dyDescent="0.35">
      <c r="A142" s="66">
        <v>44139</v>
      </c>
      <c r="B142">
        <v>11783.35</v>
      </c>
      <c r="C142">
        <v>11929.65</v>
      </c>
      <c r="D142">
        <v>11756.4</v>
      </c>
      <c r="E142">
        <v>11908.5</v>
      </c>
    </row>
    <row r="143" spans="1:5" x14ac:dyDescent="0.35">
      <c r="A143" s="66">
        <v>44140</v>
      </c>
      <c r="B143">
        <v>12062.4</v>
      </c>
      <c r="C143">
        <v>12131.1</v>
      </c>
      <c r="D143">
        <v>12027.6</v>
      </c>
      <c r="E143">
        <v>12120.3</v>
      </c>
    </row>
    <row r="144" spans="1:5" x14ac:dyDescent="0.35">
      <c r="A144" s="66">
        <v>44141</v>
      </c>
      <c r="B144">
        <v>12156.65</v>
      </c>
      <c r="C144">
        <v>12280.4</v>
      </c>
      <c r="D144">
        <v>12131.85</v>
      </c>
      <c r="E144">
        <v>12263.55</v>
      </c>
    </row>
    <row r="145" spans="1:5" x14ac:dyDescent="0.35">
      <c r="A145" s="66">
        <v>44144</v>
      </c>
      <c r="B145">
        <v>12399.4</v>
      </c>
      <c r="C145">
        <v>12474.05</v>
      </c>
      <c r="D145">
        <v>12367.35</v>
      </c>
      <c r="E145">
        <v>12461.05</v>
      </c>
    </row>
    <row r="146" spans="1:5" x14ac:dyDescent="0.35">
      <c r="A146" s="66">
        <v>44145</v>
      </c>
      <c r="B146">
        <v>12556.4</v>
      </c>
      <c r="C146">
        <v>12643.9</v>
      </c>
      <c r="D146">
        <v>12475.25</v>
      </c>
      <c r="E146">
        <v>12631.1</v>
      </c>
    </row>
    <row r="147" spans="1:5" x14ac:dyDescent="0.35">
      <c r="A147" s="66">
        <v>44146</v>
      </c>
      <c r="B147">
        <v>12680.6</v>
      </c>
      <c r="C147">
        <v>12769.75</v>
      </c>
      <c r="D147">
        <v>12571.1</v>
      </c>
      <c r="E147">
        <v>12749.15</v>
      </c>
    </row>
    <row r="148" spans="1:5" x14ac:dyDescent="0.35">
      <c r="A148" s="66">
        <v>44147</v>
      </c>
      <c r="B148">
        <v>12702.15</v>
      </c>
      <c r="C148">
        <v>12741.15</v>
      </c>
      <c r="D148">
        <v>12624.85</v>
      </c>
      <c r="E148">
        <v>12690.8</v>
      </c>
    </row>
    <row r="149" spans="1:5" x14ac:dyDescent="0.35">
      <c r="A149" s="66">
        <v>44148</v>
      </c>
      <c r="B149">
        <v>12659.7</v>
      </c>
      <c r="C149">
        <v>12735.95</v>
      </c>
      <c r="D149">
        <v>12607.7</v>
      </c>
      <c r="E149">
        <v>12719.95</v>
      </c>
    </row>
    <row r="150" spans="1:5" x14ac:dyDescent="0.35">
      <c r="A150" s="66">
        <v>44149</v>
      </c>
      <c r="B150">
        <v>12823.35</v>
      </c>
      <c r="C150">
        <v>12828.7</v>
      </c>
      <c r="D150">
        <v>12749.45</v>
      </c>
      <c r="E150">
        <v>12780.25</v>
      </c>
    </row>
    <row r="151" spans="1:5" x14ac:dyDescent="0.35">
      <c r="A151" s="66">
        <v>44152</v>
      </c>
      <c r="B151">
        <v>12932.5</v>
      </c>
      <c r="C151">
        <v>12934.05</v>
      </c>
      <c r="D151">
        <v>12797.1</v>
      </c>
      <c r="E151">
        <v>12874.2</v>
      </c>
    </row>
    <row r="152" spans="1:5" x14ac:dyDescent="0.35">
      <c r="A152" s="66">
        <v>44153</v>
      </c>
      <c r="B152">
        <v>12860.1</v>
      </c>
      <c r="C152">
        <v>12948.85</v>
      </c>
      <c r="D152">
        <v>12819.35</v>
      </c>
      <c r="E152">
        <v>12938.25</v>
      </c>
    </row>
    <row r="153" spans="1:5" x14ac:dyDescent="0.35">
      <c r="A153" s="66">
        <v>44154</v>
      </c>
      <c r="B153">
        <v>12839.5</v>
      </c>
      <c r="C153">
        <v>12963</v>
      </c>
      <c r="D153">
        <v>12745.75</v>
      </c>
      <c r="E153">
        <v>12771.7</v>
      </c>
    </row>
    <row r="154" spans="1:5" x14ac:dyDescent="0.35">
      <c r="A154" s="66">
        <v>44155</v>
      </c>
      <c r="B154">
        <v>12813.4</v>
      </c>
      <c r="C154">
        <v>12892.45</v>
      </c>
      <c r="D154">
        <v>12730.25</v>
      </c>
      <c r="E154">
        <v>12859.05</v>
      </c>
    </row>
    <row r="155" spans="1:5" x14ac:dyDescent="0.35">
      <c r="A155" s="66">
        <v>44158</v>
      </c>
      <c r="B155">
        <v>12960.3</v>
      </c>
      <c r="C155">
        <v>12968.85</v>
      </c>
      <c r="D155">
        <v>12825.7</v>
      </c>
      <c r="E155">
        <v>12926.45</v>
      </c>
    </row>
    <row r="156" spans="1:5" x14ac:dyDescent="0.35">
      <c r="A156" s="66">
        <v>44159</v>
      </c>
      <c r="B156">
        <v>13002.6</v>
      </c>
      <c r="C156">
        <v>13079.1</v>
      </c>
      <c r="D156">
        <v>12978</v>
      </c>
      <c r="E156">
        <v>13055.15</v>
      </c>
    </row>
    <row r="157" spans="1:5" x14ac:dyDescent="0.35">
      <c r="A157" s="66">
        <v>44160</v>
      </c>
      <c r="B157">
        <v>13130</v>
      </c>
      <c r="C157">
        <v>13145.85</v>
      </c>
      <c r="D157">
        <v>12833.65</v>
      </c>
      <c r="E157">
        <v>12858.4</v>
      </c>
    </row>
    <row r="158" spans="1:5" x14ac:dyDescent="0.35">
      <c r="A158" s="66">
        <v>44161</v>
      </c>
      <c r="B158">
        <v>12906.45</v>
      </c>
      <c r="C158">
        <v>13018</v>
      </c>
      <c r="D158">
        <v>12790.4</v>
      </c>
      <c r="E158">
        <v>12987</v>
      </c>
    </row>
    <row r="159" spans="1:5" x14ac:dyDescent="0.35">
      <c r="A159" s="66">
        <v>44162</v>
      </c>
      <c r="B159">
        <v>13012.05</v>
      </c>
      <c r="C159">
        <v>13035.3</v>
      </c>
      <c r="D159">
        <v>12914.3</v>
      </c>
      <c r="E159">
        <v>12968.95</v>
      </c>
    </row>
    <row r="160" spans="1:5" x14ac:dyDescent="0.35">
      <c r="A160" s="66">
        <v>44166</v>
      </c>
      <c r="B160">
        <v>13062.2</v>
      </c>
      <c r="C160">
        <v>13128.4</v>
      </c>
      <c r="D160">
        <v>12962.8</v>
      </c>
      <c r="E160">
        <v>13109.05</v>
      </c>
    </row>
    <row r="161" spans="1:5" x14ac:dyDescent="0.35">
      <c r="A161" s="66">
        <v>44167</v>
      </c>
      <c r="B161">
        <v>13121.4</v>
      </c>
      <c r="C161">
        <v>13128.5</v>
      </c>
      <c r="D161">
        <v>12983.55</v>
      </c>
      <c r="E161">
        <v>13113.75</v>
      </c>
    </row>
    <row r="162" spans="1:5" x14ac:dyDescent="0.35">
      <c r="A162" s="66">
        <v>44168</v>
      </c>
      <c r="B162">
        <v>13215.3</v>
      </c>
      <c r="C162">
        <v>13216.6</v>
      </c>
      <c r="D162">
        <v>13107.9</v>
      </c>
      <c r="E162">
        <v>13133.9</v>
      </c>
    </row>
    <row r="163" spans="1:5" x14ac:dyDescent="0.35">
      <c r="A163" s="66">
        <v>44169</v>
      </c>
      <c r="B163">
        <v>13177.4</v>
      </c>
      <c r="C163">
        <v>13280.05</v>
      </c>
      <c r="D163">
        <v>13152.85</v>
      </c>
      <c r="E163">
        <v>13258.55</v>
      </c>
    </row>
    <row r="164" spans="1:5" x14ac:dyDescent="0.35">
      <c r="A164" s="66">
        <v>44172</v>
      </c>
      <c r="B164">
        <v>13264.85</v>
      </c>
      <c r="C164">
        <v>13366.65</v>
      </c>
      <c r="D164">
        <v>13241.95</v>
      </c>
      <c r="E164">
        <v>13355.75</v>
      </c>
    </row>
    <row r="165" spans="1:5" x14ac:dyDescent="0.35">
      <c r="A165" s="66">
        <v>44173</v>
      </c>
      <c r="B165">
        <v>13393.85</v>
      </c>
      <c r="C165">
        <v>13435.45</v>
      </c>
      <c r="D165">
        <v>13311.05</v>
      </c>
      <c r="E165">
        <v>13392.95</v>
      </c>
    </row>
    <row r="166" spans="1:5" x14ac:dyDescent="0.35">
      <c r="A166" s="66">
        <v>44174</v>
      </c>
      <c r="B166">
        <v>13458.1</v>
      </c>
      <c r="C166">
        <v>13548.9</v>
      </c>
      <c r="D166">
        <v>13449.6</v>
      </c>
      <c r="E166">
        <v>13529.1</v>
      </c>
    </row>
    <row r="167" spans="1:5" x14ac:dyDescent="0.35">
      <c r="A167" s="66">
        <v>44175</v>
      </c>
      <c r="B167">
        <v>13488.5</v>
      </c>
      <c r="C167">
        <v>13503.55</v>
      </c>
      <c r="D167">
        <v>13399.3</v>
      </c>
      <c r="E167">
        <v>13478.3</v>
      </c>
    </row>
    <row r="168" spans="1:5" x14ac:dyDescent="0.35">
      <c r="A168" s="66">
        <v>44176</v>
      </c>
      <c r="B168">
        <v>13512.3</v>
      </c>
      <c r="C168">
        <v>13579.35</v>
      </c>
      <c r="D168">
        <v>13402.85</v>
      </c>
      <c r="E168">
        <v>13513.85</v>
      </c>
    </row>
    <row r="169" spans="1:5" x14ac:dyDescent="0.35">
      <c r="A169" s="66">
        <v>44179</v>
      </c>
      <c r="B169">
        <v>13571.45</v>
      </c>
      <c r="C169">
        <v>13597.5</v>
      </c>
      <c r="D169">
        <v>13472.45</v>
      </c>
      <c r="E169">
        <v>13558.15</v>
      </c>
    </row>
    <row r="170" spans="1:5" x14ac:dyDescent="0.35">
      <c r="A170" s="66">
        <v>44180</v>
      </c>
      <c r="B170">
        <v>13547.2</v>
      </c>
      <c r="C170">
        <v>13589.65</v>
      </c>
      <c r="D170">
        <v>13447.05</v>
      </c>
      <c r="E170">
        <v>13567.85</v>
      </c>
    </row>
    <row r="171" spans="1:5" x14ac:dyDescent="0.35">
      <c r="A171" s="66">
        <v>44181</v>
      </c>
      <c r="B171">
        <v>13663.1</v>
      </c>
      <c r="C171">
        <v>13692.35</v>
      </c>
      <c r="D171">
        <v>13606.45</v>
      </c>
      <c r="E171">
        <v>13682.7</v>
      </c>
    </row>
    <row r="172" spans="1:5" x14ac:dyDescent="0.35">
      <c r="A172" s="66">
        <v>44182</v>
      </c>
      <c r="B172">
        <v>13713.55</v>
      </c>
      <c r="C172">
        <v>13773.25</v>
      </c>
      <c r="D172">
        <v>13673.55</v>
      </c>
      <c r="E172">
        <v>13740.7</v>
      </c>
    </row>
    <row r="173" spans="1:5" x14ac:dyDescent="0.35">
      <c r="A173" s="66">
        <v>44183</v>
      </c>
      <c r="B173">
        <v>13764.4</v>
      </c>
      <c r="C173">
        <v>13772.85</v>
      </c>
      <c r="D173">
        <v>13658.6</v>
      </c>
      <c r="E173">
        <v>13760.55</v>
      </c>
    </row>
    <row r="174" spans="1:5" x14ac:dyDescent="0.35">
      <c r="A174" s="66">
        <v>44186</v>
      </c>
      <c r="B174">
        <v>13741.9</v>
      </c>
      <c r="C174">
        <v>13777.5</v>
      </c>
      <c r="D174">
        <v>13131.45</v>
      </c>
      <c r="E174">
        <v>13328.4</v>
      </c>
    </row>
    <row r="175" spans="1:5" x14ac:dyDescent="0.35">
      <c r="A175" s="66">
        <v>44187</v>
      </c>
      <c r="B175">
        <v>13373.65</v>
      </c>
      <c r="C175">
        <v>13492.05</v>
      </c>
      <c r="D175">
        <v>13192.9</v>
      </c>
      <c r="E175">
        <v>13466.3</v>
      </c>
    </row>
    <row r="176" spans="1:5" x14ac:dyDescent="0.35">
      <c r="A176" s="66">
        <v>44188</v>
      </c>
      <c r="B176">
        <v>13473.5</v>
      </c>
      <c r="C176">
        <v>13619.45</v>
      </c>
      <c r="D176">
        <v>13432.2</v>
      </c>
      <c r="E176">
        <v>13601.1</v>
      </c>
    </row>
    <row r="177" spans="1:5" x14ac:dyDescent="0.35">
      <c r="A177" s="66">
        <v>44189</v>
      </c>
      <c r="B177">
        <v>13672.15</v>
      </c>
      <c r="C177">
        <v>13771.75</v>
      </c>
      <c r="D177">
        <v>13626.9</v>
      </c>
      <c r="E177">
        <v>13749.25</v>
      </c>
    </row>
    <row r="178" spans="1:5" x14ac:dyDescent="0.35">
      <c r="A178" s="66">
        <v>44193</v>
      </c>
      <c r="B178">
        <v>13815.15</v>
      </c>
      <c r="C178">
        <v>13885.3</v>
      </c>
      <c r="D178">
        <v>13811.55</v>
      </c>
      <c r="E178">
        <v>13873.2</v>
      </c>
    </row>
    <row r="179" spans="1:5" x14ac:dyDescent="0.35">
      <c r="A179" s="66">
        <v>44194</v>
      </c>
      <c r="B179">
        <v>13910.35</v>
      </c>
      <c r="C179">
        <v>13967.6</v>
      </c>
      <c r="D179">
        <v>13859.9</v>
      </c>
      <c r="E179">
        <v>13932.6</v>
      </c>
    </row>
    <row r="180" spans="1:5" x14ac:dyDescent="0.35">
      <c r="A180" s="66">
        <v>44195</v>
      </c>
      <c r="B180">
        <v>13980.9</v>
      </c>
      <c r="C180">
        <v>13997</v>
      </c>
      <c r="D180">
        <v>13864.95</v>
      </c>
      <c r="E180">
        <v>13981.95</v>
      </c>
    </row>
    <row r="181" spans="1:5" x14ac:dyDescent="0.35">
      <c r="A181" s="66">
        <v>44196</v>
      </c>
      <c r="B181">
        <v>13970</v>
      </c>
      <c r="C181">
        <v>14024.85</v>
      </c>
      <c r="D181">
        <v>13936.45</v>
      </c>
      <c r="E181">
        <v>13981.75</v>
      </c>
    </row>
    <row r="182" spans="1:5" x14ac:dyDescent="0.35">
      <c r="A182" s="66">
        <v>44197</v>
      </c>
      <c r="B182">
        <v>13996.1</v>
      </c>
      <c r="C182">
        <v>14049.85</v>
      </c>
      <c r="D182">
        <v>13991.35</v>
      </c>
      <c r="E182">
        <v>14018.5</v>
      </c>
    </row>
    <row r="183" spans="1:5" x14ac:dyDescent="0.35">
      <c r="A183" s="66">
        <v>44200</v>
      </c>
      <c r="B183">
        <v>14104.35</v>
      </c>
      <c r="C183">
        <v>14147.95</v>
      </c>
      <c r="D183">
        <v>13953.75</v>
      </c>
      <c r="E183">
        <v>14132.9</v>
      </c>
    </row>
    <row r="184" spans="1:5" x14ac:dyDescent="0.35">
      <c r="A184" s="66">
        <v>44201</v>
      </c>
      <c r="B184">
        <v>14075.15</v>
      </c>
      <c r="C184">
        <v>14215.6</v>
      </c>
      <c r="D184">
        <v>14048.15</v>
      </c>
      <c r="E184">
        <v>14199.5</v>
      </c>
    </row>
    <row r="185" spans="1:5" x14ac:dyDescent="0.35">
      <c r="A185" s="66">
        <v>44202</v>
      </c>
      <c r="B185">
        <v>14240.95</v>
      </c>
      <c r="C185">
        <v>14244.15</v>
      </c>
      <c r="D185">
        <v>14039.9</v>
      </c>
      <c r="E185">
        <v>14146.25</v>
      </c>
    </row>
    <row r="186" spans="1:5" x14ac:dyDescent="0.35">
      <c r="A186" s="66">
        <v>44203</v>
      </c>
      <c r="B186">
        <v>14253.75</v>
      </c>
      <c r="C186">
        <v>14256.25</v>
      </c>
      <c r="D186">
        <v>14123.1</v>
      </c>
      <c r="E186">
        <v>14137.35</v>
      </c>
    </row>
    <row r="187" spans="1:5" x14ac:dyDescent="0.35">
      <c r="A187" s="66">
        <v>44204</v>
      </c>
      <c r="B187">
        <v>14258.4</v>
      </c>
      <c r="C187">
        <v>14367.3</v>
      </c>
      <c r="D187">
        <v>14221.65</v>
      </c>
      <c r="E187">
        <v>14347.25</v>
      </c>
    </row>
    <row r="188" spans="1:5" x14ac:dyDescent="0.35">
      <c r="A188" s="66">
        <v>44207</v>
      </c>
      <c r="B188">
        <v>14474.05</v>
      </c>
      <c r="C188">
        <v>14498.2</v>
      </c>
      <c r="D188">
        <v>14383.1</v>
      </c>
      <c r="E188">
        <v>14484.75</v>
      </c>
    </row>
    <row r="189" spans="1:5" x14ac:dyDescent="0.35">
      <c r="A189" s="66">
        <v>44208</v>
      </c>
      <c r="B189">
        <v>14473.8</v>
      </c>
      <c r="C189">
        <v>14590.65</v>
      </c>
      <c r="D189">
        <v>14432.85</v>
      </c>
      <c r="E189">
        <v>14563.45</v>
      </c>
    </row>
    <row r="190" spans="1:5" x14ac:dyDescent="0.35">
      <c r="A190" s="66">
        <v>44209</v>
      </c>
      <c r="B190">
        <v>14639.8</v>
      </c>
      <c r="C190">
        <v>14653.35</v>
      </c>
      <c r="D190">
        <v>14435.7</v>
      </c>
      <c r="E190">
        <v>14564.85</v>
      </c>
    </row>
    <row r="191" spans="1:5" x14ac:dyDescent="0.35">
      <c r="A191" s="66">
        <v>44210</v>
      </c>
      <c r="B191">
        <v>14550.05</v>
      </c>
      <c r="C191">
        <v>14617.8</v>
      </c>
      <c r="D191">
        <v>14471.5</v>
      </c>
      <c r="E191">
        <v>14595.6</v>
      </c>
    </row>
    <row r="192" spans="1:5" x14ac:dyDescent="0.35">
      <c r="A192" s="66">
        <v>44211</v>
      </c>
      <c r="B192">
        <v>14594.35</v>
      </c>
      <c r="C192">
        <v>14617.45</v>
      </c>
      <c r="D192">
        <v>14357.85</v>
      </c>
      <c r="E192">
        <v>14433.7</v>
      </c>
    </row>
    <row r="193" spans="1:5" x14ac:dyDescent="0.35">
      <c r="A193" s="66">
        <v>44214</v>
      </c>
      <c r="B193">
        <v>14453.3</v>
      </c>
      <c r="C193">
        <v>14459.15</v>
      </c>
      <c r="D193">
        <v>14222.8</v>
      </c>
      <c r="E193">
        <v>14281.3</v>
      </c>
    </row>
    <row r="194" spans="1:5" x14ac:dyDescent="0.35">
      <c r="A194" s="66">
        <v>44215</v>
      </c>
      <c r="B194">
        <v>14371.65</v>
      </c>
      <c r="C194">
        <v>14546.05</v>
      </c>
      <c r="D194">
        <v>14350.85</v>
      </c>
      <c r="E194">
        <v>14521.15</v>
      </c>
    </row>
    <row r="195" spans="1:5" x14ac:dyDescent="0.35">
      <c r="A195" s="66">
        <v>44216</v>
      </c>
      <c r="B195">
        <v>14538.3</v>
      </c>
      <c r="C195">
        <v>14666.45</v>
      </c>
      <c r="D195">
        <v>14517.55</v>
      </c>
      <c r="E195">
        <v>14644.7</v>
      </c>
    </row>
    <row r="196" spans="1:5" x14ac:dyDescent="0.35">
      <c r="A196" s="66">
        <v>44217</v>
      </c>
      <c r="B196">
        <v>14730.95</v>
      </c>
      <c r="C196">
        <v>14753.55</v>
      </c>
      <c r="D196">
        <v>14517.25</v>
      </c>
      <c r="E196">
        <v>14590.35</v>
      </c>
    </row>
    <row r="197" spans="1:5" x14ac:dyDescent="0.35">
      <c r="A197" s="66">
        <v>44218</v>
      </c>
      <c r="B197">
        <v>14583.4</v>
      </c>
      <c r="C197">
        <v>14619.9</v>
      </c>
      <c r="D197">
        <v>14357.75</v>
      </c>
      <c r="E197">
        <v>14371.9</v>
      </c>
    </row>
    <row r="198" spans="1:5" x14ac:dyDescent="0.35">
      <c r="A198" s="66">
        <v>44221</v>
      </c>
      <c r="B198">
        <v>14477.8</v>
      </c>
      <c r="C198">
        <v>14491.1</v>
      </c>
      <c r="D198">
        <v>14218.6</v>
      </c>
      <c r="E198">
        <v>14238.9</v>
      </c>
    </row>
    <row r="199" spans="1:5" x14ac:dyDescent="0.35">
      <c r="A199" s="66">
        <v>44223</v>
      </c>
      <c r="B199">
        <v>14237.95</v>
      </c>
      <c r="C199">
        <v>14237.95</v>
      </c>
      <c r="D199">
        <v>13929.3</v>
      </c>
      <c r="E199">
        <v>13967.5</v>
      </c>
    </row>
    <row r="200" spans="1:5" x14ac:dyDescent="0.35">
      <c r="A200" s="66">
        <v>44224</v>
      </c>
      <c r="B200">
        <v>13810.4</v>
      </c>
      <c r="C200">
        <v>13898.25</v>
      </c>
      <c r="D200">
        <v>13713.25</v>
      </c>
      <c r="E200">
        <v>13817.55</v>
      </c>
    </row>
    <row r="201" spans="1:5" x14ac:dyDescent="0.35">
      <c r="A201" s="66">
        <v>44225</v>
      </c>
      <c r="B201">
        <v>13946.6</v>
      </c>
      <c r="C201">
        <v>13966.85</v>
      </c>
      <c r="D201">
        <v>13596.75</v>
      </c>
      <c r="E201">
        <v>13634.6</v>
      </c>
    </row>
    <row r="202" spans="1:5" x14ac:dyDescent="0.35">
      <c r="A202" s="66">
        <v>44228</v>
      </c>
      <c r="B202">
        <v>13758.6</v>
      </c>
      <c r="C202">
        <v>14336.35</v>
      </c>
      <c r="D202">
        <v>13661.75</v>
      </c>
      <c r="E202">
        <v>14281.2</v>
      </c>
    </row>
    <row r="203" spans="1:5" x14ac:dyDescent="0.35">
      <c r="A203" s="66">
        <v>44229</v>
      </c>
      <c r="B203">
        <v>14481.1</v>
      </c>
      <c r="C203">
        <v>14731.7</v>
      </c>
      <c r="D203">
        <v>14469.15</v>
      </c>
      <c r="E203">
        <v>14647.85</v>
      </c>
    </row>
    <row r="204" spans="1:5" x14ac:dyDescent="0.35">
      <c r="A204" s="66">
        <v>44230</v>
      </c>
      <c r="B204">
        <v>14754.9</v>
      </c>
      <c r="C204">
        <v>14868.85</v>
      </c>
      <c r="D204">
        <v>14574.15</v>
      </c>
      <c r="E204">
        <v>14789.95</v>
      </c>
    </row>
    <row r="205" spans="1:5" x14ac:dyDescent="0.35">
      <c r="A205" s="66">
        <v>44231</v>
      </c>
      <c r="B205">
        <v>14789.05</v>
      </c>
      <c r="C205">
        <v>14913.7</v>
      </c>
      <c r="D205">
        <v>14714.75</v>
      </c>
      <c r="E205">
        <v>14895.65</v>
      </c>
    </row>
    <row r="206" spans="1:5" x14ac:dyDescent="0.35">
      <c r="A206" s="66">
        <v>44232</v>
      </c>
      <c r="B206">
        <v>14952.6</v>
      </c>
      <c r="C206">
        <v>15014.65</v>
      </c>
      <c r="D206">
        <v>14864.75</v>
      </c>
      <c r="E206">
        <v>14924.25</v>
      </c>
    </row>
    <row r="207" spans="1:5" x14ac:dyDescent="0.35">
      <c r="A207" s="66">
        <v>44235</v>
      </c>
      <c r="B207">
        <v>15064.3</v>
      </c>
      <c r="C207">
        <v>15159.9</v>
      </c>
      <c r="D207">
        <v>15041.05</v>
      </c>
      <c r="E207">
        <v>15115.8</v>
      </c>
    </row>
    <row r="208" spans="1:5" x14ac:dyDescent="0.35">
      <c r="A208" s="66">
        <v>44236</v>
      </c>
      <c r="B208">
        <v>15164.15</v>
      </c>
      <c r="C208">
        <v>15257.1</v>
      </c>
      <c r="D208">
        <v>15064.3</v>
      </c>
      <c r="E208">
        <v>15109.3</v>
      </c>
    </row>
    <row r="209" spans="1:5" x14ac:dyDescent="0.35">
      <c r="A209" s="66">
        <v>44237</v>
      </c>
      <c r="B209">
        <v>15119.05</v>
      </c>
      <c r="C209">
        <v>15168.25</v>
      </c>
      <c r="D209">
        <v>14977.2</v>
      </c>
      <c r="E209">
        <v>15106.5</v>
      </c>
    </row>
    <row r="210" spans="1:5" x14ac:dyDescent="0.35">
      <c r="A210" s="66">
        <v>44238</v>
      </c>
      <c r="B210">
        <v>15073.25</v>
      </c>
      <c r="C210">
        <v>15188.5</v>
      </c>
      <c r="D210">
        <v>15065.4</v>
      </c>
      <c r="E210">
        <v>15173.3</v>
      </c>
    </row>
    <row r="211" spans="1:5" x14ac:dyDescent="0.35">
      <c r="A211" s="66">
        <v>44239</v>
      </c>
      <c r="B211">
        <v>15186.2</v>
      </c>
      <c r="C211">
        <v>15243.5</v>
      </c>
      <c r="D211">
        <v>15081</v>
      </c>
      <c r="E211">
        <v>15163.3</v>
      </c>
    </row>
    <row r="212" spans="1:5" x14ac:dyDescent="0.35">
      <c r="A212" s="66">
        <v>44242</v>
      </c>
      <c r="B212">
        <v>15270.3</v>
      </c>
      <c r="C212">
        <v>15340.15</v>
      </c>
      <c r="D212">
        <v>15243.4</v>
      </c>
      <c r="E212">
        <v>15314.7</v>
      </c>
    </row>
    <row r="213" spans="1:5" x14ac:dyDescent="0.35">
      <c r="A213" s="66">
        <v>44243</v>
      </c>
      <c r="B213">
        <v>15371.45</v>
      </c>
      <c r="C213">
        <v>15431.75</v>
      </c>
      <c r="D213">
        <v>15242.2</v>
      </c>
      <c r="E213">
        <v>15313.45</v>
      </c>
    </row>
    <row r="214" spans="1:5" x14ac:dyDescent="0.35">
      <c r="A214" s="66">
        <v>44244</v>
      </c>
      <c r="B214">
        <v>15279.9</v>
      </c>
      <c r="C214">
        <v>15314.3</v>
      </c>
      <c r="D214">
        <v>15170.75</v>
      </c>
      <c r="E214">
        <v>15208.9</v>
      </c>
    </row>
    <row r="215" spans="1:5" x14ac:dyDescent="0.35">
      <c r="A215" s="66">
        <v>44245</v>
      </c>
      <c r="B215">
        <v>15238.7</v>
      </c>
      <c r="C215">
        <v>15250.75</v>
      </c>
      <c r="D215">
        <v>15078.05</v>
      </c>
      <c r="E215">
        <v>15118.95</v>
      </c>
    </row>
    <row r="216" spans="1:5" x14ac:dyDescent="0.35">
      <c r="A216" s="66">
        <v>44246</v>
      </c>
      <c r="B216">
        <v>15074.8</v>
      </c>
      <c r="C216">
        <v>15144.05</v>
      </c>
      <c r="D216">
        <v>14898.2</v>
      </c>
      <c r="E216">
        <v>14981.75</v>
      </c>
    </row>
    <row r="217" spans="1:5" x14ac:dyDescent="0.35">
      <c r="A217" s="66">
        <v>44249</v>
      </c>
      <c r="B217">
        <v>14999.05</v>
      </c>
      <c r="C217">
        <v>15010.1</v>
      </c>
      <c r="D217">
        <v>14635.05</v>
      </c>
      <c r="E217">
        <v>14675.7</v>
      </c>
    </row>
    <row r="218" spans="1:5" x14ac:dyDescent="0.35">
      <c r="A218" s="66">
        <v>44250</v>
      </c>
      <c r="B218">
        <v>14782.25</v>
      </c>
      <c r="C218">
        <v>14854.5</v>
      </c>
      <c r="D218">
        <v>14651.85</v>
      </c>
      <c r="E218">
        <v>14707.8</v>
      </c>
    </row>
    <row r="219" spans="1:5" x14ac:dyDescent="0.35">
      <c r="A219" s="66">
        <v>44251</v>
      </c>
      <c r="B219">
        <v>14729.15</v>
      </c>
      <c r="C219">
        <v>15008.8</v>
      </c>
      <c r="D219">
        <v>14723.05</v>
      </c>
      <c r="E219">
        <v>14982</v>
      </c>
    </row>
    <row r="220" spans="1:5" x14ac:dyDescent="0.35">
      <c r="A220" s="66">
        <v>44252</v>
      </c>
      <c r="B220">
        <v>15079.85</v>
      </c>
      <c r="C220">
        <v>15176.5</v>
      </c>
      <c r="D220">
        <v>15065.35</v>
      </c>
      <c r="E220">
        <v>15097.35</v>
      </c>
    </row>
    <row r="221" spans="1:5" x14ac:dyDescent="0.35">
      <c r="A221" s="66">
        <v>44253</v>
      </c>
      <c r="B221">
        <v>14888.6</v>
      </c>
      <c r="C221">
        <v>14919.45</v>
      </c>
      <c r="D221">
        <v>14467.75</v>
      </c>
      <c r="E221">
        <v>14529.15</v>
      </c>
    </row>
    <row r="222" spans="1:5" x14ac:dyDescent="0.35">
      <c r="A222" s="66">
        <v>44256</v>
      </c>
      <c r="B222">
        <v>14702.5</v>
      </c>
      <c r="C222">
        <v>14806.8</v>
      </c>
      <c r="D222">
        <v>14638.55</v>
      </c>
      <c r="E222">
        <v>14761.55</v>
      </c>
    </row>
    <row r="223" spans="1:5" x14ac:dyDescent="0.35">
      <c r="A223" s="66">
        <v>44257</v>
      </c>
      <c r="B223">
        <v>14865.3</v>
      </c>
      <c r="C223">
        <v>14959.1</v>
      </c>
      <c r="D223">
        <v>14760.8</v>
      </c>
      <c r="E223">
        <v>14919.1</v>
      </c>
    </row>
    <row r="224" spans="1:5" x14ac:dyDescent="0.35">
      <c r="A224" s="66">
        <v>44258</v>
      </c>
      <c r="B224">
        <v>15064.4</v>
      </c>
      <c r="C224">
        <v>15273.15</v>
      </c>
      <c r="D224">
        <v>14995.8</v>
      </c>
      <c r="E224">
        <v>15245.6</v>
      </c>
    </row>
    <row r="225" spans="1:5" x14ac:dyDescent="0.35">
      <c r="A225" s="66">
        <v>44259</v>
      </c>
      <c r="B225">
        <v>15026.75</v>
      </c>
      <c r="C225">
        <v>15202.35</v>
      </c>
      <c r="D225">
        <v>14980.2</v>
      </c>
      <c r="E225">
        <v>15080.75</v>
      </c>
    </row>
    <row r="226" spans="1:5" x14ac:dyDescent="0.35">
      <c r="A226" s="66">
        <v>44260</v>
      </c>
      <c r="B226">
        <v>14977.95</v>
      </c>
      <c r="C226">
        <v>15092.35</v>
      </c>
      <c r="D226">
        <v>14862.1</v>
      </c>
      <c r="E226">
        <v>14938.1</v>
      </c>
    </row>
    <row r="227" spans="1:5" x14ac:dyDescent="0.35">
      <c r="A227" s="66">
        <v>44263</v>
      </c>
      <c r="B227">
        <v>15002.45</v>
      </c>
      <c r="C227">
        <v>15111.15</v>
      </c>
      <c r="D227">
        <v>14919.9</v>
      </c>
      <c r="E227">
        <v>14956.2</v>
      </c>
    </row>
    <row r="228" spans="1:5" x14ac:dyDescent="0.35">
      <c r="A228" s="66">
        <v>44264</v>
      </c>
      <c r="B228">
        <v>15049.9</v>
      </c>
      <c r="C228">
        <v>15126.85</v>
      </c>
      <c r="D228">
        <v>14925.45</v>
      </c>
      <c r="E228">
        <v>15098.4</v>
      </c>
    </row>
    <row r="229" spans="1:5" x14ac:dyDescent="0.35">
      <c r="A229" s="66">
        <v>44265</v>
      </c>
      <c r="B229">
        <v>15202.15</v>
      </c>
      <c r="C229">
        <v>15218.45</v>
      </c>
      <c r="D229">
        <v>15100.85</v>
      </c>
      <c r="E229">
        <v>15174.8</v>
      </c>
    </row>
    <row r="230" spans="1:5" x14ac:dyDescent="0.35">
      <c r="A230" s="66">
        <v>44267</v>
      </c>
      <c r="B230">
        <v>15321.15</v>
      </c>
      <c r="C230">
        <v>15336.3</v>
      </c>
      <c r="D230">
        <v>14953.6</v>
      </c>
      <c r="E230">
        <v>15030.95</v>
      </c>
    </row>
    <row r="231" spans="1:5" x14ac:dyDescent="0.35">
      <c r="A231" s="66">
        <v>44270</v>
      </c>
      <c r="B231">
        <v>15048.4</v>
      </c>
      <c r="C231">
        <v>15048.4</v>
      </c>
      <c r="D231">
        <v>14745.85</v>
      </c>
      <c r="E231">
        <v>14929.5</v>
      </c>
    </row>
    <row r="232" spans="1:5" x14ac:dyDescent="0.35">
      <c r="A232" s="66">
        <v>44271</v>
      </c>
      <c r="B232">
        <v>14996.1</v>
      </c>
      <c r="C232">
        <v>15051.6</v>
      </c>
      <c r="D232">
        <v>14890.65</v>
      </c>
      <c r="E232">
        <v>14910.45</v>
      </c>
    </row>
    <row r="233" spans="1:5" x14ac:dyDescent="0.35">
      <c r="A233" s="66">
        <v>44272</v>
      </c>
      <c r="B233">
        <v>14946.55</v>
      </c>
      <c r="C233">
        <v>14956.55</v>
      </c>
      <c r="D233">
        <v>14696.05</v>
      </c>
      <c r="E233">
        <v>14721.3</v>
      </c>
    </row>
    <row r="234" spans="1:5" x14ac:dyDescent="0.35">
      <c r="A234" s="66">
        <v>44273</v>
      </c>
      <c r="B234">
        <v>14855.5</v>
      </c>
      <c r="C234">
        <v>14875.2</v>
      </c>
      <c r="D234">
        <v>14478.6</v>
      </c>
      <c r="E234">
        <v>14557.85</v>
      </c>
    </row>
    <row r="235" spans="1:5" x14ac:dyDescent="0.35">
      <c r="A235" s="66">
        <v>44274</v>
      </c>
      <c r="B235">
        <v>14471.15</v>
      </c>
      <c r="C235">
        <v>14788.25</v>
      </c>
      <c r="D235">
        <v>14350.1</v>
      </c>
      <c r="E235">
        <v>14744</v>
      </c>
    </row>
    <row r="236" spans="1:5" x14ac:dyDescent="0.35">
      <c r="A236" s="66">
        <v>44277</v>
      </c>
      <c r="B236">
        <v>14736.3</v>
      </c>
      <c r="C236">
        <v>14763.9</v>
      </c>
      <c r="D236">
        <v>14597.85</v>
      </c>
      <c r="E236">
        <v>14736.4</v>
      </c>
    </row>
    <row r="237" spans="1:5" x14ac:dyDescent="0.35">
      <c r="A237" s="66">
        <v>44278</v>
      </c>
      <c r="B237">
        <v>14768.55</v>
      </c>
      <c r="C237">
        <v>14878.6</v>
      </c>
      <c r="D237">
        <v>14707</v>
      </c>
      <c r="E237">
        <v>14814.75</v>
      </c>
    </row>
    <row r="238" spans="1:5" x14ac:dyDescent="0.35">
      <c r="A238" s="66">
        <v>44279</v>
      </c>
      <c r="B238">
        <v>14712.45</v>
      </c>
      <c r="C238">
        <v>14752.35</v>
      </c>
      <c r="D238">
        <v>14535</v>
      </c>
      <c r="E238">
        <v>14549.4</v>
      </c>
    </row>
    <row r="239" spans="1:5" x14ac:dyDescent="0.35">
      <c r="A239" s="66">
        <v>44280</v>
      </c>
      <c r="B239">
        <v>14570.9</v>
      </c>
      <c r="C239">
        <v>14575.6</v>
      </c>
      <c r="D239">
        <v>14264.4</v>
      </c>
      <c r="E239">
        <v>14324.9</v>
      </c>
    </row>
    <row r="240" spans="1:5" x14ac:dyDescent="0.35">
      <c r="A240" s="66">
        <v>44281</v>
      </c>
      <c r="B240">
        <v>14506.3</v>
      </c>
      <c r="C240">
        <v>14572.9</v>
      </c>
      <c r="D240">
        <v>14414.25</v>
      </c>
      <c r="E240">
        <v>14507.3</v>
      </c>
    </row>
    <row r="241" spans="1:5" x14ac:dyDescent="0.35">
      <c r="A241" s="66">
        <v>44285</v>
      </c>
      <c r="B241">
        <v>14628.5</v>
      </c>
      <c r="C241">
        <v>14876.3</v>
      </c>
      <c r="D241">
        <v>14617.6</v>
      </c>
      <c r="E241">
        <v>14845.1</v>
      </c>
    </row>
    <row r="242" spans="1:5" x14ac:dyDescent="0.35">
      <c r="A242" s="66">
        <v>44286</v>
      </c>
      <c r="B242">
        <v>14811.85</v>
      </c>
      <c r="C242">
        <v>14813.75</v>
      </c>
      <c r="D242">
        <v>14670.25</v>
      </c>
      <c r="E242">
        <v>14690.7</v>
      </c>
    </row>
    <row r="243" spans="1:5" x14ac:dyDescent="0.35">
      <c r="A243" s="66">
        <v>44287</v>
      </c>
      <c r="B243">
        <v>14798.4</v>
      </c>
      <c r="C243">
        <v>14883.2</v>
      </c>
      <c r="D243">
        <v>14692.45</v>
      </c>
      <c r="E243">
        <v>14867.35</v>
      </c>
    </row>
    <row r="244" spans="1:5" x14ac:dyDescent="0.35">
      <c r="A244" s="66">
        <v>44291</v>
      </c>
      <c r="B244">
        <v>14837.7</v>
      </c>
      <c r="C244">
        <v>14849.85</v>
      </c>
      <c r="D244">
        <v>14459.5</v>
      </c>
      <c r="E244">
        <v>14637.8</v>
      </c>
    </row>
    <row r="245" spans="1:5" x14ac:dyDescent="0.35">
      <c r="A245" s="66">
        <v>44292</v>
      </c>
      <c r="B245">
        <v>14737</v>
      </c>
      <c r="C245">
        <v>14779.1</v>
      </c>
      <c r="D245">
        <v>14573.9</v>
      </c>
      <c r="E245">
        <v>14683.5</v>
      </c>
    </row>
    <row r="246" spans="1:5" x14ac:dyDescent="0.35">
      <c r="A246" s="66">
        <v>44293</v>
      </c>
      <c r="B246">
        <v>14716.45</v>
      </c>
      <c r="C246">
        <v>14879.8</v>
      </c>
      <c r="D246">
        <v>14649.85</v>
      </c>
      <c r="E246">
        <v>14819.05</v>
      </c>
    </row>
    <row r="247" spans="1:5" x14ac:dyDescent="0.35">
      <c r="A247" s="66">
        <v>44294</v>
      </c>
      <c r="B247">
        <v>14875.65</v>
      </c>
      <c r="C247">
        <v>14984.15</v>
      </c>
      <c r="D247">
        <v>14821.1</v>
      </c>
      <c r="E247">
        <v>14873.8</v>
      </c>
    </row>
    <row r="248" spans="1:5" x14ac:dyDescent="0.35">
      <c r="A248" s="66">
        <v>44295</v>
      </c>
      <c r="B248">
        <v>14882.65</v>
      </c>
      <c r="C248">
        <v>14918.45</v>
      </c>
      <c r="D248">
        <v>14785.65</v>
      </c>
      <c r="E248">
        <v>14834.85</v>
      </c>
    </row>
    <row r="249" spans="1:5" x14ac:dyDescent="0.35">
      <c r="A249" s="66">
        <v>44298</v>
      </c>
      <c r="B249">
        <v>14644.65</v>
      </c>
      <c r="C249">
        <v>14652.5</v>
      </c>
      <c r="D249">
        <v>14248.7</v>
      </c>
      <c r="E249">
        <v>14310.8</v>
      </c>
    </row>
    <row r="250" spans="1:5" x14ac:dyDescent="0.35">
      <c r="A250" s="66">
        <v>44299</v>
      </c>
      <c r="B250">
        <v>14364.9</v>
      </c>
      <c r="C250">
        <v>14528.9</v>
      </c>
      <c r="D250">
        <v>14274.9</v>
      </c>
      <c r="E250">
        <v>14504.8</v>
      </c>
    </row>
    <row r="251" spans="1:5" x14ac:dyDescent="0.35">
      <c r="A251" s="66">
        <v>44301</v>
      </c>
      <c r="B251">
        <v>14522.4</v>
      </c>
      <c r="C251">
        <v>14597.55</v>
      </c>
      <c r="D251">
        <v>14353.2</v>
      </c>
      <c r="E251">
        <v>14581.45</v>
      </c>
    </row>
    <row r="252" spans="1:5" x14ac:dyDescent="0.35">
      <c r="A252" s="66">
        <v>44302</v>
      </c>
      <c r="B252">
        <v>14599.6</v>
      </c>
      <c r="C252">
        <v>14697.7</v>
      </c>
      <c r="D252">
        <v>14559</v>
      </c>
      <c r="E252">
        <v>14617.85</v>
      </c>
    </row>
    <row r="253" spans="1:5" x14ac:dyDescent="0.35">
      <c r="A253" s="66">
        <v>44305</v>
      </c>
      <c r="B253">
        <v>14306.6</v>
      </c>
      <c r="C253">
        <v>14382.3</v>
      </c>
      <c r="D253">
        <v>14191.4</v>
      </c>
      <c r="E253">
        <v>14359.45</v>
      </c>
    </row>
    <row r="254" spans="1:5" x14ac:dyDescent="0.35">
      <c r="A254" s="66">
        <v>44306</v>
      </c>
      <c r="B254">
        <v>14526.7</v>
      </c>
      <c r="C254">
        <v>14526.95</v>
      </c>
      <c r="D254">
        <v>14207.3</v>
      </c>
      <c r="E254">
        <v>14296.4</v>
      </c>
    </row>
    <row r="255" spans="1:5" x14ac:dyDescent="0.35">
      <c r="A255" s="66">
        <v>44308</v>
      </c>
      <c r="B255">
        <v>14219.15</v>
      </c>
      <c r="C255">
        <v>14424.75</v>
      </c>
      <c r="D255">
        <v>14151.4</v>
      </c>
      <c r="E255">
        <v>14406.15</v>
      </c>
    </row>
    <row r="256" spans="1:5" x14ac:dyDescent="0.35">
      <c r="A256" s="66">
        <v>44309</v>
      </c>
      <c r="B256">
        <v>14326.35</v>
      </c>
      <c r="C256">
        <v>14461.15</v>
      </c>
      <c r="D256">
        <v>14273.3</v>
      </c>
      <c r="E256">
        <v>14341.35</v>
      </c>
    </row>
    <row r="257" spans="1:5" x14ac:dyDescent="0.35">
      <c r="A257" s="66">
        <v>44312</v>
      </c>
      <c r="B257">
        <v>14449.45</v>
      </c>
      <c r="C257">
        <v>14557.5</v>
      </c>
      <c r="D257">
        <v>14421.3</v>
      </c>
      <c r="E257">
        <v>14485</v>
      </c>
    </row>
    <row r="258" spans="1:5" x14ac:dyDescent="0.35">
      <c r="A258" s="66">
        <v>44313</v>
      </c>
      <c r="B258">
        <v>14493.8</v>
      </c>
      <c r="C258">
        <v>14667.55</v>
      </c>
      <c r="D258">
        <v>14484.85</v>
      </c>
      <c r="E258">
        <v>14653.05</v>
      </c>
    </row>
    <row r="259" spans="1:5" x14ac:dyDescent="0.35">
      <c r="A259" s="66">
        <v>44314</v>
      </c>
      <c r="B259">
        <v>14710.5</v>
      </c>
      <c r="C259">
        <v>14890.25</v>
      </c>
      <c r="D259">
        <v>14694.95</v>
      </c>
      <c r="E259">
        <v>14864.55</v>
      </c>
    </row>
    <row r="260" spans="1:5" x14ac:dyDescent="0.35">
      <c r="A260" s="66">
        <v>44315</v>
      </c>
      <c r="B260">
        <v>14979</v>
      </c>
      <c r="C260">
        <v>15044.35</v>
      </c>
      <c r="D260">
        <v>14814.45</v>
      </c>
      <c r="E260">
        <v>14894.9</v>
      </c>
    </row>
    <row r="261" spans="1:5" x14ac:dyDescent="0.35">
      <c r="A261" s="66">
        <v>44316</v>
      </c>
      <c r="B261">
        <v>14747.35</v>
      </c>
      <c r="C261">
        <v>14855.45</v>
      </c>
      <c r="D261">
        <v>14601.7</v>
      </c>
      <c r="E261">
        <v>14631.1</v>
      </c>
    </row>
    <row r="262" spans="1:5" x14ac:dyDescent="0.35">
      <c r="A262" s="66">
        <v>44319</v>
      </c>
      <c r="B262">
        <v>14481.05</v>
      </c>
      <c r="C262">
        <v>14673.85</v>
      </c>
      <c r="D262">
        <v>14416.25</v>
      </c>
      <c r="E262">
        <v>14634.15</v>
      </c>
    </row>
    <row r="263" spans="1:5" x14ac:dyDescent="0.35">
      <c r="A263" s="66">
        <v>44320</v>
      </c>
      <c r="B263">
        <v>14687.25</v>
      </c>
      <c r="C263">
        <v>14723.4</v>
      </c>
      <c r="D263">
        <v>14461.5</v>
      </c>
      <c r="E263">
        <v>14496.5</v>
      </c>
    </row>
    <row r="264" spans="1:5" x14ac:dyDescent="0.35">
      <c r="A264" s="66">
        <v>44321</v>
      </c>
      <c r="B264">
        <v>14604.15</v>
      </c>
      <c r="C264">
        <v>14637.9</v>
      </c>
      <c r="D264">
        <v>14506.6</v>
      </c>
      <c r="E264">
        <v>14617.85</v>
      </c>
    </row>
    <row r="265" spans="1:5" x14ac:dyDescent="0.35">
      <c r="A265" s="66">
        <v>44322</v>
      </c>
      <c r="B265">
        <v>14668.35</v>
      </c>
      <c r="C265">
        <v>14743.9</v>
      </c>
      <c r="D265">
        <v>14611.5</v>
      </c>
      <c r="E265">
        <v>14724.8</v>
      </c>
    </row>
    <row r="266" spans="1:5" x14ac:dyDescent="0.35">
      <c r="A266" s="66">
        <v>44323</v>
      </c>
      <c r="B266">
        <v>14816.85</v>
      </c>
      <c r="C266">
        <v>14863.05</v>
      </c>
      <c r="D266">
        <v>14765.5</v>
      </c>
      <c r="E266">
        <v>14823.15</v>
      </c>
    </row>
    <row r="267" spans="1:5" x14ac:dyDescent="0.35">
      <c r="A267" s="66">
        <v>44326</v>
      </c>
      <c r="B267">
        <v>14928.25</v>
      </c>
      <c r="C267">
        <v>14966.9</v>
      </c>
      <c r="D267">
        <v>14892.5</v>
      </c>
      <c r="E267">
        <v>14942.35</v>
      </c>
    </row>
    <row r="268" spans="1:5" x14ac:dyDescent="0.35">
      <c r="A268" s="66">
        <v>44327</v>
      </c>
      <c r="B268">
        <v>14789.7</v>
      </c>
      <c r="C268">
        <v>14900</v>
      </c>
      <c r="D268">
        <v>14771.4</v>
      </c>
      <c r="E268">
        <v>14850.75</v>
      </c>
    </row>
    <row r="269" spans="1:5" x14ac:dyDescent="0.35">
      <c r="A269" s="66">
        <v>44328</v>
      </c>
      <c r="B269">
        <v>14823.55</v>
      </c>
      <c r="C269">
        <v>14824.05</v>
      </c>
      <c r="D269">
        <v>14649.7</v>
      </c>
      <c r="E269">
        <v>14696.5</v>
      </c>
    </row>
    <row r="270" spans="1:5" x14ac:dyDescent="0.35">
      <c r="A270" s="66">
        <v>44330</v>
      </c>
      <c r="B270">
        <v>14749.4</v>
      </c>
      <c r="C270">
        <v>14749.65</v>
      </c>
      <c r="D270">
        <v>14591.9</v>
      </c>
      <c r="E270">
        <v>14677.8</v>
      </c>
    </row>
    <row r="271" spans="1:5" x14ac:dyDescent="0.35">
      <c r="A271" s="66">
        <v>44333</v>
      </c>
      <c r="B271">
        <v>14756.25</v>
      </c>
      <c r="C271">
        <v>14938</v>
      </c>
      <c r="D271">
        <v>14725.35</v>
      </c>
      <c r="E271">
        <v>14923.15</v>
      </c>
    </row>
    <row r="272" spans="1:5" x14ac:dyDescent="0.35">
      <c r="A272" s="66">
        <v>44334</v>
      </c>
      <c r="B272">
        <v>15067.2</v>
      </c>
      <c r="C272">
        <v>15137.25</v>
      </c>
      <c r="D272">
        <v>15043.7</v>
      </c>
      <c r="E272">
        <v>15108.1</v>
      </c>
    </row>
    <row r="273" spans="1:5" x14ac:dyDescent="0.35">
      <c r="A273" s="66">
        <v>44335</v>
      </c>
      <c r="B273">
        <v>15058.6</v>
      </c>
      <c r="C273">
        <v>15133.4</v>
      </c>
      <c r="D273">
        <v>15008.85</v>
      </c>
      <c r="E273">
        <v>15030.15</v>
      </c>
    </row>
    <row r="274" spans="1:5" x14ac:dyDescent="0.35">
      <c r="A274" s="66">
        <v>44336</v>
      </c>
      <c r="B274">
        <v>15042.6</v>
      </c>
      <c r="C274">
        <v>15069.8</v>
      </c>
      <c r="D274">
        <v>14884.9</v>
      </c>
      <c r="E274">
        <v>14906.05</v>
      </c>
    </row>
    <row r="275" spans="1:5" x14ac:dyDescent="0.35">
      <c r="A275" s="66">
        <v>44337</v>
      </c>
      <c r="B275">
        <v>14987.8</v>
      </c>
      <c r="C275">
        <v>15190</v>
      </c>
      <c r="D275">
        <v>14985.85</v>
      </c>
      <c r="E275">
        <v>15175.3</v>
      </c>
    </row>
    <row r="276" spans="1:5" x14ac:dyDescent="0.35">
      <c r="A276" s="66">
        <v>44340</v>
      </c>
      <c r="B276">
        <v>15211.35</v>
      </c>
      <c r="C276">
        <v>15256.25</v>
      </c>
      <c r="D276">
        <v>15145.45</v>
      </c>
      <c r="E276">
        <v>15197.7</v>
      </c>
    </row>
    <row r="277" spans="1:5" x14ac:dyDescent="0.35">
      <c r="A277" s="66">
        <v>44341</v>
      </c>
      <c r="B277">
        <v>15291.75</v>
      </c>
      <c r="C277">
        <v>15293.85</v>
      </c>
      <c r="D277">
        <v>15163.4</v>
      </c>
      <c r="E277">
        <v>15208.45</v>
      </c>
    </row>
    <row r="278" spans="1:5" x14ac:dyDescent="0.35">
      <c r="A278" s="66">
        <v>44342</v>
      </c>
      <c r="B278">
        <v>15257.05</v>
      </c>
      <c r="C278">
        <v>15319.9</v>
      </c>
      <c r="D278">
        <v>15194.95</v>
      </c>
      <c r="E278">
        <v>15301.45</v>
      </c>
    </row>
    <row r="279" spans="1:5" x14ac:dyDescent="0.35">
      <c r="A279" s="66">
        <v>44343</v>
      </c>
      <c r="B279">
        <v>15323.95</v>
      </c>
      <c r="C279">
        <v>15384.55</v>
      </c>
      <c r="D279">
        <v>15272.5</v>
      </c>
      <c r="E279">
        <v>15337.85</v>
      </c>
    </row>
    <row r="280" spans="1:5" x14ac:dyDescent="0.35">
      <c r="A280" s="66">
        <v>44344</v>
      </c>
      <c r="B280">
        <v>15421.2</v>
      </c>
      <c r="C280">
        <v>15469.65</v>
      </c>
      <c r="D280">
        <v>15394.75</v>
      </c>
      <c r="E280">
        <v>15435.65</v>
      </c>
    </row>
    <row r="281" spans="1:5" x14ac:dyDescent="0.35">
      <c r="A281" s="66">
        <v>44347</v>
      </c>
      <c r="B281">
        <v>15437.75</v>
      </c>
      <c r="C281">
        <v>15606.35</v>
      </c>
      <c r="D281">
        <v>15374</v>
      </c>
      <c r="E281">
        <v>15582.8</v>
      </c>
    </row>
    <row r="282" spans="1:5" x14ac:dyDescent="0.35">
      <c r="A282" s="66">
        <v>44348</v>
      </c>
      <c r="B282">
        <v>15629.65</v>
      </c>
      <c r="C282">
        <v>15660.75</v>
      </c>
      <c r="D282">
        <v>15528.3</v>
      </c>
      <c r="E282">
        <v>15574.85</v>
      </c>
    </row>
    <row r="283" spans="1:5" x14ac:dyDescent="0.35">
      <c r="A283" s="66">
        <v>44349</v>
      </c>
      <c r="B283">
        <v>15520.35</v>
      </c>
      <c r="C283">
        <v>15597.45</v>
      </c>
      <c r="D283">
        <v>15459.85</v>
      </c>
      <c r="E283">
        <v>15576.2</v>
      </c>
    </row>
    <row r="284" spans="1:5" x14ac:dyDescent="0.35">
      <c r="A284" s="66">
        <v>44350</v>
      </c>
      <c r="B284">
        <v>15655.55</v>
      </c>
      <c r="C284">
        <v>15705.1</v>
      </c>
      <c r="D284">
        <v>15611</v>
      </c>
      <c r="E284">
        <v>15690.35</v>
      </c>
    </row>
    <row r="285" spans="1:5" x14ac:dyDescent="0.35">
      <c r="A285" s="66">
        <v>44351</v>
      </c>
      <c r="B285">
        <v>15712.5</v>
      </c>
      <c r="C285">
        <v>15733.6</v>
      </c>
      <c r="D285">
        <v>15622.35</v>
      </c>
      <c r="E285">
        <v>15670.25</v>
      </c>
    </row>
    <row r="286" spans="1:5" x14ac:dyDescent="0.35">
      <c r="A286" s="66">
        <v>44354</v>
      </c>
      <c r="B286">
        <v>15725.1</v>
      </c>
      <c r="C286">
        <v>15773.45</v>
      </c>
      <c r="D286">
        <v>15678.1</v>
      </c>
      <c r="E286">
        <v>15751.65</v>
      </c>
    </row>
    <row r="287" spans="1:5" x14ac:dyDescent="0.35">
      <c r="A287" s="66">
        <v>44355</v>
      </c>
      <c r="B287">
        <v>15773.9</v>
      </c>
      <c r="C287">
        <v>15778.8</v>
      </c>
      <c r="D287">
        <v>15680</v>
      </c>
      <c r="E287">
        <v>15740.1</v>
      </c>
    </row>
    <row r="288" spans="1:5" x14ac:dyDescent="0.35">
      <c r="A288" s="66">
        <v>44356</v>
      </c>
      <c r="B288">
        <v>15766.3</v>
      </c>
      <c r="C288">
        <v>15800.45</v>
      </c>
      <c r="D288">
        <v>15566.9</v>
      </c>
      <c r="E288">
        <v>15635.35</v>
      </c>
    </row>
    <row r="289" spans="1:5" x14ac:dyDescent="0.35">
      <c r="A289" s="66">
        <v>44357</v>
      </c>
      <c r="B289">
        <v>15692.1</v>
      </c>
      <c r="C289">
        <v>15751.25</v>
      </c>
      <c r="D289">
        <v>15648.5</v>
      </c>
      <c r="E289">
        <v>15737.75</v>
      </c>
    </row>
    <row r="290" spans="1:5" x14ac:dyDescent="0.35">
      <c r="A290" s="66">
        <v>44358</v>
      </c>
      <c r="B290">
        <v>15796.45</v>
      </c>
      <c r="C290">
        <v>15835.55</v>
      </c>
      <c r="D290">
        <v>15749.8</v>
      </c>
      <c r="E290">
        <v>15799.35</v>
      </c>
    </row>
    <row r="291" spans="1:5" x14ac:dyDescent="0.35">
      <c r="A291" s="66">
        <v>44361</v>
      </c>
      <c r="B291">
        <v>15791.4</v>
      </c>
      <c r="C291">
        <v>15823.05</v>
      </c>
      <c r="D291">
        <v>15606.5</v>
      </c>
      <c r="E291">
        <v>15811.85</v>
      </c>
    </row>
    <row r="292" spans="1:5" x14ac:dyDescent="0.35">
      <c r="A292" s="66">
        <v>44362</v>
      </c>
      <c r="B292">
        <v>15866.95</v>
      </c>
      <c r="C292">
        <v>15901.6</v>
      </c>
      <c r="D292">
        <v>15842.4</v>
      </c>
      <c r="E292">
        <v>15869.25</v>
      </c>
    </row>
    <row r="293" spans="1:5" x14ac:dyDescent="0.35">
      <c r="A293" s="66">
        <v>44363</v>
      </c>
      <c r="B293">
        <v>15847.5</v>
      </c>
      <c r="C293">
        <v>15880.85</v>
      </c>
      <c r="D293">
        <v>15742.6</v>
      </c>
      <c r="E293">
        <v>15767.55</v>
      </c>
    </row>
    <row r="294" spans="1:5" x14ac:dyDescent="0.35">
      <c r="A294" s="66">
        <v>44364</v>
      </c>
      <c r="B294">
        <v>15648.3</v>
      </c>
      <c r="C294">
        <v>15769.35</v>
      </c>
      <c r="D294">
        <v>15616.75</v>
      </c>
      <c r="E294">
        <v>15691.4</v>
      </c>
    </row>
    <row r="295" spans="1:5" x14ac:dyDescent="0.35">
      <c r="A295" s="66">
        <v>44365</v>
      </c>
      <c r="B295">
        <v>15756.5</v>
      </c>
      <c r="C295">
        <v>15761.5</v>
      </c>
      <c r="D295">
        <v>15450.9</v>
      </c>
      <c r="E295">
        <v>15683.35</v>
      </c>
    </row>
    <row r="296" spans="1:5" x14ac:dyDescent="0.35">
      <c r="A296" s="66">
        <v>44368</v>
      </c>
      <c r="B296">
        <v>15525.85</v>
      </c>
      <c r="C296">
        <v>15765.15</v>
      </c>
      <c r="D296">
        <v>15505.65</v>
      </c>
      <c r="E296">
        <v>15746.5</v>
      </c>
    </row>
    <row r="297" spans="1:5" x14ac:dyDescent="0.35">
      <c r="A297" s="66">
        <v>44369</v>
      </c>
      <c r="B297">
        <v>15840.5</v>
      </c>
      <c r="C297">
        <v>15895.75</v>
      </c>
      <c r="D297">
        <v>15752.1</v>
      </c>
      <c r="E297">
        <v>15772.75</v>
      </c>
    </row>
    <row r="298" spans="1:5" x14ac:dyDescent="0.35">
      <c r="A298" s="66">
        <v>44370</v>
      </c>
      <c r="B298">
        <v>15862.8</v>
      </c>
      <c r="C298">
        <v>15862.95</v>
      </c>
      <c r="D298">
        <v>15673.95</v>
      </c>
      <c r="E298">
        <v>15686.95</v>
      </c>
    </row>
    <row r="299" spans="1:5" x14ac:dyDescent="0.35">
      <c r="A299" s="66">
        <v>44371</v>
      </c>
      <c r="B299">
        <v>15737.3</v>
      </c>
      <c r="C299">
        <v>15821.4</v>
      </c>
      <c r="D299">
        <v>15702.7</v>
      </c>
      <c r="E299">
        <v>15790.45</v>
      </c>
    </row>
    <row r="300" spans="1:5" x14ac:dyDescent="0.35">
      <c r="A300" s="66">
        <v>44372</v>
      </c>
      <c r="B300">
        <v>15839.35</v>
      </c>
      <c r="C300">
        <v>15870.8</v>
      </c>
      <c r="D300">
        <v>15772.3</v>
      </c>
      <c r="E300">
        <v>15860.35</v>
      </c>
    </row>
    <row r="301" spans="1:5" x14ac:dyDescent="0.35">
      <c r="A301" s="66">
        <v>44375</v>
      </c>
      <c r="B301">
        <v>15915.35</v>
      </c>
      <c r="C301">
        <v>15915.65</v>
      </c>
      <c r="D301">
        <v>15792.15</v>
      </c>
      <c r="E301">
        <v>15814.7</v>
      </c>
    </row>
    <row r="302" spans="1:5" x14ac:dyDescent="0.35">
      <c r="A302" s="66">
        <v>44376</v>
      </c>
      <c r="B302">
        <v>15807.5</v>
      </c>
      <c r="C302">
        <v>15835.9</v>
      </c>
      <c r="D302">
        <v>15724.05</v>
      </c>
      <c r="E302">
        <v>15748.45</v>
      </c>
    </row>
    <row r="303" spans="1:5" x14ac:dyDescent="0.35">
      <c r="A303" s="66">
        <v>44377</v>
      </c>
      <c r="B303">
        <v>15776.9</v>
      </c>
      <c r="C303">
        <v>15839.1</v>
      </c>
      <c r="D303">
        <v>15708.75</v>
      </c>
      <c r="E303">
        <v>15721.5</v>
      </c>
    </row>
    <row r="304" spans="1:5" x14ac:dyDescent="0.35">
      <c r="A304" s="66">
        <v>44378</v>
      </c>
      <c r="B304">
        <v>15755.05</v>
      </c>
      <c r="C304">
        <v>15755.55</v>
      </c>
      <c r="D304">
        <v>15667.05</v>
      </c>
      <c r="E304">
        <v>15680</v>
      </c>
    </row>
    <row r="305" spans="1:5" x14ac:dyDescent="0.35">
      <c r="A305" s="66">
        <v>44379</v>
      </c>
      <c r="B305">
        <v>15705.85</v>
      </c>
      <c r="C305">
        <v>15738.35</v>
      </c>
      <c r="D305">
        <v>15635.95</v>
      </c>
      <c r="E305">
        <v>15722.2</v>
      </c>
    </row>
    <row r="306" spans="1:5" x14ac:dyDescent="0.35">
      <c r="A306" s="66">
        <v>44382</v>
      </c>
      <c r="B306">
        <v>15793.4</v>
      </c>
      <c r="C306">
        <v>15845.95</v>
      </c>
      <c r="D306">
        <v>15762.05</v>
      </c>
      <c r="E306">
        <v>15834.35</v>
      </c>
    </row>
    <row r="307" spans="1:5" x14ac:dyDescent="0.35">
      <c r="A307" s="66">
        <v>44383</v>
      </c>
      <c r="B307">
        <v>15813.75</v>
      </c>
      <c r="C307">
        <v>15914.2</v>
      </c>
      <c r="D307">
        <v>15801</v>
      </c>
      <c r="E307">
        <v>15818.25</v>
      </c>
    </row>
    <row r="308" spans="1:5" x14ac:dyDescent="0.35">
      <c r="A308" s="66">
        <v>44384</v>
      </c>
      <c r="B308">
        <v>15819.6</v>
      </c>
      <c r="C308">
        <v>15893.55</v>
      </c>
      <c r="D308">
        <v>15779.7</v>
      </c>
      <c r="E308">
        <v>15879.65</v>
      </c>
    </row>
    <row r="309" spans="1:5" x14ac:dyDescent="0.35">
      <c r="A309" s="66">
        <v>44385</v>
      </c>
      <c r="B309">
        <v>15855.4</v>
      </c>
      <c r="C309">
        <v>15885.75</v>
      </c>
      <c r="D309">
        <v>15682.9</v>
      </c>
      <c r="E309">
        <v>15727.9</v>
      </c>
    </row>
    <row r="310" spans="1:5" x14ac:dyDescent="0.35">
      <c r="A310" s="66">
        <v>44386</v>
      </c>
      <c r="B310">
        <v>15688.25</v>
      </c>
      <c r="C310">
        <v>15730.85</v>
      </c>
      <c r="D310">
        <v>15632.75</v>
      </c>
      <c r="E310">
        <v>15689.8</v>
      </c>
    </row>
    <row r="311" spans="1:5" x14ac:dyDescent="0.35">
      <c r="A311" s="66">
        <v>44389</v>
      </c>
      <c r="B311">
        <v>15766.8</v>
      </c>
      <c r="C311">
        <v>15789.2</v>
      </c>
      <c r="D311">
        <v>15644.75</v>
      </c>
      <c r="E311">
        <v>15692.6</v>
      </c>
    </row>
    <row r="312" spans="1:5" x14ac:dyDescent="0.35">
      <c r="A312" s="66">
        <v>44390</v>
      </c>
      <c r="B312">
        <v>15794</v>
      </c>
      <c r="C312">
        <v>15820.8</v>
      </c>
      <c r="D312">
        <v>15744.6</v>
      </c>
      <c r="E312">
        <v>15812.35</v>
      </c>
    </row>
    <row r="313" spans="1:5" x14ac:dyDescent="0.35">
      <c r="A313" s="66">
        <v>44391</v>
      </c>
      <c r="B313">
        <v>15808.7</v>
      </c>
      <c r="C313">
        <v>15877.35</v>
      </c>
      <c r="D313">
        <v>15764.2</v>
      </c>
      <c r="E313">
        <v>15853.95</v>
      </c>
    </row>
    <row r="314" spans="1:5" x14ac:dyDescent="0.35">
      <c r="A314" s="66">
        <v>44392</v>
      </c>
      <c r="B314">
        <v>15872.15</v>
      </c>
      <c r="C314">
        <v>15952.35</v>
      </c>
      <c r="D314">
        <v>15855</v>
      </c>
      <c r="E314">
        <v>15924.2</v>
      </c>
    </row>
    <row r="315" spans="1:5" x14ac:dyDescent="0.35">
      <c r="A315" s="66">
        <v>44393</v>
      </c>
      <c r="B315">
        <v>15958.35</v>
      </c>
      <c r="C315">
        <v>15962.25</v>
      </c>
      <c r="D315">
        <v>15882.6</v>
      </c>
      <c r="E315">
        <v>15923.4</v>
      </c>
    </row>
    <row r="316" spans="1:5" x14ac:dyDescent="0.35">
      <c r="A316" s="66">
        <v>44396</v>
      </c>
      <c r="B316">
        <v>15754.5</v>
      </c>
      <c r="C316">
        <v>15836.9</v>
      </c>
      <c r="D316">
        <v>15707.5</v>
      </c>
      <c r="E316">
        <v>15752.4</v>
      </c>
    </row>
    <row r="317" spans="1:5" x14ac:dyDescent="0.35">
      <c r="A317" s="66">
        <v>44397</v>
      </c>
      <c r="B317">
        <v>15703.95</v>
      </c>
      <c r="C317">
        <v>15728.45</v>
      </c>
      <c r="D317">
        <v>15578.55</v>
      </c>
      <c r="E317">
        <v>15632.1</v>
      </c>
    </row>
    <row r="318" spans="1:5" x14ac:dyDescent="0.35">
      <c r="A318" s="66">
        <v>44399</v>
      </c>
      <c r="B318">
        <v>15736.6</v>
      </c>
      <c r="C318">
        <v>15834.8</v>
      </c>
      <c r="D318">
        <v>15726.4</v>
      </c>
      <c r="E318">
        <v>15824.05</v>
      </c>
    </row>
    <row r="319" spans="1:5" x14ac:dyDescent="0.35">
      <c r="A319" s="66">
        <v>44400</v>
      </c>
      <c r="B319">
        <v>15856.8</v>
      </c>
      <c r="C319">
        <v>15899.8</v>
      </c>
      <c r="D319">
        <v>15768.4</v>
      </c>
      <c r="E319">
        <v>15856.05</v>
      </c>
    </row>
    <row r="320" spans="1:5" x14ac:dyDescent="0.35">
      <c r="A320" s="66">
        <v>44403</v>
      </c>
      <c r="B320">
        <v>15849.3</v>
      </c>
      <c r="C320">
        <v>15893.35</v>
      </c>
      <c r="D320">
        <v>15797</v>
      </c>
      <c r="E320">
        <v>15824.45</v>
      </c>
    </row>
    <row r="321" spans="1:5" x14ac:dyDescent="0.35">
      <c r="A321" s="66">
        <v>44404</v>
      </c>
      <c r="B321">
        <v>15860.5</v>
      </c>
      <c r="C321">
        <v>15881.55</v>
      </c>
      <c r="D321">
        <v>15701</v>
      </c>
      <c r="E321">
        <v>15746.45</v>
      </c>
    </row>
    <row r="322" spans="1:5" x14ac:dyDescent="0.35">
      <c r="A322" s="66">
        <v>44405</v>
      </c>
      <c r="B322">
        <v>15761.55</v>
      </c>
      <c r="C322">
        <v>15767.5</v>
      </c>
      <c r="D322">
        <v>15513.45</v>
      </c>
      <c r="E322">
        <v>15709.4</v>
      </c>
    </row>
    <row r="323" spans="1:5" x14ac:dyDescent="0.35">
      <c r="A323" s="66">
        <v>44406</v>
      </c>
      <c r="B323">
        <v>15762.7</v>
      </c>
      <c r="C323">
        <v>15817.35</v>
      </c>
      <c r="D323">
        <v>15737.8</v>
      </c>
      <c r="E323">
        <v>15778.45</v>
      </c>
    </row>
    <row r="324" spans="1:5" x14ac:dyDescent="0.35">
      <c r="A324" s="66">
        <v>44407</v>
      </c>
      <c r="B324">
        <v>15800.6</v>
      </c>
      <c r="C324">
        <v>15862.8</v>
      </c>
      <c r="D324">
        <v>15744.85</v>
      </c>
      <c r="E324">
        <v>15763.05</v>
      </c>
    </row>
    <row r="325" spans="1:5" x14ac:dyDescent="0.35">
      <c r="A325" s="66">
        <v>44410</v>
      </c>
      <c r="B325">
        <v>15874.9</v>
      </c>
      <c r="C325">
        <v>15892.9</v>
      </c>
      <c r="D325">
        <v>15834.65</v>
      </c>
      <c r="E325">
        <v>15885.15</v>
      </c>
    </row>
    <row r="326" spans="1:5" x14ac:dyDescent="0.35">
      <c r="A326" s="66">
        <v>44411</v>
      </c>
      <c r="B326">
        <v>15951.55</v>
      </c>
      <c r="C326">
        <v>16146.9</v>
      </c>
      <c r="D326">
        <v>15914.35</v>
      </c>
      <c r="E326">
        <v>16130.75</v>
      </c>
    </row>
    <row r="327" spans="1:5" x14ac:dyDescent="0.35">
      <c r="A327" s="66">
        <v>44412</v>
      </c>
      <c r="B327">
        <v>16195.25</v>
      </c>
      <c r="C327">
        <v>16290.2</v>
      </c>
      <c r="D327">
        <v>16176.15</v>
      </c>
      <c r="E327">
        <v>16258.8</v>
      </c>
    </row>
    <row r="328" spans="1:5" x14ac:dyDescent="0.35">
      <c r="A328" s="66">
        <v>44413</v>
      </c>
      <c r="B328">
        <v>16288.95</v>
      </c>
      <c r="C328">
        <v>16349.45</v>
      </c>
      <c r="D328">
        <v>16210.3</v>
      </c>
      <c r="E328">
        <v>16294.6</v>
      </c>
    </row>
    <row r="329" spans="1:5" x14ac:dyDescent="0.35">
      <c r="A329" s="66">
        <v>44414</v>
      </c>
      <c r="B329">
        <v>16304.4</v>
      </c>
      <c r="C329">
        <v>16336.75</v>
      </c>
      <c r="D329">
        <v>16223.3</v>
      </c>
      <c r="E329">
        <v>16238.2</v>
      </c>
    </row>
    <row r="330" spans="1:5" x14ac:dyDescent="0.35">
      <c r="A330" s="66">
        <v>44417</v>
      </c>
      <c r="B330">
        <v>16281.35</v>
      </c>
      <c r="C330">
        <v>16320.75</v>
      </c>
      <c r="D330">
        <v>16179.05</v>
      </c>
      <c r="E330">
        <v>16258.25</v>
      </c>
    </row>
    <row r="331" spans="1:5" x14ac:dyDescent="0.35">
      <c r="A331" s="66">
        <v>44418</v>
      </c>
      <c r="B331">
        <v>16274.8</v>
      </c>
      <c r="C331">
        <v>16359.25</v>
      </c>
      <c r="D331">
        <v>16202.25</v>
      </c>
      <c r="E331">
        <v>16280.1</v>
      </c>
    </row>
    <row r="332" spans="1:5" x14ac:dyDescent="0.35">
      <c r="A332" s="66">
        <v>44419</v>
      </c>
      <c r="B332">
        <v>16327.3</v>
      </c>
      <c r="C332">
        <v>16338.75</v>
      </c>
      <c r="D332">
        <v>16162.55</v>
      </c>
      <c r="E332">
        <v>16282.25</v>
      </c>
    </row>
    <row r="333" spans="1:5" x14ac:dyDescent="0.35">
      <c r="A333" s="66">
        <v>44420</v>
      </c>
      <c r="B333">
        <v>16303.65</v>
      </c>
      <c r="C333">
        <v>16375.5</v>
      </c>
      <c r="D333">
        <v>16286.9</v>
      </c>
      <c r="E333">
        <v>16364.4</v>
      </c>
    </row>
    <row r="334" spans="1:5" x14ac:dyDescent="0.35">
      <c r="A334" s="66">
        <v>44421</v>
      </c>
      <c r="B334">
        <v>16385.7</v>
      </c>
      <c r="C334">
        <v>16543.599999999999</v>
      </c>
      <c r="D334">
        <v>16376.3</v>
      </c>
      <c r="E334">
        <v>16529.099999999999</v>
      </c>
    </row>
    <row r="335" spans="1:5" x14ac:dyDescent="0.35">
      <c r="A335" s="66">
        <v>44424</v>
      </c>
      <c r="B335">
        <v>16518.400000000001</v>
      </c>
      <c r="C335">
        <v>16589.400000000001</v>
      </c>
      <c r="D335">
        <v>16480.75</v>
      </c>
      <c r="E335">
        <v>16563.05</v>
      </c>
    </row>
    <row r="336" spans="1:5" x14ac:dyDescent="0.35">
      <c r="A336" s="66">
        <v>44425</v>
      </c>
      <c r="B336">
        <v>16545.25</v>
      </c>
      <c r="C336">
        <v>16628.55</v>
      </c>
      <c r="D336">
        <v>16495.400000000001</v>
      </c>
      <c r="E336">
        <v>16614.599999999999</v>
      </c>
    </row>
    <row r="337" spans="1:5" x14ac:dyDescent="0.35">
      <c r="A337" s="66">
        <v>44426</v>
      </c>
      <c r="B337">
        <v>16691.95</v>
      </c>
      <c r="C337">
        <v>16701.849999999999</v>
      </c>
      <c r="D337">
        <v>16535.849999999999</v>
      </c>
      <c r="E337">
        <v>16568.849999999999</v>
      </c>
    </row>
    <row r="338" spans="1:5" x14ac:dyDescent="0.35">
      <c r="A338" s="66">
        <v>44428</v>
      </c>
      <c r="B338">
        <v>16382.5</v>
      </c>
      <c r="C338">
        <v>16509.55</v>
      </c>
      <c r="D338">
        <v>16376.05</v>
      </c>
      <c r="E338">
        <v>16450.5</v>
      </c>
    </row>
    <row r="339" spans="1:5" x14ac:dyDescent="0.35">
      <c r="A339" s="66">
        <v>44431</v>
      </c>
      <c r="B339">
        <v>16592.25</v>
      </c>
      <c r="C339">
        <v>16592.5</v>
      </c>
      <c r="D339">
        <v>16395.7</v>
      </c>
      <c r="E339">
        <v>16496.45</v>
      </c>
    </row>
    <row r="340" spans="1:5" x14ac:dyDescent="0.35">
      <c r="A340" s="66">
        <v>44432</v>
      </c>
      <c r="B340">
        <v>16561.400000000001</v>
      </c>
      <c r="C340">
        <v>16647.099999999999</v>
      </c>
      <c r="D340">
        <v>16495.3</v>
      </c>
      <c r="E340">
        <v>16624.599999999999</v>
      </c>
    </row>
    <row r="341" spans="1:5" x14ac:dyDescent="0.35">
      <c r="A341" s="66">
        <v>44433</v>
      </c>
      <c r="B341">
        <v>16654</v>
      </c>
      <c r="C341">
        <v>16712.45</v>
      </c>
      <c r="D341">
        <v>16617.5</v>
      </c>
      <c r="E341">
        <v>16634.650000000001</v>
      </c>
    </row>
    <row r="342" spans="1:5" x14ac:dyDescent="0.35">
      <c r="A342" s="66">
        <v>44434</v>
      </c>
      <c r="B342">
        <v>16627.95</v>
      </c>
      <c r="C342">
        <v>16683.7</v>
      </c>
      <c r="D342">
        <v>16603.400000000001</v>
      </c>
      <c r="E342">
        <v>16636.900000000001</v>
      </c>
    </row>
    <row r="343" spans="1:5" x14ac:dyDescent="0.35">
      <c r="A343" s="66">
        <v>44435</v>
      </c>
      <c r="B343">
        <v>16642.55</v>
      </c>
      <c r="C343">
        <v>16722.05</v>
      </c>
      <c r="D343">
        <v>16565.599999999999</v>
      </c>
      <c r="E343">
        <v>16705.2</v>
      </c>
    </row>
    <row r="344" spans="1:5" x14ac:dyDescent="0.35">
      <c r="A344" s="66">
        <v>44438</v>
      </c>
      <c r="B344">
        <v>16775.849999999999</v>
      </c>
      <c r="C344">
        <v>16951.5</v>
      </c>
      <c r="D344">
        <v>16764.849999999999</v>
      </c>
      <c r="E344">
        <v>16931.05</v>
      </c>
    </row>
    <row r="345" spans="1:5" x14ac:dyDescent="0.35">
      <c r="A345" s="66">
        <v>44439</v>
      </c>
      <c r="B345">
        <v>16947.5</v>
      </c>
      <c r="C345">
        <v>17153.5</v>
      </c>
      <c r="D345">
        <v>16915.849999999999</v>
      </c>
      <c r="E345">
        <v>17132.2</v>
      </c>
    </row>
    <row r="346" spans="1:5" x14ac:dyDescent="0.35">
      <c r="A346" s="66">
        <v>44440</v>
      </c>
      <c r="B346">
        <v>17185.599999999999</v>
      </c>
      <c r="C346">
        <v>17225.75</v>
      </c>
      <c r="D346">
        <v>17055.05</v>
      </c>
      <c r="E346">
        <v>17076.25</v>
      </c>
    </row>
    <row r="347" spans="1:5" x14ac:dyDescent="0.35">
      <c r="A347" s="66">
        <v>44441</v>
      </c>
      <c r="B347">
        <v>17095.400000000001</v>
      </c>
      <c r="C347">
        <v>17245.5</v>
      </c>
      <c r="D347">
        <v>17059.7</v>
      </c>
      <c r="E347">
        <v>17234.150000000001</v>
      </c>
    </row>
    <row r="348" spans="1:5" x14ac:dyDescent="0.35">
      <c r="A348" s="66">
        <v>44442</v>
      </c>
      <c r="B348">
        <v>17262.45</v>
      </c>
      <c r="C348">
        <v>17340.099999999999</v>
      </c>
      <c r="D348">
        <v>17212.2</v>
      </c>
      <c r="E348">
        <v>17323.599999999999</v>
      </c>
    </row>
    <row r="349" spans="1:5" x14ac:dyDescent="0.35">
      <c r="A349" s="66">
        <v>44445</v>
      </c>
      <c r="B349">
        <v>17399.349999999999</v>
      </c>
      <c r="C349">
        <v>17429.55</v>
      </c>
      <c r="D349">
        <v>17345.55</v>
      </c>
      <c r="E349">
        <v>17377.8</v>
      </c>
    </row>
    <row r="350" spans="1:5" x14ac:dyDescent="0.35">
      <c r="A350" s="66">
        <v>44446</v>
      </c>
      <c r="B350">
        <v>17401.55</v>
      </c>
      <c r="C350">
        <v>17436.5</v>
      </c>
      <c r="D350">
        <v>17287</v>
      </c>
      <c r="E350">
        <v>17362.099999999999</v>
      </c>
    </row>
    <row r="351" spans="1:5" x14ac:dyDescent="0.35">
      <c r="A351" s="66">
        <v>44447</v>
      </c>
      <c r="B351">
        <v>17375.75</v>
      </c>
      <c r="C351">
        <v>17383.400000000001</v>
      </c>
      <c r="D351">
        <v>17254.2</v>
      </c>
      <c r="E351">
        <v>17353.5</v>
      </c>
    </row>
    <row r="352" spans="1:5" x14ac:dyDescent="0.35">
      <c r="A352" s="66">
        <v>44448</v>
      </c>
      <c r="B352">
        <v>17312.849999999999</v>
      </c>
      <c r="C352">
        <v>17379.650000000001</v>
      </c>
      <c r="D352">
        <v>17302.7</v>
      </c>
      <c r="E352">
        <v>17369.25</v>
      </c>
    </row>
    <row r="353" spans="1:5" x14ac:dyDescent="0.35">
      <c r="A353" s="66">
        <v>44452</v>
      </c>
      <c r="B353">
        <v>17363.55</v>
      </c>
      <c r="C353">
        <v>17378.349999999999</v>
      </c>
      <c r="D353">
        <v>17269.150000000001</v>
      </c>
      <c r="E353">
        <v>17355.3</v>
      </c>
    </row>
    <row r="354" spans="1:5" x14ac:dyDescent="0.35">
      <c r="A354" s="66">
        <v>44453</v>
      </c>
      <c r="B354">
        <v>17420.349999999999</v>
      </c>
      <c r="C354">
        <v>17438.55</v>
      </c>
      <c r="D354">
        <v>17367.05</v>
      </c>
      <c r="E354">
        <v>17380</v>
      </c>
    </row>
    <row r="355" spans="1:5" x14ac:dyDescent="0.35">
      <c r="A355" s="66">
        <v>44454</v>
      </c>
      <c r="B355">
        <v>17387.650000000001</v>
      </c>
      <c r="C355">
        <v>17532.7</v>
      </c>
      <c r="D355">
        <v>17386.900000000001</v>
      </c>
      <c r="E355">
        <v>17519.45</v>
      </c>
    </row>
    <row r="356" spans="1:5" x14ac:dyDescent="0.35">
      <c r="A356" s="66">
        <v>44455</v>
      </c>
      <c r="B356">
        <v>17539.2</v>
      </c>
      <c r="C356">
        <v>17644.599999999999</v>
      </c>
      <c r="D356">
        <v>17510.45</v>
      </c>
      <c r="E356">
        <v>17629.5</v>
      </c>
    </row>
    <row r="357" spans="1:5" x14ac:dyDescent="0.35">
      <c r="A357" s="66">
        <v>44456</v>
      </c>
      <c r="B357">
        <v>17709.650000000001</v>
      </c>
      <c r="C357">
        <v>17792.95</v>
      </c>
      <c r="D357">
        <v>17537.650000000001</v>
      </c>
      <c r="E357">
        <v>17585.150000000001</v>
      </c>
    </row>
    <row r="358" spans="1:5" x14ac:dyDescent="0.35">
      <c r="A358" s="66">
        <v>44459</v>
      </c>
      <c r="B358">
        <v>17443.849999999999</v>
      </c>
      <c r="C358">
        <v>17622.75</v>
      </c>
      <c r="D358">
        <v>17361.8</v>
      </c>
      <c r="E358">
        <v>17396.900000000001</v>
      </c>
    </row>
    <row r="359" spans="1:5" x14ac:dyDescent="0.35">
      <c r="A359" s="66">
        <v>44460</v>
      </c>
      <c r="B359">
        <v>17450.5</v>
      </c>
      <c r="C359">
        <v>17578.349999999999</v>
      </c>
      <c r="D359">
        <v>17326.099999999999</v>
      </c>
      <c r="E359">
        <v>17562</v>
      </c>
    </row>
    <row r="360" spans="1:5" x14ac:dyDescent="0.35">
      <c r="A360" s="66">
        <v>44461</v>
      </c>
      <c r="B360">
        <v>17580.900000000001</v>
      </c>
      <c r="C360">
        <v>17610.45</v>
      </c>
      <c r="D360">
        <v>17524</v>
      </c>
      <c r="E360">
        <v>17546.650000000001</v>
      </c>
    </row>
    <row r="361" spans="1:5" x14ac:dyDescent="0.35">
      <c r="A361" s="66">
        <v>44462</v>
      </c>
      <c r="B361">
        <v>17670.849999999999</v>
      </c>
      <c r="C361">
        <v>17843.900000000001</v>
      </c>
      <c r="D361">
        <v>17646.55</v>
      </c>
      <c r="E361">
        <v>17822.95</v>
      </c>
    </row>
    <row r="362" spans="1:5" x14ac:dyDescent="0.35">
      <c r="A362" s="66">
        <v>44463</v>
      </c>
      <c r="B362">
        <v>17897.45</v>
      </c>
      <c r="C362">
        <v>17947.650000000001</v>
      </c>
      <c r="D362">
        <v>17819.400000000001</v>
      </c>
      <c r="E362">
        <v>17853.2</v>
      </c>
    </row>
    <row r="363" spans="1:5" x14ac:dyDescent="0.35">
      <c r="A363" s="66">
        <v>44466</v>
      </c>
      <c r="B363">
        <v>17932.2</v>
      </c>
      <c r="C363">
        <v>17943.5</v>
      </c>
      <c r="D363">
        <v>17802.900000000001</v>
      </c>
      <c r="E363">
        <v>17855.099999999999</v>
      </c>
    </row>
    <row r="364" spans="1:5" x14ac:dyDescent="0.35">
      <c r="A364" s="66">
        <v>44467</v>
      </c>
      <c r="B364">
        <v>17906.45</v>
      </c>
      <c r="C364">
        <v>17912.849999999999</v>
      </c>
      <c r="D364">
        <v>17576.099999999999</v>
      </c>
      <c r="E364">
        <v>17748.599999999999</v>
      </c>
    </row>
    <row r="365" spans="1:5" x14ac:dyDescent="0.35">
      <c r="A365" s="66">
        <v>44468</v>
      </c>
      <c r="B365">
        <v>17657.95</v>
      </c>
      <c r="C365">
        <v>17781.75</v>
      </c>
      <c r="D365">
        <v>17608.150000000001</v>
      </c>
      <c r="E365">
        <v>17711.3</v>
      </c>
    </row>
    <row r="366" spans="1:5" x14ac:dyDescent="0.35">
      <c r="A366" s="66">
        <v>44469</v>
      </c>
      <c r="B366">
        <v>17718.900000000001</v>
      </c>
      <c r="C366">
        <v>17742.150000000001</v>
      </c>
      <c r="D366">
        <v>17585.349999999999</v>
      </c>
      <c r="E366">
        <v>17618.150000000001</v>
      </c>
    </row>
    <row r="367" spans="1:5" x14ac:dyDescent="0.35">
      <c r="A367" s="66">
        <v>44470</v>
      </c>
      <c r="B367">
        <v>17531.900000000001</v>
      </c>
      <c r="C367">
        <v>17557.150000000001</v>
      </c>
      <c r="D367">
        <v>17452.900000000001</v>
      </c>
      <c r="E367">
        <v>17532.05</v>
      </c>
    </row>
    <row r="368" spans="1:5" x14ac:dyDescent="0.35">
      <c r="A368" s="66">
        <v>44473</v>
      </c>
      <c r="B368">
        <v>17615.55</v>
      </c>
      <c r="C368">
        <v>17750.900000000001</v>
      </c>
      <c r="D368">
        <v>17581.349999999999</v>
      </c>
      <c r="E368">
        <v>17691.25</v>
      </c>
    </row>
    <row r="369" spans="1:5" x14ac:dyDescent="0.35">
      <c r="A369" s="66">
        <v>44474</v>
      </c>
      <c r="B369">
        <v>17661.349999999999</v>
      </c>
      <c r="C369">
        <v>17833.45</v>
      </c>
      <c r="D369">
        <v>17640.900000000001</v>
      </c>
      <c r="E369">
        <v>17822.3</v>
      </c>
    </row>
    <row r="370" spans="1:5" x14ac:dyDescent="0.35">
      <c r="A370" s="66">
        <v>44475</v>
      </c>
      <c r="B370">
        <v>17861.5</v>
      </c>
      <c r="C370">
        <v>17884.599999999999</v>
      </c>
      <c r="D370">
        <v>17613.150000000001</v>
      </c>
      <c r="E370">
        <v>17646</v>
      </c>
    </row>
    <row r="371" spans="1:5" x14ac:dyDescent="0.35">
      <c r="A371" s="66">
        <v>44476</v>
      </c>
      <c r="B371">
        <v>17810.55</v>
      </c>
      <c r="C371">
        <v>17857.55</v>
      </c>
      <c r="D371">
        <v>17763.8</v>
      </c>
      <c r="E371">
        <v>17790.349999999999</v>
      </c>
    </row>
    <row r="372" spans="1:5" x14ac:dyDescent="0.35">
      <c r="A372" s="66">
        <v>44477</v>
      </c>
      <c r="B372">
        <v>17886.849999999999</v>
      </c>
      <c r="C372">
        <v>17941.849999999999</v>
      </c>
      <c r="D372">
        <v>17840.349999999999</v>
      </c>
      <c r="E372">
        <v>17895.2</v>
      </c>
    </row>
    <row r="373" spans="1:5" x14ac:dyDescent="0.35">
      <c r="A373" s="66">
        <v>44480</v>
      </c>
      <c r="B373">
        <v>17867.55</v>
      </c>
      <c r="C373">
        <v>18041.95</v>
      </c>
      <c r="D373">
        <v>17839.099999999999</v>
      </c>
      <c r="E373">
        <v>17945.95</v>
      </c>
    </row>
    <row r="374" spans="1:5" x14ac:dyDescent="0.35">
      <c r="A374" s="66">
        <v>44481</v>
      </c>
      <c r="B374">
        <v>17915.8</v>
      </c>
      <c r="C374">
        <v>18008.650000000001</v>
      </c>
      <c r="D374">
        <v>17864.95</v>
      </c>
      <c r="E374">
        <v>17991.95</v>
      </c>
    </row>
    <row r="375" spans="1:5" x14ac:dyDescent="0.35">
      <c r="A375" s="66">
        <v>44482</v>
      </c>
      <c r="B375">
        <v>18097.849999999999</v>
      </c>
      <c r="C375">
        <v>18197.8</v>
      </c>
      <c r="D375">
        <v>18050.75</v>
      </c>
      <c r="E375">
        <v>18161.75</v>
      </c>
    </row>
    <row r="376" spans="1:5" x14ac:dyDescent="0.35">
      <c r="A376" s="66">
        <v>44483</v>
      </c>
      <c r="B376">
        <v>18272.849999999999</v>
      </c>
      <c r="C376">
        <v>18350.75</v>
      </c>
      <c r="D376">
        <v>18248.7</v>
      </c>
      <c r="E376">
        <v>18338.55</v>
      </c>
    </row>
    <row r="377" spans="1:5" x14ac:dyDescent="0.35">
      <c r="A377" s="66">
        <v>44487</v>
      </c>
      <c r="B377">
        <v>18500.099999999999</v>
      </c>
      <c r="C377">
        <v>18543.150000000001</v>
      </c>
      <c r="D377">
        <v>18445.3</v>
      </c>
      <c r="E377">
        <v>18477.05</v>
      </c>
    </row>
    <row r="378" spans="1:5" x14ac:dyDescent="0.35">
      <c r="A378" s="66">
        <v>44488</v>
      </c>
      <c r="B378">
        <v>18602.349999999999</v>
      </c>
      <c r="C378">
        <v>18604.45</v>
      </c>
      <c r="D378">
        <v>18377.7</v>
      </c>
      <c r="E378">
        <v>18418.75</v>
      </c>
    </row>
    <row r="379" spans="1:5" x14ac:dyDescent="0.35">
      <c r="A379" s="66">
        <v>44489</v>
      </c>
      <c r="B379">
        <v>18439.900000000001</v>
      </c>
      <c r="C379">
        <v>18458.3</v>
      </c>
      <c r="D379">
        <v>18209.349999999999</v>
      </c>
      <c r="E379">
        <v>18266.599999999999</v>
      </c>
    </row>
    <row r="380" spans="1:5" x14ac:dyDescent="0.35">
      <c r="A380" s="66">
        <v>44490</v>
      </c>
      <c r="B380">
        <v>18382.7</v>
      </c>
      <c r="C380">
        <v>18384.2</v>
      </c>
      <c r="D380">
        <v>18048</v>
      </c>
      <c r="E380">
        <v>18178.099999999999</v>
      </c>
    </row>
    <row r="381" spans="1:5" x14ac:dyDescent="0.35">
      <c r="A381" s="66">
        <v>44491</v>
      </c>
      <c r="B381">
        <v>18230.7</v>
      </c>
      <c r="C381">
        <v>18314.25</v>
      </c>
      <c r="D381">
        <v>18034.349999999999</v>
      </c>
      <c r="E381">
        <v>18114.900000000001</v>
      </c>
    </row>
    <row r="382" spans="1:5" x14ac:dyDescent="0.35">
      <c r="A382" s="66">
        <v>44494</v>
      </c>
      <c r="B382">
        <v>18229.5</v>
      </c>
      <c r="C382">
        <v>18241.400000000001</v>
      </c>
      <c r="D382">
        <v>17968.5</v>
      </c>
      <c r="E382">
        <v>18125.400000000001</v>
      </c>
    </row>
    <row r="383" spans="1:5" x14ac:dyDescent="0.35">
      <c r="A383" s="66">
        <v>44495</v>
      </c>
      <c r="B383">
        <v>18154.5</v>
      </c>
      <c r="C383">
        <v>18310.45</v>
      </c>
      <c r="D383">
        <v>18099.3</v>
      </c>
      <c r="E383">
        <v>18268.400000000001</v>
      </c>
    </row>
    <row r="384" spans="1:5" x14ac:dyDescent="0.35">
      <c r="A384" s="66">
        <v>44496</v>
      </c>
      <c r="B384">
        <v>18295.849999999999</v>
      </c>
      <c r="C384">
        <v>18342.05</v>
      </c>
      <c r="D384">
        <v>18167.900000000001</v>
      </c>
      <c r="E384">
        <v>18210.95</v>
      </c>
    </row>
    <row r="385" spans="1:5" x14ac:dyDescent="0.35">
      <c r="A385" s="66">
        <v>44497</v>
      </c>
      <c r="B385">
        <v>18187.650000000001</v>
      </c>
      <c r="C385">
        <v>18190.7</v>
      </c>
      <c r="D385">
        <v>17799.45</v>
      </c>
      <c r="E385">
        <v>17857.25</v>
      </c>
    </row>
    <row r="386" spans="1:5" x14ac:dyDescent="0.35">
      <c r="A386" s="66">
        <v>44498</v>
      </c>
      <c r="B386">
        <v>17833.05</v>
      </c>
      <c r="C386">
        <v>17915.849999999999</v>
      </c>
      <c r="D386">
        <v>17613.099999999999</v>
      </c>
      <c r="E386">
        <v>17671.650000000001</v>
      </c>
    </row>
    <row r="387" spans="1:5" x14ac:dyDescent="0.35">
      <c r="A387" s="66">
        <v>44501</v>
      </c>
      <c r="B387">
        <v>17783.150000000001</v>
      </c>
      <c r="C387">
        <v>17954.099999999999</v>
      </c>
      <c r="D387">
        <v>17697.099999999999</v>
      </c>
      <c r="E387">
        <v>17929.650000000001</v>
      </c>
    </row>
    <row r="388" spans="1:5" x14ac:dyDescent="0.35">
      <c r="A388" s="66">
        <v>44502</v>
      </c>
      <c r="B388">
        <v>17970.900000000001</v>
      </c>
      <c r="C388">
        <v>18012.25</v>
      </c>
      <c r="D388">
        <v>17847.599999999999</v>
      </c>
      <c r="E388">
        <v>17888.95</v>
      </c>
    </row>
    <row r="389" spans="1:5" x14ac:dyDescent="0.35">
      <c r="A389" s="66">
        <v>44503</v>
      </c>
      <c r="B389">
        <v>17947.95</v>
      </c>
      <c r="C389">
        <v>17988.75</v>
      </c>
      <c r="D389">
        <v>17757.95</v>
      </c>
      <c r="E389">
        <v>17829.2</v>
      </c>
    </row>
    <row r="390" spans="1:5" x14ac:dyDescent="0.35">
      <c r="A390" s="66">
        <v>44504</v>
      </c>
      <c r="B390">
        <v>17935.05</v>
      </c>
      <c r="C390">
        <v>17947.55</v>
      </c>
      <c r="D390">
        <v>17900.599999999999</v>
      </c>
      <c r="E390">
        <v>17916.8</v>
      </c>
    </row>
    <row r="391" spans="1:5" x14ac:dyDescent="0.35">
      <c r="A391" s="66">
        <v>44508</v>
      </c>
      <c r="B391">
        <v>18040.2</v>
      </c>
      <c r="C391">
        <v>18087.8</v>
      </c>
      <c r="D391">
        <v>17836.099999999999</v>
      </c>
      <c r="E391">
        <v>18068.55</v>
      </c>
    </row>
    <row r="392" spans="1:5" x14ac:dyDescent="0.35">
      <c r="A392" s="66">
        <v>44509</v>
      </c>
      <c r="B392">
        <v>18084.349999999999</v>
      </c>
      <c r="C392">
        <v>18112.599999999999</v>
      </c>
      <c r="D392">
        <v>17983.05</v>
      </c>
      <c r="E392">
        <v>18044.25</v>
      </c>
    </row>
    <row r="393" spans="1:5" x14ac:dyDescent="0.35">
      <c r="A393" s="66">
        <v>44510</v>
      </c>
      <c r="B393">
        <v>17973.45</v>
      </c>
      <c r="C393">
        <v>18061.25</v>
      </c>
      <c r="D393">
        <v>17915</v>
      </c>
      <c r="E393">
        <v>18017.2</v>
      </c>
    </row>
    <row r="394" spans="1:5" x14ac:dyDescent="0.35">
      <c r="A394" s="66">
        <v>44511</v>
      </c>
      <c r="B394">
        <v>17967.45</v>
      </c>
      <c r="C394">
        <v>17971.349999999999</v>
      </c>
      <c r="D394">
        <v>17798.2</v>
      </c>
      <c r="E394">
        <v>17873.599999999999</v>
      </c>
    </row>
    <row r="395" spans="1:5" x14ac:dyDescent="0.35">
      <c r="A395" s="66">
        <v>44512</v>
      </c>
      <c r="B395">
        <v>17977.599999999999</v>
      </c>
      <c r="C395">
        <v>18123</v>
      </c>
      <c r="D395">
        <v>17905.900000000001</v>
      </c>
      <c r="E395">
        <v>18102.75</v>
      </c>
    </row>
    <row r="396" spans="1:5" x14ac:dyDescent="0.35">
      <c r="A396" s="66">
        <v>44515</v>
      </c>
      <c r="B396">
        <v>18140.95</v>
      </c>
      <c r="C396">
        <v>18210.150000000001</v>
      </c>
      <c r="D396">
        <v>18071.3</v>
      </c>
      <c r="E396">
        <v>18109.45</v>
      </c>
    </row>
    <row r="397" spans="1:5" x14ac:dyDescent="0.35">
      <c r="A397" s="66">
        <v>44516</v>
      </c>
      <c r="B397">
        <v>18127.05</v>
      </c>
      <c r="C397">
        <v>18132.650000000001</v>
      </c>
      <c r="D397">
        <v>17958.8</v>
      </c>
      <c r="E397">
        <v>17999.2</v>
      </c>
    </row>
    <row r="398" spans="1:5" x14ac:dyDescent="0.35">
      <c r="A398" s="66">
        <v>44517</v>
      </c>
      <c r="B398">
        <v>17939.349999999999</v>
      </c>
      <c r="C398">
        <v>18022.650000000001</v>
      </c>
      <c r="D398">
        <v>17879.25</v>
      </c>
      <c r="E398">
        <v>17898.650000000001</v>
      </c>
    </row>
    <row r="399" spans="1:5" x14ac:dyDescent="0.35">
      <c r="A399" s="66">
        <v>44518</v>
      </c>
      <c r="B399">
        <v>17890.55</v>
      </c>
      <c r="C399">
        <v>17945.599999999999</v>
      </c>
      <c r="D399">
        <v>17688.5</v>
      </c>
      <c r="E399">
        <v>17764.8</v>
      </c>
    </row>
    <row r="400" spans="1:5" x14ac:dyDescent="0.35">
      <c r="A400" s="66">
        <v>44522</v>
      </c>
      <c r="B400">
        <v>17796.25</v>
      </c>
      <c r="C400">
        <v>17805.25</v>
      </c>
      <c r="D400">
        <v>17280.45</v>
      </c>
      <c r="E400">
        <v>17416.55</v>
      </c>
    </row>
    <row r="401" spans="1:5" x14ac:dyDescent="0.35">
      <c r="A401" s="66">
        <v>44523</v>
      </c>
      <c r="B401">
        <v>17281.75</v>
      </c>
      <c r="C401">
        <v>17553.7</v>
      </c>
      <c r="D401">
        <v>17216.099999999999</v>
      </c>
      <c r="E401">
        <v>17503.349999999999</v>
      </c>
    </row>
    <row r="402" spans="1:5" x14ac:dyDescent="0.35">
      <c r="A402" s="66">
        <v>44524</v>
      </c>
      <c r="B402">
        <v>17550.05</v>
      </c>
      <c r="C402">
        <v>17600.599999999999</v>
      </c>
      <c r="D402">
        <v>17354</v>
      </c>
      <c r="E402">
        <v>17415.05</v>
      </c>
    </row>
    <row r="403" spans="1:5" x14ac:dyDescent="0.35">
      <c r="A403" s="66">
        <v>44525</v>
      </c>
      <c r="B403">
        <v>17417.3</v>
      </c>
      <c r="C403">
        <v>17564.349999999999</v>
      </c>
      <c r="D403">
        <v>17351.7</v>
      </c>
      <c r="E403">
        <v>17536.25</v>
      </c>
    </row>
    <row r="404" spans="1:5" x14ac:dyDescent="0.35">
      <c r="A404" s="66">
        <v>44526</v>
      </c>
      <c r="B404">
        <v>17338.75</v>
      </c>
      <c r="C404">
        <v>17355.400000000001</v>
      </c>
      <c r="D404">
        <v>16985.7</v>
      </c>
      <c r="E404">
        <v>17026.45</v>
      </c>
    </row>
    <row r="405" spans="1:5" x14ac:dyDescent="0.35">
      <c r="A405" s="66">
        <v>44529</v>
      </c>
      <c r="B405">
        <v>17055.8</v>
      </c>
      <c r="C405">
        <v>17160.7</v>
      </c>
      <c r="D405">
        <v>16782.400000000001</v>
      </c>
      <c r="E405">
        <v>17053.95</v>
      </c>
    </row>
    <row r="406" spans="1:5" x14ac:dyDescent="0.35">
      <c r="A406" s="66">
        <v>44530</v>
      </c>
      <c r="B406">
        <v>17051.150000000001</v>
      </c>
      <c r="C406">
        <v>17324.650000000001</v>
      </c>
      <c r="D406">
        <v>16931.400000000001</v>
      </c>
      <c r="E406">
        <v>16983.2</v>
      </c>
    </row>
    <row r="407" spans="1:5" x14ac:dyDescent="0.35">
      <c r="A407" s="66">
        <v>44531</v>
      </c>
      <c r="B407">
        <v>17104.400000000001</v>
      </c>
      <c r="C407">
        <v>17213.05</v>
      </c>
      <c r="D407">
        <v>17064.25</v>
      </c>
      <c r="E407">
        <v>17166.900000000001</v>
      </c>
    </row>
    <row r="408" spans="1:5" x14ac:dyDescent="0.35">
      <c r="A408" s="66">
        <v>44532</v>
      </c>
      <c r="B408">
        <v>17183.2</v>
      </c>
      <c r="C408">
        <v>17420.349999999999</v>
      </c>
      <c r="D408">
        <v>17149.3</v>
      </c>
      <c r="E408">
        <v>17401.650000000001</v>
      </c>
    </row>
    <row r="409" spans="1:5" x14ac:dyDescent="0.35">
      <c r="A409" s="66">
        <v>44533</v>
      </c>
      <c r="B409">
        <v>17424.900000000001</v>
      </c>
      <c r="C409">
        <v>17489.8</v>
      </c>
      <c r="D409">
        <v>17180.8</v>
      </c>
      <c r="E409">
        <v>17196.7</v>
      </c>
    </row>
    <row r="410" spans="1:5" x14ac:dyDescent="0.35">
      <c r="A410" s="66">
        <v>44536</v>
      </c>
      <c r="B410">
        <v>17209.05</v>
      </c>
      <c r="C410">
        <v>17216.75</v>
      </c>
      <c r="D410">
        <v>16891.7</v>
      </c>
      <c r="E410">
        <v>16912.25</v>
      </c>
    </row>
    <row r="411" spans="1:5" x14ac:dyDescent="0.35">
      <c r="A411" s="66">
        <v>44537</v>
      </c>
      <c r="B411">
        <v>17044.099999999999</v>
      </c>
      <c r="C411">
        <v>17251.650000000001</v>
      </c>
      <c r="D411">
        <v>16987.75</v>
      </c>
      <c r="E411">
        <v>17176.7</v>
      </c>
    </row>
    <row r="412" spans="1:5" x14ac:dyDescent="0.35">
      <c r="A412" s="66">
        <v>44538</v>
      </c>
      <c r="B412">
        <v>17315.25</v>
      </c>
      <c r="C412">
        <v>17484.599999999999</v>
      </c>
      <c r="D412">
        <v>17308.95</v>
      </c>
      <c r="E412">
        <v>17469.75</v>
      </c>
    </row>
    <row r="413" spans="1:5" x14ac:dyDescent="0.35">
      <c r="A413" s="66">
        <v>44539</v>
      </c>
      <c r="B413">
        <v>17524.400000000001</v>
      </c>
      <c r="C413">
        <v>17543.25</v>
      </c>
      <c r="D413">
        <v>17379.599999999999</v>
      </c>
      <c r="E413">
        <v>17516.849999999999</v>
      </c>
    </row>
    <row r="414" spans="1:5" x14ac:dyDescent="0.35">
      <c r="A414" s="66">
        <v>44540</v>
      </c>
      <c r="B414">
        <v>17476.05</v>
      </c>
      <c r="C414">
        <v>17534.349999999999</v>
      </c>
      <c r="D414">
        <v>17405.25</v>
      </c>
      <c r="E414">
        <v>17511.3</v>
      </c>
    </row>
    <row r="415" spans="1:5" x14ac:dyDescent="0.35">
      <c r="A415" s="66">
        <v>44543</v>
      </c>
      <c r="B415">
        <v>17619.099999999999</v>
      </c>
      <c r="C415">
        <v>17639.5</v>
      </c>
      <c r="D415">
        <v>17355.95</v>
      </c>
      <c r="E415">
        <v>17368.25</v>
      </c>
    </row>
    <row r="416" spans="1:5" x14ac:dyDescent="0.35">
      <c r="A416" s="66">
        <v>44544</v>
      </c>
      <c r="B416">
        <v>17283.2</v>
      </c>
      <c r="C416">
        <v>17376.2</v>
      </c>
      <c r="D416">
        <v>17225.8</v>
      </c>
      <c r="E416">
        <v>17324.900000000001</v>
      </c>
    </row>
    <row r="417" spans="1:5" x14ac:dyDescent="0.35">
      <c r="A417" s="66">
        <v>44545</v>
      </c>
      <c r="B417">
        <v>17323.650000000001</v>
      </c>
      <c r="C417">
        <v>17351.2</v>
      </c>
      <c r="D417">
        <v>17192.2</v>
      </c>
      <c r="E417">
        <v>17221.400000000001</v>
      </c>
    </row>
    <row r="418" spans="1:5" x14ac:dyDescent="0.35">
      <c r="A418" s="66">
        <v>44546</v>
      </c>
      <c r="B418">
        <v>17373</v>
      </c>
      <c r="C418">
        <v>17379.349999999999</v>
      </c>
      <c r="D418">
        <v>17184.95</v>
      </c>
      <c r="E418">
        <v>17248.400000000001</v>
      </c>
    </row>
    <row r="419" spans="1:5" x14ac:dyDescent="0.35">
      <c r="A419" s="66">
        <v>44547</v>
      </c>
      <c r="B419">
        <v>17276</v>
      </c>
      <c r="C419">
        <v>17298.150000000001</v>
      </c>
      <c r="D419">
        <v>16966.45</v>
      </c>
      <c r="E419">
        <v>16985.2</v>
      </c>
    </row>
    <row r="420" spans="1:5" x14ac:dyDescent="0.35">
      <c r="A420" s="66">
        <v>44550</v>
      </c>
      <c r="B420">
        <v>16824.25</v>
      </c>
      <c r="C420">
        <v>16840.099999999999</v>
      </c>
      <c r="D420">
        <v>16410.2</v>
      </c>
      <c r="E420">
        <v>16614.2</v>
      </c>
    </row>
    <row r="421" spans="1:5" x14ac:dyDescent="0.35">
      <c r="A421" s="66">
        <v>44551</v>
      </c>
      <c r="B421">
        <v>16773.150000000001</v>
      </c>
      <c r="C421">
        <v>16936.400000000001</v>
      </c>
      <c r="D421">
        <v>16688.25</v>
      </c>
      <c r="E421">
        <v>16770.849999999999</v>
      </c>
    </row>
    <row r="422" spans="1:5" x14ac:dyDescent="0.35">
      <c r="A422" s="66">
        <v>44552</v>
      </c>
      <c r="B422">
        <v>16865.55</v>
      </c>
      <c r="C422">
        <v>16971</v>
      </c>
      <c r="D422">
        <v>16819.5</v>
      </c>
      <c r="E422">
        <v>16955.45</v>
      </c>
    </row>
    <row r="423" spans="1:5" x14ac:dyDescent="0.35">
      <c r="A423" s="66">
        <v>44553</v>
      </c>
      <c r="B423">
        <v>17066.8</v>
      </c>
      <c r="C423">
        <v>17118.650000000001</v>
      </c>
      <c r="D423">
        <v>17015.55</v>
      </c>
      <c r="E423">
        <v>17072.599999999999</v>
      </c>
    </row>
    <row r="424" spans="1:5" x14ac:dyDescent="0.35">
      <c r="A424" s="66">
        <v>44554</v>
      </c>
      <c r="B424">
        <v>17149.5</v>
      </c>
      <c r="C424">
        <v>17155.599999999999</v>
      </c>
      <c r="D424">
        <v>16909.599999999999</v>
      </c>
      <c r="E424">
        <v>17003.75</v>
      </c>
    </row>
    <row r="425" spans="1:5" x14ac:dyDescent="0.35">
      <c r="A425" s="66">
        <v>44557</v>
      </c>
      <c r="B425">
        <v>16937.75</v>
      </c>
      <c r="C425">
        <v>17112.05</v>
      </c>
      <c r="D425">
        <v>16833.2</v>
      </c>
      <c r="E425">
        <v>17086.25</v>
      </c>
    </row>
    <row r="426" spans="1:5" x14ac:dyDescent="0.35">
      <c r="A426" s="66">
        <v>44558</v>
      </c>
      <c r="B426">
        <v>17177.599999999999</v>
      </c>
      <c r="C426">
        <v>17250.25</v>
      </c>
      <c r="D426">
        <v>17161.150000000001</v>
      </c>
      <c r="E426">
        <v>17233.25</v>
      </c>
    </row>
    <row r="427" spans="1:5" x14ac:dyDescent="0.35">
      <c r="A427" s="66">
        <v>44559</v>
      </c>
      <c r="B427">
        <v>17220.099999999999</v>
      </c>
      <c r="C427">
        <v>17285.95</v>
      </c>
      <c r="D427">
        <v>17176.650000000001</v>
      </c>
      <c r="E427">
        <v>17213.599999999999</v>
      </c>
    </row>
    <row r="428" spans="1:5" x14ac:dyDescent="0.35">
      <c r="A428" s="66">
        <v>44560</v>
      </c>
      <c r="B428">
        <v>17201.45</v>
      </c>
      <c r="C428">
        <v>17264.05</v>
      </c>
      <c r="D428">
        <v>17146.349999999999</v>
      </c>
      <c r="E428">
        <v>17203.95</v>
      </c>
    </row>
    <row r="429" spans="1:5" x14ac:dyDescent="0.35">
      <c r="A429" s="66">
        <v>44561</v>
      </c>
      <c r="B429">
        <v>17244.5</v>
      </c>
      <c r="C429">
        <v>17400.8</v>
      </c>
      <c r="D429">
        <v>17238.5</v>
      </c>
      <c r="E429">
        <v>17354.05</v>
      </c>
    </row>
    <row r="430" spans="1:5" x14ac:dyDescent="0.35">
      <c r="A430" s="66">
        <v>44564</v>
      </c>
      <c r="B430">
        <v>17387.150000000001</v>
      </c>
      <c r="C430">
        <v>17646.650000000001</v>
      </c>
      <c r="D430">
        <v>17383.3</v>
      </c>
      <c r="E430">
        <v>17625.7</v>
      </c>
    </row>
    <row r="431" spans="1:5" x14ac:dyDescent="0.35">
      <c r="A431" s="66">
        <v>44565</v>
      </c>
      <c r="B431">
        <v>17681.400000000001</v>
      </c>
      <c r="C431">
        <v>17827.599999999999</v>
      </c>
      <c r="D431">
        <v>17593.55</v>
      </c>
      <c r="E431">
        <v>17805.25</v>
      </c>
    </row>
    <row r="432" spans="1:5" x14ac:dyDescent="0.35">
      <c r="A432" s="66">
        <v>44566</v>
      </c>
      <c r="B432">
        <v>17820.099999999999</v>
      </c>
      <c r="C432">
        <v>17944.7</v>
      </c>
      <c r="D432">
        <v>17748.849999999999</v>
      </c>
      <c r="E432">
        <v>17925.25</v>
      </c>
    </row>
    <row r="433" spans="1:5" x14ac:dyDescent="0.35">
      <c r="A433" s="66">
        <v>44567</v>
      </c>
      <c r="B433">
        <v>17768.5</v>
      </c>
      <c r="C433">
        <v>17797.95</v>
      </c>
      <c r="D433">
        <v>17655.55</v>
      </c>
      <c r="E433">
        <v>17745.900000000001</v>
      </c>
    </row>
    <row r="434" spans="1:5" x14ac:dyDescent="0.35">
      <c r="A434" s="66">
        <v>44568</v>
      </c>
      <c r="B434">
        <v>17797.599999999999</v>
      </c>
      <c r="C434">
        <v>17905</v>
      </c>
      <c r="D434">
        <v>17704.55</v>
      </c>
      <c r="E434">
        <v>17812.7</v>
      </c>
    </row>
    <row r="435" spans="1:5" x14ac:dyDescent="0.35">
      <c r="A435" s="66">
        <v>44571</v>
      </c>
      <c r="B435">
        <v>17913.3</v>
      </c>
      <c r="C435">
        <v>18017.45</v>
      </c>
      <c r="D435">
        <v>17879.150000000001</v>
      </c>
      <c r="E435">
        <v>18003.3</v>
      </c>
    </row>
    <row r="436" spans="1:5" x14ac:dyDescent="0.35">
      <c r="A436" s="66">
        <v>44572</v>
      </c>
      <c r="B436">
        <v>17997.75</v>
      </c>
      <c r="C436">
        <v>18081.25</v>
      </c>
      <c r="D436">
        <v>17964.400000000001</v>
      </c>
      <c r="E436">
        <v>18055.75</v>
      </c>
    </row>
    <row r="437" spans="1:5" x14ac:dyDescent="0.35">
      <c r="A437" s="66">
        <v>44573</v>
      </c>
      <c r="B437">
        <v>18170.400000000001</v>
      </c>
      <c r="C437">
        <v>18227.95</v>
      </c>
      <c r="D437">
        <v>18128.8</v>
      </c>
      <c r="E437">
        <v>18212.349999999999</v>
      </c>
    </row>
    <row r="438" spans="1:5" x14ac:dyDescent="0.35">
      <c r="A438" s="66">
        <v>44574</v>
      </c>
      <c r="B438">
        <v>18257</v>
      </c>
      <c r="C438">
        <v>18272.25</v>
      </c>
      <c r="D438">
        <v>18163.8</v>
      </c>
      <c r="E438">
        <v>18257.8</v>
      </c>
    </row>
    <row r="439" spans="1:5" x14ac:dyDescent="0.35">
      <c r="A439" s="66">
        <v>44575</v>
      </c>
      <c r="B439">
        <v>18185</v>
      </c>
      <c r="C439">
        <v>18286.95</v>
      </c>
      <c r="D439">
        <v>18119.650000000001</v>
      </c>
      <c r="E439">
        <v>18255.75</v>
      </c>
    </row>
    <row r="440" spans="1:5" x14ac:dyDescent="0.35">
      <c r="A440" s="66">
        <v>44578</v>
      </c>
      <c r="B440">
        <v>18235.650000000001</v>
      </c>
      <c r="C440">
        <v>18321.55</v>
      </c>
      <c r="D440">
        <v>18228.75</v>
      </c>
      <c r="E440">
        <v>18308.099999999999</v>
      </c>
    </row>
    <row r="441" spans="1:5" x14ac:dyDescent="0.35">
      <c r="A441" s="66">
        <v>44579</v>
      </c>
      <c r="B441">
        <v>18337.2</v>
      </c>
      <c r="C441">
        <v>18350.95</v>
      </c>
      <c r="D441">
        <v>18085.900000000001</v>
      </c>
      <c r="E441">
        <v>18113.05</v>
      </c>
    </row>
    <row r="442" spans="1:5" x14ac:dyDescent="0.35">
      <c r="A442" s="66">
        <v>44580</v>
      </c>
      <c r="B442">
        <v>18129.2</v>
      </c>
      <c r="C442">
        <v>18129.2</v>
      </c>
      <c r="D442">
        <v>17884.900000000001</v>
      </c>
      <c r="E442">
        <v>17938.400000000001</v>
      </c>
    </row>
    <row r="443" spans="1:5" x14ac:dyDescent="0.35">
      <c r="A443" s="66">
        <v>44581</v>
      </c>
      <c r="B443">
        <v>17921</v>
      </c>
      <c r="C443">
        <v>17943.7</v>
      </c>
      <c r="D443">
        <v>17648.45</v>
      </c>
      <c r="E443">
        <v>17757</v>
      </c>
    </row>
    <row r="444" spans="1:5" x14ac:dyDescent="0.35">
      <c r="A444" s="66">
        <v>44582</v>
      </c>
      <c r="B444">
        <v>17613.7</v>
      </c>
      <c r="C444">
        <v>17707.599999999999</v>
      </c>
      <c r="D444">
        <v>17485.849999999999</v>
      </c>
      <c r="E444">
        <v>17617.150000000001</v>
      </c>
    </row>
    <row r="445" spans="1:5" x14ac:dyDescent="0.35">
      <c r="A445" s="66">
        <v>44585</v>
      </c>
      <c r="B445">
        <v>17575.150000000001</v>
      </c>
      <c r="C445">
        <v>17599.400000000001</v>
      </c>
      <c r="D445">
        <v>16997.849999999999</v>
      </c>
      <c r="E445">
        <v>17149.099999999999</v>
      </c>
    </row>
    <row r="446" spans="1:5" x14ac:dyDescent="0.35">
      <c r="A446" s="66">
        <v>44586</v>
      </c>
      <c r="B446">
        <v>17001.55</v>
      </c>
      <c r="C446">
        <v>17309.150000000001</v>
      </c>
      <c r="D446">
        <v>16836.8</v>
      </c>
      <c r="E446">
        <v>17277.95</v>
      </c>
    </row>
    <row r="447" spans="1:5" x14ac:dyDescent="0.35">
      <c r="A447" s="66">
        <v>44588</v>
      </c>
      <c r="B447">
        <v>17062</v>
      </c>
      <c r="C447">
        <v>17182.5</v>
      </c>
      <c r="D447">
        <v>16866.75</v>
      </c>
      <c r="E447">
        <v>17110.150000000001</v>
      </c>
    </row>
    <row r="448" spans="1:5" x14ac:dyDescent="0.35">
      <c r="A448" s="66">
        <v>44589</v>
      </c>
      <c r="B448">
        <v>17208.3</v>
      </c>
      <c r="C448">
        <v>17373.5</v>
      </c>
      <c r="D448">
        <v>17077.099999999999</v>
      </c>
      <c r="E448">
        <v>17101.95</v>
      </c>
    </row>
    <row r="449" spans="1:5" x14ac:dyDescent="0.35">
      <c r="A449" s="66">
        <v>44592</v>
      </c>
      <c r="B449">
        <v>17301.05</v>
      </c>
      <c r="C449">
        <v>17410</v>
      </c>
      <c r="D449">
        <v>17264.150000000001</v>
      </c>
      <c r="E449">
        <v>17339.849999999999</v>
      </c>
    </row>
    <row r="450" spans="1:5" x14ac:dyDescent="0.35">
      <c r="A450" s="66">
        <v>44593</v>
      </c>
      <c r="B450">
        <v>17529.45</v>
      </c>
      <c r="C450">
        <v>17622.400000000001</v>
      </c>
      <c r="D450">
        <v>17244.55</v>
      </c>
      <c r="E450">
        <v>17576.849999999999</v>
      </c>
    </row>
    <row r="451" spans="1:5" x14ac:dyDescent="0.35">
      <c r="A451" s="66">
        <v>44594</v>
      </c>
      <c r="B451">
        <v>17706.2</v>
      </c>
      <c r="C451">
        <v>17794.599999999999</v>
      </c>
      <c r="D451">
        <v>17674.8</v>
      </c>
      <c r="E451">
        <v>17780</v>
      </c>
    </row>
    <row r="452" spans="1:5" x14ac:dyDescent="0.35">
      <c r="A452" s="66">
        <v>44595</v>
      </c>
      <c r="B452">
        <v>17767.75</v>
      </c>
      <c r="C452">
        <v>17781.150000000001</v>
      </c>
      <c r="D452">
        <v>17511.150000000001</v>
      </c>
      <c r="E452">
        <v>17560.2</v>
      </c>
    </row>
    <row r="453" spans="1:5" x14ac:dyDescent="0.35">
      <c r="A453" s="66">
        <v>44596</v>
      </c>
      <c r="B453">
        <v>17590.2</v>
      </c>
      <c r="C453">
        <v>17617.8</v>
      </c>
      <c r="D453">
        <v>17462.55</v>
      </c>
      <c r="E453">
        <v>17516.3</v>
      </c>
    </row>
    <row r="454" spans="1:5" x14ac:dyDescent="0.35">
      <c r="A454" s="66">
        <v>44599</v>
      </c>
      <c r="B454">
        <v>17456.3</v>
      </c>
      <c r="C454">
        <v>17536.75</v>
      </c>
      <c r="D454">
        <v>17119.400000000001</v>
      </c>
      <c r="E454">
        <v>17213.599999999999</v>
      </c>
    </row>
    <row r="455" spans="1:5" x14ac:dyDescent="0.35">
      <c r="A455" s="66">
        <v>44600</v>
      </c>
      <c r="B455">
        <v>17279.849999999999</v>
      </c>
      <c r="C455">
        <v>17306.45</v>
      </c>
      <c r="D455">
        <v>17043.650000000001</v>
      </c>
      <c r="E455">
        <v>17266.75</v>
      </c>
    </row>
    <row r="456" spans="1:5" x14ac:dyDescent="0.35">
      <c r="A456" s="66">
        <v>44601</v>
      </c>
      <c r="B456">
        <v>17370.099999999999</v>
      </c>
      <c r="C456">
        <v>17477.150000000001</v>
      </c>
      <c r="D456">
        <v>17339</v>
      </c>
      <c r="E456">
        <v>17463.8</v>
      </c>
    </row>
    <row r="457" spans="1:5" x14ac:dyDescent="0.35">
      <c r="A457" s="66">
        <v>44602</v>
      </c>
      <c r="B457">
        <v>17554.099999999999</v>
      </c>
      <c r="C457">
        <v>17639.45</v>
      </c>
      <c r="D457">
        <v>17427.150000000001</v>
      </c>
      <c r="E457">
        <v>17605.849999999999</v>
      </c>
    </row>
    <row r="458" spans="1:5" x14ac:dyDescent="0.35">
      <c r="A458" s="66">
        <v>44603</v>
      </c>
      <c r="B458">
        <v>17451</v>
      </c>
      <c r="C458">
        <v>17454.75</v>
      </c>
      <c r="D458">
        <v>17303</v>
      </c>
      <c r="E458">
        <v>17374.75</v>
      </c>
    </row>
    <row r="459" spans="1:5" x14ac:dyDescent="0.35">
      <c r="A459" s="66">
        <v>44606</v>
      </c>
      <c r="B459">
        <v>17076.150000000001</v>
      </c>
      <c r="C459">
        <v>17099.5</v>
      </c>
      <c r="D459">
        <v>16809.650000000001</v>
      </c>
      <c r="E459">
        <v>16842.8</v>
      </c>
    </row>
    <row r="460" spans="1:5" x14ac:dyDescent="0.35">
      <c r="A460" s="66">
        <v>44607</v>
      </c>
      <c r="B460">
        <v>16933.25</v>
      </c>
      <c r="C460">
        <v>17375</v>
      </c>
      <c r="D460">
        <v>16839.25</v>
      </c>
      <c r="E460">
        <v>17352.45</v>
      </c>
    </row>
    <row r="461" spans="1:5" x14ac:dyDescent="0.35">
      <c r="A461" s="66">
        <v>44608</v>
      </c>
      <c r="B461">
        <v>17408.45</v>
      </c>
      <c r="C461">
        <v>17490.599999999999</v>
      </c>
      <c r="D461">
        <v>17257.7</v>
      </c>
      <c r="E461">
        <v>17322.2</v>
      </c>
    </row>
    <row r="462" spans="1:5" x14ac:dyDescent="0.35">
      <c r="A462" s="66">
        <v>44609</v>
      </c>
      <c r="B462">
        <v>17396.55</v>
      </c>
      <c r="C462">
        <v>17442.900000000001</v>
      </c>
      <c r="D462">
        <v>17235.849999999999</v>
      </c>
      <c r="E462">
        <v>17304.599999999999</v>
      </c>
    </row>
    <row r="463" spans="1:5" x14ac:dyDescent="0.35">
      <c r="A463" s="66">
        <v>44610</v>
      </c>
      <c r="B463">
        <v>17236.05</v>
      </c>
      <c r="C463">
        <v>17380.8</v>
      </c>
      <c r="D463">
        <v>17219.2</v>
      </c>
      <c r="E463">
        <v>17276.3</v>
      </c>
    </row>
    <row r="464" spans="1:5" x14ac:dyDescent="0.35">
      <c r="A464" s="66">
        <v>44613</v>
      </c>
      <c r="B464">
        <v>17192.25</v>
      </c>
      <c r="C464">
        <v>17351.05</v>
      </c>
      <c r="D464">
        <v>17070.7</v>
      </c>
      <c r="E464">
        <v>17206.650000000001</v>
      </c>
    </row>
    <row r="465" spans="1:5" x14ac:dyDescent="0.35">
      <c r="A465" s="66">
        <v>44614</v>
      </c>
      <c r="B465">
        <v>16847.95</v>
      </c>
      <c r="C465">
        <v>17148.55</v>
      </c>
      <c r="D465">
        <v>16843.8</v>
      </c>
      <c r="E465">
        <v>17092.2</v>
      </c>
    </row>
    <row r="466" spans="1:5" x14ac:dyDescent="0.35">
      <c r="A466" s="66">
        <v>44615</v>
      </c>
      <c r="B466">
        <v>17194.5</v>
      </c>
      <c r="C466">
        <v>17220.7</v>
      </c>
      <c r="D466">
        <v>17027.849999999999</v>
      </c>
      <c r="E466">
        <v>17063.25</v>
      </c>
    </row>
    <row r="467" spans="1:5" x14ac:dyDescent="0.35">
      <c r="A467" s="66">
        <v>44616</v>
      </c>
      <c r="B467">
        <v>16548.900000000001</v>
      </c>
      <c r="C467">
        <v>16705.25</v>
      </c>
      <c r="D467">
        <v>16203.25</v>
      </c>
      <c r="E467">
        <v>16247.95</v>
      </c>
    </row>
    <row r="468" spans="1:5" x14ac:dyDescent="0.35">
      <c r="A468" s="66">
        <v>44617</v>
      </c>
      <c r="B468">
        <v>16515.650000000001</v>
      </c>
      <c r="C468">
        <v>16748.8</v>
      </c>
      <c r="D468">
        <v>16478.3</v>
      </c>
      <c r="E468">
        <v>16658.400000000001</v>
      </c>
    </row>
    <row r="469" spans="1:5" x14ac:dyDescent="0.35">
      <c r="A469" s="66">
        <v>44620</v>
      </c>
      <c r="B469">
        <v>16481.599999999999</v>
      </c>
      <c r="C469">
        <v>16815.900000000001</v>
      </c>
      <c r="D469">
        <v>16356.3</v>
      </c>
      <c r="E469">
        <v>16793.900000000001</v>
      </c>
    </row>
    <row r="470" spans="1:5" x14ac:dyDescent="0.35">
      <c r="A470" s="66">
        <v>44622</v>
      </c>
      <c r="B470">
        <v>16593.099999999999</v>
      </c>
      <c r="C470">
        <v>16678.5</v>
      </c>
      <c r="D470">
        <v>16478.650000000001</v>
      </c>
      <c r="E470">
        <v>16605.95</v>
      </c>
    </row>
    <row r="471" spans="1:5" x14ac:dyDescent="0.35">
      <c r="A471" s="66">
        <v>44623</v>
      </c>
      <c r="B471">
        <v>16723.2</v>
      </c>
      <c r="C471">
        <v>16768.95</v>
      </c>
      <c r="D471">
        <v>16442.95</v>
      </c>
      <c r="E471">
        <v>16498.05</v>
      </c>
    </row>
    <row r="472" spans="1:5" x14ac:dyDescent="0.35">
      <c r="A472" s="66">
        <v>44624</v>
      </c>
      <c r="B472">
        <v>16339.45</v>
      </c>
      <c r="C472">
        <v>16456</v>
      </c>
      <c r="D472">
        <v>16133.8</v>
      </c>
      <c r="E472">
        <v>16245.35</v>
      </c>
    </row>
    <row r="473" spans="1:5" x14ac:dyDescent="0.35">
      <c r="A473" s="66">
        <v>44627</v>
      </c>
      <c r="B473">
        <v>15867.95</v>
      </c>
      <c r="C473">
        <v>15944.6</v>
      </c>
      <c r="D473">
        <v>15711.45</v>
      </c>
      <c r="E473">
        <v>15863.15</v>
      </c>
    </row>
    <row r="474" spans="1:5" x14ac:dyDescent="0.35">
      <c r="A474" s="66">
        <v>44628</v>
      </c>
      <c r="B474">
        <v>15747.75</v>
      </c>
      <c r="C474">
        <v>16028.75</v>
      </c>
      <c r="D474">
        <v>15671.45</v>
      </c>
      <c r="E474">
        <v>16013.45</v>
      </c>
    </row>
    <row r="475" spans="1:5" x14ac:dyDescent="0.35">
      <c r="A475" s="66">
        <v>44629</v>
      </c>
      <c r="B475">
        <v>16078</v>
      </c>
      <c r="C475">
        <v>16418.05</v>
      </c>
      <c r="D475">
        <v>15990</v>
      </c>
      <c r="E475">
        <v>16345.35</v>
      </c>
    </row>
    <row r="476" spans="1:5" x14ac:dyDescent="0.35">
      <c r="A476" s="66">
        <v>44630</v>
      </c>
      <c r="B476">
        <v>16757.099999999999</v>
      </c>
      <c r="C476">
        <v>16757.3</v>
      </c>
      <c r="D476">
        <v>16447.900000000001</v>
      </c>
      <c r="E476">
        <v>16594.900000000001</v>
      </c>
    </row>
    <row r="477" spans="1:5" x14ac:dyDescent="0.35">
      <c r="A477" s="66">
        <v>44631</v>
      </c>
      <c r="B477">
        <v>16528.8</v>
      </c>
      <c r="C477">
        <v>16694.400000000001</v>
      </c>
      <c r="D477">
        <v>16470.900000000001</v>
      </c>
      <c r="E477">
        <v>16630.45</v>
      </c>
    </row>
    <row r="478" spans="1:5" x14ac:dyDescent="0.35">
      <c r="A478" s="66">
        <v>44634</v>
      </c>
      <c r="B478">
        <v>16633.7</v>
      </c>
      <c r="C478">
        <v>16887.95</v>
      </c>
      <c r="D478">
        <v>16606.5</v>
      </c>
      <c r="E478">
        <v>16871.3</v>
      </c>
    </row>
    <row r="479" spans="1:5" x14ac:dyDescent="0.35">
      <c r="A479" s="66">
        <v>44635</v>
      </c>
      <c r="B479">
        <v>16900.650000000001</v>
      </c>
      <c r="C479">
        <v>16927.75</v>
      </c>
      <c r="D479">
        <v>16555</v>
      </c>
      <c r="E479">
        <v>16663</v>
      </c>
    </row>
    <row r="480" spans="1:5" x14ac:dyDescent="0.35">
      <c r="A480" s="66">
        <v>44636</v>
      </c>
      <c r="B480">
        <v>16876.650000000001</v>
      </c>
      <c r="C480">
        <v>16987.900000000001</v>
      </c>
      <c r="D480">
        <v>16837.849999999999</v>
      </c>
      <c r="E480">
        <v>16975.349999999999</v>
      </c>
    </row>
    <row r="481" spans="1:5" x14ac:dyDescent="0.35">
      <c r="A481" s="66">
        <v>44637</v>
      </c>
      <c r="B481">
        <v>17202.900000000001</v>
      </c>
      <c r="C481">
        <v>17344.599999999999</v>
      </c>
      <c r="D481">
        <v>17175.75</v>
      </c>
      <c r="E481">
        <v>17287.05</v>
      </c>
    </row>
    <row r="482" spans="1:5" x14ac:dyDescent="0.35">
      <c r="A482" s="66">
        <v>44641</v>
      </c>
      <c r="B482">
        <v>17329.5</v>
      </c>
      <c r="C482">
        <v>17353.349999999999</v>
      </c>
      <c r="D482">
        <v>17096.400000000001</v>
      </c>
      <c r="E482">
        <v>17117.599999999999</v>
      </c>
    </row>
    <row r="483" spans="1:5" x14ac:dyDescent="0.35">
      <c r="A483" s="66">
        <v>44642</v>
      </c>
      <c r="B483">
        <v>17120.400000000001</v>
      </c>
      <c r="C483">
        <v>17334.400000000001</v>
      </c>
      <c r="D483">
        <v>17006.3</v>
      </c>
      <c r="E483">
        <v>17315.5</v>
      </c>
    </row>
    <row r="484" spans="1:5" x14ac:dyDescent="0.35">
      <c r="A484" s="66">
        <v>44643</v>
      </c>
      <c r="B484">
        <v>17405.05</v>
      </c>
      <c r="C484">
        <v>17442.400000000001</v>
      </c>
      <c r="D484">
        <v>17199.599999999999</v>
      </c>
      <c r="E484">
        <v>17245.650000000001</v>
      </c>
    </row>
    <row r="485" spans="1:5" x14ac:dyDescent="0.35">
      <c r="A485" s="66">
        <v>44644</v>
      </c>
      <c r="B485">
        <v>17094.95</v>
      </c>
      <c r="C485">
        <v>17291.75</v>
      </c>
      <c r="D485">
        <v>17091.150000000001</v>
      </c>
      <c r="E485">
        <v>17222.75</v>
      </c>
    </row>
    <row r="486" spans="1:5" x14ac:dyDescent="0.35">
      <c r="A486" s="66">
        <v>44645</v>
      </c>
      <c r="B486">
        <v>17289</v>
      </c>
      <c r="C486">
        <v>17294.900000000001</v>
      </c>
      <c r="D486">
        <v>17076.55</v>
      </c>
      <c r="E486">
        <v>17153</v>
      </c>
    </row>
    <row r="487" spans="1:5" x14ac:dyDescent="0.35">
      <c r="A487" s="66">
        <v>44648</v>
      </c>
      <c r="B487">
        <v>17181.849999999999</v>
      </c>
      <c r="C487">
        <v>17235.099999999999</v>
      </c>
      <c r="D487">
        <v>17003.900000000001</v>
      </c>
      <c r="E487">
        <v>17222</v>
      </c>
    </row>
    <row r="488" spans="1:5" x14ac:dyDescent="0.35">
      <c r="A488" s="66">
        <v>44649</v>
      </c>
      <c r="B488">
        <v>17297.2</v>
      </c>
      <c r="C488">
        <v>17343.650000000001</v>
      </c>
      <c r="D488">
        <v>17235.7</v>
      </c>
      <c r="E488">
        <v>17325.3</v>
      </c>
    </row>
    <row r="489" spans="1:5" x14ac:dyDescent="0.35">
      <c r="A489" s="66">
        <v>44650</v>
      </c>
      <c r="B489">
        <v>17468.150000000001</v>
      </c>
      <c r="C489">
        <v>17522.5</v>
      </c>
      <c r="D489">
        <v>17387.2</v>
      </c>
      <c r="E489">
        <v>17498.25</v>
      </c>
    </row>
    <row r="490" spans="1:5" x14ac:dyDescent="0.35">
      <c r="A490" s="66">
        <v>44651</v>
      </c>
      <c r="B490">
        <v>17519.2</v>
      </c>
      <c r="C490">
        <v>17559.8</v>
      </c>
      <c r="D490">
        <v>17435.2</v>
      </c>
      <c r="E490">
        <v>17464.75</v>
      </c>
    </row>
    <row r="491" spans="1:5" x14ac:dyDescent="0.35">
      <c r="A491" s="66">
        <v>44652</v>
      </c>
      <c r="B491">
        <v>17436.900000000001</v>
      </c>
      <c r="C491">
        <v>17703.7</v>
      </c>
      <c r="D491">
        <v>17422.7</v>
      </c>
      <c r="E491">
        <v>17670.45</v>
      </c>
    </row>
    <row r="492" spans="1:5" x14ac:dyDescent="0.35">
      <c r="A492" s="66">
        <v>44655</v>
      </c>
      <c r="B492">
        <v>17809.099999999999</v>
      </c>
      <c r="C492">
        <v>18114.650000000001</v>
      </c>
      <c r="D492">
        <v>17791.400000000001</v>
      </c>
      <c r="E492">
        <v>18053.400000000001</v>
      </c>
    </row>
    <row r="493" spans="1:5" x14ac:dyDescent="0.35">
      <c r="A493" s="66">
        <v>44656</v>
      </c>
      <c r="B493">
        <v>18080.599999999999</v>
      </c>
      <c r="C493">
        <v>18095.45</v>
      </c>
      <c r="D493">
        <v>17921.55</v>
      </c>
      <c r="E493">
        <v>17957.400000000001</v>
      </c>
    </row>
    <row r="494" spans="1:5" x14ac:dyDescent="0.35">
      <c r="A494" s="66">
        <v>44657</v>
      </c>
      <c r="B494">
        <v>17842.75</v>
      </c>
      <c r="C494">
        <v>17901</v>
      </c>
      <c r="D494">
        <v>17779.849999999999</v>
      </c>
      <c r="E494">
        <v>17807.650000000001</v>
      </c>
    </row>
    <row r="495" spans="1:5" x14ac:dyDescent="0.35">
      <c r="A495" s="66">
        <v>44658</v>
      </c>
      <c r="B495">
        <v>17723.3</v>
      </c>
      <c r="C495">
        <v>17787.5</v>
      </c>
      <c r="D495">
        <v>17623.7</v>
      </c>
      <c r="E495">
        <v>17639.55</v>
      </c>
    </row>
    <row r="496" spans="1:5" x14ac:dyDescent="0.35">
      <c r="A496" s="66">
        <v>44659</v>
      </c>
      <c r="B496">
        <v>17698.150000000001</v>
      </c>
      <c r="C496">
        <v>17842.75</v>
      </c>
      <c r="D496">
        <v>17600.55</v>
      </c>
      <c r="E496">
        <v>17784.349999999999</v>
      </c>
    </row>
    <row r="497" spans="1:5" x14ac:dyDescent="0.35">
      <c r="A497" s="66">
        <v>44662</v>
      </c>
      <c r="B497">
        <v>17740.900000000001</v>
      </c>
      <c r="C497">
        <v>17779.05</v>
      </c>
      <c r="D497">
        <v>17650.95</v>
      </c>
      <c r="E497">
        <v>17674.95</v>
      </c>
    </row>
    <row r="498" spans="1:5" x14ac:dyDescent="0.35">
      <c r="A498" s="66">
        <v>44663</v>
      </c>
      <c r="B498">
        <v>17584.849999999999</v>
      </c>
      <c r="C498">
        <v>17595.3</v>
      </c>
      <c r="D498">
        <v>17442.349999999999</v>
      </c>
      <c r="E498">
        <v>17530.3</v>
      </c>
    </row>
    <row r="499" spans="1:5" x14ac:dyDescent="0.35">
      <c r="A499" s="66">
        <v>44664</v>
      </c>
      <c r="B499">
        <v>17599.900000000001</v>
      </c>
      <c r="C499">
        <v>17663.650000000001</v>
      </c>
      <c r="D499">
        <v>17457.400000000001</v>
      </c>
      <c r="E499">
        <v>17475.650000000001</v>
      </c>
    </row>
    <row r="500" spans="1:5" x14ac:dyDescent="0.35">
      <c r="A500" s="66">
        <v>44669</v>
      </c>
      <c r="B500">
        <v>17183.45</v>
      </c>
      <c r="C500">
        <v>17237.75</v>
      </c>
      <c r="D500">
        <v>17067.849999999999</v>
      </c>
      <c r="E500">
        <v>17173.650000000001</v>
      </c>
    </row>
    <row r="501" spans="1:5" x14ac:dyDescent="0.35">
      <c r="A501" s="66">
        <v>44670</v>
      </c>
      <c r="B501">
        <v>17258.95</v>
      </c>
      <c r="C501">
        <v>17275.650000000001</v>
      </c>
      <c r="D501">
        <v>16824.7</v>
      </c>
      <c r="E501">
        <v>16958.650000000001</v>
      </c>
    </row>
    <row r="502" spans="1:5" x14ac:dyDescent="0.35">
      <c r="A502" s="66">
        <v>44671</v>
      </c>
      <c r="B502">
        <v>17045.25</v>
      </c>
      <c r="C502">
        <v>17186.900000000001</v>
      </c>
      <c r="D502">
        <v>16978.95</v>
      </c>
      <c r="E502">
        <v>17136.55</v>
      </c>
    </row>
    <row r="503" spans="1:5" x14ac:dyDescent="0.35">
      <c r="A503" s="66">
        <v>44672</v>
      </c>
      <c r="B503">
        <v>17234.599999999999</v>
      </c>
      <c r="C503">
        <v>17414.7</v>
      </c>
      <c r="D503">
        <v>17215.5</v>
      </c>
      <c r="E503">
        <v>17392.599999999999</v>
      </c>
    </row>
    <row r="504" spans="1:5" x14ac:dyDescent="0.35">
      <c r="A504" s="66">
        <v>44673</v>
      </c>
      <c r="B504">
        <v>17242.75</v>
      </c>
      <c r="C504">
        <v>17315.3</v>
      </c>
      <c r="D504">
        <v>17149.2</v>
      </c>
      <c r="E504">
        <v>17171.95</v>
      </c>
    </row>
    <row r="505" spans="1:5" x14ac:dyDescent="0.35">
      <c r="A505" s="66">
        <v>44676</v>
      </c>
      <c r="B505">
        <v>17009.05</v>
      </c>
      <c r="C505">
        <v>17054.3</v>
      </c>
      <c r="D505">
        <v>16888.7</v>
      </c>
      <c r="E505">
        <v>16953.95</v>
      </c>
    </row>
    <row r="506" spans="1:5" x14ac:dyDescent="0.35">
      <c r="A506" s="66">
        <v>44677</v>
      </c>
      <c r="B506">
        <v>17121.3</v>
      </c>
      <c r="C506">
        <v>17223.849999999999</v>
      </c>
      <c r="D506">
        <v>17064.45</v>
      </c>
      <c r="E506">
        <v>17200.8</v>
      </c>
    </row>
    <row r="507" spans="1:5" x14ac:dyDescent="0.35">
      <c r="A507" s="66">
        <v>44678</v>
      </c>
      <c r="B507">
        <v>17073.349999999999</v>
      </c>
      <c r="C507">
        <v>17110.7</v>
      </c>
      <c r="D507">
        <v>16958.45</v>
      </c>
      <c r="E507">
        <v>17038.400000000001</v>
      </c>
    </row>
    <row r="508" spans="1:5" x14ac:dyDescent="0.35">
      <c r="A508" s="66">
        <v>44679</v>
      </c>
      <c r="B508">
        <v>17189.5</v>
      </c>
      <c r="C508">
        <v>17322.5</v>
      </c>
      <c r="D508">
        <v>17071.05</v>
      </c>
      <c r="E508">
        <v>17245.05</v>
      </c>
    </row>
    <row r="509" spans="1:5" x14ac:dyDescent="0.35">
      <c r="A509" s="66">
        <v>44680</v>
      </c>
      <c r="B509">
        <v>17329.25</v>
      </c>
      <c r="C509">
        <v>17377.650000000001</v>
      </c>
      <c r="D509">
        <v>17053.25</v>
      </c>
      <c r="E509">
        <v>17102.55</v>
      </c>
    </row>
    <row r="510" spans="1:5" x14ac:dyDescent="0.35">
      <c r="A510" s="66">
        <v>44683</v>
      </c>
      <c r="B510">
        <v>16924.45</v>
      </c>
      <c r="C510">
        <v>17092.25</v>
      </c>
      <c r="D510">
        <v>16917.25</v>
      </c>
      <c r="E510">
        <v>17069.099999999999</v>
      </c>
    </row>
    <row r="511" spans="1:5" x14ac:dyDescent="0.35">
      <c r="A511" s="66">
        <v>44685</v>
      </c>
      <c r="B511">
        <v>17096.599999999999</v>
      </c>
      <c r="C511">
        <v>17132.849999999999</v>
      </c>
      <c r="D511">
        <v>16623.95</v>
      </c>
      <c r="E511">
        <v>16677.599999999999</v>
      </c>
    </row>
    <row r="512" spans="1:5" x14ac:dyDescent="0.35">
      <c r="A512" s="66">
        <v>44686</v>
      </c>
      <c r="B512">
        <v>16854.75</v>
      </c>
      <c r="C512">
        <v>16945.7</v>
      </c>
      <c r="D512">
        <v>16651.849999999999</v>
      </c>
      <c r="E512">
        <v>16682.650000000001</v>
      </c>
    </row>
    <row r="513" spans="1:5" x14ac:dyDescent="0.35">
      <c r="A513" s="66">
        <v>44687</v>
      </c>
      <c r="B513">
        <v>16415.55</v>
      </c>
      <c r="C513">
        <v>16484.2</v>
      </c>
      <c r="D513">
        <v>16340.9</v>
      </c>
      <c r="E513">
        <v>16411.25</v>
      </c>
    </row>
    <row r="514" spans="1:5" x14ac:dyDescent="0.35">
      <c r="A514" s="66">
        <v>44690</v>
      </c>
      <c r="B514">
        <v>16227.7</v>
      </c>
      <c r="C514">
        <v>16403.7</v>
      </c>
      <c r="D514">
        <v>16142.1</v>
      </c>
      <c r="E514">
        <v>16301.85</v>
      </c>
    </row>
    <row r="515" spans="1:5" x14ac:dyDescent="0.35">
      <c r="A515" s="66">
        <v>44691</v>
      </c>
      <c r="B515">
        <v>16248.9</v>
      </c>
      <c r="C515">
        <v>16404.55</v>
      </c>
      <c r="D515">
        <v>16197.3</v>
      </c>
      <c r="E515">
        <v>16240.05</v>
      </c>
    </row>
    <row r="516" spans="1:5" x14ac:dyDescent="0.35">
      <c r="A516" s="66">
        <v>44692</v>
      </c>
      <c r="B516">
        <v>16270.05</v>
      </c>
      <c r="C516">
        <v>16318.75</v>
      </c>
      <c r="D516">
        <v>15992.6</v>
      </c>
      <c r="E516">
        <v>16167.1</v>
      </c>
    </row>
    <row r="517" spans="1:5" x14ac:dyDescent="0.35">
      <c r="A517" s="66">
        <v>44693</v>
      </c>
      <c r="B517">
        <v>16021.1</v>
      </c>
      <c r="C517">
        <v>16041.95</v>
      </c>
      <c r="D517">
        <v>15735.75</v>
      </c>
      <c r="E517">
        <v>15808</v>
      </c>
    </row>
    <row r="518" spans="1:5" x14ac:dyDescent="0.35">
      <c r="A518" s="66">
        <v>44694</v>
      </c>
      <c r="B518">
        <v>15977</v>
      </c>
      <c r="C518">
        <v>16083.6</v>
      </c>
      <c r="D518">
        <v>15740.85</v>
      </c>
      <c r="E518">
        <v>15782.15</v>
      </c>
    </row>
    <row r="519" spans="1:5" x14ac:dyDescent="0.35">
      <c r="A519" s="66">
        <v>44697</v>
      </c>
      <c r="B519">
        <v>15845.1</v>
      </c>
      <c r="C519">
        <v>15977.95</v>
      </c>
      <c r="D519">
        <v>15739.65</v>
      </c>
      <c r="E519">
        <v>15842.3</v>
      </c>
    </row>
    <row r="520" spans="1:5" x14ac:dyDescent="0.35">
      <c r="A520" s="66">
        <v>44698</v>
      </c>
      <c r="B520">
        <v>15912.6</v>
      </c>
      <c r="C520">
        <v>16284.25</v>
      </c>
      <c r="D520">
        <v>15900.8</v>
      </c>
      <c r="E520">
        <v>16259.3</v>
      </c>
    </row>
    <row r="521" spans="1:5" x14ac:dyDescent="0.35">
      <c r="A521" s="66">
        <v>44699</v>
      </c>
      <c r="B521">
        <v>16318.15</v>
      </c>
      <c r="C521">
        <v>16399.8</v>
      </c>
      <c r="D521">
        <v>16211.2</v>
      </c>
      <c r="E521">
        <v>16240.3</v>
      </c>
    </row>
    <row r="522" spans="1:5" x14ac:dyDescent="0.35">
      <c r="A522" s="66">
        <v>44700</v>
      </c>
      <c r="B522">
        <v>15917.4</v>
      </c>
      <c r="C522">
        <v>15984.75</v>
      </c>
      <c r="D522">
        <v>15775.2</v>
      </c>
      <c r="E522">
        <v>15809.4</v>
      </c>
    </row>
    <row r="523" spans="1:5" x14ac:dyDescent="0.35">
      <c r="A523" s="66">
        <v>44701</v>
      </c>
      <c r="B523">
        <v>16043.8</v>
      </c>
      <c r="C523">
        <v>16283.05</v>
      </c>
      <c r="D523">
        <v>16003.85</v>
      </c>
      <c r="E523">
        <v>16266.15</v>
      </c>
    </row>
    <row r="524" spans="1:5" x14ac:dyDescent="0.35">
      <c r="A524" s="66">
        <v>44704</v>
      </c>
      <c r="B524">
        <v>16290.95</v>
      </c>
      <c r="C524">
        <v>16414.7</v>
      </c>
      <c r="D524">
        <v>16185.75</v>
      </c>
      <c r="E524">
        <v>16214.7</v>
      </c>
    </row>
    <row r="525" spans="1:5" x14ac:dyDescent="0.35">
      <c r="A525" s="66">
        <v>44705</v>
      </c>
      <c r="B525">
        <v>16225.55</v>
      </c>
      <c r="C525">
        <v>16262.8</v>
      </c>
      <c r="D525">
        <v>16078.6</v>
      </c>
      <c r="E525">
        <v>16125.15</v>
      </c>
    </row>
    <row r="526" spans="1:5" x14ac:dyDescent="0.35">
      <c r="A526" s="66">
        <v>44706</v>
      </c>
      <c r="B526">
        <v>16196.35</v>
      </c>
      <c r="C526">
        <v>16223.35</v>
      </c>
      <c r="D526">
        <v>16006.95</v>
      </c>
      <c r="E526">
        <v>16025.8</v>
      </c>
    </row>
    <row r="527" spans="1:5" x14ac:dyDescent="0.35">
      <c r="A527" s="66">
        <v>44707</v>
      </c>
      <c r="B527">
        <v>16105</v>
      </c>
      <c r="C527">
        <v>16204.45</v>
      </c>
      <c r="D527">
        <v>15903.7</v>
      </c>
      <c r="E527">
        <v>16170.15</v>
      </c>
    </row>
    <row r="528" spans="1:5" x14ac:dyDescent="0.35">
      <c r="A528" s="66">
        <v>44708</v>
      </c>
      <c r="B528">
        <v>16296.6</v>
      </c>
      <c r="C528">
        <v>16370.6</v>
      </c>
      <c r="D528">
        <v>16221.95</v>
      </c>
      <c r="E528">
        <v>16352.45</v>
      </c>
    </row>
    <row r="529" spans="1:5" x14ac:dyDescent="0.35">
      <c r="A529" s="66">
        <v>44711</v>
      </c>
      <c r="B529">
        <v>16527.900000000001</v>
      </c>
      <c r="C529">
        <v>16695.5</v>
      </c>
      <c r="D529">
        <v>16506.150000000001</v>
      </c>
      <c r="E529">
        <v>16661.400000000001</v>
      </c>
    </row>
    <row r="530" spans="1:5" x14ac:dyDescent="0.35">
      <c r="A530" s="66">
        <v>44712</v>
      </c>
      <c r="B530">
        <v>16578.45</v>
      </c>
      <c r="C530">
        <v>16690.75</v>
      </c>
      <c r="D530">
        <v>16521.900000000001</v>
      </c>
      <c r="E530">
        <v>16584.55</v>
      </c>
    </row>
    <row r="531" spans="1:5" x14ac:dyDescent="0.35">
      <c r="A531" s="66">
        <v>44713</v>
      </c>
      <c r="B531">
        <v>16594.400000000001</v>
      </c>
      <c r="C531">
        <v>16649.2</v>
      </c>
      <c r="D531">
        <v>16438.849999999999</v>
      </c>
      <c r="E531">
        <v>16522.75</v>
      </c>
    </row>
    <row r="532" spans="1:5" x14ac:dyDescent="0.35">
      <c r="A532" s="66">
        <v>44714</v>
      </c>
      <c r="B532">
        <v>16481.650000000001</v>
      </c>
      <c r="C532">
        <v>16646.400000000001</v>
      </c>
      <c r="D532">
        <v>16443.05</v>
      </c>
      <c r="E532">
        <v>16628</v>
      </c>
    </row>
    <row r="533" spans="1:5" x14ac:dyDescent="0.35">
      <c r="A533" s="66">
        <v>44715</v>
      </c>
      <c r="B533">
        <v>16761.650000000001</v>
      </c>
      <c r="C533">
        <v>16793.849999999999</v>
      </c>
      <c r="D533">
        <v>16567.900000000001</v>
      </c>
      <c r="E533">
        <v>16584.3</v>
      </c>
    </row>
    <row r="534" spans="1:5" x14ac:dyDescent="0.35">
      <c r="A534" s="66">
        <v>44718</v>
      </c>
      <c r="B534">
        <v>16530.7</v>
      </c>
      <c r="C534">
        <v>16610.95</v>
      </c>
      <c r="D534">
        <v>16444.55</v>
      </c>
      <c r="E534">
        <v>16569.55</v>
      </c>
    </row>
    <row r="535" spans="1:5" x14ac:dyDescent="0.35">
      <c r="A535" s="66">
        <v>44719</v>
      </c>
      <c r="B535">
        <v>16469.599999999999</v>
      </c>
      <c r="C535">
        <v>16487.25</v>
      </c>
      <c r="D535">
        <v>16347.1</v>
      </c>
      <c r="E535">
        <v>16416.349999999999</v>
      </c>
    </row>
    <row r="536" spans="1:5" x14ac:dyDescent="0.35">
      <c r="A536" s="66">
        <v>44720</v>
      </c>
      <c r="B536">
        <v>16474.95</v>
      </c>
      <c r="C536">
        <v>16514.3</v>
      </c>
      <c r="D536">
        <v>16293.35</v>
      </c>
      <c r="E536">
        <v>16356.25</v>
      </c>
    </row>
    <row r="537" spans="1:5" x14ac:dyDescent="0.35">
      <c r="A537" s="66">
        <v>44721</v>
      </c>
      <c r="B537">
        <v>16263.85</v>
      </c>
      <c r="C537">
        <v>16492.8</v>
      </c>
      <c r="D537">
        <v>16243.85</v>
      </c>
      <c r="E537">
        <v>16478.099999999999</v>
      </c>
    </row>
    <row r="538" spans="1:5" x14ac:dyDescent="0.35">
      <c r="A538" s="66">
        <v>44722</v>
      </c>
      <c r="B538">
        <v>16283.95</v>
      </c>
      <c r="C538">
        <v>16324.7</v>
      </c>
      <c r="D538">
        <v>16172.6</v>
      </c>
      <c r="E538">
        <v>16201.8</v>
      </c>
    </row>
    <row r="539" spans="1:5" x14ac:dyDescent="0.35">
      <c r="A539" s="66">
        <v>44725</v>
      </c>
      <c r="B539">
        <v>15877.55</v>
      </c>
      <c r="C539">
        <v>15886.15</v>
      </c>
      <c r="D539">
        <v>15684</v>
      </c>
      <c r="E539">
        <v>15774.4</v>
      </c>
    </row>
    <row r="540" spans="1:5" x14ac:dyDescent="0.35">
      <c r="A540" s="66">
        <v>44726</v>
      </c>
      <c r="B540">
        <v>15674.25</v>
      </c>
      <c r="C540">
        <v>15858</v>
      </c>
      <c r="D540">
        <v>15659.45</v>
      </c>
      <c r="E540">
        <v>15732.1</v>
      </c>
    </row>
    <row r="541" spans="1:5" x14ac:dyDescent="0.35">
      <c r="A541" s="66">
        <v>44727</v>
      </c>
      <c r="B541">
        <v>15729.25</v>
      </c>
      <c r="C541">
        <v>15783.65</v>
      </c>
      <c r="D541">
        <v>15678.9</v>
      </c>
      <c r="E541">
        <v>15692.15</v>
      </c>
    </row>
    <row r="542" spans="1:5" x14ac:dyDescent="0.35">
      <c r="A542" s="66">
        <v>44728</v>
      </c>
      <c r="B542">
        <v>15832.25</v>
      </c>
      <c r="C542">
        <v>15863.15</v>
      </c>
      <c r="D542">
        <v>15335.1</v>
      </c>
      <c r="E542">
        <v>15360.6</v>
      </c>
    </row>
    <row r="543" spans="1:5" x14ac:dyDescent="0.35">
      <c r="A543" s="66">
        <v>44729</v>
      </c>
      <c r="B543">
        <v>15272.65</v>
      </c>
      <c r="C543">
        <v>15400.4</v>
      </c>
      <c r="D543">
        <v>15183.4</v>
      </c>
      <c r="E543">
        <v>15293.5</v>
      </c>
    </row>
    <row r="544" spans="1:5" x14ac:dyDescent="0.35">
      <c r="A544" s="66">
        <v>44732</v>
      </c>
      <c r="B544">
        <v>15334.5</v>
      </c>
      <c r="C544">
        <v>15382.5</v>
      </c>
      <c r="D544">
        <v>15191.1</v>
      </c>
      <c r="E544">
        <v>15350.15</v>
      </c>
    </row>
    <row r="545" spans="1:5" x14ac:dyDescent="0.35">
      <c r="A545" s="66">
        <v>44733</v>
      </c>
      <c r="B545">
        <v>15455.95</v>
      </c>
      <c r="C545">
        <v>15707.25</v>
      </c>
      <c r="D545">
        <v>15419.85</v>
      </c>
      <c r="E545">
        <v>15638.8</v>
      </c>
    </row>
    <row r="546" spans="1:5" x14ac:dyDescent="0.35">
      <c r="A546" s="66">
        <v>44734</v>
      </c>
      <c r="B546">
        <v>15545.65</v>
      </c>
      <c r="C546">
        <v>15565.4</v>
      </c>
      <c r="D546">
        <v>15385.95</v>
      </c>
      <c r="E546">
        <v>15413.3</v>
      </c>
    </row>
    <row r="547" spans="1:5" x14ac:dyDescent="0.35">
      <c r="A547" s="66">
        <v>44735</v>
      </c>
      <c r="B547">
        <v>15451.55</v>
      </c>
      <c r="C547">
        <v>15628.45</v>
      </c>
      <c r="D547">
        <v>15367.5</v>
      </c>
      <c r="E547">
        <v>15556.65</v>
      </c>
    </row>
    <row r="548" spans="1:5" x14ac:dyDescent="0.35">
      <c r="A548" s="66">
        <v>44736</v>
      </c>
      <c r="B548">
        <v>15657.4</v>
      </c>
      <c r="C548">
        <v>15749.25</v>
      </c>
      <c r="D548">
        <v>15619.45</v>
      </c>
      <c r="E548">
        <v>15699.25</v>
      </c>
    </row>
    <row r="549" spans="1:5" x14ac:dyDescent="0.35">
      <c r="A549" s="66">
        <v>44739</v>
      </c>
      <c r="B549">
        <v>15926.2</v>
      </c>
      <c r="C549">
        <v>15927.45</v>
      </c>
      <c r="D549">
        <v>15815.5</v>
      </c>
      <c r="E549">
        <v>15832.05</v>
      </c>
    </row>
    <row r="550" spans="1:5" x14ac:dyDescent="0.35">
      <c r="A550" s="66">
        <v>44740</v>
      </c>
      <c r="B550">
        <v>15757.45</v>
      </c>
      <c r="C550">
        <v>15892.1</v>
      </c>
      <c r="D550">
        <v>15710.15</v>
      </c>
      <c r="E550">
        <v>15850.2</v>
      </c>
    </row>
    <row r="551" spans="1:5" x14ac:dyDescent="0.35">
      <c r="A551" s="66">
        <v>44741</v>
      </c>
      <c r="B551">
        <v>15701.7</v>
      </c>
      <c r="C551">
        <v>15861.6</v>
      </c>
      <c r="D551">
        <v>15687.8</v>
      </c>
      <c r="E551">
        <v>15799.1</v>
      </c>
    </row>
    <row r="552" spans="1:5" x14ac:dyDescent="0.35">
      <c r="A552" s="66">
        <v>44742</v>
      </c>
      <c r="B552">
        <v>15774.5</v>
      </c>
      <c r="C552">
        <v>15890</v>
      </c>
      <c r="D552">
        <v>15728.85</v>
      </c>
      <c r="E552">
        <v>15780.25</v>
      </c>
    </row>
    <row r="553" spans="1:5" x14ac:dyDescent="0.35">
      <c r="A553" s="66">
        <v>44743</v>
      </c>
      <c r="B553">
        <v>15703.7</v>
      </c>
      <c r="C553">
        <v>15793.95</v>
      </c>
      <c r="D553">
        <v>15511.05</v>
      </c>
      <c r="E553">
        <v>15752.05</v>
      </c>
    </row>
    <row r="554" spans="1:5" x14ac:dyDescent="0.35">
      <c r="A554" s="66">
        <v>44746</v>
      </c>
      <c r="B554">
        <v>15710.5</v>
      </c>
      <c r="C554">
        <v>15852.35</v>
      </c>
      <c r="D554">
        <v>15661.8</v>
      </c>
      <c r="E554">
        <v>15835.35</v>
      </c>
    </row>
    <row r="555" spans="1:5" x14ac:dyDescent="0.35">
      <c r="A555" s="66">
        <v>44747</v>
      </c>
      <c r="B555">
        <v>15909.15</v>
      </c>
      <c r="C555">
        <v>16025.75</v>
      </c>
      <c r="D555">
        <v>15785.45</v>
      </c>
      <c r="E555">
        <v>15810.85</v>
      </c>
    </row>
    <row r="556" spans="1:5" x14ac:dyDescent="0.35">
      <c r="A556" s="66">
        <v>44748</v>
      </c>
      <c r="B556">
        <v>15818.2</v>
      </c>
      <c r="C556">
        <v>16011.35</v>
      </c>
      <c r="D556">
        <v>15800.9</v>
      </c>
      <c r="E556">
        <v>15989.8</v>
      </c>
    </row>
    <row r="557" spans="1:5" x14ac:dyDescent="0.35">
      <c r="A557" s="66">
        <v>44749</v>
      </c>
      <c r="B557">
        <v>16113.75</v>
      </c>
      <c r="C557">
        <v>16150.5</v>
      </c>
      <c r="D557">
        <v>16045.95</v>
      </c>
      <c r="E557">
        <v>16132.9</v>
      </c>
    </row>
    <row r="558" spans="1:5" x14ac:dyDescent="0.35">
      <c r="A558" s="66">
        <v>44750</v>
      </c>
      <c r="B558">
        <v>16273.65</v>
      </c>
      <c r="C558">
        <v>16275.5</v>
      </c>
      <c r="D558">
        <v>16157.9</v>
      </c>
      <c r="E558">
        <v>16220.6</v>
      </c>
    </row>
    <row r="559" spans="1:5" x14ac:dyDescent="0.35">
      <c r="A559" s="66">
        <v>44753</v>
      </c>
      <c r="B559">
        <v>16136.15</v>
      </c>
      <c r="C559">
        <v>16248.55</v>
      </c>
      <c r="D559">
        <v>16115.5</v>
      </c>
      <c r="E559">
        <v>16216</v>
      </c>
    </row>
    <row r="560" spans="1:5" x14ac:dyDescent="0.35">
      <c r="A560" s="66">
        <v>44754</v>
      </c>
      <c r="B560">
        <v>16126.2</v>
      </c>
      <c r="C560">
        <v>16158.75</v>
      </c>
      <c r="D560">
        <v>16031.15</v>
      </c>
      <c r="E560">
        <v>16058.3</v>
      </c>
    </row>
    <row r="561" spans="1:5" x14ac:dyDescent="0.35">
      <c r="A561" s="66">
        <v>44755</v>
      </c>
      <c r="B561">
        <v>16128.2</v>
      </c>
      <c r="C561">
        <v>16140</v>
      </c>
      <c r="D561">
        <v>15950.15</v>
      </c>
      <c r="E561">
        <v>15966.65</v>
      </c>
    </row>
    <row r="562" spans="1:5" x14ac:dyDescent="0.35">
      <c r="A562" s="66">
        <v>44756</v>
      </c>
      <c r="B562">
        <v>16018.85</v>
      </c>
      <c r="C562">
        <v>16070.85</v>
      </c>
      <c r="D562">
        <v>15858.2</v>
      </c>
      <c r="E562">
        <v>15938.65</v>
      </c>
    </row>
    <row r="563" spans="1:5" x14ac:dyDescent="0.35">
      <c r="A563" s="66">
        <v>44757</v>
      </c>
      <c r="B563">
        <v>16010.8</v>
      </c>
      <c r="C563">
        <v>16066.95</v>
      </c>
      <c r="D563">
        <v>15927.3</v>
      </c>
      <c r="E563">
        <v>16049.2</v>
      </c>
    </row>
    <row r="564" spans="1:5" x14ac:dyDescent="0.35">
      <c r="A564" s="66">
        <v>44760</v>
      </c>
      <c r="B564">
        <v>16151.4</v>
      </c>
      <c r="C564">
        <v>16287.95</v>
      </c>
      <c r="D564">
        <v>16142.2</v>
      </c>
      <c r="E564">
        <v>16278.5</v>
      </c>
    </row>
    <row r="565" spans="1:5" x14ac:dyDescent="0.35">
      <c r="A565" s="66">
        <v>44761</v>
      </c>
      <c r="B565">
        <v>16187.05</v>
      </c>
      <c r="C565">
        <v>16359.5</v>
      </c>
      <c r="D565">
        <v>16187.05</v>
      </c>
      <c r="E565">
        <v>16340.55</v>
      </c>
    </row>
    <row r="566" spans="1:5" x14ac:dyDescent="0.35">
      <c r="A566" s="66">
        <v>44762</v>
      </c>
      <c r="B566">
        <v>16562.8</v>
      </c>
      <c r="C566">
        <v>16588</v>
      </c>
      <c r="D566">
        <v>16490.95</v>
      </c>
      <c r="E566">
        <v>16520.849999999999</v>
      </c>
    </row>
    <row r="567" spans="1:5" x14ac:dyDescent="0.35">
      <c r="A567" s="66">
        <v>44763</v>
      </c>
      <c r="B567">
        <v>16523.55</v>
      </c>
      <c r="C567">
        <v>16626.95</v>
      </c>
      <c r="D567">
        <v>16483.900000000001</v>
      </c>
      <c r="E567">
        <v>16605.25</v>
      </c>
    </row>
    <row r="568" spans="1:5" x14ac:dyDescent="0.35">
      <c r="A568" s="66">
        <v>44764</v>
      </c>
      <c r="B568">
        <v>16661.25</v>
      </c>
      <c r="C568">
        <v>16752.25</v>
      </c>
      <c r="D568">
        <v>16610.900000000001</v>
      </c>
      <c r="E568">
        <v>16719.45</v>
      </c>
    </row>
    <row r="569" spans="1:5" x14ac:dyDescent="0.35">
      <c r="A569" s="66">
        <v>44767</v>
      </c>
      <c r="B569">
        <v>16662.55</v>
      </c>
      <c r="C569">
        <v>16706.05</v>
      </c>
      <c r="D569">
        <v>16564.25</v>
      </c>
      <c r="E569">
        <v>16631</v>
      </c>
    </row>
    <row r="570" spans="1:5" x14ac:dyDescent="0.35">
      <c r="A570" s="66">
        <v>44768</v>
      </c>
      <c r="B570">
        <v>16632.900000000001</v>
      </c>
      <c r="C570">
        <v>16636.099999999999</v>
      </c>
      <c r="D570">
        <v>16463.3</v>
      </c>
      <c r="E570">
        <v>16483.849999999999</v>
      </c>
    </row>
    <row r="571" spans="1:5" x14ac:dyDescent="0.35">
      <c r="A571" s="66">
        <v>44769</v>
      </c>
      <c r="B571">
        <v>16475.349999999999</v>
      </c>
      <c r="C571">
        <v>16653.45</v>
      </c>
      <c r="D571">
        <v>16438.75</v>
      </c>
      <c r="E571">
        <v>16641.8</v>
      </c>
    </row>
    <row r="572" spans="1:5" x14ac:dyDescent="0.35">
      <c r="A572" s="66">
        <v>44770</v>
      </c>
      <c r="B572">
        <v>16774.849999999999</v>
      </c>
      <c r="C572">
        <v>16947.650000000001</v>
      </c>
      <c r="D572">
        <v>16746.25</v>
      </c>
      <c r="E572">
        <v>16929.599999999999</v>
      </c>
    </row>
    <row r="573" spans="1:5" x14ac:dyDescent="0.35">
      <c r="A573" s="66">
        <v>44771</v>
      </c>
      <c r="B573">
        <v>17079.5</v>
      </c>
      <c r="C573">
        <v>17172.8</v>
      </c>
      <c r="D573">
        <v>17018.150000000001</v>
      </c>
      <c r="E573">
        <v>17158.25</v>
      </c>
    </row>
    <row r="574" spans="1:5" x14ac:dyDescent="0.35">
      <c r="A574" s="66">
        <v>44774</v>
      </c>
      <c r="B574">
        <v>17243.2</v>
      </c>
      <c r="C574">
        <v>17356.25</v>
      </c>
      <c r="D574">
        <v>17154.8</v>
      </c>
      <c r="E574">
        <v>17340.05</v>
      </c>
    </row>
    <row r="575" spans="1:5" x14ac:dyDescent="0.35">
      <c r="A575" s="66">
        <v>44775</v>
      </c>
      <c r="B575">
        <v>17310.150000000001</v>
      </c>
      <c r="C575">
        <v>17390.150000000001</v>
      </c>
      <c r="D575">
        <v>17215.849999999999</v>
      </c>
      <c r="E575">
        <v>17345.45</v>
      </c>
    </row>
    <row r="576" spans="1:5" x14ac:dyDescent="0.35">
      <c r="A576" s="66">
        <v>44776</v>
      </c>
      <c r="B576">
        <v>17349.25</v>
      </c>
      <c r="C576">
        <v>17407.5</v>
      </c>
      <c r="D576">
        <v>17225.849999999999</v>
      </c>
      <c r="E576">
        <v>17388.150000000001</v>
      </c>
    </row>
    <row r="577" spans="1:5" x14ac:dyDescent="0.35">
      <c r="A577" s="66">
        <v>44777</v>
      </c>
      <c r="B577">
        <v>17463.099999999999</v>
      </c>
      <c r="C577">
        <v>17490.7</v>
      </c>
      <c r="D577">
        <v>17161.25</v>
      </c>
      <c r="E577">
        <v>17382</v>
      </c>
    </row>
    <row r="578" spans="1:5" x14ac:dyDescent="0.35">
      <c r="A578" s="66">
        <v>44778</v>
      </c>
      <c r="B578">
        <v>17423.650000000001</v>
      </c>
      <c r="C578">
        <v>17474.400000000001</v>
      </c>
      <c r="D578">
        <v>17348.75</v>
      </c>
      <c r="E578">
        <v>17397.5</v>
      </c>
    </row>
    <row r="579" spans="1:5" x14ac:dyDescent="0.35">
      <c r="A579" s="66">
        <v>44781</v>
      </c>
      <c r="B579">
        <v>17401.5</v>
      </c>
      <c r="C579">
        <v>17548.8</v>
      </c>
      <c r="D579">
        <v>17359.75</v>
      </c>
      <c r="E579">
        <v>17525.099999999999</v>
      </c>
    </row>
    <row r="580" spans="1:5" x14ac:dyDescent="0.35">
      <c r="A580" s="66">
        <v>44783</v>
      </c>
      <c r="B580">
        <v>17566.099999999999</v>
      </c>
      <c r="C580">
        <v>17566.099999999999</v>
      </c>
      <c r="D580">
        <v>17442.8</v>
      </c>
      <c r="E580">
        <v>17534.75</v>
      </c>
    </row>
    <row r="581" spans="1:5" x14ac:dyDescent="0.35">
      <c r="A581" s="66">
        <v>44784</v>
      </c>
      <c r="B581">
        <v>17711.650000000001</v>
      </c>
      <c r="C581">
        <v>17719.3</v>
      </c>
      <c r="D581">
        <v>17631.95</v>
      </c>
      <c r="E581">
        <v>17659</v>
      </c>
    </row>
    <row r="582" spans="1:5" x14ac:dyDescent="0.35">
      <c r="A582" s="66">
        <v>44785</v>
      </c>
      <c r="B582">
        <v>17659.650000000001</v>
      </c>
      <c r="C582">
        <v>17724.650000000001</v>
      </c>
      <c r="D582">
        <v>17597.849999999999</v>
      </c>
      <c r="E582">
        <v>17698.150000000001</v>
      </c>
    </row>
    <row r="583" spans="1:5" x14ac:dyDescent="0.35">
      <c r="A583" s="66">
        <v>44789</v>
      </c>
      <c r="B583">
        <v>17797.2</v>
      </c>
      <c r="C583">
        <v>17839.099999999999</v>
      </c>
      <c r="D583">
        <v>17764.05</v>
      </c>
      <c r="E583">
        <v>17825.25</v>
      </c>
    </row>
    <row r="584" spans="1:5" x14ac:dyDescent="0.35">
      <c r="A584" s="66">
        <v>44790</v>
      </c>
      <c r="B584">
        <v>17868.150000000001</v>
      </c>
      <c r="C584">
        <v>17965.95</v>
      </c>
      <c r="D584">
        <v>17833.349999999999</v>
      </c>
      <c r="E584">
        <v>17944.25</v>
      </c>
    </row>
    <row r="585" spans="1:5" x14ac:dyDescent="0.35">
      <c r="A585" s="66">
        <v>44791</v>
      </c>
      <c r="B585">
        <v>17898.650000000001</v>
      </c>
      <c r="C585">
        <v>17968.45</v>
      </c>
      <c r="D585">
        <v>17852.05</v>
      </c>
      <c r="E585">
        <v>17956.5</v>
      </c>
    </row>
    <row r="586" spans="1:5" x14ac:dyDescent="0.35">
      <c r="A586" s="66">
        <v>44792</v>
      </c>
      <c r="B586">
        <v>17966.55</v>
      </c>
      <c r="C586">
        <v>17992.2</v>
      </c>
      <c r="D586">
        <v>17710.75</v>
      </c>
      <c r="E586">
        <v>17758.45</v>
      </c>
    </row>
    <row r="587" spans="1:5" x14ac:dyDescent="0.35">
      <c r="A587" s="66">
        <v>44795</v>
      </c>
      <c r="B587">
        <v>17682.900000000001</v>
      </c>
      <c r="C587">
        <v>17690.05</v>
      </c>
      <c r="D587">
        <v>17467.349999999999</v>
      </c>
      <c r="E587">
        <v>17490.7</v>
      </c>
    </row>
    <row r="588" spans="1:5" x14ac:dyDescent="0.35">
      <c r="A588" s="66">
        <v>44796</v>
      </c>
      <c r="B588">
        <v>17357.349999999999</v>
      </c>
      <c r="C588">
        <v>17625.55</v>
      </c>
      <c r="D588">
        <v>17345.2</v>
      </c>
      <c r="E588">
        <v>17577.5</v>
      </c>
    </row>
    <row r="589" spans="1:5" x14ac:dyDescent="0.35">
      <c r="A589" s="66">
        <v>44797</v>
      </c>
      <c r="B589">
        <v>17525.45</v>
      </c>
      <c r="C589">
        <v>17623.650000000001</v>
      </c>
      <c r="D589">
        <v>17499.25</v>
      </c>
      <c r="E589">
        <v>17604.95</v>
      </c>
    </row>
    <row r="590" spans="1:5" x14ac:dyDescent="0.35">
      <c r="A590" s="66">
        <v>44798</v>
      </c>
      <c r="B590">
        <v>17679</v>
      </c>
      <c r="C590">
        <v>17726.5</v>
      </c>
      <c r="D590">
        <v>17487.45</v>
      </c>
      <c r="E590">
        <v>17522.45</v>
      </c>
    </row>
    <row r="591" spans="1:5" x14ac:dyDescent="0.35">
      <c r="A591" s="66">
        <v>44799</v>
      </c>
      <c r="B591">
        <v>17619.3</v>
      </c>
      <c r="C591">
        <v>17685.849999999999</v>
      </c>
      <c r="D591">
        <v>17519.349999999999</v>
      </c>
      <c r="E591">
        <v>17558.900000000001</v>
      </c>
    </row>
    <row r="592" spans="1:5" x14ac:dyDescent="0.35">
      <c r="A592" s="66">
        <v>44802</v>
      </c>
      <c r="B592">
        <v>17188.650000000001</v>
      </c>
      <c r="C592">
        <v>17380.150000000001</v>
      </c>
      <c r="D592">
        <v>17166.2</v>
      </c>
      <c r="E592">
        <v>17312.900000000001</v>
      </c>
    </row>
    <row r="593" spans="1:5" x14ac:dyDescent="0.35">
      <c r="A593" s="66">
        <v>44803</v>
      </c>
      <c r="B593">
        <v>17414.95</v>
      </c>
      <c r="C593">
        <v>17777.650000000001</v>
      </c>
      <c r="D593">
        <v>17401.5</v>
      </c>
      <c r="E593">
        <v>17759.3</v>
      </c>
    </row>
    <row r="594" spans="1:5" x14ac:dyDescent="0.35">
      <c r="A594" s="66">
        <v>44805</v>
      </c>
      <c r="B594">
        <v>17485.7</v>
      </c>
      <c r="C594">
        <v>17695.599999999999</v>
      </c>
      <c r="D594">
        <v>17468.45</v>
      </c>
      <c r="E594">
        <v>17542.8</v>
      </c>
    </row>
    <row r="595" spans="1:5" x14ac:dyDescent="0.35">
      <c r="A595" s="66">
        <v>44806</v>
      </c>
      <c r="B595">
        <v>17598.400000000001</v>
      </c>
      <c r="C595">
        <v>17643.849999999999</v>
      </c>
      <c r="D595">
        <v>17476.45</v>
      </c>
      <c r="E595">
        <v>17539.45</v>
      </c>
    </row>
    <row r="596" spans="1:5" x14ac:dyDescent="0.35">
      <c r="A596" s="66">
        <v>44809</v>
      </c>
      <c r="B596">
        <v>17546.45</v>
      </c>
      <c r="C596">
        <v>17683.150000000001</v>
      </c>
      <c r="D596">
        <v>17540.349999999999</v>
      </c>
      <c r="E596">
        <v>17665.8</v>
      </c>
    </row>
    <row r="597" spans="1:5" x14ac:dyDescent="0.35">
      <c r="A597" s="66">
        <v>44810</v>
      </c>
      <c r="B597">
        <v>17695.7</v>
      </c>
      <c r="C597">
        <v>17764.650000000001</v>
      </c>
      <c r="D597">
        <v>17587.650000000001</v>
      </c>
      <c r="E597">
        <v>17655.599999999999</v>
      </c>
    </row>
    <row r="598" spans="1:5" x14ac:dyDescent="0.35">
      <c r="A598" s="66">
        <v>44811</v>
      </c>
      <c r="B598">
        <v>17519.400000000001</v>
      </c>
      <c r="C598">
        <v>17650.75</v>
      </c>
      <c r="D598">
        <v>17484.3</v>
      </c>
      <c r="E598">
        <v>17624.400000000001</v>
      </c>
    </row>
    <row r="599" spans="1:5" x14ac:dyDescent="0.35">
      <c r="A599" s="66">
        <v>44812</v>
      </c>
      <c r="B599">
        <v>17748.150000000001</v>
      </c>
      <c r="C599">
        <v>17807.650000000001</v>
      </c>
      <c r="D599">
        <v>17691.95</v>
      </c>
      <c r="E599">
        <v>17798.75</v>
      </c>
    </row>
    <row r="600" spans="1:5" x14ac:dyDescent="0.35">
      <c r="A600" s="66">
        <v>44813</v>
      </c>
      <c r="B600">
        <v>17923.349999999999</v>
      </c>
      <c r="C600">
        <v>17925.95</v>
      </c>
      <c r="D600">
        <v>17786</v>
      </c>
      <c r="E600">
        <v>17833.349999999999</v>
      </c>
    </row>
    <row r="601" spans="1:5" x14ac:dyDescent="0.35">
      <c r="A601" s="66">
        <v>44816</v>
      </c>
      <c r="B601">
        <v>17890.849999999999</v>
      </c>
      <c r="C601">
        <v>17980.55</v>
      </c>
      <c r="D601">
        <v>17889.150000000001</v>
      </c>
      <c r="E601">
        <v>17936.349999999999</v>
      </c>
    </row>
    <row r="602" spans="1:5" x14ac:dyDescent="0.35">
      <c r="A602" s="66">
        <v>44817</v>
      </c>
      <c r="B602">
        <v>18044.45</v>
      </c>
      <c r="C602">
        <v>18088.3</v>
      </c>
      <c r="D602">
        <v>18015.45</v>
      </c>
      <c r="E602">
        <v>18070.05</v>
      </c>
    </row>
    <row r="603" spans="1:5" x14ac:dyDescent="0.35">
      <c r="A603" s="66">
        <v>44818</v>
      </c>
      <c r="B603">
        <v>17771.150000000001</v>
      </c>
      <c r="C603">
        <v>18091.55</v>
      </c>
      <c r="D603">
        <v>17771.150000000001</v>
      </c>
      <c r="E603">
        <v>18003.75</v>
      </c>
    </row>
    <row r="604" spans="1:5" x14ac:dyDescent="0.35">
      <c r="A604" s="66">
        <v>44819</v>
      </c>
      <c r="B604">
        <v>18046.349999999999</v>
      </c>
      <c r="C604">
        <v>18096.150000000001</v>
      </c>
      <c r="D604">
        <v>17861.5</v>
      </c>
      <c r="E604">
        <v>17877.400000000001</v>
      </c>
    </row>
    <row r="605" spans="1:5" x14ac:dyDescent="0.35">
      <c r="A605" s="66">
        <v>44820</v>
      </c>
      <c r="B605">
        <v>17796.8</v>
      </c>
      <c r="C605">
        <v>17820.05</v>
      </c>
      <c r="D605">
        <v>17497.25</v>
      </c>
      <c r="E605">
        <v>17530.849999999999</v>
      </c>
    </row>
    <row r="606" spans="1:5" x14ac:dyDescent="0.35">
      <c r="A606" s="66">
        <v>44823</v>
      </c>
      <c r="B606">
        <v>17540.650000000001</v>
      </c>
      <c r="C606">
        <v>17667.2</v>
      </c>
      <c r="D606">
        <v>17429.7</v>
      </c>
      <c r="E606">
        <v>17622.25</v>
      </c>
    </row>
    <row r="607" spans="1:5" x14ac:dyDescent="0.35">
      <c r="A607" s="66">
        <v>44824</v>
      </c>
      <c r="B607">
        <v>17770.400000000001</v>
      </c>
      <c r="C607">
        <v>17919.3</v>
      </c>
      <c r="D607">
        <v>17744.400000000001</v>
      </c>
      <c r="E607">
        <v>17816.25</v>
      </c>
    </row>
    <row r="608" spans="1:5" x14ac:dyDescent="0.35">
      <c r="A608" s="66">
        <v>44825</v>
      </c>
      <c r="B608">
        <v>17766.349999999999</v>
      </c>
      <c r="C608">
        <v>17838.7</v>
      </c>
      <c r="D608">
        <v>17663.599999999999</v>
      </c>
      <c r="E608">
        <v>17718.349999999999</v>
      </c>
    </row>
    <row r="609" spans="1:5" x14ac:dyDescent="0.35">
      <c r="A609" s="66">
        <v>44826</v>
      </c>
      <c r="B609">
        <v>17609.650000000001</v>
      </c>
      <c r="C609">
        <v>17722.75</v>
      </c>
      <c r="D609">
        <v>17532.45</v>
      </c>
      <c r="E609">
        <v>17629.8</v>
      </c>
    </row>
    <row r="610" spans="1:5" x14ac:dyDescent="0.35">
      <c r="A610" s="66">
        <v>44827</v>
      </c>
      <c r="B610">
        <v>17593.849999999999</v>
      </c>
      <c r="C610">
        <v>17642.150000000001</v>
      </c>
      <c r="D610">
        <v>17291.650000000001</v>
      </c>
      <c r="E610">
        <v>17327.349999999999</v>
      </c>
    </row>
    <row r="611" spans="1:5" x14ac:dyDescent="0.35">
      <c r="A611" s="66">
        <v>44830</v>
      </c>
      <c r="B611">
        <v>17156.3</v>
      </c>
      <c r="C611">
        <v>17196.400000000001</v>
      </c>
      <c r="D611">
        <v>16978.3</v>
      </c>
      <c r="E611">
        <v>17016.3</v>
      </c>
    </row>
    <row r="612" spans="1:5" x14ac:dyDescent="0.35">
      <c r="A612" s="66">
        <v>44831</v>
      </c>
      <c r="B612">
        <v>17110.900000000001</v>
      </c>
      <c r="C612">
        <v>17176.45</v>
      </c>
      <c r="D612">
        <v>16942.349999999999</v>
      </c>
      <c r="E612">
        <v>17007.400000000001</v>
      </c>
    </row>
    <row r="613" spans="1:5" x14ac:dyDescent="0.35">
      <c r="A613" s="66">
        <v>44832</v>
      </c>
      <c r="B613">
        <v>16870.55</v>
      </c>
      <c r="C613">
        <v>17037.599999999999</v>
      </c>
      <c r="D613">
        <v>16820.400000000001</v>
      </c>
      <c r="E613">
        <v>16858.599999999999</v>
      </c>
    </row>
    <row r="614" spans="1:5" x14ac:dyDescent="0.35">
      <c r="A614" s="66">
        <v>44833</v>
      </c>
      <c r="B614">
        <v>16993.599999999999</v>
      </c>
      <c r="C614">
        <v>17026.05</v>
      </c>
      <c r="D614">
        <v>16788.599999999999</v>
      </c>
      <c r="E614">
        <v>16818.099999999999</v>
      </c>
    </row>
    <row r="615" spans="1:5" x14ac:dyDescent="0.35">
      <c r="A615" s="66">
        <v>44834</v>
      </c>
      <c r="B615">
        <v>16798.05</v>
      </c>
      <c r="C615">
        <v>17187.099999999999</v>
      </c>
      <c r="D615">
        <v>16747.7</v>
      </c>
      <c r="E615">
        <v>17094.349999999999</v>
      </c>
    </row>
    <row r="616" spans="1:5" x14ac:dyDescent="0.35">
      <c r="A616" s="66">
        <v>44837</v>
      </c>
      <c r="B616">
        <v>17102.099999999999</v>
      </c>
      <c r="C616">
        <v>17114.650000000001</v>
      </c>
      <c r="D616">
        <v>16855.55</v>
      </c>
      <c r="E616">
        <v>16887.349999999999</v>
      </c>
    </row>
    <row r="617" spans="1:5" x14ac:dyDescent="0.35">
      <c r="A617" s="66">
        <v>44838</v>
      </c>
      <c r="B617">
        <v>17147.45</v>
      </c>
      <c r="C617">
        <v>17287.3</v>
      </c>
      <c r="D617">
        <v>17117.3</v>
      </c>
      <c r="E617">
        <v>17274.3</v>
      </c>
    </row>
    <row r="618" spans="1:5" x14ac:dyDescent="0.35">
      <c r="A618" s="66">
        <v>44840</v>
      </c>
      <c r="B618">
        <v>17379.25</v>
      </c>
      <c r="C618">
        <v>17428.8</v>
      </c>
      <c r="D618">
        <v>17315.650000000001</v>
      </c>
      <c r="E618">
        <v>17331.8</v>
      </c>
    </row>
    <row r="619" spans="1:5" x14ac:dyDescent="0.35">
      <c r="A619" s="66">
        <v>44841</v>
      </c>
      <c r="B619">
        <v>17287.2</v>
      </c>
      <c r="C619">
        <v>17337.349999999999</v>
      </c>
      <c r="D619">
        <v>17216.95</v>
      </c>
      <c r="E619">
        <v>17314.650000000001</v>
      </c>
    </row>
    <row r="620" spans="1:5" x14ac:dyDescent="0.35">
      <c r="A620" s="66">
        <v>44844</v>
      </c>
      <c r="B620">
        <v>17094.349999999999</v>
      </c>
      <c r="C620">
        <v>17280.150000000001</v>
      </c>
      <c r="D620">
        <v>17064.7</v>
      </c>
      <c r="E620">
        <v>17241</v>
      </c>
    </row>
    <row r="621" spans="1:5" x14ac:dyDescent="0.35">
      <c r="A621" s="66">
        <v>44845</v>
      </c>
      <c r="B621">
        <v>17256.05</v>
      </c>
      <c r="C621">
        <v>17261.8</v>
      </c>
      <c r="D621">
        <v>16950.3</v>
      </c>
      <c r="E621">
        <v>16983.55</v>
      </c>
    </row>
    <row r="622" spans="1:5" x14ac:dyDescent="0.35">
      <c r="A622" s="66">
        <v>44846</v>
      </c>
      <c r="B622">
        <v>17025.55</v>
      </c>
      <c r="C622">
        <v>17142.349999999999</v>
      </c>
      <c r="D622">
        <v>16960.05</v>
      </c>
      <c r="E622">
        <v>17123.599999999999</v>
      </c>
    </row>
    <row r="623" spans="1:5" x14ac:dyDescent="0.35">
      <c r="A623" s="66">
        <v>44847</v>
      </c>
      <c r="B623">
        <v>17087.349999999999</v>
      </c>
      <c r="C623">
        <v>17112.349999999999</v>
      </c>
      <c r="D623">
        <v>16956.95</v>
      </c>
      <c r="E623">
        <v>17014.349999999999</v>
      </c>
    </row>
    <row r="624" spans="1:5" x14ac:dyDescent="0.35">
      <c r="A624" s="66">
        <v>44848</v>
      </c>
      <c r="B624">
        <v>17322.3</v>
      </c>
      <c r="C624">
        <v>17348.55</v>
      </c>
      <c r="D624">
        <v>17169.75</v>
      </c>
      <c r="E624">
        <v>17185.7</v>
      </c>
    </row>
    <row r="625" spans="1:5" x14ac:dyDescent="0.35">
      <c r="A625" s="66">
        <v>44851</v>
      </c>
      <c r="B625">
        <v>17144.8</v>
      </c>
      <c r="C625">
        <v>17328.55</v>
      </c>
      <c r="D625">
        <v>17098.55</v>
      </c>
      <c r="E625">
        <v>17311.8</v>
      </c>
    </row>
    <row r="626" spans="1:5" x14ac:dyDescent="0.35">
      <c r="A626" s="66">
        <v>44852</v>
      </c>
      <c r="B626">
        <v>17438.75</v>
      </c>
      <c r="C626">
        <v>17527.8</v>
      </c>
      <c r="D626">
        <v>17434.05</v>
      </c>
      <c r="E626">
        <v>17486.95</v>
      </c>
    </row>
    <row r="627" spans="1:5" x14ac:dyDescent="0.35">
      <c r="A627" s="66">
        <v>44853</v>
      </c>
      <c r="B627">
        <v>17568.150000000001</v>
      </c>
      <c r="C627">
        <v>17607.599999999999</v>
      </c>
      <c r="D627">
        <v>17472.849999999999</v>
      </c>
      <c r="E627">
        <v>17512.25</v>
      </c>
    </row>
    <row r="628" spans="1:5" x14ac:dyDescent="0.35">
      <c r="A628" s="66">
        <v>44854</v>
      </c>
      <c r="B628">
        <v>17423.099999999999</v>
      </c>
      <c r="C628">
        <v>17584.150000000001</v>
      </c>
      <c r="D628">
        <v>17421</v>
      </c>
      <c r="E628">
        <v>17563.95</v>
      </c>
    </row>
    <row r="629" spans="1:5" x14ac:dyDescent="0.35">
      <c r="A629" s="66">
        <v>44855</v>
      </c>
      <c r="B629">
        <v>17622.849999999999</v>
      </c>
      <c r="C629">
        <v>17670.150000000001</v>
      </c>
      <c r="D629">
        <v>17520.75</v>
      </c>
      <c r="E629">
        <v>17576.3</v>
      </c>
    </row>
    <row r="630" spans="1:5" x14ac:dyDescent="0.35">
      <c r="A630" s="66">
        <v>44858</v>
      </c>
      <c r="B630">
        <v>17736.349999999999</v>
      </c>
      <c r="C630">
        <v>17777.55</v>
      </c>
      <c r="D630">
        <v>17707.400000000001</v>
      </c>
      <c r="E630">
        <v>17730.75</v>
      </c>
    </row>
    <row r="631" spans="1:5" x14ac:dyDescent="0.35">
      <c r="A631" s="66">
        <v>44859</v>
      </c>
      <c r="B631">
        <v>17808.3</v>
      </c>
      <c r="C631">
        <v>17811.5</v>
      </c>
      <c r="D631">
        <v>17637</v>
      </c>
      <c r="E631">
        <v>17656.349999999999</v>
      </c>
    </row>
    <row r="632" spans="1:5" x14ac:dyDescent="0.35">
      <c r="A632" s="66">
        <v>44861</v>
      </c>
      <c r="B632">
        <v>17771.400000000001</v>
      </c>
      <c r="C632">
        <v>17783.900000000001</v>
      </c>
      <c r="D632">
        <v>17654.5</v>
      </c>
      <c r="E632">
        <v>17736.95</v>
      </c>
    </row>
    <row r="633" spans="1:5" x14ac:dyDescent="0.35">
      <c r="A633" s="66">
        <v>44862</v>
      </c>
      <c r="B633">
        <v>17756.400000000001</v>
      </c>
      <c r="C633">
        <v>17838.900000000001</v>
      </c>
      <c r="D633">
        <v>17723.7</v>
      </c>
      <c r="E633">
        <v>17786.8</v>
      </c>
    </row>
    <row r="634" spans="1:5" x14ac:dyDescent="0.35">
      <c r="A634" s="66">
        <v>44865</v>
      </c>
      <c r="B634">
        <v>17910.2</v>
      </c>
      <c r="C634">
        <v>18022.8</v>
      </c>
      <c r="D634">
        <v>17899.900000000001</v>
      </c>
      <c r="E634">
        <v>18012.2</v>
      </c>
    </row>
    <row r="635" spans="1:5" x14ac:dyDescent="0.35">
      <c r="A635" s="66">
        <v>44866</v>
      </c>
      <c r="B635">
        <v>18130.7</v>
      </c>
      <c r="C635">
        <v>18175.8</v>
      </c>
      <c r="D635">
        <v>18060.150000000001</v>
      </c>
      <c r="E635">
        <v>18145.400000000001</v>
      </c>
    </row>
    <row r="636" spans="1:5" x14ac:dyDescent="0.35">
      <c r="A636" s="66">
        <v>44867</v>
      </c>
      <c r="B636">
        <v>18177.900000000001</v>
      </c>
      <c r="C636">
        <v>18178.75</v>
      </c>
      <c r="D636">
        <v>18048.650000000001</v>
      </c>
      <c r="E636">
        <v>18082.849999999999</v>
      </c>
    </row>
    <row r="637" spans="1:5" x14ac:dyDescent="0.35">
      <c r="A637" s="66">
        <v>44868</v>
      </c>
      <c r="B637">
        <v>17968.349999999999</v>
      </c>
      <c r="C637">
        <v>18106.3</v>
      </c>
      <c r="D637">
        <v>17959.2</v>
      </c>
      <c r="E637">
        <v>18052.7</v>
      </c>
    </row>
    <row r="638" spans="1:5" x14ac:dyDescent="0.35">
      <c r="A638" s="66">
        <v>44869</v>
      </c>
      <c r="B638">
        <v>18053.400000000001</v>
      </c>
      <c r="C638">
        <v>18135.099999999999</v>
      </c>
      <c r="D638">
        <v>18017.150000000001</v>
      </c>
      <c r="E638">
        <v>18117.150000000001</v>
      </c>
    </row>
    <row r="639" spans="1:5" x14ac:dyDescent="0.35">
      <c r="A639" s="66">
        <v>44872</v>
      </c>
      <c r="B639">
        <v>18211.75</v>
      </c>
      <c r="C639">
        <v>18255.5</v>
      </c>
      <c r="D639">
        <v>18064.75</v>
      </c>
      <c r="E639">
        <v>18202.8</v>
      </c>
    </row>
    <row r="640" spans="1:5" x14ac:dyDescent="0.35">
      <c r="A640" s="66">
        <v>44874</v>
      </c>
      <c r="B640">
        <v>18288.25</v>
      </c>
      <c r="C640">
        <v>18296.400000000001</v>
      </c>
      <c r="D640">
        <v>18117.5</v>
      </c>
      <c r="E640">
        <v>18157</v>
      </c>
    </row>
    <row r="641" spans="1:5" x14ac:dyDescent="0.35">
      <c r="A641" s="66">
        <v>44875</v>
      </c>
      <c r="B641">
        <v>18044.349999999999</v>
      </c>
      <c r="C641">
        <v>18103.099999999999</v>
      </c>
      <c r="D641">
        <v>17969.400000000001</v>
      </c>
      <c r="E641">
        <v>18028.2</v>
      </c>
    </row>
    <row r="642" spans="1:5" x14ac:dyDescent="0.35">
      <c r="A642" s="66">
        <v>44876</v>
      </c>
      <c r="B642">
        <v>18272.349999999999</v>
      </c>
      <c r="C642">
        <v>18362.3</v>
      </c>
      <c r="D642">
        <v>18259.349999999999</v>
      </c>
      <c r="E642">
        <v>18349.7</v>
      </c>
    </row>
    <row r="643" spans="1:5" x14ac:dyDescent="0.35">
      <c r="A643" s="66">
        <v>44879</v>
      </c>
      <c r="B643">
        <v>18376.400000000001</v>
      </c>
      <c r="C643">
        <v>18399.45</v>
      </c>
      <c r="D643">
        <v>18311.400000000001</v>
      </c>
      <c r="E643">
        <v>18329.150000000001</v>
      </c>
    </row>
    <row r="644" spans="1:5" x14ac:dyDescent="0.35">
      <c r="A644" s="66">
        <v>44880</v>
      </c>
      <c r="B644">
        <v>18362.75</v>
      </c>
      <c r="C644">
        <v>18427.95</v>
      </c>
      <c r="D644">
        <v>18282</v>
      </c>
      <c r="E644">
        <v>18403.400000000001</v>
      </c>
    </row>
    <row r="645" spans="1:5" x14ac:dyDescent="0.35">
      <c r="A645" s="66">
        <v>44881</v>
      </c>
      <c r="B645">
        <v>18398.25</v>
      </c>
      <c r="C645">
        <v>18442.150000000001</v>
      </c>
      <c r="D645">
        <v>18344.150000000001</v>
      </c>
      <c r="E645">
        <v>18409.650000000001</v>
      </c>
    </row>
    <row r="646" spans="1:5" x14ac:dyDescent="0.35">
      <c r="A646" s="66">
        <v>44882</v>
      </c>
      <c r="B646">
        <v>18358.7</v>
      </c>
      <c r="C646">
        <v>18417.599999999999</v>
      </c>
      <c r="D646">
        <v>18312.95</v>
      </c>
      <c r="E646">
        <v>18343.900000000001</v>
      </c>
    </row>
    <row r="647" spans="1:5" x14ac:dyDescent="0.35">
      <c r="A647" s="66">
        <v>44883</v>
      </c>
      <c r="B647">
        <v>18382.95</v>
      </c>
      <c r="C647">
        <v>18394.599999999999</v>
      </c>
      <c r="D647">
        <v>18209.8</v>
      </c>
      <c r="E647">
        <v>18307.650000000001</v>
      </c>
    </row>
    <row r="648" spans="1:5" x14ac:dyDescent="0.35">
      <c r="A648" s="66">
        <v>44886</v>
      </c>
      <c r="B648">
        <v>18246.400000000001</v>
      </c>
      <c r="C648">
        <v>18262.3</v>
      </c>
      <c r="D648">
        <v>18133.349999999999</v>
      </c>
      <c r="E648">
        <v>18159.95</v>
      </c>
    </row>
    <row r="649" spans="1:5" x14ac:dyDescent="0.35">
      <c r="A649" s="66">
        <v>44887</v>
      </c>
      <c r="B649">
        <v>18179.150000000001</v>
      </c>
      <c r="C649">
        <v>18261.849999999999</v>
      </c>
      <c r="D649">
        <v>18137.7</v>
      </c>
      <c r="E649">
        <v>18244.2</v>
      </c>
    </row>
    <row r="650" spans="1:5" x14ac:dyDescent="0.35">
      <c r="A650" s="66">
        <v>44888</v>
      </c>
      <c r="B650">
        <v>18325.2</v>
      </c>
      <c r="C650">
        <v>18325.400000000001</v>
      </c>
      <c r="D650">
        <v>18246</v>
      </c>
      <c r="E650">
        <v>18267.25</v>
      </c>
    </row>
    <row r="651" spans="1:5" x14ac:dyDescent="0.35">
      <c r="A651" s="66">
        <v>44889</v>
      </c>
      <c r="B651">
        <v>18326.099999999999</v>
      </c>
      <c r="C651">
        <v>18529.7</v>
      </c>
      <c r="D651">
        <v>18294.25</v>
      </c>
      <c r="E651">
        <v>18484.099999999999</v>
      </c>
    </row>
    <row r="652" spans="1:5" x14ac:dyDescent="0.35">
      <c r="A652" s="66">
        <v>44890</v>
      </c>
      <c r="B652">
        <v>18528.45</v>
      </c>
      <c r="C652">
        <v>18534.900000000001</v>
      </c>
      <c r="D652">
        <v>18445.099999999999</v>
      </c>
      <c r="E652">
        <v>18512.75</v>
      </c>
    </row>
    <row r="653" spans="1:5" x14ac:dyDescent="0.35">
      <c r="A653" s="66">
        <v>44893</v>
      </c>
      <c r="B653">
        <v>18430.55</v>
      </c>
      <c r="C653">
        <v>18614.25</v>
      </c>
      <c r="D653">
        <v>18365.599999999999</v>
      </c>
      <c r="E653">
        <v>18562.75</v>
      </c>
    </row>
    <row r="654" spans="1:5" x14ac:dyDescent="0.35">
      <c r="A654" s="66">
        <v>44894</v>
      </c>
      <c r="B654">
        <v>18552.45</v>
      </c>
      <c r="C654">
        <v>18678.099999999999</v>
      </c>
      <c r="D654">
        <v>18552.150000000001</v>
      </c>
      <c r="E654">
        <v>18618.05</v>
      </c>
    </row>
    <row r="655" spans="1:5" x14ac:dyDescent="0.35">
      <c r="A655" s="66">
        <v>44895</v>
      </c>
      <c r="B655">
        <v>18625.7</v>
      </c>
      <c r="C655">
        <v>18816.05</v>
      </c>
      <c r="D655">
        <v>18616.55</v>
      </c>
      <c r="E655">
        <v>18758.349999999999</v>
      </c>
    </row>
    <row r="656" spans="1:5" x14ac:dyDescent="0.35">
      <c r="A656" s="66">
        <v>44896</v>
      </c>
      <c r="B656">
        <v>18871.95</v>
      </c>
      <c r="C656">
        <v>18887.599999999999</v>
      </c>
      <c r="D656">
        <v>18778.2</v>
      </c>
      <c r="E656">
        <v>18812.5</v>
      </c>
    </row>
    <row r="657" spans="1:5" x14ac:dyDescent="0.35">
      <c r="A657" s="66">
        <v>44897</v>
      </c>
      <c r="B657">
        <v>18752.400000000001</v>
      </c>
      <c r="C657">
        <v>18781.95</v>
      </c>
      <c r="D657">
        <v>18639.2</v>
      </c>
      <c r="E657">
        <v>18696.099999999999</v>
      </c>
    </row>
    <row r="658" spans="1:5" x14ac:dyDescent="0.35">
      <c r="A658" s="66">
        <v>44900</v>
      </c>
      <c r="B658">
        <v>18719.55</v>
      </c>
      <c r="C658">
        <v>18728.599999999999</v>
      </c>
      <c r="D658">
        <v>18591.349999999999</v>
      </c>
      <c r="E658">
        <v>18701.05</v>
      </c>
    </row>
    <row r="659" spans="1:5" x14ac:dyDescent="0.35">
      <c r="A659" s="66">
        <v>44901</v>
      </c>
      <c r="B659">
        <v>18600.650000000001</v>
      </c>
      <c r="C659">
        <v>18654.900000000001</v>
      </c>
      <c r="D659">
        <v>18577.900000000001</v>
      </c>
      <c r="E659">
        <v>18642.75</v>
      </c>
    </row>
    <row r="660" spans="1:5" x14ac:dyDescent="0.35">
      <c r="A660" s="66">
        <v>44902</v>
      </c>
      <c r="B660">
        <v>18638.849999999999</v>
      </c>
      <c r="C660">
        <v>18668.3</v>
      </c>
      <c r="D660">
        <v>18528.400000000001</v>
      </c>
      <c r="E660">
        <v>18560.5</v>
      </c>
    </row>
    <row r="661" spans="1:5" x14ac:dyDescent="0.35">
      <c r="A661" s="66">
        <v>44903</v>
      </c>
      <c r="B661">
        <v>18570.849999999999</v>
      </c>
      <c r="C661">
        <v>18625</v>
      </c>
      <c r="D661">
        <v>18536.95</v>
      </c>
      <c r="E661">
        <v>18609.349999999999</v>
      </c>
    </row>
    <row r="662" spans="1:5" x14ac:dyDescent="0.35">
      <c r="A662" s="66">
        <v>44904</v>
      </c>
      <c r="B662">
        <v>18662.400000000001</v>
      </c>
      <c r="C662">
        <v>18664.7</v>
      </c>
      <c r="D662">
        <v>18410.099999999999</v>
      </c>
      <c r="E662">
        <v>18496.599999999999</v>
      </c>
    </row>
    <row r="663" spans="1:5" x14ac:dyDescent="0.35">
      <c r="A663" s="66">
        <v>44907</v>
      </c>
      <c r="B663">
        <v>18402.150000000001</v>
      </c>
      <c r="C663">
        <v>18521.55</v>
      </c>
      <c r="D663">
        <v>18345.7</v>
      </c>
      <c r="E663">
        <v>18497.150000000001</v>
      </c>
    </row>
    <row r="664" spans="1:5" x14ac:dyDescent="0.35">
      <c r="A664" s="66">
        <v>44908</v>
      </c>
      <c r="B664">
        <v>18524.400000000001</v>
      </c>
      <c r="C664">
        <v>18617.25</v>
      </c>
      <c r="D664">
        <v>18490.2</v>
      </c>
      <c r="E664">
        <v>18608</v>
      </c>
    </row>
    <row r="665" spans="1:5" x14ac:dyDescent="0.35">
      <c r="A665" s="66">
        <v>44909</v>
      </c>
      <c r="B665">
        <v>18671.25</v>
      </c>
      <c r="C665">
        <v>18696.099999999999</v>
      </c>
      <c r="D665">
        <v>18632.900000000001</v>
      </c>
      <c r="E665">
        <v>18660.3</v>
      </c>
    </row>
    <row r="666" spans="1:5" x14ac:dyDescent="0.35">
      <c r="A666" s="66">
        <v>44910</v>
      </c>
      <c r="B666">
        <v>18614.400000000001</v>
      </c>
      <c r="C666">
        <v>18652.900000000001</v>
      </c>
      <c r="D666">
        <v>18387.7</v>
      </c>
      <c r="E666">
        <v>18414.900000000001</v>
      </c>
    </row>
    <row r="667" spans="1:5" x14ac:dyDescent="0.35">
      <c r="A667" s="66">
        <v>44911</v>
      </c>
      <c r="B667">
        <v>18319.099999999999</v>
      </c>
      <c r="C667">
        <v>18440.95</v>
      </c>
      <c r="D667">
        <v>18255.150000000001</v>
      </c>
      <c r="E667">
        <v>18269</v>
      </c>
    </row>
    <row r="668" spans="1:5" x14ac:dyDescent="0.35">
      <c r="A668" s="66">
        <v>44914</v>
      </c>
      <c r="B668">
        <v>18288.099999999999</v>
      </c>
      <c r="C668">
        <v>18431.650000000001</v>
      </c>
      <c r="D668">
        <v>18244.55</v>
      </c>
      <c r="E668">
        <v>18420.45</v>
      </c>
    </row>
    <row r="669" spans="1:5" x14ac:dyDescent="0.35">
      <c r="A669" s="66">
        <v>44915</v>
      </c>
      <c r="B669">
        <v>18340.3</v>
      </c>
      <c r="C669">
        <v>18404.900000000001</v>
      </c>
      <c r="D669">
        <v>18202.650000000001</v>
      </c>
      <c r="E669">
        <v>18385.3</v>
      </c>
    </row>
    <row r="670" spans="1:5" x14ac:dyDescent="0.35">
      <c r="A670" s="66">
        <v>44916</v>
      </c>
      <c r="B670">
        <v>18435.150000000001</v>
      </c>
      <c r="C670">
        <v>18473.349999999999</v>
      </c>
      <c r="D670">
        <v>18162.75</v>
      </c>
      <c r="E670">
        <v>18199.099999999999</v>
      </c>
    </row>
    <row r="671" spans="1:5" x14ac:dyDescent="0.35">
      <c r="A671" s="66">
        <v>44917</v>
      </c>
      <c r="B671">
        <v>18288.8</v>
      </c>
      <c r="C671">
        <v>18318.75</v>
      </c>
      <c r="D671">
        <v>18068.599999999999</v>
      </c>
      <c r="E671">
        <v>18127.349999999999</v>
      </c>
    </row>
    <row r="672" spans="1:5" x14ac:dyDescent="0.35">
      <c r="A672" s="66">
        <v>44918</v>
      </c>
      <c r="B672">
        <v>17977.650000000001</v>
      </c>
      <c r="C672">
        <v>18050.45</v>
      </c>
      <c r="D672">
        <v>17779.5</v>
      </c>
      <c r="E672">
        <v>17806.8</v>
      </c>
    </row>
    <row r="673" spans="1:5" x14ac:dyDescent="0.35">
      <c r="A673" s="66">
        <v>44921</v>
      </c>
      <c r="B673">
        <v>17830.400000000001</v>
      </c>
      <c r="C673">
        <v>18084.099999999999</v>
      </c>
      <c r="D673">
        <v>17774.25</v>
      </c>
      <c r="E673">
        <v>18014.599999999999</v>
      </c>
    </row>
    <row r="674" spans="1:5" x14ac:dyDescent="0.35">
      <c r="A674" s="66">
        <v>44922</v>
      </c>
      <c r="B674">
        <v>18089.8</v>
      </c>
      <c r="C674">
        <v>18149.25</v>
      </c>
      <c r="D674">
        <v>17967.45</v>
      </c>
      <c r="E674">
        <v>18132.3</v>
      </c>
    </row>
    <row r="675" spans="1:5" x14ac:dyDescent="0.35">
      <c r="A675" s="66">
        <v>44923</v>
      </c>
      <c r="B675">
        <v>18084.75</v>
      </c>
      <c r="C675">
        <v>18173.099999999999</v>
      </c>
      <c r="D675">
        <v>18068.349999999999</v>
      </c>
      <c r="E675">
        <v>18122.5</v>
      </c>
    </row>
    <row r="676" spans="1:5" x14ac:dyDescent="0.35">
      <c r="A676" s="66">
        <v>44924</v>
      </c>
      <c r="B676">
        <v>18045.7</v>
      </c>
      <c r="C676">
        <v>18229.7</v>
      </c>
      <c r="D676">
        <v>17992.8</v>
      </c>
      <c r="E676">
        <v>18191</v>
      </c>
    </row>
    <row r="677" spans="1:5" x14ac:dyDescent="0.35">
      <c r="A677" s="66">
        <v>44925</v>
      </c>
      <c r="B677">
        <v>18259.099999999999</v>
      </c>
      <c r="C677">
        <v>18265.25</v>
      </c>
      <c r="D677">
        <v>18080.3</v>
      </c>
      <c r="E677">
        <v>18105.3</v>
      </c>
    </row>
    <row r="678" spans="1:5" x14ac:dyDescent="0.35">
      <c r="A678" s="66">
        <v>44928</v>
      </c>
      <c r="B678">
        <v>18131.7</v>
      </c>
      <c r="C678">
        <v>18215.150000000001</v>
      </c>
      <c r="D678">
        <v>18086.5</v>
      </c>
      <c r="E678">
        <v>18197.45</v>
      </c>
    </row>
    <row r="679" spans="1:5" x14ac:dyDescent="0.35">
      <c r="A679" s="66">
        <v>44929</v>
      </c>
      <c r="B679">
        <v>18163.2</v>
      </c>
      <c r="C679">
        <v>18251.95</v>
      </c>
      <c r="D679">
        <v>18149.8</v>
      </c>
      <c r="E679">
        <v>18232.55</v>
      </c>
    </row>
    <row r="680" spans="1:5" x14ac:dyDescent="0.35">
      <c r="A680" s="66">
        <v>44930</v>
      </c>
      <c r="B680">
        <v>18230.650000000001</v>
      </c>
      <c r="C680">
        <v>18243</v>
      </c>
      <c r="D680">
        <v>18020.599999999999</v>
      </c>
      <c r="E680">
        <v>18042.95</v>
      </c>
    </row>
    <row r="681" spans="1:5" x14ac:dyDescent="0.35">
      <c r="A681" s="66">
        <v>44931</v>
      </c>
      <c r="B681">
        <v>18101.95</v>
      </c>
      <c r="C681">
        <v>18120.3</v>
      </c>
      <c r="D681">
        <v>17892.599999999999</v>
      </c>
      <c r="E681">
        <v>17992.150000000001</v>
      </c>
    </row>
    <row r="682" spans="1:5" x14ac:dyDescent="0.35">
      <c r="A682" s="66">
        <v>44932</v>
      </c>
      <c r="B682">
        <v>18008.05</v>
      </c>
      <c r="C682">
        <v>18047.400000000001</v>
      </c>
      <c r="D682">
        <v>17795.55</v>
      </c>
      <c r="E682">
        <v>17859.45</v>
      </c>
    </row>
    <row r="683" spans="1:5" x14ac:dyDescent="0.35">
      <c r="A683" s="66">
        <v>44935</v>
      </c>
      <c r="B683">
        <v>17952.55</v>
      </c>
      <c r="C683">
        <v>18141.400000000001</v>
      </c>
      <c r="D683">
        <v>17936.150000000001</v>
      </c>
      <c r="E683">
        <v>18101.2</v>
      </c>
    </row>
    <row r="684" spans="1:5" x14ac:dyDescent="0.35">
      <c r="A684" s="66">
        <v>44936</v>
      </c>
      <c r="B684">
        <v>18121.3</v>
      </c>
      <c r="C684">
        <v>18127.599999999999</v>
      </c>
      <c r="D684">
        <v>17856</v>
      </c>
      <c r="E684">
        <v>17914.150000000001</v>
      </c>
    </row>
    <row r="685" spans="1:5" x14ac:dyDescent="0.35">
      <c r="A685" s="66">
        <v>44937</v>
      </c>
      <c r="B685">
        <v>17924.25</v>
      </c>
      <c r="C685">
        <v>17976.349999999999</v>
      </c>
      <c r="D685">
        <v>17824.349999999999</v>
      </c>
      <c r="E685">
        <v>17895.7</v>
      </c>
    </row>
    <row r="686" spans="1:5" x14ac:dyDescent="0.35">
      <c r="A686" s="66">
        <v>44938</v>
      </c>
      <c r="B686">
        <v>17920.849999999999</v>
      </c>
      <c r="C686">
        <v>17945.8</v>
      </c>
      <c r="D686">
        <v>17761.650000000001</v>
      </c>
      <c r="E686">
        <v>17858.2</v>
      </c>
    </row>
    <row r="687" spans="1:5" x14ac:dyDescent="0.35">
      <c r="A687" s="66">
        <v>44939</v>
      </c>
      <c r="B687">
        <v>17867.5</v>
      </c>
      <c r="C687">
        <v>17999.349999999999</v>
      </c>
      <c r="D687">
        <v>17774.25</v>
      </c>
      <c r="E687">
        <v>17956.599999999999</v>
      </c>
    </row>
    <row r="688" spans="1:5" x14ac:dyDescent="0.35">
      <c r="A688" s="66">
        <v>44942</v>
      </c>
      <c r="B688">
        <v>18033.150000000001</v>
      </c>
      <c r="C688">
        <v>18049.650000000001</v>
      </c>
      <c r="D688">
        <v>17853.650000000001</v>
      </c>
      <c r="E688">
        <v>17894.849999999999</v>
      </c>
    </row>
    <row r="689" spans="1:5" x14ac:dyDescent="0.35">
      <c r="A689" s="66">
        <v>44943</v>
      </c>
      <c r="B689">
        <v>17922.8</v>
      </c>
      <c r="C689">
        <v>18072.05</v>
      </c>
      <c r="D689">
        <v>17886.95</v>
      </c>
      <c r="E689">
        <v>18053.3</v>
      </c>
    </row>
    <row r="690" spans="1:5" x14ac:dyDescent="0.35">
      <c r="A690" s="66">
        <v>44944</v>
      </c>
      <c r="B690">
        <v>18074.3</v>
      </c>
      <c r="C690">
        <v>18183.75</v>
      </c>
      <c r="D690">
        <v>18032.45</v>
      </c>
      <c r="E690">
        <v>18165.349999999999</v>
      </c>
    </row>
    <row r="691" spans="1:5" x14ac:dyDescent="0.35">
      <c r="A691" s="66">
        <v>44945</v>
      </c>
      <c r="B691">
        <v>18119.8</v>
      </c>
      <c r="C691">
        <v>18155.2</v>
      </c>
      <c r="D691">
        <v>18063.75</v>
      </c>
      <c r="E691">
        <v>18107.849999999999</v>
      </c>
    </row>
    <row r="692" spans="1:5" x14ac:dyDescent="0.35">
      <c r="A692" s="66">
        <v>44946</v>
      </c>
      <c r="B692">
        <v>18115.599999999999</v>
      </c>
      <c r="C692">
        <v>18145.45</v>
      </c>
      <c r="D692">
        <v>18016.2</v>
      </c>
      <c r="E692">
        <v>18027.650000000001</v>
      </c>
    </row>
    <row r="693" spans="1:5" x14ac:dyDescent="0.35">
      <c r="A693" s="66">
        <v>44949</v>
      </c>
      <c r="B693">
        <v>18118.45</v>
      </c>
      <c r="C693">
        <v>18162.599999999999</v>
      </c>
      <c r="D693">
        <v>18063.45</v>
      </c>
      <c r="E693">
        <v>18118.55</v>
      </c>
    </row>
    <row r="694" spans="1:5" x14ac:dyDescent="0.35">
      <c r="A694" s="66">
        <v>44950</v>
      </c>
      <c r="B694">
        <v>18183.95</v>
      </c>
      <c r="C694">
        <v>18201.25</v>
      </c>
      <c r="D694">
        <v>18078.650000000001</v>
      </c>
      <c r="E694">
        <v>18118.3</v>
      </c>
    </row>
    <row r="695" spans="1:5" x14ac:dyDescent="0.35">
      <c r="A695" s="66">
        <v>44951</v>
      </c>
      <c r="B695">
        <v>18093.349999999999</v>
      </c>
      <c r="C695">
        <v>18100.599999999999</v>
      </c>
      <c r="D695">
        <v>17846.150000000001</v>
      </c>
      <c r="E695">
        <v>17891.95</v>
      </c>
    </row>
    <row r="696" spans="1:5" x14ac:dyDescent="0.35">
      <c r="A696" s="66">
        <v>44953</v>
      </c>
      <c r="B696">
        <v>17877.2</v>
      </c>
      <c r="C696">
        <v>17884.75</v>
      </c>
      <c r="D696">
        <v>17493.55</v>
      </c>
      <c r="E696">
        <v>17604.349999999999</v>
      </c>
    </row>
    <row r="697" spans="1:5" x14ac:dyDescent="0.35">
      <c r="A697" s="66">
        <v>44956</v>
      </c>
      <c r="B697">
        <v>17541.95</v>
      </c>
      <c r="C697">
        <v>17709.150000000001</v>
      </c>
      <c r="D697">
        <v>17405.55</v>
      </c>
      <c r="E697">
        <v>17648.95</v>
      </c>
    </row>
    <row r="698" spans="1:5" x14ac:dyDescent="0.35">
      <c r="A698" s="66">
        <v>44957</v>
      </c>
      <c r="B698">
        <v>17731.45</v>
      </c>
      <c r="C698">
        <v>17735.7</v>
      </c>
      <c r="D698">
        <v>17537.55</v>
      </c>
      <c r="E698">
        <v>17662.150000000001</v>
      </c>
    </row>
    <row r="699" spans="1:5" x14ac:dyDescent="0.35">
      <c r="A699" s="66">
        <v>44958</v>
      </c>
      <c r="B699">
        <v>17811.599999999999</v>
      </c>
      <c r="C699">
        <v>17972.2</v>
      </c>
      <c r="D699">
        <v>17353.400000000001</v>
      </c>
      <c r="E699">
        <v>17616.3</v>
      </c>
    </row>
    <row r="700" spans="1:5" x14ac:dyDescent="0.35">
      <c r="A700" s="66">
        <v>44959</v>
      </c>
      <c r="B700">
        <v>17517.099999999999</v>
      </c>
      <c r="C700">
        <v>17653.900000000001</v>
      </c>
      <c r="D700">
        <v>17445.95</v>
      </c>
      <c r="E700">
        <v>17610.400000000001</v>
      </c>
    </row>
    <row r="701" spans="1:5" x14ac:dyDescent="0.35">
      <c r="A701" s="66">
        <v>44960</v>
      </c>
      <c r="B701">
        <v>17721.75</v>
      </c>
      <c r="C701">
        <v>17870.3</v>
      </c>
      <c r="D701">
        <v>17584.2</v>
      </c>
      <c r="E701">
        <v>17854.05</v>
      </c>
    </row>
    <row r="702" spans="1:5" x14ac:dyDescent="0.35">
      <c r="A702" s="66">
        <v>44963</v>
      </c>
      <c r="B702">
        <v>17818.55</v>
      </c>
      <c r="C702">
        <v>17823.7</v>
      </c>
      <c r="D702">
        <v>17698.349999999999</v>
      </c>
      <c r="E702">
        <v>17764.599999999999</v>
      </c>
    </row>
    <row r="703" spans="1:5" x14ac:dyDescent="0.35">
      <c r="A703" s="66">
        <v>44964</v>
      </c>
      <c r="B703">
        <v>17790.099999999999</v>
      </c>
      <c r="C703">
        <v>17811.150000000001</v>
      </c>
      <c r="D703">
        <v>17652.55</v>
      </c>
      <c r="E703">
        <v>17721.5</v>
      </c>
    </row>
    <row r="704" spans="1:5" x14ac:dyDescent="0.35">
      <c r="A704" s="66">
        <v>44965</v>
      </c>
      <c r="B704">
        <v>17750.3</v>
      </c>
      <c r="C704">
        <v>17898.7</v>
      </c>
      <c r="D704">
        <v>17744.150000000001</v>
      </c>
      <c r="E704">
        <v>17871.7</v>
      </c>
    </row>
    <row r="705" spans="1:5" x14ac:dyDescent="0.35">
      <c r="A705" s="66">
        <v>44966</v>
      </c>
      <c r="B705">
        <v>17885.5</v>
      </c>
      <c r="C705">
        <v>17916.900000000001</v>
      </c>
      <c r="D705">
        <v>17779.8</v>
      </c>
      <c r="E705">
        <v>17893.45</v>
      </c>
    </row>
    <row r="706" spans="1:5" x14ac:dyDescent="0.35">
      <c r="A706" s="66">
        <v>44967</v>
      </c>
      <c r="B706">
        <v>17847.55</v>
      </c>
      <c r="C706">
        <v>17876.95</v>
      </c>
      <c r="D706">
        <v>17801</v>
      </c>
      <c r="E706">
        <v>17856.5</v>
      </c>
    </row>
    <row r="707" spans="1:5" x14ac:dyDescent="0.35">
      <c r="A707" s="66">
        <v>44970</v>
      </c>
      <c r="B707">
        <v>17859.099999999999</v>
      </c>
      <c r="C707">
        <v>17880.7</v>
      </c>
      <c r="D707">
        <v>17719.75</v>
      </c>
      <c r="E707">
        <v>17770.900000000001</v>
      </c>
    </row>
    <row r="708" spans="1:5" x14ac:dyDescent="0.35">
      <c r="A708" s="66">
        <v>44971</v>
      </c>
      <c r="B708">
        <v>17840.349999999999</v>
      </c>
      <c r="C708">
        <v>17954.55</v>
      </c>
      <c r="D708">
        <v>17800.05</v>
      </c>
      <c r="E708">
        <v>17929.849999999999</v>
      </c>
    </row>
    <row r="709" spans="1:5" x14ac:dyDescent="0.35">
      <c r="A709" s="66">
        <v>44972</v>
      </c>
      <c r="B709">
        <v>17896.599999999999</v>
      </c>
      <c r="C709">
        <v>18034.099999999999</v>
      </c>
      <c r="D709">
        <v>17853.8</v>
      </c>
      <c r="E709">
        <v>18015.849999999999</v>
      </c>
    </row>
    <row r="710" spans="1:5" x14ac:dyDescent="0.35">
      <c r="A710" s="66">
        <v>44973</v>
      </c>
      <c r="B710">
        <v>18094.75</v>
      </c>
      <c r="C710">
        <v>18134.75</v>
      </c>
      <c r="D710">
        <v>18000.650000000001</v>
      </c>
      <c r="E710">
        <v>18035.849999999999</v>
      </c>
    </row>
    <row r="711" spans="1:5" x14ac:dyDescent="0.35">
      <c r="A711" s="66">
        <v>44974</v>
      </c>
      <c r="B711">
        <v>17974.849999999999</v>
      </c>
      <c r="C711">
        <v>18034.25</v>
      </c>
      <c r="D711">
        <v>17884.599999999999</v>
      </c>
      <c r="E711">
        <v>17944.2</v>
      </c>
    </row>
    <row r="712" spans="1:5" x14ac:dyDescent="0.35">
      <c r="A712" s="66">
        <v>44977</v>
      </c>
      <c r="B712">
        <v>17965.55</v>
      </c>
      <c r="C712">
        <v>18004.349999999999</v>
      </c>
      <c r="D712">
        <v>17818.400000000001</v>
      </c>
      <c r="E712">
        <v>17844.599999999999</v>
      </c>
    </row>
    <row r="713" spans="1:5" x14ac:dyDescent="0.35">
      <c r="A713" s="66">
        <v>44978</v>
      </c>
      <c r="B713">
        <v>17905.8</v>
      </c>
      <c r="C713">
        <v>17924.900000000001</v>
      </c>
      <c r="D713">
        <v>17800.3</v>
      </c>
      <c r="E713">
        <v>17826.7</v>
      </c>
    </row>
    <row r="714" spans="1:5" x14ac:dyDescent="0.35">
      <c r="A714" s="66">
        <v>44979</v>
      </c>
      <c r="B714">
        <v>17755.349999999999</v>
      </c>
      <c r="C714">
        <v>17772.5</v>
      </c>
      <c r="D714">
        <v>17529.45</v>
      </c>
      <c r="E714">
        <v>17554.3</v>
      </c>
    </row>
    <row r="715" spans="1:5" x14ac:dyDescent="0.35">
      <c r="A715" s="66">
        <v>44980</v>
      </c>
      <c r="B715">
        <v>17574.650000000001</v>
      </c>
      <c r="C715">
        <v>17620.05</v>
      </c>
      <c r="D715">
        <v>17455.400000000001</v>
      </c>
      <c r="E715">
        <v>17511.25</v>
      </c>
    </row>
    <row r="716" spans="1:5" x14ac:dyDescent="0.35">
      <c r="A716" s="66">
        <v>44981</v>
      </c>
      <c r="B716">
        <v>17591.349999999999</v>
      </c>
      <c r="C716">
        <v>17599.75</v>
      </c>
      <c r="D716">
        <v>17421.8</v>
      </c>
      <c r="E716">
        <v>17465.8</v>
      </c>
    </row>
    <row r="717" spans="1:5" x14ac:dyDescent="0.35">
      <c r="A717" s="66">
        <v>44984</v>
      </c>
      <c r="B717">
        <v>17428.599999999999</v>
      </c>
      <c r="C717">
        <v>17451.599999999999</v>
      </c>
      <c r="D717">
        <v>17299</v>
      </c>
      <c r="E717">
        <v>17392.7</v>
      </c>
    </row>
    <row r="718" spans="1:5" x14ac:dyDescent="0.35">
      <c r="A718" s="66">
        <v>44985</v>
      </c>
      <c r="B718">
        <v>17383.25</v>
      </c>
      <c r="C718">
        <v>17440.45</v>
      </c>
      <c r="D718">
        <v>17255.2</v>
      </c>
      <c r="E718">
        <v>17303.95</v>
      </c>
    </row>
    <row r="719" spans="1:5" x14ac:dyDescent="0.35">
      <c r="A719" s="66">
        <v>44986</v>
      </c>
      <c r="B719">
        <v>17360.099999999999</v>
      </c>
      <c r="C719">
        <v>17467.75</v>
      </c>
      <c r="D719">
        <v>17345.25</v>
      </c>
      <c r="E719">
        <v>17450.900000000001</v>
      </c>
    </row>
    <row r="720" spans="1:5" x14ac:dyDescent="0.35">
      <c r="A720" s="66">
        <v>44987</v>
      </c>
      <c r="B720">
        <v>17421.5</v>
      </c>
      <c r="C720">
        <v>17445.8</v>
      </c>
      <c r="D720">
        <v>17306</v>
      </c>
      <c r="E720">
        <v>17321.900000000001</v>
      </c>
    </row>
    <row r="721" spans="1:5" x14ac:dyDescent="0.35">
      <c r="A721" s="66">
        <v>44988</v>
      </c>
      <c r="B721">
        <v>17451.25</v>
      </c>
      <c r="C721">
        <v>17644.75</v>
      </c>
      <c r="D721">
        <v>17427.7</v>
      </c>
      <c r="E721">
        <v>17594.349999999999</v>
      </c>
    </row>
    <row r="722" spans="1:5" x14ac:dyDescent="0.35">
      <c r="A722" s="66">
        <v>44991</v>
      </c>
      <c r="B722">
        <v>17680.349999999999</v>
      </c>
      <c r="C722">
        <v>17799.95</v>
      </c>
      <c r="D722">
        <v>17671.95</v>
      </c>
      <c r="E722">
        <v>17711.45</v>
      </c>
    </row>
    <row r="723" spans="1:5" x14ac:dyDescent="0.35">
      <c r="A723" s="66">
        <v>44993</v>
      </c>
      <c r="B723">
        <v>17665.75</v>
      </c>
      <c r="C723">
        <v>17766.5</v>
      </c>
      <c r="D723">
        <v>17602.25</v>
      </c>
      <c r="E723">
        <v>17754.400000000001</v>
      </c>
    </row>
    <row r="724" spans="1:5" x14ac:dyDescent="0.35">
      <c r="A724" s="66">
        <v>44994</v>
      </c>
      <c r="B724">
        <v>17772.05</v>
      </c>
      <c r="C724">
        <v>17772.349999999999</v>
      </c>
      <c r="D724">
        <v>17573.599999999999</v>
      </c>
      <c r="E724">
        <v>17589.599999999999</v>
      </c>
    </row>
    <row r="725" spans="1:5" x14ac:dyDescent="0.35">
      <c r="A725" s="66">
        <v>44995</v>
      </c>
      <c r="B725">
        <v>17443.8</v>
      </c>
      <c r="C725">
        <v>17451.5</v>
      </c>
      <c r="D725">
        <v>17324.349999999999</v>
      </c>
      <c r="E725">
        <v>17412.900000000001</v>
      </c>
    </row>
    <row r="726" spans="1:5" x14ac:dyDescent="0.35">
      <c r="A726" s="66">
        <v>44998</v>
      </c>
      <c r="B726">
        <v>17421.900000000001</v>
      </c>
      <c r="C726">
        <v>17529.900000000001</v>
      </c>
      <c r="D726">
        <v>17113.45</v>
      </c>
      <c r="E726">
        <v>17154.3</v>
      </c>
    </row>
    <row r="727" spans="1:5" x14ac:dyDescent="0.35">
      <c r="A727" s="66">
        <v>44999</v>
      </c>
      <c r="B727">
        <v>17160.55</v>
      </c>
      <c r="C727">
        <v>17224.650000000001</v>
      </c>
      <c r="D727">
        <v>16987.099999999999</v>
      </c>
      <c r="E727">
        <v>17043.3</v>
      </c>
    </row>
    <row r="728" spans="1:5" x14ac:dyDescent="0.35">
      <c r="A728" s="66">
        <v>45000</v>
      </c>
      <c r="B728">
        <v>17166.45</v>
      </c>
      <c r="C728">
        <v>17211.349999999999</v>
      </c>
      <c r="D728">
        <v>16938.900000000001</v>
      </c>
      <c r="E728">
        <v>16972.150000000001</v>
      </c>
    </row>
    <row r="729" spans="1:5" x14ac:dyDescent="0.35">
      <c r="A729" s="66">
        <v>45001</v>
      </c>
      <c r="B729">
        <v>16994.650000000001</v>
      </c>
      <c r="C729">
        <v>17062.45</v>
      </c>
      <c r="D729">
        <v>16850.150000000001</v>
      </c>
      <c r="E729">
        <v>16985.599999999999</v>
      </c>
    </row>
    <row r="730" spans="1:5" x14ac:dyDescent="0.35">
      <c r="A730" s="66">
        <v>45002</v>
      </c>
      <c r="B730">
        <v>17111.8</v>
      </c>
      <c r="C730">
        <v>17145.8</v>
      </c>
      <c r="D730">
        <v>16958.150000000001</v>
      </c>
      <c r="E730">
        <v>17100.05</v>
      </c>
    </row>
    <row r="731" spans="1:5" x14ac:dyDescent="0.35">
      <c r="A731" s="66">
        <v>45005</v>
      </c>
      <c r="B731">
        <v>17066.599999999999</v>
      </c>
      <c r="C731">
        <v>17066.599999999999</v>
      </c>
      <c r="D731">
        <v>16828.349999999999</v>
      </c>
      <c r="E731">
        <v>16988.400000000001</v>
      </c>
    </row>
    <row r="732" spans="1:5" x14ac:dyDescent="0.35">
      <c r="A732" s="66">
        <v>45006</v>
      </c>
      <c r="B732">
        <v>17060.400000000001</v>
      </c>
      <c r="C732">
        <v>17127.7</v>
      </c>
      <c r="D732">
        <v>17016</v>
      </c>
      <c r="E732">
        <v>17107.5</v>
      </c>
    </row>
    <row r="733" spans="1:5" x14ac:dyDescent="0.35">
      <c r="A733" s="66">
        <v>45007</v>
      </c>
      <c r="B733">
        <v>17177.45</v>
      </c>
      <c r="C733">
        <v>17207.25</v>
      </c>
      <c r="D733">
        <v>17107.849999999999</v>
      </c>
      <c r="E733">
        <v>17151.900000000001</v>
      </c>
    </row>
    <row r="734" spans="1:5" x14ac:dyDescent="0.35">
      <c r="A734" s="66">
        <v>45008</v>
      </c>
      <c r="B734">
        <v>17097.400000000001</v>
      </c>
      <c r="C734">
        <v>17205.400000000001</v>
      </c>
      <c r="D734">
        <v>17045.3</v>
      </c>
      <c r="E734">
        <v>17076.900000000001</v>
      </c>
    </row>
    <row r="735" spans="1:5" x14ac:dyDescent="0.35">
      <c r="A735" s="66">
        <v>45009</v>
      </c>
      <c r="B735">
        <v>17076.2</v>
      </c>
      <c r="C735">
        <v>17109.45</v>
      </c>
      <c r="D735">
        <v>16917.349999999999</v>
      </c>
      <c r="E735">
        <v>16945.05</v>
      </c>
    </row>
    <row r="736" spans="1:5" x14ac:dyDescent="0.35">
      <c r="A736" s="66">
        <v>45012</v>
      </c>
      <c r="B736">
        <v>16984.3</v>
      </c>
      <c r="C736">
        <v>17091</v>
      </c>
      <c r="D736">
        <v>16918.55</v>
      </c>
      <c r="E736">
        <v>16985.7</v>
      </c>
    </row>
    <row r="737" spans="1:5" x14ac:dyDescent="0.35">
      <c r="A737" s="66">
        <v>45013</v>
      </c>
      <c r="B737">
        <v>17031.75</v>
      </c>
      <c r="C737">
        <v>17061.75</v>
      </c>
      <c r="D737">
        <v>16913.75</v>
      </c>
      <c r="E737">
        <v>16951.7</v>
      </c>
    </row>
    <row r="738" spans="1:5" x14ac:dyDescent="0.35">
      <c r="A738" s="66">
        <v>45014</v>
      </c>
      <c r="B738">
        <v>16977.3</v>
      </c>
      <c r="C738">
        <v>17126.150000000001</v>
      </c>
      <c r="D738">
        <v>16940.599999999999</v>
      </c>
      <c r="E738">
        <v>17080.7</v>
      </c>
    </row>
    <row r="739" spans="1:5" x14ac:dyDescent="0.35">
      <c r="A739" s="66">
        <v>45016</v>
      </c>
      <c r="B739">
        <v>17210.349999999999</v>
      </c>
      <c r="C739">
        <v>17381.599999999999</v>
      </c>
      <c r="D739">
        <v>17204.650000000001</v>
      </c>
      <c r="E739">
        <v>17359.75</v>
      </c>
    </row>
    <row r="740" spans="1:5" x14ac:dyDescent="0.35">
      <c r="A740" s="66">
        <v>45019</v>
      </c>
      <c r="B740">
        <v>17427.95</v>
      </c>
      <c r="C740">
        <v>17428.05</v>
      </c>
      <c r="D740">
        <v>17312.75</v>
      </c>
      <c r="E740">
        <v>17398.05</v>
      </c>
    </row>
    <row r="741" spans="1:5" x14ac:dyDescent="0.35">
      <c r="A741" s="66">
        <v>45021</v>
      </c>
      <c r="B741">
        <v>17422.3</v>
      </c>
      <c r="C741">
        <v>17570.55</v>
      </c>
      <c r="D741">
        <v>17402.7</v>
      </c>
      <c r="E741">
        <v>17557.05</v>
      </c>
    </row>
    <row r="742" spans="1:5" x14ac:dyDescent="0.35">
      <c r="A742" s="66">
        <v>45022</v>
      </c>
      <c r="B742">
        <v>17533.849999999999</v>
      </c>
      <c r="C742">
        <v>17638.7</v>
      </c>
      <c r="D742">
        <v>17502.849999999999</v>
      </c>
      <c r="E742">
        <v>17599.150000000001</v>
      </c>
    </row>
    <row r="743" spans="1:5" x14ac:dyDescent="0.35">
      <c r="A743" s="66">
        <v>45026</v>
      </c>
      <c r="B743">
        <v>17634.900000000001</v>
      </c>
      <c r="C743">
        <v>17694.099999999999</v>
      </c>
      <c r="D743">
        <v>17597.95</v>
      </c>
      <c r="E743">
        <v>17624.05</v>
      </c>
    </row>
    <row r="744" spans="1:5" x14ac:dyDescent="0.35">
      <c r="A744" s="66">
        <v>45027</v>
      </c>
      <c r="B744">
        <v>17704.8</v>
      </c>
      <c r="C744">
        <v>17748.75</v>
      </c>
      <c r="D744">
        <v>17655.150000000001</v>
      </c>
      <c r="E744">
        <v>17722.3</v>
      </c>
    </row>
    <row r="745" spans="1:5" x14ac:dyDescent="0.35">
      <c r="A745" s="66">
        <v>45028</v>
      </c>
      <c r="B745">
        <v>17759.55</v>
      </c>
      <c r="C745">
        <v>17825.75</v>
      </c>
      <c r="D745">
        <v>17717.25</v>
      </c>
      <c r="E745">
        <v>17812.400000000001</v>
      </c>
    </row>
    <row r="746" spans="1:5" x14ac:dyDescent="0.35">
      <c r="A746" s="66">
        <v>45029</v>
      </c>
      <c r="B746">
        <v>17807.3</v>
      </c>
      <c r="C746">
        <v>17842.150000000001</v>
      </c>
      <c r="D746">
        <v>17729.650000000001</v>
      </c>
      <c r="E746">
        <v>17828</v>
      </c>
    </row>
    <row r="747" spans="1:5" x14ac:dyDescent="0.35">
      <c r="A747" s="66">
        <v>45033</v>
      </c>
      <c r="B747">
        <v>17863</v>
      </c>
      <c r="C747">
        <v>17863</v>
      </c>
      <c r="D747">
        <v>17574.05</v>
      </c>
      <c r="E747">
        <v>17706.849999999999</v>
      </c>
    </row>
    <row r="748" spans="1:5" x14ac:dyDescent="0.35">
      <c r="A748" s="66">
        <v>45034</v>
      </c>
      <c r="B748">
        <v>17766.599999999999</v>
      </c>
      <c r="C748">
        <v>17766.599999999999</v>
      </c>
      <c r="D748">
        <v>17610.2</v>
      </c>
      <c r="E748">
        <v>17660.150000000001</v>
      </c>
    </row>
    <row r="749" spans="1:5" x14ac:dyDescent="0.35">
      <c r="A749" s="66">
        <v>45035</v>
      </c>
      <c r="B749">
        <v>17653.349999999999</v>
      </c>
      <c r="C749">
        <v>17666.150000000001</v>
      </c>
      <c r="D749">
        <v>17579.849999999999</v>
      </c>
      <c r="E749">
        <v>17618.75</v>
      </c>
    </row>
    <row r="750" spans="1:5" x14ac:dyDescent="0.35">
      <c r="A750" s="66">
        <v>45036</v>
      </c>
      <c r="B750">
        <v>17638.599999999999</v>
      </c>
      <c r="C750">
        <v>17684.45</v>
      </c>
      <c r="D750">
        <v>17584.349999999999</v>
      </c>
      <c r="E750">
        <v>17624.45</v>
      </c>
    </row>
    <row r="751" spans="1:5" x14ac:dyDescent="0.35">
      <c r="A751" s="66">
        <v>45037</v>
      </c>
      <c r="B751">
        <v>17639.75</v>
      </c>
      <c r="C751">
        <v>17663.2</v>
      </c>
      <c r="D751">
        <v>17553.95</v>
      </c>
      <c r="E751">
        <v>17624.05</v>
      </c>
    </row>
    <row r="752" spans="1:5" x14ac:dyDescent="0.35">
      <c r="A752" s="66">
        <v>45040</v>
      </c>
      <c r="B752">
        <v>17707.55</v>
      </c>
      <c r="C752">
        <v>17754.5</v>
      </c>
      <c r="D752">
        <v>17612.5</v>
      </c>
      <c r="E752">
        <v>17743.400000000001</v>
      </c>
    </row>
    <row r="753" spans="1:5" x14ac:dyDescent="0.35">
      <c r="A753" s="66">
        <v>45041</v>
      </c>
      <c r="B753">
        <v>17761.55</v>
      </c>
      <c r="C753">
        <v>17807.45</v>
      </c>
      <c r="D753">
        <v>17716.849999999999</v>
      </c>
      <c r="E753">
        <v>17769.25</v>
      </c>
    </row>
    <row r="754" spans="1:5" x14ac:dyDescent="0.35">
      <c r="A754" s="66">
        <v>45042</v>
      </c>
      <c r="B754">
        <v>17767.3</v>
      </c>
      <c r="C754">
        <v>17827.75</v>
      </c>
      <c r="D754">
        <v>17711.2</v>
      </c>
      <c r="E754">
        <v>17813.599999999999</v>
      </c>
    </row>
    <row r="755" spans="1:5" x14ac:dyDescent="0.35">
      <c r="A755" s="66">
        <v>45043</v>
      </c>
      <c r="B755">
        <v>17813.099999999999</v>
      </c>
      <c r="C755">
        <v>17931.599999999999</v>
      </c>
      <c r="D755">
        <v>17797.900000000001</v>
      </c>
      <c r="E755">
        <v>17915.05</v>
      </c>
    </row>
    <row r="756" spans="1:5" x14ac:dyDescent="0.35">
      <c r="A756" s="66">
        <v>45044</v>
      </c>
      <c r="B756">
        <v>17950.400000000001</v>
      </c>
      <c r="C756">
        <v>18089.150000000001</v>
      </c>
      <c r="D756">
        <v>17885.3</v>
      </c>
      <c r="E756">
        <v>18065</v>
      </c>
    </row>
    <row r="757" spans="1:5" x14ac:dyDescent="0.35">
      <c r="A757" s="66">
        <v>45048</v>
      </c>
      <c r="B757">
        <v>18124.8</v>
      </c>
      <c r="C757">
        <v>18180.25</v>
      </c>
      <c r="D757">
        <v>18101.75</v>
      </c>
      <c r="E757">
        <v>18147.650000000001</v>
      </c>
    </row>
    <row r="758" spans="1:5" x14ac:dyDescent="0.35">
      <c r="A758" s="66">
        <v>45049</v>
      </c>
      <c r="B758">
        <v>18113.8</v>
      </c>
      <c r="C758">
        <v>18116.349999999999</v>
      </c>
      <c r="D758">
        <v>18042.400000000001</v>
      </c>
      <c r="E758">
        <v>18089.849999999999</v>
      </c>
    </row>
    <row r="759" spans="1:5" x14ac:dyDescent="0.35">
      <c r="A759" s="66">
        <v>45050</v>
      </c>
      <c r="B759">
        <v>18081</v>
      </c>
      <c r="C759">
        <v>18267.45</v>
      </c>
      <c r="D759">
        <v>18066.7</v>
      </c>
      <c r="E759">
        <v>18255.8</v>
      </c>
    </row>
    <row r="760" spans="1:5" x14ac:dyDescent="0.35">
      <c r="A760" s="66">
        <v>45051</v>
      </c>
      <c r="B760">
        <v>18117.3</v>
      </c>
      <c r="C760">
        <v>18216.95</v>
      </c>
      <c r="D760">
        <v>18055.45</v>
      </c>
      <c r="E760">
        <v>18069</v>
      </c>
    </row>
    <row r="761" spans="1:5" x14ac:dyDescent="0.35">
      <c r="A761" s="66">
        <v>45054</v>
      </c>
      <c r="B761">
        <v>18120.599999999999</v>
      </c>
      <c r="C761">
        <v>18286.95</v>
      </c>
      <c r="D761">
        <v>18100.3</v>
      </c>
      <c r="E761">
        <v>18264.400000000001</v>
      </c>
    </row>
    <row r="762" spans="1:5" x14ac:dyDescent="0.35">
      <c r="A762" s="66">
        <v>45055</v>
      </c>
      <c r="B762">
        <v>18303.400000000001</v>
      </c>
      <c r="C762">
        <v>18344.2</v>
      </c>
      <c r="D762">
        <v>18229.650000000001</v>
      </c>
      <c r="E762">
        <v>18265.95</v>
      </c>
    </row>
    <row r="763" spans="1:5" x14ac:dyDescent="0.35">
      <c r="A763" s="66">
        <v>45056</v>
      </c>
      <c r="B763">
        <v>18313.599999999999</v>
      </c>
      <c r="C763">
        <v>18326.75</v>
      </c>
      <c r="D763">
        <v>18211.95</v>
      </c>
      <c r="E763">
        <v>18315.099999999999</v>
      </c>
    </row>
    <row r="764" spans="1:5" x14ac:dyDescent="0.35">
      <c r="A764" s="66">
        <v>45057</v>
      </c>
      <c r="B764">
        <v>18357.8</v>
      </c>
      <c r="C764">
        <v>18389.7</v>
      </c>
      <c r="D764">
        <v>18270.400000000001</v>
      </c>
      <c r="E764">
        <v>18297</v>
      </c>
    </row>
    <row r="765" spans="1:5" x14ac:dyDescent="0.35">
      <c r="A765" s="66">
        <v>45058</v>
      </c>
      <c r="B765">
        <v>18273.75</v>
      </c>
      <c r="C765">
        <v>18342.75</v>
      </c>
      <c r="D765">
        <v>18194.55</v>
      </c>
      <c r="E765">
        <v>18314.8</v>
      </c>
    </row>
    <row r="766" spans="1:5" x14ac:dyDescent="0.35">
      <c r="A766" s="66">
        <v>45061</v>
      </c>
      <c r="B766">
        <v>18339.3</v>
      </c>
      <c r="C766">
        <v>18458.900000000001</v>
      </c>
      <c r="D766">
        <v>18287.900000000001</v>
      </c>
      <c r="E766">
        <v>18398.849999999999</v>
      </c>
    </row>
    <row r="767" spans="1:5" x14ac:dyDescent="0.35">
      <c r="A767" s="66">
        <v>45062</v>
      </c>
      <c r="B767">
        <v>18432.349999999999</v>
      </c>
      <c r="C767">
        <v>18432.349999999999</v>
      </c>
      <c r="D767">
        <v>18264.349999999999</v>
      </c>
      <c r="E767">
        <v>18286.5</v>
      </c>
    </row>
    <row r="768" spans="1:5" x14ac:dyDescent="0.35">
      <c r="A768" s="66">
        <v>45063</v>
      </c>
      <c r="B768">
        <v>18300.45</v>
      </c>
      <c r="C768">
        <v>18309</v>
      </c>
      <c r="D768">
        <v>18115.349999999999</v>
      </c>
      <c r="E768">
        <v>18181.75</v>
      </c>
    </row>
    <row r="769" spans="1:5" x14ac:dyDescent="0.35">
      <c r="A769" s="66">
        <v>45064</v>
      </c>
      <c r="B769">
        <v>18287.5</v>
      </c>
      <c r="C769">
        <v>18297.2</v>
      </c>
      <c r="D769">
        <v>18104.849999999999</v>
      </c>
      <c r="E769">
        <v>18129.95</v>
      </c>
    </row>
    <row r="770" spans="1:5" x14ac:dyDescent="0.35">
      <c r="A770" s="66">
        <v>45065</v>
      </c>
      <c r="B770">
        <v>18186.150000000001</v>
      </c>
      <c r="C770">
        <v>18218.099999999999</v>
      </c>
      <c r="D770">
        <v>18060.400000000001</v>
      </c>
      <c r="E770">
        <v>18203.400000000001</v>
      </c>
    </row>
    <row r="771" spans="1:5" x14ac:dyDescent="0.35">
      <c r="A771" s="66">
        <v>45068</v>
      </c>
      <c r="B771">
        <v>18201.099999999999</v>
      </c>
      <c r="C771">
        <v>18335.25</v>
      </c>
      <c r="D771">
        <v>18178.849999999999</v>
      </c>
      <c r="E771">
        <v>18314.400000000001</v>
      </c>
    </row>
    <row r="772" spans="1:5" x14ac:dyDescent="0.35">
      <c r="A772" s="66">
        <v>45069</v>
      </c>
      <c r="B772">
        <v>18362.900000000001</v>
      </c>
      <c r="C772">
        <v>18419.75</v>
      </c>
      <c r="D772">
        <v>18324.2</v>
      </c>
      <c r="E772">
        <v>18348</v>
      </c>
    </row>
    <row r="773" spans="1:5" x14ac:dyDescent="0.35">
      <c r="A773" s="66">
        <v>45070</v>
      </c>
      <c r="B773">
        <v>18294.8</v>
      </c>
      <c r="C773">
        <v>18392.599999999999</v>
      </c>
      <c r="D773">
        <v>18262.95</v>
      </c>
      <c r="E773">
        <v>18285.400000000001</v>
      </c>
    </row>
    <row r="774" spans="1:5" x14ac:dyDescent="0.35">
      <c r="A774" s="66">
        <v>45071</v>
      </c>
      <c r="B774">
        <v>18268.900000000001</v>
      </c>
      <c r="C774">
        <v>18338.099999999999</v>
      </c>
      <c r="D774">
        <v>18202.400000000001</v>
      </c>
      <c r="E774">
        <v>18321.150000000001</v>
      </c>
    </row>
    <row r="775" spans="1:5" x14ac:dyDescent="0.35">
      <c r="A775" s="66">
        <v>45072</v>
      </c>
      <c r="B775">
        <v>18368.349999999999</v>
      </c>
      <c r="C775">
        <v>18508.55</v>
      </c>
      <c r="D775">
        <v>18333.150000000001</v>
      </c>
      <c r="E775">
        <v>18499.349999999999</v>
      </c>
    </row>
    <row r="776" spans="1:5" x14ac:dyDescent="0.35">
      <c r="A776" s="66">
        <v>45075</v>
      </c>
      <c r="B776">
        <v>18619.150000000001</v>
      </c>
      <c r="C776">
        <v>18641.2</v>
      </c>
      <c r="D776">
        <v>18581.25</v>
      </c>
      <c r="E776">
        <v>18598.650000000001</v>
      </c>
    </row>
    <row r="777" spans="1:5" x14ac:dyDescent="0.35">
      <c r="A777" s="66">
        <v>45076</v>
      </c>
      <c r="B777">
        <v>18606.650000000001</v>
      </c>
      <c r="C777">
        <v>18662.45</v>
      </c>
      <c r="D777">
        <v>18575.5</v>
      </c>
      <c r="E777">
        <v>18633.849999999999</v>
      </c>
    </row>
    <row r="778" spans="1:5" x14ac:dyDescent="0.35">
      <c r="A778" s="66">
        <v>45077</v>
      </c>
      <c r="B778">
        <v>18594.2</v>
      </c>
      <c r="C778">
        <v>18603.900000000001</v>
      </c>
      <c r="D778">
        <v>18483.849999999999</v>
      </c>
      <c r="E778">
        <v>18534.400000000001</v>
      </c>
    </row>
    <row r="779" spans="1:5" x14ac:dyDescent="0.35">
      <c r="A779" s="66">
        <v>45078</v>
      </c>
      <c r="B779">
        <v>18579.400000000001</v>
      </c>
      <c r="C779">
        <v>18580.3</v>
      </c>
      <c r="D779">
        <v>18464.55</v>
      </c>
      <c r="E779">
        <v>18487.75</v>
      </c>
    </row>
    <row r="780" spans="1:5" x14ac:dyDescent="0.35">
      <c r="A780" s="66">
        <v>45079</v>
      </c>
      <c r="B780">
        <v>18550.849999999999</v>
      </c>
      <c r="C780">
        <v>18573.7</v>
      </c>
      <c r="D780">
        <v>18478.400000000001</v>
      </c>
      <c r="E780">
        <v>18534.099999999999</v>
      </c>
    </row>
    <row r="781" spans="1:5" x14ac:dyDescent="0.35">
      <c r="A781" s="66">
        <v>45082</v>
      </c>
      <c r="B781">
        <v>18612</v>
      </c>
      <c r="C781">
        <v>18640.150000000001</v>
      </c>
      <c r="D781">
        <v>18582.8</v>
      </c>
      <c r="E781">
        <v>18593.849999999999</v>
      </c>
    </row>
    <row r="782" spans="1:5" x14ac:dyDescent="0.35">
      <c r="A782" s="66">
        <v>45083</v>
      </c>
      <c r="B782">
        <v>18600.8</v>
      </c>
      <c r="C782">
        <v>18622.75</v>
      </c>
      <c r="D782">
        <v>18531.599999999999</v>
      </c>
      <c r="E782">
        <v>18599</v>
      </c>
    </row>
    <row r="783" spans="1:5" x14ac:dyDescent="0.35">
      <c r="A783" s="66">
        <v>45084</v>
      </c>
      <c r="B783">
        <v>18665.599999999999</v>
      </c>
      <c r="C783">
        <v>18738.95</v>
      </c>
      <c r="D783">
        <v>18636</v>
      </c>
      <c r="E783">
        <v>18726.400000000001</v>
      </c>
    </row>
    <row r="784" spans="1:5" x14ac:dyDescent="0.35">
      <c r="A784" s="66">
        <v>45085</v>
      </c>
      <c r="B784">
        <v>18725.349999999999</v>
      </c>
      <c r="C784">
        <v>18777.900000000001</v>
      </c>
      <c r="D784">
        <v>18615.599999999999</v>
      </c>
      <c r="E784">
        <v>18634.55</v>
      </c>
    </row>
    <row r="785" spans="1:5" x14ac:dyDescent="0.35">
      <c r="A785" s="66">
        <v>45086</v>
      </c>
      <c r="B785">
        <v>18655.900000000001</v>
      </c>
      <c r="C785">
        <v>18676.650000000001</v>
      </c>
      <c r="D785">
        <v>18555.400000000001</v>
      </c>
      <c r="E785">
        <v>18563.400000000001</v>
      </c>
    </row>
    <row r="786" spans="1:5" x14ac:dyDescent="0.35">
      <c r="A786" s="66">
        <v>45089</v>
      </c>
      <c r="B786">
        <v>18595.05</v>
      </c>
      <c r="C786">
        <v>18633.599999999999</v>
      </c>
      <c r="D786">
        <v>18559.75</v>
      </c>
      <c r="E786">
        <v>18601.5</v>
      </c>
    </row>
    <row r="787" spans="1:5" x14ac:dyDescent="0.35">
      <c r="A787" s="66">
        <v>45090</v>
      </c>
      <c r="B787">
        <v>18631.8</v>
      </c>
      <c r="C787">
        <v>18728.900000000001</v>
      </c>
      <c r="D787">
        <v>18631.8</v>
      </c>
      <c r="E787">
        <v>18716.150000000001</v>
      </c>
    </row>
    <row r="788" spans="1:5" x14ac:dyDescent="0.35">
      <c r="A788" s="66">
        <v>45091</v>
      </c>
      <c r="B788">
        <v>18744.599999999999</v>
      </c>
      <c r="C788">
        <v>18769.7</v>
      </c>
      <c r="D788">
        <v>18690</v>
      </c>
      <c r="E788">
        <v>18755.900000000001</v>
      </c>
    </row>
    <row r="789" spans="1:5" x14ac:dyDescent="0.35">
      <c r="A789" s="66">
        <v>45092</v>
      </c>
      <c r="B789">
        <v>18774.45</v>
      </c>
      <c r="C789">
        <v>18794.099999999999</v>
      </c>
      <c r="D789">
        <v>18669.05</v>
      </c>
      <c r="E789">
        <v>18688.099999999999</v>
      </c>
    </row>
    <row r="790" spans="1:5" x14ac:dyDescent="0.35">
      <c r="A790" s="66">
        <v>45093</v>
      </c>
      <c r="B790">
        <v>18723.3</v>
      </c>
      <c r="C790">
        <v>18864.7</v>
      </c>
      <c r="D790">
        <v>18710.5</v>
      </c>
      <c r="E790">
        <v>18826</v>
      </c>
    </row>
    <row r="791" spans="1:5" x14ac:dyDescent="0.35">
      <c r="A791" s="66">
        <v>45096</v>
      </c>
      <c r="B791">
        <v>18873.3</v>
      </c>
      <c r="C791">
        <v>18881.45</v>
      </c>
      <c r="D791">
        <v>18719.150000000001</v>
      </c>
      <c r="E791">
        <v>18755.45</v>
      </c>
    </row>
    <row r="792" spans="1:5" x14ac:dyDescent="0.35">
      <c r="A792" s="66">
        <v>45097</v>
      </c>
      <c r="B792">
        <v>18752.349999999999</v>
      </c>
      <c r="C792">
        <v>18839.7</v>
      </c>
      <c r="D792">
        <v>18660.650000000001</v>
      </c>
      <c r="E792">
        <v>18816.7</v>
      </c>
    </row>
    <row r="793" spans="1:5" x14ac:dyDescent="0.35">
      <c r="A793" s="66">
        <v>45098</v>
      </c>
      <c r="B793">
        <v>18849.400000000001</v>
      </c>
      <c r="C793">
        <v>18875.900000000001</v>
      </c>
      <c r="D793">
        <v>18794.849999999999</v>
      </c>
      <c r="E793">
        <v>18856.849999999999</v>
      </c>
    </row>
    <row r="794" spans="1:5" x14ac:dyDescent="0.35">
      <c r="A794" s="66">
        <v>45099</v>
      </c>
      <c r="B794">
        <v>18853.599999999999</v>
      </c>
      <c r="C794">
        <v>18886.599999999999</v>
      </c>
      <c r="D794">
        <v>18759.5</v>
      </c>
      <c r="E794">
        <v>18771.25</v>
      </c>
    </row>
    <row r="795" spans="1:5" x14ac:dyDescent="0.35">
      <c r="A795" s="66">
        <v>45100</v>
      </c>
      <c r="B795">
        <v>18741.849999999999</v>
      </c>
      <c r="C795">
        <v>18756.400000000001</v>
      </c>
      <c r="D795">
        <v>18647.099999999999</v>
      </c>
      <c r="E795">
        <v>18665.5</v>
      </c>
    </row>
    <row r="796" spans="1:5" x14ac:dyDescent="0.35">
      <c r="A796" s="66">
        <v>45103</v>
      </c>
      <c r="B796">
        <v>18682.349999999999</v>
      </c>
      <c r="C796">
        <v>18722.05</v>
      </c>
      <c r="D796">
        <v>18646.7</v>
      </c>
      <c r="E796">
        <v>18691.2</v>
      </c>
    </row>
    <row r="797" spans="1:5" x14ac:dyDescent="0.35">
      <c r="A797" s="66">
        <v>45104</v>
      </c>
      <c r="B797">
        <v>18748.55</v>
      </c>
      <c r="C797">
        <v>18829.25</v>
      </c>
      <c r="D797">
        <v>18714.25</v>
      </c>
      <c r="E797">
        <v>18817.400000000001</v>
      </c>
    </row>
    <row r="798" spans="1:5" x14ac:dyDescent="0.35">
      <c r="A798" s="66">
        <v>45105</v>
      </c>
      <c r="B798">
        <v>18908.150000000001</v>
      </c>
      <c r="C798">
        <v>19011.25</v>
      </c>
      <c r="D798">
        <v>18861.349999999999</v>
      </c>
      <c r="E798">
        <v>18972.099999999999</v>
      </c>
    </row>
    <row r="799" spans="1:5" x14ac:dyDescent="0.35">
      <c r="A799" s="66">
        <v>45107</v>
      </c>
      <c r="B799">
        <v>19076.849999999999</v>
      </c>
      <c r="C799">
        <v>19201.7</v>
      </c>
      <c r="D799">
        <v>19024.599999999999</v>
      </c>
      <c r="E799">
        <v>19189.05</v>
      </c>
    </row>
    <row r="800" spans="1:5" x14ac:dyDescent="0.35">
      <c r="A800" s="66">
        <v>45110</v>
      </c>
      <c r="B800">
        <v>19246.5</v>
      </c>
      <c r="C800">
        <v>19345.099999999999</v>
      </c>
      <c r="D800">
        <v>19234.400000000001</v>
      </c>
      <c r="E800">
        <v>19322.55</v>
      </c>
    </row>
    <row r="801" spans="1:5" x14ac:dyDescent="0.35">
      <c r="A801" s="66">
        <v>45111</v>
      </c>
      <c r="B801">
        <v>19406.599999999999</v>
      </c>
      <c r="C801">
        <v>19434.150000000001</v>
      </c>
      <c r="D801">
        <v>19300</v>
      </c>
      <c r="E801">
        <v>19389</v>
      </c>
    </row>
    <row r="802" spans="1:5" x14ac:dyDescent="0.35">
      <c r="A802" s="66">
        <v>45112</v>
      </c>
      <c r="B802">
        <v>19405.95</v>
      </c>
      <c r="C802">
        <v>19421.599999999999</v>
      </c>
      <c r="D802">
        <v>19339.599999999999</v>
      </c>
      <c r="E802">
        <v>19398.5</v>
      </c>
    </row>
    <row r="803" spans="1:5" x14ac:dyDescent="0.35">
      <c r="A803" s="66">
        <v>45113</v>
      </c>
      <c r="B803">
        <v>19385.7</v>
      </c>
      <c r="C803">
        <v>19512.2</v>
      </c>
      <c r="D803">
        <v>19373</v>
      </c>
      <c r="E803">
        <v>19497.3</v>
      </c>
    </row>
    <row r="804" spans="1:5" x14ac:dyDescent="0.35">
      <c r="A804" s="66">
        <v>45114</v>
      </c>
      <c r="B804">
        <v>19422.8</v>
      </c>
      <c r="C804">
        <v>19523.599999999999</v>
      </c>
      <c r="D804">
        <v>19303.599999999999</v>
      </c>
      <c r="E804">
        <v>19331.8</v>
      </c>
    </row>
    <row r="805" spans="1:5" x14ac:dyDescent="0.35">
      <c r="A805" s="66">
        <v>45117</v>
      </c>
      <c r="B805">
        <v>19400.349999999999</v>
      </c>
      <c r="C805">
        <v>19435.849999999999</v>
      </c>
      <c r="D805">
        <v>19327.099999999999</v>
      </c>
      <c r="E805">
        <v>19355.900000000001</v>
      </c>
    </row>
    <row r="806" spans="1:5" x14ac:dyDescent="0.35">
      <c r="A806" s="66">
        <v>45118</v>
      </c>
      <c r="B806">
        <v>19427.099999999999</v>
      </c>
      <c r="C806">
        <v>19515.099999999999</v>
      </c>
      <c r="D806">
        <v>19406.45</v>
      </c>
      <c r="E806">
        <v>19439.400000000001</v>
      </c>
    </row>
    <row r="807" spans="1:5" x14ac:dyDescent="0.35">
      <c r="A807" s="66">
        <v>45119</v>
      </c>
      <c r="B807">
        <v>19497.45</v>
      </c>
      <c r="C807">
        <v>19507.7</v>
      </c>
      <c r="D807">
        <v>19361.75</v>
      </c>
      <c r="E807">
        <v>19384.3</v>
      </c>
    </row>
    <row r="808" spans="1:5" x14ac:dyDescent="0.35">
      <c r="A808" s="66">
        <v>45120</v>
      </c>
      <c r="B808">
        <v>19495.2</v>
      </c>
      <c r="C808">
        <v>19567</v>
      </c>
      <c r="D808">
        <v>19385.8</v>
      </c>
      <c r="E808">
        <v>19413.75</v>
      </c>
    </row>
    <row r="809" spans="1:5" x14ac:dyDescent="0.35">
      <c r="A809" s="66">
        <v>45121</v>
      </c>
      <c r="B809">
        <v>19493.45</v>
      </c>
      <c r="C809">
        <v>19595.349999999999</v>
      </c>
      <c r="D809">
        <v>19433.5</v>
      </c>
      <c r="E809">
        <v>19564.5</v>
      </c>
    </row>
    <row r="810" spans="1:5" x14ac:dyDescent="0.35">
      <c r="A810" s="66">
        <v>45124</v>
      </c>
      <c r="B810">
        <v>19612.150000000001</v>
      </c>
      <c r="C810">
        <v>19731.849999999999</v>
      </c>
      <c r="D810">
        <v>19562.95</v>
      </c>
      <c r="E810">
        <v>19711.45</v>
      </c>
    </row>
    <row r="811" spans="1:5" x14ac:dyDescent="0.35">
      <c r="A811" s="66">
        <v>45125</v>
      </c>
      <c r="B811">
        <v>19787.5</v>
      </c>
      <c r="C811">
        <v>19819.45</v>
      </c>
      <c r="D811">
        <v>19690.2</v>
      </c>
      <c r="E811">
        <v>19749.25</v>
      </c>
    </row>
    <row r="812" spans="1:5" x14ac:dyDescent="0.35">
      <c r="A812" s="66">
        <v>45126</v>
      </c>
      <c r="B812">
        <v>19802.95</v>
      </c>
      <c r="C812">
        <v>19851.7</v>
      </c>
      <c r="D812">
        <v>19727.45</v>
      </c>
      <c r="E812">
        <v>19833.150000000001</v>
      </c>
    </row>
    <row r="813" spans="1:5" x14ac:dyDescent="0.35">
      <c r="A813" s="66">
        <v>45127</v>
      </c>
      <c r="B813">
        <v>19831.7</v>
      </c>
      <c r="C813">
        <v>19991.849999999999</v>
      </c>
      <c r="D813">
        <v>19758.400000000001</v>
      </c>
      <c r="E813">
        <v>19979.150000000001</v>
      </c>
    </row>
    <row r="814" spans="1:5" x14ac:dyDescent="0.35">
      <c r="A814" s="66">
        <v>45128</v>
      </c>
      <c r="B814">
        <v>19800.45</v>
      </c>
      <c r="C814">
        <v>19887.400000000001</v>
      </c>
      <c r="D814">
        <v>19700</v>
      </c>
      <c r="E814">
        <v>19745</v>
      </c>
    </row>
    <row r="815" spans="1:5" x14ac:dyDescent="0.35">
      <c r="A815" s="66">
        <v>45131</v>
      </c>
      <c r="B815">
        <v>19748.45</v>
      </c>
      <c r="C815">
        <v>19782.75</v>
      </c>
      <c r="D815">
        <v>19658.3</v>
      </c>
      <c r="E815">
        <v>19672.349999999999</v>
      </c>
    </row>
    <row r="816" spans="1:5" x14ac:dyDescent="0.35">
      <c r="A816" s="66">
        <v>45132</v>
      </c>
      <c r="B816">
        <v>19729.349999999999</v>
      </c>
      <c r="C816">
        <v>19729.349999999999</v>
      </c>
      <c r="D816">
        <v>19615.95</v>
      </c>
      <c r="E816">
        <v>19680.599999999999</v>
      </c>
    </row>
    <row r="817" spans="1:5" x14ac:dyDescent="0.35">
      <c r="A817" s="66">
        <v>45133</v>
      </c>
      <c r="B817">
        <v>19733.349999999999</v>
      </c>
      <c r="C817">
        <v>19825.599999999999</v>
      </c>
      <c r="D817">
        <v>19716.7</v>
      </c>
      <c r="E817">
        <v>19778.3</v>
      </c>
    </row>
    <row r="818" spans="1:5" x14ac:dyDescent="0.35">
      <c r="A818" s="66">
        <v>45134</v>
      </c>
      <c r="B818">
        <v>19850.900000000001</v>
      </c>
      <c r="C818">
        <v>19867.55</v>
      </c>
      <c r="D818">
        <v>19603.55</v>
      </c>
      <c r="E818">
        <v>19659.900000000001</v>
      </c>
    </row>
    <row r="819" spans="1:5" x14ac:dyDescent="0.35">
      <c r="A819" s="66">
        <v>45135</v>
      </c>
      <c r="B819">
        <v>19659.75</v>
      </c>
      <c r="C819">
        <v>19695.900000000001</v>
      </c>
      <c r="D819">
        <v>19563.099999999999</v>
      </c>
      <c r="E819">
        <v>19646.05</v>
      </c>
    </row>
    <row r="820" spans="1:5" x14ac:dyDescent="0.35">
      <c r="A820" s="66">
        <v>45138</v>
      </c>
      <c r="B820">
        <v>19666.349999999999</v>
      </c>
      <c r="C820">
        <v>19772.75</v>
      </c>
      <c r="D820">
        <v>19597.599999999999</v>
      </c>
      <c r="E820">
        <v>19753.8</v>
      </c>
    </row>
    <row r="821" spans="1:5" x14ac:dyDescent="0.35">
      <c r="A821" s="66">
        <v>45139</v>
      </c>
      <c r="B821">
        <v>19784</v>
      </c>
      <c r="C821">
        <v>19795.599999999999</v>
      </c>
      <c r="D821">
        <v>19704.599999999999</v>
      </c>
      <c r="E821">
        <v>19733.55</v>
      </c>
    </row>
    <row r="822" spans="1:5" x14ac:dyDescent="0.35">
      <c r="A822" s="66">
        <v>45140</v>
      </c>
      <c r="B822">
        <v>19655.400000000001</v>
      </c>
      <c r="C822">
        <v>19678.25</v>
      </c>
      <c r="D822">
        <v>19423.55</v>
      </c>
      <c r="E822">
        <v>19526.55</v>
      </c>
    </row>
    <row r="823" spans="1:5" x14ac:dyDescent="0.35">
      <c r="A823" s="66">
        <v>45141</v>
      </c>
      <c r="B823">
        <v>19463.75</v>
      </c>
      <c r="C823">
        <v>19537.650000000001</v>
      </c>
      <c r="D823">
        <v>19296.45</v>
      </c>
      <c r="E823">
        <v>19381.650000000001</v>
      </c>
    </row>
    <row r="824" spans="1:5" x14ac:dyDescent="0.35">
      <c r="A824" s="66">
        <v>45142</v>
      </c>
      <c r="B824">
        <v>19462.8</v>
      </c>
      <c r="C824">
        <v>19538.849999999999</v>
      </c>
      <c r="D824">
        <v>19436.45</v>
      </c>
      <c r="E824">
        <v>19517</v>
      </c>
    </row>
    <row r="825" spans="1:5" x14ac:dyDescent="0.35">
      <c r="A825" s="66">
        <v>45145</v>
      </c>
      <c r="B825">
        <v>19576.849999999999</v>
      </c>
      <c r="C825">
        <v>19620.45</v>
      </c>
      <c r="D825">
        <v>19524.8</v>
      </c>
      <c r="E825">
        <v>19597.3</v>
      </c>
    </row>
    <row r="826" spans="1:5" x14ac:dyDescent="0.35">
      <c r="A826" s="66">
        <v>45146</v>
      </c>
      <c r="B826">
        <v>19627.2</v>
      </c>
      <c r="C826">
        <v>19634.400000000001</v>
      </c>
      <c r="D826">
        <v>19533.099999999999</v>
      </c>
      <c r="E826">
        <v>19570.849999999999</v>
      </c>
    </row>
    <row r="827" spans="1:5" x14ac:dyDescent="0.35">
      <c r="A827" s="66">
        <v>45147</v>
      </c>
      <c r="B827">
        <v>19578.8</v>
      </c>
      <c r="C827">
        <v>19645.5</v>
      </c>
      <c r="D827">
        <v>19467.5</v>
      </c>
      <c r="E827">
        <v>19632.55</v>
      </c>
    </row>
    <row r="828" spans="1:5" x14ac:dyDescent="0.35">
      <c r="A828" s="66">
        <v>45148</v>
      </c>
      <c r="B828">
        <v>19605.55</v>
      </c>
      <c r="C828">
        <v>19623.599999999999</v>
      </c>
      <c r="D828">
        <v>19495.400000000001</v>
      </c>
      <c r="E828">
        <v>19543.099999999999</v>
      </c>
    </row>
    <row r="829" spans="1:5" x14ac:dyDescent="0.35">
      <c r="A829" s="66">
        <v>45149</v>
      </c>
      <c r="B829">
        <v>19554.25</v>
      </c>
      <c r="C829">
        <v>19557.75</v>
      </c>
      <c r="D829">
        <v>19412.75</v>
      </c>
      <c r="E829">
        <v>19428.3</v>
      </c>
    </row>
    <row r="830" spans="1:5" x14ac:dyDescent="0.35">
      <c r="A830" s="66">
        <v>45152</v>
      </c>
      <c r="B830">
        <v>19383.95</v>
      </c>
      <c r="C830">
        <v>19465.849999999999</v>
      </c>
      <c r="D830">
        <v>19257.900000000001</v>
      </c>
      <c r="E830">
        <v>19434.55</v>
      </c>
    </row>
    <row r="831" spans="1:5" x14ac:dyDescent="0.35">
      <c r="A831" s="66">
        <v>45154</v>
      </c>
      <c r="B831">
        <v>19369</v>
      </c>
      <c r="C831">
        <v>19482.75</v>
      </c>
      <c r="D831">
        <v>19317.2</v>
      </c>
      <c r="E831">
        <v>19465</v>
      </c>
    </row>
    <row r="832" spans="1:5" x14ac:dyDescent="0.35">
      <c r="A832" s="66">
        <v>45155</v>
      </c>
      <c r="B832">
        <v>19450.55</v>
      </c>
      <c r="C832">
        <v>19461.55</v>
      </c>
      <c r="D832">
        <v>19326.25</v>
      </c>
      <c r="E832">
        <v>19365.25</v>
      </c>
    </row>
    <row r="833" spans="1:5" x14ac:dyDescent="0.35">
      <c r="A833" s="66">
        <v>45156</v>
      </c>
      <c r="B833">
        <v>19301.75</v>
      </c>
      <c r="C833">
        <v>19373.8</v>
      </c>
      <c r="D833">
        <v>19253.599999999999</v>
      </c>
      <c r="E833">
        <v>19310.150000000001</v>
      </c>
    </row>
    <row r="834" spans="1:5" x14ac:dyDescent="0.35">
      <c r="A834" s="66">
        <v>45159</v>
      </c>
      <c r="B834">
        <v>19320.650000000001</v>
      </c>
      <c r="C834">
        <v>19425.95</v>
      </c>
      <c r="D834">
        <v>19296.3</v>
      </c>
      <c r="E834">
        <v>19393.599999999999</v>
      </c>
    </row>
    <row r="835" spans="1:5" x14ac:dyDescent="0.35">
      <c r="A835" s="66">
        <v>45160</v>
      </c>
      <c r="B835">
        <v>19417.099999999999</v>
      </c>
      <c r="C835">
        <v>19443.5</v>
      </c>
      <c r="D835">
        <v>19381.3</v>
      </c>
      <c r="E835">
        <v>19396.45</v>
      </c>
    </row>
    <row r="836" spans="1:5" x14ac:dyDescent="0.35">
      <c r="A836" s="66">
        <v>45161</v>
      </c>
      <c r="B836">
        <v>19439.2</v>
      </c>
      <c r="C836">
        <v>19472.05</v>
      </c>
      <c r="D836">
        <v>19366.599999999999</v>
      </c>
      <c r="E836">
        <v>19444</v>
      </c>
    </row>
    <row r="837" spans="1:5" x14ac:dyDescent="0.35">
      <c r="A837" s="66">
        <v>45162</v>
      </c>
      <c r="B837">
        <v>19535.150000000001</v>
      </c>
      <c r="C837">
        <v>19584.45</v>
      </c>
      <c r="D837">
        <v>19369</v>
      </c>
      <c r="E837">
        <v>19386.7</v>
      </c>
    </row>
    <row r="838" spans="1:5" x14ac:dyDescent="0.35">
      <c r="A838" s="66">
        <v>45163</v>
      </c>
      <c r="B838">
        <v>19297.400000000001</v>
      </c>
      <c r="C838">
        <v>19339.55</v>
      </c>
      <c r="D838">
        <v>19229.7</v>
      </c>
      <c r="E838">
        <v>19265.8</v>
      </c>
    </row>
    <row r="839" spans="1:5" x14ac:dyDescent="0.35">
      <c r="A839" s="66">
        <v>45166</v>
      </c>
      <c r="B839">
        <v>19298.349999999999</v>
      </c>
      <c r="C839">
        <v>19366.849999999999</v>
      </c>
      <c r="D839">
        <v>19249.7</v>
      </c>
      <c r="E839">
        <v>19306.05</v>
      </c>
    </row>
    <row r="840" spans="1:5" x14ac:dyDescent="0.35">
      <c r="A840" s="66">
        <v>45167</v>
      </c>
      <c r="B840">
        <v>19374.849999999999</v>
      </c>
      <c r="C840">
        <v>19377.900000000001</v>
      </c>
      <c r="D840">
        <v>19309.099999999999</v>
      </c>
      <c r="E840">
        <v>19342.650000000001</v>
      </c>
    </row>
    <row r="841" spans="1:5" x14ac:dyDescent="0.35">
      <c r="A841" s="66">
        <v>45168</v>
      </c>
      <c r="B841">
        <v>19433.45</v>
      </c>
      <c r="C841">
        <v>19452.8</v>
      </c>
      <c r="D841">
        <v>19334.75</v>
      </c>
      <c r="E841">
        <v>19347.45</v>
      </c>
    </row>
    <row r="842" spans="1:5" x14ac:dyDescent="0.35">
      <c r="A842" s="66">
        <v>45169</v>
      </c>
      <c r="B842">
        <v>19375.55</v>
      </c>
      <c r="C842">
        <v>19388.2</v>
      </c>
      <c r="D842">
        <v>19223.650000000001</v>
      </c>
      <c r="E842">
        <v>19253.8</v>
      </c>
    </row>
    <row r="843" spans="1:5" x14ac:dyDescent="0.35">
      <c r="A843" s="66">
        <v>45170</v>
      </c>
      <c r="B843">
        <v>19258.150000000001</v>
      </c>
      <c r="C843">
        <v>19458.55</v>
      </c>
      <c r="D843">
        <v>19255.7</v>
      </c>
      <c r="E843">
        <v>19435.3</v>
      </c>
    </row>
    <row r="844" spans="1:5" x14ac:dyDescent="0.35">
      <c r="A844" s="66">
        <v>45173</v>
      </c>
      <c r="B844">
        <v>19525.05</v>
      </c>
      <c r="C844">
        <v>19545.150000000001</v>
      </c>
      <c r="D844">
        <v>19432.849999999999</v>
      </c>
      <c r="E844">
        <v>19528.8</v>
      </c>
    </row>
    <row r="845" spans="1:5" x14ac:dyDescent="0.35">
      <c r="A845" s="66">
        <v>45174</v>
      </c>
      <c r="B845">
        <v>19564.650000000001</v>
      </c>
      <c r="C845">
        <v>19587.05</v>
      </c>
      <c r="D845">
        <v>19525.75</v>
      </c>
      <c r="E845">
        <v>19574.900000000001</v>
      </c>
    </row>
    <row r="846" spans="1:5" x14ac:dyDescent="0.35">
      <c r="A846" s="66">
        <v>45175</v>
      </c>
      <c r="B846">
        <v>19581.2</v>
      </c>
      <c r="C846">
        <v>19636.45</v>
      </c>
      <c r="D846">
        <v>19491.5</v>
      </c>
      <c r="E846">
        <v>19611.05</v>
      </c>
    </row>
    <row r="847" spans="1:5" x14ac:dyDescent="0.35">
      <c r="A847" s="66">
        <v>45176</v>
      </c>
      <c r="B847">
        <v>19598.650000000001</v>
      </c>
      <c r="C847">
        <v>19737</v>
      </c>
      <c r="D847">
        <v>19550.05</v>
      </c>
      <c r="E847">
        <v>19727.05</v>
      </c>
    </row>
    <row r="848" spans="1:5" x14ac:dyDescent="0.35">
      <c r="A848" s="66">
        <v>45177</v>
      </c>
      <c r="B848">
        <v>19774.8</v>
      </c>
      <c r="C848">
        <v>19867.150000000001</v>
      </c>
      <c r="D848">
        <v>19728.05</v>
      </c>
      <c r="E848">
        <v>19819.95</v>
      </c>
    </row>
    <row r="849" spans="1:5" x14ac:dyDescent="0.35">
      <c r="A849" s="66">
        <v>45180</v>
      </c>
      <c r="B849">
        <v>19890</v>
      </c>
      <c r="C849">
        <v>20008.150000000001</v>
      </c>
      <c r="D849">
        <v>19865.349999999999</v>
      </c>
      <c r="E849">
        <v>19996.349999999999</v>
      </c>
    </row>
    <row r="850" spans="1:5" x14ac:dyDescent="0.35">
      <c r="A850" s="66">
        <v>45181</v>
      </c>
      <c r="B850">
        <v>20110.150000000001</v>
      </c>
      <c r="C850">
        <v>20110.349999999999</v>
      </c>
      <c r="D850">
        <v>19914.650000000001</v>
      </c>
      <c r="E850">
        <v>19993.2</v>
      </c>
    </row>
    <row r="851" spans="1:5" x14ac:dyDescent="0.35">
      <c r="A851" s="66">
        <v>45182</v>
      </c>
      <c r="B851">
        <v>19989.5</v>
      </c>
      <c r="C851">
        <v>20096.900000000001</v>
      </c>
      <c r="D851">
        <v>19944.099999999999</v>
      </c>
      <c r="E851">
        <v>20070</v>
      </c>
    </row>
    <row r="852" spans="1:5" x14ac:dyDescent="0.35">
      <c r="A852" s="66">
        <v>45183</v>
      </c>
      <c r="B852">
        <v>20127.95</v>
      </c>
      <c r="C852">
        <v>20167.650000000001</v>
      </c>
      <c r="D852">
        <v>20043.45</v>
      </c>
      <c r="E852">
        <v>20103.099999999999</v>
      </c>
    </row>
    <row r="853" spans="1:5" x14ac:dyDescent="0.35">
      <c r="A853" s="66">
        <v>45184</v>
      </c>
      <c r="B853">
        <v>20156.45</v>
      </c>
      <c r="C853">
        <v>20222.45</v>
      </c>
      <c r="D853">
        <v>20129.7</v>
      </c>
      <c r="E853">
        <v>20192.349999999999</v>
      </c>
    </row>
    <row r="854" spans="1:5" x14ac:dyDescent="0.35">
      <c r="A854" s="66">
        <v>45187</v>
      </c>
      <c r="B854">
        <v>20155.95</v>
      </c>
      <c r="C854">
        <v>20195.349999999999</v>
      </c>
      <c r="D854">
        <v>20115.7</v>
      </c>
      <c r="E854">
        <v>20133.3</v>
      </c>
    </row>
    <row r="855" spans="1:5" x14ac:dyDescent="0.35">
      <c r="A855" s="66">
        <v>45189</v>
      </c>
      <c r="B855">
        <v>19980.75</v>
      </c>
      <c r="C855">
        <v>20050.650000000001</v>
      </c>
      <c r="D855">
        <v>19878.849999999999</v>
      </c>
      <c r="E855">
        <v>19901.400000000001</v>
      </c>
    </row>
    <row r="856" spans="1:5" x14ac:dyDescent="0.35">
      <c r="A856" s="66">
        <v>45190</v>
      </c>
      <c r="B856">
        <v>19840.55</v>
      </c>
      <c r="C856">
        <v>19848.75</v>
      </c>
      <c r="D856">
        <v>19709.95</v>
      </c>
      <c r="E856">
        <v>19742.349999999999</v>
      </c>
    </row>
    <row r="857" spans="1:5" x14ac:dyDescent="0.35">
      <c r="A857" s="66">
        <v>45191</v>
      </c>
      <c r="B857">
        <v>19744.849999999999</v>
      </c>
      <c r="C857">
        <v>19798.650000000001</v>
      </c>
      <c r="D857">
        <v>19657.5</v>
      </c>
      <c r="E857">
        <v>19674.25</v>
      </c>
    </row>
    <row r="858" spans="1:5" x14ac:dyDescent="0.35">
      <c r="A858" s="66">
        <v>45194</v>
      </c>
      <c r="B858">
        <v>19678.2</v>
      </c>
      <c r="C858">
        <v>19734.150000000001</v>
      </c>
      <c r="D858">
        <v>19601.55</v>
      </c>
      <c r="E858">
        <v>19674.55</v>
      </c>
    </row>
    <row r="859" spans="1:5" x14ac:dyDescent="0.35">
      <c r="A859" s="66">
        <v>45195</v>
      </c>
      <c r="B859">
        <v>19682.8</v>
      </c>
      <c r="C859">
        <v>19699.349999999999</v>
      </c>
      <c r="D859">
        <v>19637.45</v>
      </c>
      <c r="E859">
        <v>19664.7</v>
      </c>
    </row>
    <row r="860" spans="1:5" x14ac:dyDescent="0.35">
      <c r="A860" s="66">
        <v>45196</v>
      </c>
      <c r="B860">
        <v>19637.05</v>
      </c>
      <c r="C860">
        <v>19730.7</v>
      </c>
      <c r="D860">
        <v>19554</v>
      </c>
      <c r="E860">
        <v>19716.45</v>
      </c>
    </row>
    <row r="861" spans="1:5" x14ac:dyDescent="0.35">
      <c r="A861" s="66">
        <v>45197</v>
      </c>
      <c r="B861">
        <v>19761.8</v>
      </c>
      <c r="C861">
        <v>19766.650000000001</v>
      </c>
      <c r="D861">
        <v>19492.099999999999</v>
      </c>
      <c r="E861">
        <v>19523.55</v>
      </c>
    </row>
    <row r="862" spans="1:5" x14ac:dyDescent="0.35">
      <c r="A862" s="66">
        <v>45198</v>
      </c>
      <c r="B862">
        <v>19581.2</v>
      </c>
      <c r="C862">
        <v>19726.25</v>
      </c>
      <c r="D862">
        <v>19551.05</v>
      </c>
      <c r="E862">
        <v>19638.3</v>
      </c>
    </row>
    <row r="863" spans="1:5" x14ac:dyDescent="0.35">
      <c r="A863" s="66">
        <v>45202</v>
      </c>
      <c r="B863">
        <v>19622.400000000001</v>
      </c>
      <c r="C863">
        <v>19623.2</v>
      </c>
      <c r="D863">
        <v>19479.650000000001</v>
      </c>
      <c r="E863">
        <v>19528.75</v>
      </c>
    </row>
    <row r="864" spans="1:5" x14ac:dyDescent="0.35">
      <c r="A864" s="66">
        <v>45203</v>
      </c>
      <c r="B864">
        <v>19446.3</v>
      </c>
      <c r="C864">
        <v>19457.8</v>
      </c>
      <c r="D864">
        <v>19333.599999999999</v>
      </c>
      <c r="E864">
        <v>19436.099999999999</v>
      </c>
    </row>
    <row r="865" spans="1:5" x14ac:dyDescent="0.35">
      <c r="A865" s="66">
        <v>45204</v>
      </c>
      <c r="B865">
        <v>19521.849999999999</v>
      </c>
      <c r="C865">
        <v>19576.95</v>
      </c>
      <c r="D865">
        <v>19487.3</v>
      </c>
      <c r="E865">
        <v>19545.75</v>
      </c>
    </row>
    <row r="866" spans="1:5" x14ac:dyDescent="0.35">
      <c r="A866" s="66">
        <v>45205</v>
      </c>
      <c r="B866">
        <v>19621.2</v>
      </c>
      <c r="C866">
        <v>19675.75</v>
      </c>
      <c r="D866">
        <v>19589.400000000001</v>
      </c>
      <c r="E866">
        <v>19653.5</v>
      </c>
    </row>
    <row r="867" spans="1:5" x14ac:dyDescent="0.35">
      <c r="A867" s="66">
        <v>45208</v>
      </c>
      <c r="B867">
        <v>19539.45</v>
      </c>
      <c r="C867">
        <v>19588.95</v>
      </c>
      <c r="D867">
        <v>19480.5</v>
      </c>
      <c r="E867">
        <v>19512.349999999999</v>
      </c>
    </row>
    <row r="868" spans="1:5" x14ac:dyDescent="0.35">
      <c r="A868" s="66">
        <v>45209</v>
      </c>
      <c r="B868">
        <v>19565.599999999999</v>
      </c>
      <c r="C868">
        <v>19717.8</v>
      </c>
      <c r="D868">
        <v>19565.45</v>
      </c>
      <c r="E868">
        <v>19689.849999999999</v>
      </c>
    </row>
    <row r="869" spans="1:5" x14ac:dyDescent="0.35">
      <c r="A869" s="66">
        <v>45210</v>
      </c>
      <c r="B869">
        <v>19767</v>
      </c>
      <c r="C869">
        <v>19839.2</v>
      </c>
      <c r="D869">
        <v>19756.95</v>
      </c>
      <c r="E869">
        <v>19811.349999999999</v>
      </c>
    </row>
    <row r="870" spans="1:5" x14ac:dyDescent="0.35">
      <c r="A870" s="66">
        <v>45211</v>
      </c>
      <c r="B870">
        <v>19822.7</v>
      </c>
      <c r="C870">
        <v>19843.3</v>
      </c>
      <c r="D870">
        <v>19772.650000000001</v>
      </c>
      <c r="E870">
        <v>19794</v>
      </c>
    </row>
    <row r="871" spans="1:5" x14ac:dyDescent="0.35">
      <c r="A871" s="66">
        <v>45212</v>
      </c>
      <c r="B871">
        <v>19654.55</v>
      </c>
      <c r="C871">
        <v>19805.400000000001</v>
      </c>
      <c r="D871">
        <v>19635.3</v>
      </c>
      <c r="E871">
        <v>19751.05</v>
      </c>
    </row>
    <row r="872" spans="1:5" x14ac:dyDescent="0.35">
      <c r="A872" s="66">
        <v>45215</v>
      </c>
      <c r="B872">
        <v>19737.25</v>
      </c>
      <c r="C872">
        <v>19781.3</v>
      </c>
      <c r="D872">
        <v>19691.849999999999</v>
      </c>
      <c r="E872">
        <v>19731.75</v>
      </c>
    </row>
    <row r="873" spans="1:5" x14ac:dyDescent="0.35">
      <c r="A873" s="66">
        <v>45216</v>
      </c>
      <c r="B873">
        <v>19843.2</v>
      </c>
      <c r="C873">
        <v>19849.75</v>
      </c>
      <c r="D873">
        <v>19775.650000000001</v>
      </c>
      <c r="E873">
        <v>19811.5</v>
      </c>
    </row>
    <row r="874" spans="1:5" x14ac:dyDescent="0.35">
      <c r="A874" s="66">
        <v>45217</v>
      </c>
      <c r="B874">
        <v>19820.45</v>
      </c>
      <c r="C874">
        <v>19840.95</v>
      </c>
      <c r="D874">
        <v>19659.95</v>
      </c>
      <c r="E874">
        <v>19671.099999999999</v>
      </c>
    </row>
    <row r="875" spans="1:5" x14ac:dyDescent="0.35">
      <c r="A875" s="66">
        <v>45218</v>
      </c>
      <c r="B875">
        <v>19545.2</v>
      </c>
      <c r="C875">
        <v>19681.8</v>
      </c>
      <c r="D875">
        <v>19512.349999999999</v>
      </c>
      <c r="E875">
        <v>19624.7</v>
      </c>
    </row>
    <row r="876" spans="1:5" x14ac:dyDescent="0.35">
      <c r="A876" s="66">
        <v>45219</v>
      </c>
      <c r="B876">
        <v>19542.150000000001</v>
      </c>
      <c r="C876">
        <v>19593.8</v>
      </c>
      <c r="D876">
        <v>19518.7</v>
      </c>
      <c r="E876">
        <v>19542.650000000001</v>
      </c>
    </row>
    <row r="877" spans="1:5" x14ac:dyDescent="0.35">
      <c r="A877" s="66">
        <v>45222</v>
      </c>
      <c r="B877">
        <v>19521.599999999999</v>
      </c>
      <c r="C877">
        <v>19556.849999999999</v>
      </c>
      <c r="D877">
        <v>19257.849999999999</v>
      </c>
      <c r="E877">
        <v>19281.75</v>
      </c>
    </row>
    <row r="878" spans="1:5" x14ac:dyDescent="0.35">
      <c r="A878" s="66">
        <v>45224</v>
      </c>
      <c r="B878">
        <v>19286.45</v>
      </c>
      <c r="C878">
        <v>19347.3</v>
      </c>
      <c r="D878">
        <v>19074.150000000001</v>
      </c>
      <c r="E878">
        <v>19122.150000000001</v>
      </c>
    </row>
    <row r="879" spans="1:5" x14ac:dyDescent="0.35">
      <c r="A879" s="66">
        <v>45225</v>
      </c>
      <c r="B879">
        <v>19027.25</v>
      </c>
      <c r="C879">
        <v>19041.7</v>
      </c>
      <c r="D879">
        <v>18837.849999999999</v>
      </c>
      <c r="E879">
        <v>18857.25</v>
      </c>
    </row>
    <row r="880" spans="1:5" x14ac:dyDescent="0.35">
      <c r="A880" s="66">
        <v>45226</v>
      </c>
      <c r="B880">
        <v>18928.75</v>
      </c>
      <c r="C880">
        <v>19076.150000000001</v>
      </c>
      <c r="D880">
        <v>18926.650000000001</v>
      </c>
      <c r="E880">
        <v>19047.25</v>
      </c>
    </row>
    <row r="881" spans="1:5" x14ac:dyDescent="0.35">
      <c r="A881" s="66">
        <v>45229</v>
      </c>
      <c r="B881">
        <v>19053.400000000001</v>
      </c>
      <c r="C881">
        <v>19158.5</v>
      </c>
      <c r="D881">
        <v>18940</v>
      </c>
      <c r="E881">
        <v>19140.900000000001</v>
      </c>
    </row>
    <row r="882" spans="1:5" x14ac:dyDescent="0.35">
      <c r="A882" s="66">
        <v>45230</v>
      </c>
      <c r="B882">
        <v>19232.95</v>
      </c>
      <c r="C882">
        <v>19233.7</v>
      </c>
      <c r="D882">
        <v>19056.45</v>
      </c>
      <c r="E882">
        <v>19079.599999999999</v>
      </c>
    </row>
    <row r="883" spans="1:5" x14ac:dyDescent="0.35">
      <c r="A883" s="66">
        <v>45231</v>
      </c>
      <c r="B883">
        <v>19064.05</v>
      </c>
      <c r="C883">
        <v>19096.05</v>
      </c>
      <c r="D883">
        <v>18973.7</v>
      </c>
      <c r="E883">
        <v>18989.150000000001</v>
      </c>
    </row>
    <row r="884" spans="1:5" x14ac:dyDescent="0.35">
      <c r="A884" s="66">
        <v>45232</v>
      </c>
      <c r="B884">
        <v>19120</v>
      </c>
      <c r="C884">
        <v>19175.25</v>
      </c>
      <c r="D884">
        <v>19064.150000000001</v>
      </c>
      <c r="E884">
        <v>19133.25</v>
      </c>
    </row>
    <row r="885" spans="1:5" x14ac:dyDescent="0.35">
      <c r="A885" s="66">
        <v>45233</v>
      </c>
      <c r="B885">
        <v>19241</v>
      </c>
      <c r="C885">
        <v>19276.25</v>
      </c>
      <c r="D885">
        <v>19210.900000000001</v>
      </c>
      <c r="E885">
        <v>19230.599999999999</v>
      </c>
    </row>
    <row r="886" spans="1:5" x14ac:dyDescent="0.35">
      <c r="A886" s="66">
        <v>45236</v>
      </c>
      <c r="B886">
        <v>19345.849999999999</v>
      </c>
      <c r="C886">
        <v>19423</v>
      </c>
      <c r="D886">
        <v>19309.7</v>
      </c>
      <c r="E886">
        <v>19411.75</v>
      </c>
    </row>
    <row r="887" spans="1:5" x14ac:dyDescent="0.35">
      <c r="A887" s="66">
        <v>45237</v>
      </c>
      <c r="B887">
        <v>19404.05</v>
      </c>
      <c r="C887">
        <v>19423.5</v>
      </c>
      <c r="D887">
        <v>19329.099999999999</v>
      </c>
      <c r="E887">
        <v>19406.7</v>
      </c>
    </row>
    <row r="888" spans="1:5" x14ac:dyDescent="0.35">
      <c r="A888" s="66">
        <v>45238</v>
      </c>
      <c r="B888">
        <v>19449.599999999999</v>
      </c>
      <c r="C888">
        <v>19464.400000000001</v>
      </c>
      <c r="D888">
        <v>19401.5</v>
      </c>
      <c r="E888">
        <v>19443.5</v>
      </c>
    </row>
    <row r="889" spans="1:5" x14ac:dyDescent="0.35">
      <c r="A889" s="66">
        <v>45239</v>
      </c>
      <c r="B889">
        <v>19457.400000000001</v>
      </c>
      <c r="C889">
        <v>19463.900000000001</v>
      </c>
      <c r="D889">
        <v>19378.349999999999</v>
      </c>
      <c r="E889">
        <v>19395.3</v>
      </c>
    </row>
    <row r="890" spans="1:5" x14ac:dyDescent="0.35">
      <c r="A890" s="66">
        <v>45240</v>
      </c>
      <c r="B890">
        <v>19351.849999999999</v>
      </c>
      <c r="C890">
        <v>19451.3</v>
      </c>
      <c r="D890">
        <v>19329.45</v>
      </c>
      <c r="E890">
        <v>19425.349999999999</v>
      </c>
    </row>
    <row r="891" spans="1:5" x14ac:dyDescent="0.35">
      <c r="A891" s="66">
        <v>45242</v>
      </c>
      <c r="B891">
        <v>19547.25</v>
      </c>
      <c r="C891">
        <v>19547.25</v>
      </c>
      <c r="D891">
        <v>19510.25</v>
      </c>
      <c r="E891">
        <v>19525.55</v>
      </c>
    </row>
    <row r="892" spans="1:5" x14ac:dyDescent="0.35">
      <c r="A892" s="66">
        <v>45243</v>
      </c>
      <c r="B892">
        <v>19486.75</v>
      </c>
      <c r="C892">
        <v>19494.400000000001</v>
      </c>
      <c r="D892">
        <v>19414.75</v>
      </c>
      <c r="E892">
        <v>19443.55</v>
      </c>
    </row>
    <row r="893" spans="1:5" x14ac:dyDescent="0.35">
      <c r="A893" s="66">
        <v>45245</v>
      </c>
      <c r="B893">
        <v>19651.400000000001</v>
      </c>
      <c r="C893">
        <v>19693.2</v>
      </c>
      <c r="D893">
        <v>19579.650000000001</v>
      </c>
      <c r="E893">
        <v>19675.45</v>
      </c>
    </row>
    <row r="894" spans="1:5" x14ac:dyDescent="0.35">
      <c r="A894" s="66">
        <v>45246</v>
      </c>
      <c r="B894">
        <v>19674.7</v>
      </c>
      <c r="C894">
        <v>19875.25</v>
      </c>
      <c r="D894">
        <v>19627</v>
      </c>
      <c r="E894">
        <v>19765.2</v>
      </c>
    </row>
    <row r="895" spans="1:5" x14ac:dyDescent="0.35">
      <c r="A895" s="66">
        <v>45247</v>
      </c>
      <c r="B895">
        <v>19674.75</v>
      </c>
      <c r="C895">
        <v>19806</v>
      </c>
      <c r="D895">
        <v>19667.45</v>
      </c>
      <c r="E895">
        <v>19731.8</v>
      </c>
    </row>
    <row r="896" spans="1:5" x14ac:dyDescent="0.35">
      <c r="A896" s="66">
        <v>45250</v>
      </c>
      <c r="B896">
        <v>19731.150000000001</v>
      </c>
      <c r="C896">
        <v>19756.45</v>
      </c>
      <c r="D896">
        <v>19670.5</v>
      </c>
      <c r="E896">
        <v>19694</v>
      </c>
    </row>
    <row r="897" spans="1:5" x14ac:dyDescent="0.35">
      <c r="A897" s="66">
        <v>45251</v>
      </c>
      <c r="B897">
        <v>19770.900000000001</v>
      </c>
      <c r="C897">
        <v>19829.099999999999</v>
      </c>
      <c r="D897">
        <v>19754.05</v>
      </c>
      <c r="E897">
        <v>19783.400000000001</v>
      </c>
    </row>
    <row r="898" spans="1:5" x14ac:dyDescent="0.35">
      <c r="A898" s="66">
        <v>45252</v>
      </c>
      <c r="B898">
        <v>19784</v>
      </c>
      <c r="C898">
        <v>19825.55</v>
      </c>
      <c r="D898">
        <v>19703.849999999999</v>
      </c>
      <c r="E898">
        <v>19811.849999999999</v>
      </c>
    </row>
    <row r="899" spans="1:5" x14ac:dyDescent="0.35">
      <c r="A899" s="66">
        <v>45253</v>
      </c>
      <c r="B899">
        <v>19828.45</v>
      </c>
      <c r="C899">
        <v>19875.150000000001</v>
      </c>
      <c r="D899">
        <v>19786.75</v>
      </c>
      <c r="E899">
        <v>19802</v>
      </c>
    </row>
    <row r="900" spans="1:5" x14ac:dyDescent="0.35">
      <c r="A900" s="66">
        <v>45254</v>
      </c>
      <c r="B900">
        <v>19809.599999999999</v>
      </c>
      <c r="C900">
        <v>19832.849999999999</v>
      </c>
      <c r="D900">
        <v>19768.849999999999</v>
      </c>
      <c r="E900">
        <v>19794.7</v>
      </c>
    </row>
    <row r="901" spans="1:5" x14ac:dyDescent="0.35">
      <c r="A901" s="66">
        <v>45258</v>
      </c>
      <c r="B901">
        <v>19844.650000000001</v>
      </c>
      <c r="C901">
        <v>19916.849999999999</v>
      </c>
      <c r="D901">
        <v>19800</v>
      </c>
      <c r="E901">
        <v>19889.7</v>
      </c>
    </row>
    <row r="902" spans="1:5" x14ac:dyDescent="0.35">
      <c r="A902" s="66">
        <v>45259</v>
      </c>
      <c r="B902">
        <v>19976.55</v>
      </c>
      <c r="C902">
        <v>20104.650000000001</v>
      </c>
      <c r="D902">
        <v>19956.3</v>
      </c>
      <c r="E902">
        <v>20096.599999999999</v>
      </c>
    </row>
    <row r="903" spans="1:5" x14ac:dyDescent="0.35">
      <c r="A903" s="66">
        <v>45260</v>
      </c>
      <c r="B903">
        <v>20108.5</v>
      </c>
      <c r="C903">
        <v>20158.7</v>
      </c>
      <c r="D903">
        <v>20015.849999999999</v>
      </c>
      <c r="E903">
        <v>20133.150000000001</v>
      </c>
    </row>
    <row r="904" spans="1:5" x14ac:dyDescent="0.35">
      <c r="A904" s="66">
        <v>45261</v>
      </c>
      <c r="B904">
        <v>20194.099999999999</v>
      </c>
      <c r="C904">
        <v>20291.55</v>
      </c>
      <c r="D904">
        <v>20183.7</v>
      </c>
      <c r="E904">
        <v>20267.900000000001</v>
      </c>
    </row>
    <row r="905" spans="1:5" x14ac:dyDescent="0.35">
      <c r="A905" s="66">
        <v>45264</v>
      </c>
      <c r="B905">
        <v>20601.95</v>
      </c>
      <c r="C905">
        <v>20702.650000000001</v>
      </c>
      <c r="D905">
        <v>20507.75</v>
      </c>
      <c r="E905">
        <v>20686.8</v>
      </c>
    </row>
    <row r="906" spans="1:5" x14ac:dyDescent="0.35">
      <c r="A906" s="66">
        <v>45265</v>
      </c>
      <c r="B906">
        <v>20808.900000000001</v>
      </c>
      <c r="C906">
        <v>20864.05</v>
      </c>
      <c r="D906">
        <v>20711.150000000001</v>
      </c>
      <c r="E906">
        <v>20855.099999999999</v>
      </c>
    </row>
    <row r="907" spans="1:5" x14ac:dyDescent="0.35">
      <c r="A907" s="66">
        <v>45266</v>
      </c>
      <c r="B907">
        <v>20950.75</v>
      </c>
      <c r="C907">
        <v>20961.95</v>
      </c>
      <c r="D907">
        <v>20852.150000000001</v>
      </c>
      <c r="E907">
        <v>20937.7</v>
      </c>
    </row>
    <row r="908" spans="1:5" x14ac:dyDescent="0.35">
      <c r="A908" s="66">
        <v>45267</v>
      </c>
      <c r="B908">
        <v>20932.400000000001</v>
      </c>
      <c r="C908">
        <v>20941.25</v>
      </c>
      <c r="D908">
        <v>20850.8</v>
      </c>
      <c r="E908">
        <v>20901.150000000001</v>
      </c>
    </row>
    <row r="909" spans="1:5" x14ac:dyDescent="0.35">
      <c r="A909" s="66">
        <v>45268</v>
      </c>
      <c r="B909">
        <v>20934.099999999999</v>
      </c>
      <c r="C909">
        <v>21006.1</v>
      </c>
      <c r="D909">
        <v>20862.7</v>
      </c>
      <c r="E909">
        <v>20969.400000000001</v>
      </c>
    </row>
    <row r="910" spans="1:5" x14ac:dyDescent="0.35">
      <c r="A910" s="66">
        <v>45271</v>
      </c>
      <c r="B910">
        <v>20965.3</v>
      </c>
      <c r="C910">
        <v>21026.1</v>
      </c>
      <c r="D910">
        <v>20923.7</v>
      </c>
      <c r="E910">
        <v>20997.1</v>
      </c>
    </row>
    <row r="911" spans="1:5" x14ac:dyDescent="0.35">
      <c r="A911" s="66">
        <v>45272</v>
      </c>
      <c r="B911">
        <v>21018.55</v>
      </c>
      <c r="C911">
        <v>21037.9</v>
      </c>
      <c r="D911">
        <v>20867.150000000001</v>
      </c>
      <c r="E911">
        <v>20906.400000000001</v>
      </c>
    </row>
    <row r="912" spans="1:5" x14ac:dyDescent="0.35">
      <c r="A912" s="66">
        <v>45273</v>
      </c>
      <c r="B912">
        <v>20929.75</v>
      </c>
      <c r="C912">
        <v>20950</v>
      </c>
      <c r="D912">
        <v>20769.5</v>
      </c>
      <c r="E912">
        <v>20926.349999999999</v>
      </c>
    </row>
    <row r="913" spans="1:5" x14ac:dyDescent="0.35">
      <c r="A913" s="66">
        <v>45274</v>
      </c>
      <c r="B913">
        <v>21110.400000000001</v>
      </c>
      <c r="C913">
        <v>21210.9</v>
      </c>
      <c r="D913">
        <v>21074.45</v>
      </c>
      <c r="E913">
        <v>21182.7</v>
      </c>
    </row>
    <row r="914" spans="1:5" x14ac:dyDescent="0.35">
      <c r="A914" s="66">
        <v>45275</v>
      </c>
      <c r="B914">
        <v>21287.45</v>
      </c>
      <c r="C914">
        <v>21492.3</v>
      </c>
      <c r="D914">
        <v>21235.3</v>
      </c>
      <c r="E914">
        <v>21456.65</v>
      </c>
    </row>
    <row r="915" spans="1:5" x14ac:dyDescent="0.35">
      <c r="A915" s="66">
        <v>45278</v>
      </c>
      <c r="B915">
        <v>21434.799999999999</v>
      </c>
      <c r="C915">
        <v>21482.799999999999</v>
      </c>
      <c r="D915">
        <v>21365.35</v>
      </c>
      <c r="E915">
        <v>21418.65</v>
      </c>
    </row>
    <row r="916" spans="1:5" x14ac:dyDescent="0.35">
      <c r="A916" s="66">
        <v>45279</v>
      </c>
      <c r="B916">
        <v>21477.65</v>
      </c>
      <c r="C916">
        <v>21505.05</v>
      </c>
      <c r="D916">
        <v>21337.75</v>
      </c>
      <c r="E916">
        <v>21453.1</v>
      </c>
    </row>
    <row r="917" spans="1:5" x14ac:dyDescent="0.35">
      <c r="A917" s="66">
        <v>45280</v>
      </c>
      <c r="B917">
        <v>21543.5</v>
      </c>
      <c r="C917">
        <v>21593</v>
      </c>
      <c r="D917">
        <v>21087.35</v>
      </c>
      <c r="E917">
        <v>21150.15</v>
      </c>
    </row>
    <row r="918" spans="1:5" x14ac:dyDescent="0.35">
      <c r="A918" s="66">
        <v>45281</v>
      </c>
      <c r="B918">
        <v>21033.95</v>
      </c>
      <c r="C918">
        <v>21288.35</v>
      </c>
      <c r="D918">
        <v>20976.799999999999</v>
      </c>
      <c r="E918">
        <v>21255.05</v>
      </c>
    </row>
    <row r="919" spans="1:5" x14ac:dyDescent="0.35">
      <c r="A919" s="66">
        <v>45282</v>
      </c>
      <c r="B919">
        <v>21295.85</v>
      </c>
      <c r="C919">
        <v>21390.5</v>
      </c>
      <c r="D919">
        <v>21232.45</v>
      </c>
      <c r="E919">
        <v>21349.4</v>
      </c>
    </row>
    <row r="920" spans="1:5" x14ac:dyDescent="0.35">
      <c r="A920" s="66">
        <v>45286</v>
      </c>
      <c r="B920">
        <v>21365.200000000001</v>
      </c>
      <c r="C920">
        <v>21477.15</v>
      </c>
      <c r="D920">
        <v>21329.45</v>
      </c>
      <c r="E920">
        <v>21441.35</v>
      </c>
    </row>
    <row r="921" spans="1:5" x14ac:dyDescent="0.35">
      <c r="A921" s="66">
        <v>45287</v>
      </c>
      <c r="B921">
        <v>21497.65</v>
      </c>
      <c r="C921">
        <v>21675.75</v>
      </c>
      <c r="D921">
        <v>21495.8</v>
      </c>
      <c r="E921">
        <v>21654.75</v>
      </c>
    </row>
    <row r="922" spans="1:5" x14ac:dyDescent="0.35">
      <c r="A922" s="66">
        <v>45288</v>
      </c>
      <c r="B922">
        <v>21715</v>
      </c>
      <c r="C922">
        <v>21801.45</v>
      </c>
      <c r="D922">
        <v>21678</v>
      </c>
      <c r="E922">
        <v>21778.7</v>
      </c>
    </row>
    <row r="923" spans="1:5" x14ac:dyDescent="0.35">
      <c r="A923" s="66">
        <v>45289</v>
      </c>
      <c r="B923">
        <v>21737.65</v>
      </c>
      <c r="C923">
        <v>21770.3</v>
      </c>
      <c r="D923">
        <v>21676.9</v>
      </c>
      <c r="E923">
        <v>21731.4</v>
      </c>
    </row>
    <row r="924" spans="1:5" x14ac:dyDescent="0.35">
      <c r="A924" s="66">
        <v>45292</v>
      </c>
      <c r="B924">
        <v>21727.75</v>
      </c>
      <c r="C924">
        <v>21834.35</v>
      </c>
      <c r="D924">
        <v>21680.85</v>
      </c>
      <c r="E924">
        <v>21741.9</v>
      </c>
    </row>
    <row r="925" spans="1:5" x14ac:dyDescent="0.35">
      <c r="A925" s="66">
        <v>45293</v>
      </c>
      <c r="B925">
        <v>21751.35</v>
      </c>
      <c r="C925">
        <v>21755.599999999999</v>
      </c>
      <c r="D925">
        <v>21555.65</v>
      </c>
      <c r="E925">
        <v>21665.8</v>
      </c>
    </row>
    <row r="926" spans="1:5" x14ac:dyDescent="0.35">
      <c r="A926" s="66">
        <v>45294</v>
      </c>
      <c r="B926">
        <v>21661.1</v>
      </c>
      <c r="C926">
        <v>21677</v>
      </c>
      <c r="D926">
        <v>21500.35</v>
      </c>
      <c r="E926">
        <v>21517.35</v>
      </c>
    </row>
    <row r="927" spans="1:5" x14ac:dyDescent="0.35">
      <c r="A927" s="66">
        <v>45295</v>
      </c>
      <c r="B927">
        <v>21605.8</v>
      </c>
      <c r="C927">
        <v>21685.65</v>
      </c>
      <c r="D927">
        <v>21564.55</v>
      </c>
      <c r="E927">
        <v>21658.6</v>
      </c>
    </row>
    <row r="928" spans="1:5" x14ac:dyDescent="0.35">
      <c r="A928" s="66">
        <v>45296</v>
      </c>
      <c r="B928">
        <v>21705.75</v>
      </c>
      <c r="C928">
        <v>21749.599999999999</v>
      </c>
      <c r="D928">
        <v>21629.200000000001</v>
      </c>
      <c r="E928">
        <v>21710.799999999999</v>
      </c>
    </row>
    <row r="929" spans="1:5" x14ac:dyDescent="0.35">
      <c r="A929" s="66">
        <v>45299</v>
      </c>
      <c r="B929">
        <v>21747.599999999999</v>
      </c>
      <c r="C929">
        <v>21763.95</v>
      </c>
      <c r="D929">
        <v>21492.9</v>
      </c>
      <c r="E929">
        <v>21513</v>
      </c>
    </row>
    <row r="930" spans="1:5" x14ac:dyDescent="0.35">
      <c r="A930" s="66">
        <v>45300</v>
      </c>
      <c r="B930">
        <v>21653.599999999999</v>
      </c>
      <c r="C930">
        <v>21724.45</v>
      </c>
      <c r="D930">
        <v>21517.85</v>
      </c>
      <c r="E930">
        <v>21544.85</v>
      </c>
    </row>
    <row r="931" spans="1:5" x14ac:dyDescent="0.35">
      <c r="A931" s="66">
        <v>45301</v>
      </c>
      <c r="B931">
        <v>21529.3</v>
      </c>
      <c r="C931">
        <v>21641.85</v>
      </c>
      <c r="D931">
        <v>21448.65</v>
      </c>
      <c r="E931">
        <v>21618.7</v>
      </c>
    </row>
    <row r="932" spans="1:5" x14ac:dyDescent="0.35">
      <c r="A932" s="66">
        <v>45302</v>
      </c>
      <c r="B932">
        <v>21688</v>
      </c>
      <c r="C932">
        <v>21726.5</v>
      </c>
      <c r="D932">
        <v>21593.75</v>
      </c>
      <c r="E932">
        <v>21647.200000000001</v>
      </c>
    </row>
    <row r="933" spans="1:5" x14ac:dyDescent="0.35">
      <c r="A933" s="66">
        <v>45303</v>
      </c>
      <c r="B933">
        <v>21773.55</v>
      </c>
      <c r="C933">
        <v>21928.25</v>
      </c>
      <c r="D933">
        <v>21715.15</v>
      </c>
      <c r="E933">
        <v>21894.55</v>
      </c>
    </row>
    <row r="934" spans="1:5" x14ac:dyDescent="0.35">
      <c r="A934" s="66">
        <v>45306</v>
      </c>
      <c r="B934">
        <v>22053.15</v>
      </c>
      <c r="C934">
        <v>22115.55</v>
      </c>
      <c r="D934">
        <v>21963.55</v>
      </c>
      <c r="E934">
        <v>22097.45</v>
      </c>
    </row>
    <row r="935" spans="1:5" x14ac:dyDescent="0.35">
      <c r="A935" s="66">
        <v>45307</v>
      </c>
      <c r="B935">
        <v>22080.5</v>
      </c>
      <c r="C935">
        <v>22124.15</v>
      </c>
      <c r="D935">
        <v>21969.8</v>
      </c>
      <c r="E935">
        <v>22032.3</v>
      </c>
    </row>
    <row r="936" spans="1:5" x14ac:dyDescent="0.35">
      <c r="A936" s="66">
        <v>45308</v>
      </c>
      <c r="B936">
        <v>21647.25</v>
      </c>
      <c r="C936">
        <v>21851.5</v>
      </c>
      <c r="D936">
        <v>21550.45</v>
      </c>
      <c r="E936">
        <v>21571.95</v>
      </c>
    </row>
    <row r="937" spans="1:5" x14ac:dyDescent="0.35">
      <c r="A937" s="66">
        <v>45309</v>
      </c>
      <c r="B937">
        <v>21414.2</v>
      </c>
      <c r="C937">
        <v>21539.4</v>
      </c>
      <c r="D937">
        <v>21285.55</v>
      </c>
      <c r="E937">
        <v>21462.25</v>
      </c>
    </row>
    <row r="938" spans="1:5" x14ac:dyDescent="0.35">
      <c r="A938" s="66">
        <v>45310</v>
      </c>
      <c r="B938">
        <v>21615.200000000001</v>
      </c>
      <c r="C938">
        <v>21670.6</v>
      </c>
      <c r="D938">
        <v>21575</v>
      </c>
      <c r="E938">
        <v>21622.400000000001</v>
      </c>
    </row>
    <row r="939" spans="1:5" x14ac:dyDescent="0.35">
      <c r="A939" s="66">
        <v>45311</v>
      </c>
      <c r="B939">
        <v>21706.15</v>
      </c>
      <c r="C939">
        <v>21720.3</v>
      </c>
      <c r="D939">
        <v>21541.8</v>
      </c>
      <c r="E939">
        <v>21571.8</v>
      </c>
    </row>
    <row r="940" spans="1:5" x14ac:dyDescent="0.35">
      <c r="A940" s="66">
        <v>45314</v>
      </c>
      <c r="B940">
        <v>21716.7</v>
      </c>
      <c r="C940">
        <v>21750.25</v>
      </c>
      <c r="D940">
        <v>21192.6</v>
      </c>
      <c r="E940">
        <v>21238.799999999999</v>
      </c>
    </row>
    <row r="941" spans="1:5" x14ac:dyDescent="0.35">
      <c r="A941" s="66">
        <v>45315</v>
      </c>
      <c r="B941">
        <v>21185.25</v>
      </c>
      <c r="C941">
        <v>21482.35</v>
      </c>
      <c r="D941">
        <v>21137.200000000001</v>
      </c>
      <c r="E941">
        <v>21453.95</v>
      </c>
    </row>
    <row r="942" spans="1:5" x14ac:dyDescent="0.35">
      <c r="A942" s="66">
        <v>45316</v>
      </c>
      <c r="B942">
        <v>21454.6</v>
      </c>
      <c r="C942">
        <v>21459</v>
      </c>
      <c r="D942">
        <v>21247.05</v>
      </c>
      <c r="E942">
        <v>21352.6</v>
      </c>
    </row>
    <row r="943" spans="1:5" x14ac:dyDescent="0.35">
      <c r="A943" s="66">
        <v>45320</v>
      </c>
      <c r="B943">
        <v>21433.1</v>
      </c>
      <c r="C943">
        <v>21763.25</v>
      </c>
      <c r="D943">
        <v>21429.599999999999</v>
      </c>
      <c r="E943">
        <v>21737.599999999999</v>
      </c>
    </row>
    <row r="944" spans="1:5" x14ac:dyDescent="0.35">
      <c r="A944" s="66">
        <v>45321</v>
      </c>
      <c r="B944">
        <v>21775.75</v>
      </c>
      <c r="C944">
        <v>21813.05</v>
      </c>
      <c r="D944">
        <v>21501.8</v>
      </c>
      <c r="E944">
        <v>21522.1</v>
      </c>
    </row>
    <row r="945" spans="1:5" x14ac:dyDescent="0.35">
      <c r="A945" s="66">
        <v>45322</v>
      </c>
      <c r="B945">
        <v>21487.25</v>
      </c>
      <c r="C945">
        <v>21741.35</v>
      </c>
      <c r="D945">
        <v>21448.85</v>
      </c>
      <c r="E945">
        <v>21725.7</v>
      </c>
    </row>
    <row r="946" spans="1:5" x14ac:dyDescent="0.35">
      <c r="A946" s="66">
        <v>45323</v>
      </c>
      <c r="B946">
        <v>21780.65</v>
      </c>
      <c r="C946">
        <v>21832.95</v>
      </c>
      <c r="D946">
        <v>21658.75</v>
      </c>
      <c r="E946">
        <v>21697.45</v>
      </c>
    </row>
    <row r="947" spans="1:5" x14ac:dyDescent="0.35">
      <c r="A947" s="66">
        <v>45324</v>
      </c>
      <c r="B947">
        <v>21812.75</v>
      </c>
      <c r="C947">
        <v>22126.799999999999</v>
      </c>
      <c r="D947">
        <v>21805.55</v>
      </c>
      <c r="E947">
        <v>21853.8</v>
      </c>
    </row>
    <row r="948" spans="1:5" x14ac:dyDescent="0.35">
      <c r="A948" s="66">
        <v>45327</v>
      </c>
      <c r="B948">
        <v>21921.05</v>
      </c>
      <c r="C948">
        <v>21964.3</v>
      </c>
      <c r="D948">
        <v>21726.95</v>
      </c>
      <c r="E948">
        <v>21771.7</v>
      </c>
    </row>
    <row r="949" spans="1:5" x14ac:dyDescent="0.35">
      <c r="A949" s="66">
        <v>45328</v>
      </c>
      <c r="B949">
        <v>21825.200000000001</v>
      </c>
      <c r="C949">
        <v>21951.4</v>
      </c>
      <c r="D949">
        <v>21737.55</v>
      </c>
      <c r="E949">
        <v>21929.4</v>
      </c>
    </row>
    <row r="950" spans="1:5" x14ac:dyDescent="0.35">
      <c r="A950" s="66">
        <v>45329</v>
      </c>
      <c r="B950">
        <v>22045.05</v>
      </c>
      <c r="C950">
        <v>22053.3</v>
      </c>
      <c r="D950">
        <v>21860.15</v>
      </c>
      <c r="E950">
        <v>21930.5</v>
      </c>
    </row>
    <row r="951" spans="1:5" x14ac:dyDescent="0.35">
      <c r="A951" s="66">
        <v>45330</v>
      </c>
      <c r="B951">
        <v>22009.65</v>
      </c>
      <c r="C951">
        <v>22011.05</v>
      </c>
      <c r="D951">
        <v>21665.3</v>
      </c>
      <c r="E951">
        <v>21717.95</v>
      </c>
    </row>
    <row r="952" spans="1:5" x14ac:dyDescent="0.35">
      <c r="A952" s="66">
        <v>45331</v>
      </c>
      <c r="B952">
        <v>21727</v>
      </c>
      <c r="C952">
        <v>21804.45</v>
      </c>
      <c r="D952">
        <v>21629.9</v>
      </c>
      <c r="E952">
        <v>21782.5</v>
      </c>
    </row>
    <row r="953" spans="1:5" x14ac:dyDescent="0.35">
      <c r="A953" s="66">
        <v>45334</v>
      </c>
      <c r="B953">
        <v>21800.799999999999</v>
      </c>
      <c r="C953">
        <v>21831.7</v>
      </c>
      <c r="D953">
        <v>21574.75</v>
      </c>
      <c r="E953">
        <v>21616.05</v>
      </c>
    </row>
    <row r="954" spans="1:5" x14ac:dyDescent="0.35">
      <c r="A954" s="66">
        <v>45335</v>
      </c>
      <c r="B954">
        <v>21664.3</v>
      </c>
      <c r="C954">
        <v>21766.799999999999</v>
      </c>
      <c r="D954">
        <v>21543.35</v>
      </c>
      <c r="E954">
        <v>21743.25</v>
      </c>
    </row>
    <row r="955" spans="1:5" x14ac:dyDescent="0.35">
      <c r="A955" s="66">
        <v>45336</v>
      </c>
      <c r="B955">
        <v>21578.15</v>
      </c>
      <c r="C955">
        <v>21870.85</v>
      </c>
      <c r="D955">
        <v>21530.2</v>
      </c>
      <c r="E955">
        <v>21840.05</v>
      </c>
    </row>
    <row r="956" spans="1:5" x14ac:dyDescent="0.35">
      <c r="A956" s="66">
        <v>45337</v>
      </c>
      <c r="B956">
        <v>21906.55</v>
      </c>
      <c r="C956">
        <v>21953.85</v>
      </c>
      <c r="D956">
        <v>21794.799999999999</v>
      </c>
      <c r="E956">
        <v>21910.75</v>
      </c>
    </row>
    <row r="957" spans="1:5" x14ac:dyDescent="0.35">
      <c r="A957" s="66">
        <v>45338</v>
      </c>
      <c r="B957">
        <v>22020.3</v>
      </c>
      <c r="C957">
        <v>22068.65</v>
      </c>
      <c r="D957">
        <v>21968.95</v>
      </c>
      <c r="E957">
        <v>22040.7</v>
      </c>
    </row>
    <row r="958" spans="1:5" x14ac:dyDescent="0.35">
      <c r="A958" s="66">
        <v>45341</v>
      </c>
      <c r="B958">
        <v>22103.45</v>
      </c>
      <c r="C958">
        <v>22186.65</v>
      </c>
      <c r="D958">
        <v>22021.05</v>
      </c>
      <c r="E958">
        <v>22122.25</v>
      </c>
    </row>
    <row r="959" spans="1:5" x14ac:dyDescent="0.35">
      <c r="A959" s="66">
        <v>45342</v>
      </c>
      <c r="B959">
        <v>22099.200000000001</v>
      </c>
      <c r="C959">
        <v>22215.599999999999</v>
      </c>
      <c r="D959">
        <v>22045.85</v>
      </c>
      <c r="E959">
        <v>22196.95</v>
      </c>
    </row>
    <row r="960" spans="1:5" x14ac:dyDescent="0.35">
      <c r="A960" s="66">
        <v>45343</v>
      </c>
      <c r="B960">
        <v>22248.85</v>
      </c>
      <c r="C960">
        <v>22249.4</v>
      </c>
      <c r="D960">
        <v>21997.95</v>
      </c>
      <c r="E960">
        <v>22055.05</v>
      </c>
    </row>
    <row r="961" spans="1:5" x14ac:dyDescent="0.35">
      <c r="A961" s="66">
        <v>45344</v>
      </c>
      <c r="B961">
        <v>22081.55</v>
      </c>
      <c r="C961">
        <v>22252.5</v>
      </c>
      <c r="D961">
        <v>21875.25</v>
      </c>
      <c r="E961">
        <v>22217.45</v>
      </c>
    </row>
    <row r="962" spans="1:5" x14ac:dyDescent="0.35">
      <c r="A962" s="66">
        <v>45345</v>
      </c>
      <c r="B962">
        <v>22290</v>
      </c>
      <c r="C962">
        <v>22297.5</v>
      </c>
      <c r="D962">
        <v>22186.1</v>
      </c>
      <c r="E962">
        <v>22212.7</v>
      </c>
    </row>
    <row r="963" spans="1:5" x14ac:dyDescent="0.35">
      <c r="A963" s="66">
        <v>45348</v>
      </c>
      <c r="B963">
        <v>22169.200000000001</v>
      </c>
      <c r="C963">
        <v>22202.15</v>
      </c>
      <c r="D963">
        <v>22075.15</v>
      </c>
      <c r="E963">
        <v>22122.05</v>
      </c>
    </row>
    <row r="964" spans="1:5" x14ac:dyDescent="0.35">
      <c r="A964" s="66">
        <v>45349</v>
      </c>
      <c r="B964">
        <v>22090.2</v>
      </c>
      <c r="C964">
        <v>22218.25</v>
      </c>
      <c r="D964">
        <v>22085.65</v>
      </c>
      <c r="E964">
        <v>22198.35</v>
      </c>
    </row>
    <row r="965" spans="1:5" x14ac:dyDescent="0.35">
      <c r="A965" s="66">
        <v>45350</v>
      </c>
      <c r="B965">
        <v>22214.1</v>
      </c>
      <c r="C965">
        <v>22229.15</v>
      </c>
      <c r="D965">
        <v>21915.85</v>
      </c>
      <c r="E965">
        <v>21951.15</v>
      </c>
    </row>
    <row r="966" spans="1:5" x14ac:dyDescent="0.35">
      <c r="A966" s="66">
        <v>45351</v>
      </c>
      <c r="B966">
        <v>21935.200000000001</v>
      </c>
      <c r="C966">
        <v>22060.55</v>
      </c>
      <c r="D966">
        <v>21860.65</v>
      </c>
      <c r="E966">
        <v>21982.799999999999</v>
      </c>
    </row>
    <row r="967" spans="1:5" x14ac:dyDescent="0.35">
      <c r="A967" s="66">
        <v>45352</v>
      </c>
      <c r="B967">
        <v>22048.3</v>
      </c>
      <c r="C967">
        <v>22353.3</v>
      </c>
      <c r="D967">
        <v>22047.75</v>
      </c>
      <c r="E967">
        <v>22338.75</v>
      </c>
    </row>
    <row r="968" spans="1:5" x14ac:dyDescent="0.35">
      <c r="A968" s="66">
        <v>45353</v>
      </c>
      <c r="B968">
        <v>22406.95</v>
      </c>
      <c r="C968">
        <v>22419.55</v>
      </c>
      <c r="D968">
        <v>22367.05</v>
      </c>
      <c r="E968">
        <v>22378.400000000001</v>
      </c>
    </row>
    <row r="969" spans="1:5" x14ac:dyDescent="0.35">
      <c r="A969" s="66">
        <v>45355</v>
      </c>
      <c r="B969">
        <v>22403.5</v>
      </c>
      <c r="C969">
        <v>22440.9</v>
      </c>
      <c r="D969">
        <v>22358.3</v>
      </c>
      <c r="E969">
        <v>22405.599999999999</v>
      </c>
    </row>
    <row r="970" spans="1:5" x14ac:dyDescent="0.35">
      <c r="A970" s="66">
        <v>45356</v>
      </c>
      <c r="B970">
        <v>22371.25</v>
      </c>
      <c r="C970">
        <v>22416.9</v>
      </c>
      <c r="D970">
        <v>22269.15</v>
      </c>
      <c r="E970">
        <v>22356.3</v>
      </c>
    </row>
    <row r="971" spans="1:5" x14ac:dyDescent="0.35">
      <c r="A971" s="66">
        <v>45357</v>
      </c>
      <c r="B971">
        <v>22327.5</v>
      </c>
      <c r="C971">
        <v>22497.200000000001</v>
      </c>
      <c r="D971">
        <v>22224.35</v>
      </c>
      <c r="E971">
        <v>22474.05</v>
      </c>
    </row>
    <row r="972" spans="1:5" x14ac:dyDescent="0.35">
      <c r="A972" s="66">
        <v>45358</v>
      </c>
      <c r="B972">
        <v>22505.3</v>
      </c>
      <c r="C972">
        <v>22525.65</v>
      </c>
      <c r="D972">
        <v>22430</v>
      </c>
      <c r="E972">
        <v>22493.55</v>
      </c>
    </row>
    <row r="973" spans="1:5" x14ac:dyDescent="0.35">
      <c r="A973" s="66">
        <v>45362</v>
      </c>
      <c r="B973">
        <v>22517.5</v>
      </c>
      <c r="C973">
        <v>22526.6</v>
      </c>
      <c r="D973">
        <v>22307.25</v>
      </c>
      <c r="E973">
        <v>22332.65</v>
      </c>
    </row>
    <row r="974" spans="1:5" x14ac:dyDescent="0.35">
      <c r="A974" s="66">
        <v>45363</v>
      </c>
      <c r="B974">
        <v>22334.45</v>
      </c>
      <c r="C974">
        <v>22452.55</v>
      </c>
      <c r="D974">
        <v>22256</v>
      </c>
      <c r="E974">
        <v>22335.7</v>
      </c>
    </row>
    <row r="975" spans="1:5" x14ac:dyDescent="0.35">
      <c r="A975" s="66">
        <v>45364</v>
      </c>
      <c r="B975">
        <v>22432.2</v>
      </c>
      <c r="C975">
        <v>22446.75</v>
      </c>
      <c r="D975">
        <v>21905.65</v>
      </c>
      <c r="E975">
        <v>21997.7</v>
      </c>
    </row>
    <row r="976" spans="1:5" x14ac:dyDescent="0.35">
      <c r="A976" s="66">
        <v>45365</v>
      </c>
      <c r="B976">
        <v>21982.55</v>
      </c>
      <c r="C976">
        <v>22204.6</v>
      </c>
      <c r="D976">
        <v>21917.5</v>
      </c>
      <c r="E976">
        <v>22146.65</v>
      </c>
    </row>
    <row r="977" spans="1:5" x14ac:dyDescent="0.35">
      <c r="A977" s="66">
        <v>45366</v>
      </c>
      <c r="B977">
        <v>22064.85</v>
      </c>
      <c r="C977">
        <v>22120.9</v>
      </c>
      <c r="D977">
        <v>21931.7</v>
      </c>
      <c r="E977">
        <v>22023.35</v>
      </c>
    </row>
    <row r="978" spans="1:5" x14ac:dyDescent="0.35">
      <c r="A978" s="66">
        <v>45369</v>
      </c>
      <c r="B978">
        <v>21990.1</v>
      </c>
      <c r="C978">
        <v>22123.7</v>
      </c>
      <c r="D978">
        <v>21916.55</v>
      </c>
      <c r="E978">
        <v>22055.7</v>
      </c>
    </row>
    <row r="979" spans="1:5" x14ac:dyDescent="0.35">
      <c r="A979" s="66">
        <v>45370</v>
      </c>
      <c r="B979">
        <v>21946.45</v>
      </c>
      <c r="C979">
        <v>21978.3</v>
      </c>
      <c r="D979">
        <v>21793.1</v>
      </c>
      <c r="E979">
        <v>21817.45</v>
      </c>
    </row>
    <row r="980" spans="1:5" x14ac:dyDescent="0.35">
      <c r="A980" s="66">
        <v>45371</v>
      </c>
      <c r="B980">
        <v>21843.9</v>
      </c>
      <c r="C980">
        <v>21930.9</v>
      </c>
      <c r="D980">
        <v>21710.2</v>
      </c>
      <c r="E980">
        <v>21839.1</v>
      </c>
    </row>
    <row r="981" spans="1:5" x14ac:dyDescent="0.35">
      <c r="A981" s="66">
        <v>45372</v>
      </c>
      <c r="B981">
        <v>21989.9</v>
      </c>
      <c r="C981">
        <v>22080.95</v>
      </c>
      <c r="D981">
        <v>21941.3</v>
      </c>
      <c r="E981">
        <v>22011.95</v>
      </c>
    </row>
    <row r="982" spans="1:5" x14ac:dyDescent="0.35">
      <c r="A982" s="66">
        <v>45373</v>
      </c>
      <c r="B982">
        <v>21932.2</v>
      </c>
      <c r="C982">
        <v>22180.7</v>
      </c>
      <c r="D982">
        <v>21883.3</v>
      </c>
      <c r="E982">
        <v>22096.75</v>
      </c>
    </row>
    <row r="983" spans="1:5" x14ac:dyDescent="0.35">
      <c r="A983" s="66">
        <v>45377</v>
      </c>
      <c r="B983">
        <v>21947.9</v>
      </c>
      <c r="C983">
        <v>22073.200000000001</v>
      </c>
      <c r="D983">
        <v>21947.55</v>
      </c>
      <c r="E983">
        <v>22004.7</v>
      </c>
    </row>
    <row r="984" spans="1:5" x14ac:dyDescent="0.35">
      <c r="A984" s="66">
        <v>45378</v>
      </c>
      <c r="B984">
        <v>22053.95</v>
      </c>
      <c r="C984">
        <v>22193.599999999999</v>
      </c>
      <c r="D984">
        <v>22052.85</v>
      </c>
      <c r="E984">
        <v>22123.65</v>
      </c>
    </row>
    <row r="985" spans="1:5" x14ac:dyDescent="0.35">
      <c r="A985" s="66">
        <v>45379</v>
      </c>
      <c r="B985">
        <v>22163.599999999999</v>
      </c>
      <c r="C985">
        <v>22516</v>
      </c>
      <c r="D985">
        <v>22163.599999999999</v>
      </c>
      <c r="E985">
        <v>22326.9</v>
      </c>
    </row>
    <row r="986" spans="1:5" x14ac:dyDescent="0.35">
      <c r="A986" s="66">
        <v>45383</v>
      </c>
      <c r="B986">
        <v>22455</v>
      </c>
      <c r="C986">
        <v>22529.95</v>
      </c>
      <c r="D986">
        <v>22427.75</v>
      </c>
      <c r="E986">
        <v>22462</v>
      </c>
    </row>
    <row r="987" spans="1:5" x14ac:dyDescent="0.35">
      <c r="A987" s="66">
        <v>45384</v>
      </c>
      <c r="B987">
        <v>22458.799999999999</v>
      </c>
      <c r="C987">
        <v>22497.599999999999</v>
      </c>
      <c r="D987">
        <v>22388.15</v>
      </c>
      <c r="E987">
        <v>22453.3</v>
      </c>
    </row>
    <row r="988" spans="1:5" x14ac:dyDescent="0.35">
      <c r="A988" s="66">
        <v>45385</v>
      </c>
      <c r="B988">
        <v>22385.7</v>
      </c>
      <c r="C988">
        <v>22521.1</v>
      </c>
      <c r="D988">
        <v>22346.5</v>
      </c>
      <c r="E988">
        <v>22434.65</v>
      </c>
    </row>
    <row r="989" spans="1:5" x14ac:dyDescent="0.35">
      <c r="A989" s="66">
        <v>45386</v>
      </c>
      <c r="B989">
        <v>22592.1</v>
      </c>
      <c r="C989">
        <v>22619</v>
      </c>
      <c r="D989">
        <v>22303.8</v>
      </c>
      <c r="E989">
        <v>22514.65</v>
      </c>
    </row>
    <row r="990" spans="1:5" x14ac:dyDescent="0.35">
      <c r="A990" s="66">
        <v>45387</v>
      </c>
      <c r="B990">
        <v>22486.400000000001</v>
      </c>
      <c r="C990">
        <v>22537.599999999999</v>
      </c>
      <c r="D990">
        <v>22427.599999999999</v>
      </c>
      <c r="E990">
        <v>22513.7</v>
      </c>
    </row>
    <row r="991" spans="1:5" x14ac:dyDescent="0.35">
      <c r="A991" s="66">
        <v>45390</v>
      </c>
      <c r="B991">
        <v>22578.35</v>
      </c>
      <c r="C991">
        <v>22697.3</v>
      </c>
      <c r="D991">
        <v>22550.35</v>
      </c>
      <c r="E991">
        <v>22666.3</v>
      </c>
    </row>
    <row r="992" spans="1:5" x14ac:dyDescent="0.35">
      <c r="A992" s="66">
        <v>45391</v>
      </c>
      <c r="B992">
        <v>22765.1</v>
      </c>
      <c r="C992">
        <v>22768.400000000001</v>
      </c>
      <c r="D992">
        <v>22612.25</v>
      </c>
      <c r="E992">
        <v>22642.75</v>
      </c>
    </row>
    <row r="993" spans="1:5" x14ac:dyDescent="0.35">
      <c r="A993" s="66">
        <v>45392</v>
      </c>
      <c r="B993">
        <v>22720.25</v>
      </c>
      <c r="C993">
        <v>22775.7</v>
      </c>
      <c r="D993">
        <v>22673.7</v>
      </c>
      <c r="E993">
        <v>22753.8</v>
      </c>
    </row>
    <row r="994" spans="1:5" x14ac:dyDescent="0.35">
      <c r="A994" s="66">
        <v>45394</v>
      </c>
      <c r="B994">
        <v>22677.4</v>
      </c>
      <c r="C994">
        <v>22726.45</v>
      </c>
      <c r="D994">
        <v>22503.75</v>
      </c>
      <c r="E994">
        <v>22519.4</v>
      </c>
    </row>
    <row r="995" spans="1:5" x14ac:dyDescent="0.35">
      <c r="A995" s="66">
        <v>45397</v>
      </c>
      <c r="B995">
        <v>22339.05</v>
      </c>
      <c r="C995">
        <v>22427.45</v>
      </c>
      <c r="D995">
        <v>22259.55</v>
      </c>
      <c r="E995">
        <v>22272.5</v>
      </c>
    </row>
    <row r="996" spans="1:5" x14ac:dyDescent="0.35">
      <c r="A996" s="66">
        <v>45398</v>
      </c>
      <c r="B996">
        <v>22125.3</v>
      </c>
      <c r="C996">
        <v>22213.75</v>
      </c>
      <c r="D996">
        <v>22079.45</v>
      </c>
      <c r="E996">
        <v>22147.9</v>
      </c>
    </row>
    <row r="997" spans="1:5" x14ac:dyDescent="0.35">
      <c r="A997" s="66">
        <v>45400</v>
      </c>
      <c r="B997">
        <v>22212.35</v>
      </c>
      <c r="C997">
        <v>22326.5</v>
      </c>
      <c r="D997">
        <v>21961.7</v>
      </c>
      <c r="E997">
        <v>21995.85</v>
      </c>
    </row>
    <row r="998" spans="1:5" x14ac:dyDescent="0.35">
      <c r="A998" s="66">
        <v>45401</v>
      </c>
      <c r="B998">
        <v>21861.5</v>
      </c>
      <c r="C998">
        <v>22179.55</v>
      </c>
      <c r="D998">
        <v>21777.65</v>
      </c>
      <c r="E998">
        <v>22147</v>
      </c>
    </row>
    <row r="999" spans="1:5" x14ac:dyDescent="0.35">
      <c r="A999" s="66">
        <v>45404</v>
      </c>
      <c r="B999">
        <v>22336.9</v>
      </c>
      <c r="C999">
        <v>22375.65</v>
      </c>
      <c r="D999">
        <v>22198.15</v>
      </c>
      <c r="E999">
        <v>22336.400000000001</v>
      </c>
    </row>
    <row r="1000" spans="1:5" x14ac:dyDescent="0.35">
      <c r="A1000" s="66">
        <v>45405</v>
      </c>
      <c r="B1000">
        <v>22447.05</v>
      </c>
      <c r="C1000">
        <v>22447.55</v>
      </c>
      <c r="D1000">
        <v>22349.45</v>
      </c>
      <c r="E1000">
        <v>22368</v>
      </c>
    </row>
    <row r="1001" spans="1:5" x14ac:dyDescent="0.35">
      <c r="A1001" s="66">
        <v>45406</v>
      </c>
      <c r="B1001">
        <v>22421.55</v>
      </c>
      <c r="C1001">
        <v>22476.45</v>
      </c>
      <c r="D1001">
        <v>22384</v>
      </c>
      <c r="E1001">
        <v>22402.400000000001</v>
      </c>
    </row>
    <row r="1002" spans="1:5" x14ac:dyDescent="0.35">
      <c r="A1002" s="66">
        <v>45407</v>
      </c>
      <c r="B1002">
        <v>22316.9</v>
      </c>
      <c r="C1002">
        <v>22625.95</v>
      </c>
      <c r="D1002">
        <v>22305.25</v>
      </c>
      <c r="E1002">
        <v>22570.35</v>
      </c>
    </row>
    <row r="1003" spans="1:5" x14ac:dyDescent="0.35">
      <c r="A1003" s="66">
        <v>45408</v>
      </c>
      <c r="B1003">
        <v>22620.400000000001</v>
      </c>
      <c r="C1003">
        <v>22620.400000000001</v>
      </c>
      <c r="D1003">
        <v>22385.55</v>
      </c>
      <c r="E1003">
        <v>22419.95</v>
      </c>
    </row>
    <row r="1004" spans="1:5" x14ac:dyDescent="0.35">
      <c r="A1004" s="66">
        <v>45411</v>
      </c>
      <c r="B1004">
        <v>22475.55</v>
      </c>
      <c r="C1004">
        <v>22655.8</v>
      </c>
      <c r="D1004">
        <v>22441.9</v>
      </c>
      <c r="E1004">
        <v>22643.4</v>
      </c>
    </row>
    <row r="1005" spans="1:5" x14ac:dyDescent="0.35">
      <c r="A1005" s="66">
        <v>45412</v>
      </c>
      <c r="B1005">
        <v>22679.65</v>
      </c>
      <c r="C1005">
        <v>22783.35</v>
      </c>
      <c r="D1005">
        <v>22568.400000000001</v>
      </c>
      <c r="E1005">
        <v>22604.85</v>
      </c>
    </row>
    <row r="1006" spans="1:5" x14ac:dyDescent="0.35">
      <c r="A1006" s="66">
        <v>45414</v>
      </c>
      <c r="B1006">
        <v>22567.85</v>
      </c>
      <c r="C1006">
        <v>22710.5</v>
      </c>
      <c r="D1006">
        <v>22567.85</v>
      </c>
      <c r="E1006">
        <v>22648.2</v>
      </c>
    </row>
    <row r="1007" spans="1:5" x14ac:dyDescent="0.35">
      <c r="A1007" s="66">
        <v>45415</v>
      </c>
      <c r="B1007">
        <v>22766.35</v>
      </c>
      <c r="C1007">
        <v>22794.7</v>
      </c>
      <c r="D1007">
        <v>22348.05</v>
      </c>
      <c r="E1007">
        <v>22475.85</v>
      </c>
    </row>
    <row r="1008" spans="1:5" x14ac:dyDescent="0.35">
      <c r="A1008" s="66">
        <v>45418</v>
      </c>
      <c r="B1008">
        <v>22561.599999999999</v>
      </c>
      <c r="C1008">
        <v>22588.799999999999</v>
      </c>
      <c r="D1008">
        <v>22409.45</v>
      </c>
      <c r="E1008">
        <v>22442.7</v>
      </c>
    </row>
    <row r="1009" spans="1:5" x14ac:dyDescent="0.35">
      <c r="A1009" s="66">
        <v>45419</v>
      </c>
      <c r="B1009">
        <v>22489.75</v>
      </c>
      <c r="C1009">
        <v>22499.05</v>
      </c>
      <c r="D1009">
        <v>22232.05</v>
      </c>
      <c r="E1009">
        <v>22302.5</v>
      </c>
    </row>
    <row r="1010" spans="1:5" x14ac:dyDescent="0.35">
      <c r="A1010" s="66">
        <v>45420</v>
      </c>
      <c r="B1010">
        <v>22231.200000000001</v>
      </c>
      <c r="C1010">
        <v>22368.65</v>
      </c>
      <c r="D1010">
        <v>22185.200000000001</v>
      </c>
      <c r="E1010">
        <v>22302.5</v>
      </c>
    </row>
    <row r="1011" spans="1:5" x14ac:dyDescent="0.35">
      <c r="A1011" s="66">
        <v>45421</v>
      </c>
      <c r="B1011">
        <v>22224.799999999999</v>
      </c>
      <c r="C1011">
        <v>22307.75</v>
      </c>
      <c r="D1011">
        <v>21932.400000000001</v>
      </c>
      <c r="E1011">
        <v>21957.5</v>
      </c>
    </row>
    <row r="1012" spans="1:5" x14ac:dyDescent="0.35">
      <c r="A1012" s="66">
        <v>45422</v>
      </c>
      <c r="B1012">
        <v>21990.95</v>
      </c>
      <c r="C1012">
        <v>22131.3</v>
      </c>
      <c r="D1012">
        <v>21950.3</v>
      </c>
      <c r="E1012">
        <v>22055.200000000001</v>
      </c>
    </row>
    <row r="1013" spans="1:5" x14ac:dyDescent="0.35">
      <c r="A1013" s="66">
        <v>45425</v>
      </c>
      <c r="B1013">
        <v>22027.95</v>
      </c>
      <c r="C1013">
        <v>22131.65</v>
      </c>
      <c r="D1013">
        <v>21821.05</v>
      </c>
      <c r="E1013">
        <v>22104.05</v>
      </c>
    </row>
    <row r="1014" spans="1:5" x14ac:dyDescent="0.35">
      <c r="A1014" s="66">
        <v>45426</v>
      </c>
      <c r="B1014">
        <v>22112.9</v>
      </c>
      <c r="C1014">
        <v>22270.05</v>
      </c>
      <c r="D1014">
        <v>22081.25</v>
      </c>
      <c r="E1014">
        <v>22217.85</v>
      </c>
    </row>
    <row r="1015" spans="1:5" x14ac:dyDescent="0.35">
      <c r="A1015" s="66">
        <v>45427</v>
      </c>
      <c r="B1015">
        <v>22255.599999999999</v>
      </c>
      <c r="C1015">
        <v>22297.55</v>
      </c>
      <c r="D1015">
        <v>22151.75</v>
      </c>
      <c r="E1015">
        <v>22200.55</v>
      </c>
    </row>
    <row r="1016" spans="1:5" x14ac:dyDescent="0.35">
      <c r="A1016" s="66">
        <v>45428</v>
      </c>
      <c r="B1016">
        <v>22319.200000000001</v>
      </c>
      <c r="C1016">
        <v>22432.25</v>
      </c>
      <c r="D1016">
        <v>22054.55</v>
      </c>
      <c r="E1016">
        <v>22403.85</v>
      </c>
    </row>
    <row r="1017" spans="1:5" x14ac:dyDescent="0.35">
      <c r="A1017" s="66">
        <v>45429</v>
      </c>
      <c r="B1017">
        <v>22415.25</v>
      </c>
      <c r="C1017">
        <v>22502.15</v>
      </c>
      <c r="D1017">
        <v>22345.65</v>
      </c>
      <c r="E1017">
        <v>22466.1</v>
      </c>
    </row>
    <row r="1018" spans="1:5" x14ac:dyDescent="0.35">
      <c r="A1018" s="66">
        <v>45430</v>
      </c>
      <c r="B1018">
        <v>22512.85</v>
      </c>
      <c r="C1018">
        <v>22520.25</v>
      </c>
      <c r="D1018">
        <v>22470.05</v>
      </c>
      <c r="E1018">
        <v>22502</v>
      </c>
    </row>
    <row r="1019" spans="1:5" x14ac:dyDescent="0.35">
      <c r="A1019" s="66">
        <v>45433</v>
      </c>
      <c r="B1019">
        <v>22404.55</v>
      </c>
      <c r="C1019">
        <v>22591.1</v>
      </c>
      <c r="D1019">
        <v>22404.55</v>
      </c>
      <c r="E1019">
        <v>22529.05</v>
      </c>
    </row>
    <row r="1020" spans="1:5" x14ac:dyDescent="0.35">
      <c r="A1020" s="66">
        <v>45434</v>
      </c>
      <c r="B1020">
        <v>22576.6</v>
      </c>
      <c r="C1020">
        <v>22629.5</v>
      </c>
      <c r="D1020">
        <v>22483.15</v>
      </c>
      <c r="E1020">
        <v>22597.8</v>
      </c>
    </row>
    <row r="1021" spans="1:5" x14ac:dyDescent="0.35">
      <c r="A1021" s="66">
        <v>45435</v>
      </c>
      <c r="B1021">
        <v>22614.1</v>
      </c>
      <c r="C1021">
        <v>22993.599999999999</v>
      </c>
      <c r="D1021">
        <v>22577.45</v>
      </c>
      <c r="E1021">
        <v>22967.65</v>
      </c>
    </row>
    <row r="1022" spans="1:5" x14ac:dyDescent="0.35">
      <c r="A1022" s="66">
        <v>45436</v>
      </c>
      <c r="B1022">
        <v>22930.75</v>
      </c>
      <c r="C1022">
        <v>23026.400000000001</v>
      </c>
      <c r="D1022">
        <v>22908</v>
      </c>
      <c r="E1022">
        <v>22957.1</v>
      </c>
    </row>
    <row r="1023" spans="1:5" x14ac:dyDescent="0.35">
      <c r="A1023" s="66">
        <v>45439</v>
      </c>
      <c r="B1023">
        <v>23038.95</v>
      </c>
      <c r="C1023">
        <v>23110.799999999999</v>
      </c>
      <c r="D1023">
        <v>22871.200000000001</v>
      </c>
      <c r="E1023">
        <v>22932.45</v>
      </c>
    </row>
    <row r="1024" spans="1:5" x14ac:dyDescent="0.35">
      <c r="A1024" s="66">
        <v>45440</v>
      </c>
      <c r="B1024">
        <v>22977.15</v>
      </c>
      <c r="C1024">
        <v>22998.55</v>
      </c>
      <c r="D1024">
        <v>22858.5</v>
      </c>
      <c r="E1024">
        <v>22888.15</v>
      </c>
    </row>
    <row r="1025" spans="1:5" x14ac:dyDescent="0.35">
      <c r="A1025" s="66">
        <v>45441</v>
      </c>
      <c r="B1025">
        <v>22762.75</v>
      </c>
      <c r="C1025">
        <v>22825.5</v>
      </c>
      <c r="D1025">
        <v>22685.45</v>
      </c>
      <c r="E1025">
        <v>22704.7</v>
      </c>
    </row>
    <row r="1026" spans="1:5" x14ac:dyDescent="0.35">
      <c r="A1026" s="66">
        <v>45442</v>
      </c>
      <c r="B1026">
        <v>22617.45</v>
      </c>
      <c r="C1026">
        <v>22705.75</v>
      </c>
      <c r="D1026">
        <v>22417</v>
      </c>
      <c r="E1026">
        <v>22488.65</v>
      </c>
    </row>
    <row r="1027" spans="1:5" x14ac:dyDescent="0.35">
      <c r="A1027" s="66">
        <v>45443</v>
      </c>
      <c r="B1027">
        <v>22568.1</v>
      </c>
      <c r="C1027">
        <v>22653.75</v>
      </c>
      <c r="D1027">
        <v>22465.1</v>
      </c>
      <c r="E1027">
        <v>22530.7</v>
      </c>
    </row>
    <row r="1028" spans="1:5" x14ac:dyDescent="0.35">
      <c r="A1028" s="66">
        <v>45446</v>
      </c>
      <c r="B1028">
        <v>23337.9</v>
      </c>
      <c r="C1028">
        <v>23338.7</v>
      </c>
      <c r="D1028">
        <v>23062.3</v>
      </c>
      <c r="E1028">
        <v>23263.9</v>
      </c>
    </row>
    <row r="1029" spans="1:5" x14ac:dyDescent="0.35">
      <c r="A1029" s="66">
        <v>45447</v>
      </c>
      <c r="B1029">
        <v>23179.5</v>
      </c>
      <c r="C1029">
        <v>23179.5</v>
      </c>
      <c r="D1029">
        <v>21281.45</v>
      </c>
      <c r="E1029">
        <v>21884.5</v>
      </c>
    </row>
    <row r="1030" spans="1:5" x14ac:dyDescent="0.35">
      <c r="A1030" s="66">
        <v>45448</v>
      </c>
      <c r="B1030">
        <v>22128.35</v>
      </c>
      <c r="C1030">
        <v>22670.400000000001</v>
      </c>
      <c r="D1030">
        <v>21791.95</v>
      </c>
      <c r="E1030">
        <v>22620.35</v>
      </c>
    </row>
    <row r="1031" spans="1:5" x14ac:dyDescent="0.35">
      <c r="A1031" s="66">
        <v>45449</v>
      </c>
      <c r="B1031">
        <v>22798.6</v>
      </c>
      <c r="C1031">
        <v>22910.15</v>
      </c>
      <c r="D1031">
        <v>22642.6</v>
      </c>
      <c r="E1031">
        <v>22821.4</v>
      </c>
    </row>
    <row r="1032" spans="1:5" x14ac:dyDescent="0.35">
      <c r="A1032" s="66">
        <v>45450</v>
      </c>
      <c r="B1032">
        <v>22821.85</v>
      </c>
      <c r="C1032">
        <v>23320.2</v>
      </c>
      <c r="D1032">
        <v>22789.05</v>
      </c>
      <c r="E1032">
        <v>23290.15</v>
      </c>
    </row>
    <row r="1033" spans="1:5" x14ac:dyDescent="0.35">
      <c r="A1033" s="66">
        <v>45453</v>
      </c>
      <c r="B1033">
        <v>23319.15</v>
      </c>
      <c r="C1033">
        <v>23411.9</v>
      </c>
      <c r="D1033">
        <v>23227.15</v>
      </c>
      <c r="E1033">
        <v>23259.200000000001</v>
      </c>
    </row>
    <row r="1034" spans="1:5" x14ac:dyDescent="0.35">
      <c r="A1034" s="66">
        <v>45454</v>
      </c>
      <c r="B1034">
        <v>23283.75</v>
      </c>
      <c r="C1034">
        <v>23389.45</v>
      </c>
      <c r="D1034">
        <v>23206.65</v>
      </c>
      <c r="E1034">
        <v>23264.85</v>
      </c>
    </row>
    <row r="1035" spans="1:5" x14ac:dyDescent="0.35">
      <c r="A1035" s="66">
        <v>45455</v>
      </c>
      <c r="B1035">
        <v>23344.45</v>
      </c>
      <c r="C1035">
        <v>23441.95</v>
      </c>
      <c r="D1035">
        <v>23295.95</v>
      </c>
      <c r="E1035">
        <v>23322.95</v>
      </c>
    </row>
    <row r="1036" spans="1:5" x14ac:dyDescent="0.35">
      <c r="A1036" s="66">
        <v>45456</v>
      </c>
      <c r="B1036">
        <v>23480.95</v>
      </c>
      <c r="C1036">
        <v>23481.05</v>
      </c>
      <c r="D1036">
        <v>23353.9</v>
      </c>
      <c r="E1036">
        <v>23398.9</v>
      </c>
    </row>
    <row r="1037" spans="1:5" x14ac:dyDescent="0.35">
      <c r="A1037" s="66">
        <v>45457</v>
      </c>
      <c r="B1037">
        <v>23464.95</v>
      </c>
      <c r="C1037">
        <v>23490.400000000001</v>
      </c>
      <c r="D1037">
        <v>23334.25</v>
      </c>
      <c r="E1037">
        <v>23465.599999999999</v>
      </c>
    </row>
    <row r="1038" spans="1:5" x14ac:dyDescent="0.35">
      <c r="A1038" s="66">
        <v>45461</v>
      </c>
      <c r="B1038">
        <v>23570.799999999999</v>
      </c>
      <c r="C1038">
        <v>23579.05</v>
      </c>
      <c r="D1038">
        <v>23499.7</v>
      </c>
      <c r="E1038">
        <v>23557.9</v>
      </c>
    </row>
    <row r="1039" spans="1:5" x14ac:dyDescent="0.35">
      <c r="A1039" s="66">
        <v>45462</v>
      </c>
      <c r="B1039">
        <v>23629.85</v>
      </c>
      <c r="C1039">
        <v>23664</v>
      </c>
      <c r="D1039">
        <v>23412.9</v>
      </c>
      <c r="E1039">
        <v>23516</v>
      </c>
    </row>
    <row r="1040" spans="1:5" x14ac:dyDescent="0.35">
      <c r="A1040" s="66">
        <v>45463</v>
      </c>
      <c r="B1040">
        <v>23586.15</v>
      </c>
      <c r="C1040">
        <v>23624</v>
      </c>
      <c r="D1040">
        <v>23442.6</v>
      </c>
      <c r="E1040">
        <v>23567</v>
      </c>
    </row>
    <row r="1041" spans="1:5" x14ac:dyDescent="0.35">
      <c r="A1041" s="66">
        <v>45464</v>
      </c>
      <c r="B1041">
        <v>23661.15</v>
      </c>
      <c r="C1041">
        <v>23667.1</v>
      </c>
      <c r="D1041">
        <v>23398.2</v>
      </c>
      <c r="E1041">
        <v>23501.1</v>
      </c>
    </row>
    <row r="1042" spans="1:5" x14ac:dyDescent="0.35">
      <c r="A1042" s="66">
        <v>45467</v>
      </c>
      <c r="B1042">
        <v>23382.3</v>
      </c>
      <c r="C1042">
        <v>23558.1</v>
      </c>
      <c r="D1042">
        <v>23350</v>
      </c>
      <c r="E1042">
        <v>23537.85</v>
      </c>
    </row>
    <row r="1043" spans="1:5" x14ac:dyDescent="0.35">
      <c r="A1043" s="66">
        <v>45468</v>
      </c>
      <c r="B1043">
        <v>23577.1</v>
      </c>
      <c r="C1043">
        <v>23754.15</v>
      </c>
      <c r="D1043">
        <v>23562.05</v>
      </c>
      <c r="E1043">
        <v>23721.3</v>
      </c>
    </row>
    <row r="1044" spans="1:5" x14ac:dyDescent="0.35">
      <c r="A1044" s="66">
        <v>45469</v>
      </c>
      <c r="B1044">
        <v>23723.1</v>
      </c>
      <c r="C1044">
        <v>23889.9</v>
      </c>
      <c r="D1044">
        <v>23670.45</v>
      </c>
      <c r="E1044">
        <v>23868.799999999999</v>
      </c>
    </row>
    <row r="1045" spans="1:5" x14ac:dyDescent="0.35">
      <c r="A1045" s="66">
        <v>45470</v>
      </c>
      <c r="B1045">
        <v>23881.55</v>
      </c>
      <c r="C1045">
        <v>24087.45</v>
      </c>
      <c r="D1045">
        <v>23805.4</v>
      </c>
      <c r="E1045">
        <v>24044.5</v>
      </c>
    </row>
    <row r="1046" spans="1:5" x14ac:dyDescent="0.35">
      <c r="A1046" s="66">
        <v>45471</v>
      </c>
      <c r="B1046">
        <v>24085.9</v>
      </c>
      <c r="C1046">
        <v>24174</v>
      </c>
      <c r="D1046">
        <v>23985.8</v>
      </c>
      <c r="E1046">
        <v>24010.6</v>
      </c>
    </row>
    <row r="1047" spans="1:5" x14ac:dyDescent="0.35">
      <c r="A1047" s="66">
        <v>45474</v>
      </c>
      <c r="B1047">
        <v>23992.95</v>
      </c>
      <c r="C1047">
        <v>24164</v>
      </c>
      <c r="D1047">
        <v>23992.7</v>
      </c>
      <c r="E1047">
        <v>24141.95</v>
      </c>
    </row>
    <row r="1048" spans="1:5" x14ac:dyDescent="0.35">
      <c r="A1048" s="66">
        <v>45475</v>
      </c>
      <c r="B1048">
        <v>24228.75</v>
      </c>
      <c r="C1048">
        <v>24236.35</v>
      </c>
      <c r="D1048">
        <v>24056.400000000001</v>
      </c>
      <c r="E1048">
        <v>24123.85</v>
      </c>
    </row>
    <row r="1049" spans="1:5" x14ac:dyDescent="0.35">
      <c r="A1049" s="66">
        <v>45476</v>
      </c>
      <c r="B1049">
        <v>24291.75</v>
      </c>
      <c r="C1049">
        <v>24309.15</v>
      </c>
      <c r="D1049">
        <v>24207.1</v>
      </c>
      <c r="E1049">
        <v>24286.5</v>
      </c>
    </row>
    <row r="1050" spans="1:5" x14ac:dyDescent="0.35">
      <c r="A1050" s="66">
        <v>45477</v>
      </c>
      <c r="B1050">
        <v>24369.95</v>
      </c>
      <c r="C1050">
        <v>24401</v>
      </c>
      <c r="D1050">
        <v>24281</v>
      </c>
      <c r="E1050">
        <v>24302.15</v>
      </c>
    </row>
    <row r="1051" spans="1:5" x14ac:dyDescent="0.35">
      <c r="A1051" s="66">
        <v>45478</v>
      </c>
      <c r="B1051">
        <v>24213.35</v>
      </c>
      <c r="C1051">
        <v>24363</v>
      </c>
      <c r="D1051">
        <v>24168.85</v>
      </c>
      <c r="E1051">
        <v>24323.85</v>
      </c>
    </row>
    <row r="1052" spans="1:5" x14ac:dyDescent="0.35">
      <c r="A1052" s="66">
        <v>45481</v>
      </c>
      <c r="B1052">
        <v>24329.45</v>
      </c>
      <c r="C1052">
        <v>24344.6</v>
      </c>
      <c r="D1052">
        <v>24240.55</v>
      </c>
      <c r="E1052">
        <v>24320.55</v>
      </c>
    </row>
    <row r="1053" spans="1:5" x14ac:dyDescent="0.35">
      <c r="A1053" s="66">
        <v>45482</v>
      </c>
      <c r="B1053">
        <v>24351</v>
      </c>
      <c r="C1053">
        <v>24443.599999999999</v>
      </c>
      <c r="D1053">
        <v>24331.9</v>
      </c>
      <c r="E1053">
        <v>24433.200000000001</v>
      </c>
    </row>
    <row r="1054" spans="1:5" x14ac:dyDescent="0.35">
      <c r="A1054" s="66">
        <v>45483</v>
      </c>
      <c r="B1054">
        <v>24459.85</v>
      </c>
      <c r="C1054">
        <v>24461.05</v>
      </c>
      <c r="D1054">
        <v>24141.8</v>
      </c>
      <c r="E1054">
        <v>24324.45</v>
      </c>
    </row>
    <row r="1055" spans="1:5" x14ac:dyDescent="0.35">
      <c r="A1055" s="66">
        <v>45484</v>
      </c>
      <c r="B1055">
        <v>24396.55</v>
      </c>
      <c r="C1055">
        <v>24402.65</v>
      </c>
      <c r="D1055">
        <v>24193.75</v>
      </c>
      <c r="E1055">
        <v>24315.95</v>
      </c>
    </row>
    <row r="1056" spans="1:5" x14ac:dyDescent="0.35">
      <c r="A1056" s="66">
        <v>45485</v>
      </c>
      <c r="B1056">
        <v>24387.95</v>
      </c>
      <c r="C1056">
        <v>24592.2</v>
      </c>
      <c r="D1056">
        <v>24331.15</v>
      </c>
      <c r="E1056">
        <v>24502.15</v>
      </c>
    </row>
    <row r="1057" spans="1:5" x14ac:dyDescent="0.35">
      <c r="A1057" s="66">
        <v>45488</v>
      </c>
      <c r="B1057">
        <v>24587.599999999999</v>
      </c>
      <c r="C1057">
        <v>24635.05</v>
      </c>
      <c r="D1057">
        <v>24522.75</v>
      </c>
      <c r="E1057">
        <v>24586.7</v>
      </c>
    </row>
    <row r="1058" spans="1:5" x14ac:dyDescent="0.35">
      <c r="A1058" s="66">
        <v>45489</v>
      </c>
      <c r="B1058">
        <v>24615.9</v>
      </c>
      <c r="C1058">
        <v>24661.25</v>
      </c>
      <c r="D1058">
        <v>24587.65</v>
      </c>
      <c r="E1058">
        <v>24613</v>
      </c>
    </row>
    <row r="1059" spans="1:5" x14ac:dyDescent="0.35">
      <c r="A1059" s="66">
        <v>45491</v>
      </c>
      <c r="B1059">
        <v>24543.8</v>
      </c>
      <c r="C1059">
        <v>24837.75</v>
      </c>
      <c r="D1059">
        <v>24504.45</v>
      </c>
      <c r="E1059">
        <v>24800.85</v>
      </c>
    </row>
    <row r="1060" spans="1:5" x14ac:dyDescent="0.35">
      <c r="A1060" s="66">
        <v>45492</v>
      </c>
      <c r="B1060">
        <v>24853.8</v>
      </c>
      <c r="C1060">
        <v>24854.799999999999</v>
      </c>
      <c r="D1060">
        <v>24508.15</v>
      </c>
      <c r="E1060">
        <v>24530.9</v>
      </c>
    </row>
    <row r="1061" spans="1:5" x14ac:dyDescent="0.35">
      <c r="A1061" s="66">
        <v>45495</v>
      </c>
      <c r="B1061">
        <v>24445.75</v>
      </c>
      <c r="C1061">
        <v>24595.200000000001</v>
      </c>
      <c r="D1061">
        <v>24362.3</v>
      </c>
      <c r="E1061">
        <v>24509.25</v>
      </c>
    </row>
    <row r="1062" spans="1:5" x14ac:dyDescent="0.35">
      <c r="A1062" s="66">
        <v>45496</v>
      </c>
      <c r="B1062">
        <v>24568.9</v>
      </c>
      <c r="C1062">
        <v>24582.55</v>
      </c>
      <c r="D1062">
        <v>24074.2</v>
      </c>
      <c r="E1062">
        <v>24479.05</v>
      </c>
    </row>
    <row r="1063" spans="1:5" x14ac:dyDescent="0.35">
      <c r="A1063" s="66">
        <v>45497</v>
      </c>
      <c r="B1063">
        <v>24444.95</v>
      </c>
      <c r="C1063">
        <v>24504.25</v>
      </c>
      <c r="D1063">
        <v>24307.25</v>
      </c>
      <c r="E1063">
        <v>24413.5</v>
      </c>
    </row>
    <row r="1064" spans="1:5" x14ac:dyDescent="0.35">
      <c r="A1064" s="66">
        <v>45498</v>
      </c>
      <c r="B1064">
        <v>24230.95</v>
      </c>
      <c r="C1064">
        <v>24426.15</v>
      </c>
      <c r="D1064">
        <v>24210.799999999999</v>
      </c>
      <c r="E1064">
        <v>24406.1</v>
      </c>
    </row>
    <row r="1065" spans="1:5" x14ac:dyDescent="0.35">
      <c r="A1065" s="66">
        <v>45499</v>
      </c>
      <c r="B1065">
        <v>24423.35</v>
      </c>
      <c r="C1065">
        <v>24861.15</v>
      </c>
      <c r="D1065">
        <v>24410.9</v>
      </c>
      <c r="E1065">
        <v>24834.85</v>
      </c>
    </row>
    <row r="1066" spans="1:5" x14ac:dyDescent="0.35">
      <c r="A1066" s="66">
        <v>45502</v>
      </c>
      <c r="B1066">
        <v>24943.3</v>
      </c>
      <c r="C1066">
        <v>24999.75</v>
      </c>
      <c r="D1066">
        <v>24774.6</v>
      </c>
      <c r="E1066">
        <v>24836.1</v>
      </c>
    </row>
    <row r="1067" spans="1:5" x14ac:dyDescent="0.35">
      <c r="A1067" s="66">
        <v>45503</v>
      </c>
      <c r="B1067">
        <v>24839.4</v>
      </c>
      <c r="C1067">
        <v>24971.75</v>
      </c>
      <c r="D1067">
        <v>24798.65</v>
      </c>
      <c r="E1067">
        <v>24857.3</v>
      </c>
    </row>
    <row r="1068" spans="1:5" x14ac:dyDescent="0.35">
      <c r="A1068" s="66">
        <v>45504</v>
      </c>
      <c r="B1068">
        <v>24886.7</v>
      </c>
      <c r="C1068">
        <v>24984.6</v>
      </c>
      <c r="D1068">
        <v>24856.5</v>
      </c>
      <c r="E1068">
        <v>24951.15</v>
      </c>
    </row>
    <row r="1069" spans="1:5" x14ac:dyDescent="0.35">
      <c r="A1069" s="66">
        <v>45505</v>
      </c>
      <c r="B1069">
        <v>25030.95</v>
      </c>
      <c r="C1069">
        <v>25078.3</v>
      </c>
      <c r="D1069">
        <v>24956.400000000001</v>
      </c>
      <c r="E1069">
        <v>25010.9</v>
      </c>
    </row>
    <row r="1070" spans="1:5" x14ac:dyDescent="0.35">
      <c r="A1070" s="66">
        <v>45506</v>
      </c>
      <c r="B1070">
        <v>24789</v>
      </c>
      <c r="C1070">
        <v>24851.9</v>
      </c>
      <c r="D1070">
        <v>24686.85</v>
      </c>
      <c r="E1070">
        <v>24717.7</v>
      </c>
    </row>
    <row r="1071" spans="1:5" x14ac:dyDescent="0.35">
      <c r="A1071" s="66">
        <v>45509</v>
      </c>
      <c r="B1071">
        <v>24302.85</v>
      </c>
      <c r="C1071">
        <v>24350.05</v>
      </c>
      <c r="D1071">
        <v>23893.7</v>
      </c>
      <c r="E1071">
        <v>24055.599999999999</v>
      </c>
    </row>
    <row r="1072" spans="1:5" x14ac:dyDescent="0.35">
      <c r="A1072" s="66">
        <v>45510</v>
      </c>
      <c r="B1072">
        <v>24189.85</v>
      </c>
      <c r="C1072">
        <v>24382.6</v>
      </c>
      <c r="D1072">
        <v>23960.400000000001</v>
      </c>
      <c r="E1072">
        <v>23992.55</v>
      </c>
    </row>
    <row r="1073" spans="1:5" x14ac:dyDescent="0.35">
      <c r="A1073" s="66">
        <v>45511</v>
      </c>
      <c r="B1073">
        <v>24289.4</v>
      </c>
      <c r="C1073">
        <v>24337.7</v>
      </c>
      <c r="D1073">
        <v>24184.9</v>
      </c>
      <c r="E1073">
        <v>24297.5</v>
      </c>
    </row>
    <row r="1074" spans="1:5" x14ac:dyDescent="0.35">
      <c r="A1074" s="66">
        <v>45512</v>
      </c>
      <c r="B1074">
        <v>24248.55</v>
      </c>
      <c r="C1074">
        <v>24340.5</v>
      </c>
      <c r="D1074">
        <v>24079.7</v>
      </c>
      <c r="E1074">
        <v>24117</v>
      </c>
    </row>
    <row r="1075" spans="1:5" x14ac:dyDescent="0.35">
      <c r="A1075" s="66">
        <v>45513</v>
      </c>
      <c r="B1075">
        <v>24386.85</v>
      </c>
      <c r="C1075">
        <v>24419.75</v>
      </c>
      <c r="D1075">
        <v>24311.200000000001</v>
      </c>
      <c r="E1075">
        <v>24367.5</v>
      </c>
    </row>
    <row r="1076" spans="1:5" x14ac:dyDescent="0.35">
      <c r="A1076" s="66">
        <v>45516</v>
      </c>
      <c r="B1076">
        <v>24320.05</v>
      </c>
      <c r="C1076">
        <v>24472.799999999999</v>
      </c>
      <c r="D1076">
        <v>24212.1</v>
      </c>
      <c r="E1076">
        <v>24347</v>
      </c>
    </row>
    <row r="1077" spans="1:5" x14ac:dyDescent="0.35">
      <c r="A1077" s="66">
        <v>45517</v>
      </c>
      <c r="B1077">
        <v>24342.35</v>
      </c>
      <c r="C1077">
        <v>24359.95</v>
      </c>
      <c r="D1077">
        <v>24116.5</v>
      </c>
      <c r="E1077">
        <v>24139</v>
      </c>
    </row>
    <row r="1078" spans="1:5" x14ac:dyDescent="0.35">
      <c r="A1078" s="66">
        <v>45518</v>
      </c>
      <c r="B1078">
        <v>24184.400000000001</v>
      </c>
      <c r="C1078">
        <v>24196.5</v>
      </c>
      <c r="D1078">
        <v>24099.7</v>
      </c>
      <c r="E1078">
        <v>24143.75</v>
      </c>
    </row>
    <row r="1079" spans="1:5" x14ac:dyDescent="0.35">
      <c r="A1079" s="66">
        <v>45520</v>
      </c>
      <c r="B1079">
        <v>24334.85</v>
      </c>
      <c r="C1079">
        <v>24563.9</v>
      </c>
      <c r="D1079">
        <v>24204.5</v>
      </c>
      <c r="E1079">
        <v>24541.15</v>
      </c>
    </row>
    <row r="1080" spans="1:5" x14ac:dyDescent="0.35">
      <c r="A1080" s="66">
        <v>45523</v>
      </c>
      <c r="B1080">
        <v>24636.35</v>
      </c>
      <c r="C1080">
        <v>24638.799999999999</v>
      </c>
      <c r="D1080">
        <v>24522.95</v>
      </c>
      <c r="E1080">
        <v>24572.65</v>
      </c>
    </row>
    <row r="1081" spans="1:5" x14ac:dyDescent="0.35">
      <c r="A1081" s="66">
        <v>45524</v>
      </c>
      <c r="B1081">
        <v>24648.9</v>
      </c>
      <c r="C1081">
        <v>24734.3</v>
      </c>
      <c r="D1081">
        <v>24607.200000000001</v>
      </c>
      <c r="E1081">
        <v>24698.85</v>
      </c>
    </row>
    <row r="1082" spans="1:5" x14ac:dyDescent="0.35">
      <c r="A1082" s="66">
        <v>45525</v>
      </c>
      <c r="B1082">
        <v>24680.55</v>
      </c>
      <c r="C1082">
        <v>24787.95</v>
      </c>
      <c r="D1082">
        <v>24654.5</v>
      </c>
      <c r="E1082">
        <v>24770.2</v>
      </c>
    </row>
    <row r="1083" spans="1:5" x14ac:dyDescent="0.35">
      <c r="A1083" s="66">
        <v>45526</v>
      </c>
      <c r="B1083">
        <v>24863.4</v>
      </c>
      <c r="C1083">
        <v>24867.35</v>
      </c>
      <c r="D1083">
        <v>24784.45</v>
      </c>
      <c r="E1083">
        <v>24811.5</v>
      </c>
    </row>
    <row r="1084" spans="1:5" x14ac:dyDescent="0.35">
      <c r="A1084" s="66">
        <v>45527</v>
      </c>
      <c r="B1084">
        <v>24845.4</v>
      </c>
      <c r="C1084">
        <v>24858.400000000001</v>
      </c>
      <c r="D1084">
        <v>24771.65</v>
      </c>
      <c r="E1084">
        <v>24823.15</v>
      </c>
    </row>
    <row r="1085" spans="1:5" x14ac:dyDescent="0.35">
      <c r="A1085" s="66">
        <v>45530</v>
      </c>
      <c r="B1085">
        <v>24906.1</v>
      </c>
      <c r="C1085">
        <v>25043.8</v>
      </c>
      <c r="D1085">
        <v>24874.7</v>
      </c>
      <c r="E1085">
        <v>25010.6</v>
      </c>
    </row>
    <row r="1086" spans="1:5" x14ac:dyDescent="0.35">
      <c r="A1086" s="66">
        <v>45531</v>
      </c>
      <c r="B1086">
        <v>25024.799999999999</v>
      </c>
      <c r="C1086">
        <v>25073.1</v>
      </c>
      <c r="D1086">
        <v>24973.65</v>
      </c>
      <c r="E1086">
        <v>25017.75</v>
      </c>
    </row>
    <row r="1087" spans="1:5" x14ac:dyDescent="0.35">
      <c r="A1087" s="66">
        <v>45532</v>
      </c>
      <c r="B1087">
        <v>25030.799999999999</v>
      </c>
      <c r="C1087">
        <v>25129.599999999999</v>
      </c>
      <c r="D1087">
        <v>24964.65</v>
      </c>
      <c r="E1087">
        <v>25052.35</v>
      </c>
    </row>
    <row r="1088" spans="1:5" x14ac:dyDescent="0.35">
      <c r="A1088" s="66">
        <v>45533</v>
      </c>
      <c r="B1088">
        <v>25035.3</v>
      </c>
      <c r="C1088">
        <v>25192.9</v>
      </c>
      <c r="D1088">
        <v>24998.5</v>
      </c>
      <c r="E1088">
        <v>25151.95</v>
      </c>
    </row>
    <row r="1089" spans="1:5" x14ac:dyDescent="0.35">
      <c r="A1089" s="66">
        <v>45534</v>
      </c>
      <c r="B1089">
        <v>25249.7</v>
      </c>
      <c r="C1089">
        <v>25268.35</v>
      </c>
      <c r="D1089">
        <v>25199.4</v>
      </c>
      <c r="E1089">
        <v>25235.9</v>
      </c>
    </row>
    <row r="1090" spans="1:5" x14ac:dyDescent="0.35">
      <c r="A1090" s="66">
        <v>45537</v>
      </c>
      <c r="B1090">
        <v>25333.599999999999</v>
      </c>
      <c r="C1090">
        <v>25333.65</v>
      </c>
      <c r="D1090">
        <v>25235.5</v>
      </c>
      <c r="E1090">
        <v>25278.7</v>
      </c>
    </row>
    <row r="1091" spans="1:5" x14ac:dyDescent="0.35">
      <c r="A1091" s="66">
        <v>45538</v>
      </c>
      <c r="B1091">
        <v>25313.4</v>
      </c>
      <c r="C1091">
        <v>25321.7</v>
      </c>
      <c r="D1091">
        <v>25235.8</v>
      </c>
      <c r="E1091">
        <v>25279.85</v>
      </c>
    </row>
    <row r="1092" spans="1:5" x14ac:dyDescent="0.35">
      <c r="A1092" s="66">
        <v>45539</v>
      </c>
      <c r="B1092">
        <v>25089.95</v>
      </c>
      <c r="C1092">
        <v>25216</v>
      </c>
      <c r="D1092">
        <v>25083.8</v>
      </c>
      <c r="E1092">
        <v>25198.7</v>
      </c>
    </row>
    <row r="1093" spans="1:5" x14ac:dyDescent="0.35">
      <c r="A1093" s="66">
        <v>45540</v>
      </c>
      <c r="B1093">
        <v>25250.5</v>
      </c>
      <c r="C1093">
        <v>25275.45</v>
      </c>
      <c r="D1093">
        <v>25127.75</v>
      </c>
      <c r="E1093">
        <v>25145.1</v>
      </c>
    </row>
    <row r="1094" spans="1:5" x14ac:dyDescent="0.35">
      <c r="A1094" s="66">
        <v>45541</v>
      </c>
      <c r="B1094">
        <v>25093.7</v>
      </c>
      <c r="C1094">
        <v>25168.75</v>
      </c>
      <c r="D1094">
        <v>24801.3</v>
      </c>
      <c r="E1094">
        <v>24852.15</v>
      </c>
    </row>
    <row r="1095" spans="1:5" x14ac:dyDescent="0.35">
      <c r="A1095" s="66">
        <v>45544</v>
      </c>
      <c r="B1095">
        <v>24823.4</v>
      </c>
      <c r="C1095">
        <v>24957.5</v>
      </c>
      <c r="D1095">
        <v>24753.15</v>
      </c>
      <c r="E1095">
        <v>24936.400000000001</v>
      </c>
    </row>
    <row r="1096" spans="1:5" x14ac:dyDescent="0.35">
      <c r="A1096" s="66">
        <v>45545</v>
      </c>
      <c r="B1096">
        <v>24999.4</v>
      </c>
      <c r="C1096">
        <v>25130.5</v>
      </c>
      <c r="D1096">
        <v>24896.799999999999</v>
      </c>
      <c r="E1096">
        <v>25041.1</v>
      </c>
    </row>
    <row r="1097" spans="1:5" x14ac:dyDescent="0.35">
      <c r="A1097" s="66">
        <v>45546</v>
      </c>
      <c r="B1097">
        <v>25034</v>
      </c>
      <c r="C1097">
        <v>25113.7</v>
      </c>
      <c r="D1097">
        <v>24885.15</v>
      </c>
      <c r="E1097">
        <v>24918.45</v>
      </c>
    </row>
    <row r="1098" spans="1:5" x14ac:dyDescent="0.35">
      <c r="A1098" s="66">
        <v>45547</v>
      </c>
      <c r="B1098">
        <v>25059.65</v>
      </c>
      <c r="C1098">
        <v>25433.35</v>
      </c>
      <c r="D1098">
        <v>24941.45</v>
      </c>
      <c r="E1098">
        <v>25388.9</v>
      </c>
    </row>
    <row r="1099" spans="1:5" x14ac:dyDescent="0.35">
      <c r="A1099" s="66">
        <v>45548</v>
      </c>
      <c r="B1099">
        <v>25430.45</v>
      </c>
      <c r="C1099">
        <v>25430.5</v>
      </c>
      <c r="D1099">
        <v>25292.45</v>
      </c>
      <c r="E1099">
        <v>25356.5</v>
      </c>
    </row>
    <row r="1100" spans="1:5" x14ac:dyDescent="0.35">
      <c r="A1100" s="66">
        <v>45551</v>
      </c>
      <c r="B1100">
        <v>25406.65</v>
      </c>
      <c r="C1100">
        <v>25445.7</v>
      </c>
      <c r="D1100">
        <v>25336.2</v>
      </c>
      <c r="E1100">
        <v>25383.75</v>
      </c>
    </row>
    <row r="1101" spans="1:5" x14ac:dyDescent="0.35">
      <c r="A1101" s="66">
        <v>45552</v>
      </c>
      <c r="B1101">
        <v>25416.9</v>
      </c>
      <c r="C1101">
        <v>25441.65</v>
      </c>
      <c r="D1101">
        <v>25352.25</v>
      </c>
      <c r="E1101">
        <v>25418.55</v>
      </c>
    </row>
    <row r="1102" spans="1:5" x14ac:dyDescent="0.35">
      <c r="A1102" s="66">
        <v>45553</v>
      </c>
      <c r="B1102">
        <v>25402.400000000001</v>
      </c>
      <c r="C1102">
        <v>25482.2</v>
      </c>
      <c r="D1102">
        <v>25285.55</v>
      </c>
      <c r="E1102">
        <v>25377.55</v>
      </c>
    </row>
    <row r="1103" spans="1:5" x14ac:dyDescent="0.35">
      <c r="A1103" s="66">
        <v>45554</v>
      </c>
      <c r="B1103">
        <v>25487.05</v>
      </c>
      <c r="C1103">
        <v>25611.95</v>
      </c>
      <c r="D1103">
        <v>25376.05</v>
      </c>
      <c r="E1103">
        <v>25415.8</v>
      </c>
    </row>
    <row r="1104" spans="1:5" x14ac:dyDescent="0.35">
      <c r="A1104" s="66">
        <v>45555</v>
      </c>
      <c r="B1104">
        <v>25525.95</v>
      </c>
      <c r="C1104">
        <v>25849.25</v>
      </c>
      <c r="D1104">
        <v>25426.6</v>
      </c>
      <c r="E1104">
        <v>25790.95</v>
      </c>
    </row>
    <row r="1105" spans="1:5" x14ac:dyDescent="0.35">
      <c r="A1105" s="66">
        <v>45558</v>
      </c>
      <c r="B1105">
        <v>25872.55</v>
      </c>
      <c r="C1105">
        <v>25956</v>
      </c>
      <c r="D1105">
        <v>25847.35</v>
      </c>
      <c r="E1105">
        <v>25939.05</v>
      </c>
    </row>
    <row r="1106" spans="1:5" x14ac:dyDescent="0.35">
      <c r="A1106" s="66">
        <v>45559</v>
      </c>
      <c r="B1106">
        <v>25921.45</v>
      </c>
      <c r="C1106">
        <v>26011.55</v>
      </c>
      <c r="D1106">
        <v>25886.85</v>
      </c>
      <c r="E1106">
        <v>25940.400000000001</v>
      </c>
    </row>
    <row r="1107" spans="1:5" x14ac:dyDescent="0.35">
      <c r="A1107" s="66">
        <v>45560</v>
      </c>
      <c r="B1107">
        <v>25899.45</v>
      </c>
      <c r="C1107">
        <v>26032.799999999999</v>
      </c>
      <c r="D1107">
        <v>25871.35</v>
      </c>
      <c r="E1107">
        <v>26004.15</v>
      </c>
    </row>
    <row r="1108" spans="1:5" x14ac:dyDescent="0.35">
      <c r="A1108" s="66">
        <v>45561</v>
      </c>
      <c r="B1108">
        <v>26005.4</v>
      </c>
      <c r="C1108">
        <v>26250.9</v>
      </c>
      <c r="D1108">
        <v>25998.400000000001</v>
      </c>
      <c r="E1108">
        <v>26216.05</v>
      </c>
    </row>
    <row r="1109" spans="1:5" x14ac:dyDescent="0.35">
      <c r="A1109" s="66">
        <v>45562</v>
      </c>
      <c r="B1109">
        <v>26248.25</v>
      </c>
      <c r="C1109">
        <v>26277.35</v>
      </c>
      <c r="D1109">
        <v>26151.4</v>
      </c>
      <c r="E1109">
        <v>26178.95</v>
      </c>
    </row>
    <row r="1110" spans="1:5" x14ac:dyDescent="0.35">
      <c r="A1110" s="66">
        <v>45565</v>
      </c>
      <c r="B1110">
        <v>26061.3</v>
      </c>
      <c r="C1110">
        <v>26134.7</v>
      </c>
      <c r="D1110">
        <v>25794.1</v>
      </c>
      <c r="E1110">
        <v>25810.85</v>
      </c>
    </row>
    <row r="1111" spans="1:5" x14ac:dyDescent="0.35">
      <c r="A1111" s="66">
        <v>45566</v>
      </c>
      <c r="B1111">
        <v>25788.45</v>
      </c>
      <c r="C1111">
        <v>25907.599999999999</v>
      </c>
      <c r="D1111">
        <v>25739.200000000001</v>
      </c>
      <c r="E1111">
        <v>25796.9</v>
      </c>
    </row>
    <row r="1112" spans="1:5" x14ac:dyDescent="0.35">
      <c r="A1112" s="66">
        <v>45568</v>
      </c>
      <c r="B1112">
        <v>25452.85</v>
      </c>
      <c r="C1112">
        <v>25639.45</v>
      </c>
      <c r="D1112">
        <v>25230.3</v>
      </c>
      <c r="E1112">
        <v>25250.1</v>
      </c>
    </row>
    <row r="1113" spans="1:5" x14ac:dyDescent="0.35">
      <c r="A1113" s="66">
        <v>45569</v>
      </c>
      <c r="B1113">
        <v>25181.9</v>
      </c>
      <c r="C1113">
        <v>25485.05</v>
      </c>
      <c r="D1113">
        <v>24966.799999999999</v>
      </c>
      <c r="E1113">
        <v>25014.6</v>
      </c>
    </row>
    <row r="1114" spans="1:5" x14ac:dyDescent="0.35">
      <c r="A1114" s="66">
        <v>45572</v>
      </c>
      <c r="B1114">
        <v>25084.1</v>
      </c>
      <c r="C1114">
        <v>25143</v>
      </c>
      <c r="D1114">
        <v>24694.35</v>
      </c>
      <c r="E1114">
        <v>24795.75</v>
      </c>
    </row>
    <row r="1115" spans="1:5" x14ac:dyDescent="0.35">
      <c r="A1115" s="66">
        <v>45573</v>
      </c>
      <c r="B1115">
        <v>24832.2</v>
      </c>
      <c r="C1115">
        <v>25044</v>
      </c>
      <c r="D1115">
        <v>24756.799999999999</v>
      </c>
      <c r="E1115">
        <v>25013.15</v>
      </c>
    </row>
    <row r="1116" spans="1:5" x14ac:dyDescent="0.35">
      <c r="A1116" s="66">
        <v>45574</v>
      </c>
      <c r="B1116">
        <v>25065.8</v>
      </c>
      <c r="C1116">
        <v>25234.05</v>
      </c>
      <c r="D1116">
        <v>24947.7</v>
      </c>
      <c r="E1116">
        <v>24981.95</v>
      </c>
    </row>
    <row r="1117" spans="1:5" x14ac:dyDescent="0.35">
      <c r="A1117" s="66">
        <v>45575</v>
      </c>
      <c r="B1117">
        <v>25067.05</v>
      </c>
      <c r="C1117">
        <v>25134.05</v>
      </c>
      <c r="D1117">
        <v>24979.4</v>
      </c>
      <c r="E1117">
        <v>24998.45</v>
      </c>
    </row>
    <row r="1118" spans="1:5" x14ac:dyDescent="0.35">
      <c r="A1118" s="66">
        <v>45576</v>
      </c>
      <c r="B1118">
        <v>24985.3</v>
      </c>
      <c r="C1118">
        <v>25028.65</v>
      </c>
      <c r="D1118">
        <v>24920.05</v>
      </c>
      <c r="E1118">
        <v>24964.25</v>
      </c>
    </row>
    <row r="1119" spans="1:5" x14ac:dyDescent="0.35">
      <c r="A1119" s="66">
        <v>45579</v>
      </c>
      <c r="B1119">
        <v>25023.45</v>
      </c>
      <c r="C1119">
        <v>25159.75</v>
      </c>
      <c r="D1119">
        <v>25017.5</v>
      </c>
      <c r="E1119">
        <v>25127.95</v>
      </c>
    </row>
    <row r="1120" spans="1:5" x14ac:dyDescent="0.35">
      <c r="A1120" s="66">
        <v>45580</v>
      </c>
      <c r="B1120">
        <v>25186.3</v>
      </c>
      <c r="C1120">
        <v>25212.05</v>
      </c>
      <c r="D1120">
        <v>25008.15</v>
      </c>
      <c r="E1120">
        <v>25057.35</v>
      </c>
    </row>
    <row r="1121" spans="1:5" x14ac:dyDescent="0.35">
      <c r="A1121" s="66">
        <v>45581</v>
      </c>
      <c r="B1121">
        <v>25008.55</v>
      </c>
      <c r="C1121">
        <v>25093.4</v>
      </c>
      <c r="D1121">
        <v>24908.45</v>
      </c>
      <c r="E1121">
        <v>24971.3</v>
      </c>
    </row>
    <row r="1122" spans="1:5" x14ac:dyDescent="0.35">
      <c r="A1122" s="66">
        <v>45582</v>
      </c>
      <c r="B1122">
        <v>25027.4</v>
      </c>
      <c r="C1122">
        <v>25029.5</v>
      </c>
      <c r="D1122">
        <v>24728.9</v>
      </c>
      <c r="E1122">
        <v>24749.85</v>
      </c>
    </row>
    <row r="1123" spans="1:5" x14ac:dyDescent="0.35">
      <c r="A1123" s="66">
        <v>45583</v>
      </c>
      <c r="B1123">
        <v>24664.95</v>
      </c>
      <c r="C1123">
        <v>24886.2</v>
      </c>
      <c r="D1123">
        <v>24567.65</v>
      </c>
      <c r="E1123">
        <v>24854.05</v>
      </c>
    </row>
    <row r="1124" spans="1:5" x14ac:dyDescent="0.35">
      <c r="A1124" s="66">
        <v>45586</v>
      </c>
      <c r="B1124">
        <v>24956.15</v>
      </c>
      <c r="C1124">
        <v>24978.3</v>
      </c>
      <c r="D1124">
        <v>24679.599999999999</v>
      </c>
      <c r="E1124">
        <v>24781.1</v>
      </c>
    </row>
    <row r="1125" spans="1:5" x14ac:dyDescent="0.35">
      <c r="A1125" s="66">
        <v>45587</v>
      </c>
      <c r="B1125">
        <v>24798.65</v>
      </c>
      <c r="C1125">
        <v>24882</v>
      </c>
      <c r="D1125">
        <v>24445.8</v>
      </c>
      <c r="E1125">
        <v>24472.1</v>
      </c>
    </row>
    <row r="1126" spans="1:5" x14ac:dyDescent="0.35">
      <c r="A1126" s="66">
        <v>45588</v>
      </c>
      <c r="B1126">
        <v>24378.15</v>
      </c>
      <c r="C1126">
        <v>24604.25</v>
      </c>
      <c r="D1126">
        <v>24378.1</v>
      </c>
      <c r="E1126">
        <v>24435.5</v>
      </c>
    </row>
    <row r="1127" spans="1:5" x14ac:dyDescent="0.35">
      <c r="A1127" s="66">
        <v>45589</v>
      </c>
      <c r="B1127">
        <v>24412.7</v>
      </c>
      <c r="C1127">
        <v>24480.65</v>
      </c>
      <c r="D1127">
        <v>24341.200000000001</v>
      </c>
      <c r="E1127">
        <v>24399.4</v>
      </c>
    </row>
    <row r="1128" spans="1:5" x14ac:dyDescent="0.35">
      <c r="A1128" s="66">
        <v>45590</v>
      </c>
      <c r="B1128">
        <v>24418.05</v>
      </c>
      <c r="C1128">
        <v>24440.25</v>
      </c>
      <c r="D1128">
        <v>24073.9</v>
      </c>
      <c r="E1128">
        <v>24180.799999999999</v>
      </c>
    </row>
    <row r="1129" spans="1:5" x14ac:dyDescent="0.35">
      <c r="A1129" s="66">
        <v>45593</v>
      </c>
      <c r="B1129">
        <v>24251.1</v>
      </c>
      <c r="C1129">
        <v>24492.6</v>
      </c>
      <c r="D1129">
        <v>24134.9</v>
      </c>
      <c r="E1129">
        <v>24339.15</v>
      </c>
    </row>
    <row r="1130" spans="1:5" x14ac:dyDescent="0.35">
      <c r="A1130" s="66">
        <v>45594</v>
      </c>
      <c r="B1130">
        <v>24328.85</v>
      </c>
      <c r="C1130">
        <v>24484.5</v>
      </c>
      <c r="D1130">
        <v>24140.85</v>
      </c>
      <c r="E1130">
        <v>24466.85</v>
      </c>
    </row>
    <row r="1131" spans="1:5" x14ac:dyDescent="0.35">
      <c r="A1131" s="66">
        <v>45595</v>
      </c>
      <c r="B1131">
        <v>24371.45</v>
      </c>
      <c r="C1131">
        <v>24498.2</v>
      </c>
      <c r="D1131">
        <v>24307.3</v>
      </c>
      <c r="E1131">
        <v>24340.85</v>
      </c>
    </row>
    <row r="1132" spans="1:5" x14ac:dyDescent="0.35">
      <c r="A1132" s="66">
        <v>45596</v>
      </c>
      <c r="B1132">
        <v>24349.85</v>
      </c>
      <c r="C1132">
        <v>24372.45</v>
      </c>
      <c r="D1132">
        <v>24172.6</v>
      </c>
      <c r="E1132">
        <v>24205.35</v>
      </c>
    </row>
    <row r="1133" spans="1:5" x14ac:dyDescent="0.35">
      <c r="A1133" s="66">
        <v>45597</v>
      </c>
      <c r="B1133">
        <v>24302.75</v>
      </c>
      <c r="C1133">
        <v>24368.25</v>
      </c>
      <c r="D1133">
        <v>24280.2</v>
      </c>
      <c r="E1133">
        <v>24304.35</v>
      </c>
    </row>
    <row r="1134" spans="1:5" x14ac:dyDescent="0.35">
      <c r="A1134" s="66">
        <v>45600</v>
      </c>
      <c r="B1134">
        <v>24315.75</v>
      </c>
      <c r="C1134">
        <v>24316.75</v>
      </c>
      <c r="D1134">
        <v>23816.15</v>
      </c>
      <c r="E1134">
        <v>23995.35</v>
      </c>
    </row>
    <row r="1135" spans="1:5" x14ac:dyDescent="0.35">
      <c r="A1135" s="66">
        <v>45601</v>
      </c>
      <c r="B1135">
        <v>23916.5</v>
      </c>
      <c r="C1135">
        <v>24229.05</v>
      </c>
      <c r="D1135">
        <v>23842.75</v>
      </c>
      <c r="E1135">
        <v>24213.3</v>
      </c>
    </row>
    <row r="1136" spans="1:5" x14ac:dyDescent="0.35">
      <c r="A1136" s="66">
        <v>45602</v>
      </c>
      <c r="B1136">
        <v>24308.75</v>
      </c>
      <c r="C1136">
        <v>24537.599999999999</v>
      </c>
      <c r="D1136">
        <v>24204.05</v>
      </c>
      <c r="E1136">
        <v>24484.05</v>
      </c>
    </row>
    <row r="1137" spans="1:5" x14ac:dyDescent="0.35">
      <c r="A1137" s="66">
        <v>45603</v>
      </c>
      <c r="B1137">
        <v>24489.599999999999</v>
      </c>
      <c r="C1137">
        <v>24503.35</v>
      </c>
      <c r="D1137">
        <v>24179.05</v>
      </c>
      <c r="E1137">
        <v>24199.35</v>
      </c>
    </row>
    <row r="1138" spans="1:5" x14ac:dyDescent="0.35">
      <c r="A1138" s="66">
        <v>45604</v>
      </c>
      <c r="B1138">
        <v>24207.7</v>
      </c>
      <c r="C1138">
        <v>24276.15</v>
      </c>
      <c r="D1138">
        <v>24066.65</v>
      </c>
      <c r="E1138">
        <v>24148.2</v>
      </c>
    </row>
    <row r="1139" spans="1:5" x14ac:dyDescent="0.35">
      <c r="A1139" s="66">
        <v>45607</v>
      </c>
      <c r="B1139">
        <v>24087.25</v>
      </c>
      <c r="C1139">
        <v>24336.799999999999</v>
      </c>
      <c r="D1139">
        <v>24004.6</v>
      </c>
      <c r="E1139">
        <v>24141.3</v>
      </c>
    </row>
    <row r="1140" spans="1:5" x14ac:dyDescent="0.35">
      <c r="A1140" s="66">
        <v>45608</v>
      </c>
      <c r="B1140">
        <v>24225.8</v>
      </c>
      <c r="C1140">
        <v>24242</v>
      </c>
      <c r="D1140">
        <v>23839.15</v>
      </c>
      <c r="E1140">
        <v>23883.45</v>
      </c>
    </row>
    <row r="1141" spans="1:5" x14ac:dyDescent="0.35">
      <c r="A1141" s="66">
        <v>45609</v>
      </c>
      <c r="B1141">
        <v>23822.45</v>
      </c>
      <c r="C1141">
        <v>23873.599999999999</v>
      </c>
      <c r="D1141">
        <v>23509.599999999999</v>
      </c>
      <c r="E1141">
        <v>23559.05</v>
      </c>
    </row>
    <row r="1142" spans="1:5" x14ac:dyDescent="0.35">
      <c r="A1142" s="66">
        <v>45610</v>
      </c>
      <c r="B1142">
        <v>23542.15</v>
      </c>
      <c r="C1142">
        <v>23675.9</v>
      </c>
      <c r="D1142">
        <v>23484.15</v>
      </c>
      <c r="E1142">
        <v>23532.7</v>
      </c>
    </row>
    <row r="1143" spans="1:5" x14ac:dyDescent="0.35">
      <c r="A1143" s="66">
        <v>45614</v>
      </c>
      <c r="B1143">
        <v>23605.3</v>
      </c>
      <c r="C1143">
        <v>23606.799999999999</v>
      </c>
      <c r="D1143">
        <v>23350.400000000001</v>
      </c>
      <c r="E1143">
        <v>23453.8</v>
      </c>
    </row>
    <row r="1144" spans="1:5" x14ac:dyDescent="0.35">
      <c r="A1144" s="66">
        <v>45615</v>
      </c>
      <c r="B1144">
        <v>23529.55</v>
      </c>
      <c r="C1144">
        <v>23780.65</v>
      </c>
      <c r="D1144">
        <v>23464.799999999999</v>
      </c>
      <c r="E1144">
        <v>23518.5</v>
      </c>
    </row>
    <row r="1145" spans="1:5" x14ac:dyDescent="0.35">
      <c r="A1145" s="66">
        <v>45617</v>
      </c>
      <c r="B1145">
        <v>23488.45</v>
      </c>
      <c r="C1145">
        <v>23507.3</v>
      </c>
      <c r="D1145">
        <v>23263.15</v>
      </c>
      <c r="E1145">
        <v>23349.9</v>
      </c>
    </row>
    <row r="1146" spans="1:5" x14ac:dyDescent="0.35">
      <c r="A1146" s="66">
        <v>45618</v>
      </c>
      <c r="B1146">
        <v>23411.8</v>
      </c>
      <c r="C1146">
        <v>23956.1</v>
      </c>
      <c r="D1146">
        <v>23359</v>
      </c>
      <c r="E1146">
        <v>23907.25</v>
      </c>
    </row>
    <row r="1147" spans="1:5" x14ac:dyDescent="0.35">
      <c r="A1147" s="66">
        <v>45621</v>
      </c>
      <c r="B1147">
        <v>24253.55</v>
      </c>
      <c r="C1147">
        <v>24351.55</v>
      </c>
      <c r="D1147">
        <v>24135.45</v>
      </c>
      <c r="E1147">
        <v>24221.9</v>
      </c>
    </row>
    <row r="1148" spans="1:5" x14ac:dyDescent="0.35">
      <c r="A1148" s="66">
        <v>45622</v>
      </c>
      <c r="B1148">
        <v>24343.3</v>
      </c>
      <c r="C1148">
        <v>24343.3</v>
      </c>
      <c r="D1148">
        <v>24125.4</v>
      </c>
      <c r="E1148">
        <v>24194.5</v>
      </c>
    </row>
    <row r="1149" spans="1:5" x14ac:dyDescent="0.35">
      <c r="A1149" s="66">
        <v>45623</v>
      </c>
      <c r="B1149">
        <v>24204.799999999999</v>
      </c>
      <c r="C1149">
        <v>24354.55</v>
      </c>
      <c r="D1149">
        <v>24145.65</v>
      </c>
      <c r="E1149">
        <v>24274.9</v>
      </c>
    </row>
    <row r="1150" spans="1:5" x14ac:dyDescent="0.35">
      <c r="A1150" s="66">
        <v>45624</v>
      </c>
      <c r="B1150">
        <v>24274.15</v>
      </c>
      <c r="C1150">
        <v>24345.75</v>
      </c>
      <c r="D1150">
        <v>23873.35</v>
      </c>
      <c r="E1150">
        <v>23914.15</v>
      </c>
    </row>
    <row r="1151" spans="1:5" x14ac:dyDescent="0.35">
      <c r="A1151" s="66">
        <v>45625</v>
      </c>
      <c r="B1151">
        <v>23927.15</v>
      </c>
      <c r="C1151">
        <v>24188.45</v>
      </c>
      <c r="D1151">
        <v>23927.15</v>
      </c>
      <c r="E1151">
        <v>24131.1</v>
      </c>
    </row>
    <row r="1152" spans="1:5" x14ac:dyDescent="0.35">
      <c r="A1152" s="66">
        <v>45628</v>
      </c>
      <c r="B1152">
        <v>24140.85</v>
      </c>
      <c r="C1152">
        <v>24301.7</v>
      </c>
      <c r="D1152">
        <v>24008.65</v>
      </c>
      <c r="E1152">
        <v>24276.05</v>
      </c>
    </row>
    <row r="1153" spans="1:5" x14ac:dyDescent="0.35">
      <c r="A1153" s="66">
        <v>45629</v>
      </c>
      <c r="B1153">
        <v>24367.5</v>
      </c>
      <c r="C1153">
        <v>24481.35</v>
      </c>
      <c r="D1153">
        <v>24280</v>
      </c>
      <c r="E1153">
        <v>24457.15</v>
      </c>
    </row>
    <row r="1154" spans="1:5" x14ac:dyDescent="0.35">
      <c r="A1154" s="66">
        <v>45630</v>
      </c>
      <c r="B1154">
        <v>24488.75</v>
      </c>
      <c r="C1154">
        <v>24573.200000000001</v>
      </c>
      <c r="D1154">
        <v>24366.3</v>
      </c>
      <c r="E1154">
        <v>24467.45</v>
      </c>
    </row>
    <row r="1155" spans="1:5" x14ac:dyDescent="0.35">
      <c r="A1155" s="66">
        <v>45631</v>
      </c>
      <c r="B1155">
        <v>24539.15</v>
      </c>
      <c r="C1155">
        <v>24857.75</v>
      </c>
      <c r="D1155">
        <v>24295.55</v>
      </c>
      <c r="E1155">
        <v>24708.400000000001</v>
      </c>
    </row>
    <row r="1156" spans="1:5" x14ac:dyDescent="0.35">
      <c r="A1156" s="66">
        <v>45632</v>
      </c>
      <c r="B1156">
        <v>24729.45</v>
      </c>
      <c r="C1156">
        <v>24751.05</v>
      </c>
      <c r="D1156">
        <v>24620.5</v>
      </c>
      <c r="E1156">
        <v>24677.8</v>
      </c>
    </row>
    <row r="1157" spans="1:5" x14ac:dyDescent="0.35">
      <c r="A1157" s="66">
        <v>45635</v>
      </c>
      <c r="B1157">
        <v>24633.9</v>
      </c>
      <c r="C1157">
        <v>24705</v>
      </c>
      <c r="D1157">
        <v>24580.05</v>
      </c>
      <c r="E1157">
        <v>24619</v>
      </c>
    </row>
    <row r="1158" spans="1:5" x14ac:dyDescent="0.35">
      <c r="A1158" s="66">
        <v>45636</v>
      </c>
      <c r="B1158">
        <v>24652.65</v>
      </c>
      <c r="C1158">
        <v>24677.8</v>
      </c>
      <c r="D1158">
        <v>24510.65</v>
      </c>
      <c r="E1158">
        <v>24610.05</v>
      </c>
    </row>
    <row r="1159" spans="1:5" x14ac:dyDescent="0.35">
      <c r="A1159" s="66">
        <v>45637</v>
      </c>
      <c r="B1159">
        <v>24620.5</v>
      </c>
      <c r="C1159">
        <v>24691.75</v>
      </c>
      <c r="D1159">
        <v>24583.85</v>
      </c>
      <c r="E1159">
        <v>24641.8</v>
      </c>
    </row>
    <row r="1160" spans="1:5" x14ac:dyDescent="0.35">
      <c r="A1160" s="66">
        <v>45638</v>
      </c>
      <c r="B1160">
        <v>24604.45</v>
      </c>
      <c r="C1160">
        <v>24675.25</v>
      </c>
      <c r="D1160">
        <v>24527.95</v>
      </c>
      <c r="E1160">
        <v>24548.7</v>
      </c>
    </row>
    <row r="1161" spans="1:5" x14ac:dyDescent="0.35">
      <c r="A1161" s="66">
        <v>45639</v>
      </c>
      <c r="B1161">
        <v>24498.35</v>
      </c>
      <c r="C1161">
        <v>24792.3</v>
      </c>
      <c r="D1161">
        <v>24180.799999999999</v>
      </c>
      <c r="E1161">
        <v>24768.3</v>
      </c>
    </row>
    <row r="1162" spans="1:5" x14ac:dyDescent="0.35">
      <c r="A1162" s="66">
        <v>45642</v>
      </c>
      <c r="B1162">
        <v>24753.4</v>
      </c>
      <c r="C1162">
        <v>24781.25</v>
      </c>
      <c r="D1162">
        <v>24601.75</v>
      </c>
      <c r="E1162">
        <v>24668.25</v>
      </c>
    </row>
    <row r="1163" spans="1:5" x14ac:dyDescent="0.35">
      <c r="A1163" s="66">
        <v>45643</v>
      </c>
      <c r="B1163">
        <v>24584.799999999999</v>
      </c>
      <c r="C1163">
        <v>24624.1</v>
      </c>
      <c r="D1163">
        <v>24303.45</v>
      </c>
      <c r="E1163">
        <v>24336</v>
      </c>
    </row>
    <row r="1164" spans="1:5" x14ac:dyDescent="0.35">
      <c r="A1164" s="66">
        <v>45644</v>
      </c>
      <c r="B1164">
        <v>24297.95</v>
      </c>
      <c r="C1164">
        <v>24394.45</v>
      </c>
      <c r="D1164">
        <v>24149.85</v>
      </c>
      <c r="E1164">
        <v>24198.85</v>
      </c>
    </row>
    <row r="1165" spans="1:5" x14ac:dyDescent="0.35">
      <c r="A1165" s="66">
        <v>45645</v>
      </c>
      <c r="B1165">
        <v>23877.15</v>
      </c>
      <c r="C1165">
        <v>24004.9</v>
      </c>
      <c r="D1165">
        <v>23870.3</v>
      </c>
      <c r="E1165">
        <v>23951.7</v>
      </c>
    </row>
    <row r="1166" spans="1:5" x14ac:dyDescent="0.35">
      <c r="A1166" s="66">
        <v>45646</v>
      </c>
      <c r="B1166">
        <v>23960.7</v>
      </c>
      <c r="C1166">
        <v>24065.8</v>
      </c>
      <c r="D1166">
        <v>23537.35</v>
      </c>
      <c r="E1166">
        <v>23587.5</v>
      </c>
    </row>
    <row r="1167" spans="1:5" x14ac:dyDescent="0.35">
      <c r="A1167" s="66">
        <v>45649</v>
      </c>
      <c r="B1167">
        <v>23738.2</v>
      </c>
      <c r="C1167">
        <v>23869.55</v>
      </c>
      <c r="D1167">
        <v>23647.200000000001</v>
      </c>
      <c r="E1167">
        <v>23753.45</v>
      </c>
    </row>
    <row r="1168" spans="1:5" x14ac:dyDescent="0.35">
      <c r="A1168" s="66">
        <v>45650</v>
      </c>
      <c r="B1168">
        <v>23769.1</v>
      </c>
      <c r="C1168">
        <v>23867.65</v>
      </c>
      <c r="D1168">
        <v>23685.15</v>
      </c>
      <c r="E1168">
        <v>23727.65</v>
      </c>
    </row>
    <row r="1169" spans="1:5" x14ac:dyDescent="0.35">
      <c r="A1169" s="66">
        <v>45652</v>
      </c>
      <c r="B1169">
        <v>23775.8</v>
      </c>
      <c r="C1169">
        <v>23854.5</v>
      </c>
      <c r="D1169">
        <v>23653.599999999999</v>
      </c>
      <c r="E1169">
        <v>23750.2</v>
      </c>
    </row>
    <row r="1170" spans="1:5" x14ac:dyDescent="0.35">
      <c r="A1170" s="66">
        <v>45653</v>
      </c>
      <c r="B1170">
        <v>23801.4</v>
      </c>
      <c r="C1170">
        <v>23938.85</v>
      </c>
      <c r="D1170">
        <v>23800.6</v>
      </c>
      <c r="E1170">
        <v>23813.4</v>
      </c>
    </row>
    <row r="1171" spans="1:5" x14ac:dyDescent="0.35">
      <c r="A1171" s="66">
        <v>45656</v>
      </c>
      <c r="B1171">
        <v>23796.9</v>
      </c>
      <c r="C1171">
        <v>23915.35</v>
      </c>
      <c r="D1171">
        <v>23599.3</v>
      </c>
      <c r="E1171">
        <v>23644.9</v>
      </c>
    </row>
    <row r="1172" spans="1:5" x14ac:dyDescent="0.35">
      <c r="A1172" s="66">
        <v>45657</v>
      </c>
      <c r="B1172">
        <v>23560.6</v>
      </c>
      <c r="C1172">
        <v>23689.85</v>
      </c>
      <c r="D1172">
        <v>23460.45</v>
      </c>
      <c r="E1172">
        <v>23644.799999999999</v>
      </c>
    </row>
    <row r="1173" spans="1:5" x14ac:dyDescent="0.35">
      <c r="A1173" s="66">
        <v>45658</v>
      </c>
      <c r="B1173">
        <v>23637.65</v>
      </c>
      <c r="C1173">
        <v>23822.799999999999</v>
      </c>
      <c r="D1173">
        <v>23562.799999999999</v>
      </c>
      <c r="E1173">
        <v>23742.9</v>
      </c>
    </row>
    <row r="1174" spans="1:5" x14ac:dyDescent="0.35">
      <c r="A1174" s="66">
        <v>45659</v>
      </c>
      <c r="B1174">
        <v>23783</v>
      </c>
      <c r="C1174">
        <v>24226.7</v>
      </c>
      <c r="D1174">
        <v>23751.55</v>
      </c>
      <c r="E1174">
        <v>24188.65</v>
      </c>
    </row>
    <row r="1175" spans="1:5" x14ac:dyDescent="0.35">
      <c r="A1175" s="66">
        <v>45660</v>
      </c>
      <c r="B1175">
        <v>24196.400000000001</v>
      </c>
      <c r="C1175">
        <v>24196.45</v>
      </c>
      <c r="D1175">
        <v>23976</v>
      </c>
      <c r="E1175">
        <v>24004.75</v>
      </c>
    </row>
    <row r="1176" spans="1:5" x14ac:dyDescent="0.35">
      <c r="A1176" s="66">
        <v>45663</v>
      </c>
      <c r="B1176">
        <v>24045.8</v>
      </c>
      <c r="C1176">
        <v>24089.95</v>
      </c>
      <c r="D1176">
        <v>23551.9</v>
      </c>
      <c r="E1176">
        <v>23616.05</v>
      </c>
    </row>
    <row r="1177" spans="1:5" x14ac:dyDescent="0.35">
      <c r="A1177" s="66">
        <v>45664</v>
      </c>
      <c r="B1177">
        <v>23679.9</v>
      </c>
      <c r="C1177">
        <v>23795.200000000001</v>
      </c>
      <c r="D1177">
        <v>23637.8</v>
      </c>
      <c r="E1177">
        <v>23707.9</v>
      </c>
    </row>
    <row r="1178" spans="1:5" x14ac:dyDescent="0.35">
      <c r="A1178" s="66">
        <v>45665</v>
      </c>
      <c r="B1178">
        <v>23746.65</v>
      </c>
      <c r="C1178">
        <v>23751.85</v>
      </c>
      <c r="D1178">
        <v>23496.15</v>
      </c>
      <c r="E1178">
        <v>23688.95</v>
      </c>
    </row>
    <row r="1179" spans="1:5" x14ac:dyDescent="0.35">
      <c r="A1179" s="66">
        <v>45666</v>
      </c>
      <c r="B1179">
        <v>23674.75</v>
      </c>
      <c r="C1179">
        <v>23689.5</v>
      </c>
      <c r="D1179">
        <v>23503.05</v>
      </c>
      <c r="E1179">
        <v>23526.5</v>
      </c>
    </row>
    <row r="1180" spans="1:5" x14ac:dyDescent="0.35">
      <c r="A1180" s="66">
        <v>45667</v>
      </c>
      <c r="B1180">
        <v>23551.9</v>
      </c>
      <c r="C1180">
        <v>23596.6</v>
      </c>
      <c r="D1180">
        <v>23344.35</v>
      </c>
      <c r="E1180">
        <v>23431.5</v>
      </c>
    </row>
    <row r="1181" spans="1:5" x14ac:dyDescent="0.35">
      <c r="A1181" s="66">
        <v>45670</v>
      </c>
      <c r="B1181">
        <v>23195.4</v>
      </c>
      <c r="C1181">
        <v>23340.95</v>
      </c>
      <c r="D1181">
        <v>23047.25</v>
      </c>
      <c r="E1181">
        <v>23085.95</v>
      </c>
    </row>
    <row r="1182" spans="1:5" x14ac:dyDescent="0.35">
      <c r="A1182" s="66">
        <v>45671</v>
      </c>
      <c r="B1182">
        <v>23165.9</v>
      </c>
      <c r="C1182">
        <v>23264.95</v>
      </c>
      <c r="D1182">
        <v>23134.15</v>
      </c>
      <c r="E1182">
        <v>23176.05</v>
      </c>
    </row>
    <row r="1183" spans="1:5" x14ac:dyDescent="0.35">
      <c r="A1183" s="66">
        <v>45672</v>
      </c>
      <c r="B1183">
        <v>23250.45</v>
      </c>
      <c r="C1183">
        <v>23293.65</v>
      </c>
      <c r="D1183">
        <v>23146.45</v>
      </c>
      <c r="E1183">
        <v>23213.200000000001</v>
      </c>
    </row>
    <row r="1184" spans="1:5" x14ac:dyDescent="0.35">
      <c r="A1184" s="66">
        <v>45673</v>
      </c>
      <c r="B1184">
        <v>23377.25</v>
      </c>
      <c r="C1184">
        <v>23391.65</v>
      </c>
      <c r="D1184">
        <v>23272.05</v>
      </c>
      <c r="E1184">
        <v>23311.8</v>
      </c>
    </row>
    <row r="1185" spans="1:5" x14ac:dyDescent="0.35">
      <c r="A1185" s="66">
        <v>45674</v>
      </c>
      <c r="B1185">
        <v>23277.1</v>
      </c>
      <c r="C1185">
        <v>23292.1</v>
      </c>
      <c r="D1185">
        <v>23100.35</v>
      </c>
      <c r="E1185">
        <v>23203.200000000001</v>
      </c>
    </row>
    <row r="1186" spans="1:5" x14ac:dyDescent="0.35">
      <c r="A1186" s="66">
        <v>45677</v>
      </c>
      <c r="B1186">
        <v>23290.400000000001</v>
      </c>
      <c r="C1186">
        <v>23391.1</v>
      </c>
      <c r="D1186">
        <v>23170.65</v>
      </c>
      <c r="E1186">
        <v>23344.75</v>
      </c>
    </row>
    <row r="1187" spans="1:5" x14ac:dyDescent="0.35">
      <c r="A1187" s="66">
        <v>45678</v>
      </c>
      <c r="B1187">
        <v>23421.65</v>
      </c>
      <c r="C1187">
        <v>23426.3</v>
      </c>
      <c r="D1187">
        <v>22976.85</v>
      </c>
      <c r="E1187">
        <v>23024.65</v>
      </c>
    </row>
    <row r="1188" spans="1:5" x14ac:dyDescent="0.35">
      <c r="A1188" s="66">
        <v>45679</v>
      </c>
      <c r="B1188">
        <v>23099.15</v>
      </c>
      <c r="C1188">
        <v>23169.55</v>
      </c>
      <c r="D1188">
        <v>22981.3</v>
      </c>
      <c r="E1188">
        <v>23155.35</v>
      </c>
    </row>
    <row r="1189" spans="1:5" x14ac:dyDescent="0.35">
      <c r="A1189" s="66">
        <v>45680</v>
      </c>
      <c r="B1189">
        <v>23128.3</v>
      </c>
      <c r="C1189">
        <v>23270.799999999999</v>
      </c>
      <c r="D1189">
        <v>23090.65</v>
      </c>
      <c r="E1189">
        <v>23205.35</v>
      </c>
    </row>
    <row r="1190" spans="1:5" x14ac:dyDescent="0.35">
      <c r="A1190" s="66">
        <v>45681</v>
      </c>
      <c r="B1190">
        <v>23183.9</v>
      </c>
      <c r="C1190">
        <v>23347.3</v>
      </c>
      <c r="D1190">
        <v>23050</v>
      </c>
      <c r="E1190">
        <v>23092.2</v>
      </c>
    </row>
    <row r="1191" spans="1:5" x14ac:dyDescent="0.35">
      <c r="A1191" s="66">
        <v>45684</v>
      </c>
      <c r="B1191">
        <v>22940.15</v>
      </c>
      <c r="C1191">
        <v>23007.45</v>
      </c>
      <c r="D1191">
        <v>22786.9</v>
      </c>
      <c r="E1191">
        <v>22829.15</v>
      </c>
    </row>
    <row r="1192" spans="1:5" x14ac:dyDescent="0.35">
      <c r="A1192" s="66">
        <v>45685</v>
      </c>
      <c r="B1192">
        <v>22960.45</v>
      </c>
      <c r="C1192">
        <v>23137.95</v>
      </c>
      <c r="D1192">
        <v>22857.65</v>
      </c>
      <c r="E1192">
        <v>22957.25</v>
      </c>
    </row>
    <row r="1193" spans="1:5" x14ac:dyDescent="0.35">
      <c r="A1193" s="66">
        <v>45686</v>
      </c>
      <c r="B1193">
        <v>23026.75</v>
      </c>
      <c r="C1193">
        <v>23183.35</v>
      </c>
      <c r="D1193">
        <v>22976.5</v>
      </c>
      <c r="E1193">
        <v>23163.1</v>
      </c>
    </row>
    <row r="1194" spans="1:5" x14ac:dyDescent="0.35">
      <c r="A1194" s="66">
        <v>45687</v>
      </c>
      <c r="B1194">
        <v>23169.5</v>
      </c>
      <c r="C1194">
        <v>23322.05</v>
      </c>
      <c r="D1194">
        <v>23139.200000000001</v>
      </c>
      <c r="E1194">
        <v>23249.5</v>
      </c>
    </row>
    <row r="1195" spans="1:5" x14ac:dyDescent="0.35">
      <c r="A1195" s="66">
        <v>45688</v>
      </c>
      <c r="B1195">
        <v>23296.75</v>
      </c>
      <c r="C1195">
        <v>23546.799999999999</v>
      </c>
      <c r="D1195">
        <v>23277.4</v>
      </c>
      <c r="E1195">
        <v>23508.400000000001</v>
      </c>
    </row>
    <row r="1196" spans="1:5" x14ac:dyDescent="0.35">
      <c r="A1196" s="66">
        <v>45689</v>
      </c>
      <c r="B1196">
        <v>23528.6</v>
      </c>
      <c r="C1196">
        <v>23632.45</v>
      </c>
      <c r="D1196">
        <v>23318.3</v>
      </c>
      <c r="E1196">
        <v>23482.15</v>
      </c>
    </row>
    <row r="1197" spans="1:5" x14ac:dyDescent="0.35">
      <c r="A1197" s="66">
        <v>45691</v>
      </c>
      <c r="B1197">
        <v>23319.35</v>
      </c>
      <c r="C1197">
        <v>23381.599999999999</v>
      </c>
      <c r="D1197">
        <v>23222</v>
      </c>
      <c r="E1197">
        <v>23361.05</v>
      </c>
    </row>
    <row r="1198" spans="1:5" x14ac:dyDescent="0.35">
      <c r="A1198" s="66">
        <v>45692</v>
      </c>
      <c r="B1198">
        <v>23509.9</v>
      </c>
      <c r="C1198">
        <v>23762.75</v>
      </c>
      <c r="D1198">
        <v>23423.15</v>
      </c>
      <c r="E1198">
        <v>23739.25</v>
      </c>
    </row>
    <row r="1199" spans="1:5" x14ac:dyDescent="0.35">
      <c r="A1199" s="66">
        <v>45693</v>
      </c>
      <c r="B1199">
        <v>23801.75</v>
      </c>
      <c r="C1199">
        <v>23807.3</v>
      </c>
      <c r="D1199">
        <v>23680.45</v>
      </c>
      <c r="E1199">
        <v>23696.3</v>
      </c>
    </row>
    <row r="1200" spans="1:5" x14ac:dyDescent="0.35">
      <c r="A1200" s="66">
        <v>45694</v>
      </c>
      <c r="B1200">
        <v>23761.95</v>
      </c>
      <c r="C1200">
        <v>23773.55</v>
      </c>
      <c r="D1200">
        <v>23556.25</v>
      </c>
      <c r="E1200">
        <v>23603.35</v>
      </c>
    </row>
    <row r="1201" spans="1:5" x14ac:dyDescent="0.35">
      <c r="A1201" s="66">
        <v>45695</v>
      </c>
      <c r="B1201">
        <v>23649.5</v>
      </c>
      <c r="C1201">
        <v>23694.5</v>
      </c>
      <c r="D1201">
        <v>23443.200000000001</v>
      </c>
      <c r="E1201">
        <v>23559.95</v>
      </c>
    </row>
    <row r="1202" spans="1:5" x14ac:dyDescent="0.35">
      <c r="A1202" s="66">
        <v>45698</v>
      </c>
      <c r="B1202">
        <v>23543.8</v>
      </c>
      <c r="C1202">
        <v>23568.6</v>
      </c>
      <c r="D1202">
        <v>23316.3</v>
      </c>
      <c r="E1202">
        <v>23381.599999999999</v>
      </c>
    </row>
    <row r="1203" spans="1:5" x14ac:dyDescent="0.35">
      <c r="A1203" s="66">
        <v>45699</v>
      </c>
      <c r="B1203">
        <v>23383.55</v>
      </c>
      <c r="C1203">
        <v>23390.05</v>
      </c>
      <c r="D1203">
        <v>22986.65</v>
      </c>
      <c r="E1203">
        <v>23071.8</v>
      </c>
    </row>
    <row r="1204" spans="1:5" x14ac:dyDescent="0.35">
      <c r="A1204" s="66">
        <v>45700</v>
      </c>
      <c r="B1204">
        <v>23050.799999999999</v>
      </c>
      <c r="C1204">
        <v>23144.7</v>
      </c>
      <c r="D1204">
        <v>22798.35</v>
      </c>
      <c r="E1204">
        <v>23045.25</v>
      </c>
    </row>
    <row r="1205" spans="1:5" x14ac:dyDescent="0.35">
      <c r="A1205" s="66">
        <v>45701</v>
      </c>
      <c r="B1205">
        <v>23055.75</v>
      </c>
      <c r="C1205">
        <v>23235.5</v>
      </c>
      <c r="D1205">
        <v>22992.2</v>
      </c>
      <c r="E1205">
        <v>23031.4</v>
      </c>
    </row>
    <row r="1206" spans="1:5" x14ac:dyDescent="0.35">
      <c r="A1206" s="66">
        <v>45702</v>
      </c>
      <c r="B1206">
        <v>23096.45</v>
      </c>
      <c r="C1206">
        <v>23133.7</v>
      </c>
      <c r="D1206">
        <v>22774.85</v>
      </c>
      <c r="E1206">
        <v>22929.25</v>
      </c>
    </row>
    <row r="1207" spans="1:5" x14ac:dyDescent="0.35">
      <c r="A1207" s="66">
        <v>45705</v>
      </c>
      <c r="B1207">
        <v>22809.9</v>
      </c>
      <c r="C1207">
        <v>22974.2</v>
      </c>
      <c r="D1207">
        <v>22725.45</v>
      </c>
      <c r="E1207">
        <v>22959.5</v>
      </c>
    </row>
    <row r="1208" spans="1:5" x14ac:dyDescent="0.35">
      <c r="A1208" s="66">
        <v>45706</v>
      </c>
      <c r="B1208">
        <v>22963.65</v>
      </c>
      <c r="C1208">
        <v>22992.5</v>
      </c>
      <c r="D1208">
        <v>22801.5</v>
      </c>
      <c r="E1208">
        <v>22945.3</v>
      </c>
    </row>
    <row r="1209" spans="1:5" x14ac:dyDescent="0.35">
      <c r="A1209" s="66">
        <v>45707</v>
      </c>
      <c r="B1209">
        <v>22847.25</v>
      </c>
      <c r="C1209">
        <v>23049.95</v>
      </c>
      <c r="D1209">
        <v>22814.85</v>
      </c>
      <c r="E1209">
        <v>22932.9</v>
      </c>
    </row>
    <row r="1210" spans="1:5" x14ac:dyDescent="0.35">
      <c r="A1210" s="66">
        <v>45708</v>
      </c>
      <c r="B1210">
        <v>22821.1</v>
      </c>
      <c r="C1210">
        <v>22923.85</v>
      </c>
      <c r="D1210">
        <v>22812.75</v>
      </c>
      <c r="E1210">
        <v>22913.15</v>
      </c>
    </row>
    <row r="1211" spans="1:5" x14ac:dyDescent="0.35">
      <c r="A1211" s="66">
        <v>45709</v>
      </c>
      <c r="B1211">
        <v>22857.200000000001</v>
      </c>
      <c r="C1211">
        <v>22921</v>
      </c>
      <c r="D1211">
        <v>22720.3</v>
      </c>
      <c r="E1211">
        <v>22795.9</v>
      </c>
    </row>
    <row r="1212" spans="1:5" x14ac:dyDescent="0.35">
      <c r="A1212" s="66">
        <v>45712</v>
      </c>
      <c r="B1212">
        <v>22609.35</v>
      </c>
      <c r="C1212">
        <v>22668.05</v>
      </c>
      <c r="D1212">
        <v>22518.799999999999</v>
      </c>
      <c r="E1212">
        <v>22553.35</v>
      </c>
    </row>
    <row r="1213" spans="1:5" x14ac:dyDescent="0.35">
      <c r="A1213" s="66">
        <v>45713</v>
      </c>
      <c r="B1213">
        <v>22516.45</v>
      </c>
      <c r="C1213">
        <v>22625.3</v>
      </c>
      <c r="D1213">
        <v>22513.9</v>
      </c>
      <c r="E1213">
        <v>22547.55</v>
      </c>
    </row>
    <row r="1214" spans="1:5" x14ac:dyDescent="0.35">
      <c r="A1214" s="66">
        <v>45715</v>
      </c>
      <c r="B1214">
        <v>22568.95</v>
      </c>
      <c r="C1214">
        <v>22613.3</v>
      </c>
      <c r="D1214">
        <v>22508.400000000001</v>
      </c>
      <c r="E1214">
        <v>22545.05</v>
      </c>
    </row>
    <row r="1215" spans="1:5" x14ac:dyDescent="0.35">
      <c r="A1215" s="66">
        <v>45716</v>
      </c>
      <c r="B1215">
        <v>22433.4</v>
      </c>
      <c r="C1215">
        <v>22450.35</v>
      </c>
      <c r="D1215">
        <v>22104.85</v>
      </c>
      <c r="E1215">
        <v>22124.7</v>
      </c>
    </row>
    <row r="1216" spans="1:5" x14ac:dyDescent="0.35">
      <c r="A1216" s="66">
        <v>45719</v>
      </c>
      <c r="B1216">
        <v>22194.55</v>
      </c>
      <c r="C1216">
        <v>22261.55</v>
      </c>
      <c r="D1216">
        <v>22004.7</v>
      </c>
      <c r="E1216">
        <v>22119.3</v>
      </c>
    </row>
    <row r="1217" spans="1:5" x14ac:dyDescent="0.35">
      <c r="A1217" s="66">
        <v>45720</v>
      </c>
      <c r="B1217">
        <v>21974.45</v>
      </c>
      <c r="C1217">
        <v>22105.05</v>
      </c>
      <c r="D1217">
        <v>21964.6</v>
      </c>
      <c r="E1217">
        <v>22082.65</v>
      </c>
    </row>
    <row r="1218" spans="1:5" x14ac:dyDescent="0.35">
      <c r="A1218" s="66">
        <v>45721</v>
      </c>
      <c r="B1218">
        <v>22073.05</v>
      </c>
      <c r="C1218">
        <v>22394.9</v>
      </c>
      <c r="D1218">
        <v>22067.8</v>
      </c>
      <c r="E1218">
        <v>22337.3</v>
      </c>
    </row>
    <row r="1219" spans="1:5" x14ac:dyDescent="0.35">
      <c r="A1219" s="66">
        <v>45722</v>
      </c>
      <c r="B1219">
        <v>22476.35</v>
      </c>
      <c r="C1219">
        <v>22556.45</v>
      </c>
      <c r="D1219">
        <v>22245.85</v>
      </c>
      <c r="E1219">
        <v>22544.7</v>
      </c>
    </row>
    <row r="1220" spans="1:5" x14ac:dyDescent="0.35">
      <c r="A1220" s="66">
        <v>45723</v>
      </c>
      <c r="B1220">
        <v>22508.65</v>
      </c>
      <c r="C1220">
        <v>22633.8</v>
      </c>
      <c r="D1220">
        <v>22464.75</v>
      </c>
      <c r="E1220">
        <v>22552.5</v>
      </c>
    </row>
    <row r="1221" spans="1:5" x14ac:dyDescent="0.35">
      <c r="A1221" s="66">
        <v>45726</v>
      </c>
      <c r="B1221">
        <v>22521.85</v>
      </c>
      <c r="C1221">
        <v>22676.75</v>
      </c>
      <c r="D1221">
        <v>22429.05</v>
      </c>
      <c r="E1221">
        <v>22460.3</v>
      </c>
    </row>
    <row r="1222" spans="1:5" x14ac:dyDescent="0.35">
      <c r="A1222" s="66">
        <v>45727</v>
      </c>
      <c r="B1222">
        <v>22345.95</v>
      </c>
      <c r="C1222">
        <v>22522.1</v>
      </c>
      <c r="D1222">
        <v>22314.7</v>
      </c>
      <c r="E1222">
        <v>22497.9</v>
      </c>
    </row>
    <row r="1223" spans="1:5" x14ac:dyDescent="0.35">
      <c r="A1223" s="66">
        <v>45728</v>
      </c>
      <c r="B1223">
        <v>22536.35</v>
      </c>
      <c r="C1223">
        <v>22577.4</v>
      </c>
      <c r="D1223">
        <v>22329.55</v>
      </c>
      <c r="E1223">
        <v>22470.5</v>
      </c>
    </row>
    <row r="1224" spans="1:5" x14ac:dyDescent="0.35">
      <c r="A1224" s="66">
        <v>45729</v>
      </c>
      <c r="B1224">
        <v>22541.5</v>
      </c>
      <c r="C1224">
        <v>22558.05</v>
      </c>
      <c r="D1224">
        <v>22377.35</v>
      </c>
      <c r="E1224">
        <v>22397.200000000001</v>
      </c>
    </row>
    <row r="1225" spans="1:5" x14ac:dyDescent="0.35">
      <c r="A1225" s="66">
        <v>45733</v>
      </c>
      <c r="B1225">
        <v>22353.15</v>
      </c>
      <c r="C1225">
        <v>22577</v>
      </c>
      <c r="D1225">
        <v>22353.15</v>
      </c>
      <c r="E1225">
        <v>22508.75</v>
      </c>
    </row>
    <row r="1226" spans="1:5" x14ac:dyDescent="0.35">
      <c r="A1226" s="66">
        <v>45734</v>
      </c>
      <c r="B1226">
        <v>22662.25</v>
      </c>
      <c r="C1226">
        <v>22857.8</v>
      </c>
      <c r="D1226">
        <v>22599.200000000001</v>
      </c>
      <c r="E1226">
        <v>22834.3</v>
      </c>
    </row>
    <row r="1227" spans="1:5" x14ac:dyDescent="0.35">
      <c r="A1227" s="66">
        <v>45735</v>
      </c>
      <c r="B1227">
        <v>22874.95</v>
      </c>
      <c r="C1227">
        <v>22940.7</v>
      </c>
      <c r="D1227">
        <v>22807.95</v>
      </c>
      <c r="E1227">
        <v>22907.599999999999</v>
      </c>
    </row>
    <row r="1228" spans="1:5" x14ac:dyDescent="0.35">
      <c r="A1228" s="66">
        <v>45736</v>
      </c>
      <c r="B1228">
        <v>23036.6</v>
      </c>
      <c r="C1228">
        <v>23216.7</v>
      </c>
      <c r="D1228">
        <v>22973.95</v>
      </c>
      <c r="E1228">
        <v>23190.65</v>
      </c>
    </row>
    <row r="1229" spans="1:5" x14ac:dyDescent="0.35">
      <c r="A1229" s="66">
        <v>45737</v>
      </c>
      <c r="B1229">
        <v>23168.25</v>
      </c>
      <c r="C1229">
        <v>23402.7</v>
      </c>
      <c r="D1229">
        <v>23132.799999999999</v>
      </c>
      <c r="E1229">
        <v>23350.400000000001</v>
      </c>
    </row>
    <row r="1230" spans="1:5" x14ac:dyDescent="0.35">
      <c r="A1230" s="66">
        <v>45740</v>
      </c>
      <c r="B1230">
        <v>23515.4</v>
      </c>
      <c r="C1230">
        <v>23708.75</v>
      </c>
      <c r="D1230">
        <v>23433.5</v>
      </c>
      <c r="E1230">
        <v>23658.35</v>
      </c>
    </row>
    <row r="1231" spans="1:5" x14ac:dyDescent="0.35">
      <c r="A1231" s="66">
        <v>45741</v>
      </c>
      <c r="B1231">
        <v>23751.5</v>
      </c>
      <c r="C1231">
        <v>23869.599999999999</v>
      </c>
      <c r="D1231">
        <v>23601.4</v>
      </c>
      <c r="E1231">
        <v>23668.65</v>
      </c>
    </row>
    <row r="1232" spans="1:5" x14ac:dyDescent="0.35">
      <c r="A1232" s="66">
        <v>45742</v>
      </c>
      <c r="B1232">
        <v>23700.95</v>
      </c>
      <c r="C1232">
        <v>23736.5</v>
      </c>
      <c r="D1232">
        <v>23451.7</v>
      </c>
      <c r="E1232">
        <v>23486.85</v>
      </c>
    </row>
    <row r="1233" spans="1:5" x14ac:dyDescent="0.35">
      <c r="A1233" s="66">
        <v>45743</v>
      </c>
      <c r="B1233">
        <v>23433.95</v>
      </c>
      <c r="C1233">
        <v>23646.45</v>
      </c>
      <c r="D1233">
        <v>23412.2</v>
      </c>
      <c r="E1233">
        <v>23591.95</v>
      </c>
    </row>
    <row r="1234" spans="1:5" x14ac:dyDescent="0.35">
      <c r="A1234" s="66">
        <v>45744</v>
      </c>
      <c r="B1234">
        <v>23600.400000000001</v>
      </c>
      <c r="C1234">
        <v>23649.200000000001</v>
      </c>
      <c r="D1234">
        <v>23450.2</v>
      </c>
      <c r="E1234">
        <v>23519.35</v>
      </c>
    </row>
    <row r="1235" spans="1:5" x14ac:dyDescent="0.35">
      <c r="A1235" s="66">
        <v>45748</v>
      </c>
      <c r="B1235">
        <v>23341.1</v>
      </c>
      <c r="C1235">
        <v>23565.15</v>
      </c>
      <c r="D1235">
        <v>23136.400000000001</v>
      </c>
      <c r="E1235">
        <v>23165.7</v>
      </c>
    </row>
    <row r="1236" spans="1:5" x14ac:dyDescent="0.35">
      <c r="A1236" s="66">
        <v>45749</v>
      </c>
      <c r="B1236">
        <v>23192.6</v>
      </c>
      <c r="C1236">
        <v>23350</v>
      </c>
      <c r="D1236">
        <v>23158.45</v>
      </c>
      <c r="E1236">
        <v>23332.35</v>
      </c>
    </row>
    <row r="1237" spans="1:5" x14ac:dyDescent="0.35">
      <c r="A1237" s="66">
        <v>45750</v>
      </c>
      <c r="B1237">
        <v>23150.3</v>
      </c>
      <c r="C1237">
        <v>23306.5</v>
      </c>
      <c r="D1237">
        <v>23145.8</v>
      </c>
      <c r="E1237">
        <v>23250.1</v>
      </c>
    </row>
    <row r="1238" spans="1:5" x14ac:dyDescent="0.35">
      <c r="A1238" s="66">
        <v>45751</v>
      </c>
      <c r="B1238">
        <v>23190.400000000001</v>
      </c>
      <c r="C1238">
        <v>23214.7</v>
      </c>
      <c r="D1238">
        <v>22857.45</v>
      </c>
      <c r="E1238">
        <v>22904.45</v>
      </c>
    </row>
    <row r="1239" spans="1:5" x14ac:dyDescent="0.35">
      <c r="A1239" s="66">
        <v>45754</v>
      </c>
      <c r="B1239">
        <v>21758.400000000001</v>
      </c>
      <c r="C1239">
        <v>22254</v>
      </c>
      <c r="D1239">
        <v>21743.65</v>
      </c>
      <c r="E1239">
        <v>22161.599999999999</v>
      </c>
    </row>
    <row r="1240" spans="1:5" x14ac:dyDescent="0.35">
      <c r="A1240" s="66">
        <v>45755</v>
      </c>
      <c r="B1240">
        <v>22446.75</v>
      </c>
      <c r="C1240">
        <v>22697.200000000001</v>
      </c>
      <c r="D1240">
        <v>22270.85</v>
      </c>
      <c r="E1240">
        <v>22535.85</v>
      </c>
    </row>
    <row r="1241" spans="1:5" x14ac:dyDescent="0.35">
      <c r="A1241" s="66">
        <v>45756</v>
      </c>
      <c r="B1241">
        <v>22460.3</v>
      </c>
      <c r="C1241">
        <v>22468.7</v>
      </c>
      <c r="D1241">
        <v>22353.25</v>
      </c>
      <c r="E1241">
        <v>22399.15</v>
      </c>
    </row>
    <row r="1242" spans="1:5" x14ac:dyDescent="0.35">
      <c r="A1242" s="66">
        <v>45758</v>
      </c>
      <c r="B1242">
        <v>22695.4</v>
      </c>
      <c r="C1242">
        <v>22923.9</v>
      </c>
      <c r="D1242">
        <v>22695.4</v>
      </c>
      <c r="E1242">
        <v>22828.55</v>
      </c>
    </row>
    <row r="1243" spans="1:5" x14ac:dyDescent="0.35">
      <c r="A1243" s="66">
        <v>45762</v>
      </c>
      <c r="B1243">
        <v>23368.35</v>
      </c>
      <c r="C1243">
        <v>23368.35</v>
      </c>
      <c r="D1243">
        <v>23207</v>
      </c>
      <c r="E1243">
        <v>23328.55</v>
      </c>
    </row>
    <row r="1244" spans="1:5" x14ac:dyDescent="0.35">
      <c r="A1244" s="66">
        <v>45763</v>
      </c>
      <c r="B1244">
        <v>23344.1</v>
      </c>
      <c r="C1244">
        <v>23452.2</v>
      </c>
      <c r="D1244">
        <v>23273.05</v>
      </c>
      <c r="E1244">
        <v>23437.200000000001</v>
      </c>
    </row>
    <row r="1245" spans="1:5" x14ac:dyDescent="0.35">
      <c r="A1245" s="66">
        <v>45764</v>
      </c>
      <c r="B1245">
        <v>23401.85</v>
      </c>
      <c r="C1245">
        <v>23872.35</v>
      </c>
      <c r="D1245">
        <v>23298.55</v>
      </c>
      <c r="E1245">
        <v>23851.65</v>
      </c>
    </row>
  </sheetData>
  <sortState xmlns:xlrd2="http://schemas.microsoft.com/office/spreadsheetml/2017/richdata2" ref="A2:F1245">
    <sortCondition ref="A1:A1245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2FCC-0668-4D51-A53D-A0F61CB630AB}">
  <sheetPr filterMode="1"/>
  <dimension ref="A1:D1245"/>
  <sheetViews>
    <sheetView workbookViewId="0">
      <selection activeCell="H17" sqref="H17"/>
    </sheetView>
  </sheetViews>
  <sheetFormatPr defaultRowHeight="14.5" x14ac:dyDescent="0.35"/>
  <cols>
    <col min="1" max="1" width="20.453125" style="66"/>
    <col min="2" max="2" width="19.90625" customWidth="1"/>
    <col min="3" max="3" width="24.36328125" customWidth="1"/>
    <col min="4" max="4" width="17.453125" customWidth="1"/>
  </cols>
  <sheetData>
    <row r="1" spans="1:4" x14ac:dyDescent="0.35">
      <c r="A1" s="65" t="s">
        <v>68</v>
      </c>
      <c r="B1" s="1" t="s">
        <v>67</v>
      </c>
      <c r="C1" s="1" t="s">
        <v>86</v>
      </c>
      <c r="D1" s="1" t="s">
        <v>295</v>
      </c>
    </row>
    <row r="2" spans="1:4" hidden="1" x14ac:dyDescent="0.35">
      <c r="A2" s="66">
        <v>43938</v>
      </c>
      <c r="B2">
        <v>9266.75</v>
      </c>
      <c r="C2">
        <f>WEEKDAY(A2, 2)</f>
        <v>5</v>
      </c>
      <c r="D2" t="str">
        <f>IF(C2=1, "Yes", "")</f>
        <v/>
      </c>
    </row>
    <row r="3" spans="1:4" x14ac:dyDescent="0.35">
      <c r="A3" s="66">
        <v>43941</v>
      </c>
      <c r="B3">
        <v>9261.85</v>
      </c>
      <c r="C3">
        <f t="shared" ref="C3:C66" si="0">WEEKDAY(A3, 2)</f>
        <v>1</v>
      </c>
      <c r="D3" t="str">
        <f t="shared" ref="D3:D66" si="1">IF(C3=1, "Yes", "")</f>
        <v>Yes</v>
      </c>
    </row>
    <row r="4" spans="1:4" hidden="1" x14ac:dyDescent="0.35">
      <c r="A4" s="66">
        <v>43942</v>
      </c>
      <c r="B4">
        <v>8981.4500000000007</v>
      </c>
      <c r="C4">
        <f t="shared" si="0"/>
        <v>2</v>
      </c>
      <c r="D4" t="str">
        <f t="shared" si="1"/>
        <v/>
      </c>
    </row>
    <row r="5" spans="1:4" hidden="1" x14ac:dyDescent="0.35">
      <c r="A5" s="66">
        <v>43943</v>
      </c>
      <c r="B5">
        <v>9187.2999999999993</v>
      </c>
      <c r="C5">
        <f t="shared" si="0"/>
        <v>3</v>
      </c>
      <c r="D5" t="str">
        <f t="shared" si="1"/>
        <v/>
      </c>
    </row>
    <row r="6" spans="1:4" hidden="1" x14ac:dyDescent="0.35">
      <c r="A6" s="66">
        <v>43944</v>
      </c>
      <c r="B6">
        <v>9313.9</v>
      </c>
      <c r="C6">
        <f t="shared" si="0"/>
        <v>4</v>
      </c>
      <c r="D6" t="str">
        <f t="shared" si="1"/>
        <v/>
      </c>
    </row>
    <row r="7" spans="1:4" hidden="1" x14ac:dyDescent="0.35">
      <c r="A7" s="66">
        <v>43945</v>
      </c>
      <c r="B7">
        <v>9154.4</v>
      </c>
      <c r="C7">
        <f t="shared" si="0"/>
        <v>5</v>
      </c>
      <c r="D7" t="str">
        <f t="shared" si="1"/>
        <v/>
      </c>
    </row>
    <row r="8" spans="1:4" x14ac:dyDescent="0.35">
      <c r="A8" s="66">
        <v>43948</v>
      </c>
      <c r="B8">
        <v>9282.2999999999993</v>
      </c>
      <c r="C8">
        <f t="shared" si="0"/>
        <v>1</v>
      </c>
      <c r="D8" t="str">
        <f t="shared" si="1"/>
        <v>Yes</v>
      </c>
    </row>
    <row r="9" spans="1:4" hidden="1" x14ac:dyDescent="0.35">
      <c r="A9" s="66">
        <v>43949</v>
      </c>
      <c r="B9">
        <v>9380.9</v>
      </c>
      <c r="C9">
        <f t="shared" si="0"/>
        <v>2</v>
      </c>
      <c r="D9" t="str">
        <f t="shared" si="1"/>
        <v/>
      </c>
    </row>
    <row r="10" spans="1:4" hidden="1" x14ac:dyDescent="0.35">
      <c r="A10" s="66">
        <v>43950</v>
      </c>
      <c r="B10">
        <v>9553.35</v>
      </c>
      <c r="C10">
        <f t="shared" si="0"/>
        <v>3</v>
      </c>
      <c r="D10" t="str">
        <f t="shared" si="1"/>
        <v/>
      </c>
    </row>
    <row r="11" spans="1:4" hidden="1" x14ac:dyDescent="0.35">
      <c r="A11" s="66">
        <v>43951</v>
      </c>
      <c r="B11">
        <v>9859.9</v>
      </c>
      <c r="C11">
        <f t="shared" si="0"/>
        <v>4</v>
      </c>
      <c r="D11" t="str">
        <f t="shared" si="1"/>
        <v/>
      </c>
    </row>
    <row r="12" spans="1:4" x14ac:dyDescent="0.35">
      <c r="A12" s="66">
        <v>43955</v>
      </c>
      <c r="B12">
        <v>9293.5</v>
      </c>
      <c r="C12">
        <f t="shared" si="0"/>
        <v>1</v>
      </c>
      <c r="D12" t="str">
        <f t="shared" si="1"/>
        <v>Yes</v>
      </c>
    </row>
    <row r="13" spans="1:4" hidden="1" x14ac:dyDescent="0.35">
      <c r="A13" s="66">
        <v>43956</v>
      </c>
      <c r="B13">
        <v>9205.6</v>
      </c>
      <c r="C13">
        <f t="shared" si="0"/>
        <v>2</v>
      </c>
      <c r="D13" t="str">
        <f t="shared" si="1"/>
        <v/>
      </c>
    </row>
    <row r="14" spans="1:4" hidden="1" x14ac:dyDescent="0.35">
      <c r="A14" s="66">
        <v>43957</v>
      </c>
      <c r="B14">
        <v>9270.9</v>
      </c>
      <c r="C14">
        <f t="shared" si="0"/>
        <v>3</v>
      </c>
      <c r="D14" t="str">
        <f t="shared" si="1"/>
        <v/>
      </c>
    </row>
    <row r="15" spans="1:4" hidden="1" x14ac:dyDescent="0.35">
      <c r="A15" s="66">
        <v>43958</v>
      </c>
      <c r="B15">
        <v>9199.0499999999993</v>
      </c>
      <c r="C15">
        <f t="shared" si="0"/>
        <v>4</v>
      </c>
      <c r="D15" t="str">
        <f t="shared" si="1"/>
        <v/>
      </c>
    </row>
    <row r="16" spans="1:4" hidden="1" x14ac:dyDescent="0.35">
      <c r="A16" s="66">
        <v>43959</v>
      </c>
      <c r="B16">
        <v>9251.5</v>
      </c>
      <c r="C16">
        <f t="shared" si="0"/>
        <v>5</v>
      </c>
      <c r="D16" t="str">
        <f t="shared" si="1"/>
        <v/>
      </c>
    </row>
    <row r="17" spans="1:4" x14ac:dyDescent="0.35">
      <c r="A17" s="66">
        <v>43962</v>
      </c>
      <c r="B17">
        <v>9239.2000000000007</v>
      </c>
      <c r="C17">
        <f t="shared" si="0"/>
        <v>1</v>
      </c>
      <c r="D17" t="str">
        <f t="shared" si="1"/>
        <v>Yes</v>
      </c>
    </row>
    <row r="18" spans="1:4" hidden="1" x14ac:dyDescent="0.35">
      <c r="A18" s="66">
        <v>43963</v>
      </c>
      <c r="B18">
        <v>9196.5499999999993</v>
      </c>
      <c r="C18">
        <f t="shared" si="0"/>
        <v>2</v>
      </c>
      <c r="D18" t="str">
        <f t="shared" si="1"/>
        <v/>
      </c>
    </row>
    <row r="19" spans="1:4" hidden="1" x14ac:dyDescent="0.35">
      <c r="A19" s="66">
        <v>43964</v>
      </c>
      <c r="B19">
        <v>9383.5499999999993</v>
      </c>
      <c r="C19">
        <f t="shared" si="0"/>
        <v>3</v>
      </c>
      <c r="D19" t="str">
        <f t="shared" si="1"/>
        <v/>
      </c>
    </row>
    <row r="20" spans="1:4" hidden="1" x14ac:dyDescent="0.35">
      <c r="A20" s="66">
        <v>43965</v>
      </c>
      <c r="B20">
        <v>9142.75</v>
      </c>
      <c r="C20">
        <f t="shared" si="0"/>
        <v>4</v>
      </c>
      <c r="D20" t="str">
        <f t="shared" si="1"/>
        <v/>
      </c>
    </row>
    <row r="21" spans="1:4" hidden="1" x14ac:dyDescent="0.35">
      <c r="A21" s="66">
        <v>43966</v>
      </c>
      <c r="B21">
        <v>9136.85</v>
      </c>
      <c r="C21">
        <f t="shared" si="0"/>
        <v>5</v>
      </c>
      <c r="D21" t="str">
        <f t="shared" si="1"/>
        <v/>
      </c>
    </row>
    <row r="22" spans="1:4" x14ac:dyDescent="0.35">
      <c r="A22" s="66">
        <v>43969</v>
      </c>
      <c r="B22">
        <v>8823.25</v>
      </c>
      <c r="C22">
        <f t="shared" si="0"/>
        <v>1</v>
      </c>
      <c r="D22" t="str">
        <f t="shared" si="1"/>
        <v>Yes</v>
      </c>
    </row>
    <row r="23" spans="1:4" hidden="1" x14ac:dyDescent="0.35">
      <c r="A23" s="66">
        <v>43970</v>
      </c>
      <c r="B23">
        <v>8879.1</v>
      </c>
      <c r="C23">
        <f t="shared" si="0"/>
        <v>2</v>
      </c>
      <c r="D23" t="str">
        <f t="shared" si="1"/>
        <v/>
      </c>
    </row>
    <row r="24" spans="1:4" hidden="1" x14ac:dyDescent="0.35">
      <c r="A24" s="66">
        <v>43971</v>
      </c>
      <c r="B24">
        <v>9066.5499999999993</v>
      </c>
      <c r="C24">
        <f t="shared" si="0"/>
        <v>3</v>
      </c>
      <c r="D24" t="str">
        <f t="shared" si="1"/>
        <v/>
      </c>
    </row>
    <row r="25" spans="1:4" hidden="1" x14ac:dyDescent="0.35">
      <c r="A25" s="66">
        <v>43972</v>
      </c>
      <c r="B25">
        <v>9106.25</v>
      </c>
      <c r="C25">
        <f t="shared" si="0"/>
        <v>4</v>
      </c>
      <c r="D25" t="str">
        <f t="shared" si="1"/>
        <v/>
      </c>
    </row>
    <row r="26" spans="1:4" hidden="1" x14ac:dyDescent="0.35">
      <c r="A26" s="66">
        <v>43973</v>
      </c>
      <c r="B26">
        <v>9039.25</v>
      </c>
      <c r="C26">
        <f t="shared" si="0"/>
        <v>5</v>
      </c>
      <c r="D26" t="str">
        <f t="shared" si="1"/>
        <v/>
      </c>
    </row>
    <row r="27" spans="1:4" hidden="1" x14ac:dyDescent="0.35">
      <c r="A27" s="66">
        <v>43977</v>
      </c>
      <c r="B27">
        <v>9029.0499999999993</v>
      </c>
      <c r="C27">
        <f t="shared" si="0"/>
        <v>2</v>
      </c>
      <c r="D27" t="str">
        <f t="shared" si="1"/>
        <v/>
      </c>
    </row>
    <row r="28" spans="1:4" hidden="1" x14ac:dyDescent="0.35">
      <c r="A28" s="66">
        <v>43978</v>
      </c>
      <c r="B28">
        <v>9314.9500000000007</v>
      </c>
      <c r="C28">
        <f t="shared" si="0"/>
        <v>3</v>
      </c>
      <c r="D28" t="str">
        <f t="shared" si="1"/>
        <v/>
      </c>
    </row>
    <row r="29" spans="1:4" hidden="1" x14ac:dyDescent="0.35">
      <c r="A29" s="66">
        <v>43979</v>
      </c>
      <c r="B29">
        <v>9490.1</v>
      </c>
      <c r="C29">
        <f t="shared" si="0"/>
        <v>4</v>
      </c>
      <c r="D29" t="str">
        <f t="shared" si="1"/>
        <v/>
      </c>
    </row>
    <row r="30" spans="1:4" hidden="1" x14ac:dyDescent="0.35">
      <c r="A30" s="66">
        <v>43980</v>
      </c>
      <c r="B30">
        <v>9580.2999999999993</v>
      </c>
      <c r="C30">
        <f t="shared" si="0"/>
        <v>5</v>
      </c>
      <c r="D30" t="str">
        <f t="shared" si="1"/>
        <v/>
      </c>
    </row>
    <row r="31" spans="1:4" x14ac:dyDescent="0.35">
      <c r="A31" s="66">
        <v>43983</v>
      </c>
      <c r="B31">
        <v>9826.15</v>
      </c>
      <c r="C31">
        <f t="shared" si="0"/>
        <v>1</v>
      </c>
      <c r="D31" t="str">
        <f t="shared" si="1"/>
        <v>Yes</v>
      </c>
    </row>
    <row r="32" spans="1:4" hidden="1" x14ac:dyDescent="0.35">
      <c r="A32" s="66">
        <v>43984</v>
      </c>
      <c r="B32">
        <v>9979.1</v>
      </c>
      <c r="C32">
        <f t="shared" si="0"/>
        <v>2</v>
      </c>
      <c r="D32" t="str">
        <f t="shared" si="1"/>
        <v/>
      </c>
    </row>
    <row r="33" spans="1:4" hidden="1" x14ac:dyDescent="0.35">
      <c r="A33" s="66">
        <v>43985</v>
      </c>
      <c r="B33">
        <v>10061.549999999999</v>
      </c>
      <c r="C33">
        <f t="shared" si="0"/>
        <v>3</v>
      </c>
      <c r="D33" t="str">
        <f t="shared" si="1"/>
        <v/>
      </c>
    </row>
    <row r="34" spans="1:4" hidden="1" x14ac:dyDescent="0.35">
      <c r="A34" s="66">
        <v>43986</v>
      </c>
      <c r="B34">
        <v>10029.1</v>
      </c>
      <c r="C34">
        <f t="shared" si="0"/>
        <v>4</v>
      </c>
      <c r="D34" t="str">
        <f t="shared" si="1"/>
        <v/>
      </c>
    </row>
    <row r="35" spans="1:4" hidden="1" x14ac:dyDescent="0.35">
      <c r="A35" s="66">
        <v>43987</v>
      </c>
      <c r="B35">
        <v>10142.15</v>
      </c>
      <c r="C35">
        <f t="shared" si="0"/>
        <v>5</v>
      </c>
      <c r="D35" t="str">
        <f t="shared" si="1"/>
        <v/>
      </c>
    </row>
    <row r="36" spans="1:4" x14ac:dyDescent="0.35">
      <c r="A36" s="66">
        <v>43990</v>
      </c>
      <c r="B36">
        <v>10167.450000000001</v>
      </c>
      <c r="C36">
        <f t="shared" si="0"/>
        <v>1</v>
      </c>
      <c r="D36" t="str">
        <f t="shared" si="1"/>
        <v>Yes</v>
      </c>
    </row>
    <row r="37" spans="1:4" hidden="1" x14ac:dyDescent="0.35">
      <c r="A37" s="66">
        <v>43991</v>
      </c>
      <c r="B37">
        <v>10046.65</v>
      </c>
      <c r="C37">
        <f t="shared" si="0"/>
        <v>2</v>
      </c>
      <c r="D37" t="str">
        <f t="shared" si="1"/>
        <v/>
      </c>
    </row>
    <row r="38" spans="1:4" hidden="1" x14ac:dyDescent="0.35">
      <c r="A38" s="66">
        <v>43992</v>
      </c>
      <c r="B38">
        <v>10116.15</v>
      </c>
      <c r="C38">
        <f t="shared" si="0"/>
        <v>3</v>
      </c>
      <c r="D38" t="str">
        <f t="shared" si="1"/>
        <v/>
      </c>
    </row>
    <row r="39" spans="1:4" hidden="1" x14ac:dyDescent="0.35">
      <c r="A39" s="66">
        <v>43993</v>
      </c>
      <c r="B39">
        <v>9902</v>
      </c>
      <c r="C39">
        <f t="shared" si="0"/>
        <v>4</v>
      </c>
      <c r="D39" t="str">
        <f t="shared" si="1"/>
        <v/>
      </c>
    </row>
    <row r="40" spans="1:4" hidden="1" x14ac:dyDescent="0.35">
      <c r="A40" s="66">
        <v>43994</v>
      </c>
      <c r="B40">
        <v>9972.9</v>
      </c>
      <c r="C40">
        <f t="shared" si="0"/>
        <v>5</v>
      </c>
      <c r="D40" t="str">
        <f t="shared" si="1"/>
        <v/>
      </c>
    </row>
    <row r="41" spans="1:4" x14ac:dyDescent="0.35">
      <c r="A41" s="66">
        <v>43997</v>
      </c>
      <c r="B41">
        <v>9813.7000000000007</v>
      </c>
      <c r="C41">
        <f t="shared" si="0"/>
        <v>1</v>
      </c>
      <c r="D41" t="str">
        <f t="shared" si="1"/>
        <v>Yes</v>
      </c>
    </row>
    <row r="42" spans="1:4" hidden="1" x14ac:dyDescent="0.35">
      <c r="A42" s="66">
        <v>43998</v>
      </c>
      <c r="B42">
        <v>9914</v>
      </c>
      <c r="C42">
        <f t="shared" si="0"/>
        <v>2</v>
      </c>
      <c r="D42" t="str">
        <f t="shared" si="1"/>
        <v/>
      </c>
    </row>
    <row r="43" spans="1:4" hidden="1" x14ac:dyDescent="0.35">
      <c r="A43" s="66">
        <v>43999</v>
      </c>
      <c r="B43">
        <v>9881.15</v>
      </c>
      <c r="C43">
        <f t="shared" si="0"/>
        <v>3</v>
      </c>
      <c r="D43" t="str">
        <f t="shared" si="1"/>
        <v/>
      </c>
    </row>
    <row r="44" spans="1:4" hidden="1" x14ac:dyDescent="0.35">
      <c r="A44" s="66">
        <v>44000</v>
      </c>
      <c r="B44">
        <v>10091.65</v>
      </c>
      <c r="C44">
        <f t="shared" si="0"/>
        <v>4</v>
      </c>
      <c r="D44" t="str">
        <f t="shared" si="1"/>
        <v/>
      </c>
    </row>
    <row r="45" spans="1:4" hidden="1" x14ac:dyDescent="0.35">
      <c r="A45" s="66">
        <v>44001</v>
      </c>
      <c r="B45">
        <v>10244.4</v>
      </c>
      <c r="C45">
        <f t="shared" si="0"/>
        <v>5</v>
      </c>
      <c r="D45" t="str">
        <f t="shared" si="1"/>
        <v/>
      </c>
    </row>
    <row r="46" spans="1:4" x14ac:dyDescent="0.35">
      <c r="A46" s="66">
        <v>44004</v>
      </c>
      <c r="B46">
        <v>10311.200000000001</v>
      </c>
      <c r="C46">
        <f t="shared" si="0"/>
        <v>1</v>
      </c>
      <c r="D46" t="str">
        <f t="shared" si="1"/>
        <v>Yes</v>
      </c>
    </row>
    <row r="47" spans="1:4" hidden="1" x14ac:dyDescent="0.35">
      <c r="A47" s="66">
        <v>44005</v>
      </c>
      <c r="B47">
        <v>10471</v>
      </c>
      <c r="C47">
        <f t="shared" si="0"/>
        <v>2</v>
      </c>
      <c r="D47" t="str">
        <f t="shared" si="1"/>
        <v/>
      </c>
    </row>
    <row r="48" spans="1:4" hidden="1" x14ac:dyDescent="0.35">
      <c r="A48" s="66">
        <v>44006</v>
      </c>
      <c r="B48">
        <v>10305.299999999999</v>
      </c>
      <c r="C48">
        <f t="shared" si="0"/>
        <v>3</v>
      </c>
      <c r="D48" t="str">
        <f t="shared" si="1"/>
        <v/>
      </c>
    </row>
    <row r="49" spans="1:4" hidden="1" x14ac:dyDescent="0.35">
      <c r="A49" s="66">
        <v>44007</v>
      </c>
      <c r="B49">
        <v>10288.9</v>
      </c>
      <c r="C49">
        <f t="shared" si="0"/>
        <v>4</v>
      </c>
      <c r="D49" t="str">
        <f t="shared" si="1"/>
        <v/>
      </c>
    </row>
    <row r="50" spans="1:4" hidden="1" x14ac:dyDescent="0.35">
      <c r="A50" s="66">
        <v>44008</v>
      </c>
      <c r="B50">
        <v>10383</v>
      </c>
      <c r="C50">
        <f t="shared" si="0"/>
        <v>5</v>
      </c>
      <c r="D50" t="str">
        <f t="shared" si="1"/>
        <v/>
      </c>
    </row>
    <row r="51" spans="1:4" x14ac:dyDescent="0.35">
      <c r="A51" s="66">
        <v>44011</v>
      </c>
      <c r="B51">
        <v>10312.4</v>
      </c>
      <c r="C51">
        <f t="shared" si="0"/>
        <v>1</v>
      </c>
      <c r="D51" t="str">
        <f t="shared" si="1"/>
        <v>Yes</v>
      </c>
    </row>
    <row r="52" spans="1:4" hidden="1" x14ac:dyDescent="0.35">
      <c r="A52" s="66">
        <v>44012</v>
      </c>
      <c r="B52">
        <v>10302.1</v>
      </c>
      <c r="C52">
        <f t="shared" si="0"/>
        <v>2</v>
      </c>
      <c r="D52" t="str">
        <f t="shared" si="1"/>
        <v/>
      </c>
    </row>
    <row r="53" spans="1:4" hidden="1" x14ac:dyDescent="0.35">
      <c r="A53" s="66">
        <v>44013</v>
      </c>
      <c r="B53">
        <v>10430.049999999999</v>
      </c>
      <c r="C53">
        <f t="shared" si="0"/>
        <v>3</v>
      </c>
      <c r="D53" t="str">
        <f t="shared" si="1"/>
        <v/>
      </c>
    </row>
    <row r="54" spans="1:4" hidden="1" x14ac:dyDescent="0.35">
      <c r="A54" s="66">
        <v>44014</v>
      </c>
      <c r="B54">
        <v>10551.7</v>
      </c>
      <c r="C54">
        <f t="shared" si="0"/>
        <v>4</v>
      </c>
      <c r="D54" t="str">
        <f t="shared" si="1"/>
        <v/>
      </c>
    </row>
    <row r="55" spans="1:4" hidden="1" x14ac:dyDescent="0.35">
      <c r="A55" s="66">
        <v>44015</v>
      </c>
      <c r="B55">
        <v>10607.35</v>
      </c>
      <c r="C55">
        <f t="shared" si="0"/>
        <v>5</v>
      </c>
      <c r="D55" t="str">
        <f t="shared" si="1"/>
        <v/>
      </c>
    </row>
    <row r="56" spans="1:4" x14ac:dyDescent="0.35">
      <c r="A56" s="66">
        <v>44018</v>
      </c>
      <c r="B56">
        <v>10763.65</v>
      </c>
      <c r="C56">
        <f t="shared" si="0"/>
        <v>1</v>
      </c>
      <c r="D56" t="str">
        <f t="shared" si="1"/>
        <v>Yes</v>
      </c>
    </row>
    <row r="57" spans="1:4" hidden="1" x14ac:dyDescent="0.35">
      <c r="A57" s="66">
        <v>44019</v>
      </c>
      <c r="B57">
        <v>10799.65</v>
      </c>
      <c r="C57">
        <f t="shared" si="0"/>
        <v>2</v>
      </c>
      <c r="D57" t="str">
        <f t="shared" si="1"/>
        <v/>
      </c>
    </row>
    <row r="58" spans="1:4" hidden="1" x14ac:dyDescent="0.35">
      <c r="A58" s="66">
        <v>44020</v>
      </c>
      <c r="B58">
        <v>10705.75</v>
      </c>
      <c r="C58">
        <f t="shared" si="0"/>
        <v>3</v>
      </c>
      <c r="D58" t="str">
        <f t="shared" si="1"/>
        <v/>
      </c>
    </row>
    <row r="59" spans="1:4" hidden="1" x14ac:dyDescent="0.35">
      <c r="A59" s="66">
        <v>44021</v>
      </c>
      <c r="B59">
        <v>10813.45</v>
      </c>
      <c r="C59">
        <f t="shared" si="0"/>
        <v>4</v>
      </c>
      <c r="D59" t="str">
        <f t="shared" si="1"/>
        <v/>
      </c>
    </row>
    <row r="60" spans="1:4" hidden="1" x14ac:dyDescent="0.35">
      <c r="A60" s="66">
        <v>44022</v>
      </c>
      <c r="B60">
        <v>10768.05</v>
      </c>
      <c r="C60">
        <f t="shared" si="0"/>
        <v>5</v>
      </c>
      <c r="D60" t="str">
        <f t="shared" si="1"/>
        <v/>
      </c>
    </row>
    <row r="61" spans="1:4" x14ac:dyDescent="0.35">
      <c r="A61" s="66">
        <v>44025</v>
      </c>
      <c r="B61">
        <v>10802.7</v>
      </c>
      <c r="C61">
        <f t="shared" si="0"/>
        <v>1</v>
      </c>
      <c r="D61" t="str">
        <f t="shared" si="1"/>
        <v>Yes</v>
      </c>
    </row>
    <row r="62" spans="1:4" hidden="1" x14ac:dyDescent="0.35">
      <c r="A62" s="66">
        <v>44026</v>
      </c>
      <c r="B62">
        <v>10607.35</v>
      </c>
      <c r="C62">
        <f t="shared" si="0"/>
        <v>2</v>
      </c>
      <c r="D62" t="str">
        <f t="shared" si="1"/>
        <v/>
      </c>
    </row>
    <row r="63" spans="1:4" hidden="1" x14ac:dyDescent="0.35">
      <c r="A63" s="66">
        <v>44027</v>
      </c>
      <c r="B63">
        <v>10618.2</v>
      </c>
      <c r="C63">
        <f t="shared" si="0"/>
        <v>3</v>
      </c>
      <c r="D63" t="str">
        <f t="shared" si="1"/>
        <v/>
      </c>
    </row>
    <row r="64" spans="1:4" hidden="1" x14ac:dyDescent="0.35">
      <c r="A64" s="66">
        <v>44028</v>
      </c>
      <c r="B64">
        <v>10739.95</v>
      </c>
      <c r="C64">
        <f t="shared" si="0"/>
        <v>4</v>
      </c>
      <c r="D64" t="str">
        <f t="shared" si="1"/>
        <v/>
      </c>
    </row>
    <row r="65" spans="1:4" hidden="1" x14ac:dyDescent="0.35">
      <c r="A65" s="66">
        <v>44029</v>
      </c>
      <c r="B65">
        <v>10901.7</v>
      </c>
      <c r="C65">
        <f t="shared" si="0"/>
        <v>5</v>
      </c>
      <c r="D65" t="str">
        <f t="shared" si="1"/>
        <v/>
      </c>
    </row>
    <row r="66" spans="1:4" x14ac:dyDescent="0.35">
      <c r="A66" s="66">
        <v>44032</v>
      </c>
      <c r="B66">
        <v>11022.2</v>
      </c>
      <c r="C66">
        <f t="shared" si="0"/>
        <v>1</v>
      </c>
      <c r="D66" t="str">
        <f t="shared" si="1"/>
        <v>Yes</v>
      </c>
    </row>
    <row r="67" spans="1:4" hidden="1" x14ac:dyDescent="0.35">
      <c r="A67" s="66">
        <v>44033</v>
      </c>
      <c r="B67">
        <v>11162.25</v>
      </c>
      <c r="C67">
        <f t="shared" ref="C67:C130" si="2">WEEKDAY(A67, 2)</f>
        <v>2</v>
      </c>
      <c r="D67" t="str">
        <f t="shared" ref="D67:D130" si="3">IF(C67=1, "Yes", "")</f>
        <v/>
      </c>
    </row>
    <row r="68" spans="1:4" hidden="1" x14ac:dyDescent="0.35">
      <c r="A68" s="66">
        <v>44034</v>
      </c>
      <c r="B68">
        <v>11132.6</v>
      </c>
      <c r="C68">
        <f t="shared" si="2"/>
        <v>3</v>
      </c>
      <c r="D68" t="str">
        <f t="shared" si="3"/>
        <v/>
      </c>
    </row>
    <row r="69" spans="1:4" hidden="1" x14ac:dyDescent="0.35">
      <c r="A69" s="66">
        <v>44035</v>
      </c>
      <c r="B69">
        <v>11215.45</v>
      </c>
      <c r="C69">
        <f t="shared" si="2"/>
        <v>4</v>
      </c>
      <c r="D69" t="str">
        <f t="shared" si="3"/>
        <v/>
      </c>
    </row>
    <row r="70" spans="1:4" hidden="1" x14ac:dyDescent="0.35">
      <c r="A70" s="66">
        <v>44036</v>
      </c>
      <c r="B70">
        <v>11194.15</v>
      </c>
      <c r="C70">
        <f t="shared" si="2"/>
        <v>5</v>
      </c>
      <c r="D70" t="str">
        <f t="shared" si="3"/>
        <v/>
      </c>
    </row>
    <row r="71" spans="1:4" x14ac:dyDescent="0.35">
      <c r="A71" s="66">
        <v>44039</v>
      </c>
      <c r="B71">
        <v>11131.8</v>
      </c>
      <c r="C71">
        <f t="shared" si="2"/>
        <v>1</v>
      </c>
      <c r="D71" t="str">
        <f t="shared" si="3"/>
        <v>Yes</v>
      </c>
    </row>
    <row r="72" spans="1:4" hidden="1" x14ac:dyDescent="0.35">
      <c r="A72" s="66">
        <v>44040</v>
      </c>
      <c r="B72">
        <v>11300.55</v>
      </c>
      <c r="C72">
        <f t="shared" si="2"/>
        <v>2</v>
      </c>
      <c r="D72" t="str">
        <f t="shared" si="3"/>
        <v/>
      </c>
    </row>
    <row r="73" spans="1:4" hidden="1" x14ac:dyDescent="0.35">
      <c r="A73" s="66">
        <v>44041</v>
      </c>
      <c r="B73">
        <v>11202.85</v>
      </c>
      <c r="C73">
        <f t="shared" si="2"/>
        <v>3</v>
      </c>
      <c r="D73" t="str">
        <f t="shared" si="3"/>
        <v/>
      </c>
    </row>
    <row r="74" spans="1:4" hidden="1" x14ac:dyDescent="0.35">
      <c r="A74" s="66">
        <v>44042</v>
      </c>
      <c r="B74">
        <v>11102.15</v>
      </c>
      <c r="C74">
        <f t="shared" si="2"/>
        <v>4</v>
      </c>
      <c r="D74" t="str">
        <f t="shared" si="3"/>
        <v/>
      </c>
    </row>
    <row r="75" spans="1:4" hidden="1" x14ac:dyDescent="0.35">
      <c r="A75" s="66">
        <v>44043</v>
      </c>
      <c r="B75">
        <v>11073.45</v>
      </c>
      <c r="C75">
        <f t="shared" si="2"/>
        <v>5</v>
      </c>
      <c r="D75" t="str">
        <f t="shared" si="3"/>
        <v/>
      </c>
    </row>
    <row r="76" spans="1:4" x14ac:dyDescent="0.35">
      <c r="A76" s="66">
        <v>44046</v>
      </c>
      <c r="B76">
        <v>10891.6</v>
      </c>
      <c r="C76">
        <f t="shared" si="2"/>
        <v>1</v>
      </c>
      <c r="D76" t="str">
        <f t="shared" si="3"/>
        <v>Yes</v>
      </c>
    </row>
    <row r="77" spans="1:4" hidden="1" x14ac:dyDescent="0.35">
      <c r="A77" s="66">
        <v>44047</v>
      </c>
      <c r="B77">
        <v>11095.25</v>
      </c>
      <c r="C77">
        <f t="shared" si="2"/>
        <v>2</v>
      </c>
      <c r="D77" t="str">
        <f t="shared" si="3"/>
        <v/>
      </c>
    </row>
    <row r="78" spans="1:4" hidden="1" x14ac:dyDescent="0.35">
      <c r="A78" s="66">
        <v>44048</v>
      </c>
      <c r="B78">
        <v>11101.65</v>
      </c>
      <c r="C78">
        <f t="shared" si="2"/>
        <v>3</v>
      </c>
      <c r="D78" t="str">
        <f t="shared" si="3"/>
        <v/>
      </c>
    </row>
    <row r="79" spans="1:4" hidden="1" x14ac:dyDescent="0.35">
      <c r="A79" s="66">
        <v>44049</v>
      </c>
      <c r="B79">
        <v>11200.15</v>
      </c>
      <c r="C79">
        <f t="shared" si="2"/>
        <v>4</v>
      </c>
      <c r="D79" t="str">
        <f t="shared" si="3"/>
        <v/>
      </c>
    </row>
    <row r="80" spans="1:4" hidden="1" x14ac:dyDescent="0.35">
      <c r="A80" s="66">
        <v>44050</v>
      </c>
      <c r="B80">
        <v>11214.05</v>
      </c>
      <c r="C80">
        <f t="shared" si="2"/>
        <v>5</v>
      </c>
      <c r="D80" t="str">
        <f t="shared" si="3"/>
        <v/>
      </c>
    </row>
    <row r="81" spans="1:4" x14ac:dyDescent="0.35">
      <c r="A81" s="66">
        <v>44053</v>
      </c>
      <c r="B81">
        <v>11270.15</v>
      </c>
      <c r="C81">
        <f t="shared" si="2"/>
        <v>1</v>
      </c>
      <c r="D81" t="str">
        <f t="shared" si="3"/>
        <v>Yes</v>
      </c>
    </row>
    <row r="82" spans="1:4" hidden="1" x14ac:dyDescent="0.35">
      <c r="A82" s="66">
        <v>44054</v>
      </c>
      <c r="B82">
        <v>11322.5</v>
      </c>
      <c r="C82">
        <f t="shared" si="2"/>
        <v>2</v>
      </c>
      <c r="D82" t="str">
        <f t="shared" si="3"/>
        <v/>
      </c>
    </row>
    <row r="83" spans="1:4" hidden="1" x14ac:dyDescent="0.35">
      <c r="A83" s="66">
        <v>44055</v>
      </c>
      <c r="B83">
        <v>11308.4</v>
      </c>
      <c r="C83">
        <f t="shared" si="2"/>
        <v>3</v>
      </c>
      <c r="D83" t="str">
        <f t="shared" si="3"/>
        <v/>
      </c>
    </row>
    <row r="84" spans="1:4" hidden="1" x14ac:dyDescent="0.35">
      <c r="A84" s="66">
        <v>44056</v>
      </c>
      <c r="B84">
        <v>11300.45</v>
      </c>
      <c r="C84">
        <f t="shared" si="2"/>
        <v>4</v>
      </c>
      <c r="D84" t="str">
        <f t="shared" si="3"/>
        <v/>
      </c>
    </row>
    <row r="85" spans="1:4" hidden="1" x14ac:dyDescent="0.35">
      <c r="A85" s="66">
        <v>44057</v>
      </c>
      <c r="B85">
        <v>11178.4</v>
      </c>
      <c r="C85">
        <f t="shared" si="2"/>
        <v>5</v>
      </c>
      <c r="D85" t="str">
        <f t="shared" si="3"/>
        <v/>
      </c>
    </row>
    <row r="86" spans="1:4" x14ac:dyDescent="0.35">
      <c r="A86" s="66">
        <v>44060</v>
      </c>
      <c r="B86">
        <v>11247.1</v>
      </c>
      <c r="C86">
        <f t="shared" si="2"/>
        <v>1</v>
      </c>
      <c r="D86" t="str">
        <f t="shared" si="3"/>
        <v>Yes</v>
      </c>
    </row>
    <row r="87" spans="1:4" hidden="1" x14ac:dyDescent="0.35">
      <c r="A87" s="66">
        <v>44061</v>
      </c>
      <c r="B87">
        <v>11385.35</v>
      </c>
      <c r="C87">
        <f t="shared" si="2"/>
        <v>2</v>
      </c>
      <c r="D87" t="str">
        <f t="shared" si="3"/>
        <v/>
      </c>
    </row>
    <row r="88" spans="1:4" hidden="1" x14ac:dyDescent="0.35">
      <c r="A88" s="66">
        <v>44062</v>
      </c>
      <c r="B88">
        <v>11408.4</v>
      </c>
      <c r="C88">
        <f t="shared" si="2"/>
        <v>3</v>
      </c>
      <c r="D88" t="str">
        <f t="shared" si="3"/>
        <v/>
      </c>
    </row>
    <row r="89" spans="1:4" hidden="1" x14ac:dyDescent="0.35">
      <c r="A89" s="66">
        <v>44063</v>
      </c>
      <c r="B89">
        <v>11312.2</v>
      </c>
      <c r="C89">
        <f t="shared" si="2"/>
        <v>4</v>
      </c>
      <c r="D89" t="str">
        <f t="shared" si="3"/>
        <v/>
      </c>
    </row>
    <row r="90" spans="1:4" hidden="1" x14ac:dyDescent="0.35">
      <c r="A90" s="66">
        <v>44064</v>
      </c>
      <c r="B90">
        <v>11371.6</v>
      </c>
      <c r="C90">
        <f t="shared" si="2"/>
        <v>5</v>
      </c>
      <c r="D90" t="str">
        <f t="shared" si="3"/>
        <v/>
      </c>
    </row>
    <row r="91" spans="1:4" x14ac:dyDescent="0.35">
      <c r="A91" s="66">
        <v>44067</v>
      </c>
      <c r="B91">
        <v>11466.45</v>
      </c>
      <c r="C91">
        <f t="shared" si="2"/>
        <v>1</v>
      </c>
      <c r="D91" t="str">
        <f t="shared" si="3"/>
        <v>Yes</v>
      </c>
    </row>
    <row r="92" spans="1:4" hidden="1" x14ac:dyDescent="0.35">
      <c r="A92" s="66">
        <v>44068</v>
      </c>
      <c r="B92">
        <v>11472.25</v>
      </c>
      <c r="C92">
        <f t="shared" si="2"/>
        <v>2</v>
      </c>
      <c r="D92" t="str">
        <f t="shared" si="3"/>
        <v/>
      </c>
    </row>
    <row r="93" spans="1:4" hidden="1" x14ac:dyDescent="0.35">
      <c r="A93" s="66">
        <v>44069</v>
      </c>
      <c r="B93">
        <v>11549.6</v>
      </c>
      <c r="C93">
        <f t="shared" si="2"/>
        <v>3</v>
      </c>
      <c r="D93" t="str">
        <f t="shared" si="3"/>
        <v/>
      </c>
    </row>
    <row r="94" spans="1:4" hidden="1" x14ac:dyDescent="0.35">
      <c r="A94" s="66">
        <v>44070</v>
      </c>
      <c r="B94">
        <v>11559.25</v>
      </c>
      <c r="C94">
        <f t="shared" si="2"/>
        <v>4</v>
      </c>
      <c r="D94" t="str">
        <f t="shared" si="3"/>
        <v/>
      </c>
    </row>
    <row r="95" spans="1:4" hidden="1" x14ac:dyDescent="0.35">
      <c r="A95" s="66">
        <v>44071</v>
      </c>
      <c r="B95">
        <v>11647.6</v>
      </c>
      <c r="C95">
        <f t="shared" si="2"/>
        <v>5</v>
      </c>
      <c r="D95" t="str">
        <f t="shared" si="3"/>
        <v/>
      </c>
    </row>
    <row r="96" spans="1:4" x14ac:dyDescent="0.35">
      <c r="A96" s="66">
        <v>44074</v>
      </c>
      <c r="B96">
        <v>11387.5</v>
      </c>
      <c r="C96">
        <f t="shared" si="2"/>
        <v>1</v>
      </c>
      <c r="D96" t="str">
        <f t="shared" si="3"/>
        <v>Yes</v>
      </c>
    </row>
    <row r="97" spans="1:4" hidden="1" x14ac:dyDescent="0.35">
      <c r="A97" s="66">
        <v>44075</v>
      </c>
      <c r="B97">
        <v>11470.25</v>
      </c>
      <c r="C97">
        <f t="shared" si="2"/>
        <v>2</v>
      </c>
      <c r="D97" t="str">
        <f t="shared" si="3"/>
        <v/>
      </c>
    </row>
    <row r="98" spans="1:4" hidden="1" x14ac:dyDescent="0.35">
      <c r="A98" s="66">
        <v>44076</v>
      </c>
      <c r="B98">
        <v>11535</v>
      </c>
      <c r="C98">
        <f t="shared" si="2"/>
        <v>3</v>
      </c>
      <c r="D98" t="str">
        <f t="shared" si="3"/>
        <v/>
      </c>
    </row>
    <row r="99" spans="1:4" hidden="1" x14ac:dyDescent="0.35">
      <c r="A99" s="66">
        <v>44077</v>
      </c>
      <c r="B99">
        <v>11527.45</v>
      </c>
      <c r="C99">
        <f t="shared" si="2"/>
        <v>4</v>
      </c>
      <c r="D99" t="str">
        <f t="shared" si="3"/>
        <v/>
      </c>
    </row>
    <row r="100" spans="1:4" hidden="1" x14ac:dyDescent="0.35">
      <c r="A100" s="66">
        <v>44078</v>
      </c>
      <c r="B100">
        <v>11333.85</v>
      </c>
      <c r="C100">
        <f t="shared" si="2"/>
        <v>5</v>
      </c>
      <c r="D100" t="str">
        <f t="shared" si="3"/>
        <v/>
      </c>
    </row>
    <row r="101" spans="1:4" x14ac:dyDescent="0.35">
      <c r="A101" s="66">
        <v>44081</v>
      </c>
      <c r="B101">
        <v>11355.05</v>
      </c>
      <c r="C101">
        <f t="shared" si="2"/>
        <v>1</v>
      </c>
      <c r="D101" t="str">
        <f t="shared" si="3"/>
        <v>Yes</v>
      </c>
    </row>
    <row r="102" spans="1:4" hidden="1" x14ac:dyDescent="0.35">
      <c r="A102" s="66">
        <v>44082</v>
      </c>
      <c r="B102">
        <v>11317.35</v>
      </c>
      <c r="C102">
        <f t="shared" si="2"/>
        <v>2</v>
      </c>
      <c r="D102" t="str">
        <f t="shared" si="3"/>
        <v/>
      </c>
    </row>
    <row r="103" spans="1:4" hidden="1" x14ac:dyDescent="0.35">
      <c r="A103" s="66">
        <v>44083</v>
      </c>
      <c r="B103">
        <v>11278</v>
      </c>
      <c r="C103">
        <f t="shared" si="2"/>
        <v>3</v>
      </c>
      <c r="D103" t="str">
        <f t="shared" si="3"/>
        <v/>
      </c>
    </row>
    <row r="104" spans="1:4" hidden="1" x14ac:dyDescent="0.35">
      <c r="A104" s="66">
        <v>44084</v>
      </c>
      <c r="B104">
        <v>11449.25</v>
      </c>
      <c r="C104">
        <f t="shared" si="2"/>
        <v>4</v>
      </c>
      <c r="D104" t="str">
        <f t="shared" si="3"/>
        <v/>
      </c>
    </row>
    <row r="105" spans="1:4" hidden="1" x14ac:dyDescent="0.35">
      <c r="A105" s="66">
        <v>44085</v>
      </c>
      <c r="B105">
        <v>11464.45</v>
      </c>
      <c r="C105">
        <f t="shared" si="2"/>
        <v>5</v>
      </c>
      <c r="D105" t="str">
        <f t="shared" si="3"/>
        <v/>
      </c>
    </row>
    <row r="106" spans="1:4" x14ac:dyDescent="0.35">
      <c r="A106" s="66">
        <v>44088</v>
      </c>
      <c r="B106">
        <v>11440.05</v>
      </c>
      <c r="C106">
        <f t="shared" si="2"/>
        <v>1</v>
      </c>
      <c r="D106" t="str">
        <f t="shared" si="3"/>
        <v>Yes</v>
      </c>
    </row>
    <row r="107" spans="1:4" hidden="1" x14ac:dyDescent="0.35">
      <c r="A107" s="66">
        <v>44089</v>
      </c>
      <c r="B107">
        <v>11521.8</v>
      </c>
      <c r="C107">
        <f t="shared" si="2"/>
        <v>2</v>
      </c>
      <c r="D107" t="str">
        <f t="shared" si="3"/>
        <v/>
      </c>
    </row>
    <row r="108" spans="1:4" hidden="1" x14ac:dyDescent="0.35">
      <c r="A108" s="66">
        <v>44090</v>
      </c>
      <c r="B108">
        <v>11604.55</v>
      </c>
      <c r="C108">
        <f t="shared" si="2"/>
        <v>3</v>
      </c>
      <c r="D108" t="str">
        <f t="shared" si="3"/>
        <v/>
      </c>
    </row>
    <row r="109" spans="1:4" hidden="1" x14ac:dyDescent="0.35">
      <c r="A109" s="66">
        <v>44091</v>
      </c>
      <c r="B109">
        <v>11516.1</v>
      </c>
      <c r="C109">
        <f t="shared" si="2"/>
        <v>4</v>
      </c>
      <c r="D109" t="str">
        <f t="shared" si="3"/>
        <v/>
      </c>
    </row>
    <row r="110" spans="1:4" hidden="1" x14ac:dyDescent="0.35">
      <c r="A110" s="66">
        <v>44092</v>
      </c>
      <c r="B110">
        <v>11504.95</v>
      </c>
      <c r="C110">
        <f t="shared" si="2"/>
        <v>5</v>
      </c>
      <c r="D110" t="str">
        <f t="shared" si="3"/>
        <v/>
      </c>
    </row>
    <row r="111" spans="1:4" x14ac:dyDescent="0.35">
      <c r="A111" s="66">
        <v>44095</v>
      </c>
      <c r="B111">
        <v>11250.55</v>
      </c>
      <c r="C111">
        <f t="shared" si="2"/>
        <v>1</v>
      </c>
      <c r="D111" t="str">
        <f t="shared" si="3"/>
        <v>Yes</v>
      </c>
    </row>
    <row r="112" spans="1:4" hidden="1" x14ac:dyDescent="0.35">
      <c r="A112" s="66">
        <v>44096</v>
      </c>
      <c r="B112">
        <v>11153.65</v>
      </c>
      <c r="C112">
        <f t="shared" si="2"/>
        <v>2</v>
      </c>
      <c r="D112" t="str">
        <f t="shared" si="3"/>
        <v/>
      </c>
    </row>
    <row r="113" spans="1:4" hidden="1" x14ac:dyDescent="0.35">
      <c r="A113" s="66">
        <v>44097</v>
      </c>
      <c r="B113">
        <v>11131.85</v>
      </c>
      <c r="C113">
        <f t="shared" si="2"/>
        <v>3</v>
      </c>
      <c r="D113" t="str">
        <f t="shared" si="3"/>
        <v/>
      </c>
    </row>
    <row r="114" spans="1:4" hidden="1" x14ac:dyDescent="0.35">
      <c r="A114" s="66">
        <v>44098</v>
      </c>
      <c r="B114">
        <v>10805.55</v>
      </c>
      <c r="C114">
        <f t="shared" si="2"/>
        <v>4</v>
      </c>
      <c r="D114" t="str">
        <f t="shared" si="3"/>
        <v/>
      </c>
    </row>
    <row r="115" spans="1:4" hidden="1" x14ac:dyDescent="0.35">
      <c r="A115" s="66">
        <v>44099</v>
      </c>
      <c r="B115">
        <v>11050.25</v>
      </c>
      <c r="C115">
        <f t="shared" si="2"/>
        <v>5</v>
      </c>
      <c r="D115" t="str">
        <f t="shared" si="3"/>
        <v/>
      </c>
    </row>
    <row r="116" spans="1:4" x14ac:dyDescent="0.35">
      <c r="A116" s="66">
        <v>44102</v>
      </c>
      <c r="B116">
        <v>11227.55</v>
      </c>
      <c r="C116">
        <f t="shared" si="2"/>
        <v>1</v>
      </c>
      <c r="D116" t="str">
        <f t="shared" si="3"/>
        <v>Yes</v>
      </c>
    </row>
    <row r="117" spans="1:4" hidden="1" x14ac:dyDescent="0.35">
      <c r="A117" s="66">
        <v>44103</v>
      </c>
      <c r="B117">
        <v>11222.4</v>
      </c>
      <c r="C117">
        <f t="shared" si="2"/>
        <v>2</v>
      </c>
      <c r="D117" t="str">
        <f t="shared" si="3"/>
        <v/>
      </c>
    </row>
    <row r="118" spans="1:4" hidden="1" x14ac:dyDescent="0.35">
      <c r="A118" s="66">
        <v>44104</v>
      </c>
      <c r="B118">
        <v>11247.55</v>
      </c>
      <c r="C118">
        <f t="shared" si="2"/>
        <v>3</v>
      </c>
      <c r="D118" t="str">
        <f t="shared" si="3"/>
        <v/>
      </c>
    </row>
    <row r="119" spans="1:4" hidden="1" x14ac:dyDescent="0.35">
      <c r="A119" s="66">
        <v>44105</v>
      </c>
      <c r="B119">
        <v>11416.95</v>
      </c>
      <c r="C119">
        <f t="shared" si="2"/>
        <v>4</v>
      </c>
      <c r="D119" t="str">
        <f t="shared" si="3"/>
        <v/>
      </c>
    </row>
    <row r="120" spans="1:4" x14ac:dyDescent="0.35">
      <c r="A120" s="66">
        <v>44109</v>
      </c>
      <c r="B120">
        <v>11503.35</v>
      </c>
      <c r="C120">
        <f t="shared" si="2"/>
        <v>1</v>
      </c>
      <c r="D120" t="str">
        <f t="shared" si="3"/>
        <v>Yes</v>
      </c>
    </row>
    <row r="121" spans="1:4" hidden="1" x14ac:dyDescent="0.35">
      <c r="A121" s="66">
        <v>44110</v>
      </c>
      <c r="B121">
        <v>11662.4</v>
      </c>
      <c r="C121">
        <f t="shared" si="2"/>
        <v>2</v>
      </c>
      <c r="D121" t="str">
        <f t="shared" si="3"/>
        <v/>
      </c>
    </row>
    <row r="122" spans="1:4" hidden="1" x14ac:dyDescent="0.35">
      <c r="A122" s="66">
        <v>44111</v>
      </c>
      <c r="B122">
        <v>11738.85</v>
      </c>
      <c r="C122">
        <f t="shared" si="2"/>
        <v>3</v>
      </c>
      <c r="D122" t="str">
        <f t="shared" si="3"/>
        <v/>
      </c>
    </row>
    <row r="123" spans="1:4" hidden="1" x14ac:dyDescent="0.35">
      <c r="A123" s="66">
        <v>44112</v>
      </c>
      <c r="B123">
        <v>11834.6</v>
      </c>
      <c r="C123">
        <f t="shared" si="2"/>
        <v>4</v>
      </c>
      <c r="D123" t="str">
        <f t="shared" si="3"/>
        <v/>
      </c>
    </row>
    <row r="124" spans="1:4" hidden="1" x14ac:dyDescent="0.35">
      <c r="A124" s="66">
        <v>44113</v>
      </c>
      <c r="B124">
        <v>11914.2</v>
      </c>
      <c r="C124">
        <f t="shared" si="2"/>
        <v>5</v>
      </c>
      <c r="D124" t="str">
        <f t="shared" si="3"/>
        <v/>
      </c>
    </row>
    <row r="125" spans="1:4" x14ac:dyDescent="0.35">
      <c r="A125" s="66">
        <v>44116</v>
      </c>
      <c r="B125">
        <v>11930.95</v>
      </c>
      <c r="C125">
        <f t="shared" si="2"/>
        <v>1</v>
      </c>
      <c r="D125" t="str">
        <f t="shared" si="3"/>
        <v>Yes</v>
      </c>
    </row>
    <row r="126" spans="1:4" hidden="1" x14ac:dyDescent="0.35">
      <c r="A126" s="66">
        <v>44117</v>
      </c>
      <c r="B126">
        <v>11934.5</v>
      </c>
      <c r="C126">
        <f t="shared" si="2"/>
        <v>2</v>
      </c>
      <c r="D126" t="str">
        <f t="shared" si="3"/>
        <v/>
      </c>
    </row>
    <row r="127" spans="1:4" hidden="1" x14ac:dyDescent="0.35">
      <c r="A127" s="66">
        <v>44118</v>
      </c>
      <c r="B127">
        <v>11971.05</v>
      </c>
      <c r="C127">
        <f t="shared" si="2"/>
        <v>3</v>
      </c>
      <c r="D127" t="str">
        <f t="shared" si="3"/>
        <v/>
      </c>
    </row>
    <row r="128" spans="1:4" hidden="1" x14ac:dyDescent="0.35">
      <c r="A128" s="66">
        <v>44119</v>
      </c>
      <c r="B128">
        <v>11680.35</v>
      </c>
      <c r="C128">
        <f t="shared" si="2"/>
        <v>4</v>
      </c>
      <c r="D128" t="str">
        <f t="shared" si="3"/>
        <v/>
      </c>
    </row>
    <row r="129" spans="1:4" hidden="1" x14ac:dyDescent="0.35">
      <c r="A129" s="66">
        <v>44120</v>
      </c>
      <c r="B129">
        <v>11762.45</v>
      </c>
      <c r="C129">
        <f t="shared" si="2"/>
        <v>5</v>
      </c>
      <c r="D129" t="str">
        <f t="shared" si="3"/>
        <v/>
      </c>
    </row>
    <row r="130" spans="1:4" x14ac:dyDescent="0.35">
      <c r="A130" s="66">
        <v>44123</v>
      </c>
      <c r="B130">
        <v>11873.05</v>
      </c>
      <c r="C130">
        <f t="shared" si="2"/>
        <v>1</v>
      </c>
      <c r="D130" t="str">
        <f t="shared" si="3"/>
        <v>Yes</v>
      </c>
    </row>
    <row r="131" spans="1:4" hidden="1" x14ac:dyDescent="0.35">
      <c r="A131" s="66">
        <v>44124</v>
      </c>
      <c r="B131">
        <v>11896.8</v>
      </c>
      <c r="C131">
        <f t="shared" ref="C131:C194" si="4">WEEKDAY(A131, 2)</f>
        <v>2</v>
      </c>
      <c r="D131" t="str">
        <f t="shared" ref="D131:D194" si="5">IF(C131=1, "Yes", "")</f>
        <v/>
      </c>
    </row>
    <row r="132" spans="1:4" hidden="1" x14ac:dyDescent="0.35">
      <c r="A132" s="66">
        <v>44125</v>
      </c>
      <c r="B132">
        <v>11937.65</v>
      </c>
      <c r="C132">
        <f t="shared" si="4"/>
        <v>3</v>
      </c>
      <c r="D132" t="str">
        <f t="shared" si="5"/>
        <v/>
      </c>
    </row>
    <row r="133" spans="1:4" hidden="1" x14ac:dyDescent="0.35">
      <c r="A133" s="66">
        <v>44126</v>
      </c>
      <c r="B133">
        <v>11896.45</v>
      </c>
      <c r="C133">
        <f t="shared" si="4"/>
        <v>4</v>
      </c>
      <c r="D133" t="str">
        <f t="shared" si="5"/>
        <v/>
      </c>
    </row>
    <row r="134" spans="1:4" hidden="1" x14ac:dyDescent="0.35">
      <c r="A134" s="66">
        <v>44127</v>
      </c>
      <c r="B134">
        <v>11930.35</v>
      </c>
      <c r="C134">
        <f t="shared" si="4"/>
        <v>5</v>
      </c>
      <c r="D134" t="str">
        <f t="shared" si="5"/>
        <v/>
      </c>
    </row>
    <row r="135" spans="1:4" x14ac:dyDescent="0.35">
      <c r="A135" s="66">
        <v>44130</v>
      </c>
      <c r="B135">
        <v>11767.75</v>
      </c>
      <c r="C135">
        <f t="shared" si="4"/>
        <v>1</v>
      </c>
      <c r="D135" t="str">
        <f t="shared" si="5"/>
        <v>Yes</v>
      </c>
    </row>
    <row r="136" spans="1:4" hidden="1" x14ac:dyDescent="0.35">
      <c r="A136" s="66">
        <v>44131</v>
      </c>
      <c r="B136">
        <v>11889.4</v>
      </c>
      <c r="C136">
        <f t="shared" si="4"/>
        <v>2</v>
      </c>
      <c r="D136" t="str">
        <f t="shared" si="5"/>
        <v/>
      </c>
    </row>
    <row r="137" spans="1:4" hidden="1" x14ac:dyDescent="0.35">
      <c r="A137" s="66">
        <v>44132</v>
      </c>
      <c r="B137">
        <v>11729.6</v>
      </c>
      <c r="C137">
        <f t="shared" si="4"/>
        <v>3</v>
      </c>
      <c r="D137" t="str">
        <f t="shared" si="5"/>
        <v/>
      </c>
    </row>
    <row r="138" spans="1:4" hidden="1" x14ac:dyDescent="0.35">
      <c r="A138" s="66">
        <v>44133</v>
      </c>
      <c r="B138">
        <v>11670.8</v>
      </c>
      <c r="C138">
        <f t="shared" si="4"/>
        <v>4</v>
      </c>
      <c r="D138" t="str">
        <f t="shared" si="5"/>
        <v/>
      </c>
    </row>
    <row r="139" spans="1:4" hidden="1" x14ac:dyDescent="0.35">
      <c r="A139" s="66">
        <v>44134</v>
      </c>
      <c r="B139">
        <v>11642.4</v>
      </c>
      <c r="C139">
        <f t="shared" si="4"/>
        <v>5</v>
      </c>
      <c r="D139" t="str">
        <f t="shared" si="5"/>
        <v/>
      </c>
    </row>
    <row r="140" spans="1:4" x14ac:dyDescent="0.35">
      <c r="A140" s="66">
        <v>44137</v>
      </c>
      <c r="B140">
        <v>11669.15</v>
      </c>
      <c r="C140">
        <f t="shared" si="4"/>
        <v>1</v>
      </c>
      <c r="D140" t="str">
        <f t="shared" si="5"/>
        <v>Yes</v>
      </c>
    </row>
    <row r="141" spans="1:4" hidden="1" x14ac:dyDescent="0.35">
      <c r="A141" s="66">
        <v>44138</v>
      </c>
      <c r="B141">
        <v>11813.5</v>
      </c>
      <c r="C141">
        <f t="shared" si="4"/>
        <v>2</v>
      </c>
      <c r="D141" t="str">
        <f t="shared" si="5"/>
        <v/>
      </c>
    </row>
    <row r="142" spans="1:4" hidden="1" x14ac:dyDescent="0.35">
      <c r="A142" s="66">
        <v>44139</v>
      </c>
      <c r="B142">
        <v>11908.5</v>
      </c>
      <c r="C142">
        <f t="shared" si="4"/>
        <v>3</v>
      </c>
      <c r="D142" t="str">
        <f t="shared" si="5"/>
        <v/>
      </c>
    </row>
    <row r="143" spans="1:4" hidden="1" x14ac:dyDescent="0.35">
      <c r="A143" s="66">
        <v>44140</v>
      </c>
      <c r="B143">
        <v>12120.3</v>
      </c>
      <c r="C143">
        <f t="shared" si="4"/>
        <v>4</v>
      </c>
      <c r="D143" t="str">
        <f t="shared" si="5"/>
        <v/>
      </c>
    </row>
    <row r="144" spans="1:4" hidden="1" x14ac:dyDescent="0.35">
      <c r="A144" s="66">
        <v>44141</v>
      </c>
      <c r="B144">
        <v>12263.55</v>
      </c>
      <c r="C144">
        <f t="shared" si="4"/>
        <v>5</v>
      </c>
      <c r="D144" t="str">
        <f t="shared" si="5"/>
        <v/>
      </c>
    </row>
    <row r="145" spans="1:4" x14ac:dyDescent="0.35">
      <c r="A145" s="66">
        <v>44144</v>
      </c>
      <c r="B145">
        <v>12461.05</v>
      </c>
      <c r="C145">
        <f t="shared" si="4"/>
        <v>1</v>
      </c>
      <c r="D145" t="str">
        <f t="shared" si="5"/>
        <v>Yes</v>
      </c>
    </row>
    <row r="146" spans="1:4" hidden="1" x14ac:dyDescent="0.35">
      <c r="A146" s="66">
        <v>44145</v>
      </c>
      <c r="B146">
        <v>12631.1</v>
      </c>
      <c r="C146">
        <f t="shared" si="4"/>
        <v>2</v>
      </c>
      <c r="D146" t="str">
        <f t="shared" si="5"/>
        <v/>
      </c>
    </row>
    <row r="147" spans="1:4" hidden="1" x14ac:dyDescent="0.35">
      <c r="A147" s="66">
        <v>44146</v>
      </c>
      <c r="B147">
        <v>12749.15</v>
      </c>
      <c r="C147">
        <f t="shared" si="4"/>
        <v>3</v>
      </c>
      <c r="D147" t="str">
        <f t="shared" si="5"/>
        <v/>
      </c>
    </row>
    <row r="148" spans="1:4" hidden="1" x14ac:dyDescent="0.35">
      <c r="A148" s="66">
        <v>44147</v>
      </c>
      <c r="B148">
        <v>12690.8</v>
      </c>
      <c r="C148">
        <f t="shared" si="4"/>
        <v>4</v>
      </c>
      <c r="D148" t="str">
        <f t="shared" si="5"/>
        <v/>
      </c>
    </row>
    <row r="149" spans="1:4" hidden="1" x14ac:dyDescent="0.35">
      <c r="A149" s="66">
        <v>44148</v>
      </c>
      <c r="B149">
        <v>12719.95</v>
      </c>
      <c r="C149">
        <f t="shared" si="4"/>
        <v>5</v>
      </c>
      <c r="D149" t="str">
        <f t="shared" si="5"/>
        <v/>
      </c>
    </row>
    <row r="150" spans="1:4" hidden="1" x14ac:dyDescent="0.35">
      <c r="A150" s="66">
        <v>44149</v>
      </c>
      <c r="B150">
        <v>12780.25</v>
      </c>
      <c r="C150">
        <f t="shared" si="4"/>
        <v>6</v>
      </c>
      <c r="D150" t="str">
        <f t="shared" si="5"/>
        <v/>
      </c>
    </row>
    <row r="151" spans="1:4" hidden="1" x14ac:dyDescent="0.35">
      <c r="A151" s="66">
        <v>44152</v>
      </c>
      <c r="B151">
        <v>12874.2</v>
      </c>
      <c r="C151">
        <f t="shared" si="4"/>
        <v>2</v>
      </c>
      <c r="D151" t="str">
        <f t="shared" si="5"/>
        <v/>
      </c>
    </row>
    <row r="152" spans="1:4" hidden="1" x14ac:dyDescent="0.35">
      <c r="A152" s="66">
        <v>44153</v>
      </c>
      <c r="B152">
        <v>12938.25</v>
      </c>
      <c r="C152">
        <f t="shared" si="4"/>
        <v>3</v>
      </c>
      <c r="D152" t="str">
        <f t="shared" si="5"/>
        <v/>
      </c>
    </row>
    <row r="153" spans="1:4" hidden="1" x14ac:dyDescent="0.35">
      <c r="A153" s="66">
        <v>44154</v>
      </c>
      <c r="B153">
        <v>12771.7</v>
      </c>
      <c r="C153">
        <f t="shared" si="4"/>
        <v>4</v>
      </c>
      <c r="D153" t="str">
        <f t="shared" si="5"/>
        <v/>
      </c>
    </row>
    <row r="154" spans="1:4" hidden="1" x14ac:dyDescent="0.35">
      <c r="A154" s="66">
        <v>44155</v>
      </c>
      <c r="B154">
        <v>12859.05</v>
      </c>
      <c r="C154">
        <f t="shared" si="4"/>
        <v>5</v>
      </c>
      <c r="D154" t="str">
        <f t="shared" si="5"/>
        <v/>
      </c>
    </row>
    <row r="155" spans="1:4" x14ac:dyDescent="0.35">
      <c r="A155" s="66">
        <v>44158</v>
      </c>
      <c r="B155">
        <v>12926.45</v>
      </c>
      <c r="C155">
        <f t="shared" si="4"/>
        <v>1</v>
      </c>
      <c r="D155" t="str">
        <f t="shared" si="5"/>
        <v>Yes</v>
      </c>
    </row>
    <row r="156" spans="1:4" hidden="1" x14ac:dyDescent="0.35">
      <c r="A156" s="66">
        <v>44159</v>
      </c>
      <c r="B156">
        <v>13055.15</v>
      </c>
      <c r="C156">
        <f t="shared" si="4"/>
        <v>2</v>
      </c>
      <c r="D156" t="str">
        <f t="shared" si="5"/>
        <v/>
      </c>
    </row>
    <row r="157" spans="1:4" hidden="1" x14ac:dyDescent="0.35">
      <c r="A157" s="66">
        <v>44160</v>
      </c>
      <c r="B157">
        <v>12858.4</v>
      </c>
      <c r="C157">
        <f t="shared" si="4"/>
        <v>3</v>
      </c>
      <c r="D157" t="str">
        <f t="shared" si="5"/>
        <v/>
      </c>
    </row>
    <row r="158" spans="1:4" hidden="1" x14ac:dyDescent="0.35">
      <c r="A158" s="66">
        <v>44161</v>
      </c>
      <c r="B158">
        <v>12987</v>
      </c>
      <c r="C158">
        <f t="shared" si="4"/>
        <v>4</v>
      </c>
      <c r="D158" t="str">
        <f t="shared" si="5"/>
        <v/>
      </c>
    </row>
    <row r="159" spans="1:4" hidden="1" x14ac:dyDescent="0.35">
      <c r="A159" s="66">
        <v>44162</v>
      </c>
      <c r="B159">
        <v>12968.95</v>
      </c>
      <c r="C159">
        <f t="shared" si="4"/>
        <v>5</v>
      </c>
      <c r="D159" t="str">
        <f t="shared" si="5"/>
        <v/>
      </c>
    </row>
    <row r="160" spans="1:4" hidden="1" x14ac:dyDescent="0.35">
      <c r="A160" s="66">
        <v>44166</v>
      </c>
      <c r="B160">
        <v>13109.05</v>
      </c>
      <c r="C160">
        <f t="shared" si="4"/>
        <v>2</v>
      </c>
      <c r="D160" t="str">
        <f t="shared" si="5"/>
        <v/>
      </c>
    </row>
    <row r="161" spans="1:4" hidden="1" x14ac:dyDescent="0.35">
      <c r="A161" s="66">
        <v>44167</v>
      </c>
      <c r="B161">
        <v>13113.75</v>
      </c>
      <c r="C161">
        <f t="shared" si="4"/>
        <v>3</v>
      </c>
      <c r="D161" t="str">
        <f t="shared" si="5"/>
        <v/>
      </c>
    </row>
    <row r="162" spans="1:4" hidden="1" x14ac:dyDescent="0.35">
      <c r="A162" s="66">
        <v>44168</v>
      </c>
      <c r="B162">
        <v>13133.9</v>
      </c>
      <c r="C162">
        <f t="shared" si="4"/>
        <v>4</v>
      </c>
      <c r="D162" t="str">
        <f t="shared" si="5"/>
        <v/>
      </c>
    </row>
    <row r="163" spans="1:4" hidden="1" x14ac:dyDescent="0.35">
      <c r="A163" s="66">
        <v>44169</v>
      </c>
      <c r="B163">
        <v>13258.55</v>
      </c>
      <c r="C163">
        <f t="shared" si="4"/>
        <v>5</v>
      </c>
      <c r="D163" t="str">
        <f t="shared" si="5"/>
        <v/>
      </c>
    </row>
    <row r="164" spans="1:4" x14ac:dyDescent="0.35">
      <c r="A164" s="66">
        <v>44172</v>
      </c>
      <c r="B164">
        <v>13355.75</v>
      </c>
      <c r="C164">
        <f t="shared" si="4"/>
        <v>1</v>
      </c>
      <c r="D164" t="str">
        <f t="shared" si="5"/>
        <v>Yes</v>
      </c>
    </row>
    <row r="165" spans="1:4" hidden="1" x14ac:dyDescent="0.35">
      <c r="A165" s="66">
        <v>44173</v>
      </c>
      <c r="B165">
        <v>13392.95</v>
      </c>
      <c r="C165">
        <f t="shared" si="4"/>
        <v>2</v>
      </c>
      <c r="D165" t="str">
        <f t="shared" si="5"/>
        <v/>
      </c>
    </row>
    <row r="166" spans="1:4" hidden="1" x14ac:dyDescent="0.35">
      <c r="A166" s="66">
        <v>44174</v>
      </c>
      <c r="B166">
        <v>13529.1</v>
      </c>
      <c r="C166">
        <f t="shared" si="4"/>
        <v>3</v>
      </c>
      <c r="D166" t="str">
        <f t="shared" si="5"/>
        <v/>
      </c>
    </row>
    <row r="167" spans="1:4" hidden="1" x14ac:dyDescent="0.35">
      <c r="A167" s="66">
        <v>44175</v>
      </c>
      <c r="B167">
        <v>13478.3</v>
      </c>
      <c r="C167">
        <f t="shared" si="4"/>
        <v>4</v>
      </c>
      <c r="D167" t="str">
        <f t="shared" si="5"/>
        <v/>
      </c>
    </row>
    <row r="168" spans="1:4" hidden="1" x14ac:dyDescent="0.35">
      <c r="A168" s="66">
        <v>44176</v>
      </c>
      <c r="B168">
        <v>13513.85</v>
      </c>
      <c r="C168">
        <f t="shared" si="4"/>
        <v>5</v>
      </c>
      <c r="D168" t="str">
        <f t="shared" si="5"/>
        <v/>
      </c>
    </row>
    <row r="169" spans="1:4" x14ac:dyDescent="0.35">
      <c r="A169" s="66">
        <v>44179</v>
      </c>
      <c r="B169">
        <v>13558.15</v>
      </c>
      <c r="C169">
        <f t="shared" si="4"/>
        <v>1</v>
      </c>
      <c r="D169" t="str">
        <f t="shared" si="5"/>
        <v>Yes</v>
      </c>
    </row>
    <row r="170" spans="1:4" hidden="1" x14ac:dyDescent="0.35">
      <c r="A170" s="66">
        <v>44180</v>
      </c>
      <c r="B170">
        <v>13567.85</v>
      </c>
      <c r="C170">
        <f t="shared" si="4"/>
        <v>2</v>
      </c>
      <c r="D170" t="str">
        <f t="shared" si="5"/>
        <v/>
      </c>
    </row>
    <row r="171" spans="1:4" hidden="1" x14ac:dyDescent="0.35">
      <c r="A171" s="66">
        <v>44181</v>
      </c>
      <c r="B171">
        <v>13682.7</v>
      </c>
      <c r="C171">
        <f t="shared" si="4"/>
        <v>3</v>
      </c>
      <c r="D171" t="str">
        <f t="shared" si="5"/>
        <v/>
      </c>
    </row>
    <row r="172" spans="1:4" hidden="1" x14ac:dyDescent="0.35">
      <c r="A172" s="66">
        <v>44182</v>
      </c>
      <c r="B172">
        <v>13740.7</v>
      </c>
      <c r="C172">
        <f t="shared" si="4"/>
        <v>4</v>
      </c>
      <c r="D172" t="str">
        <f t="shared" si="5"/>
        <v/>
      </c>
    </row>
    <row r="173" spans="1:4" hidden="1" x14ac:dyDescent="0.35">
      <c r="A173" s="66">
        <v>44183</v>
      </c>
      <c r="B173">
        <v>13760.55</v>
      </c>
      <c r="C173">
        <f t="shared" si="4"/>
        <v>5</v>
      </c>
      <c r="D173" t="str">
        <f t="shared" si="5"/>
        <v/>
      </c>
    </row>
    <row r="174" spans="1:4" x14ac:dyDescent="0.35">
      <c r="A174" s="66">
        <v>44186</v>
      </c>
      <c r="B174">
        <v>13328.4</v>
      </c>
      <c r="C174">
        <f t="shared" si="4"/>
        <v>1</v>
      </c>
      <c r="D174" t="str">
        <f t="shared" si="5"/>
        <v>Yes</v>
      </c>
    </row>
    <row r="175" spans="1:4" hidden="1" x14ac:dyDescent="0.35">
      <c r="A175" s="66">
        <v>44187</v>
      </c>
      <c r="B175">
        <v>13466.3</v>
      </c>
      <c r="C175">
        <f t="shared" si="4"/>
        <v>2</v>
      </c>
      <c r="D175" t="str">
        <f t="shared" si="5"/>
        <v/>
      </c>
    </row>
    <row r="176" spans="1:4" hidden="1" x14ac:dyDescent="0.35">
      <c r="A176" s="66">
        <v>44188</v>
      </c>
      <c r="B176">
        <v>13601.1</v>
      </c>
      <c r="C176">
        <f t="shared" si="4"/>
        <v>3</v>
      </c>
      <c r="D176" t="str">
        <f t="shared" si="5"/>
        <v/>
      </c>
    </row>
    <row r="177" spans="1:4" hidden="1" x14ac:dyDescent="0.35">
      <c r="A177" s="66">
        <v>44189</v>
      </c>
      <c r="B177">
        <v>13749.25</v>
      </c>
      <c r="C177">
        <f t="shared" si="4"/>
        <v>4</v>
      </c>
      <c r="D177" t="str">
        <f t="shared" si="5"/>
        <v/>
      </c>
    </row>
    <row r="178" spans="1:4" x14ac:dyDescent="0.35">
      <c r="A178" s="66">
        <v>44193</v>
      </c>
      <c r="B178">
        <v>13873.2</v>
      </c>
      <c r="C178">
        <f t="shared" si="4"/>
        <v>1</v>
      </c>
      <c r="D178" t="str">
        <f t="shared" si="5"/>
        <v>Yes</v>
      </c>
    </row>
    <row r="179" spans="1:4" hidden="1" x14ac:dyDescent="0.35">
      <c r="A179" s="66">
        <v>44194</v>
      </c>
      <c r="B179">
        <v>13932.6</v>
      </c>
      <c r="C179">
        <f t="shared" si="4"/>
        <v>2</v>
      </c>
      <c r="D179" t="str">
        <f t="shared" si="5"/>
        <v/>
      </c>
    </row>
    <row r="180" spans="1:4" hidden="1" x14ac:dyDescent="0.35">
      <c r="A180" s="66">
        <v>44195</v>
      </c>
      <c r="B180">
        <v>13981.95</v>
      </c>
      <c r="C180">
        <f t="shared" si="4"/>
        <v>3</v>
      </c>
      <c r="D180" t="str">
        <f t="shared" si="5"/>
        <v/>
      </c>
    </row>
    <row r="181" spans="1:4" hidden="1" x14ac:dyDescent="0.35">
      <c r="A181" s="66">
        <v>44196</v>
      </c>
      <c r="B181">
        <v>13981.75</v>
      </c>
      <c r="C181">
        <f t="shared" si="4"/>
        <v>4</v>
      </c>
      <c r="D181" t="str">
        <f t="shared" si="5"/>
        <v/>
      </c>
    </row>
    <row r="182" spans="1:4" hidden="1" x14ac:dyDescent="0.35">
      <c r="A182" s="66">
        <v>44197</v>
      </c>
      <c r="B182">
        <v>14018.5</v>
      </c>
      <c r="C182">
        <f t="shared" si="4"/>
        <v>5</v>
      </c>
      <c r="D182" t="str">
        <f t="shared" si="5"/>
        <v/>
      </c>
    </row>
    <row r="183" spans="1:4" x14ac:dyDescent="0.35">
      <c r="A183" s="66">
        <v>44200</v>
      </c>
      <c r="B183">
        <v>14132.9</v>
      </c>
      <c r="C183">
        <f t="shared" si="4"/>
        <v>1</v>
      </c>
      <c r="D183" t="str">
        <f t="shared" si="5"/>
        <v>Yes</v>
      </c>
    </row>
    <row r="184" spans="1:4" hidden="1" x14ac:dyDescent="0.35">
      <c r="A184" s="66">
        <v>44201</v>
      </c>
      <c r="B184">
        <v>14199.5</v>
      </c>
      <c r="C184">
        <f t="shared" si="4"/>
        <v>2</v>
      </c>
      <c r="D184" t="str">
        <f t="shared" si="5"/>
        <v/>
      </c>
    </row>
    <row r="185" spans="1:4" hidden="1" x14ac:dyDescent="0.35">
      <c r="A185" s="66">
        <v>44202</v>
      </c>
      <c r="B185">
        <v>14146.25</v>
      </c>
      <c r="C185">
        <f t="shared" si="4"/>
        <v>3</v>
      </c>
      <c r="D185" t="str">
        <f t="shared" si="5"/>
        <v/>
      </c>
    </row>
    <row r="186" spans="1:4" hidden="1" x14ac:dyDescent="0.35">
      <c r="A186" s="66">
        <v>44203</v>
      </c>
      <c r="B186">
        <v>14137.35</v>
      </c>
      <c r="C186">
        <f t="shared" si="4"/>
        <v>4</v>
      </c>
      <c r="D186" t="str">
        <f t="shared" si="5"/>
        <v/>
      </c>
    </row>
    <row r="187" spans="1:4" hidden="1" x14ac:dyDescent="0.35">
      <c r="A187" s="66">
        <v>44204</v>
      </c>
      <c r="B187">
        <v>14347.25</v>
      </c>
      <c r="C187">
        <f t="shared" si="4"/>
        <v>5</v>
      </c>
      <c r="D187" t="str">
        <f t="shared" si="5"/>
        <v/>
      </c>
    </row>
    <row r="188" spans="1:4" x14ac:dyDescent="0.35">
      <c r="A188" s="66">
        <v>44207</v>
      </c>
      <c r="B188">
        <v>14484.75</v>
      </c>
      <c r="C188">
        <f t="shared" si="4"/>
        <v>1</v>
      </c>
      <c r="D188" t="str">
        <f t="shared" si="5"/>
        <v>Yes</v>
      </c>
    </row>
    <row r="189" spans="1:4" hidden="1" x14ac:dyDescent="0.35">
      <c r="A189" s="66">
        <v>44208</v>
      </c>
      <c r="B189">
        <v>14563.45</v>
      </c>
      <c r="C189">
        <f t="shared" si="4"/>
        <v>2</v>
      </c>
      <c r="D189" t="str">
        <f t="shared" si="5"/>
        <v/>
      </c>
    </row>
    <row r="190" spans="1:4" hidden="1" x14ac:dyDescent="0.35">
      <c r="A190" s="66">
        <v>44209</v>
      </c>
      <c r="B190">
        <v>14564.85</v>
      </c>
      <c r="C190">
        <f t="shared" si="4"/>
        <v>3</v>
      </c>
      <c r="D190" t="str">
        <f t="shared" si="5"/>
        <v/>
      </c>
    </row>
    <row r="191" spans="1:4" hidden="1" x14ac:dyDescent="0.35">
      <c r="A191" s="66">
        <v>44210</v>
      </c>
      <c r="B191">
        <v>14595.6</v>
      </c>
      <c r="C191">
        <f t="shared" si="4"/>
        <v>4</v>
      </c>
      <c r="D191" t="str">
        <f t="shared" si="5"/>
        <v/>
      </c>
    </row>
    <row r="192" spans="1:4" hidden="1" x14ac:dyDescent="0.35">
      <c r="A192" s="66">
        <v>44211</v>
      </c>
      <c r="B192">
        <v>14433.7</v>
      </c>
      <c r="C192">
        <f t="shared" si="4"/>
        <v>5</v>
      </c>
      <c r="D192" t="str">
        <f t="shared" si="5"/>
        <v/>
      </c>
    </row>
    <row r="193" spans="1:4" x14ac:dyDescent="0.35">
      <c r="A193" s="66">
        <v>44214</v>
      </c>
      <c r="B193">
        <v>14281.3</v>
      </c>
      <c r="C193">
        <f t="shared" si="4"/>
        <v>1</v>
      </c>
      <c r="D193" t="str">
        <f t="shared" si="5"/>
        <v>Yes</v>
      </c>
    </row>
    <row r="194" spans="1:4" hidden="1" x14ac:dyDescent="0.35">
      <c r="A194" s="66">
        <v>44215</v>
      </c>
      <c r="B194">
        <v>14521.15</v>
      </c>
      <c r="C194">
        <f t="shared" si="4"/>
        <v>2</v>
      </c>
      <c r="D194" t="str">
        <f t="shared" si="5"/>
        <v/>
      </c>
    </row>
    <row r="195" spans="1:4" hidden="1" x14ac:dyDescent="0.35">
      <c r="A195" s="66">
        <v>44216</v>
      </c>
      <c r="B195">
        <v>14644.7</v>
      </c>
      <c r="C195">
        <f t="shared" ref="C195:C258" si="6">WEEKDAY(A195, 2)</f>
        <v>3</v>
      </c>
      <c r="D195" t="str">
        <f t="shared" ref="D195:D258" si="7">IF(C195=1, "Yes", "")</f>
        <v/>
      </c>
    </row>
    <row r="196" spans="1:4" hidden="1" x14ac:dyDescent="0.35">
      <c r="A196" s="66">
        <v>44217</v>
      </c>
      <c r="B196">
        <v>14590.35</v>
      </c>
      <c r="C196">
        <f t="shared" si="6"/>
        <v>4</v>
      </c>
      <c r="D196" t="str">
        <f t="shared" si="7"/>
        <v/>
      </c>
    </row>
    <row r="197" spans="1:4" hidden="1" x14ac:dyDescent="0.35">
      <c r="A197" s="66">
        <v>44218</v>
      </c>
      <c r="B197">
        <v>14371.9</v>
      </c>
      <c r="C197">
        <f t="shared" si="6"/>
        <v>5</v>
      </c>
      <c r="D197" t="str">
        <f t="shared" si="7"/>
        <v/>
      </c>
    </row>
    <row r="198" spans="1:4" x14ac:dyDescent="0.35">
      <c r="A198" s="66">
        <v>44221</v>
      </c>
      <c r="B198">
        <v>14238.9</v>
      </c>
      <c r="C198">
        <f t="shared" si="6"/>
        <v>1</v>
      </c>
      <c r="D198" t="str">
        <f t="shared" si="7"/>
        <v>Yes</v>
      </c>
    </row>
    <row r="199" spans="1:4" hidden="1" x14ac:dyDescent="0.35">
      <c r="A199" s="66">
        <v>44223</v>
      </c>
      <c r="B199">
        <v>13967.5</v>
      </c>
      <c r="C199">
        <f t="shared" si="6"/>
        <v>3</v>
      </c>
      <c r="D199" t="str">
        <f t="shared" si="7"/>
        <v/>
      </c>
    </row>
    <row r="200" spans="1:4" hidden="1" x14ac:dyDescent="0.35">
      <c r="A200" s="66">
        <v>44224</v>
      </c>
      <c r="B200">
        <v>13817.55</v>
      </c>
      <c r="C200">
        <f t="shared" si="6"/>
        <v>4</v>
      </c>
      <c r="D200" t="str">
        <f t="shared" si="7"/>
        <v/>
      </c>
    </row>
    <row r="201" spans="1:4" hidden="1" x14ac:dyDescent="0.35">
      <c r="A201" s="66">
        <v>44225</v>
      </c>
      <c r="B201">
        <v>13634.6</v>
      </c>
      <c r="C201">
        <f t="shared" si="6"/>
        <v>5</v>
      </c>
      <c r="D201" t="str">
        <f t="shared" si="7"/>
        <v/>
      </c>
    </row>
    <row r="202" spans="1:4" x14ac:dyDescent="0.35">
      <c r="A202" s="66">
        <v>44228</v>
      </c>
      <c r="B202">
        <v>14281.2</v>
      </c>
      <c r="C202">
        <f t="shared" si="6"/>
        <v>1</v>
      </c>
      <c r="D202" t="str">
        <f t="shared" si="7"/>
        <v>Yes</v>
      </c>
    </row>
    <row r="203" spans="1:4" hidden="1" x14ac:dyDescent="0.35">
      <c r="A203" s="66">
        <v>44229</v>
      </c>
      <c r="B203">
        <v>14647.85</v>
      </c>
      <c r="C203">
        <f t="shared" si="6"/>
        <v>2</v>
      </c>
      <c r="D203" t="str">
        <f t="shared" si="7"/>
        <v/>
      </c>
    </row>
    <row r="204" spans="1:4" hidden="1" x14ac:dyDescent="0.35">
      <c r="A204" s="66">
        <v>44230</v>
      </c>
      <c r="B204">
        <v>14789.95</v>
      </c>
      <c r="C204">
        <f t="shared" si="6"/>
        <v>3</v>
      </c>
      <c r="D204" t="str">
        <f t="shared" si="7"/>
        <v/>
      </c>
    </row>
    <row r="205" spans="1:4" hidden="1" x14ac:dyDescent="0.35">
      <c r="A205" s="66">
        <v>44231</v>
      </c>
      <c r="B205">
        <v>14895.65</v>
      </c>
      <c r="C205">
        <f t="shared" si="6"/>
        <v>4</v>
      </c>
      <c r="D205" t="str">
        <f t="shared" si="7"/>
        <v/>
      </c>
    </row>
    <row r="206" spans="1:4" hidden="1" x14ac:dyDescent="0.35">
      <c r="A206" s="66">
        <v>44232</v>
      </c>
      <c r="B206">
        <v>14924.25</v>
      </c>
      <c r="C206">
        <f t="shared" si="6"/>
        <v>5</v>
      </c>
      <c r="D206" t="str">
        <f t="shared" si="7"/>
        <v/>
      </c>
    </row>
    <row r="207" spans="1:4" x14ac:dyDescent="0.35">
      <c r="A207" s="66">
        <v>44235</v>
      </c>
      <c r="B207">
        <v>15115.8</v>
      </c>
      <c r="C207">
        <f t="shared" si="6"/>
        <v>1</v>
      </c>
      <c r="D207" t="str">
        <f t="shared" si="7"/>
        <v>Yes</v>
      </c>
    </row>
    <row r="208" spans="1:4" hidden="1" x14ac:dyDescent="0.35">
      <c r="A208" s="66">
        <v>44236</v>
      </c>
      <c r="B208">
        <v>15109.3</v>
      </c>
      <c r="C208">
        <f t="shared" si="6"/>
        <v>2</v>
      </c>
      <c r="D208" t="str">
        <f t="shared" si="7"/>
        <v/>
      </c>
    </row>
    <row r="209" spans="1:4" hidden="1" x14ac:dyDescent="0.35">
      <c r="A209" s="66">
        <v>44237</v>
      </c>
      <c r="B209">
        <v>15106.5</v>
      </c>
      <c r="C209">
        <f t="shared" si="6"/>
        <v>3</v>
      </c>
      <c r="D209" t="str">
        <f t="shared" si="7"/>
        <v/>
      </c>
    </row>
    <row r="210" spans="1:4" hidden="1" x14ac:dyDescent="0.35">
      <c r="A210" s="66">
        <v>44238</v>
      </c>
      <c r="B210">
        <v>15173.3</v>
      </c>
      <c r="C210">
        <f t="shared" si="6"/>
        <v>4</v>
      </c>
      <c r="D210" t="str">
        <f t="shared" si="7"/>
        <v/>
      </c>
    </row>
    <row r="211" spans="1:4" hidden="1" x14ac:dyDescent="0.35">
      <c r="A211" s="66">
        <v>44239</v>
      </c>
      <c r="B211">
        <v>15163.3</v>
      </c>
      <c r="C211">
        <f t="shared" si="6"/>
        <v>5</v>
      </c>
      <c r="D211" t="str">
        <f t="shared" si="7"/>
        <v/>
      </c>
    </row>
    <row r="212" spans="1:4" x14ac:dyDescent="0.35">
      <c r="A212" s="66">
        <v>44242</v>
      </c>
      <c r="B212">
        <v>15314.7</v>
      </c>
      <c r="C212">
        <f t="shared" si="6"/>
        <v>1</v>
      </c>
      <c r="D212" t="str">
        <f t="shared" si="7"/>
        <v>Yes</v>
      </c>
    </row>
    <row r="213" spans="1:4" hidden="1" x14ac:dyDescent="0.35">
      <c r="A213" s="66">
        <v>44243</v>
      </c>
      <c r="B213">
        <v>15313.45</v>
      </c>
      <c r="C213">
        <f t="shared" si="6"/>
        <v>2</v>
      </c>
      <c r="D213" t="str">
        <f t="shared" si="7"/>
        <v/>
      </c>
    </row>
    <row r="214" spans="1:4" hidden="1" x14ac:dyDescent="0.35">
      <c r="A214" s="66">
        <v>44244</v>
      </c>
      <c r="B214">
        <v>15208.9</v>
      </c>
      <c r="C214">
        <f t="shared" si="6"/>
        <v>3</v>
      </c>
      <c r="D214" t="str">
        <f t="shared" si="7"/>
        <v/>
      </c>
    </row>
    <row r="215" spans="1:4" hidden="1" x14ac:dyDescent="0.35">
      <c r="A215" s="66">
        <v>44245</v>
      </c>
      <c r="B215">
        <v>15118.95</v>
      </c>
      <c r="C215">
        <f t="shared" si="6"/>
        <v>4</v>
      </c>
      <c r="D215" t="str">
        <f t="shared" si="7"/>
        <v/>
      </c>
    </row>
    <row r="216" spans="1:4" hidden="1" x14ac:dyDescent="0.35">
      <c r="A216" s="66">
        <v>44246</v>
      </c>
      <c r="B216">
        <v>14981.75</v>
      </c>
      <c r="C216">
        <f t="shared" si="6"/>
        <v>5</v>
      </c>
      <c r="D216" t="str">
        <f t="shared" si="7"/>
        <v/>
      </c>
    </row>
    <row r="217" spans="1:4" x14ac:dyDescent="0.35">
      <c r="A217" s="66">
        <v>44249</v>
      </c>
      <c r="B217">
        <v>14675.7</v>
      </c>
      <c r="C217">
        <f t="shared" si="6"/>
        <v>1</v>
      </c>
      <c r="D217" t="str">
        <f t="shared" si="7"/>
        <v>Yes</v>
      </c>
    </row>
    <row r="218" spans="1:4" hidden="1" x14ac:dyDescent="0.35">
      <c r="A218" s="66">
        <v>44250</v>
      </c>
      <c r="B218">
        <v>14707.8</v>
      </c>
      <c r="C218">
        <f t="shared" si="6"/>
        <v>2</v>
      </c>
      <c r="D218" t="str">
        <f t="shared" si="7"/>
        <v/>
      </c>
    </row>
    <row r="219" spans="1:4" hidden="1" x14ac:dyDescent="0.35">
      <c r="A219" s="66">
        <v>44251</v>
      </c>
      <c r="B219">
        <v>14982</v>
      </c>
      <c r="C219">
        <f t="shared" si="6"/>
        <v>3</v>
      </c>
      <c r="D219" t="str">
        <f t="shared" si="7"/>
        <v/>
      </c>
    </row>
    <row r="220" spans="1:4" hidden="1" x14ac:dyDescent="0.35">
      <c r="A220" s="66">
        <v>44252</v>
      </c>
      <c r="B220">
        <v>15097.35</v>
      </c>
      <c r="C220">
        <f t="shared" si="6"/>
        <v>4</v>
      </c>
      <c r="D220" t="str">
        <f t="shared" si="7"/>
        <v/>
      </c>
    </row>
    <row r="221" spans="1:4" hidden="1" x14ac:dyDescent="0.35">
      <c r="A221" s="66">
        <v>44253</v>
      </c>
      <c r="B221">
        <v>14529.15</v>
      </c>
      <c r="C221">
        <f t="shared" si="6"/>
        <v>5</v>
      </c>
      <c r="D221" t="str">
        <f t="shared" si="7"/>
        <v/>
      </c>
    </row>
    <row r="222" spans="1:4" x14ac:dyDescent="0.35">
      <c r="A222" s="66">
        <v>44256</v>
      </c>
      <c r="B222">
        <v>14761.55</v>
      </c>
      <c r="C222">
        <f t="shared" si="6"/>
        <v>1</v>
      </c>
      <c r="D222" t="str">
        <f t="shared" si="7"/>
        <v>Yes</v>
      </c>
    </row>
    <row r="223" spans="1:4" hidden="1" x14ac:dyDescent="0.35">
      <c r="A223" s="66">
        <v>44257</v>
      </c>
      <c r="B223">
        <v>14919.1</v>
      </c>
      <c r="C223">
        <f t="shared" si="6"/>
        <v>2</v>
      </c>
      <c r="D223" t="str">
        <f t="shared" si="7"/>
        <v/>
      </c>
    </row>
    <row r="224" spans="1:4" hidden="1" x14ac:dyDescent="0.35">
      <c r="A224" s="66">
        <v>44258</v>
      </c>
      <c r="B224">
        <v>15245.6</v>
      </c>
      <c r="C224">
        <f t="shared" si="6"/>
        <v>3</v>
      </c>
      <c r="D224" t="str">
        <f t="shared" si="7"/>
        <v/>
      </c>
    </row>
    <row r="225" spans="1:4" hidden="1" x14ac:dyDescent="0.35">
      <c r="A225" s="66">
        <v>44259</v>
      </c>
      <c r="B225">
        <v>15080.75</v>
      </c>
      <c r="C225">
        <f t="shared" si="6"/>
        <v>4</v>
      </c>
      <c r="D225" t="str">
        <f t="shared" si="7"/>
        <v/>
      </c>
    </row>
    <row r="226" spans="1:4" hidden="1" x14ac:dyDescent="0.35">
      <c r="A226" s="66">
        <v>44260</v>
      </c>
      <c r="B226">
        <v>14938.1</v>
      </c>
      <c r="C226">
        <f t="shared" si="6"/>
        <v>5</v>
      </c>
      <c r="D226" t="str">
        <f t="shared" si="7"/>
        <v/>
      </c>
    </row>
    <row r="227" spans="1:4" x14ac:dyDescent="0.35">
      <c r="A227" s="66">
        <v>44263</v>
      </c>
      <c r="B227">
        <v>14956.2</v>
      </c>
      <c r="C227">
        <f t="shared" si="6"/>
        <v>1</v>
      </c>
      <c r="D227" t="str">
        <f t="shared" si="7"/>
        <v>Yes</v>
      </c>
    </row>
    <row r="228" spans="1:4" hidden="1" x14ac:dyDescent="0.35">
      <c r="A228" s="66">
        <v>44264</v>
      </c>
      <c r="B228">
        <v>15098.4</v>
      </c>
      <c r="C228">
        <f t="shared" si="6"/>
        <v>2</v>
      </c>
      <c r="D228" t="str">
        <f t="shared" si="7"/>
        <v/>
      </c>
    </row>
    <row r="229" spans="1:4" hidden="1" x14ac:dyDescent="0.35">
      <c r="A229" s="66">
        <v>44265</v>
      </c>
      <c r="B229">
        <v>15174.8</v>
      </c>
      <c r="C229">
        <f t="shared" si="6"/>
        <v>3</v>
      </c>
      <c r="D229" t="str">
        <f t="shared" si="7"/>
        <v/>
      </c>
    </row>
    <row r="230" spans="1:4" hidden="1" x14ac:dyDescent="0.35">
      <c r="A230" s="66">
        <v>44267</v>
      </c>
      <c r="B230">
        <v>15030.95</v>
      </c>
      <c r="C230">
        <f t="shared" si="6"/>
        <v>5</v>
      </c>
      <c r="D230" t="str">
        <f t="shared" si="7"/>
        <v/>
      </c>
    </row>
    <row r="231" spans="1:4" x14ac:dyDescent="0.35">
      <c r="A231" s="66">
        <v>44270</v>
      </c>
      <c r="B231">
        <v>14929.5</v>
      </c>
      <c r="C231">
        <f t="shared" si="6"/>
        <v>1</v>
      </c>
      <c r="D231" t="str">
        <f t="shared" si="7"/>
        <v>Yes</v>
      </c>
    </row>
    <row r="232" spans="1:4" hidden="1" x14ac:dyDescent="0.35">
      <c r="A232" s="66">
        <v>44271</v>
      </c>
      <c r="B232">
        <v>14910.45</v>
      </c>
      <c r="C232">
        <f t="shared" si="6"/>
        <v>2</v>
      </c>
      <c r="D232" t="str">
        <f t="shared" si="7"/>
        <v/>
      </c>
    </row>
    <row r="233" spans="1:4" hidden="1" x14ac:dyDescent="0.35">
      <c r="A233" s="66">
        <v>44272</v>
      </c>
      <c r="B233">
        <v>14721.3</v>
      </c>
      <c r="C233">
        <f t="shared" si="6"/>
        <v>3</v>
      </c>
      <c r="D233" t="str">
        <f t="shared" si="7"/>
        <v/>
      </c>
    </row>
    <row r="234" spans="1:4" hidden="1" x14ac:dyDescent="0.35">
      <c r="A234" s="66">
        <v>44273</v>
      </c>
      <c r="B234">
        <v>14557.85</v>
      </c>
      <c r="C234">
        <f t="shared" si="6"/>
        <v>4</v>
      </c>
      <c r="D234" t="str">
        <f t="shared" si="7"/>
        <v/>
      </c>
    </row>
    <row r="235" spans="1:4" hidden="1" x14ac:dyDescent="0.35">
      <c r="A235" s="66">
        <v>44274</v>
      </c>
      <c r="B235">
        <v>14744</v>
      </c>
      <c r="C235">
        <f t="shared" si="6"/>
        <v>5</v>
      </c>
      <c r="D235" t="str">
        <f t="shared" si="7"/>
        <v/>
      </c>
    </row>
    <row r="236" spans="1:4" x14ac:dyDescent="0.35">
      <c r="A236" s="66">
        <v>44277</v>
      </c>
      <c r="B236">
        <v>14736.4</v>
      </c>
      <c r="C236">
        <f t="shared" si="6"/>
        <v>1</v>
      </c>
      <c r="D236" t="str">
        <f t="shared" si="7"/>
        <v>Yes</v>
      </c>
    </row>
    <row r="237" spans="1:4" hidden="1" x14ac:dyDescent="0.35">
      <c r="A237" s="66">
        <v>44278</v>
      </c>
      <c r="B237">
        <v>14814.75</v>
      </c>
      <c r="C237">
        <f t="shared" si="6"/>
        <v>2</v>
      </c>
      <c r="D237" t="str">
        <f t="shared" si="7"/>
        <v/>
      </c>
    </row>
    <row r="238" spans="1:4" hidden="1" x14ac:dyDescent="0.35">
      <c r="A238" s="66">
        <v>44279</v>
      </c>
      <c r="B238">
        <v>14549.4</v>
      </c>
      <c r="C238">
        <f t="shared" si="6"/>
        <v>3</v>
      </c>
      <c r="D238" t="str">
        <f t="shared" si="7"/>
        <v/>
      </c>
    </row>
    <row r="239" spans="1:4" hidden="1" x14ac:dyDescent="0.35">
      <c r="A239" s="66">
        <v>44280</v>
      </c>
      <c r="B239">
        <v>14324.9</v>
      </c>
      <c r="C239">
        <f t="shared" si="6"/>
        <v>4</v>
      </c>
      <c r="D239" t="str">
        <f t="shared" si="7"/>
        <v/>
      </c>
    </row>
    <row r="240" spans="1:4" hidden="1" x14ac:dyDescent="0.35">
      <c r="A240" s="66">
        <v>44281</v>
      </c>
      <c r="B240">
        <v>14507.3</v>
      </c>
      <c r="C240">
        <f t="shared" si="6"/>
        <v>5</v>
      </c>
      <c r="D240" t="str">
        <f t="shared" si="7"/>
        <v/>
      </c>
    </row>
    <row r="241" spans="1:4" hidden="1" x14ac:dyDescent="0.35">
      <c r="A241" s="66">
        <v>44285</v>
      </c>
      <c r="B241">
        <v>14845.1</v>
      </c>
      <c r="C241">
        <f t="shared" si="6"/>
        <v>2</v>
      </c>
      <c r="D241" t="str">
        <f t="shared" si="7"/>
        <v/>
      </c>
    </row>
    <row r="242" spans="1:4" hidden="1" x14ac:dyDescent="0.35">
      <c r="A242" s="66">
        <v>44286</v>
      </c>
      <c r="B242">
        <v>14690.7</v>
      </c>
      <c r="C242">
        <f t="shared" si="6"/>
        <v>3</v>
      </c>
      <c r="D242" t="str">
        <f t="shared" si="7"/>
        <v/>
      </c>
    </row>
    <row r="243" spans="1:4" hidden="1" x14ac:dyDescent="0.35">
      <c r="A243" s="66">
        <v>44287</v>
      </c>
      <c r="B243">
        <v>14867.35</v>
      </c>
      <c r="C243">
        <f t="shared" si="6"/>
        <v>4</v>
      </c>
      <c r="D243" t="str">
        <f t="shared" si="7"/>
        <v/>
      </c>
    </row>
    <row r="244" spans="1:4" x14ac:dyDescent="0.35">
      <c r="A244" s="66">
        <v>44291</v>
      </c>
      <c r="B244">
        <v>14637.8</v>
      </c>
      <c r="C244">
        <f t="shared" si="6"/>
        <v>1</v>
      </c>
      <c r="D244" t="str">
        <f t="shared" si="7"/>
        <v>Yes</v>
      </c>
    </row>
    <row r="245" spans="1:4" hidden="1" x14ac:dyDescent="0.35">
      <c r="A245" s="66">
        <v>44292</v>
      </c>
      <c r="B245">
        <v>14683.5</v>
      </c>
      <c r="C245">
        <f t="shared" si="6"/>
        <v>2</v>
      </c>
      <c r="D245" t="str">
        <f t="shared" si="7"/>
        <v/>
      </c>
    </row>
    <row r="246" spans="1:4" hidden="1" x14ac:dyDescent="0.35">
      <c r="A246" s="66">
        <v>44293</v>
      </c>
      <c r="B246">
        <v>14819.05</v>
      </c>
      <c r="C246">
        <f t="shared" si="6"/>
        <v>3</v>
      </c>
      <c r="D246" t="str">
        <f t="shared" si="7"/>
        <v/>
      </c>
    </row>
    <row r="247" spans="1:4" hidden="1" x14ac:dyDescent="0.35">
      <c r="A247" s="66">
        <v>44294</v>
      </c>
      <c r="B247">
        <v>14873.8</v>
      </c>
      <c r="C247">
        <f t="shared" si="6"/>
        <v>4</v>
      </c>
      <c r="D247" t="str">
        <f t="shared" si="7"/>
        <v/>
      </c>
    </row>
    <row r="248" spans="1:4" hidden="1" x14ac:dyDescent="0.35">
      <c r="A248" s="66">
        <v>44295</v>
      </c>
      <c r="B248">
        <v>14834.85</v>
      </c>
      <c r="C248">
        <f t="shared" si="6"/>
        <v>5</v>
      </c>
      <c r="D248" t="str">
        <f t="shared" si="7"/>
        <v/>
      </c>
    </row>
    <row r="249" spans="1:4" x14ac:dyDescent="0.35">
      <c r="A249" s="66">
        <v>44298</v>
      </c>
      <c r="B249">
        <v>14310.8</v>
      </c>
      <c r="C249">
        <f t="shared" si="6"/>
        <v>1</v>
      </c>
      <c r="D249" t="str">
        <f t="shared" si="7"/>
        <v>Yes</v>
      </c>
    </row>
    <row r="250" spans="1:4" hidden="1" x14ac:dyDescent="0.35">
      <c r="A250" s="66">
        <v>44299</v>
      </c>
      <c r="B250">
        <v>14504.8</v>
      </c>
      <c r="C250">
        <f t="shared" si="6"/>
        <v>2</v>
      </c>
      <c r="D250" t="str">
        <f t="shared" si="7"/>
        <v/>
      </c>
    </row>
    <row r="251" spans="1:4" hidden="1" x14ac:dyDescent="0.35">
      <c r="A251" s="66">
        <v>44301</v>
      </c>
      <c r="B251">
        <v>14581.45</v>
      </c>
      <c r="C251">
        <f t="shared" si="6"/>
        <v>4</v>
      </c>
      <c r="D251" t="str">
        <f t="shared" si="7"/>
        <v/>
      </c>
    </row>
    <row r="252" spans="1:4" hidden="1" x14ac:dyDescent="0.35">
      <c r="A252" s="66">
        <v>44302</v>
      </c>
      <c r="B252">
        <v>14617.85</v>
      </c>
      <c r="C252">
        <f t="shared" si="6"/>
        <v>5</v>
      </c>
      <c r="D252" t="str">
        <f t="shared" si="7"/>
        <v/>
      </c>
    </row>
    <row r="253" spans="1:4" x14ac:dyDescent="0.35">
      <c r="A253" s="66">
        <v>44305</v>
      </c>
      <c r="B253">
        <v>14359.45</v>
      </c>
      <c r="C253">
        <f t="shared" si="6"/>
        <v>1</v>
      </c>
      <c r="D253" t="str">
        <f t="shared" si="7"/>
        <v>Yes</v>
      </c>
    </row>
    <row r="254" spans="1:4" hidden="1" x14ac:dyDescent="0.35">
      <c r="A254" s="66">
        <v>44306</v>
      </c>
      <c r="B254">
        <v>14296.4</v>
      </c>
      <c r="C254">
        <f t="shared" si="6"/>
        <v>2</v>
      </c>
      <c r="D254" t="str">
        <f t="shared" si="7"/>
        <v/>
      </c>
    </row>
    <row r="255" spans="1:4" hidden="1" x14ac:dyDescent="0.35">
      <c r="A255" s="66">
        <v>44308</v>
      </c>
      <c r="B255">
        <v>14406.15</v>
      </c>
      <c r="C255">
        <f t="shared" si="6"/>
        <v>4</v>
      </c>
      <c r="D255" t="str">
        <f t="shared" si="7"/>
        <v/>
      </c>
    </row>
    <row r="256" spans="1:4" hidden="1" x14ac:dyDescent="0.35">
      <c r="A256" s="66">
        <v>44309</v>
      </c>
      <c r="B256">
        <v>14341.35</v>
      </c>
      <c r="C256">
        <f t="shared" si="6"/>
        <v>5</v>
      </c>
      <c r="D256" t="str">
        <f t="shared" si="7"/>
        <v/>
      </c>
    </row>
    <row r="257" spans="1:4" x14ac:dyDescent="0.35">
      <c r="A257" s="66">
        <v>44312</v>
      </c>
      <c r="B257">
        <v>14485</v>
      </c>
      <c r="C257">
        <f t="shared" si="6"/>
        <v>1</v>
      </c>
      <c r="D257" t="str">
        <f t="shared" si="7"/>
        <v>Yes</v>
      </c>
    </row>
    <row r="258" spans="1:4" hidden="1" x14ac:dyDescent="0.35">
      <c r="A258" s="66">
        <v>44313</v>
      </c>
      <c r="B258">
        <v>14653.05</v>
      </c>
      <c r="C258">
        <f t="shared" si="6"/>
        <v>2</v>
      </c>
      <c r="D258" t="str">
        <f t="shared" si="7"/>
        <v/>
      </c>
    </row>
    <row r="259" spans="1:4" hidden="1" x14ac:dyDescent="0.35">
      <c r="A259" s="66">
        <v>44314</v>
      </c>
      <c r="B259">
        <v>14864.55</v>
      </c>
      <c r="C259">
        <f t="shared" ref="C259:C322" si="8">WEEKDAY(A259, 2)</f>
        <v>3</v>
      </c>
      <c r="D259" t="str">
        <f t="shared" ref="D259:D322" si="9">IF(C259=1, "Yes", "")</f>
        <v/>
      </c>
    </row>
    <row r="260" spans="1:4" hidden="1" x14ac:dyDescent="0.35">
      <c r="A260" s="66">
        <v>44315</v>
      </c>
      <c r="B260">
        <v>14894.9</v>
      </c>
      <c r="C260">
        <f t="shared" si="8"/>
        <v>4</v>
      </c>
      <c r="D260" t="str">
        <f t="shared" si="9"/>
        <v/>
      </c>
    </row>
    <row r="261" spans="1:4" hidden="1" x14ac:dyDescent="0.35">
      <c r="A261" s="66">
        <v>44316</v>
      </c>
      <c r="B261">
        <v>14631.1</v>
      </c>
      <c r="C261">
        <f t="shared" si="8"/>
        <v>5</v>
      </c>
      <c r="D261" t="str">
        <f t="shared" si="9"/>
        <v/>
      </c>
    </row>
    <row r="262" spans="1:4" x14ac:dyDescent="0.35">
      <c r="A262" s="66">
        <v>44319</v>
      </c>
      <c r="B262">
        <v>14634.15</v>
      </c>
      <c r="C262">
        <f t="shared" si="8"/>
        <v>1</v>
      </c>
      <c r="D262" t="str">
        <f t="shared" si="9"/>
        <v>Yes</v>
      </c>
    </row>
    <row r="263" spans="1:4" hidden="1" x14ac:dyDescent="0.35">
      <c r="A263" s="66">
        <v>44320</v>
      </c>
      <c r="B263">
        <v>14496.5</v>
      </c>
      <c r="C263">
        <f t="shared" si="8"/>
        <v>2</v>
      </c>
      <c r="D263" t="str">
        <f t="shared" si="9"/>
        <v/>
      </c>
    </row>
    <row r="264" spans="1:4" hidden="1" x14ac:dyDescent="0.35">
      <c r="A264" s="66">
        <v>44321</v>
      </c>
      <c r="B264">
        <v>14617.85</v>
      </c>
      <c r="C264">
        <f t="shared" si="8"/>
        <v>3</v>
      </c>
      <c r="D264" t="str">
        <f t="shared" si="9"/>
        <v/>
      </c>
    </row>
    <row r="265" spans="1:4" hidden="1" x14ac:dyDescent="0.35">
      <c r="A265" s="66">
        <v>44322</v>
      </c>
      <c r="B265">
        <v>14724.8</v>
      </c>
      <c r="C265">
        <f t="shared" si="8"/>
        <v>4</v>
      </c>
      <c r="D265" t="str">
        <f t="shared" si="9"/>
        <v/>
      </c>
    </row>
    <row r="266" spans="1:4" hidden="1" x14ac:dyDescent="0.35">
      <c r="A266" s="66">
        <v>44323</v>
      </c>
      <c r="B266">
        <v>14823.15</v>
      </c>
      <c r="C266">
        <f t="shared" si="8"/>
        <v>5</v>
      </c>
      <c r="D266" t="str">
        <f t="shared" si="9"/>
        <v/>
      </c>
    </row>
    <row r="267" spans="1:4" x14ac:dyDescent="0.35">
      <c r="A267" s="66">
        <v>44326</v>
      </c>
      <c r="B267">
        <v>14942.35</v>
      </c>
      <c r="C267">
        <f t="shared" si="8"/>
        <v>1</v>
      </c>
      <c r="D267" t="str">
        <f t="shared" si="9"/>
        <v>Yes</v>
      </c>
    </row>
    <row r="268" spans="1:4" hidden="1" x14ac:dyDescent="0.35">
      <c r="A268" s="66">
        <v>44327</v>
      </c>
      <c r="B268">
        <v>14850.75</v>
      </c>
      <c r="C268">
        <f t="shared" si="8"/>
        <v>2</v>
      </c>
      <c r="D268" t="str">
        <f t="shared" si="9"/>
        <v/>
      </c>
    </row>
    <row r="269" spans="1:4" hidden="1" x14ac:dyDescent="0.35">
      <c r="A269" s="66">
        <v>44328</v>
      </c>
      <c r="B269">
        <v>14696.5</v>
      </c>
      <c r="C269">
        <f t="shared" si="8"/>
        <v>3</v>
      </c>
      <c r="D269" t="str">
        <f t="shared" si="9"/>
        <v/>
      </c>
    </row>
    <row r="270" spans="1:4" hidden="1" x14ac:dyDescent="0.35">
      <c r="A270" s="66">
        <v>44330</v>
      </c>
      <c r="B270">
        <v>14677.8</v>
      </c>
      <c r="C270">
        <f t="shared" si="8"/>
        <v>5</v>
      </c>
      <c r="D270" t="str">
        <f t="shared" si="9"/>
        <v/>
      </c>
    </row>
    <row r="271" spans="1:4" x14ac:dyDescent="0.35">
      <c r="A271" s="66">
        <v>44333</v>
      </c>
      <c r="B271">
        <v>14923.15</v>
      </c>
      <c r="C271">
        <f t="shared" si="8"/>
        <v>1</v>
      </c>
      <c r="D271" t="str">
        <f t="shared" si="9"/>
        <v>Yes</v>
      </c>
    </row>
    <row r="272" spans="1:4" hidden="1" x14ac:dyDescent="0.35">
      <c r="A272" s="66">
        <v>44334</v>
      </c>
      <c r="B272">
        <v>15108.1</v>
      </c>
      <c r="C272">
        <f t="shared" si="8"/>
        <v>2</v>
      </c>
      <c r="D272" t="str">
        <f t="shared" si="9"/>
        <v/>
      </c>
    </row>
    <row r="273" spans="1:4" hidden="1" x14ac:dyDescent="0.35">
      <c r="A273" s="66">
        <v>44335</v>
      </c>
      <c r="B273">
        <v>15030.15</v>
      </c>
      <c r="C273">
        <f t="shared" si="8"/>
        <v>3</v>
      </c>
      <c r="D273" t="str">
        <f t="shared" si="9"/>
        <v/>
      </c>
    </row>
    <row r="274" spans="1:4" hidden="1" x14ac:dyDescent="0.35">
      <c r="A274" s="66">
        <v>44336</v>
      </c>
      <c r="B274">
        <v>14906.05</v>
      </c>
      <c r="C274">
        <f t="shared" si="8"/>
        <v>4</v>
      </c>
      <c r="D274" t="str">
        <f t="shared" si="9"/>
        <v/>
      </c>
    </row>
    <row r="275" spans="1:4" hidden="1" x14ac:dyDescent="0.35">
      <c r="A275" s="66">
        <v>44337</v>
      </c>
      <c r="B275">
        <v>15175.3</v>
      </c>
      <c r="C275">
        <f t="shared" si="8"/>
        <v>5</v>
      </c>
      <c r="D275" t="str">
        <f t="shared" si="9"/>
        <v/>
      </c>
    </row>
    <row r="276" spans="1:4" x14ac:dyDescent="0.35">
      <c r="A276" s="66">
        <v>44340</v>
      </c>
      <c r="B276">
        <v>15197.7</v>
      </c>
      <c r="C276">
        <f t="shared" si="8"/>
        <v>1</v>
      </c>
      <c r="D276" t="str">
        <f t="shared" si="9"/>
        <v>Yes</v>
      </c>
    </row>
    <row r="277" spans="1:4" hidden="1" x14ac:dyDescent="0.35">
      <c r="A277" s="66">
        <v>44341</v>
      </c>
      <c r="B277">
        <v>15208.45</v>
      </c>
      <c r="C277">
        <f t="shared" si="8"/>
        <v>2</v>
      </c>
      <c r="D277" t="str">
        <f t="shared" si="9"/>
        <v/>
      </c>
    </row>
    <row r="278" spans="1:4" hidden="1" x14ac:dyDescent="0.35">
      <c r="A278" s="66">
        <v>44342</v>
      </c>
      <c r="B278">
        <v>15301.45</v>
      </c>
      <c r="C278">
        <f t="shared" si="8"/>
        <v>3</v>
      </c>
      <c r="D278" t="str">
        <f t="shared" si="9"/>
        <v/>
      </c>
    </row>
    <row r="279" spans="1:4" hidden="1" x14ac:dyDescent="0.35">
      <c r="A279" s="66">
        <v>44343</v>
      </c>
      <c r="B279">
        <v>15337.85</v>
      </c>
      <c r="C279">
        <f t="shared" si="8"/>
        <v>4</v>
      </c>
      <c r="D279" t="str">
        <f t="shared" si="9"/>
        <v/>
      </c>
    </row>
    <row r="280" spans="1:4" hidden="1" x14ac:dyDescent="0.35">
      <c r="A280" s="66">
        <v>44344</v>
      </c>
      <c r="B280">
        <v>15435.65</v>
      </c>
      <c r="C280">
        <f t="shared" si="8"/>
        <v>5</v>
      </c>
      <c r="D280" t="str">
        <f t="shared" si="9"/>
        <v/>
      </c>
    </row>
    <row r="281" spans="1:4" x14ac:dyDescent="0.35">
      <c r="A281" s="66">
        <v>44347</v>
      </c>
      <c r="B281">
        <v>15582.8</v>
      </c>
      <c r="C281">
        <f t="shared" si="8"/>
        <v>1</v>
      </c>
      <c r="D281" t="str">
        <f t="shared" si="9"/>
        <v>Yes</v>
      </c>
    </row>
    <row r="282" spans="1:4" hidden="1" x14ac:dyDescent="0.35">
      <c r="A282" s="66">
        <v>44348</v>
      </c>
      <c r="B282">
        <v>15574.85</v>
      </c>
      <c r="C282">
        <f t="shared" si="8"/>
        <v>2</v>
      </c>
      <c r="D282" t="str">
        <f t="shared" si="9"/>
        <v/>
      </c>
    </row>
    <row r="283" spans="1:4" hidden="1" x14ac:dyDescent="0.35">
      <c r="A283" s="66">
        <v>44349</v>
      </c>
      <c r="B283">
        <v>15576.2</v>
      </c>
      <c r="C283">
        <f t="shared" si="8"/>
        <v>3</v>
      </c>
      <c r="D283" t="str">
        <f t="shared" si="9"/>
        <v/>
      </c>
    </row>
    <row r="284" spans="1:4" hidden="1" x14ac:dyDescent="0.35">
      <c r="A284" s="66">
        <v>44350</v>
      </c>
      <c r="B284">
        <v>15690.35</v>
      </c>
      <c r="C284">
        <f t="shared" si="8"/>
        <v>4</v>
      </c>
      <c r="D284" t="str">
        <f t="shared" si="9"/>
        <v/>
      </c>
    </row>
    <row r="285" spans="1:4" hidden="1" x14ac:dyDescent="0.35">
      <c r="A285" s="66">
        <v>44351</v>
      </c>
      <c r="B285">
        <v>15670.25</v>
      </c>
      <c r="C285">
        <f t="shared" si="8"/>
        <v>5</v>
      </c>
      <c r="D285" t="str">
        <f t="shared" si="9"/>
        <v/>
      </c>
    </row>
    <row r="286" spans="1:4" x14ac:dyDescent="0.35">
      <c r="A286" s="66">
        <v>44354</v>
      </c>
      <c r="B286">
        <v>15751.65</v>
      </c>
      <c r="C286">
        <f t="shared" si="8"/>
        <v>1</v>
      </c>
      <c r="D286" t="str">
        <f t="shared" si="9"/>
        <v>Yes</v>
      </c>
    </row>
    <row r="287" spans="1:4" hidden="1" x14ac:dyDescent="0.35">
      <c r="A287" s="66">
        <v>44355</v>
      </c>
      <c r="B287">
        <v>15740.1</v>
      </c>
      <c r="C287">
        <f t="shared" si="8"/>
        <v>2</v>
      </c>
      <c r="D287" t="str">
        <f t="shared" si="9"/>
        <v/>
      </c>
    </row>
    <row r="288" spans="1:4" hidden="1" x14ac:dyDescent="0.35">
      <c r="A288" s="66">
        <v>44356</v>
      </c>
      <c r="B288">
        <v>15635.35</v>
      </c>
      <c r="C288">
        <f t="shared" si="8"/>
        <v>3</v>
      </c>
      <c r="D288" t="str">
        <f t="shared" si="9"/>
        <v/>
      </c>
    </row>
    <row r="289" spans="1:4" hidden="1" x14ac:dyDescent="0.35">
      <c r="A289" s="66">
        <v>44357</v>
      </c>
      <c r="B289">
        <v>15737.75</v>
      </c>
      <c r="C289">
        <f t="shared" si="8"/>
        <v>4</v>
      </c>
      <c r="D289" t="str">
        <f t="shared" si="9"/>
        <v/>
      </c>
    </row>
    <row r="290" spans="1:4" hidden="1" x14ac:dyDescent="0.35">
      <c r="A290" s="66">
        <v>44358</v>
      </c>
      <c r="B290">
        <v>15799.35</v>
      </c>
      <c r="C290">
        <f t="shared" si="8"/>
        <v>5</v>
      </c>
      <c r="D290" t="str">
        <f t="shared" si="9"/>
        <v/>
      </c>
    </row>
    <row r="291" spans="1:4" x14ac:dyDescent="0.35">
      <c r="A291" s="66">
        <v>44361</v>
      </c>
      <c r="B291">
        <v>15811.85</v>
      </c>
      <c r="C291">
        <f t="shared" si="8"/>
        <v>1</v>
      </c>
      <c r="D291" t="str">
        <f t="shared" si="9"/>
        <v>Yes</v>
      </c>
    </row>
    <row r="292" spans="1:4" hidden="1" x14ac:dyDescent="0.35">
      <c r="A292" s="66">
        <v>44362</v>
      </c>
      <c r="B292">
        <v>15869.25</v>
      </c>
      <c r="C292">
        <f t="shared" si="8"/>
        <v>2</v>
      </c>
      <c r="D292" t="str">
        <f t="shared" si="9"/>
        <v/>
      </c>
    </row>
    <row r="293" spans="1:4" hidden="1" x14ac:dyDescent="0.35">
      <c r="A293" s="66">
        <v>44363</v>
      </c>
      <c r="B293">
        <v>15767.55</v>
      </c>
      <c r="C293">
        <f t="shared" si="8"/>
        <v>3</v>
      </c>
      <c r="D293" t="str">
        <f t="shared" si="9"/>
        <v/>
      </c>
    </row>
    <row r="294" spans="1:4" hidden="1" x14ac:dyDescent="0.35">
      <c r="A294" s="66">
        <v>44364</v>
      </c>
      <c r="B294">
        <v>15691.4</v>
      </c>
      <c r="C294">
        <f t="shared" si="8"/>
        <v>4</v>
      </c>
      <c r="D294" t="str">
        <f t="shared" si="9"/>
        <v/>
      </c>
    </row>
    <row r="295" spans="1:4" hidden="1" x14ac:dyDescent="0.35">
      <c r="A295" s="66">
        <v>44365</v>
      </c>
      <c r="B295">
        <v>15683.35</v>
      </c>
      <c r="C295">
        <f t="shared" si="8"/>
        <v>5</v>
      </c>
      <c r="D295" t="str">
        <f t="shared" si="9"/>
        <v/>
      </c>
    </row>
    <row r="296" spans="1:4" x14ac:dyDescent="0.35">
      <c r="A296" s="66">
        <v>44368</v>
      </c>
      <c r="B296">
        <v>15746.5</v>
      </c>
      <c r="C296">
        <f t="shared" si="8"/>
        <v>1</v>
      </c>
      <c r="D296" t="str">
        <f t="shared" si="9"/>
        <v>Yes</v>
      </c>
    </row>
    <row r="297" spans="1:4" hidden="1" x14ac:dyDescent="0.35">
      <c r="A297" s="66">
        <v>44369</v>
      </c>
      <c r="B297">
        <v>15772.75</v>
      </c>
      <c r="C297">
        <f t="shared" si="8"/>
        <v>2</v>
      </c>
      <c r="D297" t="str">
        <f t="shared" si="9"/>
        <v/>
      </c>
    </row>
    <row r="298" spans="1:4" hidden="1" x14ac:dyDescent="0.35">
      <c r="A298" s="66">
        <v>44370</v>
      </c>
      <c r="B298">
        <v>15686.95</v>
      </c>
      <c r="C298">
        <f t="shared" si="8"/>
        <v>3</v>
      </c>
      <c r="D298" t="str">
        <f t="shared" si="9"/>
        <v/>
      </c>
    </row>
    <row r="299" spans="1:4" hidden="1" x14ac:dyDescent="0.35">
      <c r="A299" s="66">
        <v>44371</v>
      </c>
      <c r="B299">
        <v>15790.45</v>
      </c>
      <c r="C299">
        <f t="shared" si="8"/>
        <v>4</v>
      </c>
      <c r="D299" t="str">
        <f t="shared" si="9"/>
        <v/>
      </c>
    </row>
    <row r="300" spans="1:4" hidden="1" x14ac:dyDescent="0.35">
      <c r="A300" s="66">
        <v>44372</v>
      </c>
      <c r="B300">
        <v>15860.35</v>
      </c>
      <c r="C300">
        <f t="shared" si="8"/>
        <v>5</v>
      </c>
      <c r="D300" t="str">
        <f t="shared" si="9"/>
        <v/>
      </c>
    </row>
    <row r="301" spans="1:4" x14ac:dyDescent="0.35">
      <c r="A301" s="66">
        <v>44375</v>
      </c>
      <c r="B301">
        <v>15814.7</v>
      </c>
      <c r="C301">
        <f t="shared" si="8"/>
        <v>1</v>
      </c>
      <c r="D301" t="str">
        <f t="shared" si="9"/>
        <v>Yes</v>
      </c>
    </row>
    <row r="302" spans="1:4" hidden="1" x14ac:dyDescent="0.35">
      <c r="A302" s="66">
        <v>44376</v>
      </c>
      <c r="B302">
        <v>15748.45</v>
      </c>
      <c r="C302">
        <f t="shared" si="8"/>
        <v>2</v>
      </c>
      <c r="D302" t="str">
        <f t="shared" si="9"/>
        <v/>
      </c>
    </row>
    <row r="303" spans="1:4" hidden="1" x14ac:dyDescent="0.35">
      <c r="A303" s="66">
        <v>44377</v>
      </c>
      <c r="B303">
        <v>15721.5</v>
      </c>
      <c r="C303">
        <f t="shared" si="8"/>
        <v>3</v>
      </c>
      <c r="D303" t="str">
        <f t="shared" si="9"/>
        <v/>
      </c>
    </row>
    <row r="304" spans="1:4" hidden="1" x14ac:dyDescent="0.35">
      <c r="A304" s="66">
        <v>44378</v>
      </c>
      <c r="B304">
        <v>15680</v>
      </c>
      <c r="C304">
        <f t="shared" si="8"/>
        <v>4</v>
      </c>
      <c r="D304" t="str">
        <f t="shared" si="9"/>
        <v/>
      </c>
    </row>
    <row r="305" spans="1:4" hidden="1" x14ac:dyDescent="0.35">
      <c r="A305" s="66">
        <v>44379</v>
      </c>
      <c r="B305">
        <v>15722.2</v>
      </c>
      <c r="C305">
        <f t="shared" si="8"/>
        <v>5</v>
      </c>
      <c r="D305" t="str">
        <f t="shared" si="9"/>
        <v/>
      </c>
    </row>
    <row r="306" spans="1:4" x14ac:dyDescent="0.35">
      <c r="A306" s="66">
        <v>44382</v>
      </c>
      <c r="B306">
        <v>15834.35</v>
      </c>
      <c r="C306">
        <f t="shared" si="8"/>
        <v>1</v>
      </c>
      <c r="D306" t="str">
        <f t="shared" si="9"/>
        <v>Yes</v>
      </c>
    </row>
    <row r="307" spans="1:4" hidden="1" x14ac:dyDescent="0.35">
      <c r="A307" s="66">
        <v>44383</v>
      </c>
      <c r="B307">
        <v>15818.25</v>
      </c>
      <c r="C307">
        <f t="shared" si="8"/>
        <v>2</v>
      </c>
      <c r="D307" t="str">
        <f t="shared" si="9"/>
        <v/>
      </c>
    </row>
    <row r="308" spans="1:4" hidden="1" x14ac:dyDescent="0.35">
      <c r="A308" s="66">
        <v>44384</v>
      </c>
      <c r="B308">
        <v>15879.65</v>
      </c>
      <c r="C308">
        <f t="shared" si="8"/>
        <v>3</v>
      </c>
      <c r="D308" t="str">
        <f t="shared" si="9"/>
        <v/>
      </c>
    </row>
    <row r="309" spans="1:4" hidden="1" x14ac:dyDescent="0.35">
      <c r="A309" s="66">
        <v>44385</v>
      </c>
      <c r="B309">
        <v>15727.9</v>
      </c>
      <c r="C309">
        <f t="shared" si="8"/>
        <v>4</v>
      </c>
      <c r="D309" t="str">
        <f t="shared" si="9"/>
        <v/>
      </c>
    </row>
    <row r="310" spans="1:4" hidden="1" x14ac:dyDescent="0.35">
      <c r="A310" s="66">
        <v>44386</v>
      </c>
      <c r="B310">
        <v>15689.8</v>
      </c>
      <c r="C310">
        <f t="shared" si="8"/>
        <v>5</v>
      </c>
      <c r="D310" t="str">
        <f t="shared" si="9"/>
        <v/>
      </c>
    </row>
    <row r="311" spans="1:4" x14ac:dyDescent="0.35">
      <c r="A311" s="66">
        <v>44389</v>
      </c>
      <c r="B311">
        <v>15692.6</v>
      </c>
      <c r="C311">
        <f t="shared" si="8"/>
        <v>1</v>
      </c>
      <c r="D311" t="str">
        <f t="shared" si="9"/>
        <v>Yes</v>
      </c>
    </row>
    <row r="312" spans="1:4" hidden="1" x14ac:dyDescent="0.35">
      <c r="A312" s="66">
        <v>44390</v>
      </c>
      <c r="B312">
        <v>15812.35</v>
      </c>
      <c r="C312">
        <f t="shared" si="8"/>
        <v>2</v>
      </c>
      <c r="D312" t="str">
        <f t="shared" si="9"/>
        <v/>
      </c>
    </row>
    <row r="313" spans="1:4" hidden="1" x14ac:dyDescent="0.35">
      <c r="A313" s="66">
        <v>44391</v>
      </c>
      <c r="B313">
        <v>15853.95</v>
      </c>
      <c r="C313">
        <f t="shared" si="8"/>
        <v>3</v>
      </c>
      <c r="D313" t="str">
        <f t="shared" si="9"/>
        <v/>
      </c>
    </row>
    <row r="314" spans="1:4" hidden="1" x14ac:dyDescent="0.35">
      <c r="A314" s="66">
        <v>44392</v>
      </c>
      <c r="B314">
        <v>15924.2</v>
      </c>
      <c r="C314">
        <f t="shared" si="8"/>
        <v>4</v>
      </c>
      <c r="D314" t="str">
        <f t="shared" si="9"/>
        <v/>
      </c>
    </row>
    <row r="315" spans="1:4" hidden="1" x14ac:dyDescent="0.35">
      <c r="A315" s="66">
        <v>44393</v>
      </c>
      <c r="B315">
        <v>15923.4</v>
      </c>
      <c r="C315">
        <f t="shared" si="8"/>
        <v>5</v>
      </c>
      <c r="D315" t="str">
        <f t="shared" si="9"/>
        <v/>
      </c>
    </row>
    <row r="316" spans="1:4" x14ac:dyDescent="0.35">
      <c r="A316" s="66">
        <v>44396</v>
      </c>
      <c r="B316">
        <v>15752.4</v>
      </c>
      <c r="C316">
        <f t="shared" si="8"/>
        <v>1</v>
      </c>
      <c r="D316" t="str">
        <f t="shared" si="9"/>
        <v>Yes</v>
      </c>
    </row>
    <row r="317" spans="1:4" hidden="1" x14ac:dyDescent="0.35">
      <c r="A317" s="66">
        <v>44397</v>
      </c>
      <c r="B317">
        <v>15632.1</v>
      </c>
      <c r="C317">
        <f t="shared" si="8"/>
        <v>2</v>
      </c>
      <c r="D317" t="str">
        <f t="shared" si="9"/>
        <v/>
      </c>
    </row>
    <row r="318" spans="1:4" hidden="1" x14ac:dyDescent="0.35">
      <c r="A318" s="66">
        <v>44399</v>
      </c>
      <c r="B318">
        <v>15824.05</v>
      </c>
      <c r="C318">
        <f t="shared" si="8"/>
        <v>4</v>
      </c>
      <c r="D318" t="str">
        <f t="shared" si="9"/>
        <v/>
      </c>
    </row>
    <row r="319" spans="1:4" hidden="1" x14ac:dyDescent="0.35">
      <c r="A319" s="66">
        <v>44400</v>
      </c>
      <c r="B319">
        <v>15856.05</v>
      </c>
      <c r="C319">
        <f t="shared" si="8"/>
        <v>5</v>
      </c>
      <c r="D319" t="str">
        <f t="shared" si="9"/>
        <v/>
      </c>
    </row>
    <row r="320" spans="1:4" x14ac:dyDescent="0.35">
      <c r="A320" s="66">
        <v>44403</v>
      </c>
      <c r="B320">
        <v>15824.45</v>
      </c>
      <c r="C320">
        <f t="shared" si="8"/>
        <v>1</v>
      </c>
      <c r="D320" t="str">
        <f t="shared" si="9"/>
        <v>Yes</v>
      </c>
    </row>
    <row r="321" spans="1:4" hidden="1" x14ac:dyDescent="0.35">
      <c r="A321" s="66">
        <v>44404</v>
      </c>
      <c r="B321">
        <v>15746.45</v>
      </c>
      <c r="C321">
        <f t="shared" si="8"/>
        <v>2</v>
      </c>
      <c r="D321" t="str">
        <f t="shared" si="9"/>
        <v/>
      </c>
    </row>
    <row r="322" spans="1:4" hidden="1" x14ac:dyDescent="0.35">
      <c r="A322" s="66">
        <v>44405</v>
      </c>
      <c r="B322">
        <v>15709.4</v>
      </c>
      <c r="C322">
        <f t="shared" si="8"/>
        <v>3</v>
      </c>
      <c r="D322" t="str">
        <f t="shared" si="9"/>
        <v/>
      </c>
    </row>
    <row r="323" spans="1:4" hidden="1" x14ac:dyDescent="0.35">
      <c r="A323" s="66">
        <v>44406</v>
      </c>
      <c r="B323">
        <v>15778.45</v>
      </c>
      <c r="C323">
        <f t="shared" ref="C323:C386" si="10">WEEKDAY(A323, 2)</f>
        <v>4</v>
      </c>
      <c r="D323" t="str">
        <f t="shared" ref="D323:D386" si="11">IF(C323=1, "Yes", "")</f>
        <v/>
      </c>
    </row>
    <row r="324" spans="1:4" hidden="1" x14ac:dyDescent="0.35">
      <c r="A324" s="66">
        <v>44407</v>
      </c>
      <c r="B324">
        <v>15763.05</v>
      </c>
      <c r="C324">
        <f t="shared" si="10"/>
        <v>5</v>
      </c>
      <c r="D324" t="str">
        <f t="shared" si="11"/>
        <v/>
      </c>
    </row>
    <row r="325" spans="1:4" x14ac:dyDescent="0.35">
      <c r="A325" s="66">
        <v>44410</v>
      </c>
      <c r="B325">
        <v>15885.15</v>
      </c>
      <c r="C325">
        <f t="shared" si="10"/>
        <v>1</v>
      </c>
      <c r="D325" t="str">
        <f t="shared" si="11"/>
        <v>Yes</v>
      </c>
    </row>
    <row r="326" spans="1:4" hidden="1" x14ac:dyDescent="0.35">
      <c r="A326" s="66">
        <v>44411</v>
      </c>
      <c r="B326">
        <v>16130.75</v>
      </c>
      <c r="C326">
        <f t="shared" si="10"/>
        <v>2</v>
      </c>
      <c r="D326" t="str">
        <f t="shared" si="11"/>
        <v/>
      </c>
    </row>
    <row r="327" spans="1:4" hidden="1" x14ac:dyDescent="0.35">
      <c r="A327" s="66">
        <v>44412</v>
      </c>
      <c r="B327">
        <v>16258.8</v>
      </c>
      <c r="C327">
        <f t="shared" si="10"/>
        <v>3</v>
      </c>
      <c r="D327" t="str">
        <f t="shared" si="11"/>
        <v/>
      </c>
    </row>
    <row r="328" spans="1:4" hidden="1" x14ac:dyDescent="0.35">
      <c r="A328" s="66">
        <v>44413</v>
      </c>
      <c r="B328">
        <v>16294.6</v>
      </c>
      <c r="C328">
        <f t="shared" si="10"/>
        <v>4</v>
      </c>
      <c r="D328" t="str">
        <f t="shared" si="11"/>
        <v/>
      </c>
    </row>
    <row r="329" spans="1:4" hidden="1" x14ac:dyDescent="0.35">
      <c r="A329" s="66">
        <v>44414</v>
      </c>
      <c r="B329">
        <v>16238.2</v>
      </c>
      <c r="C329">
        <f t="shared" si="10"/>
        <v>5</v>
      </c>
      <c r="D329" t="str">
        <f t="shared" si="11"/>
        <v/>
      </c>
    </row>
    <row r="330" spans="1:4" x14ac:dyDescent="0.35">
      <c r="A330" s="66">
        <v>44417</v>
      </c>
      <c r="B330">
        <v>16258.25</v>
      </c>
      <c r="C330">
        <f t="shared" si="10"/>
        <v>1</v>
      </c>
      <c r="D330" t="str">
        <f t="shared" si="11"/>
        <v>Yes</v>
      </c>
    </row>
    <row r="331" spans="1:4" hidden="1" x14ac:dyDescent="0.35">
      <c r="A331" s="66">
        <v>44418</v>
      </c>
      <c r="B331">
        <v>16280.1</v>
      </c>
      <c r="C331">
        <f t="shared" si="10"/>
        <v>2</v>
      </c>
      <c r="D331" t="str">
        <f t="shared" si="11"/>
        <v/>
      </c>
    </row>
    <row r="332" spans="1:4" hidden="1" x14ac:dyDescent="0.35">
      <c r="A332" s="66">
        <v>44419</v>
      </c>
      <c r="B332">
        <v>16282.25</v>
      </c>
      <c r="C332">
        <f t="shared" si="10"/>
        <v>3</v>
      </c>
      <c r="D332" t="str">
        <f t="shared" si="11"/>
        <v/>
      </c>
    </row>
    <row r="333" spans="1:4" hidden="1" x14ac:dyDescent="0.35">
      <c r="A333" s="66">
        <v>44420</v>
      </c>
      <c r="B333">
        <v>16364.4</v>
      </c>
      <c r="C333">
        <f t="shared" si="10"/>
        <v>4</v>
      </c>
      <c r="D333" t="str">
        <f t="shared" si="11"/>
        <v/>
      </c>
    </row>
    <row r="334" spans="1:4" hidden="1" x14ac:dyDescent="0.35">
      <c r="A334" s="66">
        <v>44421</v>
      </c>
      <c r="B334">
        <v>16529.099999999999</v>
      </c>
      <c r="C334">
        <f t="shared" si="10"/>
        <v>5</v>
      </c>
      <c r="D334" t="str">
        <f t="shared" si="11"/>
        <v/>
      </c>
    </row>
    <row r="335" spans="1:4" x14ac:dyDescent="0.35">
      <c r="A335" s="66">
        <v>44424</v>
      </c>
      <c r="B335">
        <v>16563.05</v>
      </c>
      <c r="C335">
        <f t="shared" si="10"/>
        <v>1</v>
      </c>
      <c r="D335" t="str">
        <f t="shared" si="11"/>
        <v>Yes</v>
      </c>
    </row>
    <row r="336" spans="1:4" hidden="1" x14ac:dyDescent="0.35">
      <c r="A336" s="66">
        <v>44425</v>
      </c>
      <c r="B336">
        <v>16614.599999999999</v>
      </c>
      <c r="C336">
        <f t="shared" si="10"/>
        <v>2</v>
      </c>
      <c r="D336" t="str">
        <f t="shared" si="11"/>
        <v/>
      </c>
    </row>
    <row r="337" spans="1:4" hidden="1" x14ac:dyDescent="0.35">
      <c r="A337" s="66">
        <v>44426</v>
      </c>
      <c r="B337">
        <v>16568.849999999999</v>
      </c>
      <c r="C337">
        <f t="shared" si="10"/>
        <v>3</v>
      </c>
      <c r="D337" t="str">
        <f t="shared" si="11"/>
        <v/>
      </c>
    </row>
    <row r="338" spans="1:4" hidden="1" x14ac:dyDescent="0.35">
      <c r="A338" s="66">
        <v>44428</v>
      </c>
      <c r="B338">
        <v>16450.5</v>
      </c>
      <c r="C338">
        <f t="shared" si="10"/>
        <v>5</v>
      </c>
      <c r="D338" t="str">
        <f t="shared" si="11"/>
        <v/>
      </c>
    </row>
    <row r="339" spans="1:4" x14ac:dyDescent="0.35">
      <c r="A339" s="66">
        <v>44431</v>
      </c>
      <c r="B339">
        <v>16496.45</v>
      </c>
      <c r="C339">
        <f t="shared" si="10"/>
        <v>1</v>
      </c>
      <c r="D339" t="str">
        <f t="shared" si="11"/>
        <v>Yes</v>
      </c>
    </row>
    <row r="340" spans="1:4" hidden="1" x14ac:dyDescent="0.35">
      <c r="A340" s="66">
        <v>44432</v>
      </c>
      <c r="B340">
        <v>16624.599999999999</v>
      </c>
      <c r="C340">
        <f t="shared" si="10"/>
        <v>2</v>
      </c>
      <c r="D340" t="str">
        <f t="shared" si="11"/>
        <v/>
      </c>
    </row>
    <row r="341" spans="1:4" hidden="1" x14ac:dyDescent="0.35">
      <c r="A341" s="66">
        <v>44433</v>
      </c>
      <c r="B341">
        <v>16634.650000000001</v>
      </c>
      <c r="C341">
        <f t="shared" si="10"/>
        <v>3</v>
      </c>
      <c r="D341" t="str">
        <f t="shared" si="11"/>
        <v/>
      </c>
    </row>
    <row r="342" spans="1:4" hidden="1" x14ac:dyDescent="0.35">
      <c r="A342" s="66">
        <v>44434</v>
      </c>
      <c r="B342">
        <v>16636.900000000001</v>
      </c>
      <c r="C342">
        <f t="shared" si="10"/>
        <v>4</v>
      </c>
      <c r="D342" t="str">
        <f t="shared" si="11"/>
        <v/>
      </c>
    </row>
    <row r="343" spans="1:4" hidden="1" x14ac:dyDescent="0.35">
      <c r="A343" s="66">
        <v>44435</v>
      </c>
      <c r="B343">
        <v>16705.2</v>
      </c>
      <c r="C343">
        <f t="shared" si="10"/>
        <v>5</v>
      </c>
      <c r="D343" t="str">
        <f t="shared" si="11"/>
        <v/>
      </c>
    </row>
    <row r="344" spans="1:4" x14ac:dyDescent="0.35">
      <c r="A344" s="66">
        <v>44438</v>
      </c>
      <c r="B344">
        <v>16931.05</v>
      </c>
      <c r="C344">
        <f t="shared" si="10"/>
        <v>1</v>
      </c>
      <c r="D344" t="str">
        <f t="shared" si="11"/>
        <v>Yes</v>
      </c>
    </row>
    <row r="345" spans="1:4" hidden="1" x14ac:dyDescent="0.35">
      <c r="A345" s="66">
        <v>44439</v>
      </c>
      <c r="B345">
        <v>17132.2</v>
      </c>
      <c r="C345">
        <f t="shared" si="10"/>
        <v>2</v>
      </c>
      <c r="D345" t="str">
        <f t="shared" si="11"/>
        <v/>
      </c>
    </row>
    <row r="346" spans="1:4" hidden="1" x14ac:dyDescent="0.35">
      <c r="A346" s="66">
        <v>44440</v>
      </c>
      <c r="B346">
        <v>17076.25</v>
      </c>
      <c r="C346">
        <f t="shared" si="10"/>
        <v>3</v>
      </c>
      <c r="D346" t="str">
        <f t="shared" si="11"/>
        <v/>
      </c>
    </row>
    <row r="347" spans="1:4" hidden="1" x14ac:dyDescent="0.35">
      <c r="A347" s="66">
        <v>44441</v>
      </c>
      <c r="B347">
        <v>17234.150000000001</v>
      </c>
      <c r="C347">
        <f t="shared" si="10"/>
        <v>4</v>
      </c>
      <c r="D347" t="str">
        <f t="shared" si="11"/>
        <v/>
      </c>
    </row>
    <row r="348" spans="1:4" hidden="1" x14ac:dyDescent="0.35">
      <c r="A348" s="66">
        <v>44442</v>
      </c>
      <c r="B348">
        <v>17323.599999999999</v>
      </c>
      <c r="C348">
        <f t="shared" si="10"/>
        <v>5</v>
      </c>
      <c r="D348" t="str">
        <f t="shared" si="11"/>
        <v/>
      </c>
    </row>
    <row r="349" spans="1:4" x14ac:dyDescent="0.35">
      <c r="A349" s="66">
        <v>44445</v>
      </c>
      <c r="B349">
        <v>17377.8</v>
      </c>
      <c r="C349">
        <f t="shared" si="10"/>
        <v>1</v>
      </c>
      <c r="D349" t="str">
        <f t="shared" si="11"/>
        <v>Yes</v>
      </c>
    </row>
    <row r="350" spans="1:4" hidden="1" x14ac:dyDescent="0.35">
      <c r="A350" s="66">
        <v>44446</v>
      </c>
      <c r="B350">
        <v>17362.099999999999</v>
      </c>
      <c r="C350">
        <f t="shared" si="10"/>
        <v>2</v>
      </c>
      <c r="D350" t="str">
        <f t="shared" si="11"/>
        <v/>
      </c>
    </row>
    <row r="351" spans="1:4" hidden="1" x14ac:dyDescent="0.35">
      <c r="A351" s="66">
        <v>44447</v>
      </c>
      <c r="B351">
        <v>17353.5</v>
      </c>
      <c r="C351">
        <f t="shared" si="10"/>
        <v>3</v>
      </c>
      <c r="D351" t="str">
        <f t="shared" si="11"/>
        <v/>
      </c>
    </row>
    <row r="352" spans="1:4" hidden="1" x14ac:dyDescent="0.35">
      <c r="A352" s="66">
        <v>44448</v>
      </c>
      <c r="B352">
        <v>17369.25</v>
      </c>
      <c r="C352">
        <f t="shared" si="10"/>
        <v>4</v>
      </c>
      <c r="D352" t="str">
        <f t="shared" si="11"/>
        <v/>
      </c>
    </row>
    <row r="353" spans="1:4" x14ac:dyDescent="0.35">
      <c r="A353" s="66">
        <v>44452</v>
      </c>
      <c r="B353">
        <v>17355.3</v>
      </c>
      <c r="C353">
        <f t="shared" si="10"/>
        <v>1</v>
      </c>
      <c r="D353" t="str">
        <f t="shared" si="11"/>
        <v>Yes</v>
      </c>
    </row>
    <row r="354" spans="1:4" hidden="1" x14ac:dyDescent="0.35">
      <c r="A354" s="66">
        <v>44453</v>
      </c>
      <c r="B354">
        <v>17380</v>
      </c>
      <c r="C354">
        <f t="shared" si="10"/>
        <v>2</v>
      </c>
      <c r="D354" t="str">
        <f t="shared" si="11"/>
        <v/>
      </c>
    </row>
    <row r="355" spans="1:4" hidden="1" x14ac:dyDescent="0.35">
      <c r="A355" s="66">
        <v>44454</v>
      </c>
      <c r="B355">
        <v>17519.45</v>
      </c>
      <c r="C355">
        <f t="shared" si="10"/>
        <v>3</v>
      </c>
      <c r="D355" t="str">
        <f t="shared" si="11"/>
        <v/>
      </c>
    </row>
    <row r="356" spans="1:4" hidden="1" x14ac:dyDescent="0.35">
      <c r="A356" s="66">
        <v>44455</v>
      </c>
      <c r="B356">
        <v>17629.5</v>
      </c>
      <c r="C356">
        <f t="shared" si="10"/>
        <v>4</v>
      </c>
      <c r="D356" t="str">
        <f t="shared" si="11"/>
        <v/>
      </c>
    </row>
    <row r="357" spans="1:4" hidden="1" x14ac:dyDescent="0.35">
      <c r="A357" s="66">
        <v>44456</v>
      </c>
      <c r="B357">
        <v>17585.150000000001</v>
      </c>
      <c r="C357">
        <f t="shared" si="10"/>
        <v>5</v>
      </c>
      <c r="D357" t="str">
        <f t="shared" si="11"/>
        <v/>
      </c>
    </row>
    <row r="358" spans="1:4" x14ac:dyDescent="0.35">
      <c r="A358" s="66">
        <v>44459</v>
      </c>
      <c r="B358">
        <v>17396.900000000001</v>
      </c>
      <c r="C358">
        <f t="shared" si="10"/>
        <v>1</v>
      </c>
      <c r="D358" t="str">
        <f t="shared" si="11"/>
        <v>Yes</v>
      </c>
    </row>
    <row r="359" spans="1:4" hidden="1" x14ac:dyDescent="0.35">
      <c r="A359" s="66">
        <v>44460</v>
      </c>
      <c r="B359">
        <v>17562</v>
      </c>
      <c r="C359">
        <f t="shared" si="10"/>
        <v>2</v>
      </c>
      <c r="D359" t="str">
        <f t="shared" si="11"/>
        <v/>
      </c>
    </row>
    <row r="360" spans="1:4" hidden="1" x14ac:dyDescent="0.35">
      <c r="A360" s="66">
        <v>44461</v>
      </c>
      <c r="B360">
        <v>17546.650000000001</v>
      </c>
      <c r="C360">
        <f t="shared" si="10"/>
        <v>3</v>
      </c>
      <c r="D360" t="str">
        <f t="shared" si="11"/>
        <v/>
      </c>
    </row>
    <row r="361" spans="1:4" hidden="1" x14ac:dyDescent="0.35">
      <c r="A361" s="66">
        <v>44462</v>
      </c>
      <c r="B361">
        <v>17822.95</v>
      </c>
      <c r="C361">
        <f t="shared" si="10"/>
        <v>4</v>
      </c>
      <c r="D361" t="str">
        <f t="shared" si="11"/>
        <v/>
      </c>
    </row>
    <row r="362" spans="1:4" hidden="1" x14ac:dyDescent="0.35">
      <c r="A362" s="66">
        <v>44463</v>
      </c>
      <c r="B362">
        <v>17853.2</v>
      </c>
      <c r="C362">
        <f t="shared" si="10"/>
        <v>5</v>
      </c>
      <c r="D362" t="str">
        <f t="shared" si="11"/>
        <v/>
      </c>
    </row>
    <row r="363" spans="1:4" x14ac:dyDescent="0.35">
      <c r="A363" s="66">
        <v>44466</v>
      </c>
      <c r="B363">
        <v>17855.099999999999</v>
      </c>
      <c r="C363">
        <f t="shared" si="10"/>
        <v>1</v>
      </c>
      <c r="D363" t="str">
        <f t="shared" si="11"/>
        <v>Yes</v>
      </c>
    </row>
    <row r="364" spans="1:4" hidden="1" x14ac:dyDescent="0.35">
      <c r="A364" s="66">
        <v>44467</v>
      </c>
      <c r="B364">
        <v>17748.599999999999</v>
      </c>
      <c r="C364">
        <f t="shared" si="10"/>
        <v>2</v>
      </c>
      <c r="D364" t="str">
        <f t="shared" si="11"/>
        <v/>
      </c>
    </row>
    <row r="365" spans="1:4" hidden="1" x14ac:dyDescent="0.35">
      <c r="A365" s="66">
        <v>44468</v>
      </c>
      <c r="B365">
        <v>17711.3</v>
      </c>
      <c r="C365">
        <f t="shared" si="10"/>
        <v>3</v>
      </c>
      <c r="D365" t="str">
        <f t="shared" si="11"/>
        <v/>
      </c>
    </row>
    <row r="366" spans="1:4" hidden="1" x14ac:dyDescent="0.35">
      <c r="A366" s="66">
        <v>44469</v>
      </c>
      <c r="B366">
        <v>17618.150000000001</v>
      </c>
      <c r="C366">
        <f t="shared" si="10"/>
        <v>4</v>
      </c>
      <c r="D366" t="str">
        <f t="shared" si="11"/>
        <v/>
      </c>
    </row>
    <row r="367" spans="1:4" hidden="1" x14ac:dyDescent="0.35">
      <c r="A367" s="66">
        <v>44470</v>
      </c>
      <c r="B367">
        <v>17532.05</v>
      </c>
      <c r="C367">
        <f t="shared" si="10"/>
        <v>5</v>
      </c>
      <c r="D367" t="str">
        <f t="shared" si="11"/>
        <v/>
      </c>
    </row>
    <row r="368" spans="1:4" x14ac:dyDescent="0.35">
      <c r="A368" s="66">
        <v>44473</v>
      </c>
      <c r="B368">
        <v>17691.25</v>
      </c>
      <c r="C368">
        <f t="shared" si="10"/>
        <v>1</v>
      </c>
      <c r="D368" t="str">
        <f t="shared" si="11"/>
        <v>Yes</v>
      </c>
    </row>
    <row r="369" spans="1:4" hidden="1" x14ac:dyDescent="0.35">
      <c r="A369" s="66">
        <v>44474</v>
      </c>
      <c r="B369">
        <v>17822.3</v>
      </c>
      <c r="C369">
        <f t="shared" si="10"/>
        <v>2</v>
      </c>
      <c r="D369" t="str">
        <f t="shared" si="11"/>
        <v/>
      </c>
    </row>
    <row r="370" spans="1:4" hidden="1" x14ac:dyDescent="0.35">
      <c r="A370" s="66">
        <v>44475</v>
      </c>
      <c r="B370">
        <v>17646</v>
      </c>
      <c r="C370">
        <f t="shared" si="10"/>
        <v>3</v>
      </c>
      <c r="D370" t="str">
        <f t="shared" si="11"/>
        <v/>
      </c>
    </row>
    <row r="371" spans="1:4" hidden="1" x14ac:dyDescent="0.35">
      <c r="A371" s="66">
        <v>44476</v>
      </c>
      <c r="B371">
        <v>17790.349999999999</v>
      </c>
      <c r="C371">
        <f t="shared" si="10"/>
        <v>4</v>
      </c>
      <c r="D371" t="str">
        <f t="shared" si="11"/>
        <v/>
      </c>
    </row>
    <row r="372" spans="1:4" hidden="1" x14ac:dyDescent="0.35">
      <c r="A372" s="66">
        <v>44477</v>
      </c>
      <c r="B372">
        <v>17895.2</v>
      </c>
      <c r="C372">
        <f t="shared" si="10"/>
        <v>5</v>
      </c>
      <c r="D372" t="str">
        <f t="shared" si="11"/>
        <v/>
      </c>
    </row>
    <row r="373" spans="1:4" x14ac:dyDescent="0.35">
      <c r="A373" s="66">
        <v>44480</v>
      </c>
      <c r="B373">
        <v>17945.95</v>
      </c>
      <c r="C373">
        <f t="shared" si="10"/>
        <v>1</v>
      </c>
      <c r="D373" t="str">
        <f t="shared" si="11"/>
        <v>Yes</v>
      </c>
    </row>
    <row r="374" spans="1:4" hidden="1" x14ac:dyDescent="0.35">
      <c r="A374" s="66">
        <v>44481</v>
      </c>
      <c r="B374">
        <v>17991.95</v>
      </c>
      <c r="C374">
        <f t="shared" si="10"/>
        <v>2</v>
      </c>
      <c r="D374" t="str">
        <f t="shared" si="11"/>
        <v/>
      </c>
    </row>
    <row r="375" spans="1:4" hidden="1" x14ac:dyDescent="0.35">
      <c r="A375" s="66">
        <v>44482</v>
      </c>
      <c r="B375">
        <v>18161.75</v>
      </c>
      <c r="C375">
        <f t="shared" si="10"/>
        <v>3</v>
      </c>
      <c r="D375" t="str">
        <f t="shared" si="11"/>
        <v/>
      </c>
    </row>
    <row r="376" spans="1:4" hidden="1" x14ac:dyDescent="0.35">
      <c r="A376" s="66">
        <v>44483</v>
      </c>
      <c r="B376">
        <v>18338.55</v>
      </c>
      <c r="C376">
        <f t="shared" si="10"/>
        <v>4</v>
      </c>
      <c r="D376" t="str">
        <f t="shared" si="11"/>
        <v/>
      </c>
    </row>
    <row r="377" spans="1:4" x14ac:dyDescent="0.35">
      <c r="A377" s="66">
        <v>44487</v>
      </c>
      <c r="B377">
        <v>18477.05</v>
      </c>
      <c r="C377">
        <f t="shared" si="10"/>
        <v>1</v>
      </c>
      <c r="D377" t="str">
        <f t="shared" si="11"/>
        <v>Yes</v>
      </c>
    </row>
    <row r="378" spans="1:4" hidden="1" x14ac:dyDescent="0.35">
      <c r="A378" s="66">
        <v>44488</v>
      </c>
      <c r="B378">
        <v>18418.75</v>
      </c>
      <c r="C378">
        <f t="shared" si="10"/>
        <v>2</v>
      </c>
      <c r="D378" t="str">
        <f t="shared" si="11"/>
        <v/>
      </c>
    </row>
    <row r="379" spans="1:4" hidden="1" x14ac:dyDescent="0.35">
      <c r="A379" s="66">
        <v>44489</v>
      </c>
      <c r="B379">
        <v>18266.599999999999</v>
      </c>
      <c r="C379">
        <f t="shared" si="10"/>
        <v>3</v>
      </c>
      <c r="D379" t="str">
        <f t="shared" si="11"/>
        <v/>
      </c>
    </row>
    <row r="380" spans="1:4" hidden="1" x14ac:dyDescent="0.35">
      <c r="A380" s="66">
        <v>44490</v>
      </c>
      <c r="B380">
        <v>18178.099999999999</v>
      </c>
      <c r="C380">
        <f t="shared" si="10"/>
        <v>4</v>
      </c>
      <c r="D380" t="str">
        <f t="shared" si="11"/>
        <v/>
      </c>
    </row>
    <row r="381" spans="1:4" hidden="1" x14ac:dyDescent="0.35">
      <c r="A381" s="66">
        <v>44491</v>
      </c>
      <c r="B381">
        <v>18114.900000000001</v>
      </c>
      <c r="C381">
        <f t="shared" si="10"/>
        <v>5</v>
      </c>
      <c r="D381" t="str">
        <f t="shared" si="11"/>
        <v/>
      </c>
    </row>
    <row r="382" spans="1:4" x14ac:dyDescent="0.35">
      <c r="A382" s="66">
        <v>44494</v>
      </c>
      <c r="B382">
        <v>18125.400000000001</v>
      </c>
      <c r="C382">
        <f t="shared" si="10"/>
        <v>1</v>
      </c>
      <c r="D382" t="str">
        <f t="shared" si="11"/>
        <v>Yes</v>
      </c>
    </row>
    <row r="383" spans="1:4" hidden="1" x14ac:dyDescent="0.35">
      <c r="A383" s="66">
        <v>44495</v>
      </c>
      <c r="B383">
        <v>18268.400000000001</v>
      </c>
      <c r="C383">
        <f t="shared" si="10"/>
        <v>2</v>
      </c>
      <c r="D383" t="str">
        <f t="shared" si="11"/>
        <v/>
      </c>
    </row>
    <row r="384" spans="1:4" hidden="1" x14ac:dyDescent="0.35">
      <c r="A384" s="66">
        <v>44496</v>
      </c>
      <c r="B384">
        <v>18210.95</v>
      </c>
      <c r="C384">
        <f t="shared" si="10"/>
        <v>3</v>
      </c>
      <c r="D384" t="str">
        <f t="shared" si="11"/>
        <v/>
      </c>
    </row>
    <row r="385" spans="1:4" hidden="1" x14ac:dyDescent="0.35">
      <c r="A385" s="66">
        <v>44497</v>
      </c>
      <c r="B385">
        <v>17857.25</v>
      </c>
      <c r="C385">
        <f t="shared" si="10"/>
        <v>4</v>
      </c>
      <c r="D385" t="str">
        <f t="shared" si="11"/>
        <v/>
      </c>
    </row>
    <row r="386" spans="1:4" hidden="1" x14ac:dyDescent="0.35">
      <c r="A386" s="66">
        <v>44498</v>
      </c>
      <c r="B386">
        <v>17671.650000000001</v>
      </c>
      <c r="C386">
        <f t="shared" si="10"/>
        <v>5</v>
      </c>
      <c r="D386" t="str">
        <f t="shared" si="11"/>
        <v/>
      </c>
    </row>
    <row r="387" spans="1:4" x14ac:dyDescent="0.35">
      <c r="A387" s="66">
        <v>44501</v>
      </c>
      <c r="B387">
        <v>17929.650000000001</v>
      </c>
      <c r="C387">
        <f t="shared" ref="C387:C450" si="12">WEEKDAY(A387, 2)</f>
        <v>1</v>
      </c>
      <c r="D387" t="str">
        <f t="shared" ref="D387:D450" si="13">IF(C387=1, "Yes", "")</f>
        <v>Yes</v>
      </c>
    </row>
    <row r="388" spans="1:4" hidden="1" x14ac:dyDescent="0.35">
      <c r="A388" s="66">
        <v>44502</v>
      </c>
      <c r="B388">
        <v>17888.95</v>
      </c>
      <c r="C388">
        <f t="shared" si="12"/>
        <v>2</v>
      </c>
      <c r="D388" t="str">
        <f t="shared" si="13"/>
        <v/>
      </c>
    </row>
    <row r="389" spans="1:4" hidden="1" x14ac:dyDescent="0.35">
      <c r="A389" s="66">
        <v>44503</v>
      </c>
      <c r="B389">
        <v>17829.2</v>
      </c>
      <c r="C389">
        <f t="shared" si="12"/>
        <v>3</v>
      </c>
      <c r="D389" t="str">
        <f t="shared" si="13"/>
        <v/>
      </c>
    </row>
    <row r="390" spans="1:4" hidden="1" x14ac:dyDescent="0.35">
      <c r="A390" s="66">
        <v>44504</v>
      </c>
      <c r="B390">
        <v>17916.8</v>
      </c>
      <c r="C390">
        <f t="shared" si="12"/>
        <v>4</v>
      </c>
      <c r="D390" t="str">
        <f t="shared" si="13"/>
        <v/>
      </c>
    </row>
    <row r="391" spans="1:4" x14ac:dyDescent="0.35">
      <c r="A391" s="66">
        <v>44508</v>
      </c>
      <c r="B391">
        <v>18068.55</v>
      </c>
      <c r="C391">
        <f t="shared" si="12"/>
        <v>1</v>
      </c>
      <c r="D391" t="str">
        <f t="shared" si="13"/>
        <v>Yes</v>
      </c>
    </row>
    <row r="392" spans="1:4" hidden="1" x14ac:dyDescent="0.35">
      <c r="A392" s="66">
        <v>44509</v>
      </c>
      <c r="B392">
        <v>18044.25</v>
      </c>
      <c r="C392">
        <f t="shared" si="12"/>
        <v>2</v>
      </c>
      <c r="D392" t="str">
        <f t="shared" si="13"/>
        <v/>
      </c>
    </row>
    <row r="393" spans="1:4" hidden="1" x14ac:dyDescent="0.35">
      <c r="A393" s="66">
        <v>44510</v>
      </c>
      <c r="B393">
        <v>18017.2</v>
      </c>
      <c r="C393">
        <f t="shared" si="12"/>
        <v>3</v>
      </c>
      <c r="D393" t="str">
        <f t="shared" si="13"/>
        <v/>
      </c>
    </row>
    <row r="394" spans="1:4" hidden="1" x14ac:dyDescent="0.35">
      <c r="A394" s="66">
        <v>44511</v>
      </c>
      <c r="B394">
        <v>17873.599999999999</v>
      </c>
      <c r="C394">
        <f t="shared" si="12"/>
        <v>4</v>
      </c>
      <c r="D394" t="str">
        <f t="shared" si="13"/>
        <v/>
      </c>
    </row>
    <row r="395" spans="1:4" hidden="1" x14ac:dyDescent="0.35">
      <c r="A395" s="66">
        <v>44512</v>
      </c>
      <c r="B395">
        <v>18102.75</v>
      </c>
      <c r="C395">
        <f t="shared" si="12"/>
        <v>5</v>
      </c>
      <c r="D395" t="str">
        <f t="shared" si="13"/>
        <v/>
      </c>
    </row>
    <row r="396" spans="1:4" x14ac:dyDescent="0.35">
      <c r="A396" s="66">
        <v>44515</v>
      </c>
      <c r="B396">
        <v>18109.45</v>
      </c>
      <c r="C396">
        <f t="shared" si="12"/>
        <v>1</v>
      </c>
      <c r="D396" t="str">
        <f t="shared" si="13"/>
        <v>Yes</v>
      </c>
    </row>
    <row r="397" spans="1:4" hidden="1" x14ac:dyDescent="0.35">
      <c r="A397" s="66">
        <v>44516</v>
      </c>
      <c r="B397">
        <v>17999.2</v>
      </c>
      <c r="C397">
        <f t="shared" si="12"/>
        <v>2</v>
      </c>
      <c r="D397" t="str">
        <f t="shared" si="13"/>
        <v/>
      </c>
    </row>
    <row r="398" spans="1:4" hidden="1" x14ac:dyDescent="0.35">
      <c r="A398" s="66">
        <v>44517</v>
      </c>
      <c r="B398">
        <v>17898.650000000001</v>
      </c>
      <c r="C398">
        <f t="shared" si="12"/>
        <v>3</v>
      </c>
      <c r="D398" t="str">
        <f t="shared" si="13"/>
        <v/>
      </c>
    </row>
    <row r="399" spans="1:4" hidden="1" x14ac:dyDescent="0.35">
      <c r="A399" s="66">
        <v>44518</v>
      </c>
      <c r="B399">
        <v>17764.8</v>
      </c>
      <c r="C399">
        <f t="shared" si="12"/>
        <v>4</v>
      </c>
      <c r="D399" t="str">
        <f t="shared" si="13"/>
        <v/>
      </c>
    </row>
    <row r="400" spans="1:4" x14ac:dyDescent="0.35">
      <c r="A400" s="66">
        <v>44522</v>
      </c>
      <c r="B400">
        <v>17416.55</v>
      </c>
      <c r="C400">
        <f t="shared" si="12"/>
        <v>1</v>
      </c>
      <c r="D400" t="str">
        <f t="shared" si="13"/>
        <v>Yes</v>
      </c>
    </row>
    <row r="401" spans="1:4" hidden="1" x14ac:dyDescent="0.35">
      <c r="A401" s="66">
        <v>44523</v>
      </c>
      <c r="B401">
        <v>17503.349999999999</v>
      </c>
      <c r="C401">
        <f t="shared" si="12"/>
        <v>2</v>
      </c>
      <c r="D401" t="str">
        <f t="shared" si="13"/>
        <v/>
      </c>
    </row>
    <row r="402" spans="1:4" hidden="1" x14ac:dyDescent="0.35">
      <c r="A402" s="66">
        <v>44524</v>
      </c>
      <c r="B402">
        <v>17415.05</v>
      </c>
      <c r="C402">
        <f t="shared" si="12"/>
        <v>3</v>
      </c>
      <c r="D402" t="str">
        <f t="shared" si="13"/>
        <v/>
      </c>
    </row>
    <row r="403" spans="1:4" hidden="1" x14ac:dyDescent="0.35">
      <c r="A403" s="66">
        <v>44525</v>
      </c>
      <c r="B403">
        <v>17536.25</v>
      </c>
      <c r="C403">
        <f t="shared" si="12"/>
        <v>4</v>
      </c>
      <c r="D403" t="str">
        <f t="shared" si="13"/>
        <v/>
      </c>
    </row>
    <row r="404" spans="1:4" hidden="1" x14ac:dyDescent="0.35">
      <c r="A404" s="66">
        <v>44526</v>
      </c>
      <c r="B404">
        <v>17026.45</v>
      </c>
      <c r="C404">
        <f t="shared" si="12"/>
        <v>5</v>
      </c>
      <c r="D404" t="str">
        <f t="shared" si="13"/>
        <v/>
      </c>
    </row>
    <row r="405" spans="1:4" x14ac:dyDescent="0.35">
      <c r="A405" s="66">
        <v>44529</v>
      </c>
      <c r="B405">
        <v>17053.95</v>
      </c>
      <c r="C405">
        <f t="shared" si="12"/>
        <v>1</v>
      </c>
      <c r="D405" t="str">
        <f t="shared" si="13"/>
        <v>Yes</v>
      </c>
    </row>
    <row r="406" spans="1:4" hidden="1" x14ac:dyDescent="0.35">
      <c r="A406" s="66">
        <v>44530</v>
      </c>
      <c r="B406">
        <v>16983.2</v>
      </c>
      <c r="C406">
        <f t="shared" si="12"/>
        <v>2</v>
      </c>
      <c r="D406" t="str">
        <f t="shared" si="13"/>
        <v/>
      </c>
    </row>
    <row r="407" spans="1:4" hidden="1" x14ac:dyDescent="0.35">
      <c r="A407" s="66">
        <v>44531</v>
      </c>
      <c r="B407">
        <v>17166.900000000001</v>
      </c>
      <c r="C407">
        <f t="shared" si="12"/>
        <v>3</v>
      </c>
      <c r="D407" t="str">
        <f t="shared" si="13"/>
        <v/>
      </c>
    </row>
    <row r="408" spans="1:4" hidden="1" x14ac:dyDescent="0.35">
      <c r="A408" s="66">
        <v>44532</v>
      </c>
      <c r="B408">
        <v>17401.650000000001</v>
      </c>
      <c r="C408">
        <f t="shared" si="12"/>
        <v>4</v>
      </c>
      <c r="D408" t="str">
        <f t="shared" si="13"/>
        <v/>
      </c>
    </row>
    <row r="409" spans="1:4" hidden="1" x14ac:dyDescent="0.35">
      <c r="A409" s="66">
        <v>44533</v>
      </c>
      <c r="B409">
        <v>17196.7</v>
      </c>
      <c r="C409">
        <f t="shared" si="12"/>
        <v>5</v>
      </c>
      <c r="D409" t="str">
        <f t="shared" si="13"/>
        <v/>
      </c>
    </row>
    <row r="410" spans="1:4" x14ac:dyDescent="0.35">
      <c r="A410" s="66">
        <v>44536</v>
      </c>
      <c r="B410">
        <v>16912.25</v>
      </c>
      <c r="C410">
        <f t="shared" si="12"/>
        <v>1</v>
      </c>
      <c r="D410" t="str">
        <f t="shared" si="13"/>
        <v>Yes</v>
      </c>
    </row>
    <row r="411" spans="1:4" hidden="1" x14ac:dyDescent="0.35">
      <c r="A411" s="66">
        <v>44537</v>
      </c>
      <c r="B411">
        <v>17176.7</v>
      </c>
      <c r="C411">
        <f t="shared" si="12"/>
        <v>2</v>
      </c>
      <c r="D411" t="str">
        <f t="shared" si="13"/>
        <v/>
      </c>
    </row>
    <row r="412" spans="1:4" hidden="1" x14ac:dyDescent="0.35">
      <c r="A412" s="66">
        <v>44538</v>
      </c>
      <c r="B412">
        <v>17469.75</v>
      </c>
      <c r="C412">
        <f t="shared" si="12"/>
        <v>3</v>
      </c>
      <c r="D412" t="str">
        <f t="shared" si="13"/>
        <v/>
      </c>
    </row>
    <row r="413" spans="1:4" hidden="1" x14ac:dyDescent="0.35">
      <c r="A413" s="66">
        <v>44539</v>
      </c>
      <c r="B413">
        <v>17516.849999999999</v>
      </c>
      <c r="C413">
        <f t="shared" si="12"/>
        <v>4</v>
      </c>
      <c r="D413" t="str">
        <f t="shared" si="13"/>
        <v/>
      </c>
    </row>
    <row r="414" spans="1:4" hidden="1" x14ac:dyDescent="0.35">
      <c r="A414" s="66">
        <v>44540</v>
      </c>
      <c r="B414">
        <v>17511.3</v>
      </c>
      <c r="C414">
        <f t="shared" si="12"/>
        <v>5</v>
      </c>
      <c r="D414" t="str">
        <f t="shared" si="13"/>
        <v/>
      </c>
    </row>
    <row r="415" spans="1:4" x14ac:dyDescent="0.35">
      <c r="A415" s="66">
        <v>44543</v>
      </c>
      <c r="B415">
        <v>17368.25</v>
      </c>
      <c r="C415">
        <f t="shared" si="12"/>
        <v>1</v>
      </c>
      <c r="D415" t="str">
        <f t="shared" si="13"/>
        <v>Yes</v>
      </c>
    </row>
    <row r="416" spans="1:4" hidden="1" x14ac:dyDescent="0.35">
      <c r="A416" s="66">
        <v>44544</v>
      </c>
      <c r="B416">
        <v>17324.900000000001</v>
      </c>
      <c r="C416">
        <f t="shared" si="12"/>
        <v>2</v>
      </c>
      <c r="D416" t="str">
        <f t="shared" si="13"/>
        <v/>
      </c>
    </row>
    <row r="417" spans="1:4" hidden="1" x14ac:dyDescent="0.35">
      <c r="A417" s="66">
        <v>44545</v>
      </c>
      <c r="B417">
        <v>17221.400000000001</v>
      </c>
      <c r="C417">
        <f t="shared" si="12"/>
        <v>3</v>
      </c>
      <c r="D417" t="str">
        <f t="shared" si="13"/>
        <v/>
      </c>
    </row>
    <row r="418" spans="1:4" hidden="1" x14ac:dyDescent="0.35">
      <c r="A418" s="66">
        <v>44546</v>
      </c>
      <c r="B418">
        <v>17248.400000000001</v>
      </c>
      <c r="C418">
        <f t="shared" si="12"/>
        <v>4</v>
      </c>
      <c r="D418" t="str">
        <f t="shared" si="13"/>
        <v/>
      </c>
    </row>
    <row r="419" spans="1:4" hidden="1" x14ac:dyDescent="0.35">
      <c r="A419" s="66">
        <v>44547</v>
      </c>
      <c r="B419">
        <v>16985.2</v>
      </c>
      <c r="C419">
        <f t="shared" si="12"/>
        <v>5</v>
      </c>
      <c r="D419" t="str">
        <f t="shared" si="13"/>
        <v/>
      </c>
    </row>
    <row r="420" spans="1:4" x14ac:dyDescent="0.35">
      <c r="A420" s="66">
        <v>44550</v>
      </c>
      <c r="B420">
        <v>16614.2</v>
      </c>
      <c r="C420">
        <f t="shared" si="12"/>
        <v>1</v>
      </c>
      <c r="D420" t="str">
        <f t="shared" si="13"/>
        <v>Yes</v>
      </c>
    </row>
    <row r="421" spans="1:4" hidden="1" x14ac:dyDescent="0.35">
      <c r="A421" s="66">
        <v>44551</v>
      </c>
      <c r="B421">
        <v>16770.849999999999</v>
      </c>
      <c r="C421">
        <f t="shared" si="12"/>
        <v>2</v>
      </c>
      <c r="D421" t="str">
        <f t="shared" si="13"/>
        <v/>
      </c>
    </row>
    <row r="422" spans="1:4" hidden="1" x14ac:dyDescent="0.35">
      <c r="A422" s="66">
        <v>44552</v>
      </c>
      <c r="B422">
        <v>16955.45</v>
      </c>
      <c r="C422">
        <f t="shared" si="12"/>
        <v>3</v>
      </c>
      <c r="D422" t="str">
        <f t="shared" si="13"/>
        <v/>
      </c>
    </row>
    <row r="423" spans="1:4" hidden="1" x14ac:dyDescent="0.35">
      <c r="A423" s="66">
        <v>44553</v>
      </c>
      <c r="B423">
        <v>17072.599999999999</v>
      </c>
      <c r="C423">
        <f t="shared" si="12"/>
        <v>4</v>
      </c>
      <c r="D423" t="str">
        <f t="shared" si="13"/>
        <v/>
      </c>
    </row>
    <row r="424" spans="1:4" hidden="1" x14ac:dyDescent="0.35">
      <c r="A424" s="66">
        <v>44554</v>
      </c>
      <c r="B424">
        <v>17003.75</v>
      </c>
      <c r="C424">
        <f t="shared" si="12"/>
        <v>5</v>
      </c>
      <c r="D424" t="str">
        <f t="shared" si="13"/>
        <v/>
      </c>
    </row>
    <row r="425" spans="1:4" x14ac:dyDescent="0.35">
      <c r="A425" s="66">
        <v>44557</v>
      </c>
      <c r="B425">
        <v>17086.25</v>
      </c>
      <c r="C425">
        <f t="shared" si="12"/>
        <v>1</v>
      </c>
      <c r="D425" t="str">
        <f t="shared" si="13"/>
        <v>Yes</v>
      </c>
    </row>
    <row r="426" spans="1:4" hidden="1" x14ac:dyDescent="0.35">
      <c r="A426" s="66">
        <v>44558</v>
      </c>
      <c r="B426">
        <v>17233.25</v>
      </c>
      <c r="C426">
        <f t="shared" si="12"/>
        <v>2</v>
      </c>
      <c r="D426" t="str">
        <f t="shared" si="13"/>
        <v/>
      </c>
    </row>
    <row r="427" spans="1:4" hidden="1" x14ac:dyDescent="0.35">
      <c r="A427" s="66">
        <v>44559</v>
      </c>
      <c r="B427">
        <v>17213.599999999999</v>
      </c>
      <c r="C427">
        <f t="shared" si="12"/>
        <v>3</v>
      </c>
      <c r="D427" t="str">
        <f t="shared" si="13"/>
        <v/>
      </c>
    </row>
    <row r="428" spans="1:4" hidden="1" x14ac:dyDescent="0.35">
      <c r="A428" s="66">
        <v>44560</v>
      </c>
      <c r="B428">
        <v>17203.95</v>
      </c>
      <c r="C428">
        <f t="shared" si="12"/>
        <v>4</v>
      </c>
      <c r="D428" t="str">
        <f t="shared" si="13"/>
        <v/>
      </c>
    </row>
    <row r="429" spans="1:4" hidden="1" x14ac:dyDescent="0.35">
      <c r="A429" s="66">
        <v>44561</v>
      </c>
      <c r="B429">
        <v>17354.05</v>
      </c>
      <c r="C429">
        <f t="shared" si="12"/>
        <v>5</v>
      </c>
      <c r="D429" t="str">
        <f t="shared" si="13"/>
        <v/>
      </c>
    </row>
    <row r="430" spans="1:4" x14ac:dyDescent="0.35">
      <c r="A430" s="66">
        <v>44564</v>
      </c>
      <c r="B430">
        <v>17625.7</v>
      </c>
      <c r="C430">
        <f t="shared" si="12"/>
        <v>1</v>
      </c>
      <c r="D430" t="str">
        <f t="shared" si="13"/>
        <v>Yes</v>
      </c>
    </row>
    <row r="431" spans="1:4" hidden="1" x14ac:dyDescent="0.35">
      <c r="A431" s="66">
        <v>44565</v>
      </c>
      <c r="B431">
        <v>17805.25</v>
      </c>
      <c r="C431">
        <f t="shared" si="12"/>
        <v>2</v>
      </c>
      <c r="D431" t="str">
        <f t="shared" si="13"/>
        <v/>
      </c>
    </row>
    <row r="432" spans="1:4" hidden="1" x14ac:dyDescent="0.35">
      <c r="A432" s="66">
        <v>44566</v>
      </c>
      <c r="B432">
        <v>17925.25</v>
      </c>
      <c r="C432">
        <f t="shared" si="12"/>
        <v>3</v>
      </c>
      <c r="D432" t="str">
        <f t="shared" si="13"/>
        <v/>
      </c>
    </row>
    <row r="433" spans="1:4" hidden="1" x14ac:dyDescent="0.35">
      <c r="A433" s="66">
        <v>44567</v>
      </c>
      <c r="B433">
        <v>17745.900000000001</v>
      </c>
      <c r="C433">
        <f t="shared" si="12"/>
        <v>4</v>
      </c>
      <c r="D433" t="str">
        <f t="shared" si="13"/>
        <v/>
      </c>
    </row>
    <row r="434" spans="1:4" hidden="1" x14ac:dyDescent="0.35">
      <c r="A434" s="66">
        <v>44568</v>
      </c>
      <c r="B434">
        <v>17812.7</v>
      </c>
      <c r="C434">
        <f t="shared" si="12"/>
        <v>5</v>
      </c>
      <c r="D434" t="str">
        <f t="shared" si="13"/>
        <v/>
      </c>
    </row>
    <row r="435" spans="1:4" x14ac:dyDescent="0.35">
      <c r="A435" s="66">
        <v>44571</v>
      </c>
      <c r="B435">
        <v>18003.3</v>
      </c>
      <c r="C435">
        <f t="shared" si="12"/>
        <v>1</v>
      </c>
      <c r="D435" t="str">
        <f t="shared" si="13"/>
        <v>Yes</v>
      </c>
    </row>
    <row r="436" spans="1:4" hidden="1" x14ac:dyDescent="0.35">
      <c r="A436" s="66">
        <v>44572</v>
      </c>
      <c r="B436">
        <v>18055.75</v>
      </c>
      <c r="C436">
        <f t="shared" si="12"/>
        <v>2</v>
      </c>
      <c r="D436" t="str">
        <f t="shared" si="13"/>
        <v/>
      </c>
    </row>
    <row r="437" spans="1:4" hidden="1" x14ac:dyDescent="0.35">
      <c r="A437" s="66">
        <v>44573</v>
      </c>
      <c r="B437">
        <v>18212.349999999999</v>
      </c>
      <c r="C437">
        <f t="shared" si="12"/>
        <v>3</v>
      </c>
      <c r="D437" t="str">
        <f t="shared" si="13"/>
        <v/>
      </c>
    </row>
    <row r="438" spans="1:4" hidden="1" x14ac:dyDescent="0.35">
      <c r="A438" s="66">
        <v>44574</v>
      </c>
      <c r="B438">
        <v>18257.8</v>
      </c>
      <c r="C438">
        <f t="shared" si="12"/>
        <v>4</v>
      </c>
      <c r="D438" t="str">
        <f t="shared" si="13"/>
        <v/>
      </c>
    </row>
    <row r="439" spans="1:4" hidden="1" x14ac:dyDescent="0.35">
      <c r="A439" s="66">
        <v>44575</v>
      </c>
      <c r="B439">
        <v>18255.75</v>
      </c>
      <c r="C439">
        <f t="shared" si="12"/>
        <v>5</v>
      </c>
      <c r="D439" t="str">
        <f t="shared" si="13"/>
        <v/>
      </c>
    </row>
    <row r="440" spans="1:4" x14ac:dyDescent="0.35">
      <c r="A440" s="66">
        <v>44578</v>
      </c>
      <c r="B440">
        <v>18308.099999999999</v>
      </c>
      <c r="C440">
        <f t="shared" si="12"/>
        <v>1</v>
      </c>
      <c r="D440" t="str">
        <f t="shared" si="13"/>
        <v>Yes</v>
      </c>
    </row>
    <row r="441" spans="1:4" hidden="1" x14ac:dyDescent="0.35">
      <c r="A441" s="66">
        <v>44579</v>
      </c>
      <c r="B441">
        <v>18113.05</v>
      </c>
      <c r="C441">
        <f t="shared" si="12"/>
        <v>2</v>
      </c>
      <c r="D441" t="str">
        <f t="shared" si="13"/>
        <v/>
      </c>
    </row>
    <row r="442" spans="1:4" hidden="1" x14ac:dyDescent="0.35">
      <c r="A442" s="66">
        <v>44580</v>
      </c>
      <c r="B442">
        <v>17938.400000000001</v>
      </c>
      <c r="C442">
        <f t="shared" si="12"/>
        <v>3</v>
      </c>
      <c r="D442" t="str">
        <f t="shared" si="13"/>
        <v/>
      </c>
    </row>
    <row r="443" spans="1:4" hidden="1" x14ac:dyDescent="0.35">
      <c r="A443" s="66">
        <v>44581</v>
      </c>
      <c r="B443">
        <v>17757</v>
      </c>
      <c r="C443">
        <f t="shared" si="12"/>
        <v>4</v>
      </c>
      <c r="D443" t="str">
        <f t="shared" si="13"/>
        <v/>
      </c>
    </row>
    <row r="444" spans="1:4" hidden="1" x14ac:dyDescent="0.35">
      <c r="A444" s="66">
        <v>44582</v>
      </c>
      <c r="B444">
        <v>17617.150000000001</v>
      </c>
      <c r="C444">
        <f t="shared" si="12"/>
        <v>5</v>
      </c>
      <c r="D444" t="str">
        <f t="shared" si="13"/>
        <v/>
      </c>
    </row>
    <row r="445" spans="1:4" x14ac:dyDescent="0.35">
      <c r="A445" s="66">
        <v>44585</v>
      </c>
      <c r="B445">
        <v>17149.099999999999</v>
      </c>
      <c r="C445">
        <f t="shared" si="12"/>
        <v>1</v>
      </c>
      <c r="D445" t="str">
        <f t="shared" si="13"/>
        <v>Yes</v>
      </c>
    </row>
    <row r="446" spans="1:4" hidden="1" x14ac:dyDescent="0.35">
      <c r="A446" s="66">
        <v>44586</v>
      </c>
      <c r="B446">
        <v>17277.95</v>
      </c>
      <c r="C446">
        <f t="shared" si="12"/>
        <v>2</v>
      </c>
      <c r="D446" t="str">
        <f t="shared" si="13"/>
        <v/>
      </c>
    </row>
    <row r="447" spans="1:4" hidden="1" x14ac:dyDescent="0.35">
      <c r="A447" s="66">
        <v>44588</v>
      </c>
      <c r="B447">
        <v>17110.150000000001</v>
      </c>
      <c r="C447">
        <f t="shared" si="12"/>
        <v>4</v>
      </c>
      <c r="D447" t="str">
        <f t="shared" si="13"/>
        <v/>
      </c>
    </row>
    <row r="448" spans="1:4" hidden="1" x14ac:dyDescent="0.35">
      <c r="A448" s="66">
        <v>44589</v>
      </c>
      <c r="B448">
        <v>17101.95</v>
      </c>
      <c r="C448">
        <f t="shared" si="12"/>
        <v>5</v>
      </c>
      <c r="D448" t="str">
        <f t="shared" si="13"/>
        <v/>
      </c>
    </row>
    <row r="449" spans="1:4" x14ac:dyDescent="0.35">
      <c r="A449" s="66">
        <v>44592</v>
      </c>
      <c r="B449">
        <v>17339.849999999999</v>
      </c>
      <c r="C449">
        <f t="shared" si="12"/>
        <v>1</v>
      </c>
      <c r="D449" t="str">
        <f t="shared" si="13"/>
        <v>Yes</v>
      </c>
    </row>
    <row r="450" spans="1:4" hidden="1" x14ac:dyDescent="0.35">
      <c r="A450" s="66">
        <v>44593</v>
      </c>
      <c r="B450">
        <v>17576.849999999999</v>
      </c>
      <c r="C450">
        <f t="shared" si="12"/>
        <v>2</v>
      </c>
      <c r="D450" t="str">
        <f t="shared" si="13"/>
        <v/>
      </c>
    </row>
    <row r="451" spans="1:4" hidden="1" x14ac:dyDescent="0.35">
      <c r="A451" s="66">
        <v>44594</v>
      </c>
      <c r="B451">
        <v>17780</v>
      </c>
      <c r="C451">
        <f t="shared" ref="C451:C514" si="14">WEEKDAY(A451, 2)</f>
        <v>3</v>
      </c>
      <c r="D451" t="str">
        <f t="shared" ref="D451:D514" si="15">IF(C451=1, "Yes", "")</f>
        <v/>
      </c>
    </row>
    <row r="452" spans="1:4" hidden="1" x14ac:dyDescent="0.35">
      <c r="A452" s="66">
        <v>44595</v>
      </c>
      <c r="B452">
        <v>17560.2</v>
      </c>
      <c r="C452">
        <f t="shared" si="14"/>
        <v>4</v>
      </c>
      <c r="D452" t="str">
        <f t="shared" si="15"/>
        <v/>
      </c>
    </row>
    <row r="453" spans="1:4" hidden="1" x14ac:dyDescent="0.35">
      <c r="A453" s="66">
        <v>44596</v>
      </c>
      <c r="B453">
        <v>17516.3</v>
      </c>
      <c r="C453">
        <f t="shared" si="14"/>
        <v>5</v>
      </c>
      <c r="D453" t="str">
        <f t="shared" si="15"/>
        <v/>
      </c>
    </row>
    <row r="454" spans="1:4" x14ac:dyDescent="0.35">
      <c r="A454" s="66">
        <v>44599</v>
      </c>
      <c r="B454">
        <v>17213.599999999999</v>
      </c>
      <c r="C454">
        <f t="shared" si="14"/>
        <v>1</v>
      </c>
      <c r="D454" t="str">
        <f t="shared" si="15"/>
        <v>Yes</v>
      </c>
    </row>
    <row r="455" spans="1:4" hidden="1" x14ac:dyDescent="0.35">
      <c r="A455" s="66">
        <v>44600</v>
      </c>
      <c r="B455">
        <v>17266.75</v>
      </c>
      <c r="C455">
        <f t="shared" si="14"/>
        <v>2</v>
      </c>
      <c r="D455" t="str">
        <f t="shared" si="15"/>
        <v/>
      </c>
    </row>
    <row r="456" spans="1:4" hidden="1" x14ac:dyDescent="0.35">
      <c r="A456" s="66">
        <v>44601</v>
      </c>
      <c r="B456">
        <v>17463.8</v>
      </c>
      <c r="C456">
        <f t="shared" si="14"/>
        <v>3</v>
      </c>
      <c r="D456" t="str">
        <f t="shared" si="15"/>
        <v/>
      </c>
    </row>
    <row r="457" spans="1:4" hidden="1" x14ac:dyDescent="0.35">
      <c r="A457" s="66">
        <v>44602</v>
      </c>
      <c r="B457">
        <v>17605.849999999999</v>
      </c>
      <c r="C457">
        <f t="shared" si="14"/>
        <v>4</v>
      </c>
      <c r="D457" t="str">
        <f t="shared" si="15"/>
        <v/>
      </c>
    </row>
    <row r="458" spans="1:4" hidden="1" x14ac:dyDescent="0.35">
      <c r="A458" s="66">
        <v>44603</v>
      </c>
      <c r="B458">
        <v>17374.75</v>
      </c>
      <c r="C458">
        <f t="shared" si="14"/>
        <v>5</v>
      </c>
      <c r="D458" t="str">
        <f t="shared" si="15"/>
        <v/>
      </c>
    </row>
    <row r="459" spans="1:4" x14ac:dyDescent="0.35">
      <c r="A459" s="66">
        <v>44606</v>
      </c>
      <c r="B459">
        <v>16842.8</v>
      </c>
      <c r="C459">
        <f t="shared" si="14"/>
        <v>1</v>
      </c>
      <c r="D459" t="str">
        <f t="shared" si="15"/>
        <v>Yes</v>
      </c>
    </row>
    <row r="460" spans="1:4" hidden="1" x14ac:dyDescent="0.35">
      <c r="A460" s="66">
        <v>44607</v>
      </c>
      <c r="B460">
        <v>17352.45</v>
      </c>
      <c r="C460">
        <f t="shared" si="14"/>
        <v>2</v>
      </c>
      <c r="D460" t="str">
        <f t="shared" si="15"/>
        <v/>
      </c>
    </row>
    <row r="461" spans="1:4" hidden="1" x14ac:dyDescent="0.35">
      <c r="A461" s="66">
        <v>44608</v>
      </c>
      <c r="B461">
        <v>17322.2</v>
      </c>
      <c r="C461">
        <f t="shared" si="14"/>
        <v>3</v>
      </c>
      <c r="D461" t="str">
        <f t="shared" si="15"/>
        <v/>
      </c>
    </row>
    <row r="462" spans="1:4" hidden="1" x14ac:dyDescent="0.35">
      <c r="A462" s="66">
        <v>44609</v>
      </c>
      <c r="B462">
        <v>17304.599999999999</v>
      </c>
      <c r="C462">
        <f t="shared" si="14"/>
        <v>4</v>
      </c>
      <c r="D462" t="str">
        <f t="shared" si="15"/>
        <v/>
      </c>
    </row>
    <row r="463" spans="1:4" hidden="1" x14ac:dyDescent="0.35">
      <c r="A463" s="66">
        <v>44610</v>
      </c>
      <c r="B463">
        <v>17276.3</v>
      </c>
      <c r="C463">
        <f t="shared" si="14"/>
        <v>5</v>
      </c>
      <c r="D463" t="str">
        <f t="shared" si="15"/>
        <v/>
      </c>
    </row>
    <row r="464" spans="1:4" x14ac:dyDescent="0.35">
      <c r="A464" s="66">
        <v>44613</v>
      </c>
      <c r="B464">
        <v>17206.650000000001</v>
      </c>
      <c r="C464">
        <f t="shared" si="14"/>
        <v>1</v>
      </c>
      <c r="D464" t="str">
        <f t="shared" si="15"/>
        <v>Yes</v>
      </c>
    </row>
    <row r="465" spans="1:4" hidden="1" x14ac:dyDescent="0.35">
      <c r="A465" s="66">
        <v>44614</v>
      </c>
      <c r="B465">
        <v>17092.2</v>
      </c>
      <c r="C465">
        <f t="shared" si="14"/>
        <v>2</v>
      </c>
      <c r="D465" t="str">
        <f t="shared" si="15"/>
        <v/>
      </c>
    </row>
    <row r="466" spans="1:4" hidden="1" x14ac:dyDescent="0.35">
      <c r="A466" s="66">
        <v>44615</v>
      </c>
      <c r="B466">
        <v>17063.25</v>
      </c>
      <c r="C466">
        <f t="shared" si="14"/>
        <v>3</v>
      </c>
      <c r="D466" t="str">
        <f t="shared" si="15"/>
        <v/>
      </c>
    </row>
    <row r="467" spans="1:4" hidden="1" x14ac:dyDescent="0.35">
      <c r="A467" s="66">
        <v>44616</v>
      </c>
      <c r="B467">
        <v>16247.95</v>
      </c>
      <c r="C467">
        <f t="shared" si="14"/>
        <v>4</v>
      </c>
      <c r="D467" t="str">
        <f t="shared" si="15"/>
        <v/>
      </c>
    </row>
    <row r="468" spans="1:4" hidden="1" x14ac:dyDescent="0.35">
      <c r="A468" s="66">
        <v>44617</v>
      </c>
      <c r="B468">
        <v>16658.400000000001</v>
      </c>
      <c r="C468">
        <f t="shared" si="14"/>
        <v>5</v>
      </c>
      <c r="D468" t="str">
        <f t="shared" si="15"/>
        <v/>
      </c>
    </row>
    <row r="469" spans="1:4" x14ac:dyDescent="0.35">
      <c r="A469" s="66">
        <v>44620</v>
      </c>
      <c r="B469">
        <v>16793.900000000001</v>
      </c>
      <c r="C469">
        <f t="shared" si="14"/>
        <v>1</v>
      </c>
      <c r="D469" t="str">
        <f t="shared" si="15"/>
        <v>Yes</v>
      </c>
    </row>
    <row r="470" spans="1:4" hidden="1" x14ac:dyDescent="0.35">
      <c r="A470" s="66">
        <v>44622</v>
      </c>
      <c r="B470">
        <v>16605.95</v>
      </c>
      <c r="C470">
        <f t="shared" si="14"/>
        <v>3</v>
      </c>
      <c r="D470" t="str">
        <f t="shared" si="15"/>
        <v/>
      </c>
    </row>
    <row r="471" spans="1:4" hidden="1" x14ac:dyDescent="0.35">
      <c r="A471" s="66">
        <v>44623</v>
      </c>
      <c r="B471">
        <v>16498.05</v>
      </c>
      <c r="C471">
        <f t="shared" si="14"/>
        <v>4</v>
      </c>
      <c r="D471" t="str">
        <f t="shared" si="15"/>
        <v/>
      </c>
    </row>
    <row r="472" spans="1:4" hidden="1" x14ac:dyDescent="0.35">
      <c r="A472" s="66">
        <v>44624</v>
      </c>
      <c r="B472">
        <v>16245.35</v>
      </c>
      <c r="C472">
        <f t="shared" si="14"/>
        <v>5</v>
      </c>
      <c r="D472" t="str">
        <f t="shared" si="15"/>
        <v/>
      </c>
    </row>
    <row r="473" spans="1:4" x14ac:dyDescent="0.35">
      <c r="A473" s="66">
        <v>44627</v>
      </c>
      <c r="B473">
        <v>15863.15</v>
      </c>
      <c r="C473">
        <f t="shared" si="14"/>
        <v>1</v>
      </c>
      <c r="D473" t="str">
        <f t="shared" si="15"/>
        <v>Yes</v>
      </c>
    </row>
    <row r="474" spans="1:4" hidden="1" x14ac:dyDescent="0.35">
      <c r="A474" s="66">
        <v>44628</v>
      </c>
      <c r="B474">
        <v>16013.45</v>
      </c>
      <c r="C474">
        <f t="shared" si="14"/>
        <v>2</v>
      </c>
      <c r="D474" t="str">
        <f t="shared" si="15"/>
        <v/>
      </c>
    </row>
    <row r="475" spans="1:4" hidden="1" x14ac:dyDescent="0.35">
      <c r="A475" s="66">
        <v>44629</v>
      </c>
      <c r="B475">
        <v>16345.35</v>
      </c>
      <c r="C475">
        <f t="shared" si="14"/>
        <v>3</v>
      </c>
      <c r="D475" t="str">
        <f t="shared" si="15"/>
        <v/>
      </c>
    </row>
    <row r="476" spans="1:4" hidden="1" x14ac:dyDescent="0.35">
      <c r="A476" s="66">
        <v>44630</v>
      </c>
      <c r="B476">
        <v>16594.900000000001</v>
      </c>
      <c r="C476">
        <f t="shared" si="14"/>
        <v>4</v>
      </c>
      <c r="D476" t="str">
        <f t="shared" si="15"/>
        <v/>
      </c>
    </row>
    <row r="477" spans="1:4" hidden="1" x14ac:dyDescent="0.35">
      <c r="A477" s="66">
        <v>44631</v>
      </c>
      <c r="B477">
        <v>16630.45</v>
      </c>
      <c r="C477">
        <f t="shared" si="14"/>
        <v>5</v>
      </c>
      <c r="D477" t="str">
        <f t="shared" si="15"/>
        <v/>
      </c>
    </row>
    <row r="478" spans="1:4" x14ac:dyDescent="0.35">
      <c r="A478" s="66">
        <v>44634</v>
      </c>
      <c r="B478">
        <v>16871.3</v>
      </c>
      <c r="C478">
        <f t="shared" si="14"/>
        <v>1</v>
      </c>
      <c r="D478" t="str">
        <f t="shared" si="15"/>
        <v>Yes</v>
      </c>
    </row>
    <row r="479" spans="1:4" hidden="1" x14ac:dyDescent="0.35">
      <c r="A479" s="66">
        <v>44635</v>
      </c>
      <c r="B479">
        <v>16663</v>
      </c>
      <c r="C479">
        <f t="shared" si="14"/>
        <v>2</v>
      </c>
      <c r="D479" t="str">
        <f t="shared" si="15"/>
        <v/>
      </c>
    </row>
    <row r="480" spans="1:4" hidden="1" x14ac:dyDescent="0.35">
      <c r="A480" s="66">
        <v>44636</v>
      </c>
      <c r="B480">
        <v>16975.349999999999</v>
      </c>
      <c r="C480">
        <f t="shared" si="14"/>
        <v>3</v>
      </c>
      <c r="D480" t="str">
        <f t="shared" si="15"/>
        <v/>
      </c>
    </row>
    <row r="481" spans="1:4" hidden="1" x14ac:dyDescent="0.35">
      <c r="A481" s="66">
        <v>44637</v>
      </c>
      <c r="B481">
        <v>17287.05</v>
      </c>
      <c r="C481">
        <f t="shared" si="14"/>
        <v>4</v>
      </c>
      <c r="D481" t="str">
        <f t="shared" si="15"/>
        <v/>
      </c>
    </row>
    <row r="482" spans="1:4" x14ac:dyDescent="0.35">
      <c r="A482" s="66">
        <v>44641</v>
      </c>
      <c r="B482">
        <v>17117.599999999999</v>
      </c>
      <c r="C482">
        <f t="shared" si="14"/>
        <v>1</v>
      </c>
      <c r="D482" t="str">
        <f t="shared" si="15"/>
        <v>Yes</v>
      </c>
    </row>
    <row r="483" spans="1:4" hidden="1" x14ac:dyDescent="0.35">
      <c r="A483" s="66">
        <v>44642</v>
      </c>
      <c r="B483">
        <v>17315.5</v>
      </c>
      <c r="C483">
        <f t="shared" si="14"/>
        <v>2</v>
      </c>
      <c r="D483" t="str">
        <f t="shared" si="15"/>
        <v/>
      </c>
    </row>
    <row r="484" spans="1:4" hidden="1" x14ac:dyDescent="0.35">
      <c r="A484" s="66">
        <v>44643</v>
      </c>
      <c r="B484">
        <v>17245.650000000001</v>
      </c>
      <c r="C484">
        <f t="shared" si="14"/>
        <v>3</v>
      </c>
      <c r="D484" t="str">
        <f t="shared" si="15"/>
        <v/>
      </c>
    </row>
    <row r="485" spans="1:4" hidden="1" x14ac:dyDescent="0.35">
      <c r="A485" s="66">
        <v>44644</v>
      </c>
      <c r="B485">
        <v>17222.75</v>
      </c>
      <c r="C485">
        <f t="shared" si="14"/>
        <v>4</v>
      </c>
      <c r="D485" t="str">
        <f t="shared" si="15"/>
        <v/>
      </c>
    </row>
    <row r="486" spans="1:4" hidden="1" x14ac:dyDescent="0.35">
      <c r="A486" s="66">
        <v>44645</v>
      </c>
      <c r="B486">
        <v>17153</v>
      </c>
      <c r="C486">
        <f t="shared" si="14"/>
        <v>5</v>
      </c>
      <c r="D486" t="str">
        <f t="shared" si="15"/>
        <v/>
      </c>
    </row>
    <row r="487" spans="1:4" x14ac:dyDescent="0.35">
      <c r="A487" s="66">
        <v>44648</v>
      </c>
      <c r="B487">
        <v>17222</v>
      </c>
      <c r="C487">
        <f t="shared" si="14"/>
        <v>1</v>
      </c>
      <c r="D487" t="str">
        <f t="shared" si="15"/>
        <v>Yes</v>
      </c>
    </row>
    <row r="488" spans="1:4" hidden="1" x14ac:dyDescent="0.35">
      <c r="A488" s="66">
        <v>44649</v>
      </c>
      <c r="B488">
        <v>17325.3</v>
      </c>
      <c r="C488">
        <f t="shared" si="14"/>
        <v>2</v>
      </c>
      <c r="D488" t="str">
        <f t="shared" si="15"/>
        <v/>
      </c>
    </row>
    <row r="489" spans="1:4" hidden="1" x14ac:dyDescent="0.35">
      <c r="A489" s="66">
        <v>44650</v>
      </c>
      <c r="B489">
        <v>17498.25</v>
      </c>
      <c r="C489">
        <f t="shared" si="14"/>
        <v>3</v>
      </c>
      <c r="D489" t="str">
        <f t="shared" si="15"/>
        <v/>
      </c>
    </row>
    <row r="490" spans="1:4" hidden="1" x14ac:dyDescent="0.35">
      <c r="A490" s="66">
        <v>44651</v>
      </c>
      <c r="B490">
        <v>17464.75</v>
      </c>
      <c r="C490">
        <f t="shared" si="14"/>
        <v>4</v>
      </c>
      <c r="D490" t="str">
        <f t="shared" si="15"/>
        <v/>
      </c>
    </row>
    <row r="491" spans="1:4" hidden="1" x14ac:dyDescent="0.35">
      <c r="A491" s="66">
        <v>44652</v>
      </c>
      <c r="B491">
        <v>17670.45</v>
      </c>
      <c r="C491">
        <f t="shared" si="14"/>
        <v>5</v>
      </c>
      <c r="D491" t="str">
        <f t="shared" si="15"/>
        <v/>
      </c>
    </row>
    <row r="492" spans="1:4" x14ac:dyDescent="0.35">
      <c r="A492" s="66">
        <v>44655</v>
      </c>
      <c r="B492">
        <v>18053.400000000001</v>
      </c>
      <c r="C492">
        <f t="shared" si="14"/>
        <v>1</v>
      </c>
      <c r="D492" t="str">
        <f t="shared" si="15"/>
        <v>Yes</v>
      </c>
    </row>
    <row r="493" spans="1:4" hidden="1" x14ac:dyDescent="0.35">
      <c r="A493" s="66">
        <v>44656</v>
      </c>
      <c r="B493">
        <v>17957.400000000001</v>
      </c>
      <c r="C493">
        <f t="shared" si="14"/>
        <v>2</v>
      </c>
      <c r="D493" t="str">
        <f t="shared" si="15"/>
        <v/>
      </c>
    </row>
    <row r="494" spans="1:4" hidden="1" x14ac:dyDescent="0.35">
      <c r="A494" s="66">
        <v>44657</v>
      </c>
      <c r="B494">
        <v>17807.650000000001</v>
      </c>
      <c r="C494">
        <f t="shared" si="14"/>
        <v>3</v>
      </c>
      <c r="D494" t="str">
        <f t="shared" si="15"/>
        <v/>
      </c>
    </row>
    <row r="495" spans="1:4" hidden="1" x14ac:dyDescent="0.35">
      <c r="A495" s="66">
        <v>44658</v>
      </c>
      <c r="B495">
        <v>17639.55</v>
      </c>
      <c r="C495">
        <f t="shared" si="14"/>
        <v>4</v>
      </c>
      <c r="D495" t="str">
        <f t="shared" si="15"/>
        <v/>
      </c>
    </row>
    <row r="496" spans="1:4" hidden="1" x14ac:dyDescent="0.35">
      <c r="A496" s="66">
        <v>44659</v>
      </c>
      <c r="B496">
        <v>17784.349999999999</v>
      </c>
      <c r="C496">
        <f t="shared" si="14"/>
        <v>5</v>
      </c>
      <c r="D496" t="str">
        <f t="shared" si="15"/>
        <v/>
      </c>
    </row>
    <row r="497" spans="1:4" x14ac:dyDescent="0.35">
      <c r="A497" s="66">
        <v>44662</v>
      </c>
      <c r="B497">
        <v>17674.95</v>
      </c>
      <c r="C497">
        <f t="shared" si="14"/>
        <v>1</v>
      </c>
      <c r="D497" t="str">
        <f t="shared" si="15"/>
        <v>Yes</v>
      </c>
    </row>
    <row r="498" spans="1:4" hidden="1" x14ac:dyDescent="0.35">
      <c r="A498" s="66">
        <v>44663</v>
      </c>
      <c r="B498">
        <v>17530.3</v>
      </c>
      <c r="C498">
        <f t="shared" si="14"/>
        <v>2</v>
      </c>
      <c r="D498" t="str">
        <f t="shared" si="15"/>
        <v/>
      </c>
    </row>
    <row r="499" spans="1:4" hidden="1" x14ac:dyDescent="0.35">
      <c r="A499" s="66">
        <v>44664</v>
      </c>
      <c r="B499">
        <v>17475.650000000001</v>
      </c>
      <c r="C499">
        <f t="shared" si="14"/>
        <v>3</v>
      </c>
      <c r="D499" t="str">
        <f t="shared" si="15"/>
        <v/>
      </c>
    </row>
    <row r="500" spans="1:4" x14ac:dyDescent="0.35">
      <c r="A500" s="66">
        <v>44669</v>
      </c>
      <c r="B500">
        <v>17173.650000000001</v>
      </c>
      <c r="C500">
        <f t="shared" si="14"/>
        <v>1</v>
      </c>
      <c r="D500" t="str">
        <f t="shared" si="15"/>
        <v>Yes</v>
      </c>
    </row>
    <row r="501" spans="1:4" hidden="1" x14ac:dyDescent="0.35">
      <c r="A501" s="66">
        <v>44670</v>
      </c>
      <c r="B501">
        <v>16958.650000000001</v>
      </c>
      <c r="C501">
        <f t="shared" si="14"/>
        <v>2</v>
      </c>
      <c r="D501" t="str">
        <f t="shared" si="15"/>
        <v/>
      </c>
    </row>
    <row r="502" spans="1:4" hidden="1" x14ac:dyDescent="0.35">
      <c r="A502" s="66">
        <v>44671</v>
      </c>
      <c r="B502">
        <v>17136.55</v>
      </c>
      <c r="C502">
        <f t="shared" si="14"/>
        <v>3</v>
      </c>
      <c r="D502" t="str">
        <f t="shared" si="15"/>
        <v/>
      </c>
    </row>
    <row r="503" spans="1:4" hidden="1" x14ac:dyDescent="0.35">
      <c r="A503" s="66">
        <v>44672</v>
      </c>
      <c r="B503">
        <v>17392.599999999999</v>
      </c>
      <c r="C503">
        <f t="shared" si="14"/>
        <v>4</v>
      </c>
      <c r="D503" t="str">
        <f t="shared" si="15"/>
        <v/>
      </c>
    </row>
    <row r="504" spans="1:4" hidden="1" x14ac:dyDescent="0.35">
      <c r="A504" s="66">
        <v>44673</v>
      </c>
      <c r="B504">
        <v>17171.95</v>
      </c>
      <c r="C504">
        <f t="shared" si="14"/>
        <v>5</v>
      </c>
      <c r="D504" t="str">
        <f t="shared" si="15"/>
        <v/>
      </c>
    </row>
    <row r="505" spans="1:4" x14ac:dyDescent="0.35">
      <c r="A505" s="66">
        <v>44676</v>
      </c>
      <c r="B505">
        <v>16953.95</v>
      </c>
      <c r="C505">
        <f t="shared" si="14"/>
        <v>1</v>
      </c>
      <c r="D505" t="str">
        <f t="shared" si="15"/>
        <v>Yes</v>
      </c>
    </row>
    <row r="506" spans="1:4" hidden="1" x14ac:dyDescent="0.35">
      <c r="A506" s="66">
        <v>44677</v>
      </c>
      <c r="B506">
        <v>17200.8</v>
      </c>
      <c r="C506">
        <f t="shared" si="14"/>
        <v>2</v>
      </c>
      <c r="D506" t="str">
        <f t="shared" si="15"/>
        <v/>
      </c>
    </row>
    <row r="507" spans="1:4" hidden="1" x14ac:dyDescent="0.35">
      <c r="A507" s="66">
        <v>44678</v>
      </c>
      <c r="B507">
        <v>17038.400000000001</v>
      </c>
      <c r="C507">
        <f t="shared" si="14"/>
        <v>3</v>
      </c>
      <c r="D507" t="str">
        <f t="shared" si="15"/>
        <v/>
      </c>
    </row>
    <row r="508" spans="1:4" hidden="1" x14ac:dyDescent="0.35">
      <c r="A508" s="66">
        <v>44679</v>
      </c>
      <c r="B508">
        <v>17245.05</v>
      </c>
      <c r="C508">
        <f t="shared" si="14"/>
        <v>4</v>
      </c>
      <c r="D508" t="str">
        <f t="shared" si="15"/>
        <v/>
      </c>
    </row>
    <row r="509" spans="1:4" hidden="1" x14ac:dyDescent="0.35">
      <c r="A509" s="66">
        <v>44680</v>
      </c>
      <c r="B509">
        <v>17102.55</v>
      </c>
      <c r="C509">
        <f t="shared" si="14"/>
        <v>5</v>
      </c>
      <c r="D509" t="str">
        <f t="shared" si="15"/>
        <v/>
      </c>
    </row>
    <row r="510" spans="1:4" x14ac:dyDescent="0.35">
      <c r="A510" s="66">
        <v>44683</v>
      </c>
      <c r="B510">
        <v>17069.099999999999</v>
      </c>
      <c r="C510">
        <f t="shared" si="14"/>
        <v>1</v>
      </c>
      <c r="D510" t="str">
        <f t="shared" si="15"/>
        <v>Yes</v>
      </c>
    </row>
    <row r="511" spans="1:4" hidden="1" x14ac:dyDescent="0.35">
      <c r="A511" s="66">
        <v>44685</v>
      </c>
      <c r="B511">
        <v>16677.599999999999</v>
      </c>
      <c r="C511">
        <f t="shared" si="14"/>
        <v>3</v>
      </c>
      <c r="D511" t="str">
        <f t="shared" si="15"/>
        <v/>
      </c>
    </row>
    <row r="512" spans="1:4" hidden="1" x14ac:dyDescent="0.35">
      <c r="A512" s="66">
        <v>44686</v>
      </c>
      <c r="B512">
        <v>16682.650000000001</v>
      </c>
      <c r="C512">
        <f t="shared" si="14"/>
        <v>4</v>
      </c>
      <c r="D512" t="str">
        <f t="shared" si="15"/>
        <v/>
      </c>
    </row>
    <row r="513" spans="1:4" hidden="1" x14ac:dyDescent="0.35">
      <c r="A513" s="66">
        <v>44687</v>
      </c>
      <c r="B513">
        <v>16411.25</v>
      </c>
      <c r="C513">
        <f t="shared" si="14"/>
        <v>5</v>
      </c>
      <c r="D513" t="str">
        <f t="shared" si="15"/>
        <v/>
      </c>
    </row>
    <row r="514" spans="1:4" x14ac:dyDescent="0.35">
      <c r="A514" s="66">
        <v>44690</v>
      </c>
      <c r="B514">
        <v>16301.85</v>
      </c>
      <c r="C514">
        <f t="shared" si="14"/>
        <v>1</v>
      </c>
      <c r="D514" t="str">
        <f t="shared" si="15"/>
        <v>Yes</v>
      </c>
    </row>
    <row r="515" spans="1:4" hidden="1" x14ac:dyDescent="0.35">
      <c r="A515" s="66">
        <v>44691</v>
      </c>
      <c r="B515">
        <v>16240.05</v>
      </c>
      <c r="C515">
        <f t="shared" ref="C515:C578" si="16">WEEKDAY(A515, 2)</f>
        <v>2</v>
      </c>
      <c r="D515" t="str">
        <f t="shared" ref="D515:D578" si="17">IF(C515=1, "Yes", "")</f>
        <v/>
      </c>
    </row>
    <row r="516" spans="1:4" hidden="1" x14ac:dyDescent="0.35">
      <c r="A516" s="66">
        <v>44692</v>
      </c>
      <c r="B516">
        <v>16167.1</v>
      </c>
      <c r="C516">
        <f t="shared" si="16"/>
        <v>3</v>
      </c>
      <c r="D516" t="str">
        <f t="shared" si="17"/>
        <v/>
      </c>
    </row>
    <row r="517" spans="1:4" hidden="1" x14ac:dyDescent="0.35">
      <c r="A517" s="66">
        <v>44693</v>
      </c>
      <c r="B517">
        <v>15808</v>
      </c>
      <c r="C517">
        <f t="shared" si="16"/>
        <v>4</v>
      </c>
      <c r="D517" t="str">
        <f t="shared" si="17"/>
        <v/>
      </c>
    </row>
    <row r="518" spans="1:4" hidden="1" x14ac:dyDescent="0.35">
      <c r="A518" s="66">
        <v>44694</v>
      </c>
      <c r="B518">
        <v>15782.15</v>
      </c>
      <c r="C518">
        <f t="shared" si="16"/>
        <v>5</v>
      </c>
      <c r="D518" t="str">
        <f t="shared" si="17"/>
        <v/>
      </c>
    </row>
    <row r="519" spans="1:4" x14ac:dyDescent="0.35">
      <c r="A519" s="66">
        <v>44697</v>
      </c>
      <c r="B519">
        <v>15842.3</v>
      </c>
      <c r="C519">
        <f t="shared" si="16"/>
        <v>1</v>
      </c>
      <c r="D519" t="str">
        <f t="shared" si="17"/>
        <v>Yes</v>
      </c>
    </row>
    <row r="520" spans="1:4" hidden="1" x14ac:dyDescent="0.35">
      <c r="A520" s="66">
        <v>44698</v>
      </c>
      <c r="B520">
        <v>16259.3</v>
      </c>
      <c r="C520">
        <f t="shared" si="16"/>
        <v>2</v>
      </c>
      <c r="D520" t="str">
        <f t="shared" si="17"/>
        <v/>
      </c>
    </row>
    <row r="521" spans="1:4" hidden="1" x14ac:dyDescent="0.35">
      <c r="A521" s="66">
        <v>44699</v>
      </c>
      <c r="B521">
        <v>16240.3</v>
      </c>
      <c r="C521">
        <f t="shared" si="16"/>
        <v>3</v>
      </c>
      <c r="D521" t="str">
        <f t="shared" si="17"/>
        <v/>
      </c>
    </row>
    <row r="522" spans="1:4" hidden="1" x14ac:dyDescent="0.35">
      <c r="A522" s="66">
        <v>44700</v>
      </c>
      <c r="B522">
        <v>15809.4</v>
      </c>
      <c r="C522">
        <f t="shared" si="16"/>
        <v>4</v>
      </c>
      <c r="D522" t="str">
        <f t="shared" si="17"/>
        <v/>
      </c>
    </row>
    <row r="523" spans="1:4" hidden="1" x14ac:dyDescent="0.35">
      <c r="A523" s="66">
        <v>44701</v>
      </c>
      <c r="B523">
        <v>16266.15</v>
      </c>
      <c r="C523">
        <f t="shared" si="16"/>
        <v>5</v>
      </c>
      <c r="D523" t="str">
        <f t="shared" si="17"/>
        <v/>
      </c>
    </row>
    <row r="524" spans="1:4" x14ac:dyDescent="0.35">
      <c r="A524" s="66">
        <v>44704</v>
      </c>
      <c r="B524">
        <v>16214.7</v>
      </c>
      <c r="C524">
        <f t="shared" si="16"/>
        <v>1</v>
      </c>
      <c r="D524" t="str">
        <f t="shared" si="17"/>
        <v>Yes</v>
      </c>
    </row>
    <row r="525" spans="1:4" hidden="1" x14ac:dyDescent="0.35">
      <c r="A525" s="66">
        <v>44705</v>
      </c>
      <c r="B525">
        <v>16125.15</v>
      </c>
      <c r="C525">
        <f t="shared" si="16"/>
        <v>2</v>
      </c>
      <c r="D525" t="str">
        <f t="shared" si="17"/>
        <v/>
      </c>
    </row>
    <row r="526" spans="1:4" hidden="1" x14ac:dyDescent="0.35">
      <c r="A526" s="66">
        <v>44706</v>
      </c>
      <c r="B526">
        <v>16025.8</v>
      </c>
      <c r="C526">
        <f t="shared" si="16"/>
        <v>3</v>
      </c>
      <c r="D526" t="str">
        <f t="shared" si="17"/>
        <v/>
      </c>
    </row>
    <row r="527" spans="1:4" hidden="1" x14ac:dyDescent="0.35">
      <c r="A527" s="66">
        <v>44707</v>
      </c>
      <c r="B527">
        <v>16170.15</v>
      </c>
      <c r="C527">
        <f t="shared" si="16"/>
        <v>4</v>
      </c>
      <c r="D527" t="str">
        <f t="shared" si="17"/>
        <v/>
      </c>
    </row>
    <row r="528" spans="1:4" hidden="1" x14ac:dyDescent="0.35">
      <c r="A528" s="66">
        <v>44708</v>
      </c>
      <c r="B528">
        <v>16352.45</v>
      </c>
      <c r="C528">
        <f t="shared" si="16"/>
        <v>5</v>
      </c>
      <c r="D528" t="str">
        <f t="shared" si="17"/>
        <v/>
      </c>
    </row>
    <row r="529" spans="1:4" x14ac:dyDescent="0.35">
      <c r="A529" s="66">
        <v>44711</v>
      </c>
      <c r="B529">
        <v>16661.400000000001</v>
      </c>
      <c r="C529">
        <f t="shared" si="16"/>
        <v>1</v>
      </c>
      <c r="D529" t="str">
        <f t="shared" si="17"/>
        <v>Yes</v>
      </c>
    </row>
    <row r="530" spans="1:4" hidden="1" x14ac:dyDescent="0.35">
      <c r="A530" s="66">
        <v>44712</v>
      </c>
      <c r="B530">
        <v>16584.55</v>
      </c>
      <c r="C530">
        <f t="shared" si="16"/>
        <v>2</v>
      </c>
      <c r="D530" t="str">
        <f t="shared" si="17"/>
        <v/>
      </c>
    </row>
    <row r="531" spans="1:4" hidden="1" x14ac:dyDescent="0.35">
      <c r="A531" s="66">
        <v>44713</v>
      </c>
      <c r="B531">
        <v>16522.75</v>
      </c>
      <c r="C531">
        <f t="shared" si="16"/>
        <v>3</v>
      </c>
      <c r="D531" t="str">
        <f t="shared" si="17"/>
        <v/>
      </c>
    </row>
    <row r="532" spans="1:4" hidden="1" x14ac:dyDescent="0.35">
      <c r="A532" s="66">
        <v>44714</v>
      </c>
      <c r="B532">
        <v>16628</v>
      </c>
      <c r="C532">
        <f t="shared" si="16"/>
        <v>4</v>
      </c>
      <c r="D532" t="str">
        <f t="shared" si="17"/>
        <v/>
      </c>
    </row>
    <row r="533" spans="1:4" hidden="1" x14ac:dyDescent="0.35">
      <c r="A533" s="66">
        <v>44715</v>
      </c>
      <c r="B533">
        <v>16584.3</v>
      </c>
      <c r="C533">
        <f t="shared" si="16"/>
        <v>5</v>
      </c>
      <c r="D533" t="str">
        <f t="shared" si="17"/>
        <v/>
      </c>
    </row>
    <row r="534" spans="1:4" x14ac:dyDescent="0.35">
      <c r="A534" s="66">
        <v>44718</v>
      </c>
      <c r="B534">
        <v>16569.55</v>
      </c>
      <c r="C534">
        <f t="shared" si="16"/>
        <v>1</v>
      </c>
      <c r="D534" t="str">
        <f t="shared" si="17"/>
        <v>Yes</v>
      </c>
    </row>
    <row r="535" spans="1:4" hidden="1" x14ac:dyDescent="0.35">
      <c r="A535" s="66">
        <v>44719</v>
      </c>
      <c r="B535">
        <v>16416.349999999999</v>
      </c>
      <c r="C535">
        <f t="shared" si="16"/>
        <v>2</v>
      </c>
      <c r="D535" t="str">
        <f t="shared" si="17"/>
        <v/>
      </c>
    </row>
    <row r="536" spans="1:4" hidden="1" x14ac:dyDescent="0.35">
      <c r="A536" s="66">
        <v>44720</v>
      </c>
      <c r="B536">
        <v>16356.25</v>
      </c>
      <c r="C536">
        <f t="shared" si="16"/>
        <v>3</v>
      </c>
      <c r="D536" t="str">
        <f t="shared" si="17"/>
        <v/>
      </c>
    </row>
    <row r="537" spans="1:4" hidden="1" x14ac:dyDescent="0.35">
      <c r="A537" s="66">
        <v>44721</v>
      </c>
      <c r="B537">
        <v>16478.099999999999</v>
      </c>
      <c r="C537">
        <f t="shared" si="16"/>
        <v>4</v>
      </c>
      <c r="D537" t="str">
        <f t="shared" si="17"/>
        <v/>
      </c>
    </row>
    <row r="538" spans="1:4" hidden="1" x14ac:dyDescent="0.35">
      <c r="A538" s="66">
        <v>44722</v>
      </c>
      <c r="B538">
        <v>16201.8</v>
      </c>
      <c r="C538">
        <f t="shared" si="16"/>
        <v>5</v>
      </c>
      <c r="D538" t="str">
        <f t="shared" si="17"/>
        <v/>
      </c>
    </row>
    <row r="539" spans="1:4" x14ac:dyDescent="0.35">
      <c r="A539" s="66">
        <v>44725</v>
      </c>
      <c r="B539">
        <v>15774.4</v>
      </c>
      <c r="C539">
        <f t="shared" si="16"/>
        <v>1</v>
      </c>
      <c r="D539" t="str">
        <f t="shared" si="17"/>
        <v>Yes</v>
      </c>
    </row>
    <row r="540" spans="1:4" hidden="1" x14ac:dyDescent="0.35">
      <c r="A540" s="66">
        <v>44726</v>
      </c>
      <c r="B540">
        <v>15732.1</v>
      </c>
      <c r="C540">
        <f t="shared" si="16"/>
        <v>2</v>
      </c>
      <c r="D540" t="str">
        <f t="shared" si="17"/>
        <v/>
      </c>
    </row>
    <row r="541" spans="1:4" hidden="1" x14ac:dyDescent="0.35">
      <c r="A541" s="66">
        <v>44727</v>
      </c>
      <c r="B541">
        <v>15692.15</v>
      </c>
      <c r="C541">
        <f t="shared" si="16"/>
        <v>3</v>
      </c>
      <c r="D541" t="str">
        <f t="shared" si="17"/>
        <v/>
      </c>
    </row>
    <row r="542" spans="1:4" hidden="1" x14ac:dyDescent="0.35">
      <c r="A542" s="66">
        <v>44728</v>
      </c>
      <c r="B542">
        <v>15360.6</v>
      </c>
      <c r="C542">
        <f t="shared" si="16"/>
        <v>4</v>
      </c>
      <c r="D542" t="str">
        <f t="shared" si="17"/>
        <v/>
      </c>
    </row>
    <row r="543" spans="1:4" hidden="1" x14ac:dyDescent="0.35">
      <c r="A543" s="66">
        <v>44729</v>
      </c>
      <c r="B543">
        <v>15293.5</v>
      </c>
      <c r="C543">
        <f t="shared" si="16"/>
        <v>5</v>
      </c>
      <c r="D543" t="str">
        <f t="shared" si="17"/>
        <v/>
      </c>
    </row>
    <row r="544" spans="1:4" x14ac:dyDescent="0.35">
      <c r="A544" s="66">
        <v>44732</v>
      </c>
      <c r="B544">
        <v>15350.15</v>
      </c>
      <c r="C544">
        <f t="shared" si="16"/>
        <v>1</v>
      </c>
      <c r="D544" t="str">
        <f t="shared" si="17"/>
        <v>Yes</v>
      </c>
    </row>
    <row r="545" spans="1:4" hidden="1" x14ac:dyDescent="0.35">
      <c r="A545" s="66">
        <v>44733</v>
      </c>
      <c r="B545">
        <v>15638.8</v>
      </c>
      <c r="C545">
        <f t="shared" si="16"/>
        <v>2</v>
      </c>
      <c r="D545" t="str">
        <f t="shared" si="17"/>
        <v/>
      </c>
    </row>
    <row r="546" spans="1:4" hidden="1" x14ac:dyDescent="0.35">
      <c r="A546" s="66">
        <v>44734</v>
      </c>
      <c r="B546">
        <v>15413.3</v>
      </c>
      <c r="C546">
        <f t="shared" si="16"/>
        <v>3</v>
      </c>
      <c r="D546" t="str">
        <f t="shared" si="17"/>
        <v/>
      </c>
    </row>
    <row r="547" spans="1:4" hidden="1" x14ac:dyDescent="0.35">
      <c r="A547" s="66">
        <v>44735</v>
      </c>
      <c r="B547">
        <v>15556.65</v>
      </c>
      <c r="C547">
        <f t="shared" si="16"/>
        <v>4</v>
      </c>
      <c r="D547" t="str">
        <f t="shared" si="17"/>
        <v/>
      </c>
    </row>
    <row r="548" spans="1:4" hidden="1" x14ac:dyDescent="0.35">
      <c r="A548" s="66">
        <v>44736</v>
      </c>
      <c r="B548">
        <v>15699.25</v>
      </c>
      <c r="C548">
        <f t="shared" si="16"/>
        <v>5</v>
      </c>
      <c r="D548" t="str">
        <f t="shared" si="17"/>
        <v/>
      </c>
    </row>
    <row r="549" spans="1:4" x14ac:dyDescent="0.35">
      <c r="A549" s="66">
        <v>44739</v>
      </c>
      <c r="B549">
        <v>15832.05</v>
      </c>
      <c r="C549">
        <f t="shared" si="16"/>
        <v>1</v>
      </c>
      <c r="D549" t="str">
        <f t="shared" si="17"/>
        <v>Yes</v>
      </c>
    </row>
    <row r="550" spans="1:4" hidden="1" x14ac:dyDescent="0.35">
      <c r="A550" s="66">
        <v>44740</v>
      </c>
      <c r="B550">
        <v>15850.2</v>
      </c>
      <c r="C550">
        <f t="shared" si="16"/>
        <v>2</v>
      </c>
      <c r="D550" t="str">
        <f t="shared" si="17"/>
        <v/>
      </c>
    </row>
    <row r="551" spans="1:4" hidden="1" x14ac:dyDescent="0.35">
      <c r="A551" s="66">
        <v>44741</v>
      </c>
      <c r="B551">
        <v>15799.1</v>
      </c>
      <c r="C551">
        <f t="shared" si="16"/>
        <v>3</v>
      </c>
      <c r="D551" t="str">
        <f t="shared" si="17"/>
        <v/>
      </c>
    </row>
    <row r="552" spans="1:4" hidden="1" x14ac:dyDescent="0.35">
      <c r="A552" s="66">
        <v>44742</v>
      </c>
      <c r="B552">
        <v>15780.25</v>
      </c>
      <c r="C552">
        <f t="shared" si="16"/>
        <v>4</v>
      </c>
      <c r="D552" t="str">
        <f t="shared" si="17"/>
        <v/>
      </c>
    </row>
    <row r="553" spans="1:4" hidden="1" x14ac:dyDescent="0.35">
      <c r="A553" s="66">
        <v>44743</v>
      </c>
      <c r="B553">
        <v>15752.05</v>
      </c>
      <c r="C553">
        <f t="shared" si="16"/>
        <v>5</v>
      </c>
      <c r="D553" t="str">
        <f t="shared" si="17"/>
        <v/>
      </c>
    </row>
    <row r="554" spans="1:4" x14ac:dyDescent="0.35">
      <c r="A554" s="66">
        <v>44746</v>
      </c>
      <c r="B554">
        <v>15835.35</v>
      </c>
      <c r="C554">
        <f t="shared" si="16"/>
        <v>1</v>
      </c>
      <c r="D554" t="str">
        <f t="shared" si="17"/>
        <v>Yes</v>
      </c>
    </row>
    <row r="555" spans="1:4" hidden="1" x14ac:dyDescent="0.35">
      <c r="A555" s="66">
        <v>44747</v>
      </c>
      <c r="B555">
        <v>15810.85</v>
      </c>
      <c r="C555">
        <f t="shared" si="16"/>
        <v>2</v>
      </c>
      <c r="D555" t="str">
        <f t="shared" si="17"/>
        <v/>
      </c>
    </row>
    <row r="556" spans="1:4" hidden="1" x14ac:dyDescent="0.35">
      <c r="A556" s="66">
        <v>44748</v>
      </c>
      <c r="B556">
        <v>15989.8</v>
      </c>
      <c r="C556">
        <f t="shared" si="16"/>
        <v>3</v>
      </c>
      <c r="D556" t="str">
        <f t="shared" si="17"/>
        <v/>
      </c>
    </row>
    <row r="557" spans="1:4" hidden="1" x14ac:dyDescent="0.35">
      <c r="A557" s="66">
        <v>44749</v>
      </c>
      <c r="B557">
        <v>16132.9</v>
      </c>
      <c r="C557">
        <f t="shared" si="16"/>
        <v>4</v>
      </c>
      <c r="D557" t="str">
        <f t="shared" si="17"/>
        <v/>
      </c>
    </row>
    <row r="558" spans="1:4" hidden="1" x14ac:dyDescent="0.35">
      <c r="A558" s="66">
        <v>44750</v>
      </c>
      <c r="B558">
        <v>16220.6</v>
      </c>
      <c r="C558">
        <f t="shared" si="16"/>
        <v>5</v>
      </c>
      <c r="D558" t="str">
        <f t="shared" si="17"/>
        <v/>
      </c>
    </row>
    <row r="559" spans="1:4" x14ac:dyDescent="0.35">
      <c r="A559" s="66">
        <v>44753</v>
      </c>
      <c r="B559">
        <v>16216</v>
      </c>
      <c r="C559">
        <f t="shared" si="16"/>
        <v>1</v>
      </c>
      <c r="D559" t="str">
        <f t="shared" si="17"/>
        <v>Yes</v>
      </c>
    </row>
    <row r="560" spans="1:4" hidden="1" x14ac:dyDescent="0.35">
      <c r="A560" s="66">
        <v>44754</v>
      </c>
      <c r="B560">
        <v>16058.3</v>
      </c>
      <c r="C560">
        <f t="shared" si="16"/>
        <v>2</v>
      </c>
      <c r="D560" t="str">
        <f t="shared" si="17"/>
        <v/>
      </c>
    </row>
    <row r="561" spans="1:4" hidden="1" x14ac:dyDescent="0.35">
      <c r="A561" s="66">
        <v>44755</v>
      </c>
      <c r="B561">
        <v>15966.65</v>
      </c>
      <c r="C561">
        <f t="shared" si="16"/>
        <v>3</v>
      </c>
      <c r="D561" t="str">
        <f t="shared" si="17"/>
        <v/>
      </c>
    </row>
    <row r="562" spans="1:4" hidden="1" x14ac:dyDescent="0.35">
      <c r="A562" s="66">
        <v>44756</v>
      </c>
      <c r="B562">
        <v>15938.65</v>
      </c>
      <c r="C562">
        <f t="shared" si="16"/>
        <v>4</v>
      </c>
      <c r="D562" t="str">
        <f t="shared" si="17"/>
        <v/>
      </c>
    </row>
    <row r="563" spans="1:4" hidden="1" x14ac:dyDescent="0.35">
      <c r="A563" s="66">
        <v>44757</v>
      </c>
      <c r="B563">
        <v>16049.2</v>
      </c>
      <c r="C563">
        <f t="shared" si="16"/>
        <v>5</v>
      </c>
      <c r="D563" t="str">
        <f t="shared" si="17"/>
        <v/>
      </c>
    </row>
    <row r="564" spans="1:4" x14ac:dyDescent="0.35">
      <c r="A564" s="66">
        <v>44760</v>
      </c>
      <c r="B564">
        <v>16278.5</v>
      </c>
      <c r="C564">
        <f t="shared" si="16"/>
        <v>1</v>
      </c>
      <c r="D564" t="str">
        <f t="shared" si="17"/>
        <v>Yes</v>
      </c>
    </row>
    <row r="565" spans="1:4" hidden="1" x14ac:dyDescent="0.35">
      <c r="A565" s="66">
        <v>44761</v>
      </c>
      <c r="B565">
        <v>16340.55</v>
      </c>
      <c r="C565">
        <f t="shared" si="16"/>
        <v>2</v>
      </c>
      <c r="D565" t="str">
        <f t="shared" si="17"/>
        <v/>
      </c>
    </row>
    <row r="566" spans="1:4" hidden="1" x14ac:dyDescent="0.35">
      <c r="A566" s="66">
        <v>44762</v>
      </c>
      <c r="B566">
        <v>16520.849999999999</v>
      </c>
      <c r="C566">
        <f t="shared" si="16"/>
        <v>3</v>
      </c>
      <c r="D566" t="str">
        <f t="shared" si="17"/>
        <v/>
      </c>
    </row>
    <row r="567" spans="1:4" hidden="1" x14ac:dyDescent="0.35">
      <c r="A567" s="66">
        <v>44763</v>
      </c>
      <c r="B567">
        <v>16605.25</v>
      </c>
      <c r="C567">
        <f t="shared" si="16"/>
        <v>4</v>
      </c>
      <c r="D567" t="str">
        <f t="shared" si="17"/>
        <v/>
      </c>
    </row>
    <row r="568" spans="1:4" hidden="1" x14ac:dyDescent="0.35">
      <c r="A568" s="66">
        <v>44764</v>
      </c>
      <c r="B568">
        <v>16719.45</v>
      </c>
      <c r="C568">
        <f t="shared" si="16"/>
        <v>5</v>
      </c>
      <c r="D568" t="str">
        <f t="shared" si="17"/>
        <v/>
      </c>
    </row>
    <row r="569" spans="1:4" x14ac:dyDescent="0.35">
      <c r="A569" s="66">
        <v>44767</v>
      </c>
      <c r="B569">
        <v>16631</v>
      </c>
      <c r="C569">
        <f t="shared" si="16"/>
        <v>1</v>
      </c>
      <c r="D569" t="str">
        <f t="shared" si="17"/>
        <v>Yes</v>
      </c>
    </row>
    <row r="570" spans="1:4" hidden="1" x14ac:dyDescent="0.35">
      <c r="A570" s="66">
        <v>44768</v>
      </c>
      <c r="B570">
        <v>16483.849999999999</v>
      </c>
      <c r="C570">
        <f t="shared" si="16"/>
        <v>2</v>
      </c>
      <c r="D570" t="str">
        <f t="shared" si="17"/>
        <v/>
      </c>
    </row>
    <row r="571" spans="1:4" hidden="1" x14ac:dyDescent="0.35">
      <c r="A571" s="66">
        <v>44769</v>
      </c>
      <c r="B571">
        <v>16641.8</v>
      </c>
      <c r="C571">
        <f t="shared" si="16"/>
        <v>3</v>
      </c>
      <c r="D571" t="str">
        <f t="shared" si="17"/>
        <v/>
      </c>
    </row>
    <row r="572" spans="1:4" hidden="1" x14ac:dyDescent="0.35">
      <c r="A572" s="66">
        <v>44770</v>
      </c>
      <c r="B572">
        <v>16929.599999999999</v>
      </c>
      <c r="C572">
        <f t="shared" si="16"/>
        <v>4</v>
      </c>
      <c r="D572" t="str">
        <f t="shared" si="17"/>
        <v/>
      </c>
    </row>
    <row r="573" spans="1:4" hidden="1" x14ac:dyDescent="0.35">
      <c r="A573" s="66">
        <v>44771</v>
      </c>
      <c r="B573">
        <v>17158.25</v>
      </c>
      <c r="C573">
        <f t="shared" si="16"/>
        <v>5</v>
      </c>
      <c r="D573" t="str">
        <f t="shared" si="17"/>
        <v/>
      </c>
    </row>
    <row r="574" spans="1:4" x14ac:dyDescent="0.35">
      <c r="A574" s="66">
        <v>44774</v>
      </c>
      <c r="B574">
        <v>17340.05</v>
      </c>
      <c r="C574">
        <f t="shared" si="16"/>
        <v>1</v>
      </c>
      <c r="D574" t="str">
        <f t="shared" si="17"/>
        <v>Yes</v>
      </c>
    </row>
    <row r="575" spans="1:4" hidden="1" x14ac:dyDescent="0.35">
      <c r="A575" s="66">
        <v>44775</v>
      </c>
      <c r="B575">
        <v>17345.45</v>
      </c>
      <c r="C575">
        <f t="shared" si="16"/>
        <v>2</v>
      </c>
      <c r="D575" t="str">
        <f t="shared" si="17"/>
        <v/>
      </c>
    </row>
    <row r="576" spans="1:4" hidden="1" x14ac:dyDescent="0.35">
      <c r="A576" s="66">
        <v>44776</v>
      </c>
      <c r="B576">
        <v>17388.150000000001</v>
      </c>
      <c r="C576">
        <f t="shared" si="16"/>
        <v>3</v>
      </c>
      <c r="D576" t="str">
        <f t="shared" si="17"/>
        <v/>
      </c>
    </row>
    <row r="577" spans="1:4" hidden="1" x14ac:dyDescent="0.35">
      <c r="A577" s="66">
        <v>44777</v>
      </c>
      <c r="B577">
        <v>17382</v>
      </c>
      <c r="C577">
        <f t="shared" si="16"/>
        <v>4</v>
      </c>
      <c r="D577" t="str">
        <f t="shared" si="17"/>
        <v/>
      </c>
    </row>
    <row r="578" spans="1:4" hidden="1" x14ac:dyDescent="0.35">
      <c r="A578" s="66">
        <v>44778</v>
      </c>
      <c r="B578">
        <v>17397.5</v>
      </c>
      <c r="C578">
        <f t="shared" si="16"/>
        <v>5</v>
      </c>
      <c r="D578" t="str">
        <f t="shared" si="17"/>
        <v/>
      </c>
    </row>
    <row r="579" spans="1:4" x14ac:dyDescent="0.35">
      <c r="A579" s="66">
        <v>44781</v>
      </c>
      <c r="B579">
        <v>17525.099999999999</v>
      </c>
      <c r="C579">
        <f t="shared" ref="C579:C642" si="18">WEEKDAY(A579, 2)</f>
        <v>1</v>
      </c>
      <c r="D579" t="str">
        <f t="shared" ref="D579:D642" si="19">IF(C579=1, "Yes", "")</f>
        <v>Yes</v>
      </c>
    </row>
    <row r="580" spans="1:4" hidden="1" x14ac:dyDescent="0.35">
      <c r="A580" s="66">
        <v>44783</v>
      </c>
      <c r="B580">
        <v>17534.75</v>
      </c>
      <c r="C580">
        <f t="shared" si="18"/>
        <v>3</v>
      </c>
      <c r="D580" t="str">
        <f t="shared" si="19"/>
        <v/>
      </c>
    </row>
    <row r="581" spans="1:4" hidden="1" x14ac:dyDescent="0.35">
      <c r="A581" s="66">
        <v>44784</v>
      </c>
      <c r="B581">
        <v>17659</v>
      </c>
      <c r="C581">
        <f t="shared" si="18"/>
        <v>4</v>
      </c>
      <c r="D581" t="str">
        <f t="shared" si="19"/>
        <v/>
      </c>
    </row>
    <row r="582" spans="1:4" hidden="1" x14ac:dyDescent="0.35">
      <c r="A582" s="66">
        <v>44785</v>
      </c>
      <c r="B582">
        <v>17698.150000000001</v>
      </c>
      <c r="C582">
        <f t="shared" si="18"/>
        <v>5</v>
      </c>
      <c r="D582" t="str">
        <f t="shared" si="19"/>
        <v/>
      </c>
    </row>
    <row r="583" spans="1:4" hidden="1" x14ac:dyDescent="0.35">
      <c r="A583" s="66">
        <v>44789</v>
      </c>
      <c r="B583">
        <v>17825.25</v>
      </c>
      <c r="C583">
        <f t="shared" si="18"/>
        <v>2</v>
      </c>
      <c r="D583" t="str">
        <f t="shared" si="19"/>
        <v/>
      </c>
    </row>
    <row r="584" spans="1:4" hidden="1" x14ac:dyDescent="0.35">
      <c r="A584" s="66">
        <v>44790</v>
      </c>
      <c r="B584">
        <v>17944.25</v>
      </c>
      <c r="C584">
        <f t="shared" si="18"/>
        <v>3</v>
      </c>
      <c r="D584" t="str">
        <f t="shared" si="19"/>
        <v/>
      </c>
    </row>
    <row r="585" spans="1:4" hidden="1" x14ac:dyDescent="0.35">
      <c r="A585" s="66">
        <v>44791</v>
      </c>
      <c r="B585">
        <v>17956.5</v>
      </c>
      <c r="C585">
        <f t="shared" si="18"/>
        <v>4</v>
      </c>
      <c r="D585" t="str">
        <f t="shared" si="19"/>
        <v/>
      </c>
    </row>
    <row r="586" spans="1:4" hidden="1" x14ac:dyDescent="0.35">
      <c r="A586" s="66">
        <v>44792</v>
      </c>
      <c r="B586">
        <v>17758.45</v>
      </c>
      <c r="C586">
        <f t="shared" si="18"/>
        <v>5</v>
      </c>
      <c r="D586" t="str">
        <f t="shared" si="19"/>
        <v/>
      </c>
    </row>
    <row r="587" spans="1:4" x14ac:dyDescent="0.35">
      <c r="A587" s="66">
        <v>44795</v>
      </c>
      <c r="B587">
        <v>17490.7</v>
      </c>
      <c r="C587">
        <f t="shared" si="18"/>
        <v>1</v>
      </c>
      <c r="D587" t="str">
        <f t="shared" si="19"/>
        <v>Yes</v>
      </c>
    </row>
    <row r="588" spans="1:4" hidden="1" x14ac:dyDescent="0.35">
      <c r="A588" s="66">
        <v>44796</v>
      </c>
      <c r="B588">
        <v>17577.5</v>
      </c>
      <c r="C588">
        <f t="shared" si="18"/>
        <v>2</v>
      </c>
      <c r="D588" t="str">
        <f t="shared" si="19"/>
        <v/>
      </c>
    </row>
    <row r="589" spans="1:4" hidden="1" x14ac:dyDescent="0.35">
      <c r="A589" s="66">
        <v>44797</v>
      </c>
      <c r="B589">
        <v>17604.95</v>
      </c>
      <c r="C589">
        <f t="shared" si="18"/>
        <v>3</v>
      </c>
      <c r="D589" t="str">
        <f t="shared" si="19"/>
        <v/>
      </c>
    </row>
    <row r="590" spans="1:4" hidden="1" x14ac:dyDescent="0.35">
      <c r="A590" s="66">
        <v>44798</v>
      </c>
      <c r="B590">
        <v>17522.45</v>
      </c>
      <c r="C590">
        <f t="shared" si="18"/>
        <v>4</v>
      </c>
      <c r="D590" t="str">
        <f t="shared" si="19"/>
        <v/>
      </c>
    </row>
    <row r="591" spans="1:4" hidden="1" x14ac:dyDescent="0.35">
      <c r="A591" s="66">
        <v>44799</v>
      </c>
      <c r="B591">
        <v>17558.900000000001</v>
      </c>
      <c r="C591">
        <f t="shared" si="18"/>
        <v>5</v>
      </c>
      <c r="D591" t="str">
        <f t="shared" si="19"/>
        <v/>
      </c>
    </row>
    <row r="592" spans="1:4" x14ac:dyDescent="0.35">
      <c r="A592" s="66">
        <v>44802</v>
      </c>
      <c r="B592">
        <v>17312.900000000001</v>
      </c>
      <c r="C592">
        <f t="shared" si="18"/>
        <v>1</v>
      </c>
      <c r="D592" t="str">
        <f t="shared" si="19"/>
        <v>Yes</v>
      </c>
    </row>
    <row r="593" spans="1:4" hidden="1" x14ac:dyDescent="0.35">
      <c r="A593" s="66">
        <v>44803</v>
      </c>
      <c r="B593">
        <v>17759.3</v>
      </c>
      <c r="C593">
        <f t="shared" si="18"/>
        <v>2</v>
      </c>
      <c r="D593" t="str">
        <f t="shared" si="19"/>
        <v/>
      </c>
    </row>
    <row r="594" spans="1:4" hidden="1" x14ac:dyDescent="0.35">
      <c r="A594" s="66">
        <v>44805</v>
      </c>
      <c r="B594">
        <v>17542.8</v>
      </c>
      <c r="C594">
        <f t="shared" si="18"/>
        <v>4</v>
      </c>
      <c r="D594" t="str">
        <f t="shared" si="19"/>
        <v/>
      </c>
    </row>
    <row r="595" spans="1:4" hidden="1" x14ac:dyDescent="0.35">
      <c r="A595" s="66">
        <v>44806</v>
      </c>
      <c r="B595">
        <v>17539.45</v>
      </c>
      <c r="C595">
        <f t="shared" si="18"/>
        <v>5</v>
      </c>
      <c r="D595" t="str">
        <f t="shared" si="19"/>
        <v/>
      </c>
    </row>
    <row r="596" spans="1:4" x14ac:dyDescent="0.35">
      <c r="A596" s="66">
        <v>44809</v>
      </c>
      <c r="B596">
        <v>17665.8</v>
      </c>
      <c r="C596">
        <f t="shared" si="18"/>
        <v>1</v>
      </c>
      <c r="D596" t="str">
        <f t="shared" si="19"/>
        <v>Yes</v>
      </c>
    </row>
    <row r="597" spans="1:4" hidden="1" x14ac:dyDescent="0.35">
      <c r="A597" s="66">
        <v>44810</v>
      </c>
      <c r="B597">
        <v>17655.599999999999</v>
      </c>
      <c r="C597">
        <f t="shared" si="18"/>
        <v>2</v>
      </c>
      <c r="D597" t="str">
        <f t="shared" si="19"/>
        <v/>
      </c>
    </row>
    <row r="598" spans="1:4" hidden="1" x14ac:dyDescent="0.35">
      <c r="A598" s="66">
        <v>44811</v>
      </c>
      <c r="B598">
        <v>17624.400000000001</v>
      </c>
      <c r="C598">
        <f t="shared" si="18"/>
        <v>3</v>
      </c>
      <c r="D598" t="str">
        <f t="shared" si="19"/>
        <v/>
      </c>
    </row>
    <row r="599" spans="1:4" hidden="1" x14ac:dyDescent="0.35">
      <c r="A599" s="66">
        <v>44812</v>
      </c>
      <c r="B599">
        <v>17798.75</v>
      </c>
      <c r="C599">
        <f t="shared" si="18"/>
        <v>4</v>
      </c>
      <c r="D599" t="str">
        <f t="shared" si="19"/>
        <v/>
      </c>
    </row>
    <row r="600" spans="1:4" hidden="1" x14ac:dyDescent="0.35">
      <c r="A600" s="66">
        <v>44813</v>
      </c>
      <c r="B600">
        <v>17833.349999999999</v>
      </c>
      <c r="C600">
        <f t="shared" si="18"/>
        <v>5</v>
      </c>
      <c r="D600" t="str">
        <f t="shared" si="19"/>
        <v/>
      </c>
    </row>
    <row r="601" spans="1:4" x14ac:dyDescent="0.35">
      <c r="A601" s="66">
        <v>44816</v>
      </c>
      <c r="B601">
        <v>17936.349999999999</v>
      </c>
      <c r="C601">
        <f t="shared" si="18"/>
        <v>1</v>
      </c>
      <c r="D601" t="str">
        <f t="shared" si="19"/>
        <v>Yes</v>
      </c>
    </row>
    <row r="602" spans="1:4" hidden="1" x14ac:dyDescent="0.35">
      <c r="A602" s="66">
        <v>44817</v>
      </c>
      <c r="B602">
        <v>18070.05</v>
      </c>
      <c r="C602">
        <f t="shared" si="18"/>
        <v>2</v>
      </c>
      <c r="D602" t="str">
        <f t="shared" si="19"/>
        <v/>
      </c>
    </row>
    <row r="603" spans="1:4" hidden="1" x14ac:dyDescent="0.35">
      <c r="A603" s="66">
        <v>44818</v>
      </c>
      <c r="B603">
        <v>18003.75</v>
      </c>
      <c r="C603">
        <f t="shared" si="18"/>
        <v>3</v>
      </c>
      <c r="D603" t="str">
        <f t="shared" si="19"/>
        <v/>
      </c>
    </row>
    <row r="604" spans="1:4" hidden="1" x14ac:dyDescent="0.35">
      <c r="A604" s="66">
        <v>44819</v>
      </c>
      <c r="B604">
        <v>17877.400000000001</v>
      </c>
      <c r="C604">
        <f t="shared" si="18"/>
        <v>4</v>
      </c>
      <c r="D604" t="str">
        <f t="shared" si="19"/>
        <v/>
      </c>
    </row>
    <row r="605" spans="1:4" hidden="1" x14ac:dyDescent="0.35">
      <c r="A605" s="66">
        <v>44820</v>
      </c>
      <c r="B605">
        <v>17530.849999999999</v>
      </c>
      <c r="C605">
        <f t="shared" si="18"/>
        <v>5</v>
      </c>
      <c r="D605" t="str">
        <f t="shared" si="19"/>
        <v/>
      </c>
    </row>
    <row r="606" spans="1:4" x14ac:dyDescent="0.35">
      <c r="A606" s="66">
        <v>44823</v>
      </c>
      <c r="B606">
        <v>17622.25</v>
      </c>
      <c r="C606">
        <f t="shared" si="18"/>
        <v>1</v>
      </c>
      <c r="D606" t="str">
        <f t="shared" si="19"/>
        <v>Yes</v>
      </c>
    </row>
    <row r="607" spans="1:4" hidden="1" x14ac:dyDescent="0.35">
      <c r="A607" s="66">
        <v>44824</v>
      </c>
      <c r="B607">
        <v>17816.25</v>
      </c>
      <c r="C607">
        <f t="shared" si="18"/>
        <v>2</v>
      </c>
      <c r="D607" t="str">
        <f t="shared" si="19"/>
        <v/>
      </c>
    </row>
    <row r="608" spans="1:4" hidden="1" x14ac:dyDescent="0.35">
      <c r="A608" s="66">
        <v>44825</v>
      </c>
      <c r="B608">
        <v>17718.349999999999</v>
      </c>
      <c r="C608">
        <f t="shared" si="18"/>
        <v>3</v>
      </c>
      <c r="D608" t="str">
        <f t="shared" si="19"/>
        <v/>
      </c>
    </row>
    <row r="609" spans="1:4" hidden="1" x14ac:dyDescent="0.35">
      <c r="A609" s="66">
        <v>44826</v>
      </c>
      <c r="B609">
        <v>17629.8</v>
      </c>
      <c r="C609">
        <f t="shared" si="18"/>
        <v>4</v>
      </c>
      <c r="D609" t="str">
        <f t="shared" si="19"/>
        <v/>
      </c>
    </row>
    <row r="610" spans="1:4" hidden="1" x14ac:dyDescent="0.35">
      <c r="A610" s="66">
        <v>44827</v>
      </c>
      <c r="B610">
        <v>17327.349999999999</v>
      </c>
      <c r="C610">
        <f t="shared" si="18"/>
        <v>5</v>
      </c>
      <c r="D610" t="str">
        <f t="shared" si="19"/>
        <v/>
      </c>
    </row>
    <row r="611" spans="1:4" x14ac:dyDescent="0.35">
      <c r="A611" s="66">
        <v>44830</v>
      </c>
      <c r="B611">
        <v>17016.3</v>
      </c>
      <c r="C611">
        <f t="shared" si="18"/>
        <v>1</v>
      </c>
      <c r="D611" t="str">
        <f t="shared" si="19"/>
        <v>Yes</v>
      </c>
    </row>
    <row r="612" spans="1:4" hidden="1" x14ac:dyDescent="0.35">
      <c r="A612" s="66">
        <v>44831</v>
      </c>
      <c r="B612">
        <v>17007.400000000001</v>
      </c>
      <c r="C612">
        <f t="shared" si="18"/>
        <v>2</v>
      </c>
      <c r="D612" t="str">
        <f t="shared" si="19"/>
        <v/>
      </c>
    </row>
    <row r="613" spans="1:4" hidden="1" x14ac:dyDescent="0.35">
      <c r="A613" s="66">
        <v>44832</v>
      </c>
      <c r="B613">
        <v>16858.599999999999</v>
      </c>
      <c r="C613">
        <f t="shared" si="18"/>
        <v>3</v>
      </c>
      <c r="D613" t="str">
        <f t="shared" si="19"/>
        <v/>
      </c>
    </row>
    <row r="614" spans="1:4" hidden="1" x14ac:dyDescent="0.35">
      <c r="A614" s="66">
        <v>44833</v>
      </c>
      <c r="B614">
        <v>16818.099999999999</v>
      </c>
      <c r="C614">
        <f t="shared" si="18"/>
        <v>4</v>
      </c>
      <c r="D614" t="str">
        <f t="shared" si="19"/>
        <v/>
      </c>
    </row>
    <row r="615" spans="1:4" hidden="1" x14ac:dyDescent="0.35">
      <c r="A615" s="66">
        <v>44834</v>
      </c>
      <c r="B615">
        <v>17094.349999999999</v>
      </c>
      <c r="C615">
        <f t="shared" si="18"/>
        <v>5</v>
      </c>
      <c r="D615" t="str">
        <f t="shared" si="19"/>
        <v/>
      </c>
    </row>
    <row r="616" spans="1:4" x14ac:dyDescent="0.35">
      <c r="A616" s="66">
        <v>44837</v>
      </c>
      <c r="B616">
        <v>16887.349999999999</v>
      </c>
      <c r="C616">
        <f t="shared" si="18"/>
        <v>1</v>
      </c>
      <c r="D616" t="str">
        <f t="shared" si="19"/>
        <v>Yes</v>
      </c>
    </row>
    <row r="617" spans="1:4" hidden="1" x14ac:dyDescent="0.35">
      <c r="A617" s="66">
        <v>44838</v>
      </c>
      <c r="B617">
        <v>17274.3</v>
      </c>
      <c r="C617">
        <f t="shared" si="18"/>
        <v>2</v>
      </c>
      <c r="D617" t="str">
        <f t="shared" si="19"/>
        <v/>
      </c>
    </row>
    <row r="618" spans="1:4" hidden="1" x14ac:dyDescent="0.35">
      <c r="A618" s="66">
        <v>44840</v>
      </c>
      <c r="B618">
        <v>17331.8</v>
      </c>
      <c r="C618">
        <f t="shared" si="18"/>
        <v>4</v>
      </c>
      <c r="D618" t="str">
        <f t="shared" si="19"/>
        <v/>
      </c>
    </row>
    <row r="619" spans="1:4" hidden="1" x14ac:dyDescent="0.35">
      <c r="A619" s="66">
        <v>44841</v>
      </c>
      <c r="B619">
        <v>17314.650000000001</v>
      </c>
      <c r="C619">
        <f t="shared" si="18"/>
        <v>5</v>
      </c>
      <c r="D619" t="str">
        <f t="shared" si="19"/>
        <v/>
      </c>
    </row>
    <row r="620" spans="1:4" x14ac:dyDescent="0.35">
      <c r="A620" s="66">
        <v>44844</v>
      </c>
      <c r="B620">
        <v>17241</v>
      </c>
      <c r="C620">
        <f t="shared" si="18"/>
        <v>1</v>
      </c>
      <c r="D620" t="str">
        <f t="shared" si="19"/>
        <v>Yes</v>
      </c>
    </row>
    <row r="621" spans="1:4" hidden="1" x14ac:dyDescent="0.35">
      <c r="A621" s="66">
        <v>44845</v>
      </c>
      <c r="B621">
        <v>16983.55</v>
      </c>
      <c r="C621">
        <f t="shared" si="18"/>
        <v>2</v>
      </c>
      <c r="D621" t="str">
        <f t="shared" si="19"/>
        <v/>
      </c>
    </row>
    <row r="622" spans="1:4" hidden="1" x14ac:dyDescent="0.35">
      <c r="A622" s="66">
        <v>44846</v>
      </c>
      <c r="B622">
        <v>17123.599999999999</v>
      </c>
      <c r="C622">
        <f t="shared" si="18"/>
        <v>3</v>
      </c>
      <c r="D622" t="str">
        <f t="shared" si="19"/>
        <v/>
      </c>
    </row>
    <row r="623" spans="1:4" hidden="1" x14ac:dyDescent="0.35">
      <c r="A623" s="66">
        <v>44847</v>
      </c>
      <c r="B623">
        <v>17014.349999999999</v>
      </c>
      <c r="C623">
        <f t="shared" si="18"/>
        <v>4</v>
      </c>
      <c r="D623" t="str">
        <f t="shared" si="19"/>
        <v/>
      </c>
    </row>
    <row r="624" spans="1:4" hidden="1" x14ac:dyDescent="0.35">
      <c r="A624" s="66">
        <v>44848</v>
      </c>
      <c r="B624">
        <v>17185.7</v>
      </c>
      <c r="C624">
        <f t="shared" si="18"/>
        <v>5</v>
      </c>
      <c r="D624" t="str">
        <f t="shared" si="19"/>
        <v/>
      </c>
    </row>
    <row r="625" spans="1:4" x14ac:dyDescent="0.35">
      <c r="A625" s="66">
        <v>44851</v>
      </c>
      <c r="B625">
        <v>17311.8</v>
      </c>
      <c r="C625">
        <f t="shared" si="18"/>
        <v>1</v>
      </c>
      <c r="D625" t="str">
        <f t="shared" si="19"/>
        <v>Yes</v>
      </c>
    </row>
    <row r="626" spans="1:4" hidden="1" x14ac:dyDescent="0.35">
      <c r="A626" s="66">
        <v>44852</v>
      </c>
      <c r="B626">
        <v>17486.95</v>
      </c>
      <c r="C626">
        <f t="shared" si="18"/>
        <v>2</v>
      </c>
      <c r="D626" t="str">
        <f t="shared" si="19"/>
        <v/>
      </c>
    </row>
    <row r="627" spans="1:4" hidden="1" x14ac:dyDescent="0.35">
      <c r="A627" s="66">
        <v>44853</v>
      </c>
      <c r="B627">
        <v>17512.25</v>
      </c>
      <c r="C627">
        <f t="shared" si="18"/>
        <v>3</v>
      </c>
      <c r="D627" t="str">
        <f t="shared" si="19"/>
        <v/>
      </c>
    </row>
    <row r="628" spans="1:4" hidden="1" x14ac:dyDescent="0.35">
      <c r="A628" s="66">
        <v>44854</v>
      </c>
      <c r="B628">
        <v>17563.95</v>
      </c>
      <c r="C628">
        <f t="shared" si="18"/>
        <v>4</v>
      </c>
      <c r="D628" t="str">
        <f t="shared" si="19"/>
        <v/>
      </c>
    </row>
    <row r="629" spans="1:4" hidden="1" x14ac:dyDescent="0.35">
      <c r="A629" s="66">
        <v>44855</v>
      </c>
      <c r="B629">
        <v>17576.3</v>
      </c>
      <c r="C629">
        <f t="shared" si="18"/>
        <v>5</v>
      </c>
      <c r="D629" t="str">
        <f t="shared" si="19"/>
        <v/>
      </c>
    </row>
    <row r="630" spans="1:4" x14ac:dyDescent="0.35">
      <c r="A630" s="66">
        <v>44858</v>
      </c>
      <c r="B630">
        <v>17730.75</v>
      </c>
      <c r="C630">
        <f t="shared" si="18"/>
        <v>1</v>
      </c>
      <c r="D630" t="str">
        <f t="shared" si="19"/>
        <v>Yes</v>
      </c>
    </row>
    <row r="631" spans="1:4" hidden="1" x14ac:dyDescent="0.35">
      <c r="A631" s="66">
        <v>44859</v>
      </c>
      <c r="B631">
        <v>17656.349999999999</v>
      </c>
      <c r="C631">
        <f t="shared" si="18"/>
        <v>2</v>
      </c>
      <c r="D631" t="str">
        <f t="shared" si="19"/>
        <v/>
      </c>
    </row>
    <row r="632" spans="1:4" hidden="1" x14ac:dyDescent="0.35">
      <c r="A632" s="66">
        <v>44861</v>
      </c>
      <c r="B632">
        <v>17736.95</v>
      </c>
      <c r="C632">
        <f t="shared" si="18"/>
        <v>4</v>
      </c>
      <c r="D632" t="str">
        <f t="shared" si="19"/>
        <v/>
      </c>
    </row>
    <row r="633" spans="1:4" hidden="1" x14ac:dyDescent="0.35">
      <c r="A633" s="66">
        <v>44862</v>
      </c>
      <c r="B633">
        <v>17786.8</v>
      </c>
      <c r="C633">
        <f t="shared" si="18"/>
        <v>5</v>
      </c>
      <c r="D633" t="str">
        <f t="shared" si="19"/>
        <v/>
      </c>
    </row>
    <row r="634" spans="1:4" x14ac:dyDescent="0.35">
      <c r="A634" s="66">
        <v>44865</v>
      </c>
      <c r="B634">
        <v>18012.2</v>
      </c>
      <c r="C634">
        <f t="shared" si="18"/>
        <v>1</v>
      </c>
      <c r="D634" t="str">
        <f t="shared" si="19"/>
        <v>Yes</v>
      </c>
    </row>
    <row r="635" spans="1:4" hidden="1" x14ac:dyDescent="0.35">
      <c r="A635" s="66">
        <v>44866</v>
      </c>
      <c r="B635">
        <v>18145.400000000001</v>
      </c>
      <c r="C635">
        <f t="shared" si="18"/>
        <v>2</v>
      </c>
      <c r="D635" t="str">
        <f t="shared" si="19"/>
        <v/>
      </c>
    </row>
    <row r="636" spans="1:4" hidden="1" x14ac:dyDescent="0.35">
      <c r="A636" s="66">
        <v>44867</v>
      </c>
      <c r="B636">
        <v>18082.849999999999</v>
      </c>
      <c r="C636">
        <f t="shared" si="18"/>
        <v>3</v>
      </c>
      <c r="D636" t="str">
        <f t="shared" si="19"/>
        <v/>
      </c>
    </row>
    <row r="637" spans="1:4" hidden="1" x14ac:dyDescent="0.35">
      <c r="A637" s="66">
        <v>44868</v>
      </c>
      <c r="B637">
        <v>18052.7</v>
      </c>
      <c r="C637">
        <f t="shared" si="18"/>
        <v>4</v>
      </c>
      <c r="D637" t="str">
        <f t="shared" si="19"/>
        <v/>
      </c>
    </row>
    <row r="638" spans="1:4" hidden="1" x14ac:dyDescent="0.35">
      <c r="A638" s="66">
        <v>44869</v>
      </c>
      <c r="B638">
        <v>18117.150000000001</v>
      </c>
      <c r="C638">
        <f t="shared" si="18"/>
        <v>5</v>
      </c>
      <c r="D638" t="str">
        <f t="shared" si="19"/>
        <v/>
      </c>
    </row>
    <row r="639" spans="1:4" x14ac:dyDescent="0.35">
      <c r="A639" s="66">
        <v>44872</v>
      </c>
      <c r="B639">
        <v>18202.8</v>
      </c>
      <c r="C639">
        <f t="shared" si="18"/>
        <v>1</v>
      </c>
      <c r="D639" t="str">
        <f t="shared" si="19"/>
        <v>Yes</v>
      </c>
    </row>
    <row r="640" spans="1:4" hidden="1" x14ac:dyDescent="0.35">
      <c r="A640" s="66">
        <v>44874</v>
      </c>
      <c r="B640">
        <v>18157</v>
      </c>
      <c r="C640">
        <f t="shared" si="18"/>
        <v>3</v>
      </c>
      <c r="D640" t="str">
        <f t="shared" si="19"/>
        <v/>
      </c>
    </row>
    <row r="641" spans="1:4" hidden="1" x14ac:dyDescent="0.35">
      <c r="A641" s="66">
        <v>44875</v>
      </c>
      <c r="B641">
        <v>18028.2</v>
      </c>
      <c r="C641">
        <f t="shared" si="18"/>
        <v>4</v>
      </c>
      <c r="D641" t="str">
        <f t="shared" si="19"/>
        <v/>
      </c>
    </row>
    <row r="642" spans="1:4" hidden="1" x14ac:dyDescent="0.35">
      <c r="A642" s="66">
        <v>44876</v>
      </c>
      <c r="B642">
        <v>18349.7</v>
      </c>
      <c r="C642">
        <f t="shared" si="18"/>
        <v>5</v>
      </c>
      <c r="D642" t="str">
        <f t="shared" si="19"/>
        <v/>
      </c>
    </row>
    <row r="643" spans="1:4" x14ac:dyDescent="0.35">
      <c r="A643" s="66">
        <v>44879</v>
      </c>
      <c r="B643">
        <v>18329.150000000001</v>
      </c>
      <c r="C643">
        <f t="shared" ref="C643:C706" si="20">WEEKDAY(A643, 2)</f>
        <v>1</v>
      </c>
      <c r="D643" t="str">
        <f t="shared" ref="D643:D706" si="21">IF(C643=1, "Yes", "")</f>
        <v>Yes</v>
      </c>
    </row>
    <row r="644" spans="1:4" hidden="1" x14ac:dyDescent="0.35">
      <c r="A644" s="66">
        <v>44880</v>
      </c>
      <c r="B644">
        <v>18403.400000000001</v>
      </c>
      <c r="C644">
        <f t="shared" si="20"/>
        <v>2</v>
      </c>
      <c r="D644" t="str">
        <f t="shared" si="21"/>
        <v/>
      </c>
    </row>
    <row r="645" spans="1:4" hidden="1" x14ac:dyDescent="0.35">
      <c r="A645" s="66">
        <v>44881</v>
      </c>
      <c r="B645">
        <v>18409.650000000001</v>
      </c>
      <c r="C645">
        <f t="shared" si="20"/>
        <v>3</v>
      </c>
      <c r="D645" t="str">
        <f t="shared" si="21"/>
        <v/>
      </c>
    </row>
    <row r="646" spans="1:4" hidden="1" x14ac:dyDescent="0.35">
      <c r="A646" s="66">
        <v>44882</v>
      </c>
      <c r="B646">
        <v>18343.900000000001</v>
      </c>
      <c r="C646">
        <f t="shared" si="20"/>
        <v>4</v>
      </c>
      <c r="D646" t="str">
        <f t="shared" si="21"/>
        <v/>
      </c>
    </row>
    <row r="647" spans="1:4" hidden="1" x14ac:dyDescent="0.35">
      <c r="A647" s="66">
        <v>44883</v>
      </c>
      <c r="B647">
        <v>18307.650000000001</v>
      </c>
      <c r="C647">
        <f t="shared" si="20"/>
        <v>5</v>
      </c>
      <c r="D647" t="str">
        <f t="shared" si="21"/>
        <v/>
      </c>
    </row>
    <row r="648" spans="1:4" x14ac:dyDescent="0.35">
      <c r="A648" s="66">
        <v>44886</v>
      </c>
      <c r="B648">
        <v>18159.95</v>
      </c>
      <c r="C648">
        <f t="shared" si="20"/>
        <v>1</v>
      </c>
      <c r="D648" t="str">
        <f t="shared" si="21"/>
        <v>Yes</v>
      </c>
    </row>
    <row r="649" spans="1:4" hidden="1" x14ac:dyDescent="0.35">
      <c r="A649" s="66">
        <v>44887</v>
      </c>
      <c r="B649">
        <v>18244.2</v>
      </c>
      <c r="C649">
        <f t="shared" si="20"/>
        <v>2</v>
      </c>
      <c r="D649" t="str">
        <f t="shared" si="21"/>
        <v/>
      </c>
    </row>
    <row r="650" spans="1:4" hidden="1" x14ac:dyDescent="0.35">
      <c r="A650" s="66">
        <v>44888</v>
      </c>
      <c r="B650">
        <v>18267.25</v>
      </c>
      <c r="C650">
        <f t="shared" si="20"/>
        <v>3</v>
      </c>
      <c r="D650" t="str">
        <f t="shared" si="21"/>
        <v/>
      </c>
    </row>
    <row r="651" spans="1:4" hidden="1" x14ac:dyDescent="0.35">
      <c r="A651" s="66">
        <v>44889</v>
      </c>
      <c r="B651">
        <v>18484.099999999999</v>
      </c>
      <c r="C651">
        <f t="shared" si="20"/>
        <v>4</v>
      </c>
      <c r="D651" t="str">
        <f t="shared" si="21"/>
        <v/>
      </c>
    </row>
    <row r="652" spans="1:4" hidden="1" x14ac:dyDescent="0.35">
      <c r="A652" s="66">
        <v>44890</v>
      </c>
      <c r="B652">
        <v>18512.75</v>
      </c>
      <c r="C652">
        <f t="shared" si="20"/>
        <v>5</v>
      </c>
      <c r="D652" t="str">
        <f t="shared" si="21"/>
        <v/>
      </c>
    </row>
    <row r="653" spans="1:4" x14ac:dyDescent="0.35">
      <c r="A653" s="66">
        <v>44893</v>
      </c>
      <c r="B653">
        <v>18562.75</v>
      </c>
      <c r="C653">
        <f t="shared" si="20"/>
        <v>1</v>
      </c>
      <c r="D653" t="str">
        <f t="shared" si="21"/>
        <v>Yes</v>
      </c>
    </row>
    <row r="654" spans="1:4" hidden="1" x14ac:dyDescent="0.35">
      <c r="A654" s="66">
        <v>44894</v>
      </c>
      <c r="B654">
        <v>18618.05</v>
      </c>
      <c r="C654">
        <f t="shared" si="20"/>
        <v>2</v>
      </c>
      <c r="D654" t="str">
        <f t="shared" si="21"/>
        <v/>
      </c>
    </row>
    <row r="655" spans="1:4" hidden="1" x14ac:dyDescent="0.35">
      <c r="A655" s="66">
        <v>44895</v>
      </c>
      <c r="B655">
        <v>18758.349999999999</v>
      </c>
      <c r="C655">
        <f t="shared" si="20"/>
        <v>3</v>
      </c>
      <c r="D655" t="str">
        <f t="shared" si="21"/>
        <v/>
      </c>
    </row>
    <row r="656" spans="1:4" hidden="1" x14ac:dyDescent="0.35">
      <c r="A656" s="66">
        <v>44896</v>
      </c>
      <c r="B656">
        <v>18812.5</v>
      </c>
      <c r="C656">
        <f t="shared" si="20"/>
        <v>4</v>
      </c>
      <c r="D656" t="str">
        <f t="shared" si="21"/>
        <v/>
      </c>
    </row>
    <row r="657" spans="1:4" hidden="1" x14ac:dyDescent="0.35">
      <c r="A657" s="66">
        <v>44897</v>
      </c>
      <c r="B657">
        <v>18696.099999999999</v>
      </c>
      <c r="C657">
        <f t="shared" si="20"/>
        <v>5</v>
      </c>
      <c r="D657" t="str">
        <f t="shared" si="21"/>
        <v/>
      </c>
    </row>
    <row r="658" spans="1:4" x14ac:dyDescent="0.35">
      <c r="A658" s="66">
        <v>44900</v>
      </c>
      <c r="B658">
        <v>18701.05</v>
      </c>
      <c r="C658">
        <f t="shared" si="20"/>
        <v>1</v>
      </c>
      <c r="D658" t="str">
        <f t="shared" si="21"/>
        <v>Yes</v>
      </c>
    </row>
    <row r="659" spans="1:4" hidden="1" x14ac:dyDescent="0.35">
      <c r="A659" s="66">
        <v>44901</v>
      </c>
      <c r="B659">
        <v>18642.75</v>
      </c>
      <c r="C659">
        <f t="shared" si="20"/>
        <v>2</v>
      </c>
      <c r="D659" t="str">
        <f t="shared" si="21"/>
        <v/>
      </c>
    </row>
    <row r="660" spans="1:4" hidden="1" x14ac:dyDescent="0.35">
      <c r="A660" s="66">
        <v>44902</v>
      </c>
      <c r="B660">
        <v>18560.5</v>
      </c>
      <c r="C660">
        <f t="shared" si="20"/>
        <v>3</v>
      </c>
      <c r="D660" t="str">
        <f t="shared" si="21"/>
        <v/>
      </c>
    </row>
    <row r="661" spans="1:4" hidden="1" x14ac:dyDescent="0.35">
      <c r="A661" s="66">
        <v>44903</v>
      </c>
      <c r="B661">
        <v>18609.349999999999</v>
      </c>
      <c r="C661">
        <f t="shared" si="20"/>
        <v>4</v>
      </c>
      <c r="D661" t="str">
        <f t="shared" si="21"/>
        <v/>
      </c>
    </row>
    <row r="662" spans="1:4" hidden="1" x14ac:dyDescent="0.35">
      <c r="A662" s="66">
        <v>44904</v>
      </c>
      <c r="B662">
        <v>18496.599999999999</v>
      </c>
      <c r="C662">
        <f t="shared" si="20"/>
        <v>5</v>
      </c>
      <c r="D662" t="str">
        <f t="shared" si="21"/>
        <v/>
      </c>
    </row>
    <row r="663" spans="1:4" x14ac:dyDescent="0.35">
      <c r="A663" s="66">
        <v>44907</v>
      </c>
      <c r="B663">
        <v>18497.150000000001</v>
      </c>
      <c r="C663">
        <f t="shared" si="20"/>
        <v>1</v>
      </c>
      <c r="D663" t="str">
        <f t="shared" si="21"/>
        <v>Yes</v>
      </c>
    </row>
    <row r="664" spans="1:4" hidden="1" x14ac:dyDescent="0.35">
      <c r="A664" s="66">
        <v>44908</v>
      </c>
      <c r="B664">
        <v>18608</v>
      </c>
      <c r="C664">
        <f t="shared" si="20"/>
        <v>2</v>
      </c>
      <c r="D664" t="str">
        <f t="shared" si="21"/>
        <v/>
      </c>
    </row>
    <row r="665" spans="1:4" hidden="1" x14ac:dyDescent="0.35">
      <c r="A665" s="66">
        <v>44909</v>
      </c>
      <c r="B665">
        <v>18660.3</v>
      </c>
      <c r="C665">
        <f t="shared" si="20"/>
        <v>3</v>
      </c>
      <c r="D665" t="str">
        <f t="shared" si="21"/>
        <v/>
      </c>
    </row>
    <row r="666" spans="1:4" hidden="1" x14ac:dyDescent="0.35">
      <c r="A666" s="66">
        <v>44910</v>
      </c>
      <c r="B666">
        <v>18414.900000000001</v>
      </c>
      <c r="C666">
        <f t="shared" si="20"/>
        <v>4</v>
      </c>
      <c r="D666" t="str">
        <f t="shared" si="21"/>
        <v/>
      </c>
    </row>
    <row r="667" spans="1:4" hidden="1" x14ac:dyDescent="0.35">
      <c r="A667" s="66">
        <v>44911</v>
      </c>
      <c r="B667">
        <v>18269</v>
      </c>
      <c r="C667">
        <f t="shared" si="20"/>
        <v>5</v>
      </c>
      <c r="D667" t="str">
        <f t="shared" si="21"/>
        <v/>
      </c>
    </row>
    <row r="668" spans="1:4" x14ac:dyDescent="0.35">
      <c r="A668" s="66">
        <v>44914</v>
      </c>
      <c r="B668">
        <v>18420.45</v>
      </c>
      <c r="C668">
        <f t="shared" si="20"/>
        <v>1</v>
      </c>
      <c r="D668" t="str">
        <f t="shared" si="21"/>
        <v>Yes</v>
      </c>
    </row>
    <row r="669" spans="1:4" hidden="1" x14ac:dyDescent="0.35">
      <c r="A669" s="66">
        <v>44915</v>
      </c>
      <c r="B669">
        <v>18385.3</v>
      </c>
      <c r="C669">
        <f t="shared" si="20"/>
        <v>2</v>
      </c>
      <c r="D669" t="str">
        <f t="shared" si="21"/>
        <v/>
      </c>
    </row>
    <row r="670" spans="1:4" hidden="1" x14ac:dyDescent="0.35">
      <c r="A670" s="66">
        <v>44916</v>
      </c>
      <c r="B670">
        <v>18199.099999999999</v>
      </c>
      <c r="C670">
        <f t="shared" si="20"/>
        <v>3</v>
      </c>
      <c r="D670" t="str">
        <f t="shared" si="21"/>
        <v/>
      </c>
    </row>
    <row r="671" spans="1:4" hidden="1" x14ac:dyDescent="0.35">
      <c r="A671" s="66">
        <v>44917</v>
      </c>
      <c r="B671">
        <v>18127.349999999999</v>
      </c>
      <c r="C671">
        <f t="shared" si="20"/>
        <v>4</v>
      </c>
      <c r="D671" t="str">
        <f t="shared" si="21"/>
        <v/>
      </c>
    </row>
    <row r="672" spans="1:4" hidden="1" x14ac:dyDescent="0.35">
      <c r="A672" s="66">
        <v>44918</v>
      </c>
      <c r="B672">
        <v>17806.8</v>
      </c>
      <c r="C672">
        <f t="shared" si="20"/>
        <v>5</v>
      </c>
      <c r="D672" t="str">
        <f t="shared" si="21"/>
        <v/>
      </c>
    </row>
    <row r="673" spans="1:4" x14ac:dyDescent="0.35">
      <c r="A673" s="66">
        <v>44921</v>
      </c>
      <c r="B673">
        <v>18014.599999999999</v>
      </c>
      <c r="C673">
        <f t="shared" si="20"/>
        <v>1</v>
      </c>
      <c r="D673" t="str">
        <f t="shared" si="21"/>
        <v>Yes</v>
      </c>
    </row>
    <row r="674" spans="1:4" hidden="1" x14ac:dyDescent="0.35">
      <c r="A674" s="66">
        <v>44922</v>
      </c>
      <c r="B674">
        <v>18132.3</v>
      </c>
      <c r="C674">
        <f t="shared" si="20"/>
        <v>2</v>
      </c>
      <c r="D674" t="str">
        <f t="shared" si="21"/>
        <v/>
      </c>
    </row>
    <row r="675" spans="1:4" hidden="1" x14ac:dyDescent="0.35">
      <c r="A675" s="66">
        <v>44923</v>
      </c>
      <c r="B675">
        <v>18122.5</v>
      </c>
      <c r="C675">
        <f t="shared" si="20"/>
        <v>3</v>
      </c>
      <c r="D675" t="str">
        <f t="shared" si="21"/>
        <v/>
      </c>
    </row>
    <row r="676" spans="1:4" hidden="1" x14ac:dyDescent="0.35">
      <c r="A676" s="66">
        <v>44924</v>
      </c>
      <c r="B676">
        <v>18191</v>
      </c>
      <c r="C676">
        <f t="shared" si="20"/>
        <v>4</v>
      </c>
      <c r="D676" t="str">
        <f t="shared" si="21"/>
        <v/>
      </c>
    </row>
    <row r="677" spans="1:4" hidden="1" x14ac:dyDescent="0.35">
      <c r="A677" s="66">
        <v>44925</v>
      </c>
      <c r="B677">
        <v>18105.3</v>
      </c>
      <c r="C677">
        <f t="shared" si="20"/>
        <v>5</v>
      </c>
      <c r="D677" t="str">
        <f t="shared" si="21"/>
        <v/>
      </c>
    </row>
    <row r="678" spans="1:4" x14ac:dyDescent="0.35">
      <c r="A678" s="66">
        <v>44928</v>
      </c>
      <c r="B678">
        <v>18197.45</v>
      </c>
      <c r="C678">
        <f t="shared" si="20"/>
        <v>1</v>
      </c>
      <c r="D678" t="str">
        <f t="shared" si="21"/>
        <v>Yes</v>
      </c>
    </row>
    <row r="679" spans="1:4" hidden="1" x14ac:dyDescent="0.35">
      <c r="A679" s="66">
        <v>44929</v>
      </c>
      <c r="B679">
        <v>18232.55</v>
      </c>
      <c r="C679">
        <f t="shared" si="20"/>
        <v>2</v>
      </c>
      <c r="D679" t="str">
        <f t="shared" si="21"/>
        <v/>
      </c>
    </row>
    <row r="680" spans="1:4" hidden="1" x14ac:dyDescent="0.35">
      <c r="A680" s="66">
        <v>44930</v>
      </c>
      <c r="B680">
        <v>18042.95</v>
      </c>
      <c r="C680">
        <f t="shared" si="20"/>
        <v>3</v>
      </c>
      <c r="D680" t="str">
        <f t="shared" si="21"/>
        <v/>
      </c>
    </row>
    <row r="681" spans="1:4" hidden="1" x14ac:dyDescent="0.35">
      <c r="A681" s="66">
        <v>44931</v>
      </c>
      <c r="B681">
        <v>17992.150000000001</v>
      </c>
      <c r="C681">
        <f t="shared" si="20"/>
        <v>4</v>
      </c>
      <c r="D681" t="str">
        <f t="shared" si="21"/>
        <v/>
      </c>
    </row>
    <row r="682" spans="1:4" hidden="1" x14ac:dyDescent="0.35">
      <c r="A682" s="66">
        <v>44932</v>
      </c>
      <c r="B682">
        <v>17859.45</v>
      </c>
      <c r="C682">
        <f t="shared" si="20"/>
        <v>5</v>
      </c>
      <c r="D682" t="str">
        <f t="shared" si="21"/>
        <v/>
      </c>
    </row>
    <row r="683" spans="1:4" x14ac:dyDescent="0.35">
      <c r="A683" s="66">
        <v>44935</v>
      </c>
      <c r="B683">
        <v>18101.2</v>
      </c>
      <c r="C683">
        <f t="shared" si="20"/>
        <v>1</v>
      </c>
      <c r="D683" t="str">
        <f t="shared" si="21"/>
        <v>Yes</v>
      </c>
    </row>
    <row r="684" spans="1:4" hidden="1" x14ac:dyDescent="0.35">
      <c r="A684" s="66">
        <v>44936</v>
      </c>
      <c r="B684">
        <v>17914.150000000001</v>
      </c>
      <c r="C684">
        <f t="shared" si="20"/>
        <v>2</v>
      </c>
      <c r="D684" t="str">
        <f t="shared" si="21"/>
        <v/>
      </c>
    </row>
    <row r="685" spans="1:4" hidden="1" x14ac:dyDescent="0.35">
      <c r="A685" s="66">
        <v>44937</v>
      </c>
      <c r="B685">
        <v>17895.7</v>
      </c>
      <c r="C685">
        <f t="shared" si="20"/>
        <v>3</v>
      </c>
      <c r="D685" t="str">
        <f t="shared" si="21"/>
        <v/>
      </c>
    </row>
    <row r="686" spans="1:4" hidden="1" x14ac:dyDescent="0.35">
      <c r="A686" s="66">
        <v>44938</v>
      </c>
      <c r="B686">
        <v>17858.2</v>
      </c>
      <c r="C686">
        <f t="shared" si="20"/>
        <v>4</v>
      </c>
      <c r="D686" t="str">
        <f t="shared" si="21"/>
        <v/>
      </c>
    </row>
    <row r="687" spans="1:4" hidden="1" x14ac:dyDescent="0.35">
      <c r="A687" s="66">
        <v>44939</v>
      </c>
      <c r="B687">
        <v>17956.599999999999</v>
      </c>
      <c r="C687">
        <f t="shared" si="20"/>
        <v>5</v>
      </c>
      <c r="D687" t="str">
        <f t="shared" si="21"/>
        <v/>
      </c>
    </row>
    <row r="688" spans="1:4" x14ac:dyDescent="0.35">
      <c r="A688" s="66">
        <v>44942</v>
      </c>
      <c r="B688">
        <v>17894.849999999999</v>
      </c>
      <c r="C688">
        <f t="shared" si="20"/>
        <v>1</v>
      </c>
      <c r="D688" t="str">
        <f t="shared" si="21"/>
        <v>Yes</v>
      </c>
    </row>
    <row r="689" spans="1:4" hidden="1" x14ac:dyDescent="0.35">
      <c r="A689" s="66">
        <v>44943</v>
      </c>
      <c r="B689">
        <v>18053.3</v>
      </c>
      <c r="C689">
        <f t="shared" si="20"/>
        <v>2</v>
      </c>
      <c r="D689" t="str">
        <f t="shared" si="21"/>
        <v/>
      </c>
    </row>
    <row r="690" spans="1:4" hidden="1" x14ac:dyDescent="0.35">
      <c r="A690" s="66">
        <v>44944</v>
      </c>
      <c r="B690">
        <v>18165.349999999999</v>
      </c>
      <c r="C690">
        <f t="shared" si="20"/>
        <v>3</v>
      </c>
      <c r="D690" t="str">
        <f t="shared" si="21"/>
        <v/>
      </c>
    </row>
    <row r="691" spans="1:4" hidden="1" x14ac:dyDescent="0.35">
      <c r="A691" s="66">
        <v>44945</v>
      </c>
      <c r="B691">
        <v>18107.849999999999</v>
      </c>
      <c r="C691">
        <f t="shared" si="20"/>
        <v>4</v>
      </c>
      <c r="D691" t="str">
        <f t="shared" si="21"/>
        <v/>
      </c>
    </row>
    <row r="692" spans="1:4" hidden="1" x14ac:dyDescent="0.35">
      <c r="A692" s="66">
        <v>44946</v>
      </c>
      <c r="B692">
        <v>18027.650000000001</v>
      </c>
      <c r="C692">
        <f t="shared" si="20"/>
        <v>5</v>
      </c>
      <c r="D692" t="str">
        <f t="shared" si="21"/>
        <v/>
      </c>
    </row>
    <row r="693" spans="1:4" x14ac:dyDescent="0.35">
      <c r="A693" s="66">
        <v>44949</v>
      </c>
      <c r="B693">
        <v>18118.55</v>
      </c>
      <c r="C693">
        <f t="shared" si="20"/>
        <v>1</v>
      </c>
      <c r="D693" t="str">
        <f t="shared" si="21"/>
        <v>Yes</v>
      </c>
    </row>
    <row r="694" spans="1:4" hidden="1" x14ac:dyDescent="0.35">
      <c r="A694" s="66">
        <v>44950</v>
      </c>
      <c r="B694">
        <v>18118.3</v>
      </c>
      <c r="C694">
        <f t="shared" si="20"/>
        <v>2</v>
      </c>
      <c r="D694" t="str">
        <f t="shared" si="21"/>
        <v/>
      </c>
    </row>
    <row r="695" spans="1:4" hidden="1" x14ac:dyDescent="0.35">
      <c r="A695" s="66">
        <v>44951</v>
      </c>
      <c r="B695">
        <v>17891.95</v>
      </c>
      <c r="C695">
        <f t="shared" si="20"/>
        <v>3</v>
      </c>
      <c r="D695" t="str">
        <f t="shared" si="21"/>
        <v/>
      </c>
    </row>
    <row r="696" spans="1:4" hidden="1" x14ac:dyDescent="0.35">
      <c r="A696" s="66">
        <v>44953</v>
      </c>
      <c r="B696">
        <v>17604.349999999999</v>
      </c>
      <c r="C696">
        <f t="shared" si="20"/>
        <v>5</v>
      </c>
      <c r="D696" t="str">
        <f t="shared" si="21"/>
        <v/>
      </c>
    </row>
    <row r="697" spans="1:4" x14ac:dyDescent="0.35">
      <c r="A697" s="66">
        <v>44956</v>
      </c>
      <c r="B697">
        <v>17648.95</v>
      </c>
      <c r="C697">
        <f t="shared" si="20"/>
        <v>1</v>
      </c>
      <c r="D697" t="str">
        <f t="shared" si="21"/>
        <v>Yes</v>
      </c>
    </row>
    <row r="698" spans="1:4" hidden="1" x14ac:dyDescent="0.35">
      <c r="A698" s="66">
        <v>44957</v>
      </c>
      <c r="B698">
        <v>17662.150000000001</v>
      </c>
      <c r="C698">
        <f t="shared" si="20"/>
        <v>2</v>
      </c>
      <c r="D698" t="str">
        <f t="shared" si="21"/>
        <v/>
      </c>
    </row>
    <row r="699" spans="1:4" hidden="1" x14ac:dyDescent="0.35">
      <c r="A699" s="66">
        <v>44958</v>
      </c>
      <c r="B699">
        <v>17616.3</v>
      </c>
      <c r="C699">
        <f t="shared" si="20"/>
        <v>3</v>
      </c>
      <c r="D699" t="str">
        <f t="shared" si="21"/>
        <v/>
      </c>
    </row>
    <row r="700" spans="1:4" hidden="1" x14ac:dyDescent="0.35">
      <c r="A700" s="66">
        <v>44959</v>
      </c>
      <c r="B700">
        <v>17610.400000000001</v>
      </c>
      <c r="C700">
        <f t="shared" si="20"/>
        <v>4</v>
      </c>
      <c r="D700" t="str">
        <f t="shared" si="21"/>
        <v/>
      </c>
    </row>
    <row r="701" spans="1:4" hidden="1" x14ac:dyDescent="0.35">
      <c r="A701" s="66">
        <v>44960</v>
      </c>
      <c r="B701">
        <v>17854.05</v>
      </c>
      <c r="C701">
        <f t="shared" si="20"/>
        <v>5</v>
      </c>
      <c r="D701" t="str">
        <f t="shared" si="21"/>
        <v/>
      </c>
    </row>
    <row r="702" spans="1:4" x14ac:dyDescent="0.35">
      <c r="A702" s="66">
        <v>44963</v>
      </c>
      <c r="B702">
        <v>17764.599999999999</v>
      </c>
      <c r="C702">
        <f t="shared" si="20"/>
        <v>1</v>
      </c>
      <c r="D702" t="str">
        <f t="shared" si="21"/>
        <v>Yes</v>
      </c>
    </row>
    <row r="703" spans="1:4" hidden="1" x14ac:dyDescent="0.35">
      <c r="A703" s="66">
        <v>44964</v>
      </c>
      <c r="B703">
        <v>17721.5</v>
      </c>
      <c r="C703">
        <f t="shared" si="20"/>
        <v>2</v>
      </c>
      <c r="D703" t="str">
        <f t="shared" si="21"/>
        <v/>
      </c>
    </row>
    <row r="704" spans="1:4" hidden="1" x14ac:dyDescent="0.35">
      <c r="A704" s="66">
        <v>44965</v>
      </c>
      <c r="B704">
        <v>17871.7</v>
      </c>
      <c r="C704">
        <f t="shared" si="20"/>
        <v>3</v>
      </c>
      <c r="D704" t="str">
        <f t="shared" si="21"/>
        <v/>
      </c>
    </row>
    <row r="705" spans="1:4" hidden="1" x14ac:dyDescent="0.35">
      <c r="A705" s="66">
        <v>44966</v>
      </c>
      <c r="B705">
        <v>17893.45</v>
      </c>
      <c r="C705">
        <f t="shared" si="20"/>
        <v>4</v>
      </c>
      <c r="D705" t="str">
        <f t="shared" si="21"/>
        <v/>
      </c>
    </row>
    <row r="706" spans="1:4" hidden="1" x14ac:dyDescent="0.35">
      <c r="A706" s="66">
        <v>44967</v>
      </c>
      <c r="B706">
        <v>17856.5</v>
      </c>
      <c r="C706">
        <f t="shared" si="20"/>
        <v>5</v>
      </c>
      <c r="D706" t="str">
        <f t="shared" si="21"/>
        <v/>
      </c>
    </row>
    <row r="707" spans="1:4" x14ac:dyDescent="0.35">
      <c r="A707" s="66">
        <v>44970</v>
      </c>
      <c r="B707">
        <v>17770.900000000001</v>
      </c>
      <c r="C707">
        <f t="shared" ref="C707:C770" si="22">WEEKDAY(A707, 2)</f>
        <v>1</v>
      </c>
      <c r="D707" t="str">
        <f t="shared" ref="D707:D770" si="23">IF(C707=1, "Yes", "")</f>
        <v>Yes</v>
      </c>
    </row>
    <row r="708" spans="1:4" hidden="1" x14ac:dyDescent="0.35">
      <c r="A708" s="66">
        <v>44971</v>
      </c>
      <c r="B708">
        <v>17929.849999999999</v>
      </c>
      <c r="C708">
        <f t="shared" si="22"/>
        <v>2</v>
      </c>
      <c r="D708" t="str">
        <f t="shared" si="23"/>
        <v/>
      </c>
    </row>
    <row r="709" spans="1:4" hidden="1" x14ac:dyDescent="0.35">
      <c r="A709" s="66">
        <v>44972</v>
      </c>
      <c r="B709">
        <v>18015.849999999999</v>
      </c>
      <c r="C709">
        <f t="shared" si="22"/>
        <v>3</v>
      </c>
      <c r="D709" t="str">
        <f t="shared" si="23"/>
        <v/>
      </c>
    </row>
    <row r="710" spans="1:4" hidden="1" x14ac:dyDescent="0.35">
      <c r="A710" s="66">
        <v>44973</v>
      </c>
      <c r="B710">
        <v>18035.849999999999</v>
      </c>
      <c r="C710">
        <f t="shared" si="22"/>
        <v>4</v>
      </c>
      <c r="D710" t="str">
        <f t="shared" si="23"/>
        <v/>
      </c>
    </row>
    <row r="711" spans="1:4" hidden="1" x14ac:dyDescent="0.35">
      <c r="A711" s="66">
        <v>44974</v>
      </c>
      <c r="B711">
        <v>17944.2</v>
      </c>
      <c r="C711">
        <f t="shared" si="22"/>
        <v>5</v>
      </c>
      <c r="D711" t="str">
        <f t="shared" si="23"/>
        <v/>
      </c>
    </row>
    <row r="712" spans="1:4" x14ac:dyDescent="0.35">
      <c r="A712" s="66">
        <v>44977</v>
      </c>
      <c r="B712">
        <v>17844.599999999999</v>
      </c>
      <c r="C712">
        <f t="shared" si="22"/>
        <v>1</v>
      </c>
      <c r="D712" t="str">
        <f t="shared" si="23"/>
        <v>Yes</v>
      </c>
    </row>
    <row r="713" spans="1:4" hidden="1" x14ac:dyDescent="0.35">
      <c r="A713" s="66">
        <v>44978</v>
      </c>
      <c r="B713">
        <v>17826.7</v>
      </c>
      <c r="C713">
        <f t="shared" si="22"/>
        <v>2</v>
      </c>
      <c r="D713" t="str">
        <f t="shared" si="23"/>
        <v/>
      </c>
    </row>
    <row r="714" spans="1:4" hidden="1" x14ac:dyDescent="0.35">
      <c r="A714" s="66">
        <v>44979</v>
      </c>
      <c r="B714">
        <v>17554.3</v>
      </c>
      <c r="C714">
        <f t="shared" si="22"/>
        <v>3</v>
      </c>
      <c r="D714" t="str">
        <f t="shared" si="23"/>
        <v/>
      </c>
    </row>
    <row r="715" spans="1:4" hidden="1" x14ac:dyDescent="0.35">
      <c r="A715" s="66">
        <v>44980</v>
      </c>
      <c r="B715">
        <v>17511.25</v>
      </c>
      <c r="C715">
        <f t="shared" si="22"/>
        <v>4</v>
      </c>
      <c r="D715" t="str">
        <f t="shared" si="23"/>
        <v/>
      </c>
    </row>
    <row r="716" spans="1:4" hidden="1" x14ac:dyDescent="0.35">
      <c r="A716" s="66">
        <v>44981</v>
      </c>
      <c r="B716">
        <v>17465.8</v>
      </c>
      <c r="C716">
        <f t="shared" si="22"/>
        <v>5</v>
      </c>
      <c r="D716" t="str">
        <f t="shared" si="23"/>
        <v/>
      </c>
    </row>
    <row r="717" spans="1:4" x14ac:dyDescent="0.35">
      <c r="A717" s="66">
        <v>44984</v>
      </c>
      <c r="B717">
        <v>17392.7</v>
      </c>
      <c r="C717">
        <f t="shared" si="22"/>
        <v>1</v>
      </c>
      <c r="D717" t="str">
        <f t="shared" si="23"/>
        <v>Yes</v>
      </c>
    </row>
    <row r="718" spans="1:4" hidden="1" x14ac:dyDescent="0.35">
      <c r="A718" s="66">
        <v>44985</v>
      </c>
      <c r="B718">
        <v>17303.95</v>
      </c>
      <c r="C718">
        <f t="shared" si="22"/>
        <v>2</v>
      </c>
      <c r="D718" t="str">
        <f t="shared" si="23"/>
        <v/>
      </c>
    </row>
    <row r="719" spans="1:4" hidden="1" x14ac:dyDescent="0.35">
      <c r="A719" s="66">
        <v>44986</v>
      </c>
      <c r="B719">
        <v>17450.900000000001</v>
      </c>
      <c r="C719">
        <f t="shared" si="22"/>
        <v>3</v>
      </c>
      <c r="D719" t="str">
        <f t="shared" si="23"/>
        <v/>
      </c>
    </row>
    <row r="720" spans="1:4" hidden="1" x14ac:dyDescent="0.35">
      <c r="A720" s="66">
        <v>44987</v>
      </c>
      <c r="B720">
        <v>17321.900000000001</v>
      </c>
      <c r="C720">
        <f t="shared" si="22"/>
        <v>4</v>
      </c>
      <c r="D720" t="str">
        <f t="shared" si="23"/>
        <v/>
      </c>
    </row>
    <row r="721" spans="1:4" hidden="1" x14ac:dyDescent="0.35">
      <c r="A721" s="66">
        <v>44988</v>
      </c>
      <c r="B721">
        <v>17594.349999999999</v>
      </c>
      <c r="C721">
        <f t="shared" si="22"/>
        <v>5</v>
      </c>
      <c r="D721" t="str">
        <f t="shared" si="23"/>
        <v/>
      </c>
    </row>
    <row r="722" spans="1:4" x14ac:dyDescent="0.35">
      <c r="A722" s="66">
        <v>44991</v>
      </c>
      <c r="B722">
        <v>17711.45</v>
      </c>
      <c r="C722">
        <f t="shared" si="22"/>
        <v>1</v>
      </c>
      <c r="D722" t="str">
        <f t="shared" si="23"/>
        <v>Yes</v>
      </c>
    </row>
    <row r="723" spans="1:4" hidden="1" x14ac:dyDescent="0.35">
      <c r="A723" s="66">
        <v>44993</v>
      </c>
      <c r="B723">
        <v>17754.400000000001</v>
      </c>
      <c r="C723">
        <f t="shared" si="22"/>
        <v>3</v>
      </c>
      <c r="D723" t="str">
        <f t="shared" si="23"/>
        <v/>
      </c>
    </row>
    <row r="724" spans="1:4" hidden="1" x14ac:dyDescent="0.35">
      <c r="A724" s="66">
        <v>44994</v>
      </c>
      <c r="B724">
        <v>17589.599999999999</v>
      </c>
      <c r="C724">
        <f t="shared" si="22"/>
        <v>4</v>
      </c>
      <c r="D724" t="str">
        <f t="shared" si="23"/>
        <v/>
      </c>
    </row>
    <row r="725" spans="1:4" hidden="1" x14ac:dyDescent="0.35">
      <c r="A725" s="66">
        <v>44995</v>
      </c>
      <c r="B725">
        <v>17412.900000000001</v>
      </c>
      <c r="C725">
        <f t="shared" si="22"/>
        <v>5</v>
      </c>
      <c r="D725" t="str">
        <f t="shared" si="23"/>
        <v/>
      </c>
    </row>
    <row r="726" spans="1:4" x14ac:dyDescent="0.35">
      <c r="A726" s="66">
        <v>44998</v>
      </c>
      <c r="B726">
        <v>17154.3</v>
      </c>
      <c r="C726">
        <f t="shared" si="22"/>
        <v>1</v>
      </c>
      <c r="D726" t="str">
        <f t="shared" si="23"/>
        <v>Yes</v>
      </c>
    </row>
    <row r="727" spans="1:4" hidden="1" x14ac:dyDescent="0.35">
      <c r="A727" s="66">
        <v>44999</v>
      </c>
      <c r="B727">
        <v>17043.3</v>
      </c>
      <c r="C727">
        <f t="shared" si="22"/>
        <v>2</v>
      </c>
      <c r="D727" t="str">
        <f t="shared" si="23"/>
        <v/>
      </c>
    </row>
    <row r="728" spans="1:4" hidden="1" x14ac:dyDescent="0.35">
      <c r="A728" s="66">
        <v>45000</v>
      </c>
      <c r="B728">
        <v>16972.150000000001</v>
      </c>
      <c r="C728">
        <f t="shared" si="22"/>
        <v>3</v>
      </c>
      <c r="D728" t="str">
        <f t="shared" si="23"/>
        <v/>
      </c>
    </row>
    <row r="729" spans="1:4" hidden="1" x14ac:dyDescent="0.35">
      <c r="A729" s="66">
        <v>45001</v>
      </c>
      <c r="B729">
        <v>16985.599999999999</v>
      </c>
      <c r="C729">
        <f t="shared" si="22"/>
        <v>4</v>
      </c>
      <c r="D729" t="str">
        <f t="shared" si="23"/>
        <v/>
      </c>
    </row>
    <row r="730" spans="1:4" hidden="1" x14ac:dyDescent="0.35">
      <c r="A730" s="66">
        <v>45002</v>
      </c>
      <c r="B730">
        <v>17100.05</v>
      </c>
      <c r="C730">
        <f t="shared" si="22"/>
        <v>5</v>
      </c>
      <c r="D730" t="str">
        <f t="shared" si="23"/>
        <v/>
      </c>
    </row>
    <row r="731" spans="1:4" x14ac:dyDescent="0.35">
      <c r="A731" s="66">
        <v>45005</v>
      </c>
      <c r="B731">
        <v>16988.400000000001</v>
      </c>
      <c r="C731">
        <f t="shared" si="22"/>
        <v>1</v>
      </c>
      <c r="D731" t="str">
        <f t="shared" si="23"/>
        <v>Yes</v>
      </c>
    </row>
    <row r="732" spans="1:4" hidden="1" x14ac:dyDescent="0.35">
      <c r="A732" s="66">
        <v>45006</v>
      </c>
      <c r="B732">
        <v>17107.5</v>
      </c>
      <c r="C732">
        <f t="shared" si="22"/>
        <v>2</v>
      </c>
      <c r="D732" t="str">
        <f t="shared" si="23"/>
        <v/>
      </c>
    </row>
    <row r="733" spans="1:4" hidden="1" x14ac:dyDescent="0.35">
      <c r="A733" s="66">
        <v>45007</v>
      </c>
      <c r="B733">
        <v>17151.900000000001</v>
      </c>
      <c r="C733">
        <f t="shared" si="22"/>
        <v>3</v>
      </c>
      <c r="D733" t="str">
        <f t="shared" si="23"/>
        <v/>
      </c>
    </row>
    <row r="734" spans="1:4" hidden="1" x14ac:dyDescent="0.35">
      <c r="A734" s="66">
        <v>45008</v>
      </c>
      <c r="B734">
        <v>17076.900000000001</v>
      </c>
      <c r="C734">
        <f t="shared" si="22"/>
        <v>4</v>
      </c>
      <c r="D734" t="str">
        <f t="shared" si="23"/>
        <v/>
      </c>
    </row>
    <row r="735" spans="1:4" hidden="1" x14ac:dyDescent="0.35">
      <c r="A735" s="66">
        <v>45009</v>
      </c>
      <c r="B735">
        <v>16945.05</v>
      </c>
      <c r="C735">
        <f t="shared" si="22"/>
        <v>5</v>
      </c>
      <c r="D735" t="str">
        <f t="shared" si="23"/>
        <v/>
      </c>
    </row>
    <row r="736" spans="1:4" x14ac:dyDescent="0.35">
      <c r="A736" s="66">
        <v>45012</v>
      </c>
      <c r="B736">
        <v>16985.7</v>
      </c>
      <c r="C736">
        <f t="shared" si="22"/>
        <v>1</v>
      </c>
      <c r="D736" t="str">
        <f t="shared" si="23"/>
        <v>Yes</v>
      </c>
    </row>
    <row r="737" spans="1:4" hidden="1" x14ac:dyDescent="0.35">
      <c r="A737" s="66">
        <v>45013</v>
      </c>
      <c r="B737">
        <v>16951.7</v>
      </c>
      <c r="C737">
        <f t="shared" si="22"/>
        <v>2</v>
      </c>
      <c r="D737" t="str">
        <f t="shared" si="23"/>
        <v/>
      </c>
    </row>
    <row r="738" spans="1:4" hidden="1" x14ac:dyDescent="0.35">
      <c r="A738" s="66">
        <v>45014</v>
      </c>
      <c r="B738">
        <v>17080.7</v>
      </c>
      <c r="C738">
        <f t="shared" si="22"/>
        <v>3</v>
      </c>
      <c r="D738" t="str">
        <f t="shared" si="23"/>
        <v/>
      </c>
    </row>
    <row r="739" spans="1:4" hidden="1" x14ac:dyDescent="0.35">
      <c r="A739" s="66">
        <v>45016</v>
      </c>
      <c r="B739">
        <v>17359.75</v>
      </c>
      <c r="C739">
        <f t="shared" si="22"/>
        <v>5</v>
      </c>
      <c r="D739" t="str">
        <f t="shared" si="23"/>
        <v/>
      </c>
    </row>
    <row r="740" spans="1:4" x14ac:dyDescent="0.35">
      <c r="A740" s="66">
        <v>45019</v>
      </c>
      <c r="B740">
        <v>17398.05</v>
      </c>
      <c r="C740">
        <f t="shared" si="22"/>
        <v>1</v>
      </c>
      <c r="D740" t="str">
        <f t="shared" si="23"/>
        <v>Yes</v>
      </c>
    </row>
    <row r="741" spans="1:4" hidden="1" x14ac:dyDescent="0.35">
      <c r="A741" s="66">
        <v>45021</v>
      </c>
      <c r="B741">
        <v>17557.05</v>
      </c>
      <c r="C741">
        <f t="shared" si="22"/>
        <v>3</v>
      </c>
      <c r="D741" t="str">
        <f t="shared" si="23"/>
        <v/>
      </c>
    </row>
    <row r="742" spans="1:4" hidden="1" x14ac:dyDescent="0.35">
      <c r="A742" s="66">
        <v>45022</v>
      </c>
      <c r="B742">
        <v>17599.150000000001</v>
      </c>
      <c r="C742">
        <f t="shared" si="22"/>
        <v>4</v>
      </c>
      <c r="D742" t="str">
        <f t="shared" si="23"/>
        <v/>
      </c>
    </row>
    <row r="743" spans="1:4" x14ac:dyDescent="0.35">
      <c r="A743" s="66">
        <v>45026</v>
      </c>
      <c r="B743">
        <v>17624.05</v>
      </c>
      <c r="C743">
        <f t="shared" si="22"/>
        <v>1</v>
      </c>
      <c r="D743" t="str">
        <f t="shared" si="23"/>
        <v>Yes</v>
      </c>
    </row>
    <row r="744" spans="1:4" hidden="1" x14ac:dyDescent="0.35">
      <c r="A744" s="66">
        <v>45027</v>
      </c>
      <c r="B744">
        <v>17722.3</v>
      </c>
      <c r="C744">
        <f t="shared" si="22"/>
        <v>2</v>
      </c>
      <c r="D744" t="str">
        <f t="shared" si="23"/>
        <v/>
      </c>
    </row>
    <row r="745" spans="1:4" hidden="1" x14ac:dyDescent="0.35">
      <c r="A745" s="66">
        <v>45028</v>
      </c>
      <c r="B745">
        <v>17812.400000000001</v>
      </c>
      <c r="C745">
        <f t="shared" si="22"/>
        <v>3</v>
      </c>
      <c r="D745" t="str">
        <f t="shared" si="23"/>
        <v/>
      </c>
    </row>
    <row r="746" spans="1:4" hidden="1" x14ac:dyDescent="0.35">
      <c r="A746" s="66">
        <v>45029</v>
      </c>
      <c r="B746">
        <v>17828</v>
      </c>
      <c r="C746">
        <f t="shared" si="22"/>
        <v>4</v>
      </c>
      <c r="D746" t="str">
        <f t="shared" si="23"/>
        <v/>
      </c>
    </row>
    <row r="747" spans="1:4" x14ac:dyDescent="0.35">
      <c r="A747" s="66">
        <v>45033</v>
      </c>
      <c r="B747">
        <v>17706.849999999999</v>
      </c>
      <c r="C747">
        <f t="shared" si="22"/>
        <v>1</v>
      </c>
      <c r="D747" t="str">
        <f t="shared" si="23"/>
        <v>Yes</v>
      </c>
    </row>
    <row r="748" spans="1:4" hidden="1" x14ac:dyDescent="0.35">
      <c r="A748" s="66">
        <v>45034</v>
      </c>
      <c r="B748">
        <v>17660.150000000001</v>
      </c>
      <c r="C748">
        <f t="shared" si="22"/>
        <v>2</v>
      </c>
      <c r="D748" t="str">
        <f t="shared" si="23"/>
        <v/>
      </c>
    </row>
    <row r="749" spans="1:4" hidden="1" x14ac:dyDescent="0.35">
      <c r="A749" s="66">
        <v>45035</v>
      </c>
      <c r="B749">
        <v>17618.75</v>
      </c>
      <c r="C749">
        <f t="shared" si="22"/>
        <v>3</v>
      </c>
      <c r="D749" t="str">
        <f t="shared" si="23"/>
        <v/>
      </c>
    </row>
    <row r="750" spans="1:4" hidden="1" x14ac:dyDescent="0.35">
      <c r="A750" s="66">
        <v>45036</v>
      </c>
      <c r="B750">
        <v>17624.45</v>
      </c>
      <c r="C750">
        <f t="shared" si="22"/>
        <v>4</v>
      </c>
      <c r="D750" t="str">
        <f t="shared" si="23"/>
        <v/>
      </c>
    </row>
    <row r="751" spans="1:4" hidden="1" x14ac:dyDescent="0.35">
      <c r="A751" s="66">
        <v>45037</v>
      </c>
      <c r="B751">
        <v>17624.05</v>
      </c>
      <c r="C751">
        <f t="shared" si="22"/>
        <v>5</v>
      </c>
      <c r="D751" t="str">
        <f t="shared" si="23"/>
        <v/>
      </c>
    </row>
    <row r="752" spans="1:4" x14ac:dyDescent="0.35">
      <c r="A752" s="66">
        <v>45040</v>
      </c>
      <c r="B752">
        <v>17743.400000000001</v>
      </c>
      <c r="C752">
        <f t="shared" si="22"/>
        <v>1</v>
      </c>
      <c r="D752" t="str">
        <f t="shared" si="23"/>
        <v>Yes</v>
      </c>
    </row>
    <row r="753" spans="1:4" hidden="1" x14ac:dyDescent="0.35">
      <c r="A753" s="66">
        <v>45041</v>
      </c>
      <c r="B753">
        <v>17769.25</v>
      </c>
      <c r="C753">
        <f t="shared" si="22"/>
        <v>2</v>
      </c>
      <c r="D753" t="str">
        <f t="shared" si="23"/>
        <v/>
      </c>
    </row>
    <row r="754" spans="1:4" hidden="1" x14ac:dyDescent="0.35">
      <c r="A754" s="66">
        <v>45042</v>
      </c>
      <c r="B754">
        <v>17813.599999999999</v>
      </c>
      <c r="C754">
        <f t="shared" si="22"/>
        <v>3</v>
      </c>
      <c r="D754" t="str">
        <f t="shared" si="23"/>
        <v/>
      </c>
    </row>
    <row r="755" spans="1:4" hidden="1" x14ac:dyDescent="0.35">
      <c r="A755" s="66">
        <v>45043</v>
      </c>
      <c r="B755">
        <v>17915.05</v>
      </c>
      <c r="C755">
        <f t="shared" si="22"/>
        <v>4</v>
      </c>
      <c r="D755" t="str">
        <f t="shared" si="23"/>
        <v/>
      </c>
    </row>
    <row r="756" spans="1:4" hidden="1" x14ac:dyDescent="0.35">
      <c r="A756" s="66">
        <v>45044</v>
      </c>
      <c r="B756">
        <v>18065</v>
      </c>
      <c r="C756">
        <f t="shared" si="22"/>
        <v>5</v>
      </c>
      <c r="D756" t="str">
        <f t="shared" si="23"/>
        <v/>
      </c>
    </row>
    <row r="757" spans="1:4" hidden="1" x14ac:dyDescent="0.35">
      <c r="A757" s="66">
        <v>45048</v>
      </c>
      <c r="B757">
        <v>18147.650000000001</v>
      </c>
      <c r="C757">
        <f t="shared" si="22"/>
        <v>2</v>
      </c>
      <c r="D757" t="str">
        <f t="shared" si="23"/>
        <v/>
      </c>
    </row>
    <row r="758" spans="1:4" hidden="1" x14ac:dyDescent="0.35">
      <c r="A758" s="66">
        <v>45049</v>
      </c>
      <c r="B758">
        <v>18089.849999999999</v>
      </c>
      <c r="C758">
        <f t="shared" si="22"/>
        <v>3</v>
      </c>
      <c r="D758" t="str">
        <f t="shared" si="23"/>
        <v/>
      </c>
    </row>
    <row r="759" spans="1:4" hidden="1" x14ac:dyDescent="0.35">
      <c r="A759" s="66">
        <v>45050</v>
      </c>
      <c r="B759">
        <v>18255.8</v>
      </c>
      <c r="C759">
        <f t="shared" si="22"/>
        <v>4</v>
      </c>
      <c r="D759" t="str">
        <f t="shared" si="23"/>
        <v/>
      </c>
    </row>
    <row r="760" spans="1:4" hidden="1" x14ac:dyDescent="0.35">
      <c r="A760" s="66">
        <v>45051</v>
      </c>
      <c r="B760">
        <v>18069</v>
      </c>
      <c r="C760">
        <f t="shared" si="22"/>
        <v>5</v>
      </c>
      <c r="D760" t="str">
        <f t="shared" si="23"/>
        <v/>
      </c>
    </row>
    <row r="761" spans="1:4" x14ac:dyDescent="0.35">
      <c r="A761" s="66">
        <v>45054</v>
      </c>
      <c r="B761">
        <v>18264.400000000001</v>
      </c>
      <c r="C761">
        <f t="shared" si="22"/>
        <v>1</v>
      </c>
      <c r="D761" t="str">
        <f t="shared" si="23"/>
        <v>Yes</v>
      </c>
    </row>
    <row r="762" spans="1:4" hidden="1" x14ac:dyDescent="0.35">
      <c r="A762" s="66">
        <v>45055</v>
      </c>
      <c r="B762">
        <v>18265.95</v>
      </c>
      <c r="C762">
        <f t="shared" si="22"/>
        <v>2</v>
      </c>
      <c r="D762" t="str">
        <f t="shared" si="23"/>
        <v/>
      </c>
    </row>
    <row r="763" spans="1:4" hidden="1" x14ac:dyDescent="0.35">
      <c r="A763" s="66">
        <v>45056</v>
      </c>
      <c r="B763">
        <v>18315.099999999999</v>
      </c>
      <c r="C763">
        <f t="shared" si="22"/>
        <v>3</v>
      </c>
      <c r="D763" t="str">
        <f t="shared" si="23"/>
        <v/>
      </c>
    </row>
    <row r="764" spans="1:4" hidden="1" x14ac:dyDescent="0.35">
      <c r="A764" s="66">
        <v>45057</v>
      </c>
      <c r="B764">
        <v>18297</v>
      </c>
      <c r="C764">
        <f t="shared" si="22"/>
        <v>4</v>
      </c>
      <c r="D764" t="str">
        <f t="shared" si="23"/>
        <v/>
      </c>
    </row>
    <row r="765" spans="1:4" hidden="1" x14ac:dyDescent="0.35">
      <c r="A765" s="66">
        <v>45058</v>
      </c>
      <c r="B765">
        <v>18314.8</v>
      </c>
      <c r="C765">
        <f t="shared" si="22"/>
        <v>5</v>
      </c>
      <c r="D765" t="str">
        <f t="shared" si="23"/>
        <v/>
      </c>
    </row>
    <row r="766" spans="1:4" x14ac:dyDescent="0.35">
      <c r="A766" s="66">
        <v>45061</v>
      </c>
      <c r="B766">
        <v>18398.849999999999</v>
      </c>
      <c r="C766">
        <f t="shared" si="22"/>
        <v>1</v>
      </c>
      <c r="D766" t="str">
        <f t="shared" si="23"/>
        <v>Yes</v>
      </c>
    </row>
    <row r="767" spans="1:4" hidden="1" x14ac:dyDescent="0.35">
      <c r="A767" s="66">
        <v>45062</v>
      </c>
      <c r="B767">
        <v>18286.5</v>
      </c>
      <c r="C767">
        <f t="shared" si="22"/>
        <v>2</v>
      </c>
      <c r="D767" t="str">
        <f t="shared" si="23"/>
        <v/>
      </c>
    </row>
    <row r="768" spans="1:4" hidden="1" x14ac:dyDescent="0.35">
      <c r="A768" s="66">
        <v>45063</v>
      </c>
      <c r="B768">
        <v>18181.75</v>
      </c>
      <c r="C768">
        <f t="shared" si="22"/>
        <v>3</v>
      </c>
      <c r="D768" t="str">
        <f t="shared" si="23"/>
        <v/>
      </c>
    </row>
    <row r="769" spans="1:4" hidden="1" x14ac:dyDescent="0.35">
      <c r="A769" s="66">
        <v>45064</v>
      </c>
      <c r="B769">
        <v>18129.95</v>
      </c>
      <c r="C769">
        <f t="shared" si="22"/>
        <v>4</v>
      </c>
      <c r="D769" t="str">
        <f t="shared" si="23"/>
        <v/>
      </c>
    </row>
    <row r="770" spans="1:4" hidden="1" x14ac:dyDescent="0.35">
      <c r="A770" s="66">
        <v>45065</v>
      </c>
      <c r="B770">
        <v>18203.400000000001</v>
      </c>
      <c r="C770">
        <f t="shared" si="22"/>
        <v>5</v>
      </c>
      <c r="D770" t="str">
        <f t="shared" si="23"/>
        <v/>
      </c>
    </row>
    <row r="771" spans="1:4" x14ac:dyDescent="0.35">
      <c r="A771" s="66">
        <v>45068</v>
      </c>
      <c r="B771">
        <v>18314.400000000001</v>
      </c>
      <c r="C771">
        <f t="shared" ref="C771:C834" si="24">WEEKDAY(A771, 2)</f>
        <v>1</v>
      </c>
      <c r="D771" t="str">
        <f t="shared" ref="D771:D834" si="25">IF(C771=1, "Yes", "")</f>
        <v>Yes</v>
      </c>
    </row>
    <row r="772" spans="1:4" hidden="1" x14ac:dyDescent="0.35">
      <c r="A772" s="66">
        <v>45069</v>
      </c>
      <c r="B772">
        <v>18348</v>
      </c>
      <c r="C772">
        <f t="shared" si="24"/>
        <v>2</v>
      </c>
      <c r="D772" t="str">
        <f t="shared" si="25"/>
        <v/>
      </c>
    </row>
    <row r="773" spans="1:4" hidden="1" x14ac:dyDescent="0.35">
      <c r="A773" s="66">
        <v>45070</v>
      </c>
      <c r="B773">
        <v>18285.400000000001</v>
      </c>
      <c r="C773">
        <f t="shared" si="24"/>
        <v>3</v>
      </c>
      <c r="D773" t="str">
        <f t="shared" si="25"/>
        <v/>
      </c>
    </row>
    <row r="774" spans="1:4" hidden="1" x14ac:dyDescent="0.35">
      <c r="A774" s="66">
        <v>45071</v>
      </c>
      <c r="B774">
        <v>18321.150000000001</v>
      </c>
      <c r="C774">
        <f t="shared" si="24"/>
        <v>4</v>
      </c>
      <c r="D774" t="str">
        <f t="shared" si="25"/>
        <v/>
      </c>
    </row>
    <row r="775" spans="1:4" hidden="1" x14ac:dyDescent="0.35">
      <c r="A775" s="66">
        <v>45072</v>
      </c>
      <c r="B775">
        <v>18499.349999999999</v>
      </c>
      <c r="C775">
        <f t="shared" si="24"/>
        <v>5</v>
      </c>
      <c r="D775" t="str">
        <f t="shared" si="25"/>
        <v/>
      </c>
    </row>
    <row r="776" spans="1:4" x14ac:dyDescent="0.35">
      <c r="A776" s="66">
        <v>45075</v>
      </c>
      <c r="B776">
        <v>18598.650000000001</v>
      </c>
      <c r="C776">
        <f t="shared" si="24"/>
        <v>1</v>
      </c>
      <c r="D776" t="str">
        <f t="shared" si="25"/>
        <v>Yes</v>
      </c>
    </row>
    <row r="777" spans="1:4" hidden="1" x14ac:dyDescent="0.35">
      <c r="A777" s="66">
        <v>45076</v>
      </c>
      <c r="B777">
        <v>18633.849999999999</v>
      </c>
      <c r="C777">
        <f t="shared" si="24"/>
        <v>2</v>
      </c>
      <c r="D777" t="str">
        <f t="shared" si="25"/>
        <v/>
      </c>
    </row>
    <row r="778" spans="1:4" hidden="1" x14ac:dyDescent="0.35">
      <c r="A778" s="66">
        <v>45077</v>
      </c>
      <c r="B778">
        <v>18534.400000000001</v>
      </c>
      <c r="C778">
        <f t="shared" si="24"/>
        <v>3</v>
      </c>
      <c r="D778" t="str">
        <f t="shared" si="25"/>
        <v/>
      </c>
    </row>
    <row r="779" spans="1:4" hidden="1" x14ac:dyDescent="0.35">
      <c r="A779" s="66">
        <v>45078</v>
      </c>
      <c r="B779">
        <v>18487.75</v>
      </c>
      <c r="C779">
        <f t="shared" si="24"/>
        <v>4</v>
      </c>
      <c r="D779" t="str">
        <f t="shared" si="25"/>
        <v/>
      </c>
    </row>
    <row r="780" spans="1:4" hidden="1" x14ac:dyDescent="0.35">
      <c r="A780" s="66">
        <v>45079</v>
      </c>
      <c r="B780">
        <v>18534.099999999999</v>
      </c>
      <c r="C780">
        <f t="shared" si="24"/>
        <v>5</v>
      </c>
      <c r="D780" t="str">
        <f t="shared" si="25"/>
        <v/>
      </c>
    </row>
    <row r="781" spans="1:4" x14ac:dyDescent="0.35">
      <c r="A781" s="66">
        <v>45082</v>
      </c>
      <c r="B781">
        <v>18593.849999999999</v>
      </c>
      <c r="C781">
        <f t="shared" si="24"/>
        <v>1</v>
      </c>
      <c r="D781" t="str">
        <f t="shared" si="25"/>
        <v>Yes</v>
      </c>
    </row>
    <row r="782" spans="1:4" hidden="1" x14ac:dyDescent="0.35">
      <c r="A782" s="66">
        <v>45083</v>
      </c>
      <c r="B782">
        <v>18599</v>
      </c>
      <c r="C782">
        <f t="shared" si="24"/>
        <v>2</v>
      </c>
      <c r="D782" t="str">
        <f t="shared" si="25"/>
        <v/>
      </c>
    </row>
    <row r="783" spans="1:4" hidden="1" x14ac:dyDescent="0.35">
      <c r="A783" s="66">
        <v>45084</v>
      </c>
      <c r="B783">
        <v>18726.400000000001</v>
      </c>
      <c r="C783">
        <f t="shared" si="24"/>
        <v>3</v>
      </c>
      <c r="D783" t="str">
        <f t="shared" si="25"/>
        <v/>
      </c>
    </row>
    <row r="784" spans="1:4" hidden="1" x14ac:dyDescent="0.35">
      <c r="A784" s="66">
        <v>45085</v>
      </c>
      <c r="B784">
        <v>18634.55</v>
      </c>
      <c r="C784">
        <f t="shared" si="24"/>
        <v>4</v>
      </c>
      <c r="D784" t="str">
        <f t="shared" si="25"/>
        <v/>
      </c>
    </row>
    <row r="785" spans="1:4" hidden="1" x14ac:dyDescent="0.35">
      <c r="A785" s="66">
        <v>45086</v>
      </c>
      <c r="B785">
        <v>18563.400000000001</v>
      </c>
      <c r="C785">
        <f t="shared" si="24"/>
        <v>5</v>
      </c>
      <c r="D785" t="str">
        <f t="shared" si="25"/>
        <v/>
      </c>
    </row>
    <row r="786" spans="1:4" x14ac:dyDescent="0.35">
      <c r="A786" s="66">
        <v>45089</v>
      </c>
      <c r="B786">
        <v>18601.5</v>
      </c>
      <c r="C786">
        <f t="shared" si="24"/>
        <v>1</v>
      </c>
      <c r="D786" t="str">
        <f t="shared" si="25"/>
        <v>Yes</v>
      </c>
    </row>
    <row r="787" spans="1:4" hidden="1" x14ac:dyDescent="0.35">
      <c r="A787" s="66">
        <v>45090</v>
      </c>
      <c r="B787">
        <v>18716.150000000001</v>
      </c>
      <c r="C787">
        <f t="shared" si="24"/>
        <v>2</v>
      </c>
      <c r="D787" t="str">
        <f t="shared" si="25"/>
        <v/>
      </c>
    </row>
    <row r="788" spans="1:4" hidden="1" x14ac:dyDescent="0.35">
      <c r="A788" s="66">
        <v>45091</v>
      </c>
      <c r="B788">
        <v>18755.900000000001</v>
      </c>
      <c r="C788">
        <f t="shared" si="24"/>
        <v>3</v>
      </c>
      <c r="D788" t="str">
        <f t="shared" si="25"/>
        <v/>
      </c>
    </row>
    <row r="789" spans="1:4" hidden="1" x14ac:dyDescent="0.35">
      <c r="A789" s="66">
        <v>45092</v>
      </c>
      <c r="B789">
        <v>18688.099999999999</v>
      </c>
      <c r="C789">
        <f t="shared" si="24"/>
        <v>4</v>
      </c>
      <c r="D789" t="str">
        <f t="shared" si="25"/>
        <v/>
      </c>
    </row>
    <row r="790" spans="1:4" hidden="1" x14ac:dyDescent="0.35">
      <c r="A790" s="66">
        <v>45093</v>
      </c>
      <c r="B790">
        <v>18826</v>
      </c>
      <c r="C790">
        <f t="shared" si="24"/>
        <v>5</v>
      </c>
      <c r="D790" t="str">
        <f t="shared" si="25"/>
        <v/>
      </c>
    </row>
    <row r="791" spans="1:4" x14ac:dyDescent="0.35">
      <c r="A791" s="66">
        <v>45096</v>
      </c>
      <c r="B791">
        <v>18755.45</v>
      </c>
      <c r="C791">
        <f t="shared" si="24"/>
        <v>1</v>
      </c>
      <c r="D791" t="str">
        <f t="shared" si="25"/>
        <v>Yes</v>
      </c>
    </row>
    <row r="792" spans="1:4" hidden="1" x14ac:dyDescent="0.35">
      <c r="A792" s="66">
        <v>45097</v>
      </c>
      <c r="B792">
        <v>18816.7</v>
      </c>
      <c r="C792">
        <f t="shared" si="24"/>
        <v>2</v>
      </c>
      <c r="D792" t="str">
        <f t="shared" si="25"/>
        <v/>
      </c>
    </row>
    <row r="793" spans="1:4" hidden="1" x14ac:dyDescent="0.35">
      <c r="A793" s="66">
        <v>45098</v>
      </c>
      <c r="B793">
        <v>18856.849999999999</v>
      </c>
      <c r="C793">
        <f t="shared" si="24"/>
        <v>3</v>
      </c>
      <c r="D793" t="str">
        <f t="shared" si="25"/>
        <v/>
      </c>
    </row>
    <row r="794" spans="1:4" hidden="1" x14ac:dyDescent="0.35">
      <c r="A794" s="66">
        <v>45099</v>
      </c>
      <c r="B794">
        <v>18771.25</v>
      </c>
      <c r="C794">
        <f t="shared" si="24"/>
        <v>4</v>
      </c>
      <c r="D794" t="str">
        <f t="shared" si="25"/>
        <v/>
      </c>
    </row>
    <row r="795" spans="1:4" hidden="1" x14ac:dyDescent="0.35">
      <c r="A795" s="66">
        <v>45100</v>
      </c>
      <c r="B795">
        <v>18665.5</v>
      </c>
      <c r="C795">
        <f t="shared" si="24"/>
        <v>5</v>
      </c>
      <c r="D795" t="str">
        <f t="shared" si="25"/>
        <v/>
      </c>
    </row>
    <row r="796" spans="1:4" x14ac:dyDescent="0.35">
      <c r="A796" s="66">
        <v>45103</v>
      </c>
      <c r="B796">
        <v>18691.2</v>
      </c>
      <c r="C796">
        <f t="shared" si="24"/>
        <v>1</v>
      </c>
      <c r="D796" t="str">
        <f t="shared" si="25"/>
        <v>Yes</v>
      </c>
    </row>
    <row r="797" spans="1:4" hidden="1" x14ac:dyDescent="0.35">
      <c r="A797" s="66">
        <v>45104</v>
      </c>
      <c r="B797">
        <v>18817.400000000001</v>
      </c>
      <c r="C797">
        <f t="shared" si="24"/>
        <v>2</v>
      </c>
      <c r="D797" t="str">
        <f t="shared" si="25"/>
        <v/>
      </c>
    </row>
    <row r="798" spans="1:4" hidden="1" x14ac:dyDescent="0.35">
      <c r="A798" s="66">
        <v>45105</v>
      </c>
      <c r="B798">
        <v>18972.099999999999</v>
      </c>
      <c r="C798">
        <f t="shared" si="24"/>
        <v>3</v>
      </c>
      <c r="D798" t="str">
        <f t="shared" si="25"/>
        <v/>
      </c>
    </row>
    <row r="799" spans="1:4" hidden="1" x14ac:dyDescent="0.35">
      <c r="A799" s="66">
        <v>45107</v>
      </c>
      <c r="B799">
        <v>19189.05</v>
      </c>
      <c r="C799">
        <f t="shared" si="24"/>
        <v>5</v>
      </c>
      <c r="D799" t="str">
        <f t="shared" si="25"/>
        <v/>
      </c>
    </row>
    <row r="800" spans="1:4" x14ac:dyDescent="0.35">
      <c r="A800" s="66">
        <v>45110</v>
      </c>
      <c r="B800">
        <v>19322.55</v>
      </c>
      <c r="C800">
        <f t="shared" si="24"/>
        <v>1</v>
      </c>
      <c r="D800" t="str">
        <f t="shared" si="25"/>
        <v>Yes</v>
      </c>
    </row>
    <row r="801" spans="1:4" hidden="1" x14ac:dyDescent="0.35">
      <c r="A801" s="66">
        <v>45111</v>
      </c>
      <c r="B801">
        <v>19389</v>
      </c>
      <c r="C801">
        <f t="shared" si="24"/>
        <v>2</v>
      </c>
      <c r="D801" t="str">
        <f t="shared" si="25"/>
        <v/>
      </c>
    </row>
    <row r="802" spans="1:4" hidden="1" x14ac:dyDescent="0.35">
      <c r="A802" s="66">
        <v>45112</v>
      </c>
      <c r="B802">
        <v>19398.5</v>
      </c>
      <c r="C802">
        <f t="shared" si="24"/>
        <v>3</v>
      </c>
      <c r="D802" t="str">
        <f t="shared" si="25"/>
        <v/>
      </c>
    </row>
    <row r="803" spans="1:4" hidden="1" x14ac:dyDescent="0.35">
      <c r="A803" s="66">
        <v>45113</v>
      </c>
      <c r="B803">
        <v>19497.3</v>
      </c>
      <c r="C803">
        <f t="shared" si="24"/>
        <v>4</v>
      </c>
      <c r="D803" t="str">
        <f t="shared" si="25"/>
        <v/>
      </c>
    </row>
    <row r="804" spans="1:4" hidden="1" x14ac:dyDescent="0.35">
      <c r="A804" s="66">
        <v>45114</v>
      </c>
      <c r="B804">
        <v>19331.8</v>
      </c>
      <c r="C804">
        <f t="shared" si="24"/>
        <v>5</v>
      </c>
      <c r="D804" t="str">
        <f t="shared" si="25"/>
        <v/>
      </c>
    </row>
    <row r="805" spans="1:4" x14ac:dyDescent="0.35">
      <c r="A805" s="66">
        <v>45117</v>
      </c>
      <c r="B805">
        <v>19355.900000000001</v>
      </c>
      <c r="C805">
        <f t="shared" si="24"/>
        <v>1</v>
      </c>
      <c r="D805" t="str">
        <f t="shared" si="25"/>
        <v>Yes</v>
      </c>
    </row>
    <row r="806" spans="1:4" hidden="1" x14ac:dyDescent="0.35">
      <c r="A806" s="66">
        <v>45118</v>
      </c>
      <c r="B806">
        <v>19439.400000000001</v>
      </c>
      <c r="C806">
        <f t="shared" si="24"/>
        <v>2</v>
      </c>
      <c r="D806" t="str">
        <f t="shared" si="25"/>
        <v/>
      </c>
    </row>
    <row r="807" spans="1:4" hidden="1" x14ac:dyDescent="0.35">
      <c r="A807" s="66">
        <v>45119</v>
      </c>
      <c r="B807">
        <v>19384.3</v>
      </c>
      <c r="C807">
        <f t="shared" si="24"/>
        <v>3</v>
      </c>
      <c r="D807" t="str">
        <f t="shared" si="25"/>
        <v/>
      </c>
    </row>
    <row r="808" spans="1:4" hidden="1" x14ac:dyDescent="0.35">
      <c r="A808" s="66">
        <v>45120</v>
      </c>
      <c r="B808">
        <v>19413.75</v>
      </c>
      <c r="C808">
        <f t="shared" si="24"/>
        <v>4</v>
      </c>
      <c r="D808" t="str">
        <f t="shared" si="25"/>
        <v/>
      </c>
    </row>
    <row r="809" spans="1:4" hidden="1" x14ac:dyDescent="0.35">
      <c r="A809" s="66">
        <v>45121</v>
      </c>
      <c r="B809">
        <v>19564.5</v>
      </c>
      <c r="C809">
        <f t="shared" si="24"/>
        <v>5</v>
      </c>
      <c r="D809" t="str">
        <f t="shared" si="25"/>
        <v/>
      </c>
    </row>
    <row r="810" spans="1:4" x14ac:dyDescent="0.35">
      <c r="A810" s="66">
        <v>45124</v>
      </c>
      <c r="B810">
        <v>19711.45</v>
      </c>
      <c r="C810">
        <f t="shared" si="24"/>
        <v>1</v>
      </c>
      <c r="D810" t="str">
        <f t="shared" si="25"/>
        <v>Yes</v>
      </c>
    </row>
    <row r="811" spans="1:4" hidden="1" x14ac:dyDescent="0.35">
      <c r="A811" s="66">
        <v>45125</v>
      </c>
      <c r="B811">
        <v>19749.25</v>
      </c>
      <c r="C811">
        <f t="shared" si="24"/>
        <v>2</v>
      </c>
      <c r="D811" t="str">
        <f t="shared" si="25"/>
        <v/>
      </c>
    </row>
    <row r="812" spans="1:4" hidden="1" x14ac:dyDescent="0.35">
      <c r="A812" s="66">
        <v>45126</v>
      </c>
      <c r="B812">
        <v>19833.150000000001</v>
      </c>
      <c r="C812">
        <f t="shared" si="24"/>
        <v>3</v>
      </c>
      <c r="D812" t="str">
        <f t="shared" si="25"/>
        <v/>
      </c>
    </row>
    <row r="813" spans="1:4" hidden="1" x14ac:dyDescent="0.35">
      <c r="A813" s="66">
        <v>45127</v>
      </c>
      <c r="B813">
        <v>19979.150000000001</v>
      </c>
      <c r="C813">
        <f t="shared" si="24"/>
        <v>4</v>
      </c>
      <c r="D813" t="str">
        <f t="shared" si="25"/>
        <v/>
      </c>
    </row>
    <row r="814" spans="1:4" hidden="1" x14ac:dyDescent="0.35">
      <c r="A814" s="66">
        <v>45128</v>
      </c>
      <c r="B814">
        <v>19745</v>
      </c>
      <c r="C814">
        <f t="shared" si="24"/>
        <v>5</v>
      </c>
      <c r="D814" t="str">
        <f t="shared" si="25"/>
        <v/>
      </c>
    </row>
    <row r="815" spans="1:4" x14ac:dyDescent="0.35">
      <c r="A815" s="66">
        <v>45131</v>
      </c>
      <c r="B815">
        <v>19672.349999999999</v>
      </c>
      <c r="C815">
        <f t="shared" si="24"/>
        <v>1</v>
      </c>
      <c r="D815" t="str">
        <f t="shared" si="25"/>
        <v>Yes</v>
      </c>
    </row>
    <row r="816" spans="1:4" hidden="1" x14ac:dyDescent="0.35">
      <c r="A816" s="66">
        <v>45132</v>
      </c>
      <c r="B816">
        <v>19680.599999999999</v>
      </c>
      <c r="C816">
        <f t="shared" si="24"/>
        <v>2</v>
      </c>
      <c r="D816" t="str">
        <f t="shared" si="25"/>
        <v/>
      </c>
    </row>
    <row r="817" spans="1:4" hidden="1" x14ac:dyDescent="0.35">
      <c r="A817" s="66">
        <v>45133</v>
      </c>
      <c r="B817">
        <v>19778.3</v>
      </c>
      <c r="C817">
        <f t="shared" si="24"/>
        <v>3</v>
      </c>
      <c r="D817" t="str">
        <f t="shared" si="25"/>
        <v/>
      </c>
    </row>
    <row r="818" spans="1:4" hidden="1" x14ac:dyDescent="0.35">
      <c r="A818" s="66">
        <v>45134</v>
      </c>
      <c r="B818">
        <v>19659.900000000001</v>
      </c>
      <c r="C818">
        <f t="shared" si="24"/>
        <v>4</v>
      </c>
      <c r="D818" t="str">
        <f t="shared" si="25"/>
        <v/>
      </c>
    </row>
    <row r="819" spans="1:4" hidden="1" x14ac:dyDescent="0.35">
      <c r="A819" s="66">
        <v>45135</v>
      </c>
      <c r="B819">
        <v>19646.05</v>
      </c>
      <c r="C819">
        <f t="shared" si="24"/>
        <v>5</v>
      </c>
      <c r="D819" t="str">
        <f t="shared" si="25"/>
        <v/>
      </c>
    </row>
    <row r="820" spans="1:4" x14ac:dyDescent="0.35">
      <c r="A820" s="66">
        <v>45138</v>
      </c>
      <c r="B820">
        <v>19753.8</v>
      </c>
      <c r="C820">
        <f t="shared" si="24"/>
        <v>1</v>
      </c>
      <c r="D820" t="str">
        <f t="shared" si="25"/>
        <v>Yes</v>
      </c>
    </row>
    <row r="821" spans="1:4" hidden="1" x14ac:dyDescent="0.35">
      <c r="A821" s="66">
        <v>45139</v>
      </c>
      <c r="B821">
        <v>19733.55</v>
      </c>
      <c r="C821">
        <f t="shared" si="24"/>
        <v>2</v>
      </c>
      <c r="D821" t="str">
        <f t="shared" si="25"/>
        <v/>
      </c>
    </row>
    <row r="822" spans="1:4" hidden="1" x14ac:dyDescent="0.35">
      <c r="A822" s="66">
        <v>45140</v>
      </c>
      <c r="B822">
        <v>19526.55</v>
      </c>
      <c r="C822">
        <f t="shared" si="24"/>
        <v>3</v>
      </c>
      <c r="D822" t="str">
        <f t="shared" si="25"/>
        <v/>
      </c>
    </row>
    <row r="823" spans="1:4" hidden="1" x14ac:dyDescent="0.35">
      <c r="A823" s="66">
        <v>45141</v>
      </c>
      <c r="B823">
        <v>19381.650000000001</v>
      </c>
      <c r="C823">
        <f t="shared" si="24"/>
        <v>4</v>
      </c>
      <c r="D823" t="str">
        <f t="shared" si="25"/>
        <v/>
      </c>
    </row>
    <row r="824" spans="1:4" hidden="1" x14ac:dyDescent="0.35">
      <c r="A824" s="66">
        <v>45142</v>
      </c>
      <c r="B824">
        <v>19517</v>
      </c>
      <c r="C824">
        <f t="shared" si="24"/>
        <v>5</v>
      </c>
      <c r="D824" t="str">
        <f t="shared" si="25"/>
        <v/>
      </c>
    </row>
    <row r="825" spans="1:4" x14ac:dyDescent="0.35">
      <c r="A825" s="66">
        <v>45145</v>
      </c>
      <c r="B825">
        <v>19597.3</v>
      </c>
      <c r="C825">
        <f t="shared" si="24"/>
        <v>1</v>
      </c>
      <c r="D825" t="str">
        <f t="shared" si="25"/>
        <v>Yes</v>
      </c>
    </row>
    <row r="826" spans="1:4" hidden="1" x14ac:dyDescent="0.35">
      <c r="A826" s="66">
        <v>45146</v>
      </c>
      <c r="B826">
        <v>19570.849999999999</v>
      </c>
      <c r="C826">
        <f t="shared" si="24"/>
        <v>2</v>
      </c>
      <c r="D826" t="str">
        <f t="shared" si="25"/>
        <v/>
      </c>
    </row>
    <row r="827" spans="1:4" hidden="1" x14ac:dyDescent="0.35">
      <c r="A827" s="66">
        <v>45147</v>
      </c>
      <c r="B827">
        <v>19632.55</v>
      </c>
      <c r="C827">
        <f t="shared" si="24"/>
        <v>3</v>
      </c>
      <c r="D827" t="str">
        <f t="shared" si="25"/>
        <v/>
      </c>
    </row>
    <row r="828" spans="1:4" hidden="1" x14ac:dyDescent="0.35">
      <c r="A828" s="66">
        <v>45148</v>
      </c>
      <c r="B828">
        <v>19543.099999999999</v>
      </c>
      <c r="C828">
        <f t="shared" si="24"/>
        <v>4</v>
      </c>
      <c r="D828" t="str">
        <f t="shared" si="25"/>
        <v/>
      </c>
    </row>
    <row r="829" spans="1:4" hidden="1" x14ac:dyDescent="0.35">
      <c r="A829" s="66">
        <v>45149</v>
      </c>
      <c r="B829">
        <v>19428.3</v>
      </c>
      <c r="C829">
        <f t="shared" si="24"/>
        <v>5</v>
      </c>
      <c r="D829" t="str">
        <f t="shared" si="25"/>
        <v/>
      </c>
    </row>
    <row r="830" spans="1:4" x14ac:dyDescent="0.35">
      <c r="A830" s="66">
        <v>45152</v>
      </c>
      <c r="B830">
        <v>19434.55</v>
      </c>
      <c r="C830">
        <f t="shared" si="24"/>
        <v>1</v>
      </c>
      <c r="D830" t="str">
        <f t="shared" si="25"/>
        <v>Yes</v>
      </c>
    </row>
    <row r="831" spans="1:4" hidden="1" x14ac:dyDescent="0.35">
      <c r="A831" s="66">
        <v>45154</v>
      </c>
      <c r="B831">
        <v>19465</v>
      </c>
      <c r="C831">
        <f t="shared" si="24"/>
        <v>3</v>
      </c>
      <c r="D831" t="str">
        <f t="shared" si="25"/>
        <v/>
      </c>
    </row>
    <row r="832" spans="1:4" hidden="1" x14ac:dyDescent="0.35">
      <c r="A832" s="66">
        <v>45155</v>
      </c>
      <c r="B832">
        <v>19365.25</v>
      </c>
      <c r="C832">
        <f t="shared" si="24"/>
        <v>4</v>
      </c>
      <c r="D832" t="str">
        <f t="shared" si="25"/>
        <v/>
      </c>
    </row>
    <row r="833" spans="1:4" hidden="1" x14ac:dyDescent="0.35">
      <c r="A833" s="66">
        <v>45156</v>
      </c>
      <c r="B833">
        <v>19310.150000000001</v>
      </c>
      <c r="C833">
        <f t="shared" si="24"/>
        <v>5</v>
      </c>
      <c r="D833" t="str">
        <f t="shared" si="25"/>
        <v/>
      </c>
    </row>
    <row r="834" spans="1:4" x14ac:dyDescent="0.35">
      <c r="A834" s="66">
        <v>45159</v>
      </c>
      <c r="B834">
        <v>19393.599999999999</v>
      </c>
      <c r="C834">
        <f t="shared" si="24"/>
        <v>1</v>
      </c>
      <c r="D834" t="str">
        <f t="shared" si="25"/>
        <v>Yes</v>
      </c>
    </row>
    <row r="835" spans="1:4" hidden="1" x14ac:dyDescent="0.35">
      <c r="A835" s="66">
        <v>45160</v>
      </c>
      <c r="B835">
        <v>19396.45</v>
      </c>
      <c r="C835">
        <f t="shared" ref="C835:C898" si="26">WEEKDAY(A835, 2)</f>
        <v>2</v>
      </c>
      <c r="D835" t="str">
        <f t="shared" ref="D835:D898" si="27">IF(C835=1, "Yes", "")</f>
        <v/>
      </c>
    </row>
    <row r="836" spans="1:4" hidden="1" x14ac:dyDescent="0.35">
      <c r="A836" s="66">
        <v>45161</v>
      </c>
      <c r="B836">
        <v>19444</v>
      </c>
      <c r="C836">
        <f t="shared" si="26"/>
        <v>3</v>
      </c>
      <c r="D836" t="str">
        <f t="shared" si="27"/>
        <v/>
      </c>
    </row>
    <row r="837" spans="1:4" hidden="1" x14ac:dyDescent="0.35">
      <c r="A837" s="66">
        <v>45162</v>
      </c>
      <c r="B837">
        <v>19386.7</v>
      </c>
      <c r="C837">
        <f t="shared" si="26"/>
        <v>4</v>
      </c>
      <c r="D837" t="str">
        <f t="shared" si="27"/>
        <v/>
      </c>
    </row>
    <row r="838" spans="1:4" hidden="1" x14ac:dyDescent="0.35">
      <c r="A838" s="66">
        <v>45163</v>
      </c>
      <c r="B838">
        <v>19265.8</v>
      </c>
      <c r="C838">
        <f t="shared" si="26"/>
        <v>5</v>
      </c>
      <c r="D838" t="str">
        <f t="shared" si="27"/>
        <v/>
      </c>
    </row>
    <row r="839" spans="1:4" x14ac:dyDescent="0.35">
      <c r="A839" s="66">
        <v>45166</v>
      </c>
      <c r="B839">
        <v>19306.05</v>
      </c>
      <c r="C839">
        <f t="shared" si="26"/>
        <v>1</v>
      </c>
      <c r="D839" t="str">
        <f t="shared" si="27"/>
        <v>Yes</v>
      </c>
    </row>
    <row r="840" spans="1:4" hidden="1" x14ac:dyDescent="0.35">
      <c r="A840" s="66">
        <v>45167</v>
      </c>
      <c r="B840">
        <v>19342.650000000001</v>
      </c>
      <c r="C840">
        <f t="shared" si="26"/>
        <v>2</v>
      </c>
      <c r="D840" t="str">
        <f t="shared" si="27"/>
        <v/>
      </c>
    </row>
    <row r="841" spans="1:4" hidden="1" x14ac:dyDescent="0.35">
      <c r="A841" s="66">
        <v>45168</v>
      </c>
      <c r="B841">
        <v>19347.45</v>
      </c>
      <c r="C841">
        <f t="shared" si="26"/>
        <v>3</v>
      </c>
      <c r="D841" t="str">
        <f t="shared" si="27"/>
        <v/>
      </c>
    </row>
    <row r="842" spans="1:4" hidden="1" x14ac:dyDescent="0.35">
      <c r="A842" s="66">
        <v>45169</v>
      </c>
      <c r="B842">
        <v>19253.8</v>
      </c>
      <c r="C842">
        <f t="shared" si="26"/>
        <v>4</v>
      </c>
      <c r="D842" t="str">
        <f t="shared" si="27"/>
        <v/>
      </c>
    </row>
    <row r="843" spans="1:4" hidden="1" x14ac:dyDescent="0.35">
      <c r="A843" s="66">
        <v>45170</v>
      </c>
      <c r="B843">
        <v>19435.3</v>
      </c>
      <c r="C843">
        <f t="shared" si="26"/>
        <v>5</v>
      </c>
      <c r="D843" t="str">
        <f t="shared" si="27"/>
        <v/>
      </c>
    </row>
    <row r="844" spans="1:4" x14ac:dyDescent="0.35">
      <c r="A844" s="66">
        <v>45173</v>
      </c>
      <c r="B844">
        <v>19528.8</v>
      </c>
      <c r="C844">
        <f t="shared" si="26"/>
        <v>1</v>
      </c>
      <c r="D844" t="str">
        <f t="shared" si="27"/>
        <v>Yes</v>
      </c>
    </row>
    <row r="845" spans="1:4" hidden="1" x14ac:dyDescent="0.35">
      <c r="A845" s="66">
        <v>45174</v>
      </c>
      <c r="B845">
        <v>19574.900000000001</v>
      </c>
      <c r="C845">
        <f t="shared" si="26"/>
        <v>2</v>
      </c>
      <c r="D845" t="str">
        <f t="shared" si="27"/>
        <v/>
      </c>
    </row>
    <row r="846" spans="1:4" hidden="1" x14ac:dyDescent="0.35">
      <c r="A846" s="66">
        <v>45175</v>
      </c>
      <c r="B846">
        <v>19611.05</v>
      </c>
      <c r="C846">
        <f t="shared" si="26"/>
        <v>3</v>
      </c>
      <c r="D846" t="str">
        <f t="shared" si="27"/>
        <v/>
      </c>
    </row>
    <row r="847" spans="1:4" hidden="1" x14ac:dyDescent="0.35">
      <c r="A847" s="66">
        <v>45176</v>
      </c>
      <c r="B847">
        <v>19727.05</v>
      </c>
      <c r="C847">
        <f t="shared" si="26"/>
        <v>4</v>
      </c>
      <c r="D847" t="str">
        <f t="shared" si="27"/>
        <v/>
      </c>
    </row>
    <row r="848" spans="1:4" hidden="1" x14ac:dyDescent="0.35">
      <c r="A848" s="66">
        <v>45177</v>
      </c>
      <c r="B848">
        <v>19819.95</v>
      </c>
      <c r="C848">
        <f t="shared" si="26"/>
        <v>5</v>
      </c>
      <c r="D848" t="str">
        <f t="shared" si="27"/>
        <v/>
      </c>
    </row>
    <row r="849" spans="1:4" x14ac:dyDescent="0.35">
      <c r="A849" s="66">
        <v>45180</v>
      </c>
      <c r="B849">
        <v>19996.349999999999</v>
      </c>
      <c r="C849">
        <f t="shared" si="26"/>
        <v>1</v>
      </c>
      <c r="D849" t="str">
        <f t="shared" si="27"/>
        <v>Yes</v>
      </c>
    </row>
    <row r="850" spans="1:4" hidden="1" x14ac:dyDescent="0.35">
      <c r="A850" s="66">
        <v>45181</v>
      </c>
      <c r="B850">
        <v>19993.2</v>
      </c>
      <c r="C850">
        <f t="shared" si="26"/>
        <v>2</v>
      </c>
      <c r="D850" t="str">
        <f t="shared" si="27"/>
        <v/>
      </c>
    </row>
    <row r="851" spans="1:4" hidden="1" x14ac:dyDescent="0.35">
      <c r="A851" s="66">
        <v>45182</v>
      </c>
      <c r="B851">
        <v>20070</v>
      </c>
      <c r="C851">
        <f t="shared" si="26"/>
        <v>3</v>
      </c>
      <c r="D851" t="str">
        <f t="shared" si="27"/>
        <v/>
      </c>
    </row>
    <row r="852" spans="1:4" hidden="1" x14ac:dyDescent="0.35">
      <c r="A852" s="66">
        <v>45183</v>
      </c>
      <c r="B852">
        <v>20103.099999999999</v>
      </c>
      <c r="C852">
        <f t="shared" si="26"/>
        <v>4</v>
      </c>
      <c r="D852" t="str">
        <f t="shared" si="27"/>
        <v/>
      </c>
    </row>
    <row r="853" spans="1:4" hidden="1" x14ac:dyDescent="0.35">
      <c r="A853" s="66">
        <v>45184</v>
      </c>
      <c r="B853">
        <v>20192.349999999999</v>
      </c>
      <c r="C853">
        <f t="shared" si="26"/>
        <v>5</v>
      </c>
      <c r="D853" t="str">
        <f t="shared" si="27"/>
        <v/>
      </c>
    </row>
    <row r="854" spans="1:4" x14ac:dyDescent="0.35">
      <c r="A854" s="66">
        <v>45187</v>
      </c>
      <c r="B854">
        <v>20133.3</v>
      </c>
      <c r="C854">
        <f t="shared" si="26"/>
        <v>1</v>
      </c>
      <c r="D854" t="str">
        <f t="shared" si="27"/>
        <v>Yes</v>
      </c>
    </row>
    <row r="855" spans="1:4" hidden="1" x14ac:dyDescent="0.35">
      <c r="A855" s="66">
        <v>45189</v>
      </c>
      <c r="B855">
        <v>19901.400000000001</v>
      </c>
      <c r="C855">
        <f t="shared" si="26"/>
        <v>3</v>
      </c>
      <c r="D855" t="str">
        <f t="shared" si="27"/>
        <v/>
      </c>
    </row>
    <row r="856" spans="1:4" hidden="1" x14ac:dyDescent="0.35">
      <c r="A856" s="66">
        <v>45190</v>
      </c>
      <c r="B856">
        <v>19742.349999999999</v>
      </c>
      <c r="C856">
        <f t="shared" si="26"/>
        <v>4</v>
      </c>
      <c r="D856" t="str">
        <f t="shared" si="27"/>
        <v/>
      </c>
    </row>
    <row r="857" spans="1:4" hidden="1" x14ac:dyDescent="0.35">
      <c r="A857" s="66">
        <v>45191</v>
      </c>
      <c r="B857">
        <v>19674.25</v>
      </c>
      <c r="C857">
        <f t="shared" si="26"/>
        <v>5</v>
      </c>
      <c r="D857" t="str">
        <f t="shared" si="27"/>
        <v/>
      </c>
    </row>
    <row r="858" spans="1:4" x14ac:dyDescent="0.35">
      <c r="A858" s="66">
        <v>45194</v>
      </c>
      <c r="B858">
        <v>19674.55</v>
      </c>
      <c r="C858">
        <f t="shared" si="26"/>
        <v>1</v>
      </c>
      <c r="D858" t="str">
        <f t="shared" si="27"/>
        <v>Yes</v>
      </c>
    </row>
    <row r="859" spans="1:4" hidden="1" x14ac:dyDescent="0.35">
      <c r="A859" s="66">
        <v>45195</v>
      </c>
      <c r="B859">
        <v>19664.7</v>
      </c>
      <c r="C859">
        <f t="shared" si="26"/>
        <v>2</v>
      </c>
      <c r="D859" t="str">
        <f t="shared" si="27"/>
        <v/>
      </c>
    </row>
    <row r="860" spans="1:4" hidden="1" x14ac:dyDescent="0.35">
      <c r="A860" s="66">
        <v>45196</v>
      </c>
      <c r="B860">
        <v>19716.45</v>
      </c>
      <c r="C860">
        <f t="shared" si="26"/>
        <v>3</v>
      </c>
      <c r="D860" t="str">
        <f t="shared" si="27"/>
        <v/>
      </c>
    </row>
    <row r="861" spans="1:4" hidden="1" x14ac:dyDescent="0.35">
      <c r="A861" s="66">
        <v>45197</v>
      </c>
      <c r="B861">
        <v>19523.55</v>
      </c>
      <c r="C861">
        <f t="shared" si="26"/>
        <v>4</v>
      </c>
      <c r="D861" t="str">
        <f t="shared" si="27"/>
        <v/>
      </c>
    </row>
    <row r="862" spans="1:4" hidden="1" x14ac:dyDescent="0.35">
      <c r="A862" s="66">
        <v>45198</v>
      </c>
      <c r="B862">
        <v>19638.3</v>
      </c>
      <c r="C862">
        <f t="shared" si="26"/>
        <v>5</v>
      </c>
      <c r="D862" t="str">
        <f t="shared" si="27"/>
        <v/>
      </c>
    </row>
    <row r="863" spans="1:4" hidden="1" x14ac:dyDescent="0.35">
      <c r="A863" s="66">
        <v>45202</v>
      </c>
      <c r="B863">
        <v>19528.75</v>
      </c>
      <c r="C863">
        <f t="shared" si="26"/>
        <v>2</v>
      </c>
      <c r="D863" t="str">
        <f t="shared" si="27"/>
        <v/>
      </c>
    </row>
    <row r="864" spans="1:4" hidden="1" x14ac:dyDescent="0.35">
      <c r="A864" s="66">
        <v>45203</v>
      </c>
      <c r="B864">
        <v>19436.099999999999</v>
      </c>
      <c r="C864">
        <f t="shared" si="26"/>
        <v>3</v>
      </c>
      <c r="D864" t="str">
        <f t="shared" si="27"/>
        <v/>
      </c>
    </row>
    <row r="865" spans="1:4" hidden="1" x14ac:dyDescent="0.35">
      <c r="A865" s="66">
        <v>45204</v>
      </c>
      <c r="B865">
        <v>19545.75</v>
      </c>
      <c r="C865">
        <f t="shared" si="26"/>
        <v>4</v>
      </c>
      <c r="D865" t="str">
        <f t="shared" si="27"/>
        <v/>
      </c>
    </row>
    <row r="866" spans="1:4" hidden="1" x14ac:dyDescent="0.35">
      <c r="A866" s="66">
        <v>45205</v>
      </c>
      <c r="B866">
        <v>19653.5</v>
      </c>
      <c r="C866">
        <f t="shared" si="26"/>
        <v>5</v>
      </c>
      <c r="D866" t="str">
        <f t="shared" si="27"/>
        <v/>
      </c>
    </row>
    <row r="867" spans="1:4" x14ac:dyDescent="0.35">
      <c r="A867" s="66">
        <v>45208</v>
      </c>
      <c r="B867">
        <v>19512.349999999999</v>
      </c>
      <c r="C867">
        <f t="shared" si="26"/>
        <v>1</v>
      </c>
      <c r="D867" t="str">
        <f t="shared" si="27"/>
        <v>Yes</v>
      </c>
    </row>
    <row r="868" spans="1:4" hidden="1" x14ac:dyDescent="0.35">
      <c r="A868" s="66">
        <v>45209</v>
      </c>
      <c r="B868">
        <v>19689.849999999999</v>
      </c>
      <c r="C868">
        <f t="shared" si="26"/>
        <v>2</v>
      </c>
      <c r="D868" t="str">
        <f t="shared" si="27"/>
        <v/>
      </c>
    </row>
    <row r="869" spans="1:4" hidden="1" x14ac:dyDescent="0.35">
      <c r="A869" s="66">
        <v>45210</v>
      </c>
      <c r="B869">
        <v>19811.349999999999</v>
      </c>
      <c r="C869">
        <f t="shared" si="26"/>
        <v>3</v>
      </c>
      <c r="D869" t="str">
        <f t="shared" si="27"/>
        <v/>
      </c>
    </row>
    <row r="870" spans="1:4" hidden="1" x14ac:dyDescent="0.35">
      <c r="A870" s="66">
        <v>45211</v>
      </c>
      <c r="B870">
        <v>19794</v>
      </c>
      <c r="C870">
        <f t="shared" si="26"/>
        <v>4</v>
      </c>
      <c r="D870" t="str">
        <f t="shared" si="27"/>
        <v/>
      </c>
    </row>
    <row r="871" spans="1:4" hidden="1" x14ac:dyDescent="0.35">
      <c r="A871" s="66">
        <v>45212</v>
      </c>
      <c r="B871">
        <v>19751.05</v>
      </c>
      <c r="C871">
        <f t="shared" si="26"/>
        <v>5</v>
      </c>
      <c r="D871" t="str">
        <f t="shared" si="27"/>
        <v/>
      </c>
    </row>
    <row r="872" spans="1:4" x14ac:dyDescent="0.35">
      <c r="A872" s="66">
        <v>45215</v>
      </c>
      <c r="B872">
        <v>19731.75</v>
      </c>
      <c r="C872">
        <f t="shared" si="26"/>
        <v>1</v>
      </c>
      <c r="D872" t="str">
        <f t="shared" si="27"/>
        <v>Yes</v>
      </c>
    </row>
    <row r="873" spans="1:4" hidden="1" x14ac:dyDescent="0.35">
      <c r="A873" s="66">
        <v>45216</v>
      </c>
      <c r="B873">
        <v>19811.5</v>
      </c>
      <c r="C873">
        <f t="shared" si="26"/>
        <v>2</v>
      </c>
      <c r="D873" t="str">
        <f t="shared" si="27"/>
        <v/>
      </c>
    </row>
    <row r="874" spans="1:4" hidden="1" x14ac:dyDescent="0.35">
      <c r="A874" s="66">
        <v>45217</v>
      </c>
      <c r="B874">
        <v>19671.099999999999</v>
      </c>
      <c r="C874">
        <f t="shared" si="26"/>
        <v>3</v>
      </c>
      <c r="D874" t="str">
        <f t="shared" si="27"/>
        <v/>
      </c>
    </row>
    <row r="875" spans="1:4" hidden="1" x14ac:dyDescent="0.35">
      <c r="A875" s="66">
        <v>45218</v>
      </c>
      <c r="B875">
        <v>19624.7</v>
      </c>
      <c r="C875">
        <f t="shared" si="26"/>
        <v>4</v>
      </c>
      <c r="D875" t="str">
        <f t="shared" si="27"/>
        <v/>
      </c>
    </row>
    <row r="876" spans="1:4" hidden="1" x14ac:dyDescent="0.35">
      <c r="A876" s="66">
        <v>45219</v>
      </c>
      <c r="B876">
        <v>19542.650000000001</v>
      </c>
      <c r="C876">
        <f t="shared" si="26"/>
        <v>5</v>
      </c>
      <c r="D876" t="str">
        <f t="shared" si="27"/>
        <v/>
      </c>
    </row>
    <row r="877" spans="1:4" x14ac:dyDescent="0.35">
      <c r="A877" s="66">
        <v>45222</v>
      </c>
      <c r="B877">
        <v>19281.75</v>
      </c>
      <c r="C877">
        <f t="shared" si="26"/>
        <v>1</v>
      </c>
      <c r="D877" t="str">
        <f t="shared" si="27"/>
        <v>Yes</v>
      </c>
    </row>
    <row r="878" spans="1:4" hidden="1" x14ac:dyDescent="0.35">
      <c r="A878" s="66">
        <v>45224</v>
      </c>
      <c r="B878">
        <v>19122.150000000001</v>
      </c>
      <c r="C878">
        <f t="shared" si="26"/>
        <v>3</v>
      </c>
      <c r="D878" t="str">
        <f t="shared" si="27"/>
        <v/>
      </c>
    </row>
    <row r="879" spans="1:4" hidden="1" x14ac:dyDescent="0.35">
      <c r="A879" s="66">
        <v>45225</v>
      </c>
      <c r="B879">
        <v>18857.25</v>
      </c>
      <c r="C879">
        <f t="shared" si="26"/>
        <v>4</v>
      </c>
      <c r="D879" t="str">
        <f t="shared" si="27"/>
        <v/>
      </c>
    </row>
    <row r="880" spans="1:4" hidden="1" x14ac:dyDescent="0.35">
      <c r="A880" s="66">
        <v>45226</v>
      </c>
      <c r="B880">
        <v>19047.25</v>
      </c>
      <c r="C880">
        <f t="shared" si="26"/>
        <v>5</v>
      </c>
      <c r="D880" t="str">
        <f t="shared" si="27"/>
        <v/>
      </c>
    </row>
    <row r="881" spans="1:4" x14ac:dyDescent="0.35">
      <c r="A881" s="66">
        <v>45229</v>
      </c>
      <c r="B881">
        <v>19140.900000000001</v>
      </c>
      <c r="C881">
        <f t="shared" si="26"/>
        <v>1</v>
      </c>
      <c r="D881" t="str">
        <f t="shared" si="27"/>
        <v>Yes</v>
      </c>
    </row>
    <row r="882" spans="1:4" hidden="1" x14ac:dyDescent="0.35">
      <c r="A882" s="66">
        <v>45230</v>
      </c>
      <c r="B882">
        <v>19079.599999999999</v>
      </c>
      <c r="C882">
        <f t="shared" si="26"/>
        <v>2</v>
      </c>
      <c r="D882" t="str">
        <f t="shared" si="27"/>
        <v/>
      </c>
    </row>
    <row r="883" spans="1:4" hidden="1" x14ac:dyDescent="0.35">
      <c r="A883" s="66">
        <v>45231</v>
      </c>
      <c r="B883">
        <v>18989.150000000001</v>
      </c>
      <c r="C883">
        <f t="shared" si="26"/>
        <v>3</v>
      </c>
      <c r="D883" t="str">
        <f t="shared" si="27"/>
        <v/>
      </c>
    </row>
    <row r="884" spans="1:4" hidden="1" x14ac:dyDescent="0.35">
      <c r="A884" s="66">
        <v>45232</v>
      </c>
      <c r="B884">
        <v>19133.25</v>
      </c>
      <c r="C884">
        <f t="shared" si="26"/>
        <v>4</v>
      </c>
      <c r="D884" t="str">
        <f t="shared" si="27"/>
        <v/>
      </c>
    </row>
    <row r="885" spans="1:4" hidden="1" x14ac:dyDescent="0.35">
      <c r="A885" s="66">
        <v>45233</v>
      </c>
      <c r="B885">
        <v>19230.599999999999</v>
      </c>
      <c r="C885">
        <f t="shared" si="26"/>
        <v>5</v>
      </c>
      <c r="D885" t="str">
        <f t="shared" si="27"/>
        <v/>
      </c>
    </row>
    <row r="886" spans="1:4" x14ac:dyDescent="0.35">
      <c r="A886" s="66">
        <v>45236</v>
      </c>
      <c r="B886">
        <v>19411.75</v>
      </c>
      <c r="C886">
        <f t="shared" si="26"/>
        <v>1</v>
      </c>
      <c r="D886" t="str">
        <f t="shared" si="27"/>
        <v>Yes</v>
      </c>
    </row>
    <row r="887" spans="1:4" hidden="1" x14ac:dyDescent="0.35">
      <c r="A887" s="66">
        <v>45237</v>
      </c>
      <c r="B887">
        <v>19406.7</v>
      </c>
      <c r="C887">
        <f t="shared" si="26"/>
        <v>2</v>
      </c>
      <c r="D887" t="str">
        <f t="shared" si="27"/>
        <v/>
      </c>
    </row>
    <row r="888" spans="1:4" hidden="1" x14ac:dyDescent="0.35">
      <c r="A888" s="66">
        <v>45238</v>
      </c>
      <c r="B888">
        <v>19443.5</v>
      </c>
      <c r="C888">
        <f t="shared" si="26"/>
        <v>3</v>
      </c>
      <c r="D888" t="str">
        <f t="shared" si="27"/>
        <v/>
      </c>
    </row>
    <row r="889" spans="1:4" hidden="1" x14ac:dyDescent="0.35">
      <c r="A889" s="66">
        <v>45239</v>
      </c>
      <c r="B889">
        <v>19395.3</v>
      </c>
      <c r="C889">
        <f t="shared" si="26"/>
        <v>4</v>
      </c>
      <c r="D889" t="str">
        <f t="shared" si="27"/>
        <v/>
      </c>
    </row>
    <row r="890" spans="1:4" hidden="1" x14ac:dyDescent="0.35">
      <c r="A890" s="66">
        <v>45240</v>
      </c>
      <c r="B890">
        <v>19425.349999999999</v>
      </c>
      <c r="C890">
        <f t="shared" si="26"/>
        <v>5</v>
      </c>
      <c r="D890" t="str">
        <f t="shared" si="27"/>
        <v/>
      </c>
    </row>
    <row r="891" spans="1:4" hidden="1" x14ac:dyDescent="0.35">
      <c r="A891" s="66">
        <v>45242</v>
      </c>
      <c r="B891">
        <v>19525.55</v>
      </c>
      <c r="C891">
        <f t="shared" si="26"/>
        <v>7</v>
      </c>
      <c r="D891" t="str">
        <f t="shared" si="27"/>
        <v/>
      </c>
    </row>
    <row r="892" spans="1:4" x14ac:dyDescent="0.35">
      <c r="A892" s="66">
        <v>45243</v>
      </c>
      <c r="B892">
        <v>19443.55</v>
      </c>
      <c r="C892">
        <f t="shared" si="26"/>
        <v>1</v>
      </c>
      <c r="D892" t="str">
        <f t="shared" si="27"/>
        <v>Yes</v>
      </c>
    </row>
    <row r="893" spans="1:4" hidden="1" x14ac:dyDescent="0.35">
      <c r="A893" s="66">
        <v>45245</v>
      </c>
      <c r="B893">
        <v>19675.45</v>
      </c>
      <c r="C893">
        <f t="shared" si="26"/>
        <v>3</v>
      </c>
      <c r="D893" t="str">
        <f t="shared" si="27"/>
        <v/>
      </c>
    </row>
    <row r="894" spans="1:4" hidden="1" x14ac:dyDescent="0.35">
      <c r="A894" s="66">
        <v>45246</v>
      </c>
      <c r="B894">
        <v>19765.2</v>
      </c>
      <c r="C894">
        <f t="shared" si="26"/>
        <v>4</v>
      </c>
      <c r="D894" t="str">
        <f t="shared" si="27"/>
        <v/>
      </c>
    </row>
    <row r="895" spans="1:4" hidden="1" x14ac:dyDescent="0.35">
      <c r="A895" s="66">
        <v>45247</v>
      </c>
      <c r="B895">
        <v>19731.8</v>
      </c>
      <c r="C895">
        <f t="shared" si="26"/>
        <v>5</v>
      </c>
      <c r="D895" t="str">
        <f t="shared" si="27"/>
        <v/>
      </c>
    </row>
    <row r="896" spans="1:4" x14ac:dyDescent="0.35">
      <c r="A896" s="66">
        <v>45250</v>
      </c>
      <c r="B896">
        <v>19694</v>
      </c>
      <c r="C896">
        <f t="shared" si="26"/>
        <v>1</v>
      </c>
      <c r="D896" t="str">
        <f t="shared" si="27"/>
        <v>Yes</v>
      </c>
    </row>
    <row r="897" spans="1:4" hidden="1" x14ac:dyDescent="0.35">
      <c r="A897" s="66">
        <v>45251</v>
      </c>
      <c r="B897">
        <v>19783.400000000001</v>
      </c>
      <c r="C897">
        <f t="shared" si="26"/>
        <v>2</v>
      </c>
      <c r="D897" t="str">
        <f t="shared" si="27"/>
        <v/>
      </c>
    </row>
    <row r="898" spans="1:4" hidden="1" x14ac:dyDescent="0.35">
      <c r="A898" s="66">
        <v>45252</v>
      </c>
      <c r="B898">
        <v>19811.849999999999</v>
      </c>
      <c r="C898">
        <f t="shared" si="26"/>
        <v>3</v>
      </c>
      <c r="D898" t="str">
        <f t="shared" si="27"/>
        <v/>
      </c>
    </row>
    <row r="899" spans="1:4" hidden="1" x14ac:dyDescent="0.35">
      <c r="A899" s="66">
        <v>45253</v>
      </c>
      <c r="B899">
        <v>19802</v>
      </c>
      <c r="C899">
        <f t="shared" ref="C899:C962" si="28">WEEKDAY(A899, 2)</f>
        <v>4</v>
      </c>
      <c r="D899" t="str">
        <f t="shared" ref="D899:D962" si="29">IF(C899=1, "Yes", "")</f>
        <v/>
      </c>
    </row>
    <row r="900" spans="1:4" hidden="1" x14ac:dyDescent="0.35">
      <c r="A900" s="66">
        <v>45254</v>
      </c>
      <c r="B900">
        <v>19794.7</v>
      </c>
      <c r="C900">
        <f t="shared" si="28"/>
        <v>5</v>
      </c>
      <c r="D900" t="str">
        <f t="shared" si="29"/>
        <v/>
      </c>
    </row>
    <row r="901" spans="1:4" hidden="1" x14ac:dyDescent="0.35">
      <c r="A901" s="66">
        <v>45258</v>
      </c>
      <c r="B901">
        <v>19889.7</v>
      </c>
      <c r="C901">
        <f t="shared" si="28"/>
        <v>2</v>
      </c>
      <c r="D901" t="str">
        <f t="shared" si="29"/>
        <v/>
      </c>
    </row>
    <row r="902" spans="1:4" hidden="1" x14ac:dyDescent="0.35">
      <c r="A902" s="66">
        <v>45259</v>
      </c>
      <c r="B902">
        <v>20096.599999999999</v>
      </c>
      <c r="C902">
        <f t="shared" si="28"/>
        <v>3</v>
      </c>
      <c r="D902" t="str">
        <f t="shared" si="29"/>
        <v/>
      </c>
    </row>
    <row r="903" spans="1:4" hidden="1" x14ac:dyDescent="0.35">
      <c r="A903" s="66">
        <v>45260</v>
      </c>
      <c r="B903">
        <v>20133.150000000001</v>
      </c>
      <c r="C903">
        <f t="shared" si="28"/>
        <v>4</v>
      </c>
      <c r="D903" t="str">
        <f t="shared" si="29"/>
        <v/>
      </c>
    </row>
    <row r="904" spans="1:4" hidden="1" x14ac:dyDescent="0.35">
      <c r="A904" s="66">
        <v>45261</v>
      </c>
      <c r="B904">
        <v>20267.900000000001</v>
      </c>
      <c r="C904">
        <f t="shared" si="28"/>
        <v>5</v>
      </c>
      <c r="D904" t="str">
        <f t="shared" si="29"/>
        <v/>
      </c>
    </row>
    <row r="905" spans="1:4" x14ac:dyDescent="0.35">
      <c r="A905" s="66">
        <v>45264</v>
      </c>
      <c r="B905">
        <v>20686.8</v>
      </c>
      <c r="C905">
        <f t="shared" si="28"/>
        <v>1</v>
      </c>
      <c r="D905" t="str">
        <f t="shared" si="29"/>
        <v>Yes</v>
      </c>
    </row>
    <row r="906" spans="1:4" hidden="1" x14ac:dyDescent="0.35">
      <c r="A906" s="66">
        <v>45265</v>
      </c>
      <c r="B906">
        <v>20855.099999999999</v>
      </c>
      <c r="C906">
        <f t="shared" si="28"/>
        <v>2</v>
      </c>
      <c r="D906" t="str">
        <f t="shared" si="29"/>
        <v/>
      </c>
    </row>
    <row r="907" spans="1:4" hidden="1" x14ac:dyDescent="0.35">
      <c r="A907" s="66">
        <v>45266</v>
      </c>
      <c r="B907">
        <v>20937.7</v>
      </c>
      <c r="C907">
        <f t="shared" si="28"/>
        <v>3</v>
      </c>
      <c r="D907" t="str">
        <f t="shared" si="29"/>
        <v/>
      </c>
    </row>
    <row r="908" spans="1:4" hidden="1" x14ac:dyDescent="0.35">
      <c r="A908" s="66">
        <v>45267</v>
      </c>
      <c r="B908">
        <v>20901.150000000001</v>
      </c>
      <c r="C908">
        <f t="shared" si="28"/>
        <v>4</v>
      </c>
      <c r="D908" t="str">
        <f t="shared" si="29"/>
        <v/>
      </c>
    </row>
    <row r="909" spans="1:4" hidden="1" x14ac:dyDescent="0.35">
      <c r="A909" s="66">
        <v>45268</v>
      </c>
      <c r="B909">
        <v>20969.400000000001</v>
      </c>
      <c r="C909">
        <f t="shared" si="28"/>
        <v>5</v>
      </c>
      <c r="D909" t="str">
        <f t="shared" si="29"/>
        <v/>
      </c>
    </row>
    <row r="910" spans="1:4" x14ac:dyDescent="0.35">
      <c r="A910" s="66">
        <v>45271</v>
      </c>
      <c r="B910">
        <v>20997.1</v>
      </c>
      <c r="C910">
        <f t="shared" si="28"/>
        <v>1</v>
      </c>
      <c r="D910" t="str">
        <f t="shared" si="29"/>
        <v>Yes</v>
      </c>
    </row>
    <row r="911" spans="1:4" hidden="1" x14ac:dyDescent="0.35">
      <c r="A911" s="66">
        <v>45272</v>
      </c>
      <c r="B911">
        <v>20906.400000000001</v>
      </c>
      <c r="C911">
        <f t="shared" si="28"/>
        <v>2</v>
      </c>
      <c r="D911" t="str">
        <f t="shared" si="29"/>
        <v/>
      </c>
    </row>
    <row r="912" spans="1:4" hidden="1" x14ac:dyDescent="0.35">
      <c r="A912" s="66">
        <v>45273</v>
      </c>
      <c r="B912">
        <v>20926.349999999999</v>
      </c>
      <c r="C912">
        <f t="shared" si="28"/>
        <v>3</v>
      </c>
      <c r="D912" t="str">
        <f t="shared" si="29"/>
        <v/>
      </c>
    </row>
    <row r="913" spans="1:4" hidden="1" x14ac:dyDescent="0.35">
      <c r="A913" s="66">
        <v>45274</v>
      </c>
      <c r="B913">
        <v>21182.7</v>
      </c>
      <c r="C913">
        <f t="shared" si="28"/>
        <v>4</v>
      </c>
      <c r="D913" t="str">
        <f t="shared" si="29"/>
        <v/>
      </c>
    </row>
    <row r="914" spans="1:4" hidden="1" x14ac:dyDescent="0.35">
      <c r="A914" s="66">
        <v>45275</v>
      </c>
      <c r="B914">
        <v>21456.65</v>
      </c>
      <c r="C914">
        <f t="shared" si="28"/>
        <v>5</v>
      </c>
      <c r="D914" t="str">
        <f t="shared" si="29"/>
        <v/>
      </c>
    </row>
    <row r="915" spans="1:4" x14ac:dyDescent="0.35">
      <c r="A915" s="66">
        <v>45278</v>
      </c>
      <c r="B915">
        <v>21418.65</v>
      </c>
      <c r="C915">
        <f t="shared" si="28"/>
        <v>1</v>
      </c>
      <c r="D915" t="str">
        <f t="shared" si="29"/>
        <v>Yes</v>
      </c>
    </row>
    <row r="916" spans="1:4" hidden="1" x14ac:dyDescent="0.35">
      <c r="A916" s="66">
        <v>45279</v>
      </c>
      <c r="B916">
        <v>21453.1</v>
      </c>
      <c r="C916">
        <f t="shared" si="28"/>
        <v>2</v>
      </c>
      <c r="D916" t="str">
        <f t="shared" si="29"/>
        <v/>
      </c>
    </row>
    <row r="917" spans="1:4" hidden="1" x14ac:dyDescent="0.35">
      <c r="A917" s="66">
        <v>45280</v>
      </c>
      <c r="B917">
        <v>21150.15</v>
      </c>
      <c r="C917">
        <f t="shared" si="28"/>
        <v>3</v>
      </c>
      <c r="D917" t="str">
        <f t="shared" si="29"/>
        <v/>
      </c>
    </row>
    <row r="918" spans="1:4" hidden="1" x14ac:dyDescent="0.35">
      <c r="A918" s="66">
        <v>45281</v>
      </c>
      <c r="B918">
        <v>21255.05</v>
      </c>
      <c r="C918">
        <f t="shared" si="28"/>
        <v>4</v>
      </c>
      <c r="D918" t="str">
        <f t="shared" si="29"/>
        <v/>
      </c>
    </row>
    <row r="919" spans="1:4" hidden="1" x14ac:dyDescent="0.35">
      <c r="A919" s="66">
        <v>45282</v>
      </c>
      <c r="B919">
        <v>21349.4</v>
      </c>
      <c r="C919">
        <f t="shared" si="28"/>
        <v>5</v>
      </c>
      <c r="D919" t="str">
        <f t="shared" si="29"/>
        <v/>
      </c>
    </row>
    <row r="920" spans="1:4" hidden="1" x14ac:dyDescent="0.35">
      <c r="A920" s="66">
        <v>45286</v>
      </c>
      <c r="B920">
        <v>21441.35</v>
      </c>
      <c r="C920">
        <f t="shared" si="28"/>
        <v>2</v>
      </c>
      <c r="D920" t="str">
        <f t="shared" si="29"/>
        <v/>
      </c>
    </row>
    <row r="921" spans="1:4" hidden="1" x14ac:dyDescent="0.35">
      <c r="A921" s="66">
        <v>45287</v>
      </c>
      <c r="B921">
        <v>21654.75</v>
      </c>
      <c r="C921">
        <f t="shared" si="28"/>
        <v>3</v>
      </c>
      <c r="D921" t="str">
        <f t="shared" si="29"/>
        <v/>
      </c>
    </row>
    <row r="922" spans="1:4" hidden="1" x14ac:dyDescent="0.35">
      <c r="A922" s="66">
        <v>45288</v>
      </c>
      <c r="B922">
        <v>21778.7</v>
      </c>
      <c r="C922">
        <f t="shared" si="28"/>
        <v>4</v>
      </c>
      <c r="D922" t="str">
        <f t="shared" si="29"/>
        <v/>
      </c>
    </row>
    <row r="923" spans="1:4" hidden="1" x14ac:dyDescent="0.35">
      <c r="A923" s="66">
        <v>45289</v>
      </c>
      <c r="B923">
        <v>21731.4</v>
      </c>
      <c r="C923">
        <f t="shared" si="28"/>
        <v>5</v>
      </c>
      <c r="D923" t="str">
        <f t="shared" si="29"/>
        <v/>
      </c>
    </row>
    <row r="924" spans="1:4" x14ac:dyDescent="0.35">
      <c r="A924" s="66">
        <v>45292</v>
      </c>
      <c r="B924">
        <v>21741.9</v>
      </c>
      <c r="C924">
        <f t="shared" si="28"/>
        <v>1</v>
      </c>
      <c r="D924" t="str">
        <f t="shared" si="29"/>
        <v>Yes</v>
      </c>
    </row>
    <row r="925" spans="1:4" hidden="1" x14ac:dyDescent="0.35">
      <c r="A925" s="66">
        <v>45293</v>
      </c>
      <c r="B925">
        <v>21665.8</v>
      </c>
      <c r="C925">
        <f t="shared" si="28"/>
        <v>2</v>
      </c>
      <c r="D925" t="str">
        <f t="shared" si="29"/>
        <v/>
      </c>
    </row>
    <row r="926" spans="1:4" hidden="1" x14ac:dyDescent="0.35">
      <c r="A926" s="66">
        <v>45294</v>
      </c>
      <c r="B926">
        <v>21517.35</v>
      </c>
      <c r="C926">
        <f t="shared" si="28"/>
        <v>3</v>
      </c>
      <c r="D926" t="str">
        <f t="shared" si="29"/>
        <v/>
      </c>
    </row>
    <row r="927" spans="1:4" hidden="1" x14ac:dyDescent="0.35">
      <c r="A927" s="66">
        <v>45295</v>
      </c>
      <c r="B927">
        <v>21658.6</v>
      </c>
      <c r="C927">
        <f t="shared" si="28"/>
        <v>4</v>
      </c>
      <c r="D927" t="str">
        <f t="shared" si="29"/>
        <v/>
      </c>
    </row>
    <row r="928" spans="1:4" hidden="1" x14ac:dyDescent="0.35">
      <c r="A928" s="66">
        <v>45296</v>
      </c>
      <c r="B928">
        <v>21710.799999999999</v>
      </c>
      <c r="C928">
        <f t="shared" si="28"/>
        <v>5</v>
      </c>
      <c r="D928" t="str">
        <f t="shared" si="29"/>
        <v/>
      </c>
    </row>
    <row r="929" spans="1:4" x14ac:dyDescent="0.35">
      <c r="A929" s="66">
        <v>45299</v>
      </c>
      <c r="B929">
        <v>21513</v>
      </c>
      <c r="C929">
        <f t="shared" si="28"/>
        <v>1</v>
      </c>
      <c r="D929" t="str">
        <f t="shared" si="29"/>
        <v>Yes</v>
      </c>
    </row>
    <row r="930" spans="1:4" hidden="1" x14ac:dyDescent="0.35">
      <c r="A930" s="66">
        <v>45300</v>
      </c>
      <c r="B930">
        <v>21544.85</v>
      </c>
      <c r="C930">
        <f t="shared" si="28"/>
        <v>2</v>
      </c>
      <c r="D930" t="str">
        <f t="shared" si="29"/>
        <v/>
      </c>
    </row>
    <row r="931" spans="1:4" hidden="1" x14ac:dyDescent="0.35">
      <c r="A931" s="66">
        <v>45301</v>
      </c>
      <c r="B931">
        <v>21618.7</v>
      </c>
      <c r="C931">
        <f t="shared" si="28"/>
        <v>3</v>
      </c>
      <c r="D931" t="str">
        <f t="shared" si="29"/>
        <v/>
      </c>
    </row>
    <row r="932" spans="1:4" hidden="1" x14ac:dyDescent="0.35">
      <c r="A932" s="66">
        <v>45302</v>
      </c>
      <c r="B932">
        <v>21647.200000000001</v>
      </c>
      <c r="C932">
        <f t="shared" si="28"/>
        <v>4</v>
      </c>
      <c r="D932" t="str">
        <f t="shared" si="29"/>
        <v/>
      </c>
    </row>
    <row r="933" spans="1:4" hidden="1" x14ac:dyDescent="0.35">
      <c r="A933" s="66">
        <v>45303</v>
      </c>
      <c r="B933">
        <v>21894.55</v>
      </c>
      <c r="C933">
        <f t="shared" si="28"/>
        <v>5</v>
      </c>
      <c r="D933" t="str">
        <f t="shared" si="29"/>
        <v/>
      </c>
    </row>
    <row r="934" spans="1:4" x14ac:dyDescent="0.35">
      <c r="A934" s="66">
        <v>45306</v>
      </c>
      <c r="B934">
        <v>22097.45</v>
      </c>
      <c r="C934">
        <f t="shared" si="28"/>
        <v>1</v>
      </c>
      <c r="D934" t="str">
        <f t="shared" si="29"/>
        <v>Yes</v>
      </c>
    </row>
    <row r="935" spans="1:4" hidden="1" x14ac:dyDescent="0.35">
      <c r="A935" s="66">
        <v>45307</v>
      </c>
      <c r="B935">
        <v>22032.3</v>
      </c>
      <c r="C935">
        <f t="shared" si="28"/>
        <v>2</v>
      </c>
      <c r="D935" t="str">
        <f t="shared" si="29"/>
        <v/>
      </c>
    </row>
    <row r="936" spans="1:4" hidden="1" x14ac:dyDescent="0.35">
      <c r="A936" s="66">
        <v>45308</v>
      </c>
      <c r="B936">
        <v>21571.95</v>
      </c>
      <c r="C936">
        <f t="shared" si="28"/>
        <v>3</v>
      </c>
      <c r="D936" t="str">
        <f t="shared" si="29"/>
        <v/>
      </c>
    </row>
    <row r="937" spans="1:4" hidden="1" x14ac:dyDescent="0.35">
      <c r="A937" s="66">
        <v>45309</v>
      </c>
      <c r="B937">
        <v>21462.25</v>
      </c>
      <c r="C937">
        <f t="shared" si="28"/>
        <v>4</v>
      </c>
      <c r="D937" t="str">
        <f t="shared" si="29"/>
        <v/>
      </c>
    </row>
    <row r="938" spans="1:4" hidden="1" x14ac:dyDescent="0.35">
      <c r="A938" s="66">
        <v>45310</v>
      </c>
      <c r="B938">
        <v>21622.400000000001</v>
      </c>
      <c r="C938">
        <f t="shared" si="28"/>
        <v>5</v>
      </c>
      <c r="D938" t="str">
        <f t="shared" si="29"/>
        <v/>
      </c>
    </row>
    <row r="939" spans="1:4" hidden="1" x14ac:dyDescent="0.35">
      <c r="A939" s="66">
        <v>45311</v>
      </c>
      <c r="B939">
        <v>21571.8</v>
      </c>
      <c r="C939">
        <f t="shared" si="28"/>
        <v>6</v>
      </c>
      <c r="D939" t="str">
        <f t="shared" si="29"/>
        <v/>
      </c>
    </row>
    <row r="940" spans="1:4" hidden="1" x14ac:dyDescent="0.35">
      <c r="A940" s="66">
        <v>45314</v>
      </c>
      <c r="B940">
        <v>21238.799999999999</v>
      </c>
      <c r="C940">
        <f t="shared" si="28"/>
        <v>2</v>
      </c>
      <c r="D940" t="str">
        <f t="shared" si="29"/>
        <v/>
      </c>
    </row>
    <row r="941" spans="1:4" hidden="1" x14ac:dyDescent="0.35">
      <c r="A941" s="66">
        <v>45315</v>
      </c>
      <c r="B941">
        <v>21453.95</v>
      </c>
      <c r="C941">
        <f t="shared" si="28"/>
        <v>3</v>
      </c>
      <c r="D941" t="str">
        <f t="shared" si="29"/>
        <v/>
      </c>
    </row>
    <row r="942" spans="1:4" hidden="1" x14ac:dyDescent="0.35">
      <c r="A942" s="66">
        <v>45316</v>
      </c>
      <c r="B942">
        <v>21352.6</v>
      </c>
      <c r="C942">
        <f t="shared" si="28"/>
        <v>4</v>
      </c>
      <c r="D942" t="str">
        <f t="shared" si="29"/>
        <v/>
      </c>
    </row>
    <row r="943" spans="1:4" x14ac:dyDescent="0.35">
      <c r="A943" s="66">
        <v>45320</v>
      </c>
      <c r="B943">
        <v>21737.599999999999</v>
      </c>
      <c r="C943">
        <f t="shared" si="28"/>
        <v>1</v>
      </c>
      <c r="D943" t="str">
        <f t="shared" si="29"/>
        <v>Yes</v>
      </c>
    </row>
    <row r="944" spans="1:4" hidden="1" x14ac:dyDescent="0.35">
      <c r="A944" s="66">
        <v>45321</v>
      </c>
      <c r="B944">
        <v>21522.1</v>
      </c>
      <c r="C944">
        <f t="shared" si="28"/>
        <v>2</v>
      </c>
      <c r="D944" t="str">
        <f t="shared" si="29"/>
        <v/>
      </c>
    </row>
    <row r="945" spans="1:4" hidden="1" x14ac:dyDescent="0.35">
      <c r="A945" s="66">
        <v>45322</v>
      </c>
      <c r="B945">
        <v>21725.7</v>
      </c>
      <c r="C945">
        <f t="shared" si="28"/>
        <v>3</v>
      </c>
      <c r="D945" t="str">
        <f t="shared" si="29"/>
        <v/>
      </c>
    </row>
    <row r="946" spans="1:4" hidden="1" x14ac:dyDescent="0.35">
      <c r="A946" s="66">
        <v>45323</v>
      </c>
      <c r="B946">
        <v>21697.45</v>
      </c>
      <c r="C946">
        <f t="shared" si="28"/>
        <v>4</v>
      </c>
      <c r="D946" t="str">
        <f t="shared" si="29"/>
        <v/>
      </c>
    </row>
    <row r="947" spans="1:4" hidden="1" x14ac:dyDescent="0.35">
      <c r="A947" s="66">
        <v>45324</v>
      </c>
      <c r="B947">
        <v>21853.8</v>
      </c>
      <c r="C947">
        <f t="shared" si="28"/>
        <v>5</v>
      </c>
      <c r="D947" t="str">
        <f t="shared" si="29"/>
        <v/>
      </c>
    </row>
    <row r="948" spans="1:4" x14ac:dyDescent="0.35">
      <c r="A948" s="66">
        <v>45327</v>
      </c>
      <c r="B948">
        <v>21771.7</v>
      </c>
      <c r="C948">
        <f t="shared" si="28"/>
        <v>1</v>
      </c>
      <c r="D948" t="str">
        <f t="shared" si="29"/>
        <v>Yes</v>
      </c>
    </row>
    <row r="949" spans="1:4" hidden="1" x14ac:dyDescent="0.35">
      <c r="A949" s="66">
        <v>45328</v>
      </c>
      <c r="B949">
        <v>21929.4</v>
      </c>
      <c r="C949">
        <f t="shared" si="28"/>
        <v>2</v>
      </c>
      <c r="D949" t="str">
        <f t="shared" si="29"/>
        <v/>
      </c>
    </row>
    <row r="950" spans="1:4" hidden="1" x14ac:dyDescent="0.35">
      <c r="A950" s="66">
        <v>45329</v>
      </c>
      <c r="B950">
        <v>21930.5</v>
      </c>
      <c r="C950">
        <f t="shared" si="28"/>
        <v>3</v>
      </c>
      <c r="D950" t="str">
        <f t="shared" si="29"/>
        <v/>
      </c>
    </row>
    <row r="951" spans="1:4" hidden="1" x14ac:dyDescent="0.35">
      <c r="A951" s="66">
        <v>45330</v>
      </c>
      <c r="B951">
        <v>21717.95</v>
      </c>
      <c r="C951">
        <f t="shared" si="28"/>
        <v>4</v>
      </c>
      <c r="D951" t="str">
        <f t="shared" si="29"/>
        <v/>
      </c>
    </row>
    <row r="952" spans="1:4" hidden="1" x14ac:dyDescent="0.35">
      <c r="A952" s="66">
        <v>45331</v>
      </c>
      <c r="B952">
        <v>21782.5</v>
      </c>
      <c r="C952">
        <f t="shared" si="28"/>
        <v>5</v>
      </c>
      <c r="D952" t="str">
        <f t="shared" si="29"/>
        <v/>
      </c>
    </row>
    <row r="953" spans="1:4" x14ac:dyDescent="0.35">
      <c r="A953" s="66">
        <v>45334</v>
      </c>
      <c r="B953">
        <v>21616.05</v>
      </c>
      <c r="C953">
        <f t="shared" si="28"/>
        <v>1</v>
      </c>
      <c r="D953" t="str">
        <f t="shared" si="29"/>
        <v>Yes</v>
      </c>
    </row>
    <row r="954" spans="1:4" hidden="1" x14ac:dyDescent="0.35">
      <c r="A954" s="66">
        <v>45335</v>
      </c>
      <c r="B954">
        <v>21743.25</v>
      </c>
      <c r="C954">
        <f t="shared" si="28"/>
        <v>2</v>
      </c>
      <c r="D954" t="str">
        <f t="shared" si="29"/>
        <v/>
      </c>
    </row>
    <row r="955" spans="1:4" hidden="1" x14ac:dyDescent="0.35">
      <c r="A955" s="66">
        <v>45336</v>
      </c>
      <c r="B955">
        <v>21840.05</v>
      </c>
      <c r="C955">
        <f t="shared" si="28"/>
        <v>3</v>
      </c>
      <c r="D955" t="str">
        <f t="shared" si="29"/>
        <v/>
      </c>
    </row>
    <row r="956" spans="1:4" hidden="1" x14ac:dyDescent="0.35">
      <c r="A956" s="66">
        <v>45337</v>
      </c>
      <c r="B956">
        <v>21910.75</v>
      </c>
      <c r="C956">
        <f t="shared" si="28"/>
        <v>4</v>
      </c>
      <c r="D956" t="str">
        <f t="shared" si="29"/>
        <v/>
      </c>
    </row>
    <row r="957" spans="1:4" hidden="1" x14ac:dyDescent="0.35">
      <c r="A957" s="66">
        <v>45338</v>
      </c>
      <c r="B957">
        <v>22040.7</v>
      </c>
      <c r="C957">
        <f t="shared" si="28"/>
        <v>5</v>
      </c>
      <c r="D957" t="str">
        <f t="shared" si="29"/>
        <v/>
      </c>
    </row>
    <row r="958" spans="1:4" x14ac:dyDescent="0.35">
      <c r="A958" s="66">
        <v>45341</v>
      </c>
      <c r="B958">
        <v>22122.25</v>
      </c>
      <c r="C958">
        <f t="shared" si="28"/>
        <v>1</v>
      </c>
      <c r="D958" t="str">
        <f t="shared" si="29"/>
        <v>Yes</v>
      </c>
    </row>
    <row r="959" spans="1:4" hidden="1" x14ac:dyDescent="0.35">
      <c r="A959" s="66">
        <v>45342</v>
      </c>
      <c r="B959">
        <v>22196.95</v>
      </c>
      <c r="C959">
        <f t="shared" si="28"/>
        <v>2</v>
      </c>
      <c r="D959" t="str">
        <f t="shared" si="29"/>
        <v/>
      </c>
    </row>
    <row r="960" spans="1:4" hidden="1" x14ac:dyDescent="0.35">
      <c r="A960" s="66">
        <v>45343</v>
      </c>
      <c r="B960">
        <v>22055.05</v>
      </c>
      <c r="C960">
        <f t="shared" si="28"/>
        <v>3</v>
      </c>
      <c r="D960" t="str">
        <f t="shared" si="29"/>
        <v/>
      </c>
    </row>
    <row r="961" spans="1:4" hidden="1" x14ac:dyDescent="0.35">
      <c r="A961" s="66">
        <v>45344</v>
      </c>
      <c r="B961">
        <v>22217.45</v>
      </c>
      <c r="C961">
        <f t="shared" si="28"/>
        <v>4</v>
      </c>
      <c r="D961" t="str">
        <f t="shared" si="29"/>
        <v/>
      </c>
    </row>
    <row r="962" spans="1:4" hidden="1" x14ac:dyDescent="0.35">
      <c r="A962" s="66">
        <v>45345</v>
      </c>
      <c r="B962">
        <v>22212.7</v>
      </c>
      <c r="C962">
        <f t="shared" si="28"/>
        <v>5</v>
      </c>
      <c r="D962" t="str">
        <f t="shared" si="29"/>
        <v/>
      </c>
    </row>
    <row r="963" spans="1:4" x14ac:dyDescent="0.35">
      <c r="A963" s="66">
        <v>45348</v>
      </c>
      <c r="B963">
        <v>22122.05</v>
      </c>
      <c r="C963">
        <f t="shared" ref="C963:C1026" si="30">WEEKDAY(A963, 2)</f>
        <v>1</v>
      </c>
      <c r="D963" t="str">
        <f t="shared" ref="D963:D1026" si="31">IF(C963=1, "Yes", "")</f>
        <v>Yes</v>
      </c>
    </row>
    <row r="964" spans="1:4" hidden="1" x14ac:dyDescent="0.35">
      <c r="A964" s="66">
        <v>45349</v>
      </c>
      <c r="B964">
        <v>22198.35</v>
      </c>
      <c r="C964">
        <f t="shared" si="30"/>
        <v>2</v>
      </c>
      <c r="D964" t="str">
        <f t="shared" si="31"/>
        <v/>
      </c>
    </row>
    <row r="965" spans="1:4" hidden="1" x14ac:dyDescent="0.35">
      <c r="A965" s="66">
        <v>45350</v>
      </c>
      <c r="B965">
        <v>21951.15</v>
      </c>
      <c r="C965">
        <f t="shared" si="30"/>
        <v>3</v>
      </c>
      <c r="D965" t="str">
        <f t="shared" si="31"/>
        <v/>
      </c>
    </row>
    <row r="966" spans="1:4" hidden="1" x14ac:dyDescent="0.35">
      <c r="A966" s="66">
        <v>45351</v>
      </c>
      <c r="B966">
        <v>21982.799999999999</v>
      </c>
      <c r="C966">
        <f t="shared" si="30"/>
        <v>4</v>
      </c>
      <c r="D966" t="str">
        <f t="shared" si="31"/>
        <v/>
      </c>
    </row>
    <row r="967" spans="1:4" hidden="1" x14ac:dyDescent="0.35">
      <c r="A967" s="66">
        <v>45352</v>
      </c>
      <c r="B967">
        <v>22338.75</v>
      </c>
      <c r="C967">
        <f t="shared" si="30"/>
        <v>5</v>
      </c>
      <c r="D967" t="str">
        <f t="shared" si="31"/>
        <v/>
      </c>
    </row>
    <row r="968" spans="1:4" hidden="1" x14ac:dyDescent="0.35">
      <c r="A968" s="66">
        <v>45353</v>
      </c>
      <c r="B968">
        <v>22378.400000000001</v>
      </c>
      <c r="C968">
        <f t="shared" si="30"/>
        <v>6</v>
      </c>
      <c r="D968" t="str">
        <f t="shared" si="31"/>
        <v/>
      </c>
    </row>
    <row r="969" spans="1:4" x14ac:dyDescent="0.35">
      <c r="A969" s="66">
        <v>45355</v>
      </c>
      <c r="B969">
        <v>22405.599999999999</v>
      </c>
      <c r="C969">
        <f t="shared" si="30"/>
        <v>1</v>
      </c>
      <c r="D969" t="str">
        <f t="shared" si="31"/>
        <v>Yes</v>
      </c>
    </row>
    <row r="970" spans="1:4" hidden="1" x14ac:dyDescent="0.35">
      <c r="A970" s="66">
        <v>45356</v>
      </c>
      <c r="B970">
        <v>22356.3</v>
      </c>
      <c r="C970">
        <f t="shared" si="30"/>
        <v>2</v>
      </c>
      <c r="D970" t="str">
        <f t="shared" si="31"/>
        <v/>
      </c>
    </row>
    <row r="971" spans="1:4" hidden="1" x14ac:dyDescent="0.35">
      <c r="A971" s="66">
        <v>45357</v>
      </c>
      <c r="B971">
        <v>22474.05</v>
      </c>
      <c r="C971">
        <f t="shared" si="30"/>
        <v>3</v>
      </c>
      <c r="D971" t="str">
        <f t="shared" si="31"/>
        <v/>
      </c>
    </row>
    <row r="972" spans="1:4" hidden="1" x14ac:dyDescent="0.35">
      <c r="A972" s="66">
        <v>45358</v>
      </c>
      <c r="B972">
        <v>22493.55</v>
      </c>
      <c r="C972">
        <f t="shared" si="30"/>
        <v>4</v>
      </c>
      <c r="D972" t="str">
        <f t="shared" si="31"/>
        <v/>
      </c>
    </row>
    <row r="973" spans="1:4" x14ac:dyDescent="0.35">
      <c r="A973" s="66">
        <v>45362</v>
      </c>
      <c r="B973">
        <v>22332.65</v>
      </c>
      <c r="C973">
        <f t="shared" si="30"/>
        <v>1</v>
      </c>
      <c r="D973" t="str">
        <f t="shared" si="31"/>
        <v>Yes</v>
      </c>
    </row>
    <row r="974" spans="1:4" hidden="1" x14ac:dyDescent="0.35">
      <c r="A974" s="66">
        <v>45363</v>
      </c>
      <c r="B974">
        <v>22335.7</v>
      </c>
      <c r="C974">
        <f t="shared" si="30"/>
        <v>2</v>
      </c>
      <c r="D974" t="str">
        <f t="shared" si="31"/>
        <v/>
      </c>
    </row>
    <row r="975" spans="1:4" hidden="1" x14ac:dyDescent="0.35">
      <c r="A975" s="66">
        <v>45364</v>
      </c>
      <c r="B975">
        <v>21997.7</v>
      </c>
      <c r="C975">
        <f t="shared" si="30"/>
        <v>3</v>
      </c>
      <c r="D975" t="str">
        <f t="shared" si="31"/>
        <v/>
      </c>
    </row>
    <row r="976" spans="1:4" hidden="1" x14ac:dyDescent="0.35">
      <c r="A976" s="66">
        <v>45365</v>
      </c>
      <c r="B976">
        <v>22146.65</v>
      </c>
      <c r="C976">
        <f t="shared" si="30"/>
        <v>4</v>
      </c>
      <c r="D976" t="str">
        <f t="shared" si="31"/>
        <v/>
      </c>
    </row>
    <row r="977" spans="1:4" hidden="1" x14ac:dyDescent="0.35">
      <c r="A977" s="66">
        <v>45366</v>
      </c>
      <c r="B977">
        <v>22023.35</v>
      </c>
      <c r="C977">
        <f t="shared" si="30"/>
        <v>5</v>
      </c>
      <c r="D977" t="str">
        <f t="shared" si="31"/>
        <v/>
      </c>
    </row>
    <row r="978" spans="1:4" x14ac:dyDescent="0.35">
      <c r="A978" s="66">
        <v>45369</v>
      </c>
      <c r="B978">
        <v>22055.7</v>
      </c>
      <c r="C978">
        <f t="shared" si="30"/>
        <v>1</v>
      </c>
      <c r="D978" t="str">
        <f t="shared" si="31"/>
        <v>Yes</v>
      </c>
    </row>
    <row r="979" spans="1:4" hidden="1" x14ac:dyDescent="0.35">
      <c r="A979" s="66">
        <v>45370</v>
      </c>
      <c r="B979">
        <v>21817.45</v>
      </c>
      <c r="C979">
        <f t="shared" si="30"/>
        <v>2</v>
      </c>
      <c r="D979" t="str">
        <f t="shared" si="31"/>
        <v/>
      </c>
    </row>
    <row r="980" spans="1:4" hidden="1" x14ac:dyDescent="0.35">
      <c r="A980" s="66">
        <v>45371</v>
      </c>
      <c r="B980">
        <v>21839.1</v>
      </c>
      <c r="C980">
        <f t="shared" si="30"/>
        <v>3</v>
      </c>
      <c r="D980" t="str">
        <f t="shared" si="31"/>
        <v/>
      </c>
    </row>
    <row r="981" spans="1:4" hidden="1" x14ac:dyDescent="0.35">
      <c r="A981" s="66">
        <v>45372</v>
      </c>
      <c r="B981">
        <v>22011.95</v>
      </c>
      <c r="C981">
        <f t="shared" si="30"/>
        <v>4</v>
      </c>
      <c r="D981" t="str">
        <f t="shared" si="31"/>
        <v/>
      </c>
    </row>
    <row r="982" spans="1:4" hidden="1" x14ac:dyDescent="0.35">
      <c r="A982" s="66">
        <v>45373</v>
      </c>
      <c r="B982">
        <v>22096.75</v>
      </c>
      <c r="C982">
        <f t="shared" si="30"/>
        <v>5</v>
      </c>
      <c r="D982" t="str">
        <f t="shared" si="31"/>
        <v/>
      </c>
    </row>
    <row r="983" spans="1:4" hidden="1" x14ac:dyDescent="0.35">
      <c r="A983" s="66">
        <v>45377</v>
      </c>
      <c r="B983">
        <v>22004.7</v>
      </c>
      <c r="C983">
        <f t="shared" si="30"/>
        <v>2</v>
      </c>
      <c r="D983" t="str">
        <f t="shared" si="31"/>
        <v/>
      </c>
    </row>
    <row r="984" spans="1:4" hidden="1" x14ac:dyDescent="0.35">
      <c r="A984" s="66">
        <v>45378</v>
      </c>
      <c r="B984">
        <v>22123.65</v>
      </c>
      <c r="C984">
        <f t="shared" si="30"/>
        <v>3</v>
      </c>
      <c r="D984" t="str">
        <f t="shared" si="31"/>
        <v/>
      </c>
    </row>
    <row r="985" spans="1:4" hidden="1" x14ac:dyDescent="0.35">
      <c r="A985" s="66">
        <v>45379</v>
      </c>
      <c r="B985">
        <v>22326.9</v>
      </c>
      <c r="C985">
        <f t="shared" si="30"/>
        <v>4</v>
      </c>
      <c r="D985" t="str">
        <f t="shared" si="31"/>
        <v/>
      </c>
    </row>
    <row r="986" spans="1:4" x14ac:dyDescent="0.35">
      <c r="A986" s="66">
        <v>45383</v>
      </c>
      <c r="B986">
        <v>22462</v>
      </c>
      <c r="C986">
        <f t="shared" si="30"/>
        <v>1</v>
      </c>
      <c r="D986" t="str">
        <f t="shared" si="31"/>
        <v>Yes</v>
      </c>
    </row>
    <row r="987" spans="1:4" hidden="1" x14ac:dyDescent="0.35">
      <c r="A987" s="66">
        <v>45384</v>
      </c>
      <c r="B987">
        <v>22453.3</v>
      </c>
      <c r="C987">
        <f t="shared" si="30"/>
        <v>2</v>
      </c>
      <c r="D987" t="str">
        <f t="shared" si="31"/>
        <v/>
      </c>
    </row>
    <row r="988" spans="1:4" hidden="1" x14ac:dyDescent="0.35">
      <c r="A988" s="66">
        <v>45385</v>
      </c>
      <c r="B988">
        <v>22434.65</v>
      </c>
      <c r="C988">
        <f t="shared" si="30"/>
        <v>3</v>
      </c>
      <c r="D988" t="str">
        <f t="shared" si="31"/>
        <v/>
      </c>
    </row>
    <row r="989" spans="1:4" hidden="1" x14ac:dyDescent="0.35">
      <c r="A989" s="66">
        <v>45386</v>
      </c>
      <c r="B989">
        <v>22514.65</v>
      </c>
      <c r="C989">
        <f t="shared" si="30"/>
        <v>4</v>
      </c>
      <c r="D989" t="str">
        <f t="shared" si="31"/>
        <v/>
      </c>
    </row>
    <row r="990" spans="1:4" hidden="1" x14ac:dyDescent="0.35">
      <c r="A990" s="66">
        <v>45387</v>
      </c>
      <c r="B990">
        <v>22513.7</v>
      </c>
      <c r="C990">
        <f t="shared" si="30"/>
        <v>5</v>
      </c>
      <c r="D990" t="str">
        <f t="shared" si="31"/>
        <v/>
      </c>
    </row>
    <row r="991" spans="1:4" x14ac:dyDescent="0.35">
      <c r="A991" s="66">
        <v>45390</v>
      </c>
      <c r="B991">
        <v>22666.3</v>
      </c>
      <c r="C991">
        <f t="shared" si="30"/>
        <v>1</v>
      </c>
      <c r="D991" t="str">
        <f t="shared" si="31"/>
        <v>Yes</v>
      </c>
    </row>
    <row r="992" spans="1:4" hidden="1" x14ac:dyDescent="0.35">
      <c r="A992" s="66">
        <v>45391</v>
      </c>
      <c r="B992">
        <v>22642.75</v>
      </c>
      <c r="C992">
        <f t="shared" si="30"/>
        <v>2</v>
      </c>
      <c r="D992" t="str">
        <f t="shared" si="31"/>
        <v/>
      </c>
    </row>
    <row r="993" spans="1:4" hidden="1" x14ac:dyDescent="0.35">
      <c r="A993" s="66">
        <v>45392</v>
      </c>
      <c r="B993">
        <v>22753.8</v>
      </c>
      <c r="C993">
        <f t="shared" si="30"/>
        <v>3</v>
      </c>
      <c r="D993" t="str">
        <f t="shared" si="31"/>
        <v/>
      </c>
    </row>
    <row r="994" spans="1:4" hidden="1" x14ac:dyDescent="0.35">
      <c r="A994" s="66">
        <v>45394</v>
      </c>
      <c r="B994">
        <v>22519.4</v>
      </c>
      <c r="C994">
        <f t="shared" si="30"/>
        <v>5</v>
      </c>
      <c r="D994" t="str">
        <f t="shared" si="31"/>
        <v/>
      </c>
    </row>
    <row r="995" spans="1:4" x14ac:dyDescent="0.35">
      <c r="A995" s="66">
        <v>45397</v>
      </c>
      <c r="B995">
        <v>22272.5</v>
      </c>
      <c r="C995">
        <f t="shared" si="30"/>
        <v>1</v>
      </c>
      <c r="D995" t="str">
        <f t="shared" si="31"/>
        <v>Yes</v>
      </c>
    </row>
    <row r="996" spans="1:4" hidden="1" x14ac:dyDescent="0.35">
      <c r="A996" s="66">
        <v>45398</v>
      </c>
      <c r="B996">
        <v>22147.9</v>
      </c>
      <c r="C996">
        <f t="shared" si="30"/>
        <v>2</v>
      </c>
      <c r="D996" t="str">
        <f t="shared" si="31"/>
        <v/>
      </c>
    </row>
    <row r="997" spans="1:4" hidden="1" x14ac:dyDescent="0.35">
      <c r="A997" s="66">
        <v>45400</v>
      </c>
      <c r="B997">
        <v>21995.85</v>
      </c>
      <c r="C997">
        <f t="shared" si="30"/>
        <v>4</v>
      </c>
      <c r="D997" t="str">
        <f t="shared" si="31"/>
        <v/>
      </c>
    </row>
    <row r="998" spans="1:4" hidden="1" x14ac:dyDescent="0.35">
      <c r="A998" s="66">
        <v>45401</v>
      </c>
      <c r="B998">
        <v>22147</v>
      </c>
      <c r="C998">
        <f t="shared" si="30"/>
        <v>5</v>
      </c>
      <c r="D998" t="str">
        <f t="shared" si="31"/>
        <v/>
      </c>
    </row>
    <row r="999" spans="1:4" x14ac:dyDescent="0.35">
      <c r="A999" s="66">
        <v>45404</v>
      </c>
      <c r="B999">
        <v>22336.400000000001</v>
      </c>
      <c r="C999">
        <f t="shared" si="30"/>
        <v>1</v>
      </c>
      <c r="D999" t="str">
        <f t="shared" si="31"/>
        <v>Yes</v>
      </c>
    </row>
    <row r="1000" spans="1:4" hidden="1" x14ac:dyDescent="0.35">
      <c r="A1000" s="66">
        <v>45405</v>
      </c>
      <c r="B1000">
        <v>22368</v>
      </c>
      <c r="C1000">
        <f t="shared" si="30"/>
        <v>2</v>
      </c>
      <c r="D1000" t="str">
        <f t="shared" si="31"/>
        <v/>
      </c>
    </row>
    <row r="1001" spans="1:4" hidden="1" x14ac:dyDescent="0.35">
      <c r="A1001" s="66">
        <v>45406</v>
      </c>
      <c r="B1001">
        <v>22402.400000000001</v>
      </c>
      <c r="C1001">
        <f t="shared" si="30"/>
        <v>3</v>
      </c>
      <c r="D1001" t="str">
        <f t="shared" si="31"/>
        <v/>
      </c>
    </row>
    <row r="1002" spans="1:4" hidden="1" x14ac:dyDescent="0.35">
      <c r="A1002" s="66">
        <v>45407</v>
      </c>
      <c r="B1002">
        <v>22570.35</v>
      </c>
      <c r="C1002">
        <f t="shared" si="30"/>
        <v>4</v>
      </c>
      <c r="D1002" t="str">
        <f t="shared" si="31"/>
        <v/>
      </c>
    </row>
    <row r="1003" spans="1:4" hidden="1" x14ac:dyDescent="0.35">
      <c r="A1003" s="66">
        <v>45408</v>
      </c>
      <c r="B1003">
        <v>22419.95</v>
      </c>
      <c r="C1003">
        <f t="shared" si="30"/>
        <v>5</v>
      </c>
      <c r="D1003" t="str">
        <f t="shared" si="31"/>
        <v/>
      </c>
    </row>
    <row r="1004" spans="1:4" x14ac:dyDescent="0.35">
      <c r="A1004" s="66">
        <v>45411</v>
      </c>
      <c r="B1004">
        <v>22643.4</v>
      </c>
      <c r="C1004">
        <f t="shared" si="30"/>
        <v>1</v>
      </c>
      <c r="D1004" t="str">
        <f t="shared" si="31"/>
        <v>Yes</v>
      </c>
    </row>
    <row r="1005" spans="1:4" hidden="1" x14ac:dyDescent="0.35">
      <c r="A1005" s="66">
        <v>45412</v>
      </c>
      <c r="B1005">
        <v>22604.85</v>
      </c>
      <c r="C1005">
        <f t="shared" si="30"/>
        <v>2</v>
      </c>
      <c r="D1005" t="str">
        <f t="shared" si="31"/>
        <v/>
      </c>
    </row>
    <row r="1006" spans="1:4" hidden="1" x14ac:dyDescent="0.35">
      <c r="A1006" s="66">
        <v>45414</v>
      </c>
      <c r="B1006">
        <v>22648.2</v>
      </c>
      <c r="C1006">
        <f t="shared" si="30"/>
        <v>4</v>
      </c>
      <c r="D1006" t="str">
        <f t="shared" si="31"/>
        <v/>
      </c>
    </row>
    <row r="1007" spans="1:4" hidden="1" x14ac:dyDescent="0.35">
      <c r="A1007" s="66">
        <v>45415</v>
      </c>
      <c r="B1007">
        <v>22475.85</v>
      </c>
      <c r="C1007">
        <f t="shared" si="30"/>
        <v>5</v>
      </c>
      <c r="D1007" t="str">
        <f t="shared" si="31"/>
        <v/>
      </c>
    </row>
    <row r="1008" spans="1:4" x14ac:dyDescent="0.35">
      <c r="A1008" s="66">
        <v>45418</v>
      </c>
      <c r="B1008">
        <v>22442.7</v>
      </c>
      <c r="C1008">
        <f t="shared" si="30"/>
        <v>1</v>
      </c>
      <c r="D1008" t="str">
        <f t="shared" si="31"/>
        <v>Yes</v>
      </c>
    </row>
    <row r="1009" spans="1:4" hidden="1" x14ac:dyDescent="0.35">
      <c r="A1009" s="66">
        <v>45419</v>
      </c>
      <c r="B1009">
        <v>22302.5</v>
      </c>
      <c r="C1009">
        <f t="shared" si="30"/>
        <v>2</v>
      </c>
      <c r="D1009" t="str">
        <f t="shared" si="31"/>
        <v/>
      </c>
    </row>
    <row r="1010" spans="1:4" hidden="1" x14ac:dyDescent="0.35">
      <c r="A1010" s="66">
        <v>45420</v>
      </c>
      <c r="B1010">
        <v>22302.5</v>
      </c>
      <c r="C1010">
        <f t="shared" si="30"/>
        <v>3</v>
      </c>
      <c r="D1010" t="str">
        <f t="shared" si="31"/>
        <v/>
      </c>
    </row>
    <row r="1011" spans="1:4" hidden="1" x14ac:dyDescent="0.35">
      <c r="A1011" s="66">
        <v>45421</v>
      </c>
      <c r="B1011">
        <v>21957.5</v>
      </c>
      <c r="C1011">
        <f t="shared" si="30"/>
        <v>4</v>
      </c>
      <c r="D1011" t="str">
        <f t="shared" si="31"/>
        <v/>
      </c>
    </row>
    <row r="1012" spans="1:4" hidden="1" x14ac:dyDescent="0.35">
      <c r="A1012" s="66">
        <v>45422</v>
      </c>
      <c r="B1012">
        <v>22055.200000000001</v>
      </c>
      <c r="C1012">
        <f t="shared" si="30"/>
        <v>5</v>
      </c>
      <c r="D1012" t="str">
        <f t="shared" si="31"/>
        <v/>
      </c>
    </row>
    <row r="1013" spans="1:4" x14ac:dyDescent="0.35">
      <c r="A1013" s="66">
        <v>45425</v>
      </c>
      <c r="B1013">
        <v>22104.05</v>
      </c>
      <c r="C1013">
        <f t="shared" si="30"/>
        <v>1</v>
      </c>
      <c r="D1013" t="str">
        <f t="shared" si="31"/>
        <v>Yes</v>
      </c>
    </row>
    <row r="1014" spans="1:4" hidden="1" x14ac:dyDescent="0.35">
      <c r="A1014" s="66">
        <v>45426</v>
      </c>
      <c r="B1014">
        <v>22217.85</v>
      </c>
      <c r="C1014">
        <f t="shared" si="30"/>
        <v>2</v>
      </c>
      <c r="D1014" t="str">
        <f t="shared" si="31"/>
        <v/>
      </c>
    </row>
    <row r="1015" spans="1:4" hidden="1" x14ac:dyDescent="0.35">
      <c r="A1015" s="66">
        <v>45427</v>
      </c>
      <c r="B1015">
        <v>22200.55</v>
      </c>
      <c r="C1015">
        <f t="shared" si="30"/>
        <v>3</v>
      </c>
      <c r="D1015" t="str">
        <f t="shared" si="31"/>
        <v/>
      </c>
    </row>
    <row r="1016" spans="1:4" hidden="1" x14ac:dyDescent="0.35">
      <c r="A1016" s="66">
        <v>45428</v>
      </c>
      <c r="B1016">
        <v>22403.85</v>
      </c>
      <c r="C1016">
        <f t="shared" si="30"/>
        <v>4</v>
      </c>
      <c r="D1016" t="str">
        <f t="shared" si="31"/>
        <v/>
      </c>
    </row>
    <row r="1017" spans="1:4" hidden="1" x14ac:dyDescent="0.35">
      <c r="A1017" s="66">
        <v>45429</v>
      </c>
      <c r="B1017">
        <v>22466.1</v>
      </c>
      <c r="C1017">
        <f t="shared" si="30"/>
        <v>5</v>
      </c>
      <c r="D1017" t="str">
        <f t="shared" si="31"/>
        <v/>
      </c>
    </row>
    <row r="1018" spans="1:4" hidden="1" x14ac:dyDescent="0.35">
      <c r="A1018" s="66">
        <v>45430</v>
      </c>
      <c r="B1018">
        <v>22502</v>
      </c>
      <c r="C1018">
        <f t="shared" si="30"/>
        <v>6</v>
      </c>
      <c r="D1018" t="str">
        <f t="shared" si="31"/>
        <v/>
      </c>
    </row>
    <row r="1019" spans="1:4" hidden="1" x14ac:dyDescent="0.35">
      <c r="A1019" s="66">
        <v>45433</v>
      </c>
      <c r="B1019">
        <v>22529.05</v>
      </c>
      <c r="C1019">
        <f t="shared" si="30"/>
        <v>2</v>
      </c>
      <c r="D1019" t="str">
        <f t="shared" si="31"/>
        <v/>
      </c>
    </row>
    <row r="1020" spans="1:4" hidden="1" x14ac:dyDescent="0.35">
      <c r="A1020" s="66">
        <v>45434</v>
      </c>
      <c r="B1020">
        <v>22597.8</v>
      </c>
      <c r="C1020">
        <f t="shared" si="30"/>
        <v>3</v>
      </c>
      <c r="D1020" t="str">
        <f t="shared" si="31"/>
        <v/>
      </c>
    </row>
    <row r="1021" spans="1:4" hidden="1" x14ac:dyDescent="0.35">
      <c r="A1021" s="66">
        <v>45435</v>
      </c>
      <c r="B1021">
        <v>22967.65</v>
      </c>
      <c r="C1021">
        <f t="shared" si="30"/>
        <v>4</v>
      </c>
      <c r="D1021" t="str">
        <f t="shared" si="31"/>
        <v/>
      </c>
    </row>
    <row r="1022" spans="1:4" hidden="1" x14ac:dyDescent="0.35">
      <c r="A1022" s="66">
        <v>45436</v>
      </c>
      <c r="B1022">
        <v>22957.1</v>
      </c>
      <c r="C1022">
        <f t="shared" si="30"/>
        <v>5</v>
      </c>
      <c r="D1022" t="str">
        <f t="shared" si="31"/>
        <v/>
      </c>
    </row>
    <row r="1023" spans="1:4" x14ac:dyDescent="0.35">
      <c r="A1023" s="66">
        <v>45439</v>
      </c>
      <c r="B1023">
        <v>22932.45</v>
      </c>
      <c r="C1023">
        <f t="shared" si="30"/>
        <v>1</v>
      </c>
      <c r="D1023" t="str">
        <f t="shared" si="31"/>
        <v>Yes</v>
      </c>
    </row>
    <row r="1024" spans="1:4" hidden="1" x14ac:dyDescent="0.35">
      <c r="A1024" s="66">
        <v>45440</v>
      </c>
      <c r="B1024">
        <v>22888.15</v>
      </c>
      <c r="C1024">
        <f t="shared" si="30"/>
        <v>2</v>
      </c>
      <c r="D1024" t="str">
        <f t="shared" si="31"/>
        <v/>
      </c>
    </row>
    <row r="1025" spans="1:4" hidden="1" x14ac:dyDescent="0.35">
      <c r="A1025" s="66">
        <v>45441</v>
      </c>
      <c r="B1025">
        <v>22704.7</v>
      </c>
      <c r="C1025">
        <f t="shared" si="30"/>
        <v>3</v>
      </c>
      <c r="D1025" t="str">
        <f t="shared" si="31"/>
        <v/>
      </c>
    </row>
    <row r="1026" spans="1:4" hidden="1" x14ac:dyDescent="0.35">
      <c r="A1026" s="66">
        <v>45442</v>
      </c>
      <c r="B1026">
        <v>22488.65</v>
      </c>
      <c r="C1026">
        <f t="shared" si="30"/>
        <v>4</v>
      </c>
      <c r="D1026" t="str">
        <f t="shared" si="31"/>
        <v/>
      </c>
    </row>
    <row r="1027" spans="1:4" hidden="1" x14ac:dyDescent="0.35">
      <c r="A1027" s="66">
        <v>45443</v>
      </c>
      <c r="B1027">
        <v>22530.7</v>
      </c>
      <c r="C1027">
        <f t="shared" ref="C1027:C1090" si="32">WEEKDAY(A1027, 2)</f>
        <v>5</v>
      </c>
      <c r="D1027" t="str">
        <f t="shared" ref="D1027:D1090" si="33">IF(C1027=1, "Yes", "")</f>
        <v/>
      </c>
    </row>
    <row r="1028" spans="1:4" x14ac:dyDescent="0.35">
      <c r="A1028" s="66">
        <v>45446</v>
      </c>
      <c r="B1028">
        <v>23263.9</v>
      </c>
      <c r="C1028">
        <f t="shared" si="32"/>
        <v>1</v>
      </c>
      <c r="D1028" t="str">
        <f t="shared" si="33"/>
        <v>Yes</v>
      </c>
    </row>
    <row r="1029" spans="1:4" hidden="1" x14ac:dyDescent="0.35">
      <c r="A1029" s="66">
        <v>45447</v>
      </c>
      <c r="B1029">
        <v>21884.5</v>
      </c>
      <c r="C1029">
        <f t="shared" si="32"/>
        <v>2</v>
      </c>
      <c r="D1029" t="str">
        <f t="shared" si="33"/>
        <v/>
      </c>
    </row>
    <row r="1030" spans="1:4" hidden="1" x14ac:dyDescent="0.35">
      <c r="A1030" s="66">
        <v>45448</v>
      </c>
      <c r="B1030">
        <v>22620.35</v>
      </c>
      <c r="C1030">
        <f t="shared" si="32"/>
        <v>3</v>
      </c>
      <c r="D1030" t="str">
        <f t="shared" si="33"/>
        <v/>
      </c>
    </row>
    <row r="1031" spans="1:4" hidden="1" x14ac:dyDescent="0.35">
      <c r="A1031" s="66">
        <v>45449</v>
      </c>
      <c r="B1031">
        <v>22821.4</v>
      </c>
      <c r="C1031">
        <f t="shared" si="32"/>
        <v>4</v>
      </c>
      <c r="D1031" t="str">
        <f t="shared" si="33"/>
        <v/>
      </c>
    </row>
    <row r="1032" spans="1:4" hidden="1" x14ac:dyDescent="0.35">
      <c r="A1032" s="66">
        <v>45450</v>
      </c>
      <c r="B1032">
        <v>23290.15</v>
      </c>
      <c r="C1032">
        <f t="shared" si="32"/>
        <v>5</v>
      </c>
      <c r="D1032" t="str">
        <f t="shared" si="33"/>
        <v/>
      </c>
    </row>
    <row r="1033" spans="1:4" x14ac:dyDescent="0.35">
      <c r="A1033" s="66">
        <v>45453</v>
      </c>
      <c r="B1033">
        <v>23259.200000000001</v>
      </c>
      <c r="C1033">
        <f t="shared" si="32"/>
        <v>1</v>
      </c>
      <c r="D1033" t="str">
        <f t="shared" si="33"/>
        <v>Yes</v>
      </c>
    </row>
    <row r="1034" spans="1:4" hidden="1" x14ac:dyDescent="0.35">
      <c r="A1034" s="66">
        <v>45454</v>
      </c>
      <c r="B1034">
        <v>23264.85</v>
      </c>
      <c r="C1034">
        <f t="shared" si="32"/>
        <v>2</v>
      </c>
      <c r="D1034" t="str">
        <f t="shared" si="33"/>
        <v/>
      </c>
    </row>
    <row r="1035" spans="1:4" hidden="1" x14ac:dyDescent="0.35">
      <c r="A1035" s="66">
        <v>45455</v>
      </c>
      <c r="B1035">
        <v>23322.95</v>
      </c>
      <c r="C1035">
        <f t="shared" si="32"/>
        <v>3</v>
      </c>
      <c r="D1035" t="str">
        <f t="shared" si="33"/>
        <v/>
      </c>
    </row>
    <row r="1036" spans="1:4" hidden="1" x14ac:dyDescent="0.35">
      <c r="A1036" s="66">
        <v>45456</v>
      </c>
      <c r="B1036">
        <v>23398.9</v>
      </c>
      <c r="C1036">
        <f t="shared" si="32"/>
        <v>4</v>
      </c>
      <c r="D1036" t="str">
        <f t="shared" si="33"/>
        <v/>
      </c>
    </row>
    <row r="1037" spans="1:4" hidden="1" x14ac:dyDescent="0.35">
      <c r="A1037" s="66">
        <v>45457</v>
      </c>
      <c r="B1037">
        <v>23465.599999999999</v>
      </c>
      <c r="C1037">
        <f t="shared" si="32"/>
        <v>5</v>
      </c>
      <c r="D1037" t="str">
        <f t="shared" si="33"/>
        <v/>
      </c>
    </row>
    <row r="1038" spans="1:4" hidden="1" x14ac:dyDescent="0.35">
      <c r="A1038" s="66">
        <v>45461</v>
      </c>
      <c r="B1038">
        <v>23557.9</v>
      </c>
      <c r="C1038">
        <f t="shared" si="32"/>
        <v>2</v>
      </c>
      <c r="D1038" t="str">
        <f t="shared" si="33"/>
        <v/>
      </c>
    </row>
    <row r="1039" spans="1:4" hidden="1" x14ac:dyDescent="0.35">
      <c r="A1039" s="66">
        <v>45462</v>
      </c>
      <c r="B1039">
        <v>23516</v>
      </c>
      <c r="C1039">
        <f t="shared" si="32"/>
        <v>3</v>
      </c>
      <c r="D1039" t="str">
        <f t="shared" si="33"/>
        <v/>
      </c>
    </row>
    <row r="1040" spans="1:4" hidden="1" x14ac:dyDescent="0.35">
      <c r="A1040" s="66">
        <v>45463</v>
      </c>
      <c r="B1040">
        <v>23567</v>
      </c>
      <c r="C1040">
        <f t="shared" si="32"/>
        <v>4</v>
      </c>
      <c r="D1040" t="str">
        <f t="shared" si="33"/>
        <v/>
      </c>
    </row>
    <row r="1041" spans="1:4" hidden="1" x14ac:dyDescent="0.35">
      <c r="A1041" s="66">
        <v>45464</v>
      </c>
      <c r="B1041">
        <v>23501.1</v>
      </c>
      <c r="C1041">
        <f t="shared" si="32"/>
        <v>5</v>
      </c>
      <c r="D1041" t="str">
        <f t="shared" si="33"/>
        <v/>
      </c>
    </row>
    <row r="1042" spans="1:4" x14ac:dyDescent="0.35">
      <c r="A1042" s="66">
        <v>45467</v>
      </c>
      <c r="B1042">
        <v>23537.85</v>
      </c>
      <c r="C1042">
        <f t="shared" si="32"/>
        <v>1</v>
      </c>
      <c r="D1042" t="str">
        <f t="shared" si="33"/>
        <v>Yes</v>
      </c>
    </row>
    <row r="1043" spans="1:4" hidden="1" x14ac:dyDescent="0.35">
      <c r="A1043" s="66">
        <v>45468</v>
      </c>
      <c r="B1043">
        <v>23721.3</v>
      </c>
      <c r="C1043">
        <f t="shared" si="32"/>
        <v>2</v>
      </c>
      <c r="D1043" t="str">
        <f t="shared" si="33"/>
        <v/>
      </c>
    </row>
    <row r="1044" spans="1:4" hidden="1" x14ac:dyDescent="0.35">
      <c r="A1044" s="66">
        <v>45469</v>
      </c>
      <c r="B1044">
        <v>23868.799999999999</v>
      </c>
      <c r="C1044">
        <f t="shared" si="32"/>
        <v>3</v>
      </c>
      <c r="D1044" t="str">
        <f t="shared" si="33"/>
        <v/>
      </c>
    </row>
    <row r="1045" spans="1:4" hidden="1" x14ac:dyDescent="0.35">
      <c r="A1045" s="66">
        <v>45470</v>
      </c>
      <c r="B1045">
        <v>24044.5</v>
      </c>
      <c r="C1045">
        <f t="shared" si="32"/>
        <v>4</v>
      </c>
      <c r="D1045" t="str">
        <f t="shared" si="33"/>
        <v/>
      </c>
    </row>
    <row r="1046" spans="1:4" hidden="1" x14ac:dyDescent="0.35">
      <c r="A1046" s="66">
        <v>45471</v>
      </c>
      <c r="B1046">
        <v>24010.6</v>
      </c>
      <c r="C1046">
        <f t="shared" si="32"/>
        <v>5</v>
      </c>
      <c r="D1046" t="str">
        <f t="shared" si="33"/>
        <v/>
      </c>
    </row>
    <row r="1047" spans="1:4" x14ac:dyDescent="0.35">
      <c r="A1047" s="66">
        <v>45474</v>
      </c>
      <c r="B1047">
        <v>24141.95</v>
      </c>
      <c r="C1047">
        <f t="shared" si="32"/>
        <v>1</v>
      </c>
      <c r="D1047" t="str">
        <f t="shared" si="33"/>
        <v>Yes</v>
      </c>
    </row>
    <row r="1048" spans="1:4" hidden="1" x14ac:dyDescent="0.35">
      <c r="A1048" s="66">
        <v>45475</v>
      </c>
      <c r="B1048">
        <v>24123.85</v>
      </c>
      <c r="C1048">
        <f t="shared" si="32"/>
        <v>2</v>
      </c>
      <c r="D1048" t="str">
        <f t="shared" si="33"/>
        <v/>
      </c>
    </row>
    <row r="1049" spans="1:4" hidden="1" x14ac:dyDescent="0.35">
      <c r="A1049" s="66">
        <v>45476</v>
      </c>
      <c r="B1049">
        <v>24286.5</v>
      </c>
      <c r="C1049">
        <f t="shared" si="32"/>
        <v>3</v>
      </c>
      <c r="D1049" t="str">
        <f t="shared" si="33"/>
        <v/>
      </c>
    </row>
    <row r="1050" spans="1:4" hidden="1" x14ac:dyDescent="0.35">
      <c r="A1050" s="66">
        <v>45477</v>
      </c>
      <c r="B1050">
        <v>24302.15</v>
      </c>
      <c r="C1050">
        <f t="shared" si="32"/>
        <v>4</v>
      </c>
      <c r="D1050" t="str">
        <f t="shared" si="33"/>
        <v/>
      </c>
    </row>
    <row r="1051" spans="1:4" hidden="1" x14ac:dyDescent="0.35">
      <c r="A1051" s="66">
        <v>45478</v>
      </c>
      <c r="B1051">
        <v>24323.85</v>
      </c>
      <c r="C1051">
        <f t="shared" si="32"/>
        <v>5</v>
      </c>
      <c r="D1051" t="str">
        <f t="shared" si="33"/>
        <v/>
      </c>
    </row>
    <row r="1052" spans="1:4" x14ac:dyDescent="0.35">
      <c r="A1052" s="66">
        <v>45481</v>
      </c>
      <c r="B1052">
        <v>24320.55</v>
      </c>
      <c r="C1052">
        <f t="shared" si="32"/>
        <v>1</v>
      </c>
      <c r="D1052" t="str">
        <f t="shared" si="33"/>
        <v>Yes</v>
      </c>
    </row>
    <row r="1053" spans="1:4" hidden="1" x14ac:dyDescent="0.35">
      <c r="A1053" s="66">
        <v>45482</v>
      </c>
      <c r="B1053">
        <v>24433.200000000001</v>
      </c>
      <c r="C1053">
        <f t="shared" si="32"/>
        <v>2</v>
      </c>
      <c r="D1053" t="str">
        <f t="shared" si="33"/>
        <v/>
      </c>
    </row>
    <row r="1054" spans="1:4" hidden="1" x14ac:dyDescent="0.35">
      <c r="A1054" s="66">
        <v>45483</v>
      </c>
      <c r="B1054">
        <v>24324.45</v>
      </c>
      <c r="C1054">
        <f t="shared" si="32"/>
        <v>3</v>
      </c>
      <c r="D1054" t="str">
        <f t="shared" si="33"/>
        <v/>
      </c>
    </row>
    <row r="1055" spans="1:4" hidden="1" x14ac:dyDescent="0.35">
      <c r="A1055" s="66">
        <v>45484</v>
      </c>
      <c r="B1055">
        <v>24315.95</v>
      </c>
      <c r="C1055">
        <f t="shared" si="32"/>
        <v>4</v>
      </c>
      <c r="D1055" t="str">
        <f t="shared" si="33"/>
        <v/>
      </c>
    </row>
    <row r="1056" spans="1:4" hidden="1" x14ac:dyDescent="0.35">
      <c r="A1056" s="66">
        <v>45485</v>
      </c>
      <c r="B1056">
        <v>24502.15</v>
      </c>
      <c r="C1056">
        <f t="shared" si="32"/>
        <v>5</v>
      </c>
      <c r="D1056" t="str">
        <f t="shared" si="33"/>
        <v/>
      </c>
    </row>
    <row r="1057" spans="1:4" x14ac:dyDescent="0.35">
      <c r="A1057" s="66">
        <v>45488</v>
      </c>
      <c r="B1057">
        <v>24586.7</v>
      </c>
      <c r="C1057">
        <f t="shared" si="32"/>
        <v>1</v>
      </c>
      <c r="D1057" t="str">
        <f t="shared" si="33"/>
        <v>Yes</v>
      </c>
    </row>
    <row r="1058" spans="1:4" hidden="1" x14ac:dyDescent="0.35">
      <c r="A1058" s="66">
        <v>45489</v>
      </c>
      <c r="B1058">
        <v>24613</v>
      </c>
      <c r="C1058">
        <f t="shared" si="32"/>
        <v>2</v>
      </c>
      <c r="D1058" t="str">
        <f t="shared" si="33"/>
        <v/>
      </c>
    </row>
    <row r="1059" spans="1:4" hidden="1" x14ac:dyDescent="0.35">
      <c r="A1059" s="66">
        <v>45491</v>
      </c>
      <c r="B1059">
        <v>24800.85</v>
      </c>
      <c r="C1059">
        <f t="shared" si="32"/>
        <v>4</v>
      </c>
      <c r="D1059" t="str">
        <f t="shared" si="33"/>
        <v/>
      </c>
    </row>
    <row r="1060" spans="1:4" hidden="1" x14ac:dyDescent="0.35">
      <c r="A1060" s="66">
        <v>45492</v>
      </c>
      <c r="B1060">
        <v>24530.9</v>
      </c>
      <c r="C1060">
        <f t="shared" si="32"/>
        <v>5</v>
      </c>
      <c r="D1060" t="str">
        <f t="shared" si="33"/>
        <v/>
      </c>
    </row>
    <row r="1061" spans="1:4" x14ac:dyDescent="0.35">
      <c r="A1061" s="66">
        <v>45495</v>
      </c>
      <c r="B1061">
        <v>24509.25</v>
      </c>
      <c r="C1061">
        <f t="shared" si="32"/>
        <v>1</v>
      </c>
      <c r="D1061" t="str">
        <f t="shared" si="33"/>
        <v>Yes</v>
      </c>
    </row>
    <row r="1062" spans="1:4" hidden="1" x14ac:dyDescent="0.35">
      <c r="A1062" s="66">
        <v>45496</v>
      </c>
      <c r="B1062">
        <v>24479.05</v>
      </c>
      <c r="C1062">
        <f t="shared" si="32"/>
        <v>2</v>
      </c>
      <c r="D1062" t="str">
        <f t="shared" si="33"/>
        <v/>
      </c>
    </row>
    <row r="1063" spans="1:4" hidden="1" x14ac:dyDescent="0.35">
      <c r="A1063" s="66">
        <v>45497</v>
      </c>
      <c r="B1063">
        <v>24413.5</v>
      </c>
      <c r="C1063">
        <f t="shared" si="32"/>
        <v>3</v>
      </c>
      <c r="D1063" t="str">
        <f t="shared" si="33"/>
        <v/>
      </c>
    </row>
    <row r="1064" spans="1:4" hidden="1" x14ac:dyDescent="0.35">
      <c r="A1064" s="66">
        <v>45498</v>
      </c>
      <c r="B1064">
        <v>24406.1</v>
      </c>
      <c r="C1064">
        <f t="shared" si="32"/>
        <v>4</v>
      </c>
      <c r="D1064" t="str">
        <f t="shared" si="33"/>
        <v/>
      </c>
    </row>
    <row r="1065" spans="1:4" hidden="1" x14ac:dyDescent="0.35">
      <c r="A1065" s="66">
        <v>45499</v>
      </c>
      <c r="B1065">
        <v>24834.85</v>
      </c>
      <c r="C1065">
        <f t="shared" si="32"/>
        <v>5</v>
      </c>
      <c r="D1065" t="str">
        <f t="shared" si="33"/>
        <v/>
      </c>
    </row>
    <row r="1066" spans="1:4" x14ac:dyDescent="0.35">
      <c r="A1066" s="66">
        <v>45502</v>
      </c>
      <c r="B1066">
        <v>24836.1</v>
      </c>
      <c r="C1066">
        <f t="shared" si="32"/>
        <v>1</v>
      </c>
      <c r="D1066" t="str">
        <f t="shared" si="33"/>
        <v>Yes</v>
      </c>
    </row>
    <row r="1067" spans="1:4" hidden="1" x14ac:dyDescent="0.35">
      <c r="A1067" s="66">
        <v>45503</v>
      </c>
      <c r="B1067">
        <v>24857.3</v>
      </c>
      <c r="C1067">
        <f t="shared" si="32"/>
        <v>2</v>
      </c>
      <c r="D1067" t="str">
        <f t="shared" si="33"/>
        <v/>
      </c>
    </row>
    <row r="1068" spans="1:4" hidden="1" x14ac:dyDescent="0.35">
      <c r="A1068" s="66">
        <v>45504</v>
      </c>
      <c r="B1068">
        <v>24951.15</v>
      </c>
      <c r="C1068">
        <f t="shared" si="32"/>
        <v>3</v>
      </c>
      <c r="D1068" t="str">
        <f t="shared" si="33"/>
        <v/>
      </c>
    </row>
    <row r="1069" spans="1:4" hidden="1" x14ac:dyDescent="0.35">
      <c r="A1069" s="66">
        <v>45505</v>
      </c>
      <c r="B1069">
        <v>25010.9</v>
      </c>
      <c r="C1069">
        <f t="shared" si="32"/>
        <v>4</v>
      </c>
      <c r="D1069" t="str">
        <f t="shared" si="33"/>
        <v/>
      </c>
    </row>
    <row r="1070" spans="1:4" hidden="1" x14ac:dyDescent="0.35">
      <c r="A1070" s="66">
        <v>45506</v>
      </c>
      <c r="B1070">
        <v>24717.7</v>
      </c>
      <c r="C1070">
        <f t="shared" si="32"/>
        <v>5</v>
      </c>
      <c r="D1070" t="str">
        <f t="shared" si="33"/>
        <v/>
      </c>
    </row>
    <row r="1071" spans="1:4" x14ac:dyDescent="0.35">
      <c r="A1071" s="66">
        <v>45509</v>
      </c>
      <c r="B1071">
        <v>24055.599999999999</v>
      </c>
      <c r="C1071">
        <f t="shared" si="32"/>
        <v>1</v>
      </c>
      <c r="D1071" t="str">
        <f t="shared" si="33"/>
        <v>Yes</v>
      </c>
    </row>
    <row r="1072" spans="1:4" hidden="1" x14ac:dyDescent="0.35">
      <c r="A1072" s="66">
        <v>45510</v>
      </c>
      <c r="B1072">
        <v>23992.55</v>
      </c>
      <c r="C1072">
        <f t="shared" si="32"/>
        <v>2</v>
      </c>
      <c r="D1072" t="str">
        <f t="shared" si="33"/>
        <v/>
      </c>
    </row>
    <row r="1073" spans="1:4" hidden="1" x14ac:dyDescent="0.35">
      <c r="A1073" s="66">
        <v>45511</v>
      </c>
      <c r="B1073">
        <v>24297.5</v>
      </c>
      <c r="C1073">
        <f t="shared" si="32"/>
        <v>3</v>
      </c>
      <c r="D1073" t="str">
        <f t="shared" si="33"/>
        <v/>
      </c>
    </row>
    <row r="1074" spans="1:4" hidden="1" x14ac:dyDescent="0.35">
      <c r="A1074" s="66">
        <v>45512</v>
      </c>
      <c r="B1074">
        <v>24117</v>
      </c>
      <c r="C1074">
        <f t="shared" si="32"/>
        <v>4</v>
      </c>
      <c r="D1074" t="str">
        <f t="shared" si="33"/>
        <v/>
      </c>
    </row>
    <row r="1075" spans="1:4" hidden="1" x14ac:dyDescent="0.35">
      <c r="A1075" s="66">
        <v>45513</v>
      </c>
      <c r="B1075">
        <v>24367.5</v>
      </c>
      <c r="C1075">
        <f t="shared" si="32"/>
        <v>5</v>
      </c>
      <c r="D1075" t="str">
        <f t="shared" si="33"/>
        <v/>
      </c>
    </row>
    <row r="1076" spans="1:4" x14ac:dyDescent="0.35">
      <c r="A1076" s="66">
        <v>45516</v>
      </c>
      <c r="B1076">
        <v>24347</v>
      </c>
      <c r="C1076">
        <f t="shared" si="32"/>
        <v>1</v>
      </c>
      <c r="D1076" t="str">
        <f t="shared" si="33"/>
        <v>Yes</v>
      </c>
    </row>
    <row r="1077" spans="1:4" hidden="1" x14ac:dyDescent="0.35">
      <c r="A1077" s="66">
        <v>45517</v>
      </c>
      <c r="B1077">
        <v>24139</v>
      </c>
      <c r="C1077">
        <f t="shared" si="32"/>
        <v>2</v>
      </c>
      <c r="D1077" t="str">
        <f t="shared" si="33"/>
        <v/>
      </c>
    </row>
    <row r="1078" spans="1:4" hidden="1" x14ac:dyDescent="0.35">
      <c r="A1078" s="66">
        <v>45518</v>
      </c>
      <c r="B1078">
        <v>24143.75</v>
      </c>
      <c r="C1078">
        <f t="shared" si="32"/>
        <v>3</v>
      </c>
      <c r="D1078" t="str">
        <f t="shared" si="33"/>
        <v/>
      </c>
    </row>
    <row r="1079" spans="1:4" hidden="1" x14ac:dyDescent="0.35">
      <c r="A1079" s="66">
        <v>45520</v>
      </c>
      <c r="B1079">
        <v>24541.15</v>
      </c>
      <c r="C1079">
        <f t="shared" si="32"/>
        <v>5</v>
      </c>
      <c r="D1079" t="str">
        <f t="shared" si="33"/>
        <v/>
      </c>
    </row>
    <row r="1080" spans="1:4" x14ac:dyDescent="0.35">
      <c r="A1080" s="66">
        <v>45523</v>
      </c>
      <c r="B1080">
        <v>24572.65</v>
      </c>
      <c r="C1080">
        <f t="shared" si="32"/>
        <v>1</v>
      </c>
      <c r="D1080" t="str">
        <f t="shared" si="33"/>
        <v>Yes</v>
      </c>
    </row>
    <row r="1081" spans="1:4" hidden="1" x14ac:dyDescent="0.35">
      <c r="A1081" s="66">
        <v>45524</v>
      </c>
      <c r="B1081">
        <v>24698.85</v>
      </c>
      <c r="C1081">
        <f t="shared" si="32"/>
        <v>2</v>
      </c>
      <c r="D1081" t="str">
        <f t="shared" si="33"/>
        <v/>
      </c>
    </row>
    <row r="1082" spans="1:4" hidden="1" x14ac:dyDescent="0.35">
      <c r="A1082" s="66">
        <v>45525</v>
      </c>
      <c r="B1082">
        <v>24770.2</v>
      </c>
      <c r="C1082">
        <f t="shared" si="32"/>
        <v>3</v>
      </c>
      <c r="D1082" t="str">
        <f t="shared" si="33"/>
        <v/>
      </c>
    </row>
    <row r="1083" spans="1:4" hidden="1" x14ac:dyDescent="0.35">
      <c r="A1083" s="66">
        <v>45526</v>
      </c>
      <c r="B1083">
        <v>24811.5</v>
      </c>
      <c r="C1083">
        <f t="shared" si="32"/>
        <v>4</v>
      </c>
      <c r="D1083" t="str">
        <f t="shared" si="33"/>
        <v/>
      </c>
    </row>
    <row r="1084" spans="1:4" hidden="1" x14ac:dyDescent="0.35">
      <c r="A1084" s="66">
        <v>45527</v>
      </c>
      <c r="B1084">
        <v>24823.15</v>
      </c>
      <c r="C1084">
        <f t="shared" si="32"/>
        <v>5</v>
      </c>
      <c r="D1084" t="str">
        <f t="shared" si="33"/>
        <v/>
      </c>
    </row>
    <row r="1085" spans="1:4" x14ac:dyDescent="0.35">
      <c r="A1085" s="66">
        <v>45530</v>
      </c>
      <c r="B1085">
        <v>25010.6</v>
      </c>
      <c r="C1085">
        <f t="shared" si="32"/>
        <v>1</v>
      </c>
      <c r="D1085" t="str">
        <f t="shared" si="33"/>
        <v>Yes</v>
      </c>
    </row>
    <row r="1086" spans="1:4" hidden="1" x14ac:dyDescent="0.35">
      <c r="A1086" s="66">
        <v>45531</v>
      </c>
      <c r="B1086">
        <v>25017.75</v>
      </c>
      <c r="C1086">
        <f t="shared" si="32"/>
        <v>2</v>
      </c>
      <c r="D1086" t="str">
        <f t="shared" si="33"/>
        <v/>
      </c>
    </row>
    <row r="1087" spans="1:4" hidden="1" x14ac:dyDescent="0.35">
      <c r="A1087" s="66">
        <v>45532</v>
      </c>
      <c r="B1087">
        <v>25052.35</v>
      </c>
      <c r="C1087">
        <f t="shared" si="32"/>
        <v>3</v>
      </c>
      <c r="D1087" t="str">
        <f t="shared" si="33"/>
        <v/>
      </c>
    </row>
    <row r="1088" spans="1:4" hidden="1" x14ac:dyDescent="0.35">
      <c r="A1088" s="66">
        <v>45533</v>
      </c>
      <c r="B1088">
        <v>25151.95</v>
      </c>
      <c r="C1088">
        <f t="shared" si="32"/>
        <v>4</v>
      </c>
      <c r="D1088" t="str">
        <f t="shared" si="33"/>
        <v/>
      </c>
    </row>
    <row r="1089" spans="1:4" hidden="1" x14ac:dyDescent="0.35">
      <c r="A1089" s="66">
        <v>45534</v>
      </c>
      <c r="B1089">
        <v>25235.9</v>
      </c>
      <c r="C1089">
        <f t="shared" si="32"/>
        <v>5</v>
      </c>
      <c r="D1089" t="str">
        <f t="shared" si="33"/>
        <v/>
      </c>
    </row>
    <row r="1090" spans="1:4" x14ac:dyDescent="0.35">
      <c r="A1090" s="66">
        <v>45537</v>
      </c>
      <c r="B1090">
        <v>25278.7</v>
      </c>
      <c r="C1090">
        <f t="shared" si="32"/>
        <v>1</v>
      </c>
      <c r="D1090" t="str">
        <f t="shared" si="33"/>
        <v>Yes</v>
      </c>
    </row>
    <row r="1091" spans="1:4" hidden="1" x14ac:dyDescent="0.35">
      <c r="A1091" s="66">
        <v>45538</v>
      </c>
      <c r="B1091">
        <v>25279.85</v>
      </c>
      <c r="C1091">
        <f t="shared" ref="C1091:C1154" si="34">WEEKDAY(A1091, 2)</f>
        <v>2</v>
      </c>
      <c r="D1091" t="str">
        <f t="shared" ref="D1091:D1154" si="35">IF(C1091=1, "Yes", "")</f>
        <v/>
      </c>
    </row>
    <row r="1092" spans="1:4" hidden="1" x14ac:dyDescent="0.35">
      <c r="A1092" s="66">
        <v>45539</v>
      </c>
      <c r="B1092">
        <v>25198.7</v>
      </c>
      <c r="C1092">
        <f t="shared" si="34"/>
        <v>3</v>
      </c>
      <c r="D1092" t="str">
        <f t="shared" si="35"/>
        <v/>
      </c>
    </row>
    <row r="1093" spans="1:4" hidden="1" x14ac:dyDescent="0.35">
      <c r="A1093" s="66">
        <v>45540</v>
      </c>
      <c r="B1093">
        <v>25145.1</v>
      </c>
      <c r="C1093">
        <f t="shared" si="34"/>
        <v>4</v>
      </c>
      <c r="D1093" t="str">
        <f t="shared" si="35"/>
        <v/>
      </c>
    </row>
    <row r="1094" spans="1:4" hidden="1" x14ac:dyDescent="0.35">
      <c r="A1094" s="66">
        <v>45541</v>
      </c>
      <c r="B1094">
        <v>24852.15</v>
      </c>
      <c r="C1094">
        <f t="shared" si="34"/>
        <v>5</v>
      </c>
      <c r="D1094" t="str">
        <f t="shared" si="35"/>
        <v/>
      </c>
    </row>
    <row r="1095" spans="1:4" x14ac:dyDescent="0.35">
      <c r="A1095" s="66">
        <v>45544</v>
      </c>
      <c r="B1095">
        <v>24936.400000000001</v>
      </c>
      <c r="C1095">
        <f t="shared" si="34"/>
        <v>1</v>
      </c>
      <c r="D1095" t="str">
        <f t="shared" si="35"/>
        <v>Yes</v>
      </c>
    </row>
    <row r="1096" spans="1:4" hidden="1" x14ac:dyDescent="0.35">
      <c r="A1096" s="66">
        <v>45545</v>
      </c>
      <c r="B1096">
        <v>25041.1</v>
      </c>
      <c r="C1096">
        <f t="shared" si="34"/>
        <v>2</v>
      </c>
      <c r="D1096" t="str">
        <f t="shared" si="35"/>
        <v/>
      </c>
    </row>
    <row r="1097" spans="1:4" hidden="1" x14ac:dyDescent="0.35">
      <c r="A1097" s="66">
        <v>45546</v>
      </c>
      <c r="B1097">
        <v>24918.45</v>
      </c>
      <c r="C1097">
        <f t="shared" si="34"/>
        <v>3</v>
      </c>
      <c r="D1097" t="str">
        <f t="shared" si="35"/>
        <v/>
      </c>
    </row>
    <row r="1098" spans="1:4" hidden="1" x14ac:dyDescent="0.35">
      <c r="A1098" s="66">
        <v>45547</v>
      </c>
      <c r="B1098">
        <v>25388.9</v>
      </c>
      <c r="C1098">
        <f t="shared" si="34"/>
        <v>4</v>
      </c>
      <c r="D1098" t="str">
        <f t="shared" si="35"/>
        <v/>
      </c>
    </row>
    <row r="1099" spans="1:4" hidden="1" x14ac:dyDescent="0.35">
      <c r="A1099" s="66">
        <v>45548</v>
      </c>
      <c r="B1099">
        <v>25356.5</v>
      </c>
      <c r="C1099">
        <f t="shared" si="34"/>
        <v>5</v>
      </c>
      <c r="D1099" t="str">
        <f t="shared" si="35"/>
        <v/>
      </c>
    </row>
    <row r="1100" spans="1:4" x14ac:dyDescent="0.35">
      <c r="A1100" s="66">
        <v>45551</v>
      </c>
      <c r="B1100">
        <v>25383.75</v>
      </c>
      <c r="C1100">
        <f t="shared" si="34"/>
        <v>1</v>
      </c>
      <c r="D1100" t="str">
        <f t="shared" si="35"/>
        <v>Yes</v>
      </c>
    </row>
    <row r="1101" spans="1:4" hidden="1" x14ac:dyDescent="0.35">
      <c r="A1101" s="66">
        <v>45552</v>
      </c>
      <c r="B1101">
        <v>25418.55</v>
      </c>
      <c r="C1101">
        <f t="shared" si="34"/>
        <v>2</v>
      </c>
      <c r="D1101" t="str">
        <f t="shared" si="35"/>
        <v/>
      </c>
    </row>
    <row r="1102" spans="1:4" hidden="1" x14ac:dyDescent="0.35">
      <c r="A1102" s="66">
        <v>45553</v>
      </c>
      <c r="B1102">
        <v>25377.55</v>
      </c>
      <c r="C1102">
        <f t="shared" si="34"/>
        <v>3</v>
      </c>
      <c r="D1102" t="str">
        <f t="shared" si="35"/>
        <v/>
      </c>
    </row>
    <row r="1103" spans="1:4" hidden="1" x14ac:dyDescent="0.35">
      <c r="A1103" s="66">
        <v>45554</v>
      </c>
      <c r="B1103">
        <v>25415.8</v>
      </c>
      <c r="C1103">
        <f t="shared" si="34"/>
        <v>4</v>
      </c>
      <c r="D1103" t="str">
        <f t="shared" si="35"/>
        <v/>
      </c>
    </row>
    <row r="1104" spans="1:4" hidden="1" x14ac:dyDescent="0.35">
      <c r="A1104" s="66">
        <v>45555</v>
      </c>
      <c r="B1104">
        <v>25790.95</v>
      </c>
      <c r="C1104">
        <f t="shared" si="34"/>
        <v>5</v>
      </c>
      <c r="D1104" t="str">
        <f t="shared" si="35"/>
        <v/>
      </c>
    </row>
    <row r="1105" spans="1:4" x14ac:dyDescent="0.35">
      <c r="A1105" s="66">
        <v>45558</v>
      </c>
      <c r="B1105">
        <v>25939.05</v>
      </c>
      <c r="C1105">
        <f t="shared" si="34"/>
        <v>1</v>
      </c>
      <c r="D1105" t="str">
        <f t="shared" si="35"/>
        <v>Yes</v>
      </c>
    </row>
    <row r="1106" spans="1:4" hidden="1" x14ac:dyDescent="0.35">
      <c r="A1106" s="66">
        <v>45559</v>
      </c>
      <c r="B1106">
        <v>25940.400000000001</v>
      </c>
      <c r="C1106">
        <f t="shared" si="34"/>
        <v>2</v>
      </c>
      <c r="D1106" t="str">
        <f t="shared" si="35"/>
        <v/>
      </c>
    </row>
    <row r="1107" spans="1:4" hidden="1" x14ac:dyDescent="0.35">
      <c r="A1107" s="66">
        <v>45560</v>
      </c>
      <c r="B1107">
        <v>26004.15</v>
      </c>
      <c r="C1107">
        <f t="shared" si="34"/>
        <v>3</v>
      </c>
      <c r="D1107" t="str">
        <f t="shared" si="35"/>
        <v/>
      </c>
    </row>
    <row r="1108" spans="1:4" hidden="1" x14ac:dyDescent="0.35">
      <c r="A1108" s="66">
        <v>45561</v>
      </c>
      <c r="B1108">
        <v>26216.05</v>
      </c>
      <c r="C1108">
        <f t="shared" si="34"/>
        <v>4</v>
      </c>
      <c r="D1108" t="str">
        <f t="shared" si="35"/>
        <v/>
      </c>
    </row>
    <row r="1109" spans="1:4" hidden="1" x14ac:dyDescent="0.35">
      <c r="A1109" s="66">
        <v>45562</v>
      </c>
      <c r="B1109">
        <v>26178.95</v>
      </c>
      <c r="C1109">
        <f t="shared" si="34"/>
        <v>5</v>
      </c>
      <c r="D1109" t="str">
        <f t="shared" si="35"/>
        <v/>
      </c>
    </row>
    <row r="1110" spans="1:4" x14ac:dyDescent="0.35">
      <c r="A1110" s="66">
        <v>45565</v>
      </c>
      <c r="B1110">
        <v>25810.85</v>
      </c>
      <c r="C1110">
        <f t="shared" si="34"/>
        <v>1</v>
      </c>
      <c r="D1110" t="str">
        <f t="shared" si="35"/>
        <v>Yes</v>
      </c>
    </row>
    <row r="1111" spans="1:4" hidden="1" x14ac:dyDescent="0.35">
      <c r="A1111" s="66">
        <v>45566</v>
      </c>
      <c r="B1111">
        <v>25796.9</v>
      </c>
      <c r="C1111">
        <f t="shared" si="34"/>
        <v>2</v>
      </c>
      <c r="D1111" t="str">
        <f t="shared" si="35"/>
        <v/>
      </c>
    </row>
    <row r="1112" spans="1:4" hidden="1" x14ac:dyDescent="0.35">
      <c r="A1112" s="66">
        <v>45568</v>
      </c>
      <c r="B1112">
        <v>25250.1</v>
      </c>
      <c r="C1112">
        <f t="shared" si="34"/>
        <v>4</v>
      </c>
      <c r="D1112" t="str">
        <f t="shared" si="35"/>
        <v/>
      </c>
    </row>
    <row r="1113" spans="1:4" hidden="1" x14ac:dyDescent="0.35">
      <c r="A1113" s="66">
        <v>45569</v>
      </c>
      <c r="B1113">
        <v>25014.6</v>
      </c>
      <c r="C1113">
        <f t="shared" si="34"/>
        <v>5</v>
      </c>
      <c r="D1113" t="str">
        <f t="shared" si="35"/>
        <v/>
      </c>
    </row>
    <row r="1114" spans="1:4" x14ac:dyDescent="0.35">
      <c r="A1114" s="66">
        <v>45572</v>
      </c>
      <c r="B1114">
        <v>24795.75</v>
      </c>
      <c r="C1114">
        <f t="shared" si="34"/>
        <v>1</v>
      </c>
      <c r="D1114" t="str">
        <f t="shared" si="35"/>
        <v>Yes</v>
      </c>
    </row>
    <row r="1115" spans="1:4" hidden="1" x14ac:dyDescent="0.35">
      <c r="A1115" s="66">
        <v>45573</v>
      </c>
      <c r="B1115">
        <v>25013.15</v>
      </c>
      <c r="C1115">
        <f t="shared" si="34"/>
        <v>2</v>
      </c>
      <c r="D1115" t="str">
        <f t="shared" si="35"/>
        <v/>
      </c>
    </row>
    <row r="1116" spans="1:4" hidden="1" x14ac:dyDescent="0.35">
      <c r="A1116" s="66">
        <v>45574</v>
      </c>
      <c r="B1116">
        <v>24981.95</v>
      </c>
      <c r="C1116">
        <f t="shared" si="34"/>
        <v>3</v>
      </c>
      <c r="D1116" t="str">
        <f t="shared" si="35"/>
        <v/>
      </c>
    </row>
    <row r="1117" spans="1:4" hidden="1" x14ac:dyDescent="0.35">
      <c r="A1117" s="66">
        <v>45575</v>
      </c>
      <c r="B1117">
        <v>24998.45</v>
      </c>
      <c r="C1117">
        <f t="shared" si="34"/>
        <v>4</v>
      </c>
      <c r="D1117" t="str">
        <f t="shared" si="35"/>
        <v/>
      </c>
    </row>
    <row r="1118" spans="1:4" hidden="1" x14ac:dyDescent="0.35">
      <c r="A1118" s="66">
        <v>45576</v>
      </c>
      <c r="B1118">
        <v>24964.25</v>
      </c>
      <c r="C1118">
        <f t="shared" si="34"/>
        <v>5</v>
      </c>
      <c r="D1118" t="str">
        <f t="shared" si="35"/>
        <v/>
      </c>
    </row>
    <row r="1119" spans="1:4" x14ac:dyDescent="0.35">
      <c r="A1119" s="66">
        <v>45579</v>
      </c>
      <c r="B1119">
        <v>25127.95</v>
      </c>
      <c r="C1119">
        <f t="shared" si="34"/>
        <v>1</v>
      </c>
      <c r="D1119" t="str">
        <f t="shared" si="35"/>
        <v>Yes</v>
      </c>
    </row>
    <row r="1120" spans="1:4" hidden="1" x14ac:dyDescent="0.35">
      <c r="A1120" s="66">
        <v>45580</v>
      </c>
      <c r="B1120">
        <v>25057.35</v>
      </c>
      <c r="C1120">
        <f t="shared" si="34"/>
        <v>2</v>
      </c>
      <c r="D1120" t="str">
        <f t="shared" si="35"/>
        <v/>
      </c>
    </row>
    <row r="1121" spans="1:4" hidden="1" x14ac:dyDescent="0.35">
      <c r="A1121" s="66">
        <v>45581</v>
      </c>
      <c r="B1121">
        <v>24971.3</v>
      </c>
      <c r="C1121">
        <f t="shared" si="34"/>
        <v>3</v>
      </c>
      <c r="D1121" t="str">
        <f t="shared" si="35"/>
        <v/>
      </c>
    </row>
    <row r="1122" spans="1:4" hidden="1" x14ac:dyDescent="0.35">
      <c r="A1122" s="66">
        <v>45582</v>
      </c>
      <c r="B1122">
        <v>24749.85</v>
      </c>
      <c r="C1122">
        <f t="shared" si="34"/>
        <v>4</v>
      </c>
      <c r="D1122" t="str">
        <f t="shared" si="35"/>
        <v/>
      </c>
    </row>
    <row r="1123" spans="1:4" hidden="1" x14ac:dyDescent="0.35">
      <c r="A1123" s="66">
        <v>45583</v>
      </c>
      <c r="B1123">
        <v>24854.05</v>
      </c>
      <c r="C1123">
        <f t="shared" si="34"/>
        <v>5</v>
      </c>
      <c r="D1123" t="str">
        <f t="shared" si="35"/>
        <v/>
      </c>
    </row>
    <row r="1124" spans="1:4" x14ac:dyDescent="0.35">
      <c r="A1124" s="66">
        <v>45586</v>
      </c>
      <c r="B1124">
        <v>24781.1</v>
      </c>
      <c r="C1124">
        <f t="shared" si="34"/>
        <v>1</v>
      </c>
      <c r="D1124" t="str">
        <f t="shared" si="35"/>
        <v>Yes</v>
      </c>
    </row>
    <row r="1125" spans="1:4" hidden="1" x14ac:dyDescent="0.35">
      <c r="A1125" s="66">
        <v>45587</v>
      </c>
      <c r="B1125">
        <v>24472.1</v>
      </c>
      <c r="C1125">
        <f t="shared" si="34"/>
        <v>2</v>
      </c>
      <c r="D1125" t="str">
        <f t="shared" si="35"/>
        <v/>
      </c>
    </row>
    <row r="1126" spans="1:4" hidden="1" x14ac:dyDescent="0.35">
      <c r="A1126" s="66">
        <v>45588</v>
      </c>
      <c r="B1126">
        <v>24435.5</v>
      </c>
      <c r="C1126">
        <f t="shared" si="34"/>
        <v>3</v>
      </c>
      <c r="D1126" t="str">
        <f t="shared" si="35"/>
        <v/>
      </c>
    </row>
    <row r="1127" spans="1:4" hidden="1" x14ac:dyDescent="0.35">
      <c r="A1127" s="66">
        <v>45589</v>
      </c>
      <c r="B1127">
        <v>24399.4</v>
      </c>
      <c r="C1127">
        <f t="shared" si="34"/>
        <v>4</v>
      </c>
      <c r="D1127" t="str">
        <f t="shared" si="35"/>
        <v/>
      </c>
    </row>
    <row r="1128" spans="1:4" hidden="1" x14ac:dyDescent="0.35">
      <c r="A1128" s="66">
        <v>45590</v>
      </c>
      <c r="B1128">
        <v>24180.799999999999</v>
      </c>
      <c r="C1128">
        <f t="shared" si="34"/>
        <v>5</v>
      </c>
      <c r="D1128" t="str">
        <f t="shared" si="35"/>
        <v/>
      </c>
    </row>
    <row r="1129" spans="1:4" x14ac:dyDescent="0.35">
      <c r="A1129" s="66">
        <v>45593</v>
      </c>
      <c r="B1129">
        <v>24339.15</v>
      </c>
      <c r="C1129">
        <f t="shared" si="34"/>
        <v>1</v>
      </c>
      <c r="D1129" t="str">
        <f t="shared" si="35"/>
        <v>Yes</v>
      </c>
    </row>
    <row r="1130" spans="1:4" hidden="1" x14ac:dyDescent="0.35">
      <c r="A1130" s="66">
        <v>45594</v>
      </c>
      <c r="B1130">
        <v>24466.85</v>
      </c>
      <c r="C1130">
        <f t="shared" si="34"/>
        <v>2</v>
      </c>
      <c r="D1130" t="str">
        <f t="shared" si="35"/>
        <v/>
      </c>
    </row>
    <row r="1131" spans="1:4" hidden="1" x14ac:dyDescent="0.35">
      <c r="A1131" s="66">
        <v>45595</v>
      </c>
      <c r="B1131">
        <v>24340.85</v>
      </c>
      <c r="C1131">
        <f t="shared" si="34"/>
        <v>3</v>
      </c>
      <c r="D1131" t="str">
        <f t="shared" si="35"/>
        <v/>
      </c>
    </row>
    <row r="1132" spans="1:4" hidden="1" x14ac:dyDescent="0.35">
      <c r="A1132" s="66">
        <v>45596</v>
      </c>
      <c r="B1132">
        <v>24205.35</v>
      </c>
      <c r="C1132">
        <f t="shared" si="34"/>
        <v>4</v>
      </c>
      <c r="D1132" t="str">
        <f t="shared" si="35"/>
        <v/>
      </c>
    </row>
    <row r="1133" spans="1:4" hidden="1" x14ac:dyDescent="0.35">
      <c r="A1133" s="66">
        <v>45597</v>
      </c>
      <c r="B1133">
        <v>24304.35</v>
      </c>
      <c r="C1133">
        <f t="shared" si="34"/>
        <v>5</v>
      </c>
      <c r="D1133" t="str">
        <f t="shared" si="35"/>
        <v/>
      </c>
    </row>
    <row r="1134" spans="1:4" x14ac:dyDescent="0.35">
      <c r="A1134" s="66">
        <v>45600</v>
      </c>
      <c r="B1134">
        <v>23995.35</v>
      </c>
      <c r="C1134">
        <f t="shared" si="34"/>
        <v>1</v>
      </c>
      <c r="D1134" t="str">
        <f t="shared" si="35"/>
        <v>Yes</v>
      </c>
    </row>
    <row r="1135" spans="1:4" hidden="1" x14ac:dyDescent="0.35">
      <c r="A1135" s="66">
        <v>45601</v>
      </c>
      <c r="B1135">
        <v>24213.3</v>
      </c>
      <c r="C1135">
        <f t="shared" si="34"/>
        <v>2</v>
      </c>
      <c r="D1135" t="str">
        <f t="shared" si="35"/>
        <v/>
      </c>
    </row>
    <row r="1136" spans="1:4" hidden="1" x14ac:dyDescent="0.35">
      <c r="A1136" s="66">
        <v>45602</v>
      </c>
      <c r="B1136">
        <v>24484.05</v>
      </c>
      <c r="C1136">
        <f t="shared" si="34"/>
        <v>3</v>
      </c>
      <c r="D1136" t="str">
        <f t="shared" si="35"/>
        <v/>
      </c>
    </row>
    <row r="1137" spans="1:4" hidden="1" x14ac:dyDescent="0.35">
      <c r="A1137" s="66">
        <v>45603</v>
      </c>
      <c r="B1137">
        <v>24199.35</v>
      </c>
      <c r="C1137">
        <f t="shared" si="34"/>
        <v>4</v>
      </c>
      <c r="D1137" t="str">
        <f t="shared" si="35"/>
        <v/>
      </c>
    </row>
    <row r="1138" spans="1:4" hidden="1" x14ac:dyDescent="0.35">
      <c r="A1138" s="66">
        <v>45604</v>
      </c>
      <c r="B1138">
        <v>24148.2</v>
      </c>
      <c r="C1138">
        <f t="shared" si="34"/>
        <v>5</v>
      </c>
      <c r="D1138" t="str">
        <f t="shared" si="35"/>
        <v/>
      </c>
    </row>
    <row r="1139" spans="1:4" x14ac:dyDescent="0.35">
      <c r="A1139" s="66">
        <v>45607</v>
      </c>
      <c r="B1139">
        <v>24141.3</v>
      </c>
      <c r="C1139">
        <f t="shared" si="34"/>
        <v>1</v>
      </c>
      <c r="D1139" t="str">
        <f t="shared" si="35"/>
        <v>Yes</v>
      </c>
    </row>
    <row r="1140" spans="1:4" hidden="1" x14ac:dyDescent="0.35">
      <c r="A1140" s="66">
        <v>45608</v>
      </c>
      <c r="B1140">
        <v>23883.45</v>
      </c>
      <c r="C1140">
        <f t="shared" si="34"/>
        <v>2</v>
      </c>
      <c r="D1140" t="str">
        <f t="shared" si="35"/>
        <v/>
      </c>
    </row>
    <row r="1141" spans="1:4" hidden="1" x14ac:dyDescent="0.35">
      <c r="A1141" s="66">
        <v>45609</v>
      </c>
      <c r="B1141">
        <v>23559.05</v>
      </c>
      <c r="C1141">
        <f t="shared" si="34"/>
        <v>3</v>
      </c>
      <c r="D1141" t="str">
        <f t="shared" si="35"/>
        <v/>
      </c>
    </row>
    <row r="1142" spans="1:4" hidden="1" x14ac:dyDescent="0.35">
      <c r="A1142" s="66">
        <v>45610</v>
      </c>
      <c r="B1142">
        <v>23532.7</v>
      </c>
      <c r="C1142">
        <f t="shared" si="34"/>
        <v>4</v>
      </c>
      <c r="D1142" t="str">
        <f t="shared" si="35"/>
        <v/>
      </c>
    </row>
    <row r="1143" spans="1:4" x14ac:dyDescent="0.35">
      <c r="A1143" s="66">
        <v>45614</v>
      </c>
      <c r="B1143">
        <v>23453.8</v>
      </c>
      <c r="C1143">
        <f t="shared" si="34"/>
        <v>1</v>
      </c>
      <c r="D1143" t="str">
        <f t="shared" si="35"/>
        <v>Yes</v>
      </c>
    </row>
    <row r="1144" spans="1:4" hidden="1" x14ac:dyDescent="0.35">
      <c r="A1144" s="66">
        <v>45615</v>
      </c>
      <c r="B1144">
        <v>23518.5</v>
      </c>
      <c r="C1144">
        <f t="shared" si="34"/>
        <v>2</v>
      </c>
      <c r="D1144" t="str">
        <f t="shared" si="35"/>
        <v/>
      </c>
    </row>
    <row r="1145" spans="1:4" hidden="1" x14ac:dyDescent="0.35">
      <c r="A1145" s="66">
        <v>45617</v>
      </c>
      <c r="B1145">
        <v>23349.9</v>
      </c>
      <c r="C1145">
        <f t="shared" si="34"/>
        <v>4</v>
      </c>
      <c r="D1145" t="str">
        <f t="shared" si="35"/>
        <v/>
      </c>
    </row>
    <row r="1146" spans="1:4" hidden="1" x14ac:dyDescent="0.35">
      <c r="A1146" s="66">
        <v>45618</v>
      </c>
      <c r="B1146">
        <v>23907.25</v>
      </c>
      <c r="C1146">
        <f t="shared" si="34"/>
        <v>5</v>
      </c>
      <c r="D1146" t="str">
        <f t="shared" si="35"/>
        <v/>
      </c>
    </row>
    <row r="1147" spans="1:4" x14ac:dyDescent="0.35">
      <c r="A1147" s="66">
        <v>45621</v>
      </c>
      <c r="B1147">
        <v>24221.9</v>
      </c>
      <c r="C1147">
        <f t="shared" si="34"/>
        <v>1</v>
      </c>
      <c r="D1147" t="str">
        <f t="shared" si="35"/>
        <v>Yes</v>
      </c>
    </row>
    <row r="1148" spans="1:4" hidden="1" x14ac:dyDescent="0.35">
      <c r="A1148" s="66">
        <v>45622</v>
      </c>
      <c r="B1148">
        <v>24194.5</v>
      </c>
      <c r="C1148">
        <f t="shared" si="34"/>
        <v>2</v>
      </c>
      <c r="D1148" t="str">
        <f t="shared" si="35"/>
        <v/>
      </c>
    </row>
    <row r="1149" spans="1:4" hidden="1" x14ac:dyDescent="0.35">
      <c r="A1149" s="66">
        <v>45623</v>
      </c>
      <c r="B1149">
        <v>24274.9</v>
      </c>
      <c r="C1149">
        <f t="shared" si="34"/>
        <v>3</v>
      </c>
      <c r="D1149" t="str">
        <f t="shared" si="35"/>
        <v/>
      </c>
    </row>
    <row r="1150" spans="1:4" hidden="1" x14ac:dyDescent="0.35">
      <c r="A1150" s="66">
        <v>45624</v>
      </c>
      <c r="B1150">
        <v>23914.15</v>
      </c>
      <c r="C1150">
        <f t="shared" si="34"/>
        <v>4</v>
      </c>
      <c r="D1150" t="str">
        <f t="shared" si="35"/>
        <v/>
      </c>
    </row>
    <row r="1151" spans="1:4" hidden="1" x14ac:dyDescent="0.35">
      <c r="A1151" s="66">
        <v>45625</v>
      </c>
      <c r="B1151">
        <v>24131.1</v>
      </c>
      <c r="C1151">
        <f t="shared" si="34"/>
        <v>5</v>
      </c>
      <c r="D1151" t="str">
        <f t="shared" si="35"/>
        <v/>
      </c>
    </row>
    <row r="1152" spans="1:4" x14ac:dyDescent="0.35">
      <c r="A1152" s="66">
        <v>45628</v>
      </c>
      <c r="B1152">
        <v>24276.05</v>
      </c>
      <c r="C1152">
        <f t="shared" si="34"/>
        <v>1</v>
      </c>
      <c r="D1152" t="str">
        <f t="shared" si="35"/>
        <v>Yes</v>
      </c>
    </row>
    <row r="1153" spans="1:4" hidden="1" x14ac:dyDescent="0.35">
      <c r="A1153" s="66">
        <v>45629</v>
      </c>
      <c r="B1153">
        <v>24457.15</v>
      </c>
      <c r="C1153">
        <f t="shared" si="34"/>
        <v>2</v>
      </c>
      <c r="D1153" t="str">
        <f t="shared" si="35"/>
        <v/>
      </c>
    </row>
    <row r="1154" spans="1:4" hidden="1" x14ac:dyDescent="0.35">
      <c r="A1154" s="66">
        <v>45630</v>
      </c>
      <c r="B1154">
        <v>24467.45</v>
      </c>
      <c r="C1154">
        <f t="shared" si="34"/>
        <v>3</v>
      </c>
      <c r="D1154" t="str">
        <f t="shared" si="35"/>
        <v/>
      </c>
    </row>
    <row r="1155" spans="1:4" hidden="1" x14ac:dyDescent="0.35">
      <c r="A1155" s="66">
        <v>45631</v>
      </c>
      <c r="B1155">
        <v>24708.400000000001</v>
      </c>
      <c r="C1155">
        <f t="shared" ref="C1155:C1218" si="36">WEEKDAY(A1155, 2)</f>
        <v>4</v>
      </c>
      <c r="D1155" t="str">
        <f t="shared" ref="D1155:D1218" si="37">IF(C1155=1, "Yes", "")</f>
        <v/>
      </c>
    </row>
    <row r="1156" spans="1:4" hidden="1" x14ac:dyDescent="0.35">
      <c r="A1156" s="66">
        <v>45632</v>
      </c>
      <c r="B1156">
        <v>24677.8</v>
      </c>
      <c r="C1156">
        <f t="shared" si="36"/>
        <v>5</v>
      </c>
      <c r="D1156" t="str">
        <f t="shared" si="37"/>
        <v/>
      </c>
    </row>
    <row r="1157" spans="1:4" x14ac:dyDescent="0.35">
      <c r="A1157" s="66">
        <v>45635</v>
      </c>
      <c r="B1157">
        <v>24619</v>
      </c>
      <c r="C1157">
        <f t="shared" si="36"/>
        <v>1</v>
      </c>
      <c r="D1157" t="str">
        <f t="shared" si="37"/>
        <v>Yes</v>
      </c>
    </row>
    <row r="1158" spans="1:4" hidden="1" x14ac:dyDescent="0.35">
      <c r="A1158" s="66">
        <v>45636</v>
      </c>
      <c r="B1158">
        <v>24610.05</v>
      </c>
      <c r="C1158">
        <f t="shared" si="36"/>
        <v>2</v>
      </c>
      <c r="D1158" t="str">
        <f t="shared" si="37"/>
        <v/>
      </c>
    </row>
    <row r="1159" spans="1:4" hidden="1" x14ac:dyDescent="0.35">
      <c r="A1159" s="66">
        <v>45637</v>
      </c>
      <c r="B1159">
        <v>24641.8</v>
      </c>
      <c r="C1159">
        <f t="shared" si="36"/>
        <v>3</v>
      </c>
      <c r="D1159" t="str">
        <f t="shared" si="37"/>
        <v/>
      </c>
    </row>
    <row r="1160" spans="1:4" hidden="1" x14ac:dyDescent="0.35">
      <c r="A1160" s="66">
        <v>45638</v>
      </c>
      <c r="B1160">
        <v>24548.7</v>
      </c>
      <c r="C1160">
        <f t="shared" si="36"/>
        <v>4</v>
      </c>
      <c r="D1160" t="str">
        <f t="shared" si="37"/>
        <v/>
      </c>
    </row>
    <row r="1161" spans="1:4" hidden="1" x14ac:dyDescent="0.35">
      <c r="A1161" s="66">
        <v>45639</v>
      </c>
      <c r="B1161">
        <v>24768.3</v>
      </c>
      <c r="C1161">
        <f t="shared" si="36"/>
        <v>5</v>
      </c>
      <c r="D1161" t="str">
        <f t="shared" si="37"/>
        <v/>
      </c>
    </row>
    <row r="1162" spans="1:4" x14ac:dyDescent="0.35">
      <c r="A1162" s="66">
        <v>45642</v>
      </c>
      <c r="B1162">
        <v>24668.25</v>
      </c>
      <c r="C1162">
        <f t="shared" si="36"/>
        <v>1</v>
      </c>
      <c r="D1162" t="str">
        <f t="shared" si="37"/>
        <v>Yes</v>
      </c>
    </row>
    <row r="1163" spans="1:4" hidden="1" x14ac:dyDescent="0.35">
      <c r="A1163" s="66">
        <v>45643</v>
      </c>
      <c r="B1163">
        <v>24336</v>
      </c>
      <c r="C1163">
        <f t="shared" si="36"/>
        <v>2</v>
      </c>
      <c r="D1163" t="str">
        <f t="shared" si="37"/>
        <v/>
      </c>
    </row>
    <row r="1164" spans="1:4" hidden="1" x14ac:dyDescent="0.35">
      <c r="A1164" s="66">
        <v>45644</v>
      </c>
      <c r="B1164">
        <v>24198.85</v>
      </c>
      <c r="C1164">
        <f t="shared" si="36"/>
        <v>3</v>
      </c>
      <c r="D1164" t="str">
        <f t="shared" si="37"/>
        <v/>
      </c>
    </row>
    <row r="1165" spans="1:4" hidden="1" x14ac:dyDescent="0.35">
      <c r="A1165" s="66">
        <v>45645</v>
      </c>
      <c r="B1165">
        <v>23951.7</v>
      </c>
      <c r="C1165">
        <f t="shared" si="36"/>
        <v>4</v>
      </c>
      <c r="D1165" t="str">
        <f t="shared" si="37"/>
        <v/>
      </c>
    </row>
    <row r="1166" spans="1:4" hidden="1" x14ac:dyDescent="0.35">
      <c r="A1166" s="66">
        <v>45646</v>
      </c>
      <c r="B1166">
        <v>23587.5</v>
      </c>
      <c r="C1166">
        <f t="shared" si="36"/>
        <v>5</v>
      </c>
      <c r="D1166" t="str">
        <f t="shared" si="37"/>
        <v/>
      </c>
    </row>
    <row r="1167" spans="1:4" x14ac:dyDescent="0.35">
      <c r="A1167" s="66">
        <v>45649</v>
      </c>
      <c r="B1167">
        <v>23753.45</v>
      </c>
      <c r="C1167">
        <f t="shared" si="36"/>
        <v>1</v>
      </c>
      <c r="D1167" t="str">
        <f t="shared" si="37"/>
        <v>Yes</v>
      </c>
    </row>
    <row r="1168" spans="1:4" hidden="1" x14ac:dyDescent="0.35">
      <c r="A1168" s="66">
        <v>45650</v>
      </c>
      <c r="B1168">
        <v>23727.65</v>
      </c>
      <c r="C1168">
        <f t="shared" si="36"/>
        <v>2</v>
      </c>
      <c r="D1168" t="str">
        <f t="shared" si="37"/>
        <v/>
      </c>
    </row>
    <row r="1169" spans="1:4" hidden="1" x14ac:dyDescent="0.35">
      <c r="A1169" s="66">
        <v>45652</v>
      </c>
      <c r="B1169">
        <v>23750.2</v>
      </c>
      <c r="C1169">
        <f t="shared" si="36"/>
        <v>4</v>
      </c>
      <c r="D1169" t="str">
        <f t="shared" si="37"/>
        <v/>
      </c>
    </row>
    <row r="1170" spans="1:4" hidden="1" x14ac:dyDescent="0.35">
      <c r="A1170" s="66">
        <v>45653</v>
      </c>
      <c r="B1170">
        <v>23813.4</v>
      </c>
      <c r="C1170">
        <f t="shared" si="36"/>
        <v>5</v>
      </c>
      <c r="D1170" t="str">
        <f t="shared" si="37"/>
        <v/>
      </c>
    </row>
    <row r="1171" spans="1:4" x14ac:dyDescent="0.35">
      <c r="A1171" s="66">
        <v>45656</v>
      </c>
      <c r="B1171">
        <v>23644.9</v>
      </c>
      <c r="C1171">
        <f t="shared" si="36"/>
        <v>1</v>
      </c>
      <c r="D1171" t="str">
        <f t="shared" si="37"/>
        <v>Yes</v>
      </c>
    </row>
    <row r="1172" spans="1:4" hidden="1" x14ac:dyDescent="0.35">
      <c r="A1172" s="66">
        <v>45657</v>
      </c>
      <c r="B1172">
        <v>23644.799999999999</v>
      </c>
      <c r="C1172">
        <f t="shared" si="36"/>
        <v>2</v>
      </c>
      <c r="D1172" t="str">
        <f t="shared" si="37"/>
        <v/>
      </c>
    </row>
    <row r="1173" spans="1:4" hidden="1" x14ac:dyDescent="0.35">
      <c r="A1173" s="66">
        <v>45658</v>
      </c>
      <c r="B1173">
        <v>23742.9</v>
      </c>
      <c r="C1173">
        <f t="shared" si="36"/>
        <v>3</v>
      </c>
      <c r="D1173" t="str">
        <f t="shared" si="37"/>
        <v/>
      </c>
    </row>
    <row r="1174" spans="1:4" hidden="1" x14ac:dyDescent="0.35">
      <c r="A1174" s="66">
        <v>45659</v>
      </c>
      <c r="B1174">
        <v>24188.65</v>
      </c>
      <c r="C1174">
        <f t="shared" si="36"/>
        <v>4</v>
      </c>
      <c r="D1174" t="str">
        <f t="shared" si="37"/>
        <v/>
      </c>
    </row>
    <row r="1175" spans="1:4" hidden="1" x14ac:dyDescent="0.35">
      <c r="A1175" s="66">
        <v>45660</v>
      </c>
      <c r="B1175">
        <v>24004.75</v>
      </c>
      <c r="C1175">
        <f t="shared" si="36"/>
        <v>5</v>
      </c>
      <c r="D1175" t="str">
        <f t="shared" si="37"/>
        <v/>
      </c>
    </row>
    <row r="1176" spans="1:4" x14ac:dyDescent="0.35">
      <c r="A1176" s="66">
        <v>45663</v>
      </c>
      <c r="B1176">
        <v>23616.05</v>
      </c>
      <c r="C1176">
        <f t="shared" si="36"/>
        <v>1</v>
      </c>
      <c r="D1176" t="str">
        <f t="shared" si="37"/>
        <v>Yes</v>
      </c>
    </row>
    <row r="1177" spans="1:4" hidden="1" x14ac:dyDescent="0.35">
      <c r="A1177" s="66">
        <v>45664</v>
      </c>
      <c r="B1177">
        <v>23707.9</v>
      </c>
      <c r="C1177">
        <f t="shared" si="36"/>
        <v>2</v>
      </c>
      <c r="D1177" t="str">
        <f t="shared" si="37"/>
        <v/>
      </c>
    </row>
    <row r="1178" spans="1:4" hidden="1" x14ac:dyDescent="0.35">
      <c r="A1178" s="66">
        <v>45665</v>
      </c>
      <c r="B1178">
        <v>23688.95</v>
      </c>
      <c r="C1178">
        <f t="shared" si="36"/>
        <v>3</v>
      </c>
      <c r="D1178" t="str">
        <f t="shared" si="37"/>
        <v/>
      </c>
    </row>
    <row r="1179" spans="1:4" hidden="1" x14ac:dyDescent="0.35">
      <c r="A1179" s="66">
        <v>45666</v>
      </c>
      <c r="B1179">
        <v>23526.5</v>
      </c>
      <c r="C1179">
        <f t="shared" si="36"/>
        <v>4</v>
      </c>
      <c r="D1179" t="str">
        <f t="shared" si="37"/>
        <v/>
      </c>
    </row>
    <row r="1180" spans="1:4" hidden="1" x14ac:dyDescent="0.35">
      <c r="A1180" s="66">
        <v>45667</v>
      </c>
      <c r="B1180">
        <v>23431.5</v>
      </c>
      <c r="C1180">
        <f t="shared" si="36"/>
        <v>5</v>
      </c>
      <c r="D1180" t="str">
        <f t="shared" si="37"/>
        <v/>
      </c>
    </row>
    <row r="1181" spans="1:4" x14ac:dyDescent="0.35">
      <c r="A1181" s="66">
        <v>45670</v>
      </c>
      <c r="B1181">
        <v>23085.95</v>
      </c>
      <c r="C1181">
        <f t="shared" si="36"/>
        <v>1</v>
      </c>
      <c r="D1181" t="str">
        <f t="shared" si="37"/>
        <v>Yes</v>
      </c>
    </row>
    <row r="1182" spans="1:4" hidden="1" x14ac:dyDescent="0.35">
      <c r="A1182" s="66">
        <v>45671</v>
      </c>
      <c r="B1182">
        <v>23176.05</v>
      </c>
      <c r="C1182">
        <f t="shared" si="36"/>
        <v>2</v>
      </c>
      <c r="D1182" t="str">
        <f t="shared" si="37"/>
        <v/>
      </c>
    </row>
    <row r="1183" spans="1:4" hidden="1" x14ac:dyDescent="0.35">
      <c r="A1183" s="66">
        <v>45672</v>
      </c>
      <c r="B1183">
        <v>23213.200000000001</v>
      </c>
      <c r="C1183">
        <f t="shared" si="36"/>
        <v>3</v>
      </c>
      <c r="D1183" t="str">
        <f t="shared" si="37"/>
        <v/>
      </c>
    </row>
    <row r="1184" spans="1:4" hidden="1" x14ac:dyDescent="0.35">
      <c r="A1184" s="66">
        <v>45673</v>
      </c>
      <c r="B1184">
        <v>23311.8</v>
      </c>
      <c r="C1184">
        <f t="shared" si="36"/>
        <v>4</v>
      </c>
      <c r="D1184" t="str">
        <f t="shared" si="37"/>
        <v/>
      </c>
    </row>
    <row r="1185" spans="1:4" hidden="1" x14ac:dyDescent="0.35">
      <c r="A1185" s="66">
        <v>45674</v>
      </c>
      <c r="B1185">
        <v>23203.200000000001</v>
      </c>
      <c r="C1185">
        <f t="shared" si="36"/>
        <v>5</v>
      </c>
      <c r="D1185" t="str">
        <f t="shared" si="37"/>
        <v/>
      </c>
    </row>
    <row r="1186" spans="1:4" x14ac:dyDescent="0.35">
      <c r="A1186" s="66">
        <v>45677</v>
      </c>
      <c r="B1186">
        <v>23344.75</v>
      </c>
      <c r="C1186">
        <f t="shared" si="36"/>
        <v>1</v>
      </c>
      <c r="D1186" t="str">
        <f t="shared" si="37"/>
        <v>Yes</v>
      </c>
    </row>
    <row r="1187" spans="1:4" hidden="1" x14ac:dyDescent="0.35">
      <c r="A1187" s="66">
        <v>45678</v>
      </c>
      <c r="B1187">
        <v>23024.65</v>
      </c>
      <c r="C1187">
        <f t="shared" si="36"/>
        <v>2</v>
      </c>
      <c r="D1187" t="str">
        <f t="shared" si="37"/>
        <v/>
      </c>
    </row>
    <row r="1188" spans="1:4" hidden="1" x14ac:dyDescent="0.35">
      <c r="A1188" s="66">
        <v>45679</v>
      </c>
      <c r="B1188">
        <v>23155.35</v>
      </c>
      <c r="C1188">
        <f t="shared" si="36"/>
        <v>3</v>
      </c>
      <c r="D1188" t="str">
        <f t="shared" si="37"/>
        <v/>
      </c>
    </row>
    <row r="1189" spans="1:4" hidden="1" x14ac:dyDescent="0.35">
      <c r="A1189" s="66">
        <v>45680</v>
      </c>
      <c r="B1189">
        <v>23205.35</v>
      </c>
      <c r="C1189">
        <f t="shared" si="36"/>
        <v>4</v>
      </c>
      <c r="D1189" t="str">
        <f t="shared" si="37"/>
        <v/>
      </c>
    </row>
    <row r="1190" spans="1:4" hidden="1" x14ac:dyDescent="0.35">
      <c r="A1190" s="66">
        <v>45681</v>
      </c>
      <c r="B1190">
        <v>23092.2</v>
      </c>
      <c r="C1190">
        <f t="shared" si="36"/>
        <v>5</v>
      </c>
      <c r="D1190" t="str">
        <f t="shared" si="37"/>
        <v/>
      </c>
    </row>
    <row r="1191" spans="1:4" x14ac:dyDescent="0.35">
      <c r="A1191" s="66">
        <v>45684</v>
      </c>
      <c r="B1191">
        <v>22829.15</v>
      </c>
      <c r="C1191">
        <f t="shared" si="36"/>
        <v>1</v>
      </c>
      <c r="D1191" t="str">
        <f t="shared" si="37"/>
        <v>Yes</v>
      </c>
    </row>
    <row r="1192" spans="1:4" hidden="1" x14ac:dyDescent="0.35">
      <c r="A1192" s="66">
        <v>45685</v>
      </c>
      <c r="B1192">
        <v>22957.25</v>
      </c>
      <c r="C1192">
        <f t="shared" si="36"/>
        <v>2</v>
      </c>
      <c r="D1192" t="str">
        <f t="shared" si="37"/>
        <v/>
      </c>
    </row>
    <row r="1193" spans="1:4" hidden="1" x14ac:dyDescent="0.35">
      <c r="A1193" s="66">
        <v>45686</v>
      </c>
      <c r="B1193">
        <v>23163.1</v>
      </c>
      <c r="C1193">
        <f t="shared" si="36"/>
        <v>3</v>
      </c>
      <c r="D1193" t="str">
        <f t="shared" si="37"/>
        <v/>
      </c>
    </row>
    <row r="1194" spans="1:4" hidden="1" x14ac:dyDescent="0.35">
      <c r="A1194" s="66">
        <v>45687</v>
      </c>
      <c r="B1194">
        <v>23249.5</v>
      </c>
      <c r="C1194">
        <f t="shared" si="36"/>
        <v>4</v>
      </c>
      <c r="D1194" t="str">
        <f t="shared" si="37"/>
        <v/>
      </c>
    </row>
    <row r="1195" spans="1:4" hidden="1" x14ac:dyDescent="0.35">
      <c r="A1195" s="66">
        <v>45688</v>
      </c>
      <c r="B1195">
        <v>23508.400000000001</v>
      </c>
      <c r="C1195">
        <f t="shared" si="36"/>
        <v>5</v>
      </c>
      <c r="D1195" t="str">
        <f t="shared" si="37"/>
        <v/>
      </c>
    </row>
    <row r="1196" spans="1:4" hidden="1" x14ac:dyDescent="0.35">
      <c r="A1196" s="66">
        <v>45689</v>
      </c>
      <c r="B1196">
        <v>23482.15</v>
      </c>
      <c r="C1196">
        <f t="shared" si="36"/>
        <v>6</v>
      </c>
      <c r="D1196" t="str">
        <f t="shared" si="37"/>
        <v/>
      </c>
    </row>
    <row r="1197" spans="1:4" x14ac:dyDescent="0.35">
      <c r="A1197" s="66">
        <v>45691</v>
      </c>
      <c r="B1197">
        <v>23361.05</v>
      </c>
      <c r="C1197">
        <f t="shared" si="36"/>
        <v>1</v>
      </c>
      <c r="D1197" t="str">
        <f t="shared" si="37"/>
        <v>Yes</v>
      </c>
    </row>
    <row r="1198" spans="1:4" hidden="1" x14ac:dyDescent="0.35">
      <c r="A1198" s="66">
        <v>45692</v>
      </c>
      <c r="B1198">
        <v>23739.25</v>
      </c>
      <c r="C1198">
        <f t="shared" si="36"/>
        <v>2</v>
      </c>
      <c r="D1198" t="str">
        <f t="shared" si="37"/>
        <v/>
      </c>
    </row>
    <row r="1199" spans="1:4" hidden="1" x14ac:dyDescent="0.35">
      <c r="A1199" s="66">
        <v>45693</v>
      </c>
      <c r="B1199">
        <v>23696.3</v>
      </c>
      <c r="C1199">
        <f t="shared" si="36"/>
        <v>3</v>
      </c>
      <c r="D1199" t="str">
        <f t="shared" si="37"/>
        <v/>
      </c>
    </row>
    <row r="1200" spans="1:4" hidden="1" x14ac:dyDescent="0.35">
      <c r="A1200" s="66">
        <v>45694</v>
      </c>
      <c r="B1200">
        <v>23603.35</v>
      </c>
      <c r="C1200">
        <f t="shared" si="36"/>
        <v>4</v>
      </c>
      <c r="D1200" t="str">
        <f t="shared" si="37"/>
        <v/>
      </c>
    </row>
    <row r="1201" spans="1:4" hidden="1" x14ac:dyDescent="0.35">
      <c r="A1201" s="66">
        <v>45695</v>
      </c>
      <c r="B1201">
        <v>23559.95</v>
      </c>
      <c r="C1201">
        <f t="shared" si="36"/>
        <v>5</v>
      </c>
      <c r="D1201" t="str">
        <f t="shared" si="37"/>
        <v/>
      </c>
    </row>
    <row r="1202" spans="1:4" x14ac:dyDescent="0.35">
      <c r="A1202" s="66">
        <v>45698</v>
      </c>
      <c r="B1202">
        <v>23381.599999999999</v>
      </c>
      <c r="C1202">
        <f t="shared" si="36"/>
        <v>1</v>
      </c>
      <c r="D1202" t="str">
        <f t="shared" si="37"/>
        <v>Yes</v>
      </c>
    </row>
    <row r="1203" spans="1:4" hidden="1" x14ac:dyDescent="0.35">
      <c r="A1203" s="66">
        <v>45699</v>
      </c>
      <c r="B1203">
        <v>23071.8</v>
      </c>
      <c r="C1203">
        <f t="shared" si="36"/>
        <v>2</v>
      </c>
      <c r="D1203" t="str">
        <f t="shared" si="37"/>
        <v/>
      </c>
    </row>
    <row r="1204" spans="1:4" hidden="1" x14ac:dyDescent="0.35">
      <c r="A1204" s="66">
        <v>45700</v>
      </c>
      <c r="B1204">
        <v>23045.25</v>
      </c>
      <c r="C1204">
        <f t="shared" si="36"/>
        <v>3</v>
      </c>
      <c r="D1204" t="str">
        <f t="shared" si="37"/>
        <v/>
      </c>
    </row>
    <row r="1205" spans="1:4" hidden="1" x14ac:dyDescent="0.35">
      <c r="A1205" s="66">
        <v>45701</v>
      </c>
      <c r="B1205">
        <v>23031.4</v>
      </c>
      <c r="C1205">
        <f t="shared" si="36"/>
        <v>4</v>
      </c>
      <c r="D1205" t="str">
        <f t="shared" si="37"/>
        <v/>
      </c>
    </row>
    <row r="1206" spans="1:4" hidden="1" x14ac:dyDescent="0.35">
      <c r="A1206" s="66">
        <v>45702</v>
      </c>
      <c r="B1206">
        <v>22929.25</v>
      </c>
      <c r="C1206">
        <f t="shared" si="36"/>
        <v>5</v>
      </c>
      <c r="D1206" t="str">
        <f t="shared" si="37"/>
        <v/>
      </c>
    </row>
    <row r="1207" spans="1:4" x14ac:dyDescent="0.35">
      <c r="A1207" s="66">
        <v>45705</v>
      </c>
      <c r="B1207">
        <v>22959.5</v>
      </c>
      <c r="C1207">
        <f t="shared" si="36"/>
        <v>1</v>
      </c>
      <c r="D1207" t="str">
        <f t="shared" si="37"/>
        <v>Yes</v>
      </c>
    </row>
    <row r="1208" spans="1:4" hidden="1" x14ac:dyDescent="0.35">
      <c r="A1208" s="66">
        <v>45706</v>
      </c>
      <c r="B1208">
        <v>22945.3</v>
      </c>
      <c r="C1208">
        <f t="shared" si="36"/>
        <v>2</v>
      </c>
      <c r="D1208" t="str">
        <f t="shared" si="37"/>
        <v/>
      </c>
    </row>
    <row r="1209" spans="1:4" hidden="1" x14ac:dyDescent="0.35">
      <c r="A1209" s="66">
        <v>45707</v>
      </c>
      <c r="B1209">
        <v>22932.9</v>
      </c>
      <c r="C1209">
        <f t="shared" si="36"/>
        <v>3</v>
      </c>
      <c r="D1209" t="str">
        <f t="shared" si="37"/>
        <v/>
      </c>
    </row>
    <row r="1210" spans="1:4" hidden="1" x14ac:dyDescent="0.35">
      <c r="A1210" s="66">
        <v>45708</v>
      </c>
      <c r="B1210">
        <v>22913.15</v>
      </c>
      <c r="C1210">
        <f t="shared" si="36"/>
        <v>4</v>
      </c>
      <c r="D1210" t="str">
        <f t="shared" si="37"/>
        <v/>
      </c>
    </row>
    <row r="1211" spans="1:4" hidden="1" x14ac:dyDescent="0.35">
      <c r="A1211" s="66">
        <v>45709</v>
      </c>
      <c r="B1211">
        <v>22795.9</v>
      </c>
      <c r="C1211">
        <f t="shared" si="36"/>
        <v>5</v>
      </c>
      <c r="D1211" t="str">
        <f t="shared" si="37"/>
        <v/>
      </c>
    </row>
    <row r="1212" spans="1:4" x14ac:dyDescent="0.35">
      <c r="A1212" s="66">
        <v>45712</v>
      </c>
      <c r="B1212">
        <v>22553.35</v>
      </c>
      <c r="C1212">
        <f t="shared" si="36"/>
        <v>1</v>
      </c>
      <c r="D1212" t="str">
        <f t="shared" si="37"/>
        <v>Yes</v>
      </c>
    </row>
    <row r="1213" spans="1:4" hidden="1" x14ac:dyDescent="0.35">
      <c r="A1213" s="66">
        <v>45713</v>
      </c>
      <c r="B1213">
        <v>22547.55</v>
      </c>
      <c r="C1213">
        <f t="shared" si="36"/>
        <v>2</v>
      </c>
      <c r="D1213" t="str">
        <f t="shared" si="37"/>
        <v/>
      </c>
    </row>
    <row r="1214" spans="1:4" hidden="1" x14ac:dyDescent="0.35">
      <c r="A1214" s="66">
        <v>45715</v>
      </c>
      <c r="B1214">
        <v>22545.05</v>
      </c>
      <c r="C1214">
        <f t="shared" si="36"/>
        <v>4</v>
      </c>
      <c r="D1214" t="str">
        <f t="shared" si="37"/>
        <v/>
      </c>
    </row>
    <row r="1215" spans="1:4" hidden="1" x14ac:dyDescent="0.35">
      <c r="A1215" s="66">
        <v>45716</v>
      </c>
      <c r="B1215">
        <v>22124.7</v>
      </c>
      <c r="C1215">
        <f t="shared" si="36"/>
        <v>5</v>
      </c>
      <c r="D1215" t="str">
        <f t="shared" si="37"/>
        <v/>
      </c>
    </row>
    <row r="1216" spans="1:4" x14ac:dyDescent="0.35">
      <c r="A1216" s="66">
        <v>45719</v>
      </c>
      <c r="B1216">
        <v>22119.3</v>
      </c>
      <c r="C1216">
        <f t="shared" si="36"/>
        <v>1</v>
      </c>
      <c r="D1216" t="str">
        <f t="shared" si="37"/>
        <v>Yes</v>
      </c>
    </row>
    <row r="1217" spans="1:4" hidden="1" x14ac:dyDescent="0.35">
      <c r="A1217" s="66">
        <v>45720</v>
      </c>
      <c r="B1217">
        <v>22082.65</v>
      </c>
      <c r="C1217">
        <f t="shared" si="36"/>
        <v>2</v>
      </c>
      <c r="D1217" t="str">
        <f t="shared" si="37"/>
        <v/>
      </c>
    </row>
    <row r="1218" spans="1:4" hidden="1" x14ac:dyDescent="0.35">
      <c r="A1218" s="66">
        <v>45721</v>
      </c>
      <c r="B1218">
        <v>22337.3</v>
      </c>
      <c r="C1218">
        <f t="shared" si="36"/>
        <v>3</v>
      </c>
      <c r="D1218" t="str">
        <f t="shared" si="37"/>
        <v/>
      </c>
    </row>
    <row r="1219" spans="1:4" hidden="1" x14ac:dyDescent="0.35">
      <c r="A1219" s="66">
        <v>45722</v>
      </c>
      <c r="B1219">
        <v>22544.7</v>
      </c>
      <c r="C1219">
        <f t="shared" ref="C1219:C1245" si="38">WEEKDAY(A1219, 2)</f>
        <v>4</v>
      </c>
      <c r="D1219" t="str">
        <f t="shared" ref="D1219:D1245" si="39">IF(C1219=1, "Yes", "")</f>
        <v/>
      </c>
    </row>
    <row r="1220" spans="1:4" hidden="1" x14ac:dyDescent="0.35">
      <c r="A1220" s="66">
        <v>45723</v>
      </c>
      <c r="B1220">
        <v>22552.5</v>
      </c>
      <c r="C1220">
        <f t="shared" si="38"/>
        <v>5</v>
      </c>
      <c r="D1220" t="str">
        <f t="shared" si="39"/>
        <v/>
      </c>
    </row>
    <row r="1221" spans="1:4" x14ac:dyDescent="0.35">
      <c r="A1221" s="66">
        <v>45726</v>
      </c>
      <c r="B1221">
        <v>22460.3</v>
      </c>
      <c r="C1221">
        <f t="shared" si="38"/>
        <v>1</v>
      </c>
      <c r="D1221" t="str">
        <f t="shared" si="39"/>
        <v>Yes</v>
      </c>
    </row>
    <row r="1222" spans="1:4" hidden="1" x14ac:dyDescent="0.35">
      <c r="A1222" s="66">
        <v>45727</v>
      </c>
      <c r="B1222">
        <v>22497.9</v>
      </c>
      <c r="C1222">
        <f t="shared" si="38"/>
        <v>2</v>
      </c>
      <c r="D1222" t="str">
        <f t="shared" si="39"/>
        <v/>
      </c>
    </row>
    <row r="1223" spans="1:4" hidden="1" x14ac:dyDescent="0.35">
      <c r="A1223" s="66">
        <v>45728</v>
      </c>
      <c r="B1223">
        <v>22470.5</v>
      </c>
      <c r="C1223">
        <f t="shared" si="38"/>
        <v>3</v>
      </c>
      <c r="D1223" t="str">
        <f t="shared" si="39"/>
        <v/>
      </c>
    </row>
    <row r="1224" spans="1:4" hidden="1" x14ac:dyDescent="0.35">
      <c r="A1224" s="66">
        <v>45729</v>
      </c>
      <c r="B1224">
        <v>22397.200000000001</v>
      </c>
      <c r="C1224">
        <f t="shared" si="38"/>
        <v>4</v>
      </c>
      <c r="D1224" t="str">
        <f t="shared" si="39"/>
        <v/>
      </c>
    </row>
    <row r="1225" spans="1:4" x14ac:dyDescent="0.35">
      <c r="A1225" s="66">
        <v>45733</v>
      </c>
      <c r="B1225">
        <v>22508.75</v>
      </c>
      <c r="C1225">
        <f t="shared" si="38"/>
        <v>1</v>
      </c>
      <c r="D1225" t="str">
        <f t="shared" si="39"/>
        <v>Yes</v>
      </c>
    </row>
    <row r="1226" spans="1:4" hidden="1" x14ac:dyDescent="0.35">
      <c r="A1226" s="66">
        <v>45734</v>
      </c>
      <c r="B1226">
        <v>22834.3</v>
      </c>
      <c r="C1226">
        <f t="shared" si="38"/>
        <v>2</v>
      </c>
      <c r="D1226" t="str">
        <f t="shared" si="39"/>
        <v/>
      </c>
    </row>
    <row r="1227" spans="1:4" hidden="1" x14ac:dyDescent="0.35">
      <c r="A1227" s="66">
        <v>45735</v>
      </c>
      <c r="B1227">
        <v>22907.599999999999</v>
      </c>
      <c r="C1227">
        <f t="shared" si="38"/>
        <v>3</v>
      </c>
      <c r="D1227" t="str">
        <f t="shared" si="39"/>
        <v/>
      </c>
    </row>
    <row r="1228" spans="1:4" hidden="1" x14ac:dyDescent="0.35">
      <c r="A1228" s="66">
        <v>45736</v>
      </c>
      <c r="B1228">
        <v>23190.65</v>
      </c>
      <c r="C1228">
        <f t="shared" si="38"/>
        <v>4</v>
      </c>
      <c r="D1228" t="str">
        <f t="shared" si="39"/>
        <v/>
      </c>
    </row>
    <row r="1229" spans="1:4" hidden="1" x14ac:dyDescent="0.35">
      <c r="A1229" s="66">
        <v>45737</v>
      </c>
      <c r="B1229">
        <v>23350.400000000001</v>
      </c>
      <c r="C1229">
        <f t="shared" si="38"/>
        <v>5</v>
      </c>
      <c r="D1229" t="str">
        <f t="shared" si="39"/>
        <v/>
      </c>
    </row>
    <row r="1230" spans="1:4" x14ac:dyDescent="0.35">
      <c r="A1230" s="66">
        <v>45740</v>
      </c>
      <c r="B1230">
        <v>23658.35</v>
      </c>
      <c r="C1230">
        <f t="shared" si="38"/>
        <v>1</v>
      </c>
      <c r="D1230" t="str">
        <f t="shared" si="39"/>
        <v>Yes</v>
      </c>
    </row>
    <row r="1231" spans="1:4" hidden="1" x14ac:dyDescent="0.35">
      <c r="A1231" s="66">
        <v>45741</v>
      </c>
      <c r="B1231">
        <v>23668.65</v>
      </c>
      <c r="C1231">
        <f t="shared" si="38"/>
        <v>2</v>
      </c>
      <c r="D1231" t="str">
        <f t="shared" si="39"/>
        <v/>
      </c>
    </row>
    <row r="1232" spans="1:4" hidden="1" x14ac:dyDescent="0.35">
      <c r="A1232" s="66">
        <v>45742</v>
      </c>
      <c r="B1232">
        <v>23486.85</v>
      </c>
      <c r="C1232">
        <f t="shared" si="38"/>
        <v>3</v>
      </c>
      <c r="D1232" t="str">
        <f t="shared" si="39"/>
        <v/>
      </c>
    </row>
    <row r="1233" spans="1:4" hidden="1" x14ac:dyDescent="0.35">
      <c r="A1233" s="66">
        <v>45743</v>
      </c>
      <c r="B1233">
        <v>23591.95</v>
      </c>
      <c r="C1233">
        <f t="shared" si="38"/>
        <v>4</v>
      </c>
      <c r="D1233" t="str">
        <f t="shared" si="39"/>
        <v/>
      </c>
    </row>
    <row r="1234" spans="1:4" hidden="1" x14ac:dyDescent="0.35">
      <c r="A1234" s="66">
        <v>45744</v>
      </c>
      <c r="B1234">
        <v>23519.35</v>
      </c>
      <c r="C1234">
        <f t="shared" si="38"/>
        <v>5</v>
      </c>
      <c r="D1234" t="str">
        <f t="shared" si="39"/>
        <v/>
      </c>
    </row>
    <row r="1235" spans="1:4" hidden="1" x14ac:dyDescent="0.35">
      <c r="A1235" s="66">
        <v>45748</v>
      </c>
      <c r="B1235">
        <v>23165.7</v>
      </c>
      <c r="C1235">
        <f t="shared" si="38"/>
        <v>2</v>
      </c>
      <c r="D1235" t="str">
        <f t="shared" si="39"/>
        <v/>
      </c>
    </row>
    <row r="1236" spans="1:4" hidden="1" x14ac:dyDescent="0.35">
      <c r="A1236" s="66">
        <v>45749</v>
      </c>
      <c r="B1236">
        <v>23332.35</v>
      </c>
      <c r="C1236">
        <f t="shared" si="38"/>
        <v>3</v>
      </c>
      <c r="D1236" t="str">
        <f t="shared" si="39"/>
        <v/>
      </c>
    </row>
    <row r="1237" spans="1:4" hidden="1" x14ac:dyDescent="0.35">
      <c r="A1237" s="66">
        <v>45750</v>
      </c>
      <c r="B1237">
        <v>23250.1</v>
      </c>
      <c r="C1237">
        <f t="shared" si="38"/>
        <v>4</v>
      </c>
      <c r="D1237" t="str">
        <f t="shared" si="39"/>
        <v/>
      </c>
    </row>
    <row r="1238" spans="1:4" hidden="1" x14ac:dyDescent="0.35">
      <c r="A1238" s="66">
        <v>45751</v>
      </c>
      <c r="B1238">
        <v>22904.45</v>
      </c>
      <c r="C1238">
        <f t="shared" si="38"/>
        <v>5</v>
      </c>
      <c r="D1238" t="str">
        <f t="shared" si="39"/>
        <v/>
      </c>
    </row>
    <row r="1239" spans="1:4" x14ac:dyDescent="0.35">
      <c r="A1239" s="66">
        <v>45754</v>
      </c>
      <c r="B1239">
        <v>22161.599999999999</v>
      </c>
      <c r="C1239">
        <f t="shared" si="38"/>
        <v>1</v>
      </c>
      <c r="D1239" t="str">
        <f t="shared" si="39"/>
        <v>Yes</v>
      </c>
    </row>
    <row r="1240" spans="1:4" hidden="1" x14ac:dyDescent="0.35">
      <c r="A1240" s="66">
        <v>45755</v>
      </c>
      <c r="B1240">
        <v>22535.85</v>
      </c>
      <c r="C1240">
        <f t="shared" si="38"/>
        <v>2</v>
      </c>
      <c r="D1240" t="str">
        <f t="shared" si="39"/>
        <v/>
      </c>
    </row>
    <row r="1241" spans="1:4" hidden="1" x14ac:dyDescent="0.35">
      <c r="A1241" s="66">
        <v>45756</v>
      </c>
      <c r="B1241">
        <v>22399.15</v>
      </c>
      <c r="C1241">
        <f t="shared" si="38"/>
        <v>3</v>
      </c>
      <c r="D1241" t="str">
        <f t="shared" si="39"/>
        <v/>
      </c>
    </row>
    <row r="1242" spans="1:4" hidden="1" x14ac:dyDescent="0.35">
      <c r="A1242" s="66">
        <v>45758</v>
      </c>
      <c r="B1242">
        <v>22828.55</v>
      </c>
      <c r="C1242">
        <f t="shared" si="38"/>
        <v>5</v>
      </c>
      <c r="D1242" t="str">
        <f t="shared" si="39"/>
        <v/>
      </c>
    </row>
    <row r="1243" spans="1:4" hidden="1" x14ac:dyDescent="0.35">
      <c r="A1243" s="66">
        <v>45762</v>
      </c>
      <c r="B1243">
        <v>23328.55</v>
      </c>
      <c r="C1243">
        <f t="shared" si="38"/>
        <v>2</v>
      </c>
      <c r="D1243" t="str">
        <f t="shared" si="39"/>
        <v/>
      </c>
    </row>
    <row r="1244" spans="1:4" hidden="1" x14ac:dyDescent="0.35">
      <c r="A1244" s="66">
        <v>45763</v>
      </c>
      <c r="B1244">
        <v>23437.200000000001</v>
      </c>
      <c r="C1244">
        <f t="shared" si="38"/>
        <v>3</v>
      </c>
      <c r="D1244" t="str">
        <f t="shared" si="39"/>
        <v/>
      </c>
    </row>
    <row r="1245" spans="1:4" hidden="1" x14ac:dyDescent="0.35">
      <c r="A1245" s="66">
        <v>45764</v>
      </c>
      <c r="B1245">
        <v>23851.65</v>
      </c>
      <c r="C1245">
        <f t="shared" si="38"/>
        <v>4</v>
      </c>
      <c r="D1245" t="str">
        <f t="shared" si="39"/>
        <v/>
      </c>
    </row>
  </sheetData>
  <autoFilter ref="D1:D1245" xr:uid="{5BCD2FCC-0668-4D51-A53D-A0F61CB630AB}">
    <filterColumn colId="0">
      <customFilters>
        <customFilter operator="notEqual" val=" "/>
      </customFilters>
    </filterColumn>
  </autoFilter>
  <conditionalFormatting sqref="A1:XFD1048576">
    <cfRule type="expression" dxfId="0" priority="1">
      <formula>$C2=1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F955-214B-4DA5-B376-BC63CB6D93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Brownian Motion simulation</vt:lpstr>
      <vt:lpstr>Black-Scholes</vt:lpstr>
      <vt:lpstr>Normal Distribution</vt:lpstr>
      <vt:lpstr>Monte Carlo Simulation</vt:lpstr>
      <vt:lpstr>NIFTY 50_HistoricalData</vt:lpstr>
      <vt:lpstr>News</vt:lpstr>
      <vt:lpstr>NIFTY movement on Thursdays </vt:lpstr>
      <vt:lpstr>Data Metrics</vt:lpstr>
      <vt:lpstr>3rd Day Trading Pattern</vt:lpstr>
      <vt:lpstr>4th day Trading Pattern</vt:lpstr>
      <vt:lpstr>5th Day Trading Pattern</vt:lpstr>
      <vt:lpstr>6th Day Trading Pattern</vt:lpstr>
      <vt:lpstr>7th Day Trading Pattern</vt:lpstr>
      <vt:lpstr>8th Day Trading Pattern</vt:lpstr>
      <vt:lpstr>9th Day Trading Pattern</vt:lpstr>
      <vt:lpstr>Macroeconomic Monte Carlo</vt:lpstr>
      <vt:lpstr>Simulation</vt:lpstr>
      <vt:lpstr>Additional Macro Variables</vt:lpstr>
      <vt:lpstr>Multiple Regression Result</vt:lpstr>
      <vt:lpstr>Lag Study</vt:lpstr>
      <vt:lpstr>Tail Risk Hedging</vt:lpstr>
      <vt:lpstr>Sheet2</vt:lpstr>
      <vt:lpstr>Weekly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 S</dc:creator>
  <cp:lastModifiedBy>SUMUKH S</cp:lastModifiedBy>
  <dcterms:created xsi:type="dcterms:W3CDTF">2025-04-14T08:44:07Z</dcterms:created>
  <dcterms:modified xsi:type="dcterms:W3CDTF">2026-09-19T12:33:23Z</dcterms:modified>
</cp:coreProperties>
</file>